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prirv\Desktop\"/>
    </mc:Choice>
  </mc:AlternateContent>
  <bookViews>
    <workbookView xWindow="0" yWindow="0" windowWidth="21675" windowHeight="11580"/>
  </bookViews>
  <sheets>
    <sheet name="Dados" sheetId="1" r:id="rId1"/>
    <sheet name="Blocos" sheetId="23" r:id="rId2"/>
    <sheet name="SSP" sheetId="6" r:id="rId3"/>
    <sheet name="Ferez" sheetId="9" r:id="rId4"/>
    <sheet name="Aux_H_adj" sheetId="18" r:id="rId5"/>
    <sheet name="Aux_CAC_adj" sheetId="22" r:id="rId6"/>
    <sheet name="FustesPorParcela" sheetId="28" r:id="rId7"/>
    <sheet name="ArvPorSpp" sheetId="30" r:id="rId8"/>
    <sheet name="Arvores" sheetId="24" r:id="rId9"/>
    <sheet name="BiomassaPorSpp" sheetId="25" r:id="rId10"/>
    <sheet name="PorParcela" sheetId="26" r:id="rId11"/>
    <sheet name="IMA's" sheetId="41" r:id="rId12"/>
  </sheets>
  <definedNames>
    <definedName name="_xlnm._FilterDatabase" localSheetId="7" hidden="1">ArvPorSpp!$A$1:$C$62</definedName>
    <definedName name="_xlnm._FilterDatabase" localSheetId="4" hidden="1">Aux_H_adj!$X$1:$AA$922</definedName>
    <definedName name="_xlnm._FilterDatabase" localSheetId="0" hidden="1">Dados!$A$1:$AI$2334</definedName>
    <definedName name="_xlnm._FilterDatabase" localSheetId="3" hidden="1">Ferez!#REF!</definedName>
    <definedName name="impressora" localSheetId="2">SSP!#REF!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" i="41" l="1"/>
  <c r="E38" i="41"/>
  <c r="I38" i="26"/>
  <c r="L38" i="26"/>
  <c r="K38" i="26"/>
  <c r="J38" i="26"/>
  <c r="F35" i="41"/>
  <c r="E35" i="41"/>
  <c r="C33" i="26"/>
  <c r="E32" i="41" l="1"/>
  <c r="F13" i="41"/>
  <c r="H13" i="41" s="1"/>
  <c r="E13" i="41"/>
  <c r="G13" i="41" s="1"/>
  <c r="F22" i="41"/>
  <c r="H22" i="41" s="1"/>
  <c r="E22" i="41"/>
  <c r="G22" i="41" s="1"/>
  <c r="F20" i="41"/>
  <c r="H20" i="41" s="1"/>
  <c r="E20" i="41"/>
  <c r="G20" i="41" s="1"/>
  <c r="F16" i="41"/>
  <c r="H16" i="41" s="1"/>
  <c r="E16" i="41"/>
  <c r="G16" i="41" s="1"/>
  <c r="F2" i="41"/>
  <c r="H2" i="41" s="1"/>
  <c r="E2" i="41"/>
  <c r="F12" i="41"/>
  <c r="H12" i="41" s="1"/>
  <c r="E12" i="41"/>
  <c r="G12" i="41" s="1"/>
  <c r="F9" i="41"/>
  <c r="H9" i="41" s="1"/>
  <c r="E9" i="41"/>
  <c r="G9" i="41" s="1"/>
  <c r="F8" i="41"/>
  <c r="H8" i="41" s="1"/>
  <c r="E8" i="41"/>
  <c r="G8" i="41" s="1"/>
  <c r="F6" i="41"/>
  <c r="H6" i="41" s="1"/>
  <c r="E6" i="41"/>
  <c r="G6" i="41" s="1"/>
  <c r="F24" i="41"/>
  <c r="H24" i="41" s="1"/>
  <c r="E24" i="41"/>
  <c r="G24" i="41" s="1"/>
  <c r="F25" i="41"/>
  <c r="H25" i="41" s="1"/>
  <c r="E25" i="41"/>
  <c r="G25" i="41" s="1"/>
  <c r="F21" i="41"/>
  <c r="H21" i="41" s="1"/>
  <c r="E21" i="41"/>
  <c r="G21" i="41" s="1"/>
  <c r="F4" i="41"/>
  <c r="H4" i="41" s="1"/>
  <c r="E4" i="41"/>
  <c r="G4" i="41" s="1"/>
  <c r="F19" i="41"/>
  <c r="H19" i="41" s="1"/>
  <c r="E19" i="41"/>
  <c r="G19" i="41" s="1"/>
  <c r="F11" i="41"/>
  <c r="H11" i="41" s="1"/>
  <c r="E11" i="41"/>
  <c r="G11" i="41" s="1"/>
  <c r="F15" i="41"/>
  <c r="H15" i="41" s="1"/>
  <c r="E15" i="41"/>
  <c r="G15" i="41" s="1"/>
  <c r="F7" i="41"/>
  <c r="H7" i="41" s="1"/>
  <c r="E7" i="41"/>
  <c r="G7" i="41" s="1"/>
  <c r="F3" i="41"/>
  <c r="H3" i="41" s="1"/>
  <c r="E3" i="41"/>
  <c r="G3" i="41" s="1"/>
  <c r="F5" i="41"/>
  <c r="H5" i="41" s="1"/>
  <c r="E5" i="41"/>
  <c r="G5" i="41" s="1"/>
  <c r="F17" i="41"/>
  <c r="H17" i="41" s="1"/>
  <c r="E17" i="41"/>
  <c r="G17" i="41" s="1"/>
  <c r="F18" i="41"/>
  <c r="H18" i="41" s="1"/>
  <c r="E18" i="41"/>
  <c r="G18" i="41" s="1"/>
  <c r="F23" i="41"/>
  <c r="H23" i="41" s="1"/>
  <c r="E23" i="41"/>
  <c r="G23" i="41" s="1"/>
  <c r="F29" i="41"/>
  <c r="H29" i="41" s="1"/>
  <c r="E29" i="41"/>
  <c r="G29" i="41" s="1"/>
  <c r="F27" i="41"/>
  <c r="H27" i="41" s="1"/>
  <c r="E27" i="41"/>
  <c r="G27" i="41" s="1"/>
  <c r="F26" i="41"/>
  <c r="H26" i="41" s="1"/>
  <c r="E26" i="41"/>
  <c r="G26" i="41" s="1"/>
  <c r="F28" i="41"/>
  <c r="H28" i="41" s="1"/>
  <c r="E28" i="41"/>
  <c r="F14" i="41"/>
  <c r="H14" i="41" s="1"/>
  <c r="E14" i="41"/>
  <c r="G14" i="41" s="1"/>
  <c r="F10" i="41"/>
  <c r="H10" i="41" s="1"/>
  <c r="E10" i="41"/>
  <c r="G10" i="41" s="1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K3" i="26"/>
  <c r="K2" i="26"/>
  <c r="D20" i="9"/>
  <c r="E30" i="41" l="1"/>
  <c r="F30" i="41"/>
  <c r="E31" i="41"/>
  <c r="G28" i="41"/>
  <c r="G2" i="41"/>
  <c r="F31" i="41"/>
  <c r="H30" i="41" s="1"/>
  <c r="H31" i="41" s="1"/>
  <c r="H34" i="41" s="1"/>
  <c r="O29" i="26"/>
  <c r="N28" i="26"/>
  <c r="O25" i="26"/>
  <c r="O23" i="26"/>
  <c r="O21" i="26"/>
  <c r="O17" i="26"/>
  <c r="O15" i="26"/>
  <c r="O13" i="26"/>
  <c r="O9" i="26"/>
  <c r="O7" i="26"/>
  <c r="O5" i="26"/>
  <c r="L29" i="26"/>
  <c r="P29" i="26" s="1"/>
  <c r="L28" i="26"/>
  <c r="P28" i="26" s="1"/>
  <c r="L27" i="26"/>
  <c r="P27" i="26" s="1"/>
  <c r="L26" i="26"/>
  <c r="P26" i="26" s="1"/>
  <c r="L25" i="26"/>
  <c r="P25" i="26" s="1"/>
  <c r="L24" i="26"/>
  <c r="P24" i="26" s="1"/>
  <c r="L23" i="26"/>
  <c r="P23" i="26" s="1"/>
  <c r="L22" i="26"/>
  <c r="P22" i="26" s="1"/>
  <c r="L21" i="26"/>
  <c r="P21" i="26" s="1"/>
  <c r="L20" i="26"/>
  <c r="P20" i="26" s="1"/>
  <c r="L19" i="26"/>
  <c r="P19" i="26" s="1"/>
  <c r="L18" i="26"/>
  <c r="P18" i="26" s="1"/>
  <c r="L17" i="26"/>
  <c r="P17" i="26" s="1"/>
  <c r="L16" i="26"/>
  <c r="P16" i="26" s="1"/>
  <c r="L15" i="26"/>
  <c r="P15" i="26" s="1"/>
  <c r="L14" i="26"/>
  <c r="P14" i="26" s="1"/>
  <c r="L13" i="26"/>
  <c r="P13" i="26" s="1"/>
  <c r="L12" i="26"/>
  <c r="P12" i="26" s="1"/>
  <c r="L11" i="26"/>
  <c r="P11" i="26" s="1"/>
  <c r="L10" i="26"/>
  <c r="P10" i="26" s="1"/>
  <c r="L9" i="26"/>
  <c r="P9" i="26" s="1"/>
  <c r="L8" i="26"/>
  <c r="P8" i="26" s="1"/>
  <c r="L7" i="26"/>
  <c r="P7" i="26" s="1"/>
  <c r="L6" i="26"/>
  <c r="P6" i="26" s="1"/>
  <c r="L5" i="26"/>
  <c r="P5" i="26" s="1"/>
  <c r="L4" i="26"/>
  <c r="P4" i="26" s="1"/>
  <c r="L3" i="26"/>
  <c r="P3" i="26" s="1"/>
  <c r="L2" i="26"/>
  <c r="L33" i="26" s="1"/>
  <c r="J29" i="26"/>
  <c r="N29" i="26" s="1"/>
  <c r="I29" i="26"/>
  <c r="M29" i="26" s="1"/>
  <c r="O28" i="26"/>
  <c r="J28" i="26"/>
  <c r="I28" i="26"/>
  <c r="M28" i="26" s="1"/>
  <c r="O27" i="26"/>
  <c r="J27" i="26"/>
  <c r="N27" i="26" s="1"/>
  <c r="I27" i="26"/>
  <c r="M27" i="26" s="1"/>
  <c r="O26" i="26"/>
  <c r="J26" i="26"/>
  <c r="N26" i="26" s="1"/>
  <c r="I26" i="26"/>
  <c r="M26" i="26" s="1"/>
  <c r="J25" i="26"/>
  <c r="N25" i="26" s="1"/>
  <c r="I25" i="26"/>
  <c r="M25" i="26" s="1"/>
  <c r="O24" i="26"/>
  <c r="J24" i="26"/>
  <c r="N24" i="26" s="1"/>
  <c r="I24" i="26"/>
  <c r="M24" i="26" s="1"/>
  <c r="J23" i="26"/>
  <c r="N23" i="26" s="1"/>
  <c r="I23" i="26"/>
  <c r="M23" i="26" s="1"/>
  <c r="O22" i="26"/>
  <c r="J22" i="26"/>
  <c r="N22" i="26" s="1"/>
  <c r="I22" i="26"/>
  <c r="M22" i="26" s="1"/>
  <c r="J21" i="26"/>
  <c r="N21" i="26" s="1"/>
  <c r="I21" i="26"/>
  <c r="M21" i="26" s="1"/>
  <c r="O20" i="26"/>
  <c r="J20" i="26"/>
  <c r="N20" i="26" s="1"/>
  <c r="I20" i="26"/>
  <c r="M20" i="26" s="1"/>
  <c r="O19" i="26"/>
  <c r="J19" i="26"/>
  <c r="N19" i="26" s="1"/>
  <c r="I19" i="26"/>
  <c r="M19" i="26" s="1"/>
  <c r="O18" i="26"/>
  <c r="J18" i="26"/>
  <c r="N18" i="26" s="1"/>
  <c r="I18" i="26"/>
  <c r="M18" i="26" s="1"/>
  <c r="J17" i="26"/>
  <c r="N17" i="26" s="1"/>
  <c r="I17" i="26"/>
  <c r="M17" i="26" s="1"/>
  <c r="O16" i="26"/>
  <c r="J16" i="26"/>
  <c r="N16" i="26" s="1"/>
  <c r="I16" i="26"/>
  <c r="M16" i="26" s="1"/>
  <c r="J15" i="26"/>
  <c r="N15" i="26" s="1"/>
  <c r="I15" i="26"/>
  <c r="M15" i="26" s="1"/>
  <c r="O14" i="26"/>
  <c r="J14" i="26"/>
  <c r="N14" i="26" s="1"/>
  <c r="I14" i="26"/>
  <c r="M14" i="26" s="1"/>
  <c r="J13" i="26"/>
  <c r="N13" i="26" s="1"/>
  <c r="I13" i="26"/>
  <c r="M13" i="26" s="1"/>
  <c r="O12" i="26"/>
  <c r="J12" i="26"/>
  <c r="N12" i="26" s="1"/>
  <c r="I12" i="26"/>
  <c r="M12" i="26" s="1"/>
  <c r="O11" i="26"/>
  <c r="J11" i="26"/>
  <c r="N11" i="26" s="1"/>
  <c r="I11" i="26"/>
  <c r="M11" i="26" s="1"/>
  <c r="O10" i="26"/>
  <c r="J10" i="26"/>
  <c r="N10" i="26" s="1"/>
  <c r="I10" i="26"/>
  <c r="M10" i="26" s="1"/>
  <c r="J9" i="26"/>
  <c r="N9" i="26" s="1"/>
  <c r="I9" i="26"/>
  <c r="M9" i="26" s="1"/>
  <c r="O8" i="26"/>
  <c r="J8" i="26"/>
  <c r="N8" i="26" s="1"/>
  <c r="I8" i="26"/>
  <c r="M8" i="26" s="1"/>
  <c r="J7" i="26"/>
  <c r="N7" i="26" s="1"/>
  <c r="I7" i="26"/>
  <c r="M7" i="26" s="1"/>
  <c r="O6" i="26"/>
  <c r="J6" i="26"/>
  <c r="N6" i="26" s="1"/>
  <c r="I6" i="26"/>
  <c r="M6" i="26" s="1"/>
  <c r="J5" i="26"/>
  <c r="N5" i="26" s="1"/>
  <c r="I5" i="26"/>
  <c r="M5" i="26" s="1"/>
  <c r="O4" i="26"/>
  <c r="J4" i="26"/>
  <c r="N4" i="26" s="1"/>
  <c r="I4" i="26"/>
  <c r="M4" i="26" s="1"/>
  <c r="O3" i="26"/>
  <c r="J3" i="26"/>
  <c r="N3" i="26" s="1"/>
  <c r="I3" i="26"/>
  <c r="M3" i="26" s="1"/>
  <c r="K33" i="26"/>
  <c r="J2" i="26"/>
  <c r="I2" i="26"/>
  <c r="E34" i="26"/>
  <c r="F34" i="26"/>
  <c r="G34" i="26"/>
  <c r="H34" i="26"/>
  <c r="H30" i="26"/>
  <c r="G30" i="26"/>
  <c r="F30" i="26"/>
  <c r="E30" i="26"/>
  <c r="J31" i="26" l="1"/>
  <c r="J35" i="26" s="1"/>
  <c r="N2" i="26"/>
  <c r="I31" i="26"/>
  <c r="I35" i="26" s="1"/>
  <c r="G30" i="41"/>
  <c r="G31" i="41" s="1"/>
  <c r="G34" i="41" s="1"/>
  <c r="L32" i="26"/>
  <c r="L35" i="26" s="1"/>
  <c r="K31" i="26"/>
  <c r="K35" i="26" s="1"/>
  <c r="M2" i="26"/>
  <c r="I33" i="26"/>
  <c r="O2" i="26"/>
  <c r="O30" i="26" s="1"/>
  <c r="O31" i="26" s="1"/>
  <c r="P2" i="26"/>
  <c r="P30" i="26" s="1"/>
  <c r="P31" i="26" s="1"/>
  <c r="J33" i="26"/>
  <c r="N30" i="26" s="1"/>
  <c r="N31" i="26" s="1"/>
  <c r="Z30" i="26"/>
  <c r="AB24" i="26" s="1"/>
  <c r="O30" i="28"/>
  <c r="O26" i="28"/>
  <c r="O21" i="28"/>
  <c r="O17" i="28"/>
  <c r="O11" i="28"/>
  <c r="N26" i="28"/>
  <c r="N30" i="28"/>
  <c r="N21" i="28"/>
  <c r="N17" i="28"/>
  <c r="N11" i="28"/>
  <c r="M31" i="28"/>
  <c r="L31" i="28"/>
  <c r="M2334" i="1"/>
  <c r="P34" i="26" l="1"/>
  <c r="N34" i="26"/>
  <c r="O34" i="26"/>
  <c r="M30" i="26"/>
  <c r="M31" i="26" s="1"/>
  <c r="AB27" i="26"/>
  <c r="AB9" i="26"/>
  <c r="AB11" i="26"/>
  <c r="AB25" i="26"/>
  <c r="AB18" i="26"/>
  <c r="AB3" i="26"/>
  <c r="AB20" i="26"/>
  <c r="AB5" i="26"/>
  <c r="AB13" i="26"/>
  <c r="AB21" i="26"/>
  <c r="AB29" i="26"/>
  <c r="AB10" i="26"/>
  <c r="AB19" i="26"/>
  <c r="AB28" i="26"/>
  <c r="AB6" i="26"/>
  <c r="AB14" i="26"/>
  <c r="AB22" i="26"/>
  <c r="AB17" i="26"/>
  <c r="AB26" i="26"/>
  <c r="AB4" i="26"/>
  <c r="AB7" i="26"/>
  <c r="AB15" i="26"/>
  <c r="AB23" i="26"/>
  <c r="AB2" i="26"/>
  <c r="AC2" i="26" s="1"/>
  <c r="AB12" i="26"/>
  <c r="AB8" i="26"/>
  <c r="AB16" i="26"/>
  <c r="M2" i="23"/>
  <c r="M8" i="23" s="1"/>
  <c r="H9" i="23"/>
  <c r="L8" i="23"/>
  <c r="L2" i="23"/>
  <c r="M34" i="26" l="1"/>
  <c r="AC3" i="26"/>
  <c r="AC4" i="26" s="1"/>
  <c r="AC5" i="26" s="1"/>
  <c r="AC6" i="26" s="1"/>
  <c r="AC7" i="26" s="1"/>
  <c r="AC8" i="26" s="1"/>
  <c r="AC9" i="26" s="1"/>
  <c r="AC10" i="26" s="1"/>
  <c r="AC11" i="26" s="1"/>
  <c r="AC12" i="26" s="1"/>
  <c r="AC13" i="26" s="1"/>
  <c r="AC14" i="26" s="1"/>
  <c r="AC15" i="26" s="1"/>
  <c r="AC16" i="26" s="1"/>
  <c r="AC17" i="26" s="1"/>
  <c r="AC18" i="26" s="1"/>
  <c r="AC19" i="26" s="1"/>
  <c r="AC20" i="26" s="1"/>
  <c r="AC21" i="26" s="1"/>
  <c r="AC22" i="26" s="1"/>
  <c r="AC23" i="26" s="1"/>
  <c r="AC24" i="26" s="1"/>
  <c r="AC25" i="26" s="1"/>
  <c r="AC26" i="26" s="1"/>
  <c r="AC27" i="26" s="1"/>
  <c r="AC28" i="26" s="1"/>
  <c r="AC29" i="26" s="1"/>
  <c r="G9" i="23"/>
  <c r="R2334" i="1" l="1"/>
  <c r="O2334" i="1" s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A727" i="18"/>
  <c r="AA728" i="18"/>
  <c r="AA729" i="18"/>
  <c r="AA730" i="18"/>
  <c r="AA731" i="18"/>
  <c r="AA732" i="18"/>
  <c r="AA733" i="18"/>
  <c r="AA734" i="18"/>
  <c r="AA735" i="18"/>
  <c r="AA736" i="18"/>
  <c r="AA737" i="18"/>
  <c r="AA738" i="18"/>
  <c r="AA739" i="18"/>
  <c r="AA740" i="18"/>
  <c r="AA741" i="18"/>
  <c r="AA742" i="18"/>
  <c r="AA743" i="18"/>
  <c r="AA744" i="18"/>
  <c r="AA745" i="18"/>
  <c r="AA746" i="18"/>
  <c r="AA747" i="18"/>
  <c r="AA748" i="18"/>
  <c r="AA749" i="18"/>
  <c r="AA750" i="18"/>
  <c r="AA751" i="18"/>
  <c r="AA752" i="18"/>
  <c r="AA753" i="18"/>
  <c r="AA754" i="18"/>
  <c r="AA755" i="18"/>
  <c r="AA756" i="18"/>
  <c r="AA757" i="18"/>
  <c r="AA758" i="18"/>
  <c r="AA759" i="18"/>
  <c r="AA760" i="18"/>
  <c r="AA761" i="18"/>
  <c r="AA762" i="18"/>
  <c r="AA763" i="18"/>
  <c r="AA764" i="18"/>
  <c r="AA765" i="18"/>
  <c r="AA766" i="18"/>
  <c r="AA767" i="18"/>
  <c r="AA768" i="18"/>
  <c r="AA769" i="18"/>
  <c r="AA770" i="18"/>
  <c r="AA771" i="18"/>
  <c r="AA772" i="18"/>
  <c r="AA773" i="18"/>
  <c r="AA774" i="18"/>
  <c r="AA775" i="18"/>
  <c r="AA776" i="18"/>
  <c r="AA777" i="18"/>
  <c r="AA778" i="18"/>
  <c r="AA779" i="18"/>
  <c r="AA780" i="18"/>
  <c r="AA781" i="18"/>
  <c r="AA782" i="18"/>
  <c r="AA783" i="18"/>
  <c r="AA784" i="18"/>
  <c r="AA785" i="18"/>
  <c r="AA786" i="18"/>
  <c r="AA787" i="18"/>
  <c r="AA788" i="18"/>
  <c r="AA789" i="18"/>
  <c r="AA790" i="18"/>
  <c r="AA791" i="18"/>
  <c r="AA792" i="18"/>
  <c r="AA793" i="18"/>
  <c r="AA794" i="18"/>
  <c r="AA795" i="18"/>
  <c r="AA796" i="18"/>
  <c r="AA797" i="18"/>
  <c r="AA798" i="18"/>
  <c r="AA799" i="18"/>
  <c r="AA800" i="18"/>
  <c r="AA801" i="18"/>
  <c r="AA802" i="18"/>
  <c r="AA803" i="18"/>
  <c r="AA804" i="18"/>
  <c r="AA805" i="18"/>
  <c r="AA806" i="18"/>
  <c r="AA807" i="18"/>
  <c r="AA808" i="18"/>
  <c r="AA809" i="18"/>
  <c r="AA810" i="18"/>
  <c r="AA811" i="18"/>
  <c r="AA812" i="18"/>
  <c r="AA813" i="18"/>
  <c r="AA814" i="18"/>
  <c r="AA815" i="18"/>
  <c r="AA816" i="18"/>
  <c r="AA817" i="18"/>
  <c r="AA818" i="18"/>
  <c r="AA819" i="18"/>
  <c r="AA820" i="18"/>
  <c r="AA821" i="18"/>
  <c r="AA822" i="18"/>
  <c r="AA823" i="18"/>
  <c r="AA824" i="18"/>
  <c r="AA825" i="18"/>
  <c r="AA826" i="18"/>
  <c r="AA827" i="18"/>
  <c r="AA828" i="18"/>
  <c r="AA829" i="18"/>
  <c r="AA830" i="18"/>
  <c r="AA831" i="18"/>
  <c r="AA832" i="18"/>
  <c r="AA833" i="18"/>
  <c r="AA834" i="18"/>
  <c r="AA835" i="18"/>
  <c r="AA836" i="18"/>
  <c r="AA837" i="18"/>
  <c r="AA838" i="18"/>
  <c r="AA839" i="18"/>
  <c r="AA840" i="18"/>
  <c r="AA841" i="18"/>
  <c r="AA842" i="18"/>
  <c r="AA843" i="18"/>
  <c r="AA844" i="18"/>
  <c r="AA845" i="18"/>
  <c r="AA846" i="18"/>
  <c r="AA847" i="18"/>
  <c r="AA848" i="18"/>
  <c r="AA849" i="18"/>
  <c r="AA850" i="18"/>
  <c r="AA851" i="18"/>
  <c r="AA852" i="18"/>
  <c r="AA853" i="18"/>
  <c r="AA854" i="18"/>
  <c r="AA855" i="18"/>
  <c r="AA856" i="18"/>
  <c r="AA857" i="18"/>
  <c r="AA858" i="18"/>
  <c r="AA859" i="18"/>
  <c r="AA860" i="18"/>
  <c r="AA861" i="18"/>
  <c r="AA862" i="18"/>
  <c r="AA863" i="18"/>
  <c r="AA864" i="18"/>
  <c r="AA865" i="18"/>
  <c r="AA866" i="18"/>
  <c r="AA867" i="18"/>
  <c r="AA868" i="18"/>
  <c r="AA869" i="18"/>
  <c r="AA870" i="18"/>
  <c r="AA871" i="18"/>
  <c r="AA872" i="18"/>
  <c r="AA873" i="18"/>
  <c r="AA874" i="18"/>
  <c r="AA875" i="18"/>
  <c r="AA876" i="18"/>
  <c r="AA877" i="18"/>
  <c r="AA878" i="18"/>
  <c r="AA879" i="18"/>
  <c r="AA880" i="18"/>
  <c r="AA881" i="18"/>
  <c r="AA882" i="18"/>
  <c r="AA883" i="18"/>
  <c r="AA884" i="18"/>
  <c r="AA885" i="18"/>
  <c r="AA886" i="18"/>
  <c r="AA887" i="18"/>
  <c r="AA888" i="18"/>
  <c r="AA889" i="18"/>
  <c r="AA890" i="18"/>
  <c r="AA891" i="18"/>
  <c r="AA892" i="18"/>
  <c r="AA893" i="18"/>
  <c r="AA894" i="18"/>
  <c r="AA895" i="18"/>
  <c r="AA896" i="18"/>
  <c r="AA897" i="18"/>
  <c r="AA898" i="18"/>
  <c r="AA899" i="18"/>
  <c r="AA900" i="18"/>
  <c r="AA901" i="18"/>
  <c r="AA902" i="18"/>
  <c r="AA903" i="18"/>
  <c r="AA904" i="18"/>
  <c r="AA905" i="18"/>
  <c r="AA906" i="18"/>
  <c r="AA907" i="18"/>
  <c r="AA908" i="18"/>
  <c r="AA909" i="18"/>
  <c r="AA910" i="18"/>
  <c r="AA911" i="18"/>
  <c r="AA912" i="18"/>
  <c r="AA913" i="18"/>
  <c r="AA914" i="18"/>
  <c r="AA915" i="18"/>
  <c r="AA916" i="18"/>
  <c r="AA917" i="18"/>
  <c r="AA918" i="18"/>
  <c r="AA919" i="18"/>
  <c r="AA920" i="18"/>
  <c r="AA921" i="18"/>
  <c r="AA922" i="18"/>
  <c r="U2334" i="1"/>
  <c r="M2333" i="1"/>
  <c r="O2333" i="1" s="1"/>
  <c r="M2332" i="1"/>
  <c r="O2332" i="1" s="1"/>
  <c r="M2331" i="1"/>
  <c r="O2331" i="1" s="1"/>
  <c r="M2330" i="1"/>
  <c r="O2330" i="1" s="1"/>
  <c r="M2329" i="1"/>
  <c r="O2329" i="1" s="1"/>
  <c r="M2328" i="1"/>
  <c r="M2327" i="1"/>
  <c r="M2326" i="1"/>
  <c r="O2326" i="1" s="1"/>
  <c r="M2325" i="1"/>
  <c r="O2325" i="1" s="1"/>
  <c r="M2324" i="1"/>
  <c r="O2324" i="1" s="1"/>
  <c r="M2323" i="1"/>
  <c r="O2323" i="1" s="1"/>
  <c r="M2322" i="1"/>
  <c r="O2322" i="1" s="1"/>
  <c r="M2321" i="1"/>
  <c r="O2321" i="1" s="1"/>
  <c r="M2320" i="1"/>
  <c r="M2319" i="1"/>
  <c r="M2318" i="1"/>
  <c r="O2318" i="1" s="1"/>
  <c r="M2317" i="1"/>
  <c r="O2317" i="1" s="1"/>
  <c r="M2316" i="1"/>
  <c r="O2316" i="1" s="1"/>
  <c r="M2315" i="1"/>
  <c r="O2315" i="1" s="1"/>
  <c r="M2314" i="1"/>
  <c r="O2314" i="1" s="1"/>
  <c r="M2313" i="1"/>
  <c r="O2313" i="1" s="1"/>
  <c r="M2312" i="1"/>
  <c r="M2311" i="1"/>
  <c r="M2310" i="1"/>
  <c r="O2310" i="1" s="1"/>
  <c r="M2309" i="1"/>
  <c r="O2309" i="1" s="1"/>
  <c r="M2308" i="1"/>
  <c r="O2308" i="1" s="1"/>
  <c r="M2307" i="1"/>
  <c r="O2307" i="1" s="1"/>
  <c r="M2306" i="1"/>
  <c r="O2306" i="1" s="1"/>
  <c r="M2305" i="1"/>
  <c r="O2305" i="1" s="1"/>
  <c r="M2304" i="1"/>
  <c r="M2303" i="1"/>
  <c r="M2302" i="1"/>
  <c r="O2302" i="1" s="1"/>
  <c r="M2301" i="1"/>
  <c r="O2301" i="1" s="1"/>
  <c r="M2300" i="1"/>
  <c r="O2300" i="1" s="1"/>
  <c r="M2299" i="1"/>
  <c r="O2299" i="1" s="1"/>
  <c r="M2298" i="1"/>
  <c r="O2298" i="1" s="1"/>
  <c r="M2297" i="1"/>
  <c r="O2297" i="1" s="1"/>
  <c r="M2296" i="1"/>
  <c r="M2295" i="1"/>
  <c r="M2294" i="1"/>
  <c r="O2294" i="1" s="1"/>
  <c r="M2293" i="1"/>
  <c r="O2293" i="1" s="1"/>
  <c r="M2292" i="1"/>
  <c r="O2292" i="1" s="1"/>
  <c r="M2291" i="1"/>
  <c r="O2291" i="1" s="1"/>
  <c r="M2290" i="1"/>
  <c r="O2290" i="1" s="1"/>
  <c r="M2289" i="1"/>
  <c r="O2289" i="1" s="1"/>
  <c r="M2288" i="1"/>
  <c r="M2287" i="1"/>
  <c r="M2286" i="1"/>
  <c r="O2286" i="1" s="1"/>
  <c r="M2285" i="1"/>
  <c r="O2285" i="1" s="1"/>
  <c r="M2284" i="1"/>
  <c r="O2284" i="1" s="1"/>
  <c r="M2283" i="1"/>
  <c r="O2283" i="1" s="1"/>
  <c r="M2282" i="1"/>
  <c r="O2282" i="1" s="1"/>
  <c r="M2281" i="1"/>
  <c r="O2281" i="1" s="1"/>
  <c r="M2280" i="1"/>
  <c r="M2279" i="1"/>
  <c r="M2278" i="1"/>
  <c r="O2278" i="1" s="1"/>
  <c r="M2277" i="1"/>
  <c r="O2277" i="1" s="1"/>
  <c r="M2276" i="1"/>
  <c r="O2276" i="1" s="1"/>
  <c r="M2275" i="1"/>
  <c r="O2275" i="1" s="1"/>
  <c r="M2274" i="1"/>
  <c r="O2274" i="1" s="1"/>
  <c r="M2273" i="1"/>
  <c r="O2273" i="1" s="1"/>
  <c r="M2272" i="1"/>
  <c r="M2271" i="1"/>
  <c r="M2270" i="1"/>
  <c r="O2270" i="1" s="1"/>
  <c r="M2269" i="1"/>
  <c r="O2269" i="1" s="1"/>
  <c r="M2268" i="1"/>
  <c r="O2268" i="1" s="1"/>
  <c r="M2267" i="1"/>
  <c r="O2267" i="1" s="1"/>
  <c r="M2266" i="1"/>
  <c r="O2266" i="1" s="1"/>
  <c r="M2265" i="1"/>
  <c r="O2265" i="1" s="1"/>
  <c r="M2264" i="1"/>
  <c r="M2263" i="1"/>
  <c r="M2262" i="1"/>
  <c r="O2262" i="1" s="1"/>
  <c r="M2261" i="1"/>
  <c r="O2261" i="1" s="1"/>
  <c r="M2260" i="1"/>
  <c r="O2260" i="1" s="1"/>
  <c r="M2259" i="1"/>
  <c r="O2259" i="1" s="1"/>
  <c r="M2258" i="1"/>
  <c r="O2258" i="1" s="1"/>
  <c r="M2257" i="1"/>
  <c r="O2257" i="1" s="1"/>
  <c r="M2256" i="1"/>
  <c r="M2255" i="1"/>
  <c r="M2254" i="1"/>
  <c r="O2254" i="1" s="1"/>
  <c r="M2253" i="1"/>
  <c r="O2253" i="1" s="1"/>
  <c r="M2252" i="1"/>
  <c r="O2252" i="1" s="1"/>
  <c r="M2251" i="1"/>
  <c r="O2251" i="1" s="1"/>
  <c r="M2250" i="1"/>
  <c r="O2250" i="1" s="1"/>
  <c r="M2249" i="1"/>
  <c r="O2249" i="1" s="1"/>
  <c r="M2248" i="1"/>
  <c r="M2247" i="1"/>
  <c r="O2247" i="1" s="1"/>
  <c r="M2246" i="1"/>
  <c r="O2246" i="1" s="1"/>
  <c r="M2245" i="1"/>
  <c r="O2245" i="1" s="1"/>
  <c r="M2244" i="1"/>
  <c r="O2244" i="1" s="1"/>
  <c r="M2243" i="1"/>
  <c r="O2243" i="1" s="1"/>
  <c r="M2242" i="1"/>
  <c r="O2242" i="1" s="1"/>
  <c r="M2241" i="1"/>
  <c r="O2241" i="1" s="1"/>
  <c r="M2240" i="1"/>
  <c r="M2239" i="1"/>
  <c r="M2238" i="1"/>
  <c r="O2238" i="1" s="1"/>
  <c r="M2237" i="1"/>
  <c r="O2237" i="1" s="1"/>
  <c r="M2236" i="1"/>
  <c r="O2236" i="1" s="1"/>
  <c r="M2235" i="1"/>
  <c r="O2235" i="1" s="1"/>
  <c r="M2234" i="1"/>
  <c r="O2234" i="1" s="1"/>
  <c r="M2233" i="1"/>
  <c r="O2233" i="1" s="1"/>
  <c r="M2232" i="1"/>
  <c r="M2231" i="1"/>
  <c r="M2230" i="1"/>
  <c r="O2230" i="1" s="1"/>
  <c r="M2229" i="1"/>
  <c r="O2229" i="1" s="1"/>
  <c r="M2228" i="1"/>
  <c r="O2228" i="1" s="1"/>
  <c r="M2227" i="1"/>
  <c r="O2227" i="1" s="1"/>
  <c r="M2226" i="1"/>
  <c r="O2226" i="1" s="1"/>
  <c r="M2225" i="1"/>
  <c r="O2225" i="1" s="1"/>
  <c r="M2224" i="1"/>
  <c r="M2223" i="1"/>
  <c r="M2222" i="1"/>
  <c r="O2222" i="1" s="1"/>
  <c r="M2221" i="1"/>
  <c r="O2221" i="1" s="1"/>
  <c r="M2220" i="1"/>
  <c r="O2220" i="1" s="1"/>
  <c r="M2219" i="1"/>
  <c r="O2219" i="1" s="1"/>
  <c r="M2218" i="1"/>
  <c r="O2218" i="1" s="1"/>
  <c r="M2217" i="1"/>
  <c r="O2217" i="1" s="1"/>
  <c r="M2216" i="1"/>
  <c r="M2215" i="1"/>
  <c r="M2214" i="1"/>
  <c r="O2214" i="1" s="1"/>
  <c r="M2213" i="1"/>
  <c r="O2213" i="1" s="1"/>
  <c r="M2212" i="1"/>
  <c r="O2212" i="1" s="1"/>
  <c r="M2211" i="1"/>
  <c r="O2211" i="1" s="1"/>
  <c r="M2210" i="1"/>
  <c r="O2210" i="1" s="1"/>
  <c r="M2209" i="1"/>
  <c r="O2209" i="1" s="1"/>
  <c r="M2208" i="1"/>
  <c r="M2207" i="1"/>
  <c r="M2206" i="1"/>
  <c r="O2206" i="1" s="1"/>
  <c r="M2205" i="1"/>
  <c r="O2205" i="1" s="1"/>
  <c r="M2204" i="1"/>
  <c r="O2204" i="1" s="1"/>
  <c r="M2203" i="1"/>
  <c r="O2203" i="1" s="1"/>
  <c r="M2202" i="1"/>
  <c r="O2202" i="1" s="1"/>
  <c r="M2201" i="1"/>
  <c r="O2201" i="1" s="1"/>
  <c r="M2200" i="1"/>
  <c r="M2199" i="1"/>
  <c r="M2198" i="1"/>
  <c r="O2198" i="1" s="1"/>
  <c r="M2197" i="1"/>
  <c r="O2197" i="1" s="1"/>
  <c r="M2196" i="1"/>
  <c r="O2196" i="1" s="1"/>
  <c r="M2195" i="1"/>
  <c r="O2195" i="1" s="1"/>
  <c r="M2194" i="1"/>
  <c r="O2194" i="1" s="1"/>
  <c r="M2193" i="1"/>
  <c r="O2193" i="1" s="1"/>
  <c r="M2192" i="1"/>
  <c r="M2191" i="1"/>
  <c r="M2190" i="1"/>
  <c r="O2190" i="1" s="1"/>
  <c r="M2189" i="1"/>
  <c r="O2189" i="1" s="1"/>
  <c r="M2188" i="1"/>
  <c r="O2188" i="1" s="1"/>
  <c r="M2187" i="1"/>
  <c r="O2187" i="1" s="1"/>
  <c r="M2186" i="1"/>
  <c r="O2186" i="1" s="1"/>
  <c r="M2185" i="1"/>
  <c r="O2185" i="1" s="1"/>
  <c r="M2184" i="1"/>
  <c r="M2183" i="1"/>
  <c r="M2182" i="1"/>
  <c r="O2182" i="1" s="1"/>
  <c r="M2181" i="1"/>
  <c r="O2181" i="1" s="1"/>
  <c r="M2180" i="1"/>
  <c r="O2180" i="1" s="1"/>
  <c r="M2179" i="1"/>
  <c r="O2179" i="1" s="1"/>
  <c r="M2178" i="1"/>
  <c r="O2178" i="1" s="1"/>
  <c r="M2177" i="1"/>
  <c r="O2177" i="1" s="1"/>
  <c r="M2176" i="1"/>
  <c r="M2175" i="1"/>
  <c r="M2174" i="1"/>
  <c r="O2174" i="1" s="1"/>
  <c r="M2173" i="1"/>
  <c r="O2173" i="1" s="1"/>
  <c r="M2172" i="1"/>
  <c r="O2172" i="1" s="1"/>
  <c r="M2171" i="1"/>
  <c r="O2171" i="1" s="1"/>
  <c r="M2170" i="1"/>
  <c r="O2170" i="1" s="1"/>
  <c r="M2169" i="1"/>
  <c r="O2169" i="1" s="1"/>
  <c r="M2168" i="1"/>
  <c r="M2167" i="1"/>
  <c r="M2166" i="1"/>
  <c r="O2166" i="1" s="1"/>
  <c r="M2165" i="1"/>
  <c r="O2165" i="1" s="1"/>
  <c r="M2164" i="1"/>
  <c r="O2164" i="1" s="1"/>
  <c r="M2163" i="1"/>
  <c r="O2163" i="1" s="1"/>
  <c r="M2162" i="1"/>
  <c r="O2162" i="1" s="1"/>
  <c r="M2161" i="1"/>
  <c r="O2161" i="1" s="1"/>
  <c r="M2160" i="1"/>
  <c r="M2159" i="1"/>
  <c r="M2158" i="1"/>
  <c r="O2158" i="1" s="1"/>
  <c r="M2157" i="1"/>
  <c r="O2157" i="1" s="1"/>
  <c r="M2156" i="1"/>
  <c r="O2156" i="1" s="1"/>
  <c r="M2155" i="1"/>
  <c r="O2155" i="1" s="1"/>
  <c r="M2154" i="1"/>
  <c r="O2154" i="1" s="1"/>
  <c r="M2153" i="1"/>
  <c r="O2153" i="1" s="1"/>
  <c r="M2152" i="1"/>
  <c r="M2151" i="1"/>
  <c r="M2150" i="1"/>
  <c r="O2150" i="1" s="1"/>
  <c r="M2149" i="1"/>
  <c r="O2149" i="1" s="1"/>
  <c r="M2148" i="1"/>
  <c r="M2147" i="1"/>
  <c r="O2147" i="1" s="1"/>
  <c r="M2146" i="1"/>
  <c r="O2146" i="1" s="1"/>
  <c r="M2145" i="1"/>
  <c r="O2145" i="1" s="1"/>
  <c r="M2144" i="1"/>
  <c r="M2143" i="1"/>
  <c r="M2142" i="1"/>
  <c r="O2142" i="1" s="1"/>
  <c r="M2141" i="1"/>
  <c r="O2141" i="1" s="1"/>
  <c r="M2140" i="1"/>
  <c r="M2139" i="1"/>
  <c r="O2139" i="1" s="1"/>
  <c r="M2138" i="1"/>
  <c r="O2138" i="1" s="1"/>
  <c r="M2137" i="1"/>
  <c r="O2137" i="1" s="1"/>
  <c r="M2136" i="1"/>
  <c r="M2135" i="1"/>
  <c r="M2134" i="1"/>
  <c r="O2134" i="1" s="1"/>
  <c r="M2133" i="1"/>
  <c r="O2133" i="1" s="1"/>
  <c r="M2132" i="1"/>
  <c r="M2131" i="1"/>
  <c r="O2131" i="1" s="1"/>
  <c r="M2130" i="1"/>
  <c r="O2130" i="1" s="1"/>
  <c r="M2129" i="1"/>
  <c r="O2129" i="1" s="1"/>
  <c r="M2128" i="1"/>
  <c r="M2127" i="1"/>
  <c r="M2126" i="1"/>
  <c r="O2126" i="1" s="1"/>
  <c r="M2125" i="1"/>
  <c r="O2125" i="1" s="1"/>
  <c r="M2124" i="1"/>
  <c r="M2123" i="1"/>
  <c r="O2123" i="1" s="1"/>
  <c r="M2122" i="1"/>
  <c r="O2122" i="1" s="1"/>
  <c r="M2121" i="1"/>
  <c r="O2121" i="1" s="1"/>
  <c r="M2120" i="1"/>
  <c r="M2119" i="1"/>
  <c r="M2118" i="1"/>
  <c r="O2118" i="1" s="1"/>
  <c r="M2117" i="1"/>
  <c r="O2117" i="1" s="1"/>
  <c r="M2116" i="1"/>
  <c r="O2116" i="1" s="1"/>
  <c r="M2115" i="1"/>
  <c r="O2115" i="1" s="1"/>
  <c r="M2114" i="1"/>
  <c r="O2114" i="1" s="1"/>
  <c r="M2113" i="1"/>
  <c r="O2113" i="1" s="1"/>
  <c r="M2112" i="1"/>
  <c r="M2111" i="1"/>
  <c r="M2110" i="1"/>
  <c r="O2110" i="1" s="1"/>
  <c r="M2109" i="1"/>
  <c r="O2109" i="1" s="1"/>
  <c r="M2108" i="1"/>
  <c r="M2107" i="1"/>
  <c r="O2107" i="1" s="1"/>
  <c r="M2106" i="1"/>
  <c r="O2106" i="1" s="1"/>
  <c r="M2105" i="1"/>
  <c r="O2105" i="1" s="1"/>
  <c r="M2104" i="1"/>
  <c r="M2103" i="1"/>
  <c r="M2102" i="1"/>
  <c r="O2102" i="1" s="1"/>
  <c r="M2101" i="1"/>
  <c r="O2101" i="1" s="1"/>
  <c r="M2100" i="1"/>
  <c r="M2099" i="1"/>
  <c r="O2099" i="1" s="1"/>
  <c r="M2098" i="1"/>
  <c r="O2098" i="1" s="1"/>
  <c r="M2097" i="1"/>
  <c r="O2097" i="1" s="1"/>
  <c r="M2096" i="1"/>
  <c r="M2095" i="1"/>
  <c r="M2094" i="1"/>
  <c r="O2094" i="1" s="1"/>
  <c r="M2093" i="1"/>
  <c r="O2093" i="1" s="1"/>
  <c r="M2092" i="1"/>
  <c r="M2091" i="1"/>
  <c r="O2091" i="1" s="1"/>
  <c r="M2090" i="1"/>
  <c r="O2090" i="1" s="1"/>
  <c r="M2089" i="1"/>
  <c r="O2089" i="1" s="1"/>
  <c r="M2088" i="1"/>
  <c r="M2087" i="1"/>
  <c r="M2086" i="1"/>
  <c r="O2086" i="1" s="1"/>
  <c r="M2085" i="1"/>
  <c r="O2085" i="1" s="1"/>
  <c r="M2084" i="1"/>
  <c r="M2083" i="1"/>
  <c r="O2083" i="1" s="1"/>
  <c r="M2082" i="1"/>
  <c r="O2082" i="1" s="1"/>
  <c r="M2081" i="1"/>
  <c r="O2081" i="1" s="1"/>
  <c r="M2080" i="1"/>
  <c r="M2079" i="1"/>
  <c r="M2078" i="1"/>
  <c r="O2078" i="1" s="1"/>
  <c r="M2077" i="1"/>
  <c r="O2077" i="1" s="1"/>
  <c r="M2076" i="1"/>
  <c r="M2075" i="1"/>
  <c r="O2075" i="1" s="1"/>
  <c r="M2074" i="1"/>
  <c r="O2074" i="1" s="1"/>
  <c r="M2073" i="1"/>
  <c r="O2073" i="1" s="1"/>
  <c r="M2072" i="1"/>
  <c r="M2071" i="1"/>
  <c r="M2070" i="1"/>
  <c r="O2070" i="1" s="1"/>
  <c r="M2069" i="1"/>
  <c r="O2069" i="1" s="1"/>
  <c r="M2068" i="1"/>
  <c r="M2067" i="1"/>
  <c r="O2067" i="1" s="1"/>
  <c r="M2066" i="1"/>
  <c r="O2066" i="1" s="1"/>
  <c r="M2065" i="1"/>
  <c r="O2065" i="1" s="1"/>
  <c r="M2064" i="1"/>
  <c r="M2063" i="1"/>
  <c r="M2062" i="1"/>
  <c r="O2062" i="1" s="1"/>
  <c r="M2061" i="1"/>
  <c r="O2061" i="1" s="1"/>
  <c r="M2060" i="1"/>
  <c r="M2059" i="1"/>
  <c r="O2059" i="1" s="1"/>
  <c r="M2058" i="1"/>
  <c r="O2058" i="1" s="1"/>
  <c r="M2057" i="1"/>
  <c r="O2057" i="1" s="1"/>
  <c r="M2056" i="1"/>
  <c r="M2055" i="1"/>
  <c r="M2054" i="1"/>
  <c r="O2054" i="1" s="1"/>
  <c r="M2053" i="1"/>
  <c r="O2053" i="1" s="1"/>
  <c r="M2052" i="1"/>
  <c r="M2051" i="1"/>
  <c r="O2051" i="1" s="1"/>
  <c r="M2050" i="1"/>
  <c r="O2050" i="1" s="1"/>
  <c r="M2049" i="1"/>
  <c r="O2049" i="1" s="1"/>
  <c r="M2048" i="1"/>
  <c r="M2047" i="1"/>
  <c r="M2046" i="1"/>
  <c r="O2046" i="1" s="1"/>
  <c r="M2045" i="1"/>
  <c r="O2045" i="1" s="1"/>
  <c r="M2044" i="1"/>
  <c r="M2043" i="1"/>
  <c r="O2043" i="1" s="1"/>
  <c r="M2042" i="1"/>
  <c r="O2042" i="1" s="1"/>
  <c r="M2041" i="1"/>
  <c r="O2041" i="1" s="1"/>
  <c r="M2040" i="1"/>
  <c r="M2039" i="1"/>
  <c r="M2038" i="1"/>
  <c r="O2038" i="1" s="1"/>
  <c r="M2037" i="1"/>
  <c r="O2037" i="1" s="1"/>
  <c r="M2036" i="1"/>
  <c r="M2035" i="1"/>
  <c r="O2035" i="1" s="1"/>
  <c r="M2034" i="1"/>
  <c r="O2034" i="1" s="1"/>
  <c r="M2033" i="1"/>
  <c r="O2033" i="1" s="1"/>
  <c r="M2032" i="1"/>
  <c r="M2031" i="1"/>
  <c r="M2030" i="1"/>
  <c r="O2030" i="1" s="1"/>
  <c r="M2029" i="1"/>
  <c r="O2029" i="1" s="1"/>
  <c r="M2028" i="1"/>
  <c r="M2027" i="1"/>
  <c r="O2027" i="1" s="1"/>
  <c r="M2026" i="1"/>
  <c r="O2026" i="1" s="1"/>
  <c r="M2025" i="1"/>
  <c r="O2025" i="1" s="1"/>
  <c r="M2024" i="1"/>
  <c r="M2023" i="1"/>
  <c r="M2022" i="1"/>
  <c r="O2022" i="1" s="1"/>
  <c r="M2021" i="1"/>
  <c r="O2021" i="1" s="1"/>
  <c r="M2020" i="1"/>
  <c r="M2019" i="1"/>
  <c r="O2019" i="1" s="1"/>
  <c r="M2018" i="1"/>
  <c r="O2018" i="1" s="1"/>
  <c r="M2017" i="1"/>
  <c r="O2017" i="1" s="1"/>
  <c r="M2016" i="1"/>
  <c r="M2015" i="1"/>
  <c r="M2014" i="1"/>
  <c r="O2014" i="1" s="1"/>
  <c r="M2013" i="1"/>
  <c r="O2013" i="1" s="1"/>
  <c r="M2012" i="1"/>
  <c r="M2011" i="1"/>
  <c r="O2011" i="1" s="1"/>
  <c r="M2010" i="1"/>
  <c r="O2010" i="1" s="1"/>
  <c r="M2009" i="1"/>
  <c r="O2009" i="1" s="1"/>
  <c r="M2008" i="1"/>
  <c r="M2007" i="1"/>
  <c r="M2006" i="1"/>
  <c r="O2006" i="1" s="1"/>
  <c r="M2005" i="1"/>
  <c r="O2005" i="1" s="1"/>
  <c r="M2004" i="1"/>
  <c r="M2003" i="1"/>
  <c r="O2003" i="1" s="1"/>
  <c r="M2002" i="1"/>
  <c r="O2002" i="1" s="1"/>
  <c r="M2001" i="1"/>
  <c r="O2001" i="1" s="1"/>
  <c r="M2000" i="1"/>
  <c r="M1999" i="1"/>
  <c r="M1998" i="1"/>
  <c r="O1998" i="1" s="1"/>
  <c r="M1997" i="1"/>
  <c r="O1997" i="1" s="1"/>
  <c r="M1996" i="1"/>
  <c r="M1995" i="1"/>
  <c r="O1995" i="1" s="1"/>
  <c r="M1994" i="1"/>
  <c r="O1994" i="1" s="1"/>
  <c r="M1993" i="1"/>
  <c r="O1993" i="1" s="1"/>
  <c r="M1992" i="1"/>
  <c r="M1991" i="1"/>
  <c r="M1990" i="1"/>
  <c r="O1990" i="1" s="1"/>
  <c r="M1989" i="1"/>
  <c r="O1989" i="1" s="1"/>
  <c r="M1988" i="1"/>
  <c r="O1988" i="1" s="1"/>
  <c r="M1987" i="1"/>
  <c r="O1987" i="1" s="1"/>
  <c r="M1986" i="1"/>
  <c r="O1986" i="1" s="1"/>
  <c r="M1985" i="1"/>
  <c r="O1985" i="1" s="1"/>
  <c r="M1984" i="1"/>
  <c r="M1983" i="1"/>
  <c r="M1982" i="1"/>
  <c r="O1982" i="1" s="1"/>
  <c r="M1981" i="1"/>
  <c r="O1981" i="1" s="1"/>
  <c r="M1980" i="1"/>
  <c r="M1979" i="1"/>
  <c r="O1979" i="1" s="1"/>
  <c r="M1978" i="1"/>
  <c r="O1978" i="1" s="1"/>
  <c r="M1977" i="1"/>
  <c r="O1977" i="1" s="1"/>
  <c r="M1976" i="1"/>
  <c r="M1975" i="1"/>
  <c r="M1974" i="1"/>
  <c r="O1974" i="1" s="1"/>
  <c r="M1973" i="1"/>
  <c r="O1973" i="1" s="1"/>
  <c r="M1972" i="1"/>
  <c r="M1971" i="1"/>
  <c r="O1971" i="1" s="1"/>
  <c r="M1970" i="1"/>
  <c r="O1970" i="1" s="1"/>
  <c r="M1969" i="1"/>
  <c r="O1969" i="1" s="1"/>
  <c r="M1968" i="1"/>
  <c r="M1967" i="1"/>
  <c r="M1966" i="1"/>
  <c r="O1966" i="1" s="1"/>
  <c r="M1965" i="1"/>
  <c r="O1965" i="1" s="1"/>
  <c r="M1964" i="1"/>
  <c r="M1963" i="1"/>
  <c r="O1963" i="1" s="1"/>
  <c r="M1962" i="1"/>
  <c r="O1962" i="1" s="1"/>
  <c r="M1961" i="1"/>
  <c r="O1961" i="1" s="1"/>
  <c r="M1960" i="1"/>
  <c r="M1959" i="1"/>
  <c r="M1958" i="1"/>
  <c r="O1958" i="1" s="1"/>
  <c r="M1957" i="1"/>
  <c r="O1957" i="1" s="1"/>
  <c r="M1956" i="1"/>
  <c r="M1955" i="1"/>
  <c r="O1955" i="1" s="1"/>
  <c r="M1954" i="1"/>
  <c r="O1954" i="1" s="1"/>
  <c r="M1953" i="1"/>
  <c r="O1953" i="1" s="1"/>
  <c r="M1952" i="1"/>
  <c r="M1951" i="1"/>
  <c r="M1950" i="1"/>
  <c r="O1950" i="1" s="1"/>
  <c r="M1949" i="1"/>
  <c r="O1949" i="1" s="1"/>
  <c r="M1948" i="1"/>
  <c r="M1947" i="1"/>
  <c r="O1947" i="1" s="1"/>
  <c r="M1946" i="1"/>
  <c r="O1946" i="1" s="1"/>
  <c r="M1945" i="1"/>
  <c r="O1945" i="1" s="1"/>
  <c r="M1944" i="1"/>
  <c r="M1943" i="1"/>
  <c r="M1942" i="1"/>
  <c r="O1942" i="1" s="1"/>
  <c r="M1941" i="1"/>
  <c r="O1941" i="1" s="1"/>
  <c r="M1940" i="1"/>
  <c r="M1939" i="1"/>
  <c r="O1939" i="1" s="1"/>
  <c r="M1938" i="1"/>
  <c r="O1938" i="1" s="1"/>
  <c r="M1937" i="1"/>
  <c r="O1937" i="1" s="1"/>
  <c r="M1936" i="1"/>
  <c r="M1935" i="1"/>
  <c r="M1934" i="1"/>
  <c r="O1934" i="1" s="1"/>
  <c r="M1933" i="1"/>
  <c r="O1933" i="1" s="1"/>
  <c r="M1932" i="1"/>
  <c r="M1931" i="1"/>
  <c r="O1931" i="1" s="1"/>
  <c r="M1930" i="1"/>
  <c r="O1930" i="1" s="1"/>
  <c r="M1929" i="1"/>
  <c r="O1929" i="1" s="1"/>
  <c r="M1928" i="1"/>
  <c r="M1927" i="1"/>
  <c r="M1926" i="1"/>
  <c r="O1926" i="1" s="1"/>
  <c r="M1925" i="1"/>
  <c r="O1925" i="1" s="1"/>
  <c r="M1924" i="1"/>
  <c r="M1923" i="1"/>
  <c r="O1923" i="1" s="1"/>
  <c r="M1922" i="1"/>
  <c r="O1922" i="1" s="1"/>
  <c r="M1921" i="1"/>
  <c r="O1921" i="1" s="1"/>
  <c r="M1920" i="1"/>
  <c r="M1919" i="1"/>
  <c r="M1918" i="1"/>
  <c r="O1918" i="1" s="1"/>
  <c r="M1917" i="1"/>
  <c r="O1917" i="1" s="1"/>
  <c r="M1916" i="1"/>
  <c r="M1915" i="1"/>
  <c r="O1915" i="1" s="1"/>
  <c r="M1914" i="1"/>
  <c r="O1914" i="1" s="1"/>
  <c r="M1913" i="1"/>
  <c r="O1913" i="1" s="1"/>
  <c r="M1912" i="1"/>
  <c r="M1911" i="1"/>
  <c r="M1910" i="1"/>
  <c r="O1910" i="1" s="1"/>
  <c r="M1909" i="1"/>
  <c r="O1909" i="1" s="1"/>
  <c r="M1908" i="1"/>
  <c r="M1907" i="1"/>
  <c r="O1907" i="1" s="1"/>
  <c r="M1906" i="1"/>
  <c r="O1906" i="1" s="1"/>
  <c r="M1905" i="1"/>
  <c r="O1905" i="1" s="1"/>
  <c r="M1904" i="1"/>
  <c r="M1903" i="1"/>
  <c r="M1902" i="1"/>
  <c r="O1902" i="1" s="1"/>
  <c r="M1901" i="1"/>
  <c r="O1901" i="1" s="1"/>
  <c r="M1900" i="1"/>
  <c r="M1899" i="1"/>
  <c r="O1899" i="1" s="1"/>
  <c r="M1898" i="1"/>
  <c r="O1898" i="1" s="1"/>
  <c r="M1897" i="1"/>
  <c r="O1897" i="1" s="1"/>
  <c r="M1896" i="1"/>
  <c r="M1895" i="1"/>
  <c r="M1894" i="1"/>
  <c r="O1894" i="1" s="1"/>
  <c r="M1893" i="1"/>
  <c r="O1893" i="1" s="1"/>
  <c r="M1892" i="1"/>
  <c r="M1891" i="1"/>
  <c r="O1891" i="1" s="1"/>
  <c r="M1890" i="1"/>
  <c r="O1890" i="1" s="1"/>
  <c r="M1889" i="1"/>
  <c r="O1889" i="1" s="1"/>
  <c r="M1888" i="1"/>
  <c r="M1887" i="1"/>
  <c r="M1886" i="1"/>
  <c r="O1886" i="1" s="1"/>
  <c r="M1885" i="1"/>
  <c r="O1885" i="1" s="1"/>
  <c r="M1884" i="1"/>
  <c r="M1883" i="1"/>
  <c r="O1883" i="1" s="1"/>
  <c r="M1882" i="1"/>
  <c r="O1882" i="1" s="1"/>
  <c r="M1881" i="1"/>
  <c r="O1881" i="1" s="1"/>
  <c r="M1880" i="1"/>
  <c r="M1879" i="1"/>
  <c r="M1878" i="1"/>
  <c r="O1878" i="1" s="1"/>
  <c r="M1877" i="1"/>
  <c r="O1877" i="1" s="1"/>
  <c r="M1876" i="1"/>
  <c r="M1875" i="1"/>
  <c r="O1875" i="1" s="1"/>
  <c r="M1874" i="1"/>
  <c r="O1874" i="1" s="1"/>
  <c r="M1873" i="1"/>
  <c r="O1873" i="1" s="1"/>
  <c r="M1872" i="1"/>
  <c r="M1871" i="1"/>
  <c r="M1870" i="1"/>
  <c r="O1870" i="1" s="1"/>
  <c r="M1869" i="1"/>
  <c r="O1869" i="1" s="1"/>
  <c r="M1868" i="1"/>
  <c r="M1867" i="1"/>
  <c r="O1867" i="1" s="1"/>
  <c r="M1866" i="1"/>
  <c r="O1866" i="1" s="1"/>
  <c r="M1865" i="1"/>
  <c r="O1865" i="1" s="1"/>
  <c r="M1864" i="1"/>
  <c r="M1863" i="1"/>
  <c r="M1862" i="1"/>
  <c r="O1862" i="1" s="1"/>
  <c r="M1861" i="1"/>
  <c r="O1861" i="1" s="1"/>
  <c r="M1860" i="1"/>
  <c r="M1859" i="1"/>
  <c r="O1859" i="1" s="1"/>
  <c r="M1858" i="1"/>
  <c r="O1858" i="1" s="1"/>
  <c r="M1857" i="1"/>
  <c r="O1857" i="1" s="1"/>
  <c r="M1856" i="1"/>
  <c r="M1855" i="1"/>
  <c r="M1854" i="1"/>
  <c r="O1854" i="1" s="1"/>
  <c r="M1853" i="1"/>
  <c r="O1853" i="1" s="1"/>
  <c r="M1852" i="1"/>
  <c r="M1851" i="1"/>
  <c r="O1851" i="1" s="1"/>
  <c r="M1850" i="1"/>
  <c r="O1850" i="1" s="1"/>
  <c r="M1849" i="1"/>
  <c r="O1849" i="1" s="1"/>
  <c r="M1848" i="1"/>
  <c r="M1847" i="1"/>
  <c r="M1846" i="1"/>
  <c r="O1846" i="1" s="1"/>
  <c r="M1845" i="1"/>
  <c r="O1845" i="1" s="1"/>
  <c r="M1844" i="1"/>
  <c r="M1843" i="1"/>
  <c r="O1843" i="1" s="1"/>
  <c r="M1842" i="1"/>
  <c r="O1842" i="1" s="1"/>
  <c r="M1841" i="1"/>
  <c r="O1841" i="1" s="1"/>
  <c r="M1840" i="1"/>
  <c r="M1839" i="1"/>
  <c r="M1838" i="1"/>
  <c r="O1838" i="1" s="1"/>
  <c r="M1837" i="1"/>
  <c r="O1837" i="1" s="1"/>
  <c r="M1836" i="1"/>
  <c r="M1835" i="1"/>
  <c r="O1835" i="1" s="1"/>
  <c r="M1834" i="1"/>
  <c r="O1834" i="1" s="1"/>
  <c r="M1833" i="1"/>
  <c r="O1833" i="1" s="1"/>
  <c r="M1832" i="1"/>
  <c r="M1831" i="1"/>
  <c r="M1830" i="1"/>
  <c r="O1830" i="1" s="1"/>
  <c r="M1829" i="1"/>
  <c r="O1829" i="1" s="1"/>
  <c r="M1828" i="1"/>
  <c r="O1828" i="1" s="1"/>
  <c r="M1827" i="1"/>
  <c r="O1827" i="1" s="1"/>
  <c r="M1826" i="1"/>
  <c r="O1826" i="1" s="1"/>
  <c r="M1825" i="1"/>
  <c r="O1825" i="1" s="1"/>
  <c r="M1824" i="1"/>
  <c r="M1823" i="1"/>
  <c r="M1822" i="1"/>
  <c r="O1822" i="1" s="1"/>
  <c r="M1821" i="1"/>
  <c r="O1821" i="1" s="1"/>
  <c r="M1820" i="1"/>
  <c r="M1819" i="1"/>
  <c r="O1819" i="1" s="1"/>
  <c r="M1818" i="1"/>
  <c r="O1818" i="1" s="1"/>
  <c r="M1817" i="1"/>
  <c r="O1817" i="1" s="1"/>
  <c r="M1816" i="1"/>
  <c r="M1815" i="1"/>
  <c r="M1814" i="1"/>
  <c r="O1814" i="1" s="1"/>
  <c r="M1813" i="1"/>
  <c r="O1813" i="1" s="1"/>
  <c r="M1812" i="1"/>
  <c r="M1811" i="1"/>
  <c r="O1811" i="1" s="1"/>
  <c r="M1810" i="1"/>
  <c r="O1810" i="1" s="1"/>
  <c r="M1809" i="1"/>
  <c r="O1809" i="1" s="1"/>
  <c r="M1808" i="1"/>
  <c r="M1807" i="1"/>
  <c r="M1806" i="1"/>
  <c r="O1806" i="1" s="1"/>
  <c r="M1805" i="1"/>
  <c r="O1805" i="1" s="1"/>
  <c r="M1804" i="1"/>
  <c r="M1803" i="1"/>
  <c r="O1803" i="1" s="1"/>
  <c r="M1802" i="1"/>
  <c r="O1802" i="1" s="1"/>
  <c r="M1801" i="1"/>
  <c r="O1801" i="1" s="1"/>
  <c r="M1800" i="1"/>
  <c r="M1799" i="1"/>
  <c r="M1798" i="1"/>
  <c r="O1798" i="1" s="1"/>
  <c r="M1797" i="1"/>
  <c r="O1797" i="1" s="1"/>
  <c r="M1796" i="1"/>
  <c r="O1796" i="1" s="1"/>
  <c r="M1795" i="1"/>
  <c r="O1795" i="1" s="1"/>
  <c r="M1794" i="1"/>
  <c r="O1794" i="1" s="1"/>
  <c r="M1793" i="1"/>
  <c r="O1793" i="1" s="1"/>
  <c r="M1792" i="1"/>
  <c r="O1792" i="1" s="1"/>
  <c r="M1791" i="1"/>
  <c r="M1790" i="1"/>
  <c r="O1790" i="1" s="1"/>
  <c r="M1789" i="1"/>
  <c r="O1789" i="1" s="1"/>
  <c r="M1788" i="1"/>
  <c r="M1787" i="1"/>
  <c r="O1787" i="1" s="1"/>
  <c r="M1786" i="1"/>
  <c r="O1786" i="1" s="1"/>
  <c r="M1785" i="1"/>
  <c r="O1785" i="1" s="1"/>
  <c r="M1784" i="1"/>
  <c r="M1783" i="1"/>
  <c r="M1782" i="1"/>
  <c r="O1782" i="1" s="1"/>
  <c r="M1781" i="1"/>
  <c r="O1781" i="1" s="1"/>
  <c r="M1780" i="1"/>
  <c r="M1779" i="1"/>
  <c r="O1779" i="1" s="1"/>
  <c r="M1778" i="1"/>
  <c r="O1778" i="1" s="1"/>
  <c r="M1777" i="1"/>
  <c r="O1777" i="1" s="1"/>
  <c r="M1776" i="1"/>
  <c r="M1775" i="1"/>
  <c r="M1774" i="1"/>
  <c r="O1774" i="1" s="1"/>
  <c r="M1773" i="1"/>
  <c r="O1773" i="1" s="1"/>
  <c r="M1772" i="1"/>
  <c r="M1771" i="1"/>
  <c r="O1771" i="1" s="1"/>
  <c r="M1770" i="1"/>
  <c r="O1770" i="1" s="1"/>
  <c r="M1769" i="1"/>
  <c r="O1769" i="1" s="1"/>
  <c r="M1768" i="1"/>
  <c r="M1767" i="1"/>
  <c r="M1766" i="1"/>
  <c r="O1766" i="1" s="1"/>
  <c r="M1765" i="1"/>
  <c r="O1765" i="1" s="1"/>
  <c r="M1764" i="1"/>
  <c r="M1763" i="1"/>
  <c r="M1762" i="1"/>
  <c r="O1762" i="1" s="1"/>
  <c r="M1761" i="1"/>
  <c r="O1761" i="1" s="1"/>
  <c r="M1760" i="1"/>
  <c r="M1759" i="1"/>
  <c r="M1758" i="1"/>
  <c r="O1758" i="1" s="1"/>
  <c r="M1757" i="1"/>
  <c r="O1757" i="1" s="1"/>
  <c r="M1756" i="1"/>
  <c r="M1755" i="1"/>
  <c r="O1755" i="1" s="1"/>
  <c r="M1754" i="1"/>
  <c r="O1754" i="1" s="1"/>
  <c r="M1753" i="1"/>
  <c r="O1753" i="1" s="1"/>
  <c r="M1752" i="1"/>
  <c r="O1752" i="1" s="1"/>
  <c r="M1751" i="1"/>
  <c r="M1750" i="1"/>
  <c r="O1750" i="1" s="1"/>
  <c r="M1749" i="1"/>
  <c r="O1749" i="1" s="1"/>
  <c r="M1748" i="1"/>
  <c r="M1747" i="1"/>
  <c r="O1747" i="1" s="1"/>
  <c r="M1746" i="1"/>
  <c r="O1746" i="1" s="1"/>
  <c r="M1745" i="1"/>
  <c r="O1745" i="1" s="1"/>
  <c r="M1744" i="1"/>
  <c r="O1744" i="1" s="1"/>
  <c r="M1743" i="1"/>
  <c r="M1742" i="1"/>
  <c r="O1742" i="1" s="1"/>
  <c r="M1741" i="1"/>
  <c r="O1741" i="1" s="1"/>
  <c r="M1740" i="1"/>
  <c r="M1739" i="1"/>
  <c r="O1739" i="1" s="1"/>
  <c r="M1738" i="1"/>
  <c r="O1738" i="1" s="1"/>
  <c r="M1737" i="1"/>
  <c r="O1737" i="1" s="1"/>
  <c r="M1736" i="1"/>
  <c r="M1735" i="1"/>
  <c r="M1734" i="1"/>
  <c r="O1734" i="1" s="1"/>
  <c r="M1733" i="1"/>
  <c r="O1733" i="1" s="1"/>
  <c r="M1732" i="1"/>
  <c r="M1731" i="1"/>
  <c r="O1731" i="1" s="1"/>
  <c r="M1730" i="1"/>
  <c r="O1730" i="1" s="1"/>
  <c r="M1729" i="1"/>
  <c r="O1729" i="1" s="1"/>
  <c r="M1728" i="1"/>
  <c r="M1727" i="1"/>
  <c r="M1726" i="1"/>
  <c r="O1726" i="1" s="1"/>
  <c r="M1725" i="1"/>
  <c r="O1725" i="1" s="1"/>
  <c r="M1724" i="1"/>
  <c r="M1723" i="1"/>
  <c r="O1723" i="1" s="1"/>
  <c r="M1722" i="1"/>
  <c r="O1722" i="1" s="1"/>
  <c r="M1721" i="1"/>
  <c r="O1721" i="1" s="1"/>
  <c r="M1720" i="1"/>
  <c r="M1719" i="1"/>
  <c r="O1719" i="1" s="1"/>
  <c r="M1718" i="1"/>
  <c r="O1718" i="1" s="1"/>
  <c r="M1717" i="1"/>
  <c r="O1717" i="1" s="1"/>
  <c r="M1716" i="1"/>
  <c r="O1716" i="1" s="1"/>
  <c r="M1715" i="1"/>
  <c r="O1715" i="1" s="1"/>
  <c r="M1714" i="1"/>
  <c r="O1714" i="1" s="1"/>
  <c r="M1713" i="1"/>
  <c r="O1713" i="1" s="1"/>
  <c r="M1712" i="1"/>
  <c r="M1711" i="1"/>
  <c r="M1710" i="1"/>
  <c r="O1710" i="1" s="1"/>
  <c r="M1709" i="1"/>
  <c r="O1709" i="1" s="1"/>
  <c r="M1708" i="1"/>
  <c r="O1708" i="1" s="1"/>
  <c r="M1707" i="1"/>
  <c r="O1707" i="1" s="1"/>
  <c r="M1706" i="1"/>
  <c r="O1706" i="1" s="1"/>
  <c r="M1705" i="1"/>
  <c r="O1705" i="1" s="1"/>
  <c r="M1704" i="1"/>
  <c r="M1703" i="1"/>
  <c r="M1702" i="1"/>
  <c r="O1702" i="1" s="1"/>
  <c r="M1701" i="1"/>
  <c r="O1701" i="1" s="1"/>
  <c r="M1700" i="1"/>
  <c r="O1700" i="1" s="1"/>
  <c r="M1699" i="1"/>
  <c r="O1699" i="1" s="1"/>
  <c r="M1698" i="1"/>
  <c r="O1698" i="1" s="1"/>
  <c r="M1697" i="1"/>
  <c r="O1697" i="1" s="1"/>
  <c r="M1696" i="1"/>
  <c r="M1695" i="1"/>
  <c r="M1694" i="1"/>
  <c r="O1694" i="1" s="1"/>
  <c r="M1693" i="1"/>
  <c r="O1693" i="1" s="1"/>
  <c r="M1692" i="1"/>
  <c r="M1691" i="1"/>
  <c r="O1691" i="1" s="1"/>
  <c r="M1690" i="1"/>
  <c r="O1690" i="1" s="1"/>
  <c r="M1689" i="1"/>
  <c r="O1689" i="1" s="1"/>
  <c r="M1688" i="1"/>
  <c r="M1687" i="1"/>
  <c r="M1686" i="1"/>
  <c r="O1686" i="1" s="1"/>
  <c r="M1685" i="1"/>
  <c r="O1685" i="1" s="1"/>
  <c r="M1684" i="1"/>
  <c r="O1684" i="1" s="1"/>
  <c r="M1683" i="1"/>
  <c r="O1683" i="1" s="1"/>
  <c r="M1682" i="1"/>
  <c r="O1682" i="1" s="1"/>
  <c r="M1681" i="1"/>
  <c r="O1681" i="1" s="1"/>
  <c r="M1680" i="1"/>
  <c r="M1679" i="1"/>
  <c r="M1678" i="1"/>
  <c r="M1677" i="1"/>
  <c r="O1677" i="1" s="1"/>
  <c r="M1676" i="1"/>
  <c r="M1675" i="1"/>
  <c r="O1675" i="1" s="1"/>
  <c r="M1674" i="1"/>
  <c r="O1674" i="1" s="1"/>
  <c r="M1673" i="1"/>
  <c r="O1673" i="1" s="1"/>
  <c r="M1672" i="1"/>
  <c r="M1671" i="1"/>
  <c r="O1671" i="1" s="1"/>
  <c r="M1670" i="1"/>
  <c r="M1669" i="1"/>
  <c r="O1669" i="1" s="1"/>
  <c r="M1668" i="1"/>
  <c r="M1667" i="1"/>
  <c r="O1667" i="1" s="1"/>
  <c r="M1666" i="1"/>
  <c r="O1666" i="1" s="1"/>
  <c r="M1665" i="1"/>
  <c r="O1665" i="1" s="1"/>
  <c r="M1664" i="1"/>
  <c r="M1663" i="1"/>
  <c r="M1662" i="1"/>
  <c r="M1661" i="1"/>
  <c r="O1661" i="1" s="1"/>
  <c r="M1660" i="1"/>
  <c r="M1659" i="1"/>
  <c r="O1659" i="1" s="1"/>
  <c r="M1658" i="1"/>
  <c r="O1658" i="1" s="1"/>
  <c r="M1657" i="1"/>
  <c r="O1657" i="1" s="1"/>
  <c r="M1656" i="1"/>
  <c r="M1655" i="1"/>
  <c r="M1654" i="1"/>
  <c r="M1653" i="1"/>
  <c r="O1653" i="1" s="1"/>
  <c r="M1652" i="1"/>
  <c r="M1651" i="1"/>
  <c r="O1651" i="1" s="1"/>
  <c r="M1650" i="1"/>
  <c r="O1650" i="1" s="1"/>
  <c r="M1649" i="1"/>
  <c r="O1649" i="1" s="1"/>
  <c r="M1648" i="1"/>
  <c r="M1647" i="1"/>
  <c r="M1646" i="1"/>
  <c r="M1645" i="1"/>
  <c r="O1645" i="1" s="1"/>
  <c r="M1644" i="1"/>
  <c r="M1643" i="1"/>
  <c r="O1643" i="1" s="1"/>
  <c r="M1642" i="1"/>
  <c r="O1642" i="1" s="1"/>
  <c r="M1641" i="1"/>
  <c r="O1641" i="1" s="1"/>
  <c r="M1640" i="1"/>
  <c r="M1639" i="1"/>
  <c r="M1638" i="1"/>
  <c r="M1637" i="1"/>
  <c r="O1637" i="1" s="1"/>
  <c r="M1636" i="1"/>
  <c r="M1635" i="1"/>
  <c r="O1635" i="1" s="1"/>
  <c r="M1634" i="1"/>
  <c r="O1634" i="1" s="1"/>
  <c r="M1633" i="1"/>
  <c r="O1633" i="1" s="1"/>
  <c r="M1632" i="1"/>
  <c r="M1631" i="1"/>
  <c r="M1630" i="1"/>
  <c r="M1629" i="1"/>
  <c r="O1629" i="1" s="1"/>
  <c r="M1628" i="1"/>
  <c r="M1627" i="1"/>
  <c r="O1627" i="1" s="1"/>
  <c r="M1626" i="1"/>
  <c r="O1626" i="1" s="1"/>
  <c r="M1625" i="1"/>
  <c r="O1625" i="1" s="1"/>
  <c r="M1624" i="1"/>
  <c r="M1623" i="1"/>
  <c r="M1622" i="1"/>
  <c r="O1622" i="1" s="1"/>
  <c r="M1621" i="1"/>
  <c r="O1621" i="1" s="1"/>
  <c r="M1620" i="1"/>
  <c r="O1620" i="1" s="1"/>
  <c r="M1619" i="1"/>
  <c r="O1619" i="1" s="1"/>
  <c r="M1618" i="1"/>
  <c r="O1618" i="1" s="1"/>
  <c r="M1617" i="1"/>
  <c r="O1617" i="1" s="1"/>
  <c r="M1616" i="1"/>
  <c r="M1615" i="1"/>
  <c r="M1614" i="1"/>
  <c r="M1613" i="1"/>
  <c r="O1613" i="1" s="1"/>
  <c r="M1612" i="1"/>
  <c r="M1611" i="1"/>
  <c r="O1611" i="1" s="1"/>
  <c r="M1610" i="1"/>
  <c r="O1610" i="1" s="1"/>
  <c r="M1609" i="1"/>
  <c r="O1609" i="1" s="1"/>
  <c r="M1608" i="1"/>
  <c r="M1607" i="1"/>
  <c r="M1606" i="1"/>
  <c r="M1605" i="1"/>
  <c r="O1605" i="1" s="1"/>
  <c r="M1604" i="1"/>
  <c r="M1603" i="1"/>
  <c r="O1603" i="1" s="1"/>
  <c r="M1602" i="1"/>
  <c r="O1602" i="1" s="1"/>
  <c r="M1601" i="1"/>
  <c r="O1601" i="1" s="1"/>
  <c r="M1600" i="1"/>
  <c r="M1599" i="1"/>
  <c r="M1598" i="1"/>
  <c r="M1597" i="1"/>
  <c r="O1597" i="1" s="1"/>
  <c r="M1596" i="1"/>
  <c r="O1596" i="1" s="1"/>
  <c r="M1595" i="1"/>
  <c r="O1595" i="1" s="1"/>
  <c r="M1594" i="1"/>
  <c r="O1594" i="1" s="1"/>
  <c r="M1593" i="1"/>
  <c r="O1593" i="1" s="1"/>
  <c r="M1592" i="1"/>
  <c r="O1592" i="1" s="1"/>
  <c r="M1591" i="1"/>
  <c r="M1590" i="1"/>
  <c r="M1589" i="1"/>
  <c r="O1589" i="1" s="1"/>
  <c r="M1588" i="1"/>
  <c r="M1587" i="1"/>
  <c r="O1587" i="1" s="1"/>
  <c r="M1586" i="1"/>
  <c r="O1586" i="1" s="1"/>
  <c r="M1585" i="1"/>
  <c r="O1585" i="1" s="1"/>
  <c r="M1584" i="1"/>
  <c r="M1583" i="1"/>
  <c r="M1582" i="1"/>
  <c r="M1581" i="1"/>
  <c r="O1581" i="1" s="1"/>
  <c r="M1580" i="1"/>
  <c r="M1579" i="1"/>
  <c r="O1579" i="1" s="1"/>
  <c r="M1578" i="1"/>
  <c r="O1578" i="1" s="1"/>
  <c r="M1577" i="1"/>
  <c r="O1577" i="1" s="1"/>
  <c r="M1576" i="1"/>
  <c r="M1575" i="1"/>
  <c r="M1574" i="1"/>
  <c r="M1573" i="1"/>
  <c r="O1573" i="1" s="1"/>
  <c r="M1572" i="1"/>
  <c r="M1571" i="1"/>
  <c r="O1571" i="1" s="1"/>
  <c r="M1570" i="1"/>
  <c r="O1570" i="1" s="1"/>
  <c r="M1569" i="1"/>
  <c r="O1569" i="1" s="1"/>
  <c r="M1568" i="1"/>
  <c r="M1567" i="1"/>
  <c r="O1567" i="1" s="1"/>
  <c r="M1566" i="1"/>
  <c r="M1565" i="1"/>
  <c r="O1565" i="1" s="1"/>
  <c r="M1564" i="1"/>
  <c r="O1564" i="1" s="1"/>
  <c r="M1563" i="1"/>
  <c r="O1563" i="1" s="1"/>
  <c r="M1562" i="1"/>
  <c r="O1562" i="1" s="1"/>
  <c r="M1561" i="1"/>
  <c r="O1561" i="1" s="1"/>
  <c r="M1560" i="1"/>
  <c r="M1559" i="1"/>
  <c r="M1558" i="1"/>
  <c r="M1557" i="1"/>
  <c r="O1557" i="1" s="1"/>
  <c r="M1556" i="1"/>
  <c r="M1555" i="1"/>
  <c r="O1555" i="1" s="1"/>
  <c r="M1554" i="1"/>
  <c r="O1554" i="1" s="1"/>
  <c r="M1553" i="1"/>
  <c r="O1553" i="1" s="1"/>
  <c r="M1552" i="1"/>
  <c r="M1551" i="1"/>
  <c r="O1551" i="1" s="1"/>
  <c r="M1550" i="1"/>
  <c r="O1550" i="1" s="1"/>
  <c r="M1549" i="1"/>
  <c r="O1549" i="1" s="1"/>
  <c r="M1548" i="1"/>
  <c r="M1547" i="1"/>
  <c r="O1547" i="1" s="1"/>
  <c r="M1546" i="1"/>
  <c r="O1546" i="1" s="1"/>
  <c r="M1545" i="1"/>
  <c r="O1545" i="1" s="1"/>
  <c r="M1544" i="1"/>
  <c r="M1543" i="1"/>
  <c r="M1542" i="1"/>
  <c r="M1541" i="1"/>
  <c r="O1541" i="1" s="1"/>
  <c r="M1540" i="1"/>
  <c r="M1539" i="1"/>
  <c r="O1539" i="1" s="1"/>
  <c r="M1538" i="1"/>
  <c r="O1538" i="1" s="1"/>
  <c r="M1537" i="1"/>
  <c r="O1537" i="1" s="1"/>
  <c r="M1536" i="1"/>
  <c r="M1535" i="1"/>
  <c r="M1534" i="1"/>
  <c r="M1533" i="1"/>
  <c r="O1533" i="1" s="1"/>
  <c r="M1532" i="1"/>
  <c r="M1531" i="1"/>
  <c r="O1531" i="1" s="1"/>
  <c r="M1530" i="1"/>
  <c r="O1530" i="1" s="1"/>
  <c r="M1529" i="1"/>
  <c r="O1529" i="1" s="1"/>
  <c r="M1528" i="1"/>
  <c r="M1527" i="1"/>
  <c r="M1526" i="1"/>
  <c r="M1525" i="1"/>
  <c r="O1525" i="1" s="1"/>
  <c r="M1524" i="1"/>
  <c r="M1523" i="1"/>
  <c r="O1523" i="1" s="1"/>
  <c r="M1522" i="1"/>
  <c r="M1521" i="1"/>
  <c r="O1521" i="1" s="1"/>
  <c r="M1520" i="1"/>
  <c r="O1520" i="1" s="1"/>
  <c r="M1519" i="1"/>
  <c r="O1519" i="1" s="1"/>
  <c r="M1518" i="1"/>
  <c r="M1517" i="1"/>
  <c r="O1517" i="1" s="1"/>
  <c r="M1516" i="1"/>
  <c r="M1515" i="1"/>
  <c r="O1515" i="1" s="1"/>
  <c r="M1514" i="1"/>
  <c r="O1514" i="1" s="1"/>
  <c r="M1513" i="1"/>
  <c r="O1513" i="1" s="1"/>
  <c r="M1512" i="1"/>
  <c r="M1511" i="1"/>
  <c r="M1510" i="1"/>
  <c r="M1509" i="1"/>
  <c r="O1509" i="1" s="1"/>
  <c r="M1508" i="1"/>
  <c r="M1507" i="1"/>
  <c r="O1507" i="1" s="1"/>
  <c r="M1506" i="1"/>
  <c r="O1506" i="1" s="1"/>
  <c r="M1505" i="1"/>
  <c r="O1505" i="1" s="1"/>
  <c r="M1504" i="1"/>
  <c r="M1503" i="1"/>
  <c r="M1502" i="1"/>
  <c r="M1501" i="1"/>
  <c r="O1501" i="1" s="1"/>
  <c r="M1500" i="1"/>
  <c r="M1499" i="1"/>
  <c r="O1499" i="1" s="1"/>
  <c r="M1498" i="1"/>
  <c r="O1498" i="1" s="1"/>
  <c r="M1497" i="1"/>
  <c r="O1497" i="1" s="1"/>
  <c r="M1496" i="1"/>
  <c r="M1495" i="1"/>
  <c r="M1494" i="1"/>
  <c r="M1493" i="1"/>
  <c r="O1493" i="1" s="1"/>
  <c r="M1492" i="1"/>
  <c r="M1491" i="1"/>
  <c r="O1491" i="1" s="1"/>
  <c r="M1490" i="1"/>
  <c r="O1490" i="1" s="1"/>
  <c r="M1489" i="1"/>
  <c r="O1489" i="1" s="1"/>
  <c r="M1488" i="1"/>
  <c r="M1487" i="1"/>
  <c r="M1486" i="1"/>
  <c r="M1485" i="1"/>
  <c r="O1485" i="1" s="1"/>
  <c r="M1484" i="1"/>
  <c r="M1483" i="1"/>
  <c r="O1483" i="1" s="1"/>
  <c r="M1482" i="1"/>
  <c r="O1482" i="1" s="1"/>
  <c r="M1481" i="1"/>
  <c r="O1481" i="1" s="1"/>
  <c r="M1480" i="1"/>
  <c r="M1479" i="1"/>
  <c r="M1478" i="1"/>
  <c r="M1477" i="1"/>
  <c r="O1477" i="1" s="1"/>
  <c r="M1476" i="1"/>
  <c r="M1475" i="1"/>
  <c r="O1475" i="1" s="1"/>
  <c r="M1474" i="1"/>
  <c r="O1474" i="1" s="1"/>
  <c r="M1473" i="1"/>
  <c r="O1473" i="1" s="1"/>
  <c r="M1472" i="1"/>
  <c r="M1471" i="1"/>
  <c r="M1470" i="1"/>
  <c r="M1469" i="1"/>
  <c r="O1469" i="1" s="1"/>
  <c r="M1468" i="1"/>
  <c r="M1467" i="1"/>
  <c r="O1467" i="1" s="1"/>
  <c r="M1466" i="1"/>
  <c r="O1466" i="1" s="1"/>
  <c r="M1465" i="1"/>
  <c r="M1464" i="1"/>
  <c r="M1463" i="1"/>
  <c r="M1462" i="1"/>
  <c r="M1461" i="1"/>
  <c r="O1461" i="1" s="1"/>
  <c r="M1460" i="1"/>
  <c r="M1459" i="1"/>
  <c r="O1459" i="1" s="1"/>
  <c r="M1458" i="1"/>
  <c r="O1458" i="1" s="1"/>
  <c r="M1457" i="1"/>
  <c r="M1456" i="1"/>
  <c r="M1455" i="1"/>
  <c r="M1454" i="1"/>
  <c r="M1453" i="1"/>
  <c r="O1453" i="1" s="1"/>
  <c r="M1452" i="1"/>
  <c r="M1451" i="1"/>
  <c r="O1451" i="1" s="1"/>
  <c r="M1450" i="1"/>
  <c r="O1450" i="1" s="1"/>
  <c r="M1449" i="1"/>
  <c r="M1448" i="1"/>
  <c r="O1448" i="1" s="1"/>
  <c r="M1447" i="1"/>
  <c r="O1447" i="1" s="1"/>
  <c r="M1446" i="1"/>
  <c r="M1445" i="1"/>
  <c r="O1445" i="1" s="1"/>
  <c r="M1444" i="1"/>
  <c r="M1443" i="1"/>
  <c r="O1443" i="1" s="1"/>
  <c r="M1442" i="1"/>
  <c r="O1442" i="1" s="1"/>
  <c r="M1441" i="1"/>
  <c r="M1440" i="1"/>
  <c r="M1439" i="1"/>
  <c r="M1438" i="1"/>
  <c r="M1437" i="1"/>
  <c r="O1437" i="1" s="1"/>
  <c r="M1436" i="1"/>
  <c r="M1435" i="1"/>
  <c r="O1435" i="1" s="1"/>
  <c r="M1434" i="1"/>
  <c r="O1434" i="1" s="1"/>
  <c r="M1433" i="1"/>
  <c r="M1432" i="1"/>
  <c r="M1431" i="1"/>
  <c r="M1430" i="1"/>
  <c r="M1429" i="1"/>
  <c r="O1429" i="1" s="1"/>
  <c r="M1428" i="1"/>
  <c r="M1427" i="1"/>
  <c r="O1427" i="1" s="1"/>
  <c r="M1426" i="1"/>
  <c r="O1426" i="1" s="1"/>
  <c r="M1425" i="1"/>
  <c r="M1424" i="1"/>
  <c r="M1423" i="1"/>
  <c r="M1422" i="1"/>
  <c r="M1421" i="1"/>
  <c r="O1421" i="1" s="1"/>
  <c r="M1420" i="1"/>
  <c r="M1419" i="1"/>
  <c r="O1419" i="1" s="1"/>
  <c r="M1418" i="1"/>
  <c r="O1418" i="1" s="1"/>
  <c r="M1417" i="1"/>
  <c r="M1416" i="1"/>
  <c r="M1415" i="1"/>
  <c r="M1414" i="1"/>
  <c r="O1414" i="1" s="1"/>
  <c r="M1413" i="1"/>
  <c r="O1413" i="1" s="1"/>
  <c r="M1412" i="1"/>
  <c r="M1411" i="1"/>
  <c r="O1411" i="1" s="1"/>
  <c r="M1410" i="1"/>
  <c r="O1410" i="1" s="1"/>
  <c r="M1409" i="1"/>
  <c r="M1408" i="1"/>
  <c r="M1407" i="1"/>
  <c r="M1406" i="1"/>
  <c r="M1405" i="1"/>
  <c r="O1405" i="1" s="1"/>
  <c r="M1404" i="1"/>
  <c r="M1403" i="1"/>
  <c r="O1403" i="1" s="1"/>
  <c r="M1402" i="1"/>
  <c r="O1402" i="1" s="1"/>
  <c r="M1401" i="1"/>
  <c r="M1400" i="1"/>
  <c r="M1399" i="1"/>
  <c r="M1398" i="1"/>
  <c r="M1397" i="1"/>
  <c r="O1397" i="1" s="1"/>
  <c r="M1396" i="1"/>
  <c r="M1395" i="1"/>
  <c r="O1395" i="1" s="1"/>
  <c r="M1394" i="1"/>
  <c r="O1394" i="1" s="1"/>
  <c r="M1393" i="1"/>
  <c r="M1392" i="1"/>
  <c r="M1391" i="1"/>
  <c r="M1390" i="1"/>
  <c r="M1389" i="1"/>
  <c r="O1389" i="1" s="1"/>
  <c r="M1388" i="1"/>
  <c r="M1387" i="1"/>
  <c r="O1387" i="1" s="1"/>
  <c r="M1386" i="1"/>
  <c r="O1386" i="1" s="1"/>
  <c r="M1385" i="1"/>
  <c r="M1384" i="1"/>
  <c r="O1384" i="1" s="1"/>
  <c r="M1383" i="1"/>
  <c r="M1382" i="1"/>
  <c r="M1381" i="1"/>
  <c r="O1381" i="1" s="1"/>
  <c r="M1380" i="1"/>
  <c r="M1379" i="1"/>
  <c r="O1379" i="1" s="1"/>
  <c r="M1378" i="1"/>
  <c r="O1378" i="1" s="1"/>
  <c r="M1377" i="1"/>
  <c r="M1376" i="1"/>
  <c r="M1375" i="1"/>
  <c r="M1374" i="1"/>
  <c r="M1373" i="1"/>
  <c r="O1373" i="1" s="1"/>
  <c r="M1372" i="1"/>
  <c r="M1371" i="1"/>
  <c r="O1371" i="1" s="1"/>
  <c r="M1370" i="1"/>
  <c r="O1370" i="1" s="1"/>
  <c r="M1369" i="1"/>
  <c r="M1368" i="1"/>
  <c r="M1367" i="1"/>
  <c r="M1366" i="1"/>
  <c r="M1365" i="1"/>
  <c r="O1365" i="1" s="1"/>
  <c r="M1364" i="1"/>
  <c r="M1363" i="1"/>
  <c r="O1363" i="1" s="1"/>
  <c r="M1362" i="1"/>
  <c r="O1362" i="1" s="1"/>
  <c r="M1361" i="1"/>
  <c r="M1360" i="1"/>
  <c r="M1359" i="1"/>
  <c r="M1358" i="1"/>
  <c r="M1357" i="1"/>
  <c r="O1357" i="1" s="1"/>
  <c r="M1356" i="1"/>
  <c r="M1355" i="1"/>
  <c r="O1355" i="1" s="1"/>
  <c r="M1354" i="1"/>
  <c r="O1354" i="1" s="1"/>
  <c r="M1353" i="1"/>
  <c r="O1353" i="1" s="1"/>
  <c r="M1352" i="1"/>
  <c r="M1351" i="1"/>
  <c r="M1350" i="1"/>
  <c r="M1349" i="1"/>
  <c r="O1349" i="1" s="1"/>
  <c r="M1348" i="1"/>
  <c r="M1347" i="1"/>
  <c r="O1347" i="1" s="1"/>
  <c r="M1346" i="1"/>
  <c r="O1346" i="1" s="1"/>
  <c r="M1345" i="1"/>
  <c r="M1344" i="1"/>
  <c r="M1343" i="1"/>
  <c r="M1342" i="1"/>
  <c r="M1341" i="1"/>
  <c r="O1341" i="1" s="1"/>
  <c r="M1340" i="1"/>
  <c r="M1339" i="1"/>
  <c r="O1339" i="1" s="1"/>
  <c r="M1338" i="1"/>
  <c r="O1338" i="1" s="1"/>
  <c r="M1337" i="1"/>
  <c r="O1337" i="1" s="1"/>
  <c r="M1336" i="1"/>
  <c r="M1335" i="1"/>
  <c r="M1334" i="1"/>
  <c r="M1333" i="1"/>
  <c r="O1333" i="1" s="1"/>
  <c r="M1332" i="1"/>
  <c r="M1331" i="1"/>
  <c r="O1331" i="1" s="1"/>
  <c r="M1330" i="1"/>
  <c r="O1330" i="1" s="1"/>
  <c r="M1329" i="1"/>
  <c r="M1328" i="1"/>
  <c r="M1327" i="1"/>
  <c r="M1326" i="1"/>
  <c r="M1325" i="1"/>
  <c r="O1325" i="1" s="1"/>
  <c r="M1324" i="1"/>
  <c r="M1323" i="1"/>
  <c r="O1323" i="1" s="1"/>
  <c r="M1322" i="1"/>
  <c r="O1322" i="1" s="1"/>
  <c r="M1321" i="1"/>
  <c r="M1320" i="1"/>
  <c r="M1319" i="1"/>
  <c r="M1318" i="1"/>
  <c r="M1317" i="1"/>
  <c r="O1317" i="1" s="1"/>
  <c r="M1316" i="1"/>
  <c r="O1316" i="1" s="1"/>
  <c r="M1315" i="1"/>
  <c r="O1315" i="1" s="1"/>
  <c r="M1314" i="1"/>
  <c r="O1314" i="1" s="1"/>
  <c r="M1313" i="1"/>
  <c r="M1312" i="1"/>
  <c r="M1311" i="1"/>
  <c r="M1310" i="1"/>
  <c r="M1309" i="1"/>
  <c r="O1309" i="1" s="1"/>
  <c r="M1308" i="1"/>
  <c r="M1307" i="1"/>
  <c r="O1307" i="1" s="1"/>
  <c r="M1306" i="1"/>
  <c r="O1306" i="1" s="1"/>
  <c r="M1305" i="1"/>
  <c r="M1304" i="1"/>
  <c r="M1303" i="1"/>
  <c r="M1302" i="1"/>
  <c r="M1301" i="1"/>
  <c r="O1301" i="1" s="1"/>
  <c r="M1300" i="1"/>
  <c r="M1299" i="1"/>
  <c r="O1299" i="1" s="1"/>
  <c r="M1298" i="1"/>
  <c r="O1298" i="1" s="1"/>
  <c r="M1297" i="1"/>
  <c r="M1296" i="1"/>
  <c r="M1295" i="1"/>
  <c r="M1294" i="1"/>
  <c r="M1293" i="1"/>
  <c r="O1293" i="1" s="1"/>
  <c r="M1292" i="1"/>
  <c r="M1291" i="1"/>
  <c r="O1291" i="1" s="1"/>
  <c r="M1290" i="1"/>
  <c r="O1290" i="1" s="1"/>
  <c r="M1289" i="1"/>
  <c r="M1288" i="1"/>
  <c r="M1287" i="1"/>
  <c r="M1286" i="1"/>
  <c r="M1285" i="1"/>
  <c r="O1285" i="1" s="1"/>
  <c r="M1284" i="1"/>
  <c r="M1283" i="1"/>
  <c r="O1283" i="1" s="1"/>
  <c r="M1282" i="1"/>
  <c r="O1282" i="1" s="1"/>
  <c r="M1281" i="1"/>
  <c r="M1280" i="1"/>
  <c r="M1279" i="1"/>
  <c r="M1278" i="1"/>
  <c r="O1278" i="1" s="1"/>
  <c r="M1277" i="1"/>
  <c r="O1277" i="1" s="1"/>
  <c r="M1276" i="1"/>
  <c r="M1275" i="1"/>
  <c r="O1275" i="1" s="1"/>
  <c r="M1274" i="1"/>
  <c r="O1274" i="1" s="1"/>
  <c r="M1273" i="1"/>
  <c r="M1272" i="1"/>
  <c r="M1271" i="1"/>
  <c r="M1270" i="1"/>
  <c r="O1270" i="1" s="1"/>
  <c r="M1269" i="1"/>
  <c r="O1269" i="1" s="1"/>
  <c r="M1268" i="1"/>
  <c r="M1267" i="1"/>
  <c r="O1267" i="1" s="1"/>
  <c r="M1266" i="1"/>
  <c r="O1266" i="1" s="1"/>
  <c r="M1265" i="1"/>
  <c r="M1264" i="1"/>
  <c r="M1263" i="1"/>
  <c r="M1262" i="1"/>
  <c r="M1261" i="1"/>
  <c r="O1261" i="1" s="1"/>
  <c r="M1260" i="1"/>
  <c r="O1260" i="1" s="1"/>
  <c r="M1259" i="1"/>
  <c r="O1259" i="1" s="1"/>
  <c r="M1258" i="1"/>
  <c r="O1258" i="1" s="1"/>
  <c r="M1257" i="1"/>
  <c r="M1256" i="1"/>
  <c r="M1255" i="1"/>
  <c r="M1254" i="1"/>
  <c r="M1253" i="1"/>
  <c r="O1253" i="1" s="1"/>
  <c r="M1252" i="1"/>
  <c r="M1251" i="1"/>
  <c r="O1251" i="1" s="1"/>
  <c r="M1250" i="1"/>
  <c r="O1250" i="1" s="1"/>
  <c r="M1249" i="1"/>
  <c r="M1248" i="1"/>
  <c r="M1247" i="1"/>
  <c r="M1246" i="1"/>
  <c r="O1246" i="1" s="1"/>
  <c r="M1245" i="1"/>
  <c r="O1245" i="1" s="1"/>
  <c r="M1244" i="1"/>
  <c r="M1243" i="1"/>
  <c r="O1243" i="1" s="1"/>
  <c r="M1242" i="1"/>
  <c r="O1242" i="1" s="1"/>
  <c r="M1241" i="1"/>
  <c r="M1240" i="1"/>
  <c r="M1239" i="1"/>
  <c r="M1238" i="1"/>
  <c r="M1237" i="1"/>
  <c r="O1237" i="1" s="1"/>
  <c r="M1236" i="1"/>
  <c r="M1235" i="1"/>
  <c r="O1235" i="1" s="1"/>
  <c r="M1234" i="1"/>
  <c r="O1234" i="1" s="1"/>
  <c r="M1233" i="1"/>
  <c r="M1232" i="1"/>
  <c r="M1231" i="1"/>
  <c r="M1230" i="1"/>
  <c r="M1229" i="1"/>
  <c r="O1229" i="1" s="1"/>
  <c r="M1228" i="1"/>
  <c r="M1227" i="1"/>
  <c r="O1227" i="1" s="1"/>
  <c r="M1226" i="1"/>
  <c r="O1226" i="1" s="1"/>
  <c r="M1225" i="1"/>
  <c r="M1224" i="1"/>
  <c r="M1223" i="1"/>
  <c r="M1222" i="1"/>
  <c r="M1221" i="1"/>
  <c r="O1221" i="1" s="1"/>
  <c r="M1220" i="1"/>
  <c r="M1219" i="1"/>
  <c r="O1219" i="1" s="1"/>
  <c r="M1218" i="1"/>
  <c r="O1218" i="1" s="1"/>
  <c r="M1217" i="1"/>
  <c r="M1216" i="1"/>
  <c r="M1215" i="1"/>
  <c r="M1214" i="1"/>
  <c r="O1214" i="1" s="1"/>
  <c r="M1213" i="1"/>
  <c r="O1213" i="1" s="1"/>
  <c r="M1212" i="1"/>
  <c r="M1211" i="1"/>
  <c r="O1211" i="1" s="1"/>
  <c r="M1210" i="1"/>
  <c r="O1210" i="1" s="1"/>
  <c r="M1209" i="1"/>
  <c r="O1209" i="1" s="1"/>
  <c r="M1208" i="1"/>
  <c r="M1207" i="1"/>
  <c r="M1206" i="1"/>
  <c r="M1205" i="1"/>
  <c r="O1205" i="1" s="1"/>
  <c r="M1204" i="1"/>
  <c r="M1203" i="1"/>
  <c r="O1203" i="1" s="1"/>
  <c r="M1202" i="1"/>
  <c r="M1201" i="1"/>
  <c r="M1200" i="1"/>
  <c r="M1199" i="1"/>
  <c r="M1198" i="1"/>
  <c r="M1197" i="1"/>
  <c r="O1197" i="1" s="1"/>
  <c r="M1196" i="1"/>
  <c r="M1195" i="1"/>
  <c r="O1195" i="1" s="1"/>
  <c r="M1194" i="1"/>
  <c r="O1194" i="1" s="1"/>
  <c r="M1193" i="1"/>
  <c r="M1192" i="1"/>
  <c r="M1191" i="1"/>
  <c r="M1190" i="1"/>
  <c r="M1189" i="1"/>
  <c r="O1189" i="1" s="1"/>
  <c r="M1188" i="1"/>
  <c r="O1188" i="1" s="1"/>
  <c r="M1187" i="1"/>
  <c r="O1187" i="1" s="1"/>
  <c r="M1186" i="1"/>
  <c r="O1186" i="1" s="1"/>
  <c r="M1185" i="1"/>
  <c r="M1184" i="1"/>
  <c r="M1183" i="1"/>
  <c r="M1182" i="1"/>
  <c r="M1181" i="1"/>
  <c r="O1181" i="1" s="1"/>
  <c r="M1180" i="1"/>
  <c r="M1179" i="1"/>
  <c r="O1179" i="1" s="1"/>
  <c r="M1178" i="1"/>
  <c r="O1178" i="1" s="1"/>
  <c r="M1177" i="1"/>
  <c r="M1176" i="1"/>
  <c r="M1175" i="1"/>
  <c r="M1174" i="1"/>
  <c r="M1173" i="1"/>
  <c r="O1173" i="1" s="1"/>
  <c r="M1172" i="1"/>
  <c r="M1171" i="1"/>
  <c r="O1171" i="1" s="1"/>
  <c r="M1170" i="1"/>
  <c r="O1170" i="1" s="1"/>
  <c r="M1169" i="1"/>
  <c r="M1168" i="1"/>
  <c r="M1167" i="1"/>
  <c r="M1166" i="1"/>
  <c r="M1165" i="1"/>
  <c r="O1165" i="1" s="1"/>
  <c r="M1164" i="1"/>
  <c r="M1163" i="1"/>
  <c r="O1163" i="1" s="1"/>
  <c r="M1162" i="1"/>
  <c r="O1162" i="1" s="1"/>
  <c r="M1161" i="1"/>
  <c r="M1160" i="1"/>
  <c r="M1159" i="1"/>
  <c r="M1158" i="1"/>
  <c r="M1157" i="1"/>
  <c r="O1157" i="1" s="1"/>
  <c r="M1156" i="1"/>
  <c r="M1155" i="1"/>
  <c r="O1155" i="1" s="1"/>
  <c r="M1154" i="1"/>
  <c r="O1154" i="1" s="1"/>
  <c r="M1153" i="1"/>
  <c r="M1152" i="1"/>
  <c r="M1151" i="1"/>
  <c r="M1150" i="1"/>
  <c r="M1149" i="1"/>
  <c r="O1149" i="1" s="1"/>
  <c r="M1148" i="1"/>
  <c r="M1147" i="1"/>
  <c r="O1147" i="1" s="1"/>
  <c r="M1146" i="1"/>
  <c r="O1146" i="1" s="1"/>
  <c r="M1145" i="1"/>
  <c r="M1144" i="1"/>
  <c r="M1143" i="1"/>
  <c r="M1142" i="1"/>
  <c r="M1141" i="1"/>
  <c r="O1141" i="1" s="1"/>
  <c r="M1140" i="1"/>
  <c r="M1139" i="1"/>
  <c r="O1139" i="1" s="1"/>
  <c r="M1138" i="1"/>
  <c r="O1138" i="1" s="1"/>
  <c r="M1137" i="1"/>
  <c r="M1136" i="1"/>
  <c r="M1135" i="1"/>
  <c r="M1134" i="1"/>
  <c r="O1134" i="1" s="1"/>
  <c r="M1133" i="1"/>
  <c r="O1133" i="1" s="1"/>
  <c r="M1132" i="1"/>
  <c r="M1131" i="1"/>
  <c r="M1130" i="1"/>
  <c r="O1130" i="1" s="1"/>
  <c r="M1129" i="1"/>
  <c r="M1128" i="1"/>
  <c r="M1127" i="1"/>
  <c r="M1126" i="1"/>
  <c r="M1125" i="1"/>
  <c r="O1125" i="1" s="1"/>
  <c r="M1124" i="1"/>
  <c r="M1123" i="1"/>
  <c r="M1122" i="1"/>
  <c r="O1122" i="1" s="1"/>
  <c r="M1121" i="1"/>
  <c r="M1120" i="1"/>
  <c r="M1119" i="1"/>
  <c r="M1118" i="1"/>
  <c r="M1117" i="1"/>
  <c r="O1117" i="1" s="1"/>
  <c r="M1116" i="1"/>
  <c r="O1116" i="1" s="1"/>
  <c r="M1115" i="1"/>
  <c r="O1115" i="1" s="1"/>
  <c r="M1114" i="1"/>
  <c r="O1114" i="1" s="1"/>
  <c r="M1113" i="1"/>
  <c r="M1112" i="1"/>
  <c r="M1111" i="1"/>
  <c r="M1110" i="1"/>
  <c r="M1109" i="1"/>
  <c r="O1109" i="1" s="1"/>
  <c r="M1108" i="1"/>
  <c r="M1107" i="1"/>
  <c r="M1106" i="1"/>
  <c r="O1106" i="1" s="1"/>
  <c r="M1105" i="1"/>
  <c r="M1104" i="1"/>
  <c r="M1103" i="1"/>
  <c r="M1102" i="1"/>
  <c r="M1101" i="1"/>
  <c r="O1101" i="1" s="1"/>
  <c r="M1100" i="1"/>
  <c r="O1100" i="1" s="1"/>
  <c r="M1099" i="1"/>
  <c r="O1099" i="1" s="1"/>
  <c r="M1098" i="1"/>
  <c r="O1098" i="1" s="1"/>
  <c r="M1097" i="1"/>
  <c r="M1096" i="1"/>
  <c r="M1095" i="1"/>
  <c r="M1094" i="1"/>
  <c r="M1093" i="1"/>
  <c r="O1093" i="1" s="1"/>
  <c r="M1092" i="1"/>
  <c r="O1092" i="1" s="1"/>
  <c r="M1091" i="1"/>
  <c r="M1090" i="1"/>
  <c r="O1090" i="1" s="1"/>
  <c r="M1089" i="1"/>
  <c r="M1088" i="1"/>
  <c r="M1087" i="1"/>
  <c r="M1086" i="1"/>
  <c r="M1085" i="1"/>
  <c r="O1085" i="1" s="1"/>
  <c r="M1084" i="1"/>
  <c r="M1083" i="1"/>
  <c r="M1082" i="1"/>
  <c r="O1082" i="1" s="1"/>
  <c r="M1081" i="1"/>
  <c r="M1080" i="1"/>
  <c r="O1080" i="1" s="1"/>
  <c r="M1079" i="1"/>
  <c r="O1079" i="1" s="1"/>
  <c r="M1078" i="1"/>
  <c r="M1077" i="1"/>
  <c r="O1077" i="1" s="1"/>
  <c r="M1076" i="1"/>
  <c r="M1075" i="1"/>
  <c r="M1074" i="1"/>
  <c r="O1074" i="1" s="1"/>
  <c r="M1073" i="1"/>
  <c r="M1072" i="1"/>
  <c r="M1071" i="1"/>
  <c r="M1070" i="1"/>
  <c r="M1069" i="1"/>
  <c r="O1069" i="1" s="1"/>
  <c r="M1068" i="1"/>
  <c r="M1067" i="1"/>
  <c r="M1066" i="1"/>
  <c r="O1066" i="1" s="1"/>
  <c r="M1065" i="1"/>
  <c r="M1064" i="1"/>
  <c r="O1064" i="1" s="1"/>
  <c r="M1063" i="1"/>
  <c r="M1062" i="1"/>
  <c r="M1061" i="1"/>
  <c r="O1061" i="1" s="1"/>
  <c r="M1060" i="1"/>
  <c r="M1059" i="1"/>
  <c r="M1058" i="1"/>
  <c r="O1058" i="1" s="1"/>
  <c r="M1057" i="1"/>
  <c r="M1056" i="1"/>
  <c r="O1056" i="1" s="1"/>
  <c r="M1055" i="1"/>
  <c r="O1055" i="1" s="1"/>
  <c r="M1054" i="1"/>
  <c r="O1054" i="1" s="1"/>
  <c r="M1053" i="1"/>
  <c r="O1053" i="1" s="1"/>
  <c r="M1052" i="1"/>
  <c r="M1051" i="1"/>
  <c r="M1050" i="1"/>
  <c r="O1050" i="1" s="1"/>
  <c r="M1049" i="1"/>
  <c r="M1048" i="1"/>
  <c r="M1047" i="1"/>
  <c r="M1046" i="1"/>
  <c r="M1045" i="1"/>
  <c r="O1045" i="1" s="1"/>
  <c r="M1044" i="1"/>
  <c r="M1043" i="1"/>
  <c r="M1042" i="1"/>
  <c r="O1042" i="1" s="1"/>
  <c r="M1041" i="1"/>
  <c r="M1040" i="1"/>
  <c r="M1039" i="1"/>
  <c r="O1039" i="1" s="1"/>
  <c r="M1038" i="1"/>
  <c r="M1037" i="1"/>
  <c r="O1037" i="1" s="1"/>
  <c r="M1036" i="1"/>
  <c r="O1036" i="1" s="1"/>
  <c r="M1035" i="1"/>
  <c r="O1035" i="1" s="1"/>
  <c r="M1034" i="1"/>
  <c r="O1034" i="1" s="1"/>
  <c r="M1033" i="1"/>
  <c r="M1032" i="1"/>
  <c r="M1031" i="1"/>
  <c r="O1031" i="1" s="1"/>
  <c r="M1030" i="1"/>
  <c r="O1030" i="1" s="1"/>
  <c r="M1029" i="1"/>
  <c r="O1029" i="1" s="1"/>
  <c r="M1028" i="1"/>
  <c r="M1027" i="1"/>
  <c r="M1026" i="1"/>
  <c r="O1026" i="1" s="1"/>
  <c r="M1025" i="1"/>
  <c r="M1024" i="1"/>
  <c r="M1023" i="1"/>
  <c r="M1022" i="1"/>
  <c r="O1022" i="1" s="1"/>
  <c r="M1021" i="1"/>
  <c r="O1021" i="1" s="1"/>
  <c r="M1020" i="1"/>
  <c r="M1019" i="1"/>
  <c r="M1018" i="1"/>
  <c r="O1018" i="1" s="1"/>
  <c r="M1017" i="1"/>
  <c r="M1016" i="1"/>
  <c r="M1015" i="1"/>
  <c r="M1014" i="1"/>
  <c r="M1013" i="1"/>
  <c r="O1013" i="1" s="1"/>
  <c r="M1012" i="1"/>
  <c r="O1012" i="1" s="1"/>
  <c r="M1011" i="1"/>
  <c r="M1010" i="1"/>
  <c r="O1010" i="1" s="1"/>
  <c r="M1009" i="1"/>
  <c r="O1009" i="1" s="1"/>
  <c r="M1008" i="1"/>
  <c r="O1008" i="1" s="1"/>
  <c r="M1007" i="1"/>
  <c r="M1006" i="1"/>
  <c r="M1005" i="1"/>
  <c r="O1005" i="1" s="1"/>
  <c r="M1004" i="1"/>
  <c r="O1004" i="1" s="1"/>
  <c r="M1003" i="1"/>
  <c r="M1002" i="1"/>
  <c r="O1002" i="1" s="1"/>
  <c r="M1001" i="1"/>
  <c r="M1000" i="1"/>
  <c r="M999" i="1"/>
  <c r="M998" i="1"/>
  <c r="M997" i="1"/>
  <c r="O997" i="1" s="1"/>
  <c r="M996" i="1"/>
  <c r="M995" i="1"/>
  <c r="M994" i="1"/>
  <c r="O994" i="1" s="1"/>
  <c r="M993" i="1"/>
  <c r="M992" i="1"/>
  <c r="M991" i="1"/>
  <c r="M990" i="1"/>
  <c r="M989" i="1"/>
  <c r="O989" i="1" s="1"/>
  <c r="M988" i="1"/>
  <c r="O988" i="1" s="1"/>
  <c r="M987" i="1"/>
  <c r="O987" i="1" s="1"/>
  <c r="M986" i="1"/>
  <c r="O986" i="1" s="1"/>
  <c r="M985" i="1"/>
  <c r="M984" i="1"/>
  <c r="M983" i="1"/>
  <c r="O983" i="1" s="1"/>
  <c r="M982" i="1"/>
  <c r="O982" i="1" s="1"/>
  <c r="M981" i="1"/>
  <c r="O981" i="1" s="1"/>
  <c r="M980" i="1"/>
  <c r="M979" i="1"/>
  <c r="M978" i="1"/>
  <c r="O978" i="1" s="1"/>
  <c r="M977" i="1"/>
  <c r="M976" i="1"/>
  <c r="M975" i="1"/>
  <c r="M974" i="1"/>
  <c r="M973" i="1"/>
  <c r="O973" i="1" s="1"/>
  <c r="M972" i="1"/>
  <c r="M971" i="1"/>
  <c r="M970" i="1"/>
  <c r="O970" i="1" s="1"/>
  <c r="M969" i="1"/>
  <c r="M968" i="1"/>
  <c r="M967" i="1"/>
  <c r="M966" i="1"/>
  <c r="M965" i="1"/>
  <c r="O965" i="1" s="1"/>
  <c r="M964" i="1"/>
  <c r="M963" i="1"/>
  <c r="M962" i="1"/>
  <c r="O962" i="1" s="1"/>
  <c r="M961" i="1"/>
  <c r="M960" i="1"/>
  <c r="M959" i="1"/>
  <c r="M958" i="1"/>
  <c r="M957" i="1"/>
  <c r="O957" i="1" s="1"/>
  <c r="M956" i="1"/>
  <c r="M955" i="1"/>
  <c r="M954" i="1"/>
  <c r="O954" i="1" s="1"/>
  <c r="M953" i="1"/>
  <c r="M952" i="1"/>
  <c r="O952" i="1" s="1"/>
  <c r="M951" i="1"/>
  <c r="M950" i="1"/>
  <c r="M949" i="1"/>
  <c r="O949" i="1" s="1"/>
  <c r="M948" i="1"/>
  <c r="M947" i="1"/>
  <c r="M946" i="1"/>
  <c r="O946" i="1" s="1"/>
  <c r="M945" i="1"/>
  <c r="O945" i="1" s="1"/>
  <c r="M944" i="1"/>
  <c r="M943" i="1"/>
  <c r="M942" i="1"/>
  <c r="M941" i="1"/>
  <c r="O941" i="1" s="1"/>
  <c r="M940" i="1"/>
  <c r="M939" i="1"/>
  <c r="M938" i="1"/>
  <c r="O938" i="1" s="1"/>
  <c r="M937" i="1"/>
  <c r="M936" i="1"/>
  <c r="M935" i="1"/>
  <c r="M934" i="1"/>
  <c r="M933" i="1"/>
  <c r="O933" i="1" s="1"/>
  <c r="M932" i="1"/>
  <c r="M931" i="1"/>
  <c r="M930" i="1"/>
  <c r="O930" i="1" s="1"/>
  <c r="M929" i="1"/>
  <c r="M928" i="1"/>
  <c r="O928" i="1" s="1"/>
  <c r="M927" i="1"/>
  <c r="M926" i="1"/>
  <c r="M925" i="1"/>
  <c r="O925" i="1" s="1"/>
  <c r="M924" i="1"/>
  <c r="M923" i="1"/>
  <c r="M922" i="1"/>
  <c r="M921" i="1"/>
  <c r="M920" i="1"/>
  <c r="M919" i="1"/>
  <c r="M918" i="1"/>
  <c r="M917" i="1"/>
  <c r="O917" i="1" s="1"/>
  <c r="M916" i="1"/>
  <c r="M915" i="1"/>
  <c r="M914" i="1"/>
  <c r="O914" i="1" s="1"/>
  <c r="M913" i="1"/>
  <c r="M912" i="1"/>
  <c r="O912" i="1" s="1"/>
  <c r="M911" i="1"/>
  <c r="M910" i="1"/>
  <c r="M909" i="1"/>
  <c r="O909" i="1" s="1"/>
  <c r="M908" i="1"/>
  <c r="M907" i="1"/>
  <c r="M906" i="1"/>
  <c r="O906" i="1" s="1"/>
  <c r="M905" i="1"/>
  <c r="M904" i="1"/>
  <c r="M903" i="1"/>
  <c r="M902" i="1"/>
  <c r="M901" i="1"/>
  <c r="O901" i="1" s="1"/>
  <c r="M900" i="1"/>
  <c r="M899" i="1"/>
  <c r="M898" i="1"/>
  <c r="O898" i="1" s="1"/>
  <c r="M897" i="1"/>
  <c r="M896" i="1"/>
  <c r="M895" i="1"/>
  <c r="M894" i="1"/>
  <c r="M893" i="1"/>
  <c r="O893" i="1" s="1"/>
  <c r="M892" i="1"/>
  <c r="M891" i="1"/>
  <c r="M890" i="1"/>
  <c r="O890" i="1" s="1"/>
  <c r="M889" i="1"/>
  <c r="M888" i="1"/>
  <c r="M887" i="1"/>
  <c r="M886" i="1"/>
  <c r="M885" i="1"/>
  <c r="O885" i="1" s="1"/>
  <c r="M884" i="1"/>
  <c r="M883" i="1"/>
  <c r="M882" i="1"/>
  <c r="O882" i="1" s="1"/>
  <c r="M881" i="1"/>
  <c r="M880" i="1"/>
  <c r="M879" i="1"/>
  <c r="O879" i="1" s="1"/>
  <c r="M878" i="1"/>
  <c r="O878" i="1" s="1"/>
  <c r="M877" i="1"/>
  <c r="O877" i="1" s="1"/>
  <c r="M876" i="1"/>
  <c r="M875" i="1"/>
  <c r="M874" i="1"/>
  <c r="O874" i="1" s="1"/>
  <c r="M873" i="1"/>
  <c r="M872" i="1"/>
  <c r="M871" i="1"/>
  <c r="M870" i="1"/>
  <c r="M869" i="1"/>
  <c r="O869" i="1" s="1"/>
  <c r="M868" i="1"/>
  <c r="M867" i="1"/>
  <c r="M866" i="1"/>
  <c r="O866" i="1" s="1"/>
  <c r="M865" i="1"/>
  <c r="M864" i="1"/>
  <c r="M863" i="1"/>
  <c r="M862" i="1"/>
  <c r="M861" i="1"/>
  <c r="O861" i="1" s="1"/>
  <c r="M860" i="1"/>
  <c r="M859" i="1"/>
  <c r="M858" i="1"/>
  <c r="M857" i="1"/>
  <c r="M856" i="1"/>
  <c r="M855" i="1"/>
  <c r="M854" i="1"/>
  <c r="M853" i="1"/>
  <c r="O853" i="1" s="1"/>
  <c r="M852" i="1"/>
  <c r="M851" i="1"/>
  <c r="M850" i="1"/>
  <c r="M849" i="1"/>
  <c r="O849" i="1" s="1"/>
  <c r="M848" i="1"/>
  <c r="M847" i="1"/>
  <c r="M846" i="1"/>
  <c r="M845" i="1"/>
  <c r="O845" i="1" s="1"/>
  <c r="M844" i="1"/>
  <c r="M843" i="1"/>
  <c r="M842" i="1"/>
  <c r="M841" i="1"/>
  <c r="M840" i="1"/>
  <c r="M839" i="1"/>
  <c r="M838" i="1"/>
  <c r="M837" i="1"/>
  <c r="O837" i="1" s="1"/>
  <c r="M836" i="1"/>
  <c r="M835" i="1"/>
  <c r="M834" i="1"/>
  <c r="M833" i="1"/>
  <c r="M832" i="1"/>
  <c r="M831" i="1"/>
  <c r="M830" i="1"/>
  <c r="M829" i="1"/>
  <c r="O829" i="1" s="1"/>
  <c r="M828" i="1"/>
  <c r="M827" i="1"/>
  <c r="M826" i="1"/>
  <c r="M825" i="1"/>
  <c r="O825" i="1" s="1"/>
  <c r="M824" i="1"/>
  <c r="O824" i="1" s="1"/>
  <c r="M823" i="1"/>
  <c r="O823" i="1" s="1"/>
  <c r="M822" i="1"/>
  <c r="M821" i="1"/>
  <c r="O821" i="1" s="1"/>
  <c r="M820" i="1"/>
  <c r="M819" i="1"/>
  <c r="M818" i="1"/>
  <c r="M817" i="1"/>
  <c r="M816" i="1"/>
  <c r="O816" i="1" s="1"/>
  <c r="M815" i="1"/>
  <c r="M814" i="1"/>
  <c r="M813" i="1"/>
  <c r="O813" i="1" s="1"/>
  <c r="M812" i="1"/>
  <c r="O812" i="1" s="1"/>
  <c r="M811" i="1"/>
  <c r="M810" i="1"/>
  <c r="M809" i="1"/>
  <c r="M808" i="1"/>
  <c r="O808" i="1" s="1"/>
  <c r="M807" i="1"/>
  <c r="M806" i="1"/>
  <c r="M805" i="1"/>
  <c r="O805" i="1" s="1"/>
  <c r="M804" i="1"/>
  <c r="M803" i="1"/>
  <c r="O803" i="1" s="1"/>
  <c r="M802" i="1"/>
  <c r="M801" i="1"/>
  <c r="M800" i="1"/>
  <c r="M799" i="1"/>
  <c r="M798" i="1"/>
  <c r="M797" i="1"/>
  <c r="O797" i="1" s="1"/>
  <c r="M796" i="1"/>
  <c r="M795" i="1"/>
  <c r="M794" i="1"/>
  <c r="M793" i="1"/>
  <c r="M792" i="1"/>
  <c r="M791" i="1"/>
  <c r="O791" i="1" s="1"/>
  <c r="M790" i="1"/>
  <c r="M789" i="1"/>
  <c r="O789" i="1" s="1"/>
  <c r="M788" i="1"/>
  <c r="O788" i="1" s="1"/>
  <c r="M787" i="1"/>
  <c r="M786" i="1"/>
  <c r="M785" i="1"/>
  <c r="M784" i="1"/>
  <c r="M783" i="1"/>
  <c r="M782" i="1"/>
  <c r="M781" i="1"/>
  <c r="O781" i="1" s="1"/>
  <c r="M780" i="1"/>
  <c r="O780" i="1" s="1"/>
  <c r="M779" i="1"/>
  <c r="O779" i="1" s="1"/>
  <c r="M778" i="1"/>
  <c r="M777" i="1"/>
  <c r="M776" i="1"/>
  <c r="M775" i="1"/>
  <c r="M774" i="1"/>
  <c r="M773" i="1"/>
  <c r="O773" i="1" s="1"/>
  <c r="M772" i="1"/>
  <c r="M771" i="1"/>
  <c r="O771" i="1" s="1"/>
  <c r="M770" i="1"/>
  <c r="M769" i="1"/>
  <c r="M768" i="1"/>
  <c r="M767" i="1"/>
  <c r="M766" i="1"/>
  <c r="M765" i="1"/>
  <c r="O765" i="1" s="1"/>
  <c r="M764" i="1"/>
  <c r="M763" i="1"/>
  <c r="M762" i="1"/>
  <c r="O762" i="1" s="1"/>
  <c r="M761" i="1"/>
  <c r="O761" i="1" s="1"/>
  <c r="M760" i="1"/>
  <c r="M759" i="1"/>
  <c r="M758" i="1"/>
  <c r="M757" i="1"/>
  <c r="O757" i="1" s="1"/>
  <c r="M756" i="1"/>
  <c r="M755" i="1"/>
  <c r="M754" i="1"/>
  <c r="M753" i="1"/>
  <c r="M752" i="1"/>
  <c r="M751" i="1"/>
  <c r="M750" i="1"/>
  <c r="M749" i="1"/>
  <c r="O749" i="1" s="1"/>
  <c r="M748" i="1"/>
  <c r="M747" i="1"/>
  <c r="O747" i="1" s="1"/>
  <c r="M746" i="1"/>
  <c r="M745" i="1"/>
  <c r="M744" i="1"/>
  <c r="M743" i="1"/>
  <c r="M742" i="1"/>
  <c r="M741" i="1"/>
  <c r="O741" i="1" s="1"/>
  <c r="M740" i="1"/>
  <c r="M739" i="1"/>
  <c r="M738" i="1"/>
  <c r="M737" i="1"/>
  <c r="M736" i="1"/>
  <c r="M735" i="1"/>
  <c r="M734" i="1"/>
  <c r="M733" i="1"/>
  <c r="O733" i="1" s="1"/>
  <c r="M732" i="1"/>
  <c r="M731" i="1"/>
  <c r="M730" i="1"/>
  <c r="M729" i="1"/>
  <c r="M728" i="1"/>
  <c r="M727" i="1"/>
  <c r="M726" i="1"/>
  <c r="M725" i="1"/>
  <c r="O725" i="1" s="1"/>
  <c r="M724" i="1"/>
  <c r="M723" i="1"/>
  <c r="M722" i="1"/>
  <c r="M721" i="1"/>
  <c r="M720" i="1"/>
  <c r="M719" i="1"/>
  <c r="M718" i="1"/>
  <c r="M717" i="1"/>
  <c r="O717" i="1" s="1"/>
  <c r="M716" i="1"/>
  <c r="M715" i="1"/>
  <c r="M714" i="1"/>
  <c r="M713" i="1"/>
  <c r="O713" i="1" s="1"/>
  <c r="M712" i="1"/>
  <c r="M711" i="1"/>
  <c r="M710" i="1"/>
  <c r="O710" i="1" s="1"/>
  <c r="M709" i="1"/>
  <c r="O709" i="1" s="1"/>
  <c r="M708" i="1"/>
  <c r="M707" i="1"/>
  <c r="M706" i="1"/>
  <c r="O706" i="1" s="1"/>
  <c r="M705" i="1"/>
  <c r="M704" i="1"/>
  <c r="M703" i="1"/>
  <c r="M702" i="1"/>
  <c r="M701" i="1"/>
  <c r="O701" i="1" s="1"/>
  <c r="M700" i="1"/>
  <c r="M699" i="1"/>
  <c r="M698" i="1"/>
  <c r="O698" i="1" s="1"/>
  <c r="M697" i="1"/>
  <c r="O697" i="1" s="1"/>
  <c r="M696" i="1"/>
  <c r="M695" i="1"/>
  <c r="M694" i="1"/>
  <c r="M693" i="1"/>
  <c r="O693" i="1" s="1"/>
  <c r="M692" i="1"/>
  <c r="M691" i="1"/>
  <c r="M690" i="1"/>
  <c r="M689" i="1"/>
  <c r="M688" i="1"/>
  <c r="M687" i="1"/>
  <c r="M686" i="1"/>
  <c r="M685" i="1"/>
  <c r="O685" i="1" s="1"/>
  <c r="M684" i="1"/>
  <c r="M683" i="1"/>
  <c r="M682" i="1"/>
  <c r="M681" i="1"/>
  <c r="O681" i="1" s="1"/>
  <c r="M680" i="1"/>
  <c r="O680" i="1" s="1"/>
  <c r="M679" i="1"/>
  <c r="O679" i="1" s="1"/>
  <c r="M678" i="1"/>
  <c r="O678" i="1" s="1"/>
  <c r="M677" i="1"/>
  <c r="O677" i="1" s="1"/>
  <c r="M676" i="1"/>
  <c r="M675" i="1"/>
  <c r="M674" i="1"/>
  <c r="M673" i="1"/>
  <c r="M672" i="1"/>
  <c r="M671" i="1"/>
  <c r="O671" i="1" s="1"/>
  <c r="M670" i="1"/>
  <c r="M669" i="1"/>
  <c r="O669" i="1" s="1"/>
  <c r="M668" i="1"/>
  <c r="O668" i="1" s="1"/>
  <c r="M667" i="1"/>
  <c r="O667" i="1" s="1"/>
  <c r="M666" i="1"/>
  <c r="O666" i="1" s="1"/>
  <c r="M665" i="1"/>
  <c r="M664" i="1"/>
  <c r="M663" i="1"/>
  <c r="M662" i="1"/>
  <c r="O662" i="1" s="1"/>
  <c r="M661" i="1"/>
  <c r="O661" i="1" s="1"/>
  <c r="M660" i="1"/>
  <c r="M659" i="1"/>
  <c r="M658" i="1"/>
  <c r="M657" i="1"/>
  <c r="M656" i="1"/>
  <c r="M655" i="1"/>
  <c r="M654" i="1"/>
  <c r="O654" i="1" s="1"/>
  <c r="M653" i="1"/>
  <c r="O653" i="1" s="1"/>
  <c r="M652" i="1"/>
  <c r="M651" i="1"/>
  <c r="O651" i="1" s="1"/>
  <c r="M650" i="1"/>
  <c r="O650" i="1" s="1"/>
  <c r="M649" i="1"/>
  <c r="M648" i="1"/>
  <c r="M647" i="1"/>
  <c r="M646" i="1"/>
  <c r="M645" i="1"/>
  <c r="O645" i="1" s="1"/>
  <c r="M644" i="1"/>
  <c r="M643" i="1"/>
  <c r="M642" i="1"/>
  <c r="M641" i="1"/>
  <c r="M640" i="1"/>
  <c r="M639" i="1"/>
  <c r="M638" i="1"/>
  <c r="M637" i="1"/>
  <c r="O637" i="1" s="1"/>
  <c r="M636" i="1"/>
  <c r="M635" i="1"/>
  <c r="M634" i="1"/>
  <c r="M633" i="1"/>
  <c r="O633" i="1" s="1"/>
  <c r="M632" i="1"/>
  <c r="O632" i="1" s="1"/>
  <c r="M631" i="1"/>
  <c r="M630" i="1"/>
  <c r="M629" i="1"/>
  <c r="O629" i="1" s="1"/>
  <c r="M628" i="1"/>
  <c r="M627" i="1"/>
  <c r="O627" i="1" s="1"/>
  <c r="M626" i="1"/>
  <c r="O626" i="1" s="1"/>
  <c r="M625" i="1"/>
  <c r="O625" i="1" s="1"/>
  <c r="M624" i="1"/>
  <c r="O624" i="1" s="1"/>
  <c r="M623" i="1"/>
  <c r="M622" i="1"/>
  <c r="M621" i="1"/>
  <c r="O621" i="1" s="1"/>
  <c r="M620" i="1"/>
  <c r="M619" i="1"/>
  <c r="O619" i="1" s="1"/>
  <c r="M618" i="1"/>
  <c r="O618" i="1" s="1"/>
  <c r="M617" i="1"/>
  <c r="M616" i="1"/>
  <c r="M615" i="1"/>
  <c r="M614" i="1"/>
  <c r="M613" i="1"/>
  <c r="O613" i="1" s="1"/>
  <c r="M612" i="1"/>
  <c r="M611" i="1"/>
  <c r="M610" i="1"/>
  <c r="M609" i="1"/>
  <c r="M608" i="1"/>
  <c r="M607" i="1"/>
  <c r="M606" i="1"/>
  <c r="M605" i="1"/>
  <c r="O605" i="1" s="1"/>
  <c r="M604" i="1"/>
  <c r="M603" i="1"/>
  <c r="M602" i="1"/>
  <c r="M601" i="1"/>
  <c r="M600" i="1"/>
  <c r="M599" i="1"/>
  <c r="M598" i="1"/>
  <c r="M597" i="1"/>
  <c r="O597" i="1" s="1"/>
  <c r="M596" i="1"/>
  <c r="M595" i="1"/>
  <c r="O595" i="1" s="1"/>
  <c r="M594" i="1"/>
  <c r="O594" i="1" s="1"/>
  <c r="M593" i="1"/>
  <c r="M592" i="1"/>
  <c r="M591" i="1"/>
  <c r="O591" i="1" s="1"/>
  <c r="M590" i="1"/>
  <c r="O590" i="1" s="1"/>
  <c r="M589" i="1"/>
  <c r="O589" i="1" s="1"/>
  <c r="M588" i="1"/>
  <c r="M587" i="1"/>
  <c r="O587" i="1" s="1"/>
  <c r="M586" i="1"/>
  <c r="O586" i="1" s="1"/>
  <c r="M585" i="1"/>
  <c r="O585" i="1" s="1"/>
  <c r="M584" i="1"/>
  <c r="O584" i="1" s="1"/>
  <c r="M583" i="1"/>
  <c r="O583" i="1" s="1"/>
  <c r="M582" i="1"/>
  <c r="M581" i="1"/>
  <c r="O581" i="1" s="1"/>
  <c r="M580" i="1"/>
  <c r="M579" i="1"/>
  <c r="M578" i="1"/>
  <c r="M577" i="1"/>
  <c r="M576" i="1"/>
  <c r="M575" i="1"/>
  <c r="M574" i="1"/>
  <c r="M573" i="1"/>
  <c r="O573" i="1" s="1"/>
  <c r="M572" i="1"/>
  <c r="M571" i="1"/>
  <c r="M570" i="1"/>
  <c r="M569" i="1"/>
  <c r="M568" i="1"/>
  <c r="M567" i="1"/>
  <c r="O567" i="1" s="1"/>
  <c r="M566" i="1"/>
  <c r="O566" i="1" s="1"/>
  <c r="M565" i="1"/>
  <c r="O565" i="1" s="1"/>
  <c r="M564" i="1"/>
  <c r="O564" i="1" s="1"/>
  <c r="M563" i="1"/>
  <c r="M562" i="1"/>
  <c r="M561" i="1"/>
  <c r="O561" i="1" s="1"/>
  <c r="M560" i="1"/>
  <c r="O560" i="1" s="1"/>
  <c r="M559" i="1"/>
  <c r="M558" i="1"/>
  <c r="M557" i="1"/>
  <c r="O557" i="1" s="1"/>
  <c r="M556" i="1"/>
  <c r="M555" i="1"/>
  <c r="M554" i="1"/>
  <c r="O554" i="1" s="1"/>
  <c r="M553" i="1"/>
  <c r="M552" i="1"/>
  <c r="M551" i="1"/>
  <c r="M550" i="1"/>
  <c r="M549" i="1"/>
  <c r="O549" i="1" s="1"/>
  <c r="M548" i="1"/>
  <c r="O548" i="1" s="1"/>
  <c r="M547" i="1"/>
  <c r="M546" i="1"/>
  <c r="M545" i="1"/>
  <c r="M544" i="1"/>
  <c r="M543" i="1"/>
  <c r="M542" i="1"/>
  <c r="O542" i="1" s="1"/>
  <c r="M541" i="1"/>
  <c r="O541" i="1" s="1"/>
  <c r="M540" i="1"/>
  <c r="M539" i="1"/>
  <c r="M538" i="1"/>
  <c r="M537" i="1"/>
  <c r="M536" i="1"/>
  <c r="M535" i="1"/>
  <c r="M534" i="1"/>
  <c r="M533" i="1"/>
  <c r="O533" i="1" s="1"/>
  <c r="M532" i="1"/>
  <c r="M531" i="1"/>
  <c r="M530" i="1"/>
  <c r="M529" i="1"/>
  <c r="O529" i="1" s="1"/>
  <c r="M528" i="1"/>
  <c r="M527" i="1"/>
  <c r="M526" i="1"/>
  <c r="M525" i="1"/>
  <c r="O525" i="1" s="1"/>
  <c r="M524" i="1"/>
  <c r="O524" i="1" s="1"/>
  <c r="M523" i="1"/>
  <c r="M522" i="1"/>
  <c r="M521" i="1"/>
  <c r="M520" i="1"/>
  <c r="M519" i="1"/>
  <c r="M518" i="1"/>
  <c r="M517" i="1"/>
  <c r="O517" i="1" s="1"/>
  <c r="M516" i="1"/>
  <c r="M515" i="1"/>
  <c r="M514" i="1"/>
  <c r="M513" i="1"/>
  <c r="M512" i="1"/>
  <c r="M511" i="1"/>
  <c r="O511" i="1" s="1"/>
  <c r="M510" i="1"/>
  <c r="O510" i="1" s="1"/>
  <c r="M509" i="1"/>
  <c r="O509" i="1" s="1"/>
  <c r="M508" i="1"/>
  <c r="M507" i="1"/>
  <c r="O507" i="1" s="1"/>
  <c r="M506" i="1"/>
  <c r="M505" i="1"/>
  <c r="M504" i="1"/>
  <c r="M503" i="1"/>
  <c r="M502" i="1"/>
  <c r="O502" i="1" s="1"/>
  <c r="M501" i="1"/>
  <c r="O501" i="1" s="1"/>
  <c r="M500" i="1"/>
  <c r="M499" i="1"/>
  <c r="M498" i="1"/>
  <c r="M497" i="1"/>
  <c r="M496" i="1"/>
  <c r="M495" i="1"/>
  <c r="M494" i="1"/>
  <c r="O494" i="1" s="1"/>
  <c r="M493" i="1"/>
  <c r="O493" i="1" s="1"/>
  <c r="M492" i="1"/>
  <c r="O492" i="1" s="1"/>
  <c r="M491" i="1"/>
  <c r="O491" i="1" s="1"/>
  <c r="M490" i="1"/>
  <c r="O490" i="1" s="1"/>
  <c r="M489" i="1"/>
  <c r="O489" i="1" s="1"/>
  <c r="M488" i="1"/>
  <c r="O488" i="1" s="1"/>
  <c r="M487" i="1"/>
  <c r="O487" i="1" s="1"/>
  <c r="M486" i="1"/>
  <c r="M485" i="1"/>
  <c r="O485" i="1" s="1"/>
  <c r="M484" i="1"/>
  <c r="M483" i="1"/>
  <c r="M482" i="1"/>
  <c r="M481" i="1"/>
  <c r="M480" i="1"/>
  <c r="M479" i="1"/>
  <c r="O479" i="1" s="1"/>
  <c r="M478" i="1"/>
  <c r="O478" i="1" s="1"/>
  <c r="M477" i="1"/>
  <c r="O477" i="1" s="1"/>
  <c r="M476" i="1"/>
  <c r="M475" i="1"/>
  <c r="M474" i="1"/>
  <c r="M473" i="1"/>
  <c r="M472" i="1"/>
  <c r="M471" i="1"/>
  <c r="M470" i="1"/>
  <c r="M469" i="1"/>
  <c r="O469" i="1" s="1"/>
  <c r="M468" i="1"/>
  <c r="M467" i="1"/>
  <c r="M466" i="1"/>
  <c r="M465" i="1"/>
  <c r="M464" i="1"/>
  <c r="M463" i="1"/>
  <c r="O463" i="1" s="1"/>
  <c r="M462" i="1"/>
  <c r="M461" i="1"/>
  <c r="O461" i="1" s="1"/>
  <c r="M460" i="1"/>
  <c r="M459" i="1"/>
  <c r="M458" i="1"/>
  <c r="O458" i="1" s="1"/>
  <c r="M457" i="1"/>
  <c r="M456" i="1"/>
  <c r="M455" i="1"/>
  <c r="M454" i="1"/>
  <c r="M453" i="1"/>
  <c r="O453" i="1" s="1"/>
  <c r="M452" i="1"/>
  <c r="M451" i="1"/>
  <c r="M450" i="1"/>
  <c r="M449" i="1"/>
  <c r="M448" i="1"/>
  <c r="M447" i="1"/>
  <c r="M446" i="1"/>
  <c r="M445" i="1"/>
  <c r="O445" i="1" s="1"/>
  <c r="M444" i="1"/>
  <c r="M443" i="1"/>
  <c r="M442" i="1"/>
  <c r="M441" i="1"/>
  <c r="M440" i="1"/>
  <c r="M439" i="1"/>
  <c r="M438" i="1"/>
  <c r="M437" i="1"/>
  <c r="O437" i="1" s="1"/>
  <c r="M436" i="1"/>
  <c r="M435" i="1"/>
  <c r="M434" i="1"/>
  <c r="M433" i="1"/>
  <c r="M432" i="1"/>
  <c r="M431" i="1"/>
  <c r="M430" i="1"/>
  <c r="M429" i="1"/>
  <c r="O429" i="1" s="1"/>
  <c r="M428" i="1"/>
  <c r="M427" i="1"/>
  <c r="M426" i="1"/>
  <c r="M425" i="1"/>
  <c r="M424" i="1"/>
  <c r="M423" i="1"/>
  <c r="O423" i="1" s="1"/>
  <c r="M422" i="1"/>
  <c r="M421" i="1"/>
  <c r="O421" i="1" s="1"/>
  <c r="M420" i="1"/>
  <c r="M419" i="1"/>
  <c r="M418" i="1"/>
  <c r="M417" i="1"/>
  <c r="M416" i="1"/>
  <c r="M415" i="1"/>
  <c r="M414" i="1"/>
  <c r="M413" i="1"/>
  <c r="O413" i="1" s="1"/>
  <c r="M412" i="1"/>
  <c r="M411" i="1"/>
  <c r="O411" i="1" s="1"/>
  <c r="M410" i="1"/>
  <c r="M409" i="1"/>
  <c r="M408" i="1"/>
  <c r="M407" i="1"/>
  <c r="M406" i="1"/>
  <c r="M405" i="1"/>
  <c r="O405" i="1" s="1"/>
  <c r="M404" i="1"/>
  <c r="M403" i="1"/>
  <c r="M402" i="1"/>
  <c r="M401" i="1"/>
  <c r="M400" i="1"/>
  <c r="M399" i="1"/>
  <c r="M398" i="1"/>
  <c r="M397" i="1"/>
  <c r="O397" i="1" s="1"/>
  <c r="M396" i="1"/>
  <c r="M395" i="1"/>
  <c r="M394" i="1"/>
  <c r="M393" i="1"/>
  <c r="M392" i="1"/>
  <c r="M391" i="1"/>
  <c r="M390" i="1"/>
  <c r="M389" i="1"/>
  <c r="O389" i="1" s="1"/>
  <c r="M388" i="1"/>
  <c r="M387" i="1"/>
  <c r="M386" i="1"/>
  <c r="M385" i="1"/>
  <c r="M384" i="1"/>
  <c r="M383" i="1"/>
  <c r="M382" i="1"/>
  <c r="M381" i="1"/>
  <c r="O381" i="1" s="1"/>
  <c r="M380" i="1"/>
  <c r="M379" i="1"/>
  <c r="O379" i="1" s="1"/>
  <c r="M378" i="1"/>
  <c r="M377" i="1"/>
  <c r="M376" i="1"/>
  <c r="M375" i="1"/>
  <c r="O375" i="1" s="1"/>
  <c r="M374" i="1"/>
  <c r="O374" i="1" s="1"/>
  <c r="M373" i="1"/>
  <c r="O373" i="1" s="1"/>
  <c r="M372" i="1"/>
  <c r="M371" i="1"/>
  <c r="M370" i="1"/>
  <c r="M369" i="1"/>
  <c r="M368" i="1"/>
  <c r="M367" i="1"/>
  <c r="M366" i="1"/>
  <c r="M365" i="1"/>
  <c r="O365" i="1" s="1"/>
  <c r="M364" i="1"/>
  <c r="M363" i="1"/>
  <c r="M362" i="1"/>
  <c r="M361" i="1"/>
  <c r="M360" i="1"/>
  <c r="M359" i="1"/>
  <c r="M358" i="1"/>
  <c r="M357" i="1"/>
  <c r="O357" i="1" s="1"/>
  <c r="M356" i="1"/>
  <c r="M355" i="1"/>
  <c r="M354" i="1"/>
  <c r="M353" i="1"/>
  <c r="M352" i="1"/>
  <c r="M351" i="1"/>
  <c r="M350" i="1"/>
  <c r="M349" i="1"/>
  <c r="O349" i="1" s="1"/>
  <c r="M348" i="1"/>
  <c r="M347" i="1"/>
  <c r="M346" i="1"/>
  <c r="M345" i="1"/>
  <c r="M344" i="1"/>
  <c r="M343" i="1"/>
  <c r="M342" i="1"/>
  <c r="M341" i="1"/>
  <c r="O341" i="1" s="1"/>
  <c r="M340" i="1"/>
  <c r="M339" i="1"/>
  <c r="M338" i="1"/>
  <c r="M337" i="1"/>
  <c r="M336" i="1"/>
  <c r="O336" i="1" s="1"/>
  <c r="M335" i="1"/>
  <c r="M334" i="1"/>
  <c r="M333" i="1"/>
  <c r="O333" i="1" s="1"/>
  <c r="M332" i="1"/>
  <c r="M331" i="1"/>
  <c r="O331" i="1" s="1"/>
  <c r="M330" i="1"/>
  <c r="O330" i="1" s="1"/>
  <c r="M329" i="1"/>
  <c r="O329" i="1" s="1"/>
  <c r="M328" i="1"/>
  <c r="O328" i="1" s="1"/>
  <c r="M327" i="1"/>
  <c r="O327" i="1" s="1"/>
  <c r="M326" i="1"/>
  <c r="O326" i="1" s="1"/>
  <c r="M325" i="1"/>
  <c r="O325" i="1" s="1"/>
  <c r="M324" i="1"/>
  <c r="O324" i="1" s="1"/>
  <c r="M323" i="1"/>
  <c r="O323" i="1" s="1"/>
  <c r="M322" i="1"/>
  <c r="M321" i="1"/>
  <c r="M320" i="1"/>
  <c r="O320" i="1" s="1"/>
  <c r="M319" i="1"/>
  <c r="O319" i="1" s="1"/>
  <c r="M318" i="1"/>
  <c r="O318" i="1" s="1"/>
  <c r="M317" i="1"/>
  <c r="O317" i="1" s="1"/>
  <c r="M316" i="1"/>
  <c r="O316" i="1" s="1"/>
  <c r="M315" i="1"/>
  <c r="M314" i="1"/>
  <c r="M313" i="1"/>
  <c r="O313" i="1" s="1"/>
  <c r="M312" i="1"/>
  <c r="O312" i="1" s="1"/>
  <c r="M311" i="1"/>
  <c r="O311" i="1" s="1"/>
  <c r="M310" i="1"/>
  <c r="O310" i="1" s="1"/>
  <c r="M309" i="1"/>
  <c r="O309" i="1" s="1"/>
  <c r="M308" i="1"/>
  <c r="O308" i="1" s="1"/>
  <c r="M307" i="1"/>
  <c r="M306" i="1"/>
  <c r="M305" i="1"/>
  <c r="O305" i="1" s="1"/>
  <c r="M304" i="1"/>
  <c r="O304" i="1" s="1"/>
  <c r="M303" i="1"/>
  <c r="O303" i="1" s="1"/>
  <c r="M302" i="1"/>
  <c r="O302" i="1" s="1"/>
  <c r="M301" i="1"/>
  <c r="O301" i="1" s="1"/>
  <c r="M300" i="1"/>
  <c r="O300" i="1" s="1"/>
  <c r="M299" i="1"/>
  <c r="O299" i="1" s="1"/>
  <c r="M298" i="1"/>
  <c r="O298" i="1" s="1"/>
  <c r="M297" i="1"/>
  <c r="M296" i="1"/>
  <c r="M295" i="1"/>
  <c r="M294" i="1"/>
  <c r="O294" i="1" s="1"/>
  <c r="M293" i="1"/>
  <c r="O293" i="1" s="1"/>
  <c r="M292" i="1"/>
  <c r="O292" i="1" s="1"/>
  <c r="M291" i="1"/>
  <c r="O291" i="1" s="1"/>
  <c r="M290" i="1"/>
  <c r="O290" i="1" s="1"/>
  <c r="M289" i="1"/>
  <c r="O289" i="1" s="1"/>
  <c r="M288" i="1"/>
  <c r="M287" i="1"/>
  <c r="M286" i="1"/>
  <c r="O286" i="1" s="1"/>
  <c r="M285" i="1"/>
  <c r="O285" i="1" s="1"/>
  <c r="M284" i="1"/>
  <c r="O284" i="1" s="1"/>
  <c r="M283" i="1"/>
  <c r="O283" i="1" s="1"/>
  <c r="M282" i="1"/>
  <c r="O282" i="1" s="1"/>
  <c r="M281" i="1"/>
  <c r="O281" i="1" s="1"/>
  <c r="M280" i="1"/>
  <c r="M279" i="1"/>
  <c r="M278" i="1"/>
  <c r="M277" i="1"/>
  <c r="O277" i="1" s="1"/>
  <c r="M276" i="1"/>
  <c r="M275" i="1"/>
  <c r="M274" i="1"/>
  <c r="O274" i="1" s="1"/>
  <c r="M273" i="1"/>
  <c r="M272" i="1"/>
  <c r="M271" i="1"/>
  <c r="O271" i="1" s="1"/>
  <c r="M270" i="1"/>
  <c r="M269" i="1"/>
  <c r="O269" i="1" s="1"/>
  <c r="M268" i="1"/>
  <c r="M267" i="1"/>
  <c r="O267" i="1" s="1"/>
  <c r="M266" i="1"/>
  <c r="M265" i="1"/>
  <c r="M264" i="1"/>
  <c r="M263" i="1"/>
  <c r="O263" i="1" s="1"/>
  <c r="M262" i="1"/>
  <c r="M261" i="1"/>
  <c r="O261" i="1" s="1"/>
  <c r="M260" i="1"/>
  <c r="M259" i="1"/>
  <c r="O259" i="1" s="1"/>
  <c r="M258" i="1"/>
  <c r="M257" i="1"/>
  <c r="M256" i="1"/>
  <c r="M255" i="1"/>
  <c r="M254" i="1"/>
  <c r="M253" i="1"/>
  <c r="O253" i="1" s="1"/>
  <c r="M252" i="1"/>
  <c r="O252" i="1" s="1"/>
  <c r="M251" i="1"/>
  <c r="O251" i="1" s="1"/>
  <c r="M250" i="1"/>
  <c r="M249" i="1"/>
  <c r="M248" i="1"/>
  <c r="M247" i="1"/>
  <c r="M246" i="1"/>
  <c r="O246" i="1" s="1"/>
  <c r="M245" i="1"/>
  <c r="O245" i="1" s="1"/>
  <c r="M244" i="1"/>
  <c r="M243" i="1"/>
  <c r="M242" i="1"/>
  <c r="O242" i="1" s="1"/>
  <c r="M241" i="1"/>
  <c r="O241" i="1" s="1"/>
  <c r="M240" i="1"/>
  <c r="O240" i="1" s="1"/>
  <c r="M239" i="1"/>
  <c r="O239" i="1" s="1"/>
  <c r="M238" i="1"/>
  <c r="O238" i="1" s="1"/>
  <c r="M237" i="1"/>
  <c r="O237" i="1" s="1"/>
  <c r="M236" i="1"/>
  <c r="O236" i="1" s="1"/>
  <c r="M235" i="1"/>
  <c r="O235" i="1" s="1"/>
  <c r="M234" i="1"/>
  <c r="O234" i="1" s="1"/>
  <c r="M233" i="1"/>
  <c r="M232" i="1"/>
  <c r="M231" i="1"/>
  <c r="M230" i="1"/>
  <c r="M229" i="1"/>
  <c r="O229" i="1" s="1"/>
  <c r="M228" i="1"/>
  <c r="M227" i="1"/>
  <c r="M226" i="1"/>
  <c r="O226" i="1" s="1"/>
  <c r="M225" i="1"/>
  <c r="O225" i="1" s="1"/>
  <c r="M224" i="1"/>
  <c r="O224" i="1" s="1"/>
  <c r="M223" i="1"/>
  <c r="O223" i="1" s="1"/>
  <c r="M222" i="1"/>
  <c r="O222" i="1" s="1"/>
  <c r="M221" i="1"/>
  <c r="O221" i="1" s="1"/>
  <c r="M220" i="1"/>
  <c r="O220" i="1" s="1"/>
  <c r="M219" i="1"/>
  <c r="O219" i="1" s="1"/>
  <c r="M218" i="1"/>
  <c r="O218" i="1" s="1"/>
  <c r="M217" i="1"/>
  <c r="M216" i="1"/>
  <c r="M215" i="1"/>
  <c r="M214" i="1"/>
  <c r="O214" i="1" s="1"/>
  <c r="M213" i="1"/>
  <c r="O213" i="1" s="1"/>
  <c r="M212" i="1"/>
  <c r="M211" i="1"/>
  <c r="O211" i="1" s="1"/>
  <c r="M210" i="1"/>
  <c r="M209" i="1"/>
  <c r="M208" i="1"/>
  <c r="M207" i="1"/>
  <c r="M206" i="1"/>
  <c r="M205" i="1"/>
  <c r="O205" i="1" s="1"/>
  <c r="M204" i="1"/>
  <c r="M203" i="1"/>
  <c r="M202" i="1"/>
  <c r="M201" i="1"/>
  <c r="M200" i="1"/>
  <c r="M199" i="1"/>
  <c r="M198" i="1"/>
  <c r="M197" i="1"/>
  <c r="O197" i="1" s="1"/>
  <c r="M196" i="1"/>
  <c r="M195" i="1"/>
  <c r="M194" i="1"/>
  <c r="O194" i="1" s="1"/>
  <c r="M193" i="1"/>
  <c r="O193" i="1" s="1"/>
  <c r="M192" i="1"/>
  <c r="M191" i="1"/>
  <c r="M190" i="1"/>
  <c r="M189" i="1"/>
  <c r="O189" i="1" s="1"/>
  <c r="M188" i="1"/>
  <c r="O188" i="1" s="1"/>
  <c r="M187" i="1"/>
  <c r="O187" i="1" s="1"/>
  <c r="M186" i="1"/>
  <c r="O186" i="1" s="1"/>
  <c r="M185" i="1"/>
  <c r="O185" i="1" s="1"/>
  <c r="M184" i="1"/>
  <c r="O184" i="1" s="1"/>
  <c r="M183" i="1"/>
  <c r="M182" i="1"/>
  <c r="M181" i="1"/>
  <c r="O181" i="1" s="1"/>
  <c r="M180" i="1"/>
  <c r="O180" i="1" s="1"/>
  <c r="M179" i="1"/>
  <c r="M178" i="1"/>
  <c r="M177" i="1"/>
  <c r="M176" i="1"/>
  <c r="M175" i="1"/>
  <c r="M174" i="1"/>
  <c r="O174" i="1" s="1"/>
  <c r="M173" i="1"/>
  <c r="O173" i="1" s="1"/>
  <c r="M172" i="1"/>
  <c r="M171" i="1"/>
  <c r="O171" i="1" s="1"/>
  <c r="M170" i="1"/>
  <c r="O170" i="1" s="1"/>
  <c r="M169" i="1"/>
  <c r="O169" i="1" s="1"/>
  <c r="M168" i="1"/>
  <c r="M167" i="1"/>
  <c r="M166" i="1"/>
  <c r="M165" i="1"/>
  <c r="O165" i="1" s="1"/>
  <c r="M164" i="1"/>
  <c r="M163" i="1"/>
  <c r="M162" i="1"/>
  <c r="O162" i="1" s="1"/>
  <c r="M161" i="1"/>
  <c r="O161" i="1" s="1"/>
  <c r="M160" i="1"/>
  <c r="M159" i="1"/>
  <c r="M158" i="1"/>
  <c r="O158" i="1" s="1"/>
  <c r="M157" i="1"/>
  <c r="O157" i="1" s="1"/>
  <c r="M156" i="1"/>
  <c r="M155" i="1"/>
  <c r="M154" i="1"/>
  <c r="O154" i="1" s="1"/>
  <c r="M153" i="1"/>
  <c r="O153" i="1" s="1"/>
  <c r="M152" i="1"/>
  <c r="O152" i="1" s="1"/>
  <c r="M151" i="1"/>
  <c r="O151" i="1" s="1"/>
  <c r="M150" i="1"/>
  <c r="O150" i="1" s="1"/>
  <c r="M149" i="1"/>
  <c r="O149" i="1" s="1"/>
  <c r="M148" i="1"/>
  <c r="M147" i="1"/>
  <c r="O147" i="1" s="1"/>
  <c r="M146" i="1"/>
  <c r="O146" i="1" s="1"/>
  <c r="M145" i="1"/>
  <c r="O145" i="1" s="1"/>
  <c r="M144" i="1"/>
  <c r="O144" i="1" s="1"/>
  <c r="M143" i="1"/>
  <c r="M142" i="1"/>
  <c r="M141" i="1"/>
  <c r="O141" i="1" s="1"/>
  <c r="M140" i="1"/>
  <c r="M139" i="1"/>
  <c r="M138" i="1"/>
  <c r="M137" i="1"/>
  <c r="O137" i="1" s="1"/>
  <c r="M136" i="1"/>
  <c r="M135" i="1"/>
  <c r="M134" i="1"/>
  <c r="M133" i="1"/>
  <c r="O133" i="1" s="1"/>
  <c r="M132" i="1"/>
  <c r="O132" i="1" s="1"/>
  <c r="M131" i="1"/>
  <c r="M130" i="1"/>
  <c r="M129" i="1"/>
  <c r="M128" i="1"/>
  <c r="M127" i="1"/>
  <c r="M126" i="1"/>
  <c r="M125" i="1"/>
  <c r="O125" i="1" s="1"/>
  <c r="M124" i="1"/>
  <c r="M123" i="1"/>
  <c r="M122" i="1"/>
  <c r="O122" i="1" s="1"/>
  <c r="M121" i="1"/>
  <c r="M120" i="1"/>
  <c r="M119" i="1"/>
  <c r="O119" i="1" s="1"/>
  <c r="M118" i="1"/>
  <c r="M117" i="1"/>
  <c r="O117" i="1" s="1"/>
  <c r="M116" i="1"/>
  <c r="M115" i="1"/>
  <c r="O115" i="1" s="1"/>
  <c r="M114" i="1"/>
  <c r="O114" i="1" s="1"/>
  <c r="M113" i="1"/>
  <c r="O113" i="1" s="1"/>
  <c r="M112" i="1"/>
  <c r="O112" i="1" s="1"/>
  <c r="M111" i="1"/>
  <c r="O111" i="1" s="1"/>
  <c r="M110" i="1"/>
  <c r="O110" i="1" s="1"/>
  <c r="M109" i="1"/>
  <c r="O109" i="1" s="1"/>
  <c r="M108" i="1"/>
  <c r="O108" i="1" s="1"/>
  <c r="M107" i="1"/>
  <c r="M106" i="1"/>
  <c r="M105" i="1"/>
  <c r="M104" i="1"/>
  <c r="M103" i="1"/>
  <c r="M102" i="1"/>
  <c r="O102" i="1" s="1"/>
  <c r="M101" i="1"/>
  <c r="O101" i="1" s="1"/>
  <c r="M100" i="1"/>
  <c r="O100" i="1" s="1"/>
  <c r="M99" i="1"/>
  <c r="O99" i="1" s="1"/>
  <c r="M98" i="1"/>
  <c r="O98" i="1" s="1"/>
  <c r="M97" i="1"/>
  <c r="O97" i="1" s="1"/>
  <c r="M96" i="1"/>
  <c r="O96" i="1" s="1"/>
  <c r="M95" i="1"/>
  <c r="O95" i="1" s="1"/>
  <c r="M94" i="1"/>
  <c r="M93" i="1"/>
  <c r="O93" i="1" s="1"/>
  <c r="M92" i="1"/>
  <c r="O92" i="1" s="1"/>
  <c r="M91" i="1"/>
  <c r="O91" i="1" s="1"/>
  <c r="M90" i="1"/>
  <c r="M89" i="1"/>
  <c r="M88" i="1"/>
  <c r="O88" i="1" s="1"/>
  <c r="M87" i="1"/>
  <c r="O87" i="1" s="1"/>
  <c r="M86" i="1"/>
  <c r="O86" i="1" s="1"/>
  <c r="M85" i="1"/>
  <c r="O85" i="1" s="1"/>
  <c r="M84" i="1"/>
  <c r="M83" i="1"/>
  <c r="M82" i="1"/>
  <c r="M81" i="1"/>
  <c r="O81" i="1" s="1"/>
  <c r="M80" i="1"/>
  <c r="O80" i="1" s="1"/>
  <c r="M79" i="1"/>
  <c r="M78" i="1"/>
  <c r="M77" i="1"/>
  <c r="O77" i="1" s="1"/>
  <c r="M76" i="1"/>
  <c r="O76" i="1" s="1"/>
  <c r="M75" i="1"/>
  <c r="O75" i="1" s="1"/>
  <c r="M74" i="1"/>
  <c r="O74" i="1" s="1"/>
  <c r="M73" i="1"/>
  <c r="O73" i="1" s="1"/>
  <c r="M72" i="1"/>
  <c r="O72" i="1" s="1"/>
  <c r="M71" i="1"/>
  <c r="O71" i="1" s="1"/>
  <c r="M70" i="1"/>
  <c r="M69" i="1"/>
  <c r="O69" i="1" s="1"/>
  <c r="M68" i="1"/>
  <c r="M67" i="1"/>
  <c r="M66" i="1"/>
  <c r="O66" i="1" s="1"/>
  <c r="M65" i="1"/>
  <c r="O65" i="1" s="1"/>
  <c r="M64" i="1"/>
  <c r="O64" i="1" s="1"/>
  <c r="M63" i="1"/>
  <c r="O63" i="1" s="1"/>
  <c r="M62" i="1"/>
  <c r="O62" i="1" s="1"/>
  <c r="M61" i="1"/>
  <c r="O61" i="1" s="1"/>
  <c r="M60" i="1"/>
  <c r="M59" i="1"/>
  <c r="O59" i="1" s="1"/>
  <c r="M58" i="1"/>
  <c r="M57" i="1"/>
  <c r="M56" i="1"/>
  <c r="M55" i="1"/>
  <c r="O55" i="1" s="1"/>
  <c r="M54" i="1"/>
  <c r="O54" i="1" s="1"/>
  <c r="M53" i="1"/>
  <c r="O53" i="1" s="1"/>
  <c r="M52" i="1"/>
  <c r="M51" i="1"/>
  <c r="M50" i="1"/>
  <c r="O50" i="1" s="1"/>
  <c r="M49" i="1"/>
  <c r="O49" i="1" s="1"/>
  <c r="M48" i="1"/>
  <c r="O48" i="1" s="1"/>
  <c r="M47" i="1"/>
  <c r="O47" i="1" s="1"/>
  <c r="M46" i="1"/>
  <c r="O46" i="1" s="1"/>
  <c r="M45" i="1"/>
  <c r="O45" i="1" s="1"/>
  <c r="M44" i="1"/>
  <c r="O44" i="1" s="1"/>
  <c r="M43" i="1"/>
  <c r="O43" i="1" s="1"/>
  <c r="M42" i="1"/>
  <c r="O42" i="1" s="1"/>
  <c r="M41" i="1"/>
  <c r="M40" i="1"/>
  <c r="M39" i="1"/>
  <c r="O39" i="1" s="1"/>
  <c r="M38" i="1"/>
  <c r="O38" i="1" s="1"/>
  <c r="M37" i="1"/>
  <c r="O37" i="1" s="1"/>
  <c r="M36" i="1"/>
  <c r="O36" i="1" s="1"/>
  <c r="M35" i="1"/>
  <c r="O35" i="1" s="1"/>
  <c r="M34" i="1"/>
  <c r="M33" i="1"/>
  <c r="M32" i="1"/>
  <c r="M31" i="1"/>
  <c r="M30" i="1"/>
  <c r="O30" i="1" s="1"/>
  <c r="M29" i="1"/>
  <c r="O29" i="1" s="1"/>
  <c r="M28" i="1"/>
  <c r="M27" i="1"/>
  <c r="M26" i="1"/>
  <c r="O26" i="1" s="1"/>
  <c r="M25" i="1"/>
  <c r="O25" i="1" s="1"/>
  <c r="M24" i="1"/>
  <c r="O24" i="1" s="1"/>
  <c r="M23" i="1"/>
  <c r="O23" i="1" s="1"/>
  <c r="M22" i="1"/>
  <c r="M21" i="1"/>
  <c r="O21" i="1" s="1"/>
  <c r="M20" i="1"/>
  <c r="O20" i="1" s="1"/>
  <c r="M19" i="1"/>
  <c r="O19" i="1" s="1"/>
  <c r="M18" i="1"/>
  <c r="O18" i="1" s="1"/>
  <c r="M17" i="1"/>
  <c r="O17" i="1" s="1"/>
  <c r="M16" i="1"/>
  <c r="O16" i="1" s="1"/>
  <c r="M15" i="1"/>
  <c r="O15" i="1" s="1"/>
  <c r="M14" i="1"/>
  <c r="O14" i="1" s="1"/>
  <c r="M13" i="1"/>
  <c r="O13" i="1" s="1"/>
  <c r="M12" i="1"/>
  <c r="M11" i="1"/>
  <c r="M10" i="1"/>
  <c r="M9" i="1"/>
  <c r="O9" i="1" s="1"/>
  <c r="M8" i="1"/>
  <c r="O8" i="1" s="1"/>
  <c r="M7" i="1"/>
  <c r="M6" i="1"/>
  <c r="M5" i="1"/>
  <c r="O5" i="1" s="1"/>
  <c r="M4" i="1"/>
  <c r="O4" i="1" s="1"/>
  <c r="M3" i="1"/>
  <c r="M2" i="1"/>
  <c r="O33" i="1" l="1"/>
  <c r="O41" i="1"/>
  <c r="O57" i="1"/>
  <c r="O89" i="1"/>
  <c r="O105" i="1"/>
  <c r="O121" i="1"/>
  <c r="O129" i="1"/>
  <c r="O177" i="1"/>
  <c r="O201" i="1"/>
  <c r="O209" i="1"/>
  <c r="O217" i="1"/>
  <c r="O233" i="1"/>
  <c r="O249" i="1"/>
  <c r="O257" i="1"/>
  <c r="O265" i="1"/>
  <c r="O273" i="1"/>
  <c r="O297" i="1"/>
  <c r="O321" i="1"/>
  <c r="O337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465" i="1"/>
  <c r="O473" i="1"/>
  <c r="O481" i="1"/>
  <c r="O497" i="1"/>
  <c r="O505" i="1"/>
  <c r="O513" i="1"/>
  <c r="O521" i="1"/>
  <c r="O537" i="1"/>
  <c r="O545" i="1"/>
  <c r="O553" i="1"/>
  <c r="O569" i="1"/>
  <c r="O577" i="1"/>
  <c r="O593" i="1"/>
  <c r="O601" i="1"/>
  <c r="O609" i="1"/>
  <c r="O617" i="1"/>
  <c r="O641" i="1"/>
  <c r="O649" i="1"/>
  <c r="O657" i="1"/>
  <c r="O665" i="1"/>
  <c r="O673" i="1"/>
  <c r="O689" i="1"/>
  <c r="O705" i="1"/>
  <c r="O721" i="1"/>
  <c r="O729" i="1"/>
  <c r="O737" i="1"/>
  <c r="O745" i="1"/>
  <c r="O753" i="1"/>
  <c r="O769" i="1"/>
  <c r="O777" i="1"/>
  <c r="O785" i="1"/>
  <c r="O793" i="1"/>
  <c r="O801" i="1"/>
  <c r="O809" i="1"/>
  <c r="O817" i="1"/>
  <c r="O833" i="1"/>
  <c r="O841" i="1"/>
  <c r="O857" i="1"/>
  <c r="O865" i="1"/>
  <c r="O873" i="1"/>
  <c r="O881" i="1"/>
  <c r="O889" i="1"/>
  <c r="O897" i="1"/>
  <c r="O905" i="1"/>
  <c r="O913" i="1"/>
  <c r="O921" i="1"/>
  <c r="O929" i="1"/>
  <c r="O937" i="1"/>
  <c r="O953" i="1"/>
  <c r="O961" i="1"/>
  <c r="O969" i="1"/>
  <c r="O977" i="1"/>
  <c r="O985" i="1"/>
  <c r="O993" i="1"/>
  <c r="O1001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1129" i="1"/>
  <c r="O1137" i="1"/>
  <c r="O1145" i="1"/>
  <c r="O1153" i="1"/>
  <c r="O1161" i="1"/>
  <c r="O1169" i="1"/>
  <c r="O1177" i="1"/>
  <c r="O1185" i="1"/>
  <c r="O1193" i="1"/>
  <c r="O1201" i="1"/>
  <c r="O1217" i="1"/>
  <c r="O1225" i="1"/>
  <c r="O1233" i="1"/>
  <c r="O1241" i="1"/>
  <c r="O1249" i="1"/>
  <c r="O1257" i="1"/>
  <c r="O1265" i="1"/>
  <c r="O1273" i="1"/>
  <c r="O1281" i="1"/>
  <c r="O1289" i="1"/>
  <c r="O1297" i="1"/>
  <c r="O1305" i="1"/>
  <c r="O1313" i="1"/>
  <c r="O1321" i="1"/>
  <c r="O1329" i="1"/>
  <c r="O1345" i="1"/>
  <c r="O1361" i="1"/>
  <c r="O1369" i="1"/>
  <c r="O1377" i="1"/>
  <c r="O1385" i="1"/>
  <c r="O1393" i="1"/>
  <c r="O1401" i="1"/>
  <c r="O1409" i="1"/>
  <c r="O1417" i="1"/>
  <c r="O1425" i="1"/>
  <c r="O1433" i="1"/>
  <c r="O1441" i="1"/>
  <c r="O1449" i="1"/>
  <c r="O1457" i="1"/>
  <c r="O1465" i="1"/>
  <c r="O67" i="1"/>
  <c r="O83" i="1"/>
  <c r="O107" i="1"/>
  <c r="O131" i="1"/>
  <c r="O155" i="1"/>
  <c r="O203" i="1"/>
  <c r="O315" i="1"/>
  <c r="O339" i="1"/>
  <c r="O363" i="1"/>
  <c r="O387" i="1"/>
  <c r="O435" i="1"/>
  <c r="O459" i="1"/>
  <c r="O483" i="1"/>
  <c r="O531" i="1"/>
  <c r="O563" i="1"/>
  <c r="O635" i="1"/>
  <c r="O691" i="1"/>
  <c r="O715" i="1"/>
  <c r="O739" i="1"/>
  <c r="O763" i="1"/>
  <c r="O787" i="1"/>
  <c r="O811" i="1"/>
  <c r="O835" i="1"/>
  <c r="O851" i="1"/>
  <c r="O875" i="1"/>
  <c r="O899" i="1"/>
  <c r="O923" i="1"/>
  <c r="O947" i="1"/>
  <c r="O971" i="1"/>
  <c r="O995" i="1"/>
  <c r="O1027" i="1"/>
  <c r="O1051" i="1"/>
  <c r="O1075" i="1"/>
  <c r="O1091" i="1"/>
  <c r="O1107" i="1"/>
  <c r="O11" i="1"/>
  <c r="O27" i="1"/>
  <c r="O51" i="1"/>
  <c r="O123" i="1"/>
  <c r="O195" i="1"/>
  <c r="O243" i="1"/>
  <c r="O307" i="1"/>
  <c r="O355" i="1"/>
  <c r="O403" i="1"/>
  <c r="O427" i="1"/>
  <c r="O451" i="1"/>
  <c r="O475" i="1"/>
  <c r="O499" i="1"/>
  <c r="O515" i="1"/>
  <c r="O539" i="1"/>
  <c r="O555" i="1"/>
  <c r="O579" i="1"/>
  <c r="O603" i="1"/>
  <c r="O675" i="1"/>
  <c r="O699" i="1"/>
  <c r="O723" i="1"/>
  <c r="O795" i="1"/>
  <c r="O819" i="1"/>
  <c r="O843" i="1"/>
  <c r="O867" i="1"/>
  <c r="O891" i="1"/>
  <c r="O915" i="1"/>
  <c r="O931" i="1"/>
  <c r="O955" i="1"/>
  <c r="O979" i="1"/>
  <c r="O1003" i="1"/>
  <c r="O1019" i="1"/>
  <c r="O1043" i="1"/>
  <c r="O1067" i="1"/>
  <c r="O1131" i="1"/>
  <c r="O1763" i="1"/>
  <c r="O3" i="1"/>
  <c r="O139" i="1"/>
  <c r="O163" i="1"/>
  <c r="O179" i="1"/>
  <c r="O227" i="1"/>
  <c r="O275" i="1"/>
  <c r="O347" i="1"/>
  <c r="O371" i="1"/>
  <c r="O395" i="1"/>
  <c r="O419" i="1"/>
  <c r="O443" i="1"/>
  <c r="O467" i="1"/>
  <c r="O523" i="1"/>
  <c r="O547" i="1"/>
  <c r="O571" i="1"/>
  <c r="O611" i="1"/>
  <c r="O643" i="1"/>
  <c r="O659" i="1"/>
  <c r="O683" i="1"/>
  <c r="O707" i="1"/>
  <c r="O731" i="1"/>
  <c r="O755" i="1"/>
  <c r="O827" i="1"/>
  <c r="O859" i="1"/>
  <c r="O883" i="1"/>
  <c r="O907" i="1"/>
  <c r="O939" i="1"/>
  <c r="O963" i="1"/>
  <c r="O1011" i="1"/>
  <c r="O1059" i="1"/>
  <c r="O1083" i="1"/>
  <c r="O1123" i="1"/>
  <c r="O10" i="1"/>
  <c r="O34" i="1"/>
  <c r="O58" i="1"/>
  <c r="O82" i="1"/>
  <c r="O106" i="1"/>
  <c r="O130" i="1"/>
  <c r="O306" i="1"/>
  <c r="O362" i="1"/>
  <c r="O394" i="1"/>
  <c r="O426" i="1"/>
  <c r="O498" i="1"/>
  <c r="O522" i="1"/>
  <c r="O546" i="1"/>
  <c r="O578" i="1"/>
  <c r="O610" i="1"/>
  <c r="O634" i="1"/>
  <c r="O722" i="1"/>
  <c r="O754" i="1"/>
  <c r="O778" i="1"/>
  <c r="O802" i="1"/>
  <c r="O818" i="1"/>
  <c r="O826" i="1"/>
  <c r="O834" i="1"/>
  <c r="O842" i="1"/>
  <c r="O850" i="1"/>
  <c r="O922" i="1"/>
  <c r="O1202" i="1"/>
  <c r="O1522" i="1"/>
  <c r="O2" i="1"/>
  <c r="O90" i="1"/>
  <c r="O178" i="1"/>
  <c r="O210" i="1"/>
  <c r="O250" i="1"/>
  <c r="O266" i="1"/>
  <c r="O314" i="1"/>
  <c r="O338" i="1"/>
  <c r="O370" i="1"/>
  <c r="O386" i="1"/>
  <c r="O410" i="1"/>
  <c r="O434" i="1"/>
  <c r="O450" i="1"/>
  <c r="O474" i="1"/>
  <c r="O514" i="1"/>
  <c r="O538" i="1"/>
  <c r="O562" i="1"/>
  <c r="O602" i="1"/>
  <c r="O642" i="1"/>
  <c r="O658" i="1"/>
  <c r="O682" i="1"/>
  <c r="O730" i="1"/>
  <c r="O746" i="1"/>
  <c r="O770" i="1"/>
  <c r="O794" i="1"/>
  <c r="O810" i="1"/>
  <c r="O138" i="1"/>
  <c r="O202" i="1"/>
  <c r="O258" i="1"/>
  <c r="O322" i="1"/>
  <c r="O346" i="1"/>
  <c r="O354" i="1"/>
  <c r="O378" i="1"/>
  <c r="O402" i="1"/>
  <c r="O418" i="1"/>
  <c r="O442" i="1"/>
  <c r="O466" i="1"/>
  <c r="O482" i="1"/>
  <c r="O506" i="1"/>
  <c r="O530" i="1"/>
  <c r="O570" i="1"/>
  <c r="O674" i="1"/>
  <c r="O690" i="1"/>
  <c r="O714" i="1"/>
  <c r="O738" i="1"/>
  <c r="O786" i="1"/>
  <c r="O858" i="1"/>
  <c r="O12" i="1"/>
  <c r="O28" i="1"/>
  <c r="O52" i="1"/>
  <c r="O60" i="1"/>
  <c r="O68" i="1"/>
  <c r="O84" i="1"/>
  <c r="O116" i="1"/>
  <c r="O124" i="1"/>
  <c r="O140" i="1"/>
  <c r="O148" i="1"/>
  <c r="O156" i="1"/>
  <c r="O164" i="1"/>
  <c r="O172" i="1"/>
  <c r="O196" i="1"/>
  <c r="O204" i="1"/>
  <c r="O212" i="1"/>
  <c r="O228" i="1"/>
  <c r="O244" i="1"/>
  <c r="O260" i="1"/>
  <c r="O268" i="1"/>
  <c r="O276" i="1"/>
  <c r="O332" i="1"/>
  <c r="O340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500" i="1"/>
  <c r="O508" i="1"/>
  <c r="O516" i="1"/>
  <c r="O532" i="1"/>
  <c r="O540" i="1"/>
  <c r="O556" i="1"/>
  <c r="O572" i="1"/>
  <c r="O580" i="1"/>
  <c r="O588" i="1"/>
  <c r="O596" i="1"/>
  <c r="O604" i="1"/>
  <c r="O612" i="1"/>
  <c r="O620" i="1"/>
  <c r="O628" i="1"/>
  <c r="O636" i="1"/>
  <c r="O644" i="1"/>
  <c r="O652" i="1"/>
  <c r="O660" i="1"/>
  <c r="O676" i="1"/>
  <c r="O684" i="1"/>
  <c r="O692" i="1"/>
  <c r="O700" i="1"/>
  <c r="O708" i="1"/>
  <c r="O716" i="1"/>
  <c r="O724" i="1"/>
  <c r="O732" i="1"/>
  <c r="O740" i="1"/>
  <c r="O748" i="1"/>
  <c r="O756" i="1"/>
  <c r="O764" i="1"/>
  <c r="O772" i="1"/>
  <c r="O796" i="1"/>
  <c r="O804" i="1"/>
  <c r="O820" i="1"/>
  <c r="O828" i="1"/>
  <c r="O836" i="1"/>
  <c r="O844" i="1"/>
  <c r="O852" i="1"/>
  <c r="O860" i="1"/>
  <c r="O868" i="1"/>
  <c r="O876" i="1"/>
  <c r="O884" i="1"/>
  <c r="O892" i="1"/>
  <c r="O900" i="1"/>
  <c r="O908" i="1"/>
  <c r="O916" i="1"/>
  <c r="O924" i="1"/>
  <c r="O932" i="1"/>
  <c r="O940" i="1"/>
  <c r="O948" i="1"/>
  <c r="O956" i="1"/>
  <c r="O964" i="1"/>
  <c r="O972" i="1"/>
  <c r="O980" i="1"/>
  <c r="O996" i="1"/>
  <c r="O1020" i="1"/>
  <c r="O1028" i="1"/>
  <c r="O1044" i="1"/>
  <c r="O1052" i="1"/>
  <c r="O1060" i="1"/>
  <c r="O1068" i="1"/>
  <c r="O1076" i="1"/>
  <c r="O1084" i="1"/>
  <c r="O1108" i="1"/>
  <c r="O1124" i="1"/>
  <c r="O1132" i="1"/>
  <c r="O1140" i="1"/>
  <c r="O1148" i="1"/>
  <c r="O1156" i="1"/>
  <c r="O1164" i="1"/>
  <c r="O1172" i="1"/>
  <c r="O1180" i="1"/>
  <c r="O1196" i="1"/>
  <c r="O1204" i="1"/>
  <c r="O1212" i="1"/>
  <c r="O1220" i="1"/>
  <c r="O1228" i="1"/>
  <c r="O1236" i="1"/>
  <c r="O1244" i="1"/>
  <c r="O1252" i="1"/>
  <c r="O1268" i="1"/>
  <c r="O1276" i="1"/>
  <c r="O1284" i="1"/>
  <c r="O1292" i="1"/>
  <c r="O1300" i="1"/>
  <c r="O1308" i="1"/>
  <c r="O1324" i="1"/>
  <c r="O1332" i="1"/>
  <c r="O1340" i="1"/>
  <c r="O1348" i="1"/>
  <c r="O1356" i="1"/>
  <c r="O1364" i="1"/>
  <c r="O1372" i="1"/>
  <c r="O1380" i="1"/>
  <c r="O1388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72" i="1"/>
  <c r="O1580" i="1"/>
  <c r="O1588" i="1"/>
  <c r="O1604" i="1"/>
  <c r="O1612" i="1"/>
  <c r="O1628" i="1"/>
  <c r="O1636" i="1"/>
  <c r="O1644" i="1"/>
  <c r="O1652" i="1"/>
  <c r="O1660" i="1"/>
  <c r="O1668" i="1"/>
  <c r="O1676" i="1"/>
  <c r="O1692" i="1"/>
  <c r="O1724" i="1"/>
  <c r="O1732" i="1"/>
  <c r="O1740" i="1"/>
  <c r="O1748" i="1"/>
  <c r="O1756" i="1"/>
  <c r="O1764" i="1"/>
  <c r="O1772" i="1"/>
  <c r="O1780" i="1"/>
  <c r="O1788" i="1"/>
  <c r="O1804" i="1"/>
  <c r="O1812" i="1"/>
  <c r="O1820" i="1"/>
  <c r="O1836" i="1"/>
  <c r="O1844" i="1"/>
  <c r="O1852" i="1"/>
  <c r="O1860" i="1"/>
  <c r="O1868" i="1"/>
  <c r="O1876" i="1"/>
  <c r="O1884" i="1"/>
  <c r="O1892" i="1"/>
  <c r="O1900" i="1"/>
  <c r="O1908" i="1"/>
  <c r="O1916" i="1"/>
  <c r="O1924" i="1"/>
  <c r="O1932" i="1"/>
  <c r="O1940" i="1"/>
  <c r="O1948" i="1"/>
  <c r="O1956" i="1"/>
  <c r="O1964" i="1"/>
  <c r="O1972" i="1"/>
  <c r="O1980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2092" i="1"/>
  <c r="O2100" i="1"/>
  <c r="O2108" i="1"/>
  <c r="O2124" i="1"/>
  <c r="O2132" i="1"/>
  <c r="O2140" i="1"/>
  <c r="O2148" i="1"/>
  <c r="O1438" i="1"/>
  <c r="O1446" i="1"/>
  <c r="O1454" i="1"/>
  <c r="O1462" i="1"/>
  <c r="O1470" i="1"/>
  <c r="O1478" i="1"/>
  <c r="O1486" i="1"/>
  <c r="O1494" i="1"/>
  <c r="O1502" i="1"/>
  <c r="O1510" i="1"/>
  <c r="O1518" i="1"/>
  <c r="O1526" i="1"/>
  <c r="O1534" i="1"/>
  <c r="O1542" i="1"/>
  <c r="O1558" i="1"/>
  <c r="O1566" i="1"/>
  <c r="O1574" i="1"/>
  <c r="O1582" i="1"/>
  <c r="O1590" i="1"/>
  <c r="O1598" i="1"/>
  <c r="O1606" i="1"/>
  <c r="O1614" i="1"/>
  <c r="O1630" i="1"/>
  <c r="O1638" i="1"/>
  <c r="O1646" i="1"/>
  <c r="O1654" i="1"/>
  <c r="O1662" i="1"/>
  <c r="O1670" i="1"/>
  <c r="O1678" i="1"/>
  <c r="O734" i="1"/>
  <c r="O742" i="1"/>
  <c r="O750" i="1"/>
  <c r="O758" i="1"/>
  <c r="O766" i="1"/>
  <c r="O774" i="1"/>
  <c r="O782" i="1"/>
  <c r="O790" i="1"/>
  <c r="O798" i="1"/>
  <c r="O806" i="1"/>
  <c r="O814" i="1"/>
  <c r="O822" i="1"/>
  <c r="O830" i="1"/>
  <c r="O838" i="1"/>
  <c r="O846" i="1"/>
  <c r="O854" i="1"/>
  <c r="O862" i="1"/>
  <c r="O870" i="1"/>
  <c r="O886" i="1"/>
  <c r="O894" i="1"/>
  <c r="O902" i="1"/>
  <c r="O910" i="1"/>
  <c r="O918" i="1"/>
  <c r="O926" i="1"/>
  <c r="O934" i="1"/>
  <c r="O942" i="1"/>
  <c r="O950" i="1"/>
  <c r="O958" i="1"/>
  <c r="O966" i="1"/>
  <c r="O974" i="1"/>
  <c r="O990" i="1"/>
  <c r="O998" i="1"/>
  <c r="O1006" i="1"/>
  <c r="O1014" i="1"/>
  <c r="O1038" i="1"/>
  <c r="O1046" i="1"/>
  <c r="O1062" i="1"/>
  <c r="O1070" i="1"/>
  <c r="O1078" i="1"/>
  <c r="O1086" i="1"/>
  <c r="O1094" i="1"/>
  <c r="O1102" i="1"/>
  <c r="O1110" i="1"/>
  <c r="O1118" i="1"/>
  <c r="O1126" i="1"/>
  <c r="O1142" i="1"/>
  <c r="O1150" i="1"/>
  <c r="O1158" i="1"/>
  <c r="O1166" i="1"/>
  <c r="O1174" i="1"/>
  <c r="O1182" i="1"/>
  <c r="O1190" i="1"/>
  <c r="O1198" i="1"/>
  <c r="O1206" i="1"/>
  <c r="O1222" i="1"/>
  <c r="O1230" i="1"/>
  <c r="O1238" i="1"/>
  <c r="O1254" i="1"/>
  <c r="O1262" i="1"/>
  <c r="O1286" i="1"/>
  <c r="O1294" i="1"/>
  <c r="O1302" i="1"/>
  <c r="O1310" i="1"/>
  <c r="O1318" i="1"/>
  <c r="O1326" i="1"/>
  <c r="O1334" i="1"/>
  <c r="O1342" i="1"/>
  <c r="O1350" i="1"/>
  <c r="O1358" i="1"/>
  <c r="O1366" i="1"/>
  <c r="O1374" i="1"/>
  <c r="O1382" i="1"/>
  <c r="O1390" i="1"/>
  <c r="O1398" i="1"/>
  <c r="O1406" i="1"/>
  <c r="O1422" i="1"/>
  <c r="O1430" i="1"/>
  <c r="O6" i="1"/>
  <c r="O22" i="1"/>
  <c r="O70" i="1"/>
  <c r="O118" i="1"/>
  <c r="O134" i="1"/>
  <c r="O190" i="1"/>
  <c r="O206" i="1"/>
  <c r="O254" i="1"/>
  <c r="O270" i="1"/>
  <c r="O342" i="1"/>
  <c r="O358" i="1"/>
  <c r="O390" i="1"/>
  <c r="O406" i="1"/>
  <c r="O422" i="1"/>
  <c r="O438" i="1"/>
  <c r="O462" i="1"/>
  <c r="O470" i="1"/>
  <c r="O526" i="1"/>
  <c r="O574" i="1"/>
  <c r="O598" i="1"/>
  <c r="O606" i="1"/>
  <c r="O630" i="1"/>
  <c r="O646" i="1"/>
  <c r="O694" i="1"/>
  <c r="O702" i="1"/>
  <c r="O726" i="1"/>
  <c r="O78" i="1"/>
  <c r="O94" i="1"/>
  <c r="O126" i="1"/>
  <c r="O142" i="1"/>
  <c r="O166" i="1"/>
  <c r="O182" i="1"/>
  <c r="O198" i="1"/>
  <c r="O230" i="1"/>
  <c r="O262" i="1"/>
  <c r="O278" i="1"/>
  <c r="O334" i="1"/>
  <c r="O350" i="1"/>
  <c r="O366" i="1"/>
  <c r="O382" i="1"/>
  <c r="O398" i="1"/>
  <c r="O414" i="1"/>
  <c r="O430" i="1"/>
  <c r="O446" i="1"/>
  <c r="O454" i="1"/>
  <c r="O486" i="1"/>
  <c r="O518" i="1"/>
  <c r="O534" i="1"/>
  <c r="O550" i="1"/>
  <c r="O558" i="1"/>
  <c r="O582" i="1"/>
  <c r="O614" i="1"/>
  <c r="O622" i="1"/>
  <c r="O638" i="1"/>
  <c r="O670" i="1"/>
  <c r="O686" i="1"/>
  <c r="O718" i="1"/>
  <c r="O32" i="1"/>
  <c r="O40" i="1"/>
  <c r="O56" i="1"/>
  <c r="O104" i="1"/>
  <c r="O120" i="1"/>
  <c r="O128" i="1"/>
  <c r="O136" i="1"/>
  <c r="O160" i="1"/>
  <c r="O168" i="1"/>
  <c r="O176" i="1"/>
  <c r="O192" i="1"/>
  <c r="O200" i="1"/>
  <c r="O208" i="1"/>
  <c r="O216" i="1"/>
  <c r="O232" i="1"/>
  <c r="O248" i="1"/>
  <c r="O256" i="1"/>
  <c r="O264" i="1"/>
  <c r="O272" i="1"/>
  <c r="O280" i="1"/>
  <c r="O288" i="1"/>
  <c r="O296" i="1"/>
  <c r="O344" i="1"/>
  <c r="O352" i="1"/>
  <c r="O360" i="1"/>
  <c r="O368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96" i="1"/>
  <c r="O504" i="1"/>
  <c r="O512" i="1"/>
  <c r="O520" i="1"/>
  <c r="O528" i="1"/>
  <c r="O536" i="1"/>
  <c r="O544" i="1"/>
  <c r="O552" i="1"/>
  <c r="O568" i="1"/>
  <c r="O576" i="1"/>
  <c r="O592" i="1"/>
  <c r="O600" i="1"/>
  <c r="O608" i="1"/>
  <c r="O616" i="1"/>
  <c r="O640" i="1"/>
  <c r="O648" i="1"/>
  <c r="O656" i="1"/>
  <c r="O664" i="1"/>
  <c r="O672" i="1"/>
  <c r="O688" i="1"/>
  <c r="O696" i="1"/>
  <c r="O704" i="1"/>
  <c r="O712" i="1"/>
  <c r="O720" i="1"/>
  <c r="O728" i="1"/>
  <c r="O736" i="1"/>
  <c r="O744" i="1"/>
  <c r="O752" i="1"/>
  <c r="O760" i="1"/>
  <c r="O768" i="1"/>
  <c r="O776" i="1"/>
  <c r="O784" i="1"/>
  <c r="O792" i="1"/>
  <c r="O800" i="1"/>
  <c r="O832" i="1"/>
  <c r="O840" i="1"/>
  <c r="O848" i="1"/>
  <c r="O856" i="1"/>
  <c r="O864" i="1"/>
  <c r="O872" i="1"/>
  <c r="O880" i="1"/>
  <c r="O888" i="1"/>
  <c r="O896" i="1"/>
  <c r="O904" i="1"/>
  <c r="O920" i="1"/>
  <c r="O936" i="1"/>
  <c r="O944" i="1"/>
  <c r="O960" i="1"/>
  <c r="O968" i="1"/>
  <c r="O976" i="1"/>
  <c r="O984" i="1"/>
  <c r="O992" i="1"/>
  <c r="O1000" i="1"/>
  <c r="O1016" i="1"/>
  <c r="O1024" i="1"/>
  <c r="O1032" i="1"/>
  <c r="O1040" i="1"/>
  <c r="O1048" i="1"/>
  <c r="O1072" i="1"/>
  <c r="O1088" i="1"/>
  <c r="O1096" i="1"/>
  <c r="O1104" i="1"/>
  <c r="O1112" i="1"/>
  <c r="O1120" i="1"/>
  <c r="O1128" i="1"/>
  <c r="O1136" i="1"/>
  <c r="O1144" i="1"/>
  <c r="O1152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92" i="1"/>
  <c r="O1400" i="1"/>
  <c r="O1408" i="1"/>
  <c r="O1416" i="1"/>
  <c r="O1424" i="1"/>
  <c r="O1432" i="1"/>
  <c r="O1440" i="1"/>
  <c r="O1456" i="1"/>
  <c r="O1464" i="1"/>
  <c r="O1472" i="1"/>
  <c r="O1480" i="1"/>
  <c r="O1488" i="1"/>
  <c r="O1496" i="1"/>
  <c r="O1504" i="1"/>
  <c r="O1512" i="1"/>
  <c r="O1528" i="1"/>
  <c r="O1536" i="1"/>
  <c r="O1544" i="1"/>
  <c r="O1552" i="1"/>
  <c r="O1560" i="1"/>
  <c r="O1568" i="1"/>
  <c r="O1576" i="1"/>
  <c r="O1584" i="1"/>
  <c r="O1600" i="1"/>
  <c r="O1608" i="1"/>
  <c r="O1616" i="1"/>
  <c r="O1624" i="1"/>
  <c r="O1632" i="1"/>
  <c r="O1640" i="1"/>
  <c r="O1648" i="1"/>
  <c r="O1656" i="1"/>
  <c r="O1664" i="1"/>
  <c r="O1672" i="1"/>
  <c r="O1680" i="1"/>
  <c r="O1688" i="1"/>
  <c r="O1696" i="1"/>
  <c r="O1704" i="1"/>
  <c r="O1712" i="1"/>
  <c r="O1720" i="1"/>
  <c r="O1728" i="1"/>
  <c r="O1736" i="1"/>
  <c r="O1760" i="1"/>
  <c r="O1768" i="1"/>
  <c r="O1776" i="1"/>
  <c r="O1784" i="1"/>
  <c r="O1800" i="1"/>
  <c r="O1808" i="1"/>
  <c r="O1816" i="1"/>
  <c r="O1824" i="1"/>
  <c r="O1832" i="1"/>
  <c r="O1840" i="1"/>
  <c r="O1848" i="1"/>
  <c r="O1856" i="1"/>
  <c r="O1864" i="1"/>
  <c r="O1872" i="1"/>
  <c r="O1880" i="1"/>
  <c r="O1888" i="1"/>
  <c r="O1896" i="1"/>
  <c r="O1904" i="1"/>
  <c r="O1912" i="1"/>
  <c r="O1920" i="1"/>
  <c r="O1928" i="1"/>
  <c r="O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2096" i="1"/>
  <c r="O2104" i="1"/>
  <c r="O2112" i="1"/>
  <c r="O2120" i="1"/>
  <c r="O2128" i="1"/>
  <c r="O2136" i="1"/>
  <c r="O2144" i="1"/>
  <c r="O2152" i="1"/>
  <c r="O2160" i="1"/>
  <c r="O2168" i="1"/>
  <c r="O2176" i="1"/>
  <c r="O2184" i="1"/>
  <c r="O2192" i="1"/>
  <c r="O2200" i="1"/>
  <c r="O2208" i="1"/>
  <c r="O2216" i="1"/>
  <c r="O2224" i="1"/>
  <c r="O2232" i="1"/>
  <c r="O2240" i="1"/>
  <c r="O2248" i="1"/>
  <c r="O2256" i="1"/>
  <c r="O2264" i="1"/>
  <c r="O2272" i="1"/>
  <c r="O2280" i="1"/>
  <c r="O2288" i="1"/>
  <c r="O2296" i="1"/>
  <c r="O2304" i="1"/>
  <c r="O2312" i="1"/>
  <c r="O2320" i="1"/>
  <c r="O2328" i="1"/>
  <c r="O7" i="1"/>
  <c r="O31" i="1"/>
  <c r="O79" i="1"/>
  <c r="O103" i="1"/>
  <c r="O127" i="1"/>
  <c r="O135" i="1"/>
  <c r="O143" i="1"/>
  <c r="O159" i="1"/>
  <c r="O167" i="1"/>
  <c r="O175" i="1"/>
  <c r="O183" i="1"/>
  <c r="O191" i="1"/>
  <c r="O199" i="1"/>
  <c r="O207" i="1"/>
  <c r="O215" i="1"/>
  <c r="O231" i="1"/>
  <c r="O247" i="1"/>
  <c r="O255" i="1"/>
  <c r="O279" i="1"/>
  <c r="O287" i="1"/>
  <c r="O295" i="1"/>
  <c r="O335" i="1"/>
  <c r="O343" i="1"/>
  <c r="O351" i="1"/>
  <c r="O359" i="1"/>
  <c r="O367" i="1"/>
  <c r="O383" i="1"/>
  <c r="O391" i="1"/>
  <c r="O399" i="1"/>
  <c r="O407" i="1"/>
  <c r="O415" i="1"/>
  <c r="O431" i="1"/>
  <c r="O439" i="1"/>
  <c r="O447" i="1"/>
  <c r="O455" i="1"/>
  <c r="O471" i="1"/>
  <c r="O495" i="1"/>
  <c r="O503" i="1"/>
  <c r="O519" i="1"/>
  <c r="O527" i="1"/>
  <c r="O535" i="1"/>
  <c r="O543" i="1"/>
  <c r="O551" i="1"/>
  <c r="O559" i="1"/>
  <c r="O575" i="1"/>
  <c r="O599" i="1"/>
  <c r="O607" i="1"/>
  <c r="O615" i="1"/>
  <c r="O623" i="1"/>
  <c r="O631" i="1"/>
  <c r="O639" i="1"/>
  <c r="O647" i="1"/>
  <c r="O655" i="1"/>
  <c r="O663" i="1"/>
  <c r="O687" i="1"/>
  <c r="O695" i="1"/>
  <c r="O703" i="1"/>
  <c r="O711" i="1"/>
  <c r="O719" i="1"/>
  <c r="O727" i="1"/>
  <c r="O735" i="1"/>
  <c r="O743" i="1"/>
  <c r="O751" i="1"/>
  <c r="O759" i="1"/>
  <c r="O767" i="1"/>
  <c r="O775" i="1"/>
  <c r="O783" i="1"/>
  <c r="O799" i="1"/>
  <c r="O807" i="1"/>
  <c r="O815" i="1"/>
  <c r="O831" i="1"/>
  <c r="O839" i="1"/>
  <c r="O847" i="1"/>
  <c r="O855" i="1"/>
  <c r="O863" i="1"/>
  <c r="O871" i="1"/>
  <c r="O887" i="1"/>
  <c r="O895" i="1"/>
  <c r="O903" i="1"/>
  <c r="O911" i="1"/>
  <c r="O919" i="1"/>
  <c r="O927" i="1"/>
  <c r="O935" i="1"/>
  <c r="O943" i="1"/>
  <c r="O951" i="1"/>
  <c r="O959" i="1"/>
  <c r="O967" i="1"/>
  <c r="O975" i="1"/>
  <c r="O991" i="1"/>
  <c r="O999" i="1"/>
  <c r="O1007" i="1"/>
  <c r="O1015" i="1"/>
  <c r="O1023" i="1"/>
  <c r="O1047" i="1"/>
  <c r="O1063" i="1"/>
  <c r="O1071" i="1"/>
  <c r="O1087" i="1"/>
  <c r="O1095" i="1"/>
  <c r="O1103" i="1"/>
  <c r="O1111" i="1"/>
  <c r="O1119" i="1"/>
  <c r="O1127" i="1"/>
  <c r="O1135" i="1"/>
  <c r="O1143" i="1"/>
  <c r="O1151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423" i="1"/>
  <c r="O1431" i="1"/>
  <c r="O1439" i="1"/>
  <c r="O1455" i="1"/>
  <c r="O1463" i="1"/>
  <c r="O1471" i="1"/>
  <c r="O1479" i="1"/>
  <c r="O1487" i="1"/>
  <c r="O1495" i="1"/>
  <c r="O1503" i="1"/>
  <c r="O1511" i="1"/>
  <c r="O1527" i="1"/>
  <c r="O1535" i="1"/>
  <c r="O1543" i="1"/>
  <c r="O1559" i="1"/>
  <c r="O1575" i="1"/>
  <c r="O1583" i="1"/>
  <c r="O1591" i="1"/>
  <c r="O1599" i="1"/>
  <c r="O1607" i="1"/>
  <c r="O1615" i="1"/>
  <c r="O1623" i="1"/>
  <c r="O1631" i="1"/>
  <c r="O1639" i="1"/>
  <c r="O1647" i="1"/>
  <c r="O1655" i="1"/>
  <c r="O1663" i="1"/>
  <c r="O1679" i="1"/>
  <c r="O1687" i="1"/>
  <c r="O1695" i="1"/>
  <c r="O1703" i="1"/>
  <c r="O1711" i="1"/>
  <c r="O1727" i="1"/>
  <c r="O1735" i="1"/>
  <c r="O1743" i="1"/>
  <c r="O1751" i="1"/>
  <c r="O1759" i="1"/>
  <c r="O1767" i="1"/>
  <c r="O1775" i="1"/>
  <c r="O1783" i="1"/>
  <c r="O1791" i="1"/>
  <c r="O1799" i="1"/>
  <c r="O1807" i="1"/>
  <c r="O1815" i="1"/>
  <c r="O1823" i="1"/>
  <c r="O1831" i="1"/>
  <c r="O1839" i="1"/>
  <c r="O1847" i="1"/>
  <c r="O1855" i="1"/>
  <c r="O1863" i="1"/>
  <c r="O1871" i="1"/>
  <c r="O1879" i="1"/>
  <c r="O1887" i="1"/>
  <c r="O1895" i="1"/>
  <c r="O1903" i="1"/>
  <c r="O1911" i="1"/>
  <c r="O1919" i="1"/>
  <c r="O1927" i="1"/>
  <c r="O1935" i="1"/>
  <c r="O1943" i="1"/>
  <c r="O1951" i="1"/>
  <c r="O1959" i="1"/>
  <c r="O1967" i="1"/>
  <c r="O1975" i="1"/>
  <c r="O1983" i="1"/>
  <c r="O1991" i="1"/>
  <c r="O1999" i="1"/>
  <c r="O2007" i="1"/>
  <c r="O2015" i="1"/>
  <c r="O2023" i="1"/>
  <c r="O2031" i="1"/>
  <c r="O2039" i="1"/>
  <c r="O2047" i="1"/>
  <c r="O2055" i="1"/>
  <c r="O2063" i="1"/>
  <c r="O2071" i="1"/>
  <c r="O2079" i="1"/>
  <c r="O2087" i="1"/>
  <c r="O2095" i="1"/>
  <c r="O2103" i="1"/>
  <c r="O2111" i="1"/>
  <c r="O2119" i="1"/>
  <c r="O2127" i="1"/>
  <c r="O2135" i="1"/>
  <c r="O2143" i="1"/>
  <c r="O2151" i="1"/>
  <c r="O2159" i="1"/>
  <c r="O2167" i="1"/>
  <c r="O2175" i="1"/>
  <c r="O2183" i="1"/>
  <c r="O2191" i="1"/>
  <c r="O2199" i="1"/>
  <c r="O2207" i="1"/>
  <c r="O2215" i="1"/>
  <c r="O2223" i="1"/>
  <c r="O2231" i="1"/>
  <c r="O2239" i="1"/>
  <c r="O2255" i="1"/>
  <c r="O2263" i="1"/>
  <c r="O2271" i="1"/>
  <c r="O2279" i="1"/>
  <c r="O2287" i="1"/>
  <c r="O2295" i="1"/>
  <c r="O2303" i="1"/>
  <c r="O2311" i="1"/>
  <c r="O2319" i="1"/>
  <c r="O2327" i="1"/>
  <c r="U1951" i="1"/>
  <c r="U67" i="1"/>
  <c r="U107" i="1"/>
  <c r="U195" i="1"/>
  <c r="U387" i="1"/>
  <c r="U435" i="1"/>
  <c r="U531" i="1"/>
  <c r="U563" i="1"/>
  <c r="U603" i="1"/>
  <c r="U715" i="1"/>
  <c r="U811" i="1"/>
  <c r="U851" i="1"/>
  <c r="U891" i="1"/>
  <c r="U931" i="1"/>
  <c r="U955" i="1"/>
  <c r="U995" i="1"/>
  <c r="U1043" i="1"/>
  <c r="U1075" i="1"/>
  <c r="U1291" i="1"/>
  <c r="U1331" i="1"/>
  <c r="U1371" i="1"/>
  <c r="U1411" i="1"/>
  <c r="U1459" i="1"/>
  <c r="U1499" i="1"/>
  <c r="U1563" i="1"/>
  <c r="U1651" i="1"/>
  <c r="U1699" i="1"/>
  <c r="U1731" i="1"/>
  <c r="U1779" i="1"/>
  <c r="U1827" i="1"/>
  <c r="U1851" i="1"/>
  <c r="U1891" i="1"/>
  <c r="U1931" i="1"/>
  <c r="U1963" i="1"/>
  <c r="U2003" i="1"/>
  <c r="U2035" i="1"/>
  <c r="U2067" i="1"/>
  <c r="U2099" i="1"/>
  <c r="U2123" i="1"/>
  <c r="U2147" i="1"/>
  <c r="U2171" i="1"/>
  <c r="U2203" i="1"/>
  <c r="U2235" i="1"/>
  <c r="U2243" i="1"/>
  <c r="U2275" i="1"/>
  <c r="U2331" i="1"/>
  <c r="U3" i="1"/>
  <c r="U155" i="1"/>
  <c r="U275" i="1"/>
  <c r="U363" i="1"/>
  <c r="U395" i="1"/>
  <c r="U427" i="1"/>
  <c r="U459" i="1"/>
  <c r="U499" i="1"/>
  <c r="U539" i="1"/>
  <c r="U571" i="1"/>
  <c r="U675" i="1"/>
  <c r="U723" i="1"/>
  <c r="U819" i="1"/>
  <c r="U867" i="1"/>
  <c r="U899" i="1"/>
  <c r="U947" i="1"/>
  <c r="U979" i="1"/>
  <c r="U1011" i="1"/>
  <c r="U1051" i="1"/>
  <c r="U1091" i="1"/>
  <c r="U1131" i="1"/>
  <c r="U1179" i="1"/>
  <c r="U1211" i="1"/>
  <c r="U1299" i="1"/>
  <c r="U1355" i="1"/>
  <c r="U1387" i="1"/>
  <c r="U1435" i="1"/>
  <c r="U1475" i="1"/>
  <c r="U1523" i="1"/>
  <c r="U1603" i="1"/>
  <c r="U1659" i="1"/>
  <c r="U1691" i="1"/>
  <c r="U1723" i="1"/>
  <c r="U1771" i="1"/>
  <c r="U1819" i="1"/>
  <c r="U1867" i="1"/>
  <c r="U1907" i="1"/>
  <c r="U1947" i="1"/>
  <c r="U1995" i="1"/>
  <c r="U2059" i="1"/>
  <c r="U2219" i="1"/>
  <c r="U2299" i="1"/>
  <c r="U60" i="1"/>
  <c r="U164" i="1"/>
  <c r="U204" i="1"/>
  <c r="U268" i="1"/>
  <c r="U372" i="1"/>
  <c r="U420" i="1"/>
  <c r="U468" i="1"/>
  <c r="U508" i="1"/>
  <c r="U612" i="1"/>
  <c r="U652" i="1"/>
  <c r="U716" i="1"/>
  <c r="U820" i="1"/>
  <c r="U860" i="1"/>
  <c r="U916" i="1"/>
  <c r="U948" i="1"/>
  <c r="U972" i="1"/>
  <c r="U996" i="1"/>
  <c r="U1020" i="1"/>
  <c r="U1044" i="1"/>
  <c r="U1068" i="1"/>
  <c r="U1084" i="1"/>
  <c r="U1108" i="1"/>
  <c r="U1124" i="1"/>
  <c r="U1132" i="1"/>
  <c r="U1140" i="1"/>
  <c r="U1172" i="1"/>
  <c r="U1180" i="1"/>
  <c r="U1196" i="1"/>
  <c r="U1204" i="1"/>
  <c r="U1212" i="1"/>
  <c r="U1220" i="1"/>
  <c r="U1228" i="1"/>
  <c r="U1236" i="1"/>
  <c r="U1244" i="1"/>
  <c r="U1252" i="1"/>
  <c r="U1268" i="1"/>
  <c r="U1276" i="1"/>
  <c r="U1284" i="1"/>
  <c r="U1292" i="1"/>
  <c r="U1300" i="1"/>
  <c r="U1308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72" i="1"/>
  <c r="U1580" i="1"/>
  <c r="U1588" i="1"/>
  <c r="U1604" i="1"/>
  <c r="U1612" i="1"/>
  <c r="U1628" i="1"/>
  <c r="U1636" i="1"/>
  <c r="U1644" i="1"/>
  <c r="U1652" i="1"/>
  <c r="U1660" i="1"/>
  <c r="U1668" i="1"/>
  <c r="U1676" i="1"/>
  <c r="U1692" i="1"/>
  <c r="U1724" i="1"/>
  <c r="U1732" i="1"/>
  <c r="U1740" i="1"/>
  <c r="U1748" i="1"/>
  <c r="U1756" i="1"/>
  <c r="U1764" i="1"/>
  <c r="U1772" i="1"/>
  <c r="U1780" i="1"/>
  <c r="U1788" i="1"/>
  <c r="U1804" i="1"/>
  <c r="U1812" i="1"/>
  <c r="U1820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U2092" i="1"/>
  <c r="U2100" i="1"/>
  <c r="U2108" i="1"/>
  <c r="U83" i="1"/>
  <c r="U123" i="1"/>
  <c r="U163" i="1"/>
  <c r="U243" i="1"/>
  <c r="U315" i="1"/>
  <c r="U355" i="1"/>
  <c r="U403" i="1"/>
  <c r="U443" i="1"/>
  <c r="U467" i="1"/>
  <c r="U515" i="1"/>
  <c r="U699" i="1"/>
  <c r="U739" i="1"/>
  <c r="U787" i="1"/>
  <c r="U827" i="1"/>
  <c r="U875" i="1"/>
  <c r="U923" i="1"/>
  <c r="U963" i="1"/>
  <c r="U1067" i="1"/>
  <c r="U1107" i="1"/>
  <c r="U1163" i="1"/>
  <c r="U1283" i="1"/>
  <c r="U1323" i="1"/>
  <c r="U1443" i="1"/>
  <c r="U1483" i="1"/>
  <c r="U1531" i="1"/>
  <c r="U1571" i="1"/>
  <c r="U1667" i="1"/>
  <c r="U1715" i="1"/>
  <c r="U1755" i="1"/>
  <c r="U1795" i="1"/>
  <c r="U1843" i="1"/>
  <c r="U1915" i="1"/>
  <c r="U2027" i="1"/>
  <c r="U2083" i="1"/>
  <c r="U2131" i="1"/>
  <c r="U2195" i="1"/>
  <c r="U2124" i="1"/>
  <c r="U11" i="1"/>
  <c r="U307" i="1"/>
  <c r="U371" i="1"/>
  <c r="U659" i="1"/>
  <c r="U707" i="1"/>
  <c r="U763" i="1"/>
  <c r="U835" i="1"/>
  <c r="U907" i="1"/>
  <c r="U1003" i="1"/>
  <c r="U1171" i="1"/>
  <c r="U1243" i="1"/>
  <c r="U1427" i="1"/>
  <c r="U1491" i="1"/>
  <c r="U1555" i="1"/>
  <c r="U1611" i="1"/>
  <c r="U1683" i="1"/>
  <c r="U1739" i="1"/>
  <c r="U1811" i="1"/>
  <c r="U1883" i="1"/>
  <c r="U1955" i="1"/>
  <c r="U2043" i="1"/>
  <c r="U2115" i="1"/>
  <c r="U2179" i="1"/>
  <c r="U2315" i="1"/>
  <c r="U28" i="1"/>
  <c r="U84" i="1"/>
  <c r="U244" i="1"/>
  <c r="U380" i="1"/>
  <c r="U428" i="1"/>
  <c r="U516" i="1"/>
  <c r="U540" i="1"/>
  <c r="U588" i="1"/>
  <c r="U692" i="1"/>
  <c r="U732" i="1"/>
  <c r="U756" i="1"/>
  <c r="U772" i="1"/>
  <c r="U796" i="1"/>
  <c r="U836" i="1"/>
  <c r="U868" i="1"/>
  <c r="U908" i="1"/>
  <c r="U940" i="1"/>
  <c r="U980" i="1"/>
  <c r="U1028" i="1"/>
  <c r="U1156" i="1"/>
  <c r="U79" i="1"/>
  <c r="U103" i="1"/>
  <c r="U143" i="1"/>
  <c r="U359" i="1"/>
  <c r="U399" i="1"/>
  <c r="U439" i="1"/>
  <c r="U495" i="1"/>
  <c r="U519" i="1"/>
  <c r="U551" i="1"/>
  <c r="U607" i="1"/>
  <c r="U631" i="1"/>
  <c r="U655" i="1"/>
  <c r="U663" i="1"/>
  <c r="U687" i="1"/>
  <c r="U711" i="1"/>
  <c r="U735" i="1"/>
  <c r="U775" i="1"/>
  <c r="U911" i="1"/>
  <c r="U951" i="1"/>
  <c r="U975" i="1"/>
  <c r="U1095" i="1"/>
  <c r="U1135" i="1"/>
  <c r="U1175" i="1"/>
  <c r="U1223" i="1"/>
  <c r="U1263" i="1"/>
  <c r="U1319" i="1"/>
  <c r="U1383" i="1"/>
  <c r="U1431" i="1"/>
  <c r="U1471" i="1"/>
  <c r="U1503" i="1"/>
  <c r="U1535" i="1"/>
  <c r="U1559" i="1"/>
  <c r="U1599" i="1"/>
  <c r="U1631" i="1"/>
  <c r="U1663" i="1"/>
  <c r="U1711" i="1"/>
  <c r="U1775" i="1"/>
  <c r="U1831" i="1"/>
  <c r="U1927" i="1"/>
  <c r="U27" i="1"/>
  <c r="U131" i="1"/>
  <c r="U179" i="1"/>
  <c r="U475" i="1"/>
  <c r="U547" i="1"/>
  <c r="U635" i="1"/>
  <c r="U683" i="1"/>
  <c r="U731" i="1"/>
  <c r="U755" i="1"/>
  <c r="U795" i="1"/>
  <c r="U859" i="1"/>
  <c r="U915" i="1"/>
  <c r="U971" i="1"/>
  <c r="U1027" i="1"/>
  <c r="U1083" i="1"/>
  <c r="U1123" i="1"/>
  <c r="U1155" i="1"/>
  <c r="U1195" i="1"/>
  <c r="U1227" i="1"/>
  <c r="U1275" i="1"/>
  <c r="U1307" i="1"/>
  <c r="U1339" i="1"/>
  <c r="U1379" i="1"/>
  <c r="U1419" i="1"/>
  <c r="U1467" i="1"/>
  <c r="U1515" i="1"/>
  <c r="U1547" i="1"/>
  <c r="U1587" i="1"/>
  <c r="U1643" i="1"/>
  <c r="U1707" i="1"/>
  <c r="U1763" i="1"/>
  <c r="U1803" i="1"/>
  <c r="U1875" i="1"/>
  <c r="U1923" i="1"/>
  <c r="U1979" i="1"/>
  <c r="U2019" i="1"/>
  <c r="U2091" i="1"/>
  <c r="U2163" i="1"/>
  <c r="U12" i="1"/>
  <c r="U68" i="1"/>
  <c r="U116" i="1"/>
  <c r="U140" i="1"/>
  <c r="U156" i="1"/>
  <c r="U172" i="1"/>
  <c r="U196" i="1"/>
  <c r="U212" i="1"/>
  <c r="U228" i="1"/>
  <c r="U260" i="1"/>
  <c r="U332" i="1"/>
  <c r="U364" i="1"/>
  <c r="U396" i="1"/>
  <c r="U412" i="1"/>
  <c r="U444" i="1"/>
  <c r="U460" i="1"/>
  <c r="U484" i="1"/>
  <c r="U500" i="1"/>
  <c r="U572" i="1"/>
  <c r="U604" i="1"/>
  <c r="U628" i="1"/>
  <c r="U644" i="1"/>
  <c r="U676" i="1"/>
  <c r="U708" i="1"/>
  <c r="U748" i="1"/>
  <c r="U804" i="1"/>
  <c r="U828" i="1"/>
  <c r="U852" i="1"/>
  <c r="U884" i="1"/>
  <c r="U892" i="1"/>
  <c r="U932" i="1"/>
  <c r="U1052" i="1"/>
  <c r="U1148" i="1"/>
  <c r="U7" i="1"/>
  <c r="U167" i="1"/>
  <c r="U183" i="1"/>
  <c r="U199" i="1"/>
  <c r="U215" i="1"/>
  <c r="U231" i="1"/>
  <c r="U287" i="1"/>
  <c r="U295" i="1"/>
  <c r="U335" i="1"/>
  <c r="U351" i="1"/>
  <c r="U383" i="1"/>
  <c r="U407" i="1"/>
  <c r="U415" i="1"/>
  <c r="U431" i="1"/>
  <c r="U447" i="1"/>
  <c r="U455" i="1"/>
  <c r="U471" i="1"/>
  <c r="U527" i="1"/>
  <c r="U543" i="1"/>
  <c r="U559" i="1"/>
  <c r="U575" i="1"/>
  <c r="U599" i="1"/>
  <c r="U623" i="1"/>
  <c r="U647" i="1"/>
  <c r="U703" i="1"/>
  <c r="U727" i="1"/>
  <c r="U751" i="1"/>
  <c r="U759" i="1"/>
  <c r="U783" i="1"/>
  <c r="U799" i="1"/>
  <c r="U815" i="1"/>
  <c r="U839" i="1"/>
  <c r="U855" i="1"/>
  <c r="U871" i="1"/>
  <c r="U895" i="1"/>
  <c r="U919" i="1"/>
  <c r="U943" i="1"/>
  <c r="U1007" i="1"/>
  <c r="U1047" i="1"/>
  <c r="U1103" i="1"/>
  <c r="U1119" i="1"/>
  <c r="U1143" i="1"/>
  <c r="U1159" i="1"/>
  <c r="U1183" i="1"/>
  <c r="U1199" i="1"/>
  <c r="U1215" i="1"/>
  <c r="U1231" i="1"/>
  <c r="U1247" i="1"/>
  <c r="U1271" i="1"/>
  <c r="U1287" i="1"/>
  <c r="U1311" i="1"/>
  <c r="U1335" i="1"/>
  <c r="U1351" i="1"/>
  <c r="U1367" i="1"/>
  <c r="U1391" i="1"/>
  <c r="U1415" i="1"/>
  <c r="U1463" i="1"/>
  <c r="U1487" i="1"/>
  <c r="U1543" i="1"/>
  <c r="U1591" i="1"/>
  <c r="U1615" i="1"/>
  <c r="U1639" i="1"/>
  <c r="U1687" i="1"/>
  <c r="U1695" i="1"/>
  <c r="U1703" i="1"/>
  <c r="U1727" i="1"/>
  <c r="U1743" i="1"/>
  <c r="U1759" i="1"/>
  <c r="U1783" i="1"/>
  <c r="U1799" i="1"/>
  <c r="U1815" i="1"/>
  <c r="U1847" i="1"/>
  <c r="U1863" i="1"/>
  <c r="U1879" i="1"/>
  <c r="U1903" i="1"/>
  <c r="U1943" i="1"/>
  <c r="U51" i="1"/>
  <c r="U139" i="1"/>
  <c r="U203" i="1"/>
  <c r="U227" i="1"/>
  <c r="U419" i="1"/>
  <c r="U451" i="1"/>
  <c r="U483" i="1"/>
  <c r="U523" i="1"/>
  <c r="U555" i="1"/>
  <c r="U579" i="1"/>
  <c r="U611" i="1"/>
  <c r="U643" i="1"/>
  <c r="U691" i="1"/>
  <c r="U843" i="1"/>
  <c r="U883" i="1"/>
  <c r="U939" i="1"/>
  <c r="U1019" i="1"/>
  <c r="U1059" i="1"/>
  <c r="U1147" i="1"/>
  <c r="U1187" i="1"/>
  <c r="U1219" i="1"/>
  <c r="U1259" i="1"/>
  <c r="U1315" i="1"/>
  <c r="U1347" i="1"/>
  <c r="U1451" i="1"/>
  <c r="U1507" i="1"/>
  <c r="U1539" i="1"/>
  <c r="U1627" i="1"/>
  <c r="U1675" i="1"/>
  <c r="U1787" i="1"/>
  <c r="U1835" i="1"/>
  <c r="U1859" i="1"/>
  <c r="U1899" i="1"/>
  <c r="U1939" i="1"/>
  <c r="U1971" i="1"/>
  <c r="U2011" i="1"/>
  <c r="U2051" i="1"/>
  <c r="U2075" i="1"/>
  <c r="U2107" i="1"/>
  <c r="U2139" i="1"/>
  <c r="U2187" i="1"/>
  <c r="U2211" i="1"/>
  <c r="U2227" i="1"/>
  <c r="U2251" i="1"/>
  <c r="U2267" i="1"/>
  <c r="U2291" i="1"/>
  <c r="U2323" i="1"/>
  <c r="U52" i="1"/>
  <c r="U124" i="1"/>
  <c r="U148" i="1"/>
  <c r="U220" i="1"/>
  <c r="U276" i="1"/>
  <c r="U356" i="1"/>
  <c r="U388" i="1"/>
  <c r="U404" i="1"/>
  <c r="U436" i="1"/>
  <c r="U452" i="1"/>
  <c r="U476" i="1"/>
  <c r="U532" i="1"/>
  <c r="U556" i="1"/>
  <c r="U580" i="1"/>
  <c r="U596" i="1"/>
  <c r="U620" i="1"/>
  <c r="U636" i="1"/>
  <c r="U660" i="1"/>
  <c r="U684" i="1"/>
  <c r="U700" i="1"/>
  <c r="U724" i="1"/>
  <c r="U740" i="1"/>
  <c r="U764" i="1"/>
  <c r="U844" i="1"/>
  <c r="U876" i="1"/>
  <c r="U900" i="1"/>
  <c r="U924" i="1"/>
  <c r="U956" i="1"/>
  <c r="U964" i="1"/>
  <c r="U1060" i="1"/>
  <c r="U1076" i="1"/>
  <c r="U1164" i="1"/>
  <c r="U31" i="1"/>
  <c r="U127" i="1"/>
  <c r="U135" i="1"/>
  <c r="U159" i="1"/>
  <c r="U175" i="1"/>
  <c r="U191" i="1"/>
  <c r="U207" i="1"/>
  <c r="U247" i="1"/>
  <c r="U255" i="1"/>
  <c r="U279" i="1"/>
  <c r="U367" i="1"/>
  <c r="U391" i="1"/>
  <c r="U503" i="1"/>
  <c r="U535" i="1"/>
  <c r="U615" i="1"/>
  <c r="U639" i="1"/>
  <c r="U695" i="1"/>
  <c r="U719" i="1"/>
  <c r="U743" i="1"/>
  <c r="U767" i="1"/>
  <c r="U807" i="1"/>
  <c r="U831" i="1"/>
  <c r="U847" i="1"/>
  <c r="U863" i="1"/>
  <c r="U887" i="1"/>
  <c r="U903" i="1"/>
  <c r="U927" i="1"/>
  <c r="U935" i="1"/>
  <c r="U959" i="1"/>
  <c r="U967" i="1"/>
  <c r="U991" i="1"/>
  <c r="U999" i="1"/>
  <c r="U1015" i="1"/>
  <c r="U1023" i="1"/>
  <c r="U1063" i="1"/>
  <c r="U1071" i="1"/>
  <c r="U1087" i="1"/>
  <c r="U1111" i="1"/>
  <c r="U1127" i="1"/>
  <c r="U1151" i="1"/>
  <c r="U1167" i="1"/>
  <c r="U1191" i="1"/>
  <c r="U1207" i="1"/>
  <c r="U1239" i="1"/>
  <c r="U1255" i="1"/>
  <c r="U1279" i="1"/>
  <c r="U1295" i="1"/>
  <c r="U1303" i="1"/>
  <c r="U1327" i="1"/>
  <c r="U1343" i="1"/>
  <c r="U1359" i="1"/>
  <c r="U1375" i="1"/>
  <c r="U1399" i="1"/>
  <c r="U1407" i="1"/>
  <c r="U1423" i="1"/>
  <c r="U1439" i="1"/>
  <c r="U1455" i="1"/>
  <c r="U1479" i="1"/>
  <c r="U1495" i="1"/>
  <c r="U1511" i="1"/>
  <c r="U1527" i="1"/>
  <c r="U1575" i="1"/>
  <c r="U1583" i="1"/>
  <c r="U1607" i="1"/>
  <c r="U1623" i="1"/>
  <c r="U1647" i="1"/>
  <c r="U1655" i="1"/>
  <c r="U1679" i="1"/>
  <c r="U1735" i="1"/>
  <c r="U1751" i="1"/>
  <c r="U1767" i="1"/>
  <c r="U1791" i="1"/>
  <c r="U1807" i="1"/>
  <c r="U1823" i="1"/>
  <c r="U1839" i="1"/>
  <c r="U1855" i="1"/>
  <c r="U1871" i="1"/>
  <c r="U1887" i="1"/>
  <c r="U1895" i="1"/>
  <c r="U1911" i="1"/>
  <c r="U1919" i="1"/>
  <c r="U1935" i="1"/>
  <c r="U1967" i="1"/>
  <c r="U1991" i="1"/>
  <c r="U2023" i="1"/>
  <c r="U2047" i="1"/>
  <c r="U2071" i="1"/>
  <c r="U2095" i="1"/>
  <c r="U2119" i="1"/>
  <c r="U2135" i="1"/>
  <c r="U2159" i="1"/>
  <c r="U2183" i="1"/>
  <c r="U2215" i="1"/>
  <c r="U2279" i="1"/>
  <c r="U2295" i="1"/>
  <c r="U2319" i="1"/>
  <c r="U2" i="1"/>
  <c r="U10" i="1"/>
  <c r="U34" i="1"/>
  <c r="U58" i="1"/>
  <c r="U82" i="1"/>
  <c r="U90" i="1"/>
  <c r="U106" i="1"/>
  <c r="U130" i="1"/>
  <c r="U138" i="1"/>
  <c r="U178" i="1"/>
  <c r="U202" i="1"/>
  <c r="U210" i="1"/>
  <c r="U250" i="1"/>
  <c r="U258" i="1"/>
  <c r="U266" i="1"/>
  <c r="U306" i="1"/>
  <c r="U314" i="1"/>
  <c r="U322" i="1"/>
  <c r="U338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66" i="1"/>
  <c r="U474" i="1"/>
  <c r="U482" i="1"/>
  <c r="U498" i="1"/>
  <c r="U506" i="1"/>
  <c r="U514" i="1"/>
  <c r="U522" i="1"/>
  <c r="U530" i="1"/>
  <c r="U538" i="1"/>
  <c r="U546" i="1"/>
  <c r="U562" i="1"/>
  <c r="U570" i="1"/>
  <c r="U578" i="1"/>
  <c r="U602" i="1"/>
  <c r="U610" i="1"/>
  <c r="U634" i="1"/>
  <c r="U642" i="1"/>
  <c r="U658" i="1"/>
  <c r="U674" i="1"/>
  <c r="U682" i="1"/>
  <c r="U690" i="1"/>
  <c r="U714" i="1"/>
  <c r="U722" i="1"/>
  <c r="U730" i="1"/>
  <c r="U738" i="1"/>
  <c r="U746" i="1"/>
  <c r="U754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74" i="1"/>
  <c r="U882" i="1"/>
  <c r="U890" i="1"/>
  <c r="U898" i="1"/>
  <c r="U906" i="1"/>
  <c r="U914" i="1"/>
  <c r="U922" i="1"/>
  <c r="U930" i="1"/>
  <c r="U938" i="1"/>
  <c r="U946" i="1"/>
  <c r="U954" i="1"/>
  <c r="U962" i="1"/>
  <c r="U970" i="1"/>
  <c r="U978" i="1"/>
  <c r="U986" i="1"/>
  <c r="U994" i="1"/>
  <c r="U1002" i="1"/>
  <c r="U1010" i="1"/>
  <c r="U1018" i="1"/>
  <c r="U1026" i="1"/>
  <c r="U1034" i="1"/>
  <c r="U1042" i="1"/>
  <c r="U1058" i="1"/>
  <c r="U1066" i="1"/>
  <c r="U1074" i="1"/>
  <c r="U1082" i="1"/>
  <c r="U1090" i="1"/>
  <c r="U1098" i="1"/>
  <c r="U1106" i="1"/>
  <c r="U1114" i="1"/>
  <c r="U1138" i="1"/>
  <c r="U1146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298" i="1"/>
  <c r="U1306" i="1"/>
  <c r="U1314" i="1"/>
  <c r="U1322" i="1"/>
  <c r="U1330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90" i="1"/>
  <c r="U1498" i="1"/>
  <c r="U1506" i="1"/>
  <c r="U1514" i="1"/>
  <c r="U1522" i="1"/>
  <c r="U1530" i="1"/>
  <c r="U1538" i="1"/>
  <c r="U1546" i="1"/>
  <c r="U1554" i="1"/>
  <c r="U1562" i="1"/>
  <c r="U1570" i="1"/>
  <c r="U1578" i="1"/>
  <c r="U1586" i="1"/>
  <c r="U1602" i="1"/>
  <c r="U1610" i="1"/>
  <c r="U1626" i="1"/>
  <c r="U1634" i="1"/>
  <c r="U1642" i="1"/>
  <c r="U1650" i="1"/>
  <c r="U1658" i="1"/>
  <c r="U1666" i="1"/>
  <c r="U1674" i="1"/>
  <c r="U1682" i="1"/>
  <c r="U1690" i="1"/>
  <c r="U1698" i="1"/>
  <c r="U1706" i="1"/>
  <c r="U1714" i="1"/>
  <c r="U1730" i="1"/>
  <c r="U1738" i="1"/>
  <c r="U1762" i="1"/>
  <c r="U1770" i="1"/>
  <c r="U1778" i="1"/>
  <c r="U1786" i="1"/>
  <c r="U1794" i="1"/>
  <c r="U1810" i="1"/>
  <c r="U1818" i="1"/>
  <c r="U1826" i="1"/>
  <c r="U1834" i="1"/>
  <c r="U1842" i="1"/>
  <c r="U1850" i="1"/>
  <c r="U1858" i="1"/>
  <c r="U1866" i="1"/>
  <c r="U1874" i="1"/>
  <c r="U1882" i="1"/>
  <c r="U1890" i="1"/>
  <c r="U1898" i="1"/>
  <c r="U1906" i="1"/>
  <c r="U1914" i="1"/>
  <c r="U1922" i="1"/>
  <c r="U1930" i="1"/>
  <c r="U1938" i="1"/>
  <c r="U1946" i="1"/>
  <c r="U1954" i="1"/>
  <c r="U1962" i="1"/>
  <c r="U1970" i="1"/>
  <c r="U1978" i="1"/>
  <c r="U1986" i="1"/>
  <c r="U1994" i="1"/>
  <c r="U2002" i="1"/>
  <c r="U2010" i="1"/>
  <c r="U2018" i="1"/>
  <c r="U2026" i="1"/>
  <c r="U2034" i="1"/>
  <c r="U2042" i="1"/>
  <c r="U2050" i="1"/>
  <c r="U2058" i="1"/>
  <c r="U2066" i="1"/>
  <c r="U2082" i="1"/>
  <c r="U2090" i="1"/>
  <c r="U2098" i="1"/>
  <c r="U2106" i="1"/>
  <c r="U2114" i="1"/>
  <c r="U2122" i="1"/>
  <c r="U2130" i="1"/>
  <c r="U2138" i="1"/>
  <c r="U2146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2290" i="1"/>
  <c r="U2298" i="1"/>
  <c r="U2314" i="1"/>
  <c r="U2322" i="1"/>
  <c r="U2330" i="1"/>
  <c r="U2140" i="1"/>
  <c r="U2148" i="1"/>
  <c r="U2172" i="1"/>
  <c r="U2196" i="1"/>
  <c r="U2220" i="1"/>
  <c r="U2236" i="1"/>
  <c r="U2252" i="1"/>
  <c r="U2276" i="1"/>
  <c r="U2292" i="1"/>
  <c r="U2332" i="1"/>
  <c r="U2132" i="1"/>
  <c r="U2180" i="1"/>
  <c r="U2204" i="1"/>
  <c r="U2212" i="1"/>
  <c r="U2228" i="1"/>
  <c r="U2244" i="1"/>
  <c r="U2260" i="1"/>
  <c r="U2268" i="1"/>
  <c r="U2284" i="1"/>
  <c r="U2316" i="1"/>
  <c r="U2324" i="1"/>
  <c r="U13" i="1"/>
  <c r="U21" i="1"/>
  <c r="U29" i="1"/>
  <c r="U61" i="1"/>
  <c r="U69" i="1"/>
  <c r="U77" i="1"/>
  <c r="U85" i="1"/>
  <c r="U93" i="1"/>
  <c r="U117" i="1"/>
  <c r="U125" i="1"/>
  <c r="U141" i="1"/>
  <c r="U149" i="1"/>
  <c r="U165" i="1"/>
  <c r="U173" i="1"/>
  <c r="U181" i="1"/>
  <c r="U197" i="1"/>
  <c r="U205" i="1"/>
  <c r="U213" i="1"/>
  <c r="U253" i="1"/>
  <c r="U261" i="1"/>
  <c r="U269" i="1"/>
  <c r="U277" i="1"/>
  <c r="U333" i="1"/>
  <c r="U349" i="1"/>
  <c r="U357" i="1"/>
  <c r="U365" i="1"/>
  <c r="U373" i="1"/>
  <c r="U381" i="1"/>
  <c r="U389" i="1"/>
  <c r="U397" i="1"/>
  <c r="U405" i="1"/>
  <c r="U413" i="1"/>
  <c r="U421" i="1"/>
  <c r="U429" i="1"/>
  <c r="U445" i="1"/>
  <c r="U453" i="1"/>
  <c r="U461" i="1"/>
  <c r="U469" i="1"/>
  <c r="U477" i="1"/>
  <c r="U485" i="1"/>
  <c r="U501" i="1"/>
  <c r="U509" i="1"/>
  <c r="U517" i="1"/>
  <c r="U525" i="1"/>
  <c r="U533" i="1"/>
  <c r="U541" i="1"/>
  <c r="U549" i="1"/>
  <c r="U557" i="1"/>
  <c r="U581" i="1"/>
  <c r="U589" i="1"/>
  <c r="U597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41" i="1"/>
  <c r="U749" i="1"/>
  <c r="U757" i="1"/>
  <c r="U765" i="1"/>
  <c r="U773" i="1"/>
  <c r="U789" i="1"/>
  <c r="U797" i="1"/>
  <c r="U805" i="1"/>
  <c r="U821" i="1"/>
  <c r="U829" i="1"/>
  <c r="U837" i="1"/>
  <c r="U845" i="1"/>
  <c r="U861" i="1"/>
  <c r="U869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1029" i="1"/>
  <c r="U1037" i="1"/>
  <c r="U1045" i="1"/>
  <c r="U1053" i="1"/>
  <c r="U1061" i="1"/>
  <c r="U1069" i="1"/>
  <c r="U1077" i="1"/>
  <c r="U1085" i="1"/>
  <c r="U1109" i="1"/>
  <c r="U1117" i="1"/>
  <c r="U1125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53" i="1"/>
  <c r="U1261" i="1"/>
  <c r="U1269" i="1"/>
  <c r="U1277" i="1"/>
  <c r="U1285" i="1"/>
  <c r="U1293" i="1"/>
  <c r="U1301" i="1"/>
  <c r="U1309" i="1"/>
  <c r="U1317" i="1"/>
  <c r="U1325" i="1"/>
  <c r="U1333" i="1"/>
  <c r="U1341" i="1"/>
  <c r="U1349" i="1"/>
  <c r="U1357" i="1"/>
  <c r="U1365" i="1"/>
  <c r="U1373" i="1"/>
  <c r="U1381" i="1"/>
  <c r="U1389" i="1"/>
  <c r="U1397" i="1"/>
  <c r="U1405" i="1"/>
  <c r="U1421" i="1"/>
  <c r="U1429" i="1"/>
  <c r="U1437" i="1"/>
  <c r="U1445" i="1"/>
  <c r="U1453" i="1"/>
  <c r="U1461" i="1"/>
  <c r="U1469" i="1"/>
  <c r="U1477" i="1"/>
  <c r="U1485" i="1"/>
  <c r="U1493" i="1"/>
  <c r="U1501" i="1"/>
  <c r="U1509" i="1"/>
  <c r="U1517" i="1"/>
  <c r="U1525" i="1"/>
  <c r="U1533" i="1"/>
  <c r="U1541" i="1"/>
  <c r="U1549" i="1"/>
  <c r="U1557" i="1"/>
  <c r="U1565" i="1"/>
  <c r="U1573" i="1"/>
  <c r="U1581" i="1"/>
  <c r="U1605" i="1"/>
  <c r="U1613" i="1"/>
  <c r="U1629" i="1"/>
  <c r="U1637" i="1"/>
  <c r="U1645" i="1"/>
  <c r="U1661" i="1"/>
  <c r="U1669" i="1"/>
  <c r="U1701" i="1"/>
  <c r="U1709" i="1"/>
  <c r="U1725" i="1"/>
  <c r="U1733" i="1"/>
  <c r="U1741" i="1"/>
  <c r="U1749" i="1"/>
  <c r="U1757" i="1"/>
  <c r="U1765" i="1"/>
  <c r="U1773" i="1"/>
  <c r="U1781" i="1"/>
  <c r="U1789" i="1"/>
  <c r="U1797" i="1"/>
  <c r="U1805" i="1"/>
  <c r="U1813" i="1"/>
  <c r="U1821" i="1"/>
  <c r="U1829" i="1"/>
  <c r="U1837" i="1"/>
  <c r="U1845" i="1"/>
  <c r="U1853" i="1"/>
  <c r="U1861" i="1"/>
  <c r="U1869" i="1"/>
  <c r="U1877" i="1"/>
  <c r="U1885" i="1"/>
  <c r="U1893" i="1"/>
  <c r="U1901" i="1"/>
  <c r="U1909" i="1"/>
  <c r="U1917" i="1"/>
  <c r="U1925" i="1"/>
  <c r="U1933" i="1"/>
  <c r="U1949" i="1"/>
  <c r="U1957" i="1"/>
  <c r="U1965" i="1"/>
  <c r="U1973" i="1"/>
  <c r="U1981" i="1"/>
  <c r="U1997" i="1"/>
  <c r="U2013" i="1"/>
  <c r="U2021" i="1"/>
  <c r="U2029" i="1"/>
  <c r="U2037" i="1"/>
  <c r="U2045" i="1"/>
  <c r="U2053" i="1"/>
  <c r="U2061" i="1"/>
  <c r="U2069" i="1"/>
  <c r="U2077" i="1"/>
  <c r="U2085" i="1"/>
  <c r="U2093" i="1"/>
  <c r="U2101" i="1"/>
  <c r="U2109" i="1"/>
  <c r="U2117" i="1"/>
  <c r="U2125" i="1"/>
  <c r="U2133" i="1"/>
  <c r="U2141" i="1"/>
  <c r="U2149" i="1"/>
  <c r="U2157" i="1"/>
  <c r="U2173" i="1"/>
  <c r="U2181" i="1"/>
  <c r="U2189" i="1"/>
  <c r="U2197" i="1"/>
  <c r="U2205" i="1"/>
  <c r="U2213" i="1"/>
  <c r="U2221" i="1"/>
  <c r="U2229" i="1"/>
  <c r="U2237" i="1"/>
  <c r="U2245" i="1"/>
  <c r="U2253" i="1"/>
  <c r="U2261" i="1"/>
  <c r="U2269" i="1"/>
  <c r="U2277" i="1"/>
  <c r="U2285" i="1"/>
  <c r="U2293" i="1"/>
  <c r="U2301" i="1"/>
  <c r="U2309" i="1"/>
  <c r="U2317" i="1"/>
  <c r="U2325" i="1"/>
  <c r="U2333" i="1"/>
  <c r="U2188" i="1"/>
  <c r="U2300" i="1"/>
  <c r="U6" i="1"/>
  <c r="U22" i="1"/>
  <c r="U70" i="1"/>
  <c r="U78" i="1"/>
  <c r="U94" i="1"/>
  <c r="U118" i="1"/>
  <c r="U126" i="1"/>
  <c r="U134" i="1"/>
  <c r="U142" i="1"/>
  <c r="U166" i="1"/>
  <c r="U182" i="1"/>
  <c r="U190" i="1"/>
  <c r="U198" i="1"/>
  <c r="U206" i="1"/>
  <c r="U230" i="1"/>
  <c r="U254" i="1"/>
  <c r="U262" i="1"/>
  <c r="U270" i="1"/>
  <c r="U278" i="1"/>
  <c r="U334" i="1"/>
  <c r="U350" i="1"/>
  <c r="U358" i="1"/>
  <c r="U366" i="1"/>
  <c r="U382" i="1"/>
  <c r="U390" i="1"/>
  <c r="U398" i="1"/>
  <c r="U406" i="1"/>
  <c r="U414" i="1"/>
  <c r="U422" i="1"/>
  <c r="U430" i="1"/>
  <c r="U438" i="1"/>
  <c r="U446" i="1"/>
  <c r="U454" i="1"/>
  <c r="U462" i="1"/>
  <c r="U470" i="1"/>
  <c r="U486" i="1"/>
  <c r="U518" i="1"/>
  <c r="U526" i="1"/>
  <c r="U534" i="1"/>
  <c r="U550" i="1"/>
  <c r="U558" i="1"/>
  <c r="U574" i="1"/>
  <c r="U582" i="1"/>
  <c r="U598" i="1"/>
  <c r="U606" i="1"/>
  <c r="U614" i="1"/>
  <c r="U622" i="1"/>
  <c r="U630" i="1"/>
  <c r="U638" i="1"/>
  <c r="U646" i="1"/>
  <c r="U670" i="1"/>
  <c r="U686" i="1"/>
  <c r="U694" i="1"/>
  <c r="U702" i="1"/>
  <c r="U718" i="1"/>
  <c r="U726" i="1"/>
  <c r="U734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90" i="1"/>
  <c r="U998" i="1"/>
  <c r="U1006" i="1"/>
  <c r="U1014" i="1"/>
  <c r="U1038" i="1"/>
  <c r="U1046" i="1"/>
  <c r="U1062" i="1"/>
  <c r="U1070" i="1"/>
  <c r="U1078" i="1"/>
  <c r="U1086" i="1"/>
  <c r="U1094" i="1"/>
  <c r="U1102" i="1"/>
  <c r="U1110" i="1"/>
  <c r="U1118" i="1"/>
  <c r="U1126" i="1"/>
  <c r="U1142" i="1"/>
  <c r="U1150" i="1"/>
  <c r="U1158" i="1"/>
  <c r="U1166" i="1"/>
  <c r="U1174" i="1"/>
  <c r="U1182" i="1"/>
  <c r="U1190" i="1"/>
  <c r="U1198" i="1"/>
  <c r="U1206" i="1"/>
  <c r="U1222" i="1"/>
  <c r="U1230" i="1"/>
  <c r="U1238" i="1"/>
  <c r="U1254" i="1"/>
  <c r="U1262" i="1"/>
  <c r="U1286" i="1"/>
  <c r="U1294" i="1"/>
  <c r="U1302" i="1"/>
  <c r="U1310" i="1"/>
  <c r="U1318" i="1"/>
  <c r="U1326" i="1"/>
  <c r="U1334" i="1"/>
  <c r="U1342" i="1"/>
  <c r="U1350" i="1"/>
  <c r="U1358" i="1"/>
  <c r="U1366" i="1"/>
  <c r="U1374" i="1"/>
  <c r="U1382" i="1"/>
  <c r="U1390" i="1"/>
  <c r="U1398" i="1"/>
  <c r="U1406" i="1"/>
  <c r="U1422" i="1"/>
  <c r="U1430" i="1"/>
  <c r="U1438" i="1"/>
  <c r="U1446" i="1"/>
  <c r="U1454" i="1"/>
  <c r="U1462" i="1"/>
  <c r="U1470" i="1"/>
  <c r="U1478" i="1"/>
  <c r="U1486" i="1"/>
  <c r="U1494" i="1"/>
  <c r="U1502" i="1"/>
  <c r="U1510" i="1"/>
  <c r="U1518" i="1"/>
  <c r="U1526" i="1"/>
  <c r="U1534" i="1"/>
  <c r="U1542" i="1"/>
  <c r="U1558" i="1"/>
  <c r="U1566" i="1"/>
  <c r="U1574" i="1"/>
  <c r="U1582" i="1"/>
  <c r="U1590" i="1"/>
  <c r="U1598" i="1"/>
  <c r="U1606" i="1"/>
  <c r="U1614" i="1"/>
  <c r="U1630" i="1"/>
  <c r="U1638" i="1"/>
  <c r="U1646" i="1"/>
  <c r="U1654" i="1"/>
  <c r="U1662" i="1"/>
  <c r="U1670" i="1"/>
  <c r="U1678" i="1"/>
  <c r="U1694" i="1"/>
  <c r="U1702" i="1"/>
  <c r="U1710" i="1"/>
  <c r="U1726" i="1"/>
  <c r="U1734" i="1"/>
  <c r="U1742" i="1"/>
  <c r="U1750" i="1"/>
  <c r="U1758" i="1"/>
  <c r="U1766" i="1"/>
  <c r="U1774" i="1"/>
  <c r="U1782" i="1"/>
  <c r="U1790" i="1"/>
  <c r="U1798" i="1"/>
  <c r="U1806" i="1"/>
  <c r="U1814" i="1"/>
  <c r="U1822" i="1"/>
  <c r="U1830" i="1"/>
  <c r="U1838" i="1"/>
  <c r="U1846" i="1"/>
  <c r="U1862" i="1"/>
  <c r="U1870" i="1"/>
  <c r="U1878" i="1"/>
  <c r="U1886" i="1"/>
  <c r="U1894" i="1"/>
  <c r="U1902" i="1"/>
  <c r="U1910" i="1"/>
  <c r="U1918" i="1"/>
  <c r="U1926" i="1"/>
  <c r="U1934" i="1"/>
  <c r="U1942" i="1"/>
  <c r="U1950" i="1"/>
  <c r="U1958" i="1"/>
  <c r="U1974" i="1"/>
  <c r="U1990" i="1"/>
  <c r="U1998" i="1"/>
  <c r="U2006" i="1"/>
  <c r="U2014" i="1"/>
  <c r="U2022" i="1"/>
  <c r="U2030" i="1"/>
  <c r="U2038" i="1"/>
  <c r="U2046" i="1"/>
  <c r="U2054" i="1"/>
  <c r="U2062" i="1"/>
  <c r="U2070" i="1"/>
  <c r="U207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1975" i="1"/>
  <c r="U1999" i="1"/>
  <c r="U2015" i="1"/>
  <c r="U2039" i="1"/>
  <c r="U2063" i="1"/>
  <c r="U2087" i="1"/>
  <c r="U2111" i="1"/>
  <c r="U2143" i="1"/>
  <c r="U2167" i="1"/>
  <c r="U2191" i="1"/>
  <c r="U2207" i="1"/>
  <c r="U2223" i="1"/>
  <c r="U2239" i="1"/>
  <c r="U2255" i="1"/>
  <c r="U2271" i="1"/>
  <c r="U2303" i="1"/>
  <c r="U2327" i="1"/>
  <c r="U32" i="1"/>
  <c r="U40" i="1"/>
  <c r="U56" i="1"/>
  <c r="U104" i="1"/>
  <c r="U120" i="1"/>
  <c r="U128" i="1"/>
  <c r="U136" i="1"/>
  <c r="U160" i="1"/>
  <c r="U168" i="1"/>
  <c r="U176" i="1"/>
  <c r="U192" i="1"/>
  <c r="U200" i="1"/>
  <c r="U208" i="1"/>
  <c r="U216" i="1"/>
  <c r="U232" i="1"/>
  <c r="U248" i="1"/>
  <c r="U256" i="1"/>
  <c r="U264" i="1"/>
  <c r="U272" i="1"/>
  <c r="U280" i="1"/>
  <c r="U288" i="1"/>
  <c r="U296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96" i="1"/>
  <c r="U504" i="1"/>
  <c r="U512" i="1"/>
  <c r="U520" i="1"/>
  <c r="U528" i="1"/>
  <c r="U536" i="1"/>
  <c r="U544" i="1"/>
  <c r="U552" i="1"/>
  <c r="U568" i="1"/>
  <c r="U576" i="1"/>
  <c r="U592" i="1"/>
  <c r="U600" i="1"/>
  <c r="U608" i="1"/>
  <c r="U616" i="1"/>
  <c r="U640" i="1"/>
  <c r="U648" i="1"/>
  <c r="U656" i="1"/>
  <c r="U664" i="1"/>
  <c r="U672" i="1"/>
  <c r="U688" i="1"/>
  <c r="U696" i="1"/>
  <c r="U704" i="1"/>
  <c r="U712" i="1"/>
  <c r="U720" i="1"/>
  <c r="U728" i="1"/>
  <c r="U736" i="1"/>
  <c r="U744" i="1"/>
  <c r="U752" i="1"/>
  <c r="U760" i="1"/>
  <c r="U768" i="1"/>
  <c r="U776" i="1"/>
  <c r="U784" i="1"/>
  <c r="U792" i="1"/>
  <c r="U800" i="1"/>
  <c r="U832" i="1"/>
  <c r="U840" i="1"/>
  <c r="U848" i="1"/>
  <c r="U856" i="1"/>
  <c r="U864" i="1"/>
  <c r="U872" i="1"/>
  <c r="U880" i="1"/>
  <c r="U888" i="1"/>
  <c r="U896" i="1"/>
  <c r="U904" i="1"/>
  <c r="U920" i="1"/>
  <c r="U936" i="1"/>
  <c r="U944" i="1"/>
  <c r="U960" i="1"/>
  <c r="U968" i="1"/>
  <c r="U976" i="1"/>
  <c r="U984" i="1"/>
  <c r="U992" i="1"/>
  <c r="U1000" i="1"/>
  <c r="U1016" i="1"/>
  <c r="U1024" i="1"/>
  <c r="U1032" i="1"/>
  <c r="U1040" i="1"/>
  <c r="U1048" i="1"/>
  <c r="U1072" i="1"/>
  <c r="U1088" i="1"/>
  <c r="U1096" i="1"/>
  <c r="U1104" i="1"/>
  <c r="U1112" i="1"/>
  <c r="U1120" i="1"/>
  <c r="U1128" i="1"/>
  <c r="U1136" i="1"/>
  <c r="U1144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U1296" i="1"/>
  <c r="U1304" i="1"/>
  <c r="U1312" i="1"/>
  <c r="U1320" i="1"/>
  <c r="U1328" i="1"/>
  <c r="U1336" i="1"/>
  <c r="U1344" i="1"/>
  <c r="U1352" i="1"/>
  <c r="U1360" i="1"/>
  <c r="U1368" i="1"/>
  <c r="U1376" i="1"/>
  <c r="U1392" i="1"/>
  <c r="U1400" i="1"/>
  <c r="U1408" i="1"/>
  <c r="U1416" i="1"/>
  <c r="U1424" i="1"/>
  <c r="U1432" i="1"/>
  <c r="U1440" i="1"/>
  <c r="U1456" i="1"/>
  <c r="U1464" i="1"/>
  <c r="U1472" i="1"/>
  <c r="U1480" i="1"/>
  <c r="U1488" i="1"/>
  <c r="U1496" i="1"/>
  <c r="U1504" i="1"/>
  <c r="U1512" i="1"/>
  <c r="U1528" i="1"/>
  <c r="U1536" i="1"/>
  <c r="U1544" i="1"/>
  <c r="U1552" i="1"/>
  <c r="U1560" i="1"/>
  <c r="U1568" i="1"/>
  <c r="U1576" i="1"/>
  <c r="U1584" i="1"/>
  <c r="U1600" i="1"/>
  <c r="U1608" i="1"/>
  <c r="U1616" i="1"/>
  <c r="U1624" i="1"/>
  <c r="U1632" i="1"/>
  <c r="U1640" i="1"/>
  <c r="U1648" i="1"/>
  <c r="U1656" i="1"/>
  <c r="U1664" i="1"/>
  <c r="U1672" i="1"/>
  <c r="U1680" i="1"/>
  <c r="U1688" i="1"/>
  <c r="U1696" i="1"/>
  <c r="U1704" i="1"/>
  <c r="U1712" i="1"/>
  <c r="U1720" i="1"/>
  <c r="U1728" i="1"/>
  <c r="U1736" i="1"/>
  <c r="U1760" i="1"/>
  <c r="U1768" i="1"/>
  <c r="U1776" i="1"/>
  <c r="U1784" i="1"/>
  <c r="U1800" i="1"/>
  <c r="U1808" i="1"/>
  <c r="U1816" i="1"/>
  <c r="U1824" i="1"/>
  <c r="U1832" i="1"/>
  <c r="U1840" i="1"/>
  <c r="U1848" i="1"/>
  <c r="U1856" i="1"/>
  <c r="U1864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84" i="1"/>
  <c r="U1992" i="1"/>
  <c r="U2000" i="1"/>
  <c r="U2008" i="1"/>
  <c r="U2016" i="1"/>
  <c r="U2024" i="1"/>
  <c r="U2032" i="1"/>
  <c r="U2040" i="1"/>
  <c r="U2048" i="1"/>
  <c r="U2056" i="1"/>
  <c r="U2064" i="1"/>
  <c r="U2072" i="1"/>
  <c r="U2080" i="1"/>
  <c r="U2088" i="1"/>
  <c r="U2096" i="1"/>
  <c r="U2104" i="1"/>
  <c r="U2112" i="1"/>
  <c r="U2120" i="1"/>
  <c r="U2128" i="1"/>
  <c r="U2136" i="1"/>
  <c r="U2144" i="1"/>
  <c r="U2152" i="1"/>
  <c r="U2160" i="1"/>
  <c r="U2168" i="1"/>
  <c r="U2176" i="1"/>
  <c r="U2184" i="1"/>
  <c r="U2192" i="1"/>
  <c r="U2200" i="1"/>
  <c r="U2208" i="1"/>
  <c r="U2216" i="1"/>
  <c r="U2224" i="1"/>
  <c r="U2232" i="1"/>
  <c r="U2240" i="1"/>
  <c r="U2248" i="1"/>
  <c r="U2256" i="1"/>
  <c r="U2264" i="1"/>
  <c r="U2272" i="1"/>
  <c r="U2280" i="1"/>
  <c r="U2288" i="1"/>
  <c r="U2296" i="1"/>
  <c r="U2304" i="1"/>
  <c r="U2312" i="1"/>
  <c r="U2320" i="1"/>
  <c r="U2328" i="1"/>
  <c r="U1959" i="1"/>
  <c r="U1983" i="1"/>
  <c r="U2007" i="1"/>
  <c r="U2031" i="1"/>
  <c r="U2055" i="1"/>
  <c r="U2079" i="1"/>
  <c r="U2103" i="1"/>
  <c r="U2127" i="1"/>
  <c r="U2151" i="1"/>
  <c r="U2175" i="1"/>
  <c r="U2199" i="1"/>
  <c r="U2231" i="1"/>
  <c r="U2263" i="1"/>
  <c r="U2287" i="1"/>
  <c r="U2311" i="1"/>
  <c r="U33" i="1"/>
  <c r="U41" i="1"/>
  <c r="U57" i="1"/>
  <c r="U89" i="1"/>
  <c r="U105" i="1"/>
  <c r="U121" i="1"/>
  <c r="U129" i="1"/>
  <c r="U177" i="1"/>
  <c r="U201" i="1"/>
  <c r="U209" i="1"/>
  <c r="U217" i="1"/>
  <c r="U233" i="1"/>
  <c r="U249" i="1"/>
  <c r="U257" i="1"/>
  <c r="U265" i="1"/>
  <c r="U273" i="1"/>
  <c r="U297" i="1"/>
  <c r="U321" i="1"/>
  <c r="U337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97" i="1"/>
  <c r="U505" i="1"/>
  <c r="U513" i="1"/>
  <c r="U521" i="1"/>
  <c r="U537" i="1"/>
  <c r="U545" i="1"/>
  <c r="U553" i="1"/>
  <c r="U569" i="1"/>
  <c r="U577" i="1"/>
  <c r="U593" i="1"/>
  <c r="U601" i="1"/>
  <c r="U609" i="1"/>
  <c r="U617" i="1"/>
  <c r="U641" i="1"/>
  <c r="U649" i="1"/>
  <c r="U657" i="1"/>
  <c r="U665" i="1"/>
  <c r="U673" i="1"/>
  <c r="U689" i="1"/>
  <c r="U705" i="1"/>
  <c r="U721" i="1"/>
  <c r="U729" i="1"/>
  <c r="U737" i="1"/>
  <c r="U745" i="1"/>
  <c r="U753" i="1"/>
  <c r="U769" i="1"/>
  <c r="U777" i="1"/>
  <c r="U785" i="1"/>
  <c r="U793" i="1"/>
  <c r="U801" i="1"/>
  <c r="U809" i="1"/>
  <c r="U817" i="1"/>
  <c r="U833" i="1"/>
  <c r="U841" i="1"/>
  <c r="U857" i="1"/>
  <c r="U865" i="1"/>
  <c r="U873" i="1"/>
  <c r="U881" i="1"/>
  <c r="U889" i="1"/>
  <c r="U897" i="1"/>
  <c r="U905" i="1"/>
  <c r="U913" i="1"/>
  <c r="U921" i="1"/>
  <c r="U929" i="1"/>
  <c r="U937" i="1"/>
  <c r="U953" i="1"/>
  <c r="U961" i="1"/>
  <c r="U969" i="1"/>
  <c r="U977" i="1"/>
  <c r="U985" i="1"/>
  <c r="U993" i="1"/>
  <c r="U1001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45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45" i="1"/>
  <c r="U1553" i="1"/>
  <c r="U1561" i="1"/>
  <c r="U1569" i="1"/>
  <c r="U1577" i="1"/>
  <c r="U1585" i="1"/>
  <c r="U1601" i="1"/>
  <c r="U1609" i="1"/>
  <c r="U1617" i="1"/>
  <c r="U1625" i="1"/>
  <c r="U1633" i="1"/>
  <c r="U1641" i="1"/>
  <c r="U1649" i="1"/>
  <c r="U1665" i="1"/>
  <c r="U1673" i="1"/>
  <c r="U1681" i="1"/>
  <c r="U1689" i="1"/>
  <c r="U1697" i="1"/>
  <c r="U1705" i="1"/>
  <c r="U1713" i="1"/>
  <c r="U1721" i="1"/>
  <c r="U1729" i="1"/>
  <c r="U1737" i="1"/>
  <c r="U1769" i="1"/>
  <c r="U1777" i="1"/>
  <c r="U1785" i="1"/>
  <c r="U1801" i="1"/>
  <c r="U1809" i="1"/>
  <c r="U1817" i="1"/>
  <c r="U1825" i="1"/>
  <c r="U1833" i="1"/>
  <c r="U1841" i="1"/>
  <c r="U1849" i="1"/>
  <c r="U1865" i="1"/>
  <c r="U1873" i="1"/>
  <c r="U1881" i="1"/>
  <c r="U1897" i="1"/>
  <c r="U1905" i="1"/>
  <c r="U1921" i="1"/>
  <c r="U1929" i="1"/>
  <c r="U1937" i="1"/>
  <c r="U1945" i="1"/>
  <c r="U1953" i="1"/>
  <c r="U1961" i="1"/>
  <c r="U1977" i="1"/>
  <c r="U1985" i="1"/>
  <c r="U1993" i="1"/>
  <c r="U2001" i="1"/>
  <c r="U2009" i="1"/>
  <c r="U2017" i="1"/>
  <c r="U2025" i="1"/>
  <c r="U2033" i="1"/>
  <c r="U2041" i="1"/>
  <c r="U2049" i="1"/>
  <c r="U2057" i="1"/>
  <c r="U2065" i="1"/>
  <c r="U2081" i="1"/>
  <c r="U2089" i="1"/>
  <c r="U2097" i="1"/>
  <c r="U2113" i="1"/>
  <c r="U2121" i="1"/>
  <c r="U2129" i="1"/>
  <c r="U2137" i="1"/>
  <c r="U2145" i="1"/>
  <c r="U2153" i="1"/>
  <c r="U2161" i="1"/>
  <c r="U2169" i="1"/>
  <c r="U2177" i="1"/>
  <c r="U2185" i="1"/>
  <c r="U2193" i="1"/>
  <c r="U2201" i="1"/>
  <c r="U2209" i="1"/>
  <c r="U2217" i="1"/>
  <c r="U2225" i="1"/>
  <c r="U2233" i="1"/>
  <c r="U2241" i="1"/>
  <c r="U2249" i="1"/>
  <c r="U2257" i="1"/>
  <c r="U2265" i="1"/>
  <c r="U2273" i="1"/>
  <c r="U2281" i="1"/>
  <c r="U2289" i="1"/>
  <c r="U2297" i="1"/>
  <c r="U2305" i="1"/>
  <c r="U2313" i="1"/>
  <c r="U2321" i="1"/>
  <c r="U2329" i="1"/>
  <c r="U346" i="1"/>
  <c r="U348" i="1"/>
  <c r="U341" i="1"/>
  <c r="U339" i="1"/>
  <c r="U342" i="1"/>
  <c r="U343" i="1"/>
  <c r="U347" i="1"/>
  <c r="U344" i="1"/>
  <c r="U340" i="1"/>
  <c r="U345" i="1"/>
  <c r="U19" i="1"/>
  <c r="U115" i="1"/>
  <c r="U595" i="1"/>
  <c r="U651" i="1"/>
  <c r="U1035" i="1"/>
  <c r="U43" i="1"/>
  <c r="U99" i="1"/>
  <c r="U219" i="1"/>
  <c r="U507" i="1"/>
  <c r="U619" i="1"/>
  <c r="U771" i="1"/>
  <c r="U803" i="1"/>
  <c r="U1403" i="1"/>
  <c r="U20" i="1"/>
  <c r="U36" i="1"/>
  <c r="U44" i="1"/>
  <c r="U76" i="1"/>
  <c r="U92" i="1"/>
  <c r="U108" i="1"/>
  <c r="U132" i="1"/>
  <c r="U180" i="1"/>
  <c r="U236" i="1"/>
  <c r="U292" i="1"/>
  <c r="U308" i="1"/>
  <c r="U324" i="1"/>
  <c r="U492" i="1"/>
  <c r="U524" i="1"/>
  <c r="U548" i="1"/>
  <c r="U564" i="1"/>
  <c r="U668" i="1"/>
  <c r="U780" i="1"/>
  <c r="U788" i="1"/>
  <c r="U812" i="1"/>
  <c r="U988" i="1"/>
  <c r="U1004" i="1"/>
  <c r="U1012" i="1"/>
  <c r="U1036" i="1"/>
  <c r="U1092" i="1"/>
  <c r="U1100" i="1"/>
  <c r="U1116" i="1"/>
  <c r="U1188" i="1"/>
  <c r="U1260" i="1"/>
  <c r="U1316" i="1"/>
  <c r="U1564" i="1"/>
  <c r="U1596" i="1"/>
  <c r="U1620" i="1"/>
  <c r="U1684" i="1"/>
  <c r="U1700" i="1"/>
  <c r="U1708" i="1"/>
  <c r="U1716" i="1"/>
  <c r="U1796" i="1"/>
  <c r="U1828" i="1"/>
  <c r="U1988" i="1"/>
  <c r="U2116" i="1"/>
  <c r="U2156" i="1"/>
  <c r="U2164" i="1"/>
  <c r="U2308" i="1"/>
  <c r="U75" i="1"/>
  <c r="U283" i="1"/>
  <c r="U779" i="1"/>
  <c r="U1363" i="1"/>
  <c r="U1747" i="1"/>
  <c r="U4" i="1"/>
  <c r="U100" i="1"/>
  <c r="U188" i="1"/>
  <c r="U252" i="1"/>
  <c r="U284" i="1"/>
  <c r="U300" i="1"/>
  <c r="U316" i="1"/>
  <c r="U5" i="1"/>
  <c r="U37" i="1"/>
  <c r="U45" i="1"/>
  <c r="U53" i="1"/>
  <c r="U101" i="1"/>
  <c r="U109" i="1"/>
  <c r="U133" i="1"/>
  <c r="U157" i="1"/>
  <c r="U189" i="1"/>
  <c r="U221" i="1"/>
  <c r="U229" i="1"/>
  <c r="U237" i="1"/>
  <c r="U245" i="1"/>
  <c r="U285" i="1"/>
  <c r="U293" i="1"/>
  <c r="U301" i="1"/>
  <c r="U309" i="1"/>
  <c r="U317" i="1"/>
  <c r="U325" i="1"/>
  <c r="U437" i="1"/>
  <c r="U493" i="1"/>
  <c r="U565" i="1"/>
  <c r="U573" i="1"/>
  <c r="U605" i="1"/>
  <c r="U733" i="1"/>
  <c r="U781" i="1"/>
  <c r="U813" i="1"/>
  <c r="U853" i="1"/>
  <c r="U981" i="1"/>
  <c r="U989" i="1"/>
  <c r="U997" i="1"/>
  <c r="U1005" i="1"/>
  <c r="U1013" i="1"/>
  <c r="U1021" i="1"/>
  <c r="U1093" i="1"/>
  <c r="U1101" i="1"/>
  <c r="U1133" i="1"/>
  <c r="U1245" i="1"/>
  <c r="U1413" i="1"/>
  <c r="U1589" i="1"/>
  <c r="U1597" i="1"/>
  <c r="U1621" i="1"/>
  <c r="U1653" i="1"/>
  <c r="U1677" i="1"/>
  <c r="U1685" i="1"/>
  <c r="U1693" i="1"/>
  <c r="U1717" i="1"/>
  <c r="U1941" i="1"/>
  <c r="U1989" i="1"/>
  <c r="U2005" i="1"/>
  <c r="U2165" i="1"/>
  <c r="U171" i="1"/>
  <c r="U267" i="1"/>
  <c r="U323" i="1"/>
  <c r="U491" i="1"/>
  <c r="U1139" i="1"/>
  <c r="U1235" i="1"/>
  <c r="U1619" i="1"/>
  <c r="U1987" i="1"/>
  <c r="U2155" i="1"/>
  <c r="U38" i="1"/>
  <c r="U54" i="1"/>
  <c r="U86" i="1"/>
  <c r="U110" i="1"/>
  <c r="U150" i="1"/>
  <c r="U222" i="1"/>
  <c r="U302" i="1"/>
  <c r="U590" i="1"/>
  <c r="U662" i="1"/>
  <c r="U878" i="1"/>
  <c r="U982" i="1"/>
  <c r="U1246" i="1"/>
  <c r="U1550" i="1"/>
  <c r="U1622" i="1"/>
  <c r="U1982" i="1"/>
  <c r="U59" i="1"/>
  <c r="U187" i="1"/>
  <c r="U235" i="1"/>
  <c r="U291" i="1"/>
  <c r="U667" i="1"/>
  <c r="U987" i="1"/>
  <c r="U1099" i="1"/>
  <c r="U1203" i="1"/>
  <c r="U1251" i="1"/>
  <c r="U1579" i="1"/>
  <c r="U1635" i="1"/>
  <c r="U2307" i="1"/>
  <c r="U30" i="1"/>
  <c r="U62" i="1"/>
  <c r="U294" i="1"/>
  <c r="U326" i="1"/>
  <c r="U1022" i="1"/>
  <c r="U1270" i="1"/>
  <c r="U1414" i="1"/>
  <c r="U1966" i="1"/>
  <c r="U15" i="1"/>
  <c r="U23" i="1"/>
  <c r="U39" i="1"/>
  <c r="U47" i="1"/>
  <c r="U55" i="1"/>
  <c r="U63" i="1"/>
  <c r="U71" i="1"/>
  <c r="U87" i="1"/>
  <c r="U95" i="1"/>
  <c r="U111" i="1"/>
  <c r="U119" i="1"/>
  <c r="U151" i="1"/>
  <c r="U223" i="1"/>
  <c r="U239" i="1"/>
  <c r="U263" i="1"/>
  <c r="U271" i="1"/>
  <c r="U303" i="1"/>
  <c r="U311" i="1"/>
  <c r="U319" i="1"/>
  <c r="U327" i="1"/>
  <c r="U375" i="1"/>
  <c r="U423" i="1"/>
  <c r="U463" i="1"/>
  <c r="U479" i="1"/>
  <c r="U487" i="1"/>
  <c r="U511" i="1"/>
  <c r="U567" i="1"/>
  <c r="U583" i="1"/>
  <c r="U591" i="1"/>
  <c r="U671" i="1"/>
  <c r="U679" i="1"/>
  <c r="U791" i="1"/>
  <c r="U823" i="1"/>
  <c r="U879" i="1"/>
  <c r="U983" i="1"/>
  <c r="U1031" i="1"/>
  <c r="U1039" i="1"/>
  <c r="U1055" i="1"/>
  <c r="U1079" i="1"/>
  <c r="U1447" i="1"/>
  <c r="U1519" i="1"/>
  <c r="U1551" i="1"/>
  <c r="U1567" i="1"/>
  <c r="U1671" i="1"/>
  <c r="U1719" i="1"/>
  <c r="U2247" i="1"/>
  <c r="U91" i="1"/>
  <c r="U147" i="1"/>
  <c r="U251" i="1"/>
  <c r="U299" i="1"/>
  <c r="U331" i="1"/>
  <c r="U379" i="1"/>
  <c r="U587" i="1"/>
  <c r="U627" i="1"/>
  <c r="U1115" i="1"/>
  <c r="U1267" i="1"/>
  <c r="U2283" i="1"/>
  <c r="U14" i="1"/>
  <c r="U174" i="1"/>
  <c r="U318" i="1"/>
  <c r="U502" i="1"/>
  <c r="U1054" i="1"/>
  <c r="U1134" i="1"/>
  <c r="U1214" i="1"/>
  <c r="U8" i="1"/>
  <c r="U48" i="1"/>
  <c r="U72" i="1"/>
  <c r="U88" i="1"/>
  <c r="U112" i="1"/>
  <c r="U184" i="1"/>
  <c r="U224" i="1"/>
  <c r="U320" i="1"/>
  <c r="U336" i="1"/>
  <c r="U632" i="1"/>
  <c r="U680" i="1"/>
  <c r="U1520" i="1"/>
  <c r="U1744" i="1"/>
  <c r="U46" i="1"/>
  <c r="U158" i="1"/>
  <c r="U238" i="1"/>
  <c r="U246" i="1"/>
  <c r="U286" i="1"/>
  <c r="U374" i="1"/>
  <c r="U494" i="1"/>
  <c r="U566" i="1"/>
  <c r="U678" i="1"/>
  <c r="U710" i="1"/>
  <c r="U1030" i="1"/>
  <c r="U1854" i="1"/>
  <c r="U16" i="1"/>
  <c r="U64" i="1"/>
  <c r="U152" i="1"/>
  <c r="U304" i="1"/>
  <c r="U328" i="1"/>
  <c r="U560" i="1"/>
  <c r="U624" i="1"/>
  <c r="U808" i="1"/>
  <c r="U912" i="1"/>
  <c r="U928" i="1"/>
  <c r="U952" i="1"/>
  <c r="U1056" i="1"/>
  <c r="U1080" i="1"/>
  <c r="U1592" i="1"/>
  <c r="U9" i="1"/>
  <c r="U17" i="1"/>
  <c r="U25" i="1"/>
  <c r="U49" i="1"/>
  <c r="U65" i="1"/>
  <c r="U73" i="1"/>
  <c r="U81" i="1"/>
  <c r="U97" i="1"/>
  <c r="U113" i="1"/>
  <c r="U137" i="1"/>
  <c r="U145" i="1"/>
  <c r="U153" i="1"/>
  <c r="U161" i="1"/>
  <c r="U169" i="1"/>
  <c r="U185" i="1"/>
  <c r="U193" i="1"/>
  <c r="U225" i="1"/>
  <c r="U241" i="1"/>
  <c r="U281" i="1"/>
  <c r="U289" i="1"/>
  <c r="U305" i="1"/>
  <c r="U313" i="1"/>
  <c r="U329" i="1"/>
  <c r="U489" i="1"/>
  <c r="U529" i="1"/>
  <c r="U561" i="1"/>
  <c r="U585" i="1"/>
  <c r="U625" i="1"/>
  <c r="U633" i="1"/>
  <c r="U681" i="1"/>
  <c r="U697" i="1"/>
  <c r="U713" i="1"/>
  <c r="U761" i="1"/>
  <c r="U825" i="1"/>
  <c r="U849" i="1"/>
  <c r="U945" i="1"/>
  <c r="U1009" i="1"/>
  <c r="U1209" i="1"/>
  <c r="U1337" i="1"/>
  <c r="U1353" i="1"/>
  <c r="U1537" i="1"/>
  <c r="U1593" i="1"/>
  <c r="U1657" i="1"/>
  <c r="U1745" i="1"/>
  <c r="U1753" i="1"/>
  <c r="U1761" i="1"/>
  <c r="U1793" i="1"/>
  <c r="U1857" i="1"/>
  <c r="U1889" i="1"/>
  <c r="U1913" i="1"/>
  <c r="U1969" i="1"/>
  <c r="U2073" i="1"/>
  <c r="U2105" i="1"/>
  <c r="U35" i="1"/>
  <c r="U211" i="1"/>
  <c r="U259" i="1"/>
  <c r="U411" i="1"/>
  <c r="U747" i="1"/>
  <c r="U1395" i="1"/>
  <c r="U1595" i="1"/>
  <c r="U2259" i="1"/>
  <c r="U102" i="1"/>
  <c r="U214" i="1"/>
  <c r="U310" i="1"/>
  <c r="U478" i="1"/>
  <c r="U510" i="1"/>
  <c r="U542" i="1"/>
  <c r="U654" i="1"/>
  <c r="U1278" i="1"/>
  <c r="U1686" i="1"/>
  <c r="U1718" i="1"/>
  <c r="U24" i="1"/>
  <c r="U80" i="1"/>
  <c r="U96" i="1"/>
  <c r="U144" i="1"/>
  <c r="U240" i="1"/>
  <c r="U312" i="1"/>
  <c r="U488" i="1"/>
  <c r="U584" i="1"/>
  <c r="U816" i="1"/>
  <c r="U824" i="1"/>
  <c r="U1008" i="1"/>
  <c r="U1064" i="1"/>
  <c r="U1384" i="1"/>
  <c r="U1448" i="1"/>
  <c r="U1752" i="1"/>
  <c r="U1792" i="1"/>
  <c r="U18" i="1"/>
  <c r="U26" i="1"/>
  <c r="U42" i="1"/>
  <c r="U50" i="1"/>
  <c r="U66" i="1"/>
  <c r="U74" i="1"/>
  <c r="U98" i="1"/>
  <c r="U114" i="1"/>
  <c r="U122" i="1"/>
  <c r="U146" i="1"/>
  <c r="U154" i="1"/>
  <c r="U162" i="1"/>
  <c r="U170" i="1"/>
  <c r="U186" i="1"/>
  <c r="U194" i="1"/>
  <c r="U218" i="1"/>
  <c r="U226" i="1"/>
  <c r="U234" i="1"/>
  <c r="U242" i="1"/>
  <c r="U274" i="1"/>
  <c r="U282" i="1"/>
  <c r="U290" i="1"/>
  <c r="U298" i="1"/>
  <c r="U330" i="1"/>
  <c r="U458" i="1"/>
  <c r="U490" i="1"/>
  <c r="U554" i="1"/>
  <c r="U586" i="1"/>
  <c r="U594" i="1"/>
  <c r="U618" i="1"/>
  <c r="U626" i="1"/>
  <c r="U650" i="1"/>
  <c r="U666" i="1"/>
  <c r="U698" i="1"/>
  <c r="U706" i="1"/>
  <c r="U762" i="1"/>
  <c r="U866" i="1"/>
  <c r="U1050" i="1"/>
  <c r="U1122" i="1"/>
  <c r="U1130" i="1"/>
  <c r="U1154" i="1"/>
  <c r="U1338" i="1"/>
  <c r="U1482" i="1"/>
  <c r="U1594" i="1"/>
  <c r="U1618" i="1"/>
  <c r="U1722" i="1"/>
  <c r="U1746" i="1"/>
  <c r="U1754" i="1"/>
  <c r="U1802" i="1"/>
  <c r="U2074" i="1"/>
  <c r="U2306" i="1"/>
  <c r="Y2334" i="1"/>
  <c r="S2334" i="1"/>
  <c r="W2334" i="1" s="1"/>
  <c r="Y2333" i="1"/>
  <c r="S2333" i="1"/>
  <c r="W2333" i="1" s="1"/>
  <c r="Y2332" i="1"/>
  <c r="S2332" i="1"/>
  <c r="W2332" i="1" s="1"/>
  <c r="Y2331" i="1"/>
  <c r="S2331" i="1"/>
  <c r="W2331" i="1" s="1"/>
  <c r="Y2330" i="1"/>
  <c r="S2330" i="1"/>
  <c r="W2330" i="1" s="1"/>
  <c r="Y2329" i="1"/>
  <c r="S2329" i="1"/>
  <c r="W2329" i="1" s="1"/>
  <c r="Y2328" i="1"/>
  <c r="S2328" i="1"/>
  <c r="W2328" i="1" s="1"/>
  <c r="Y2327" i="1"/>
  <c r="S2327" i="1"/>
  <c r="W2327" i="1" s="1"/>
  <c r="Y2326" i="1"/>
  <c r="S2326" i="1"/>
  <c r="W2326" i="1" s="1"/>
  <c r="Y2325" i="1"/>
  <c r="S2325" i="1"/>
  <c r="W2325" i="1" s="1"/>
  <c r="Y2324" i="1"/>
  <c r="S2324" i="1"/>
  <c r="W2324" i="1" s="1"/>
  <c r="Y2323" i="1"/>
  <c r="S2323" i="1"/>
  <c r="W2323" i="1" s="1"/>
  <c r="Y2322" i="1"/>
  <c r="S2322" i="1"/>
  <c r="W2322" i="1" s="1"/>
  <c r="Y2321" i="1"/>
  <c r="S2321" i="1"/>
  <c r="W2321" i="1" s="1"/>
  <c r="Y2320" i="1"/>
  <c r="S2320" i="1"/>
  <c r="W2320" i="1" s="1"/>
  <c r="Y2319" i="1"/>
  <c r="S2319" i="1"/>
  <c r="W2319" i="1" s="1"/>
  <c r="Y2318" i="1"/>
  <c r="S2318" i="1"/>
  <c r="W2318" i="1" s="1"/>
  <c r="Y2317" i="1"/>
  <c r="S2317" i="1"/>
  <c r="W2317" i="1" s="1"/>
  <c r="Y2316" i="1"/>
  <c r="S2316" i="1"/>
  <c r="W2316" i="1" s="1"/>
  <c r="Y2315" i="1"/>
  <c r="S2315" i="1"/>
  <c r="W2315" i="1" s="1"/>
  <c r="Y2314" i="1"/>
  <c r="S2314" i="1"/>
  <c r="W2314" i="1" s="1"/>
  <c r="Y2313" i="1"/>
  <c r="S2313" i="1"/>
  <c r="W2313" i="1" s="1"/>
  <c r="Y2312" i="1"/>
  <c r="S2312" i="1"/>
  <c r="W2312" i="1" s="1"/>
  <c r="Y2311" i="1"/>
  <c r="S2311" i="1"/>
  <c r="W2311" i="1" s="1"/>
  <c r="Y2310" i="1"/>
  <c r="S2310" i="1"/>
  <c r="W2310" i="1" s="1"/>
  <c r="Y2309" i="1"/>
  <c r="S2309" i="1"/>
  <c r="W2309" i="1" s="1"/>
  <c r="Y2308" i="1"/>
  <c r="S2308" i="1"/>
  <c r="W2308" i="1" s="1"/>
  <c r="Y2307" i="1"/>
  <c r="S2307" i="1"/>
  <c r="W2307" i="1" s="1"/>
  <c r="Y2306" i="1"/>
  <c r="S2306" i="1"/>
  <c r="W2306" i="1" s="1"/>
  <c r="Y2305" i="1"/>
  <c r="S2305" i="1"/>
  <c r="W2305" i="1" s="1"/>
  <c r="Y2304" i="1"/>
  <c r="S2304" i="1"/>
  <c r="W2304" i="1" s="1"/>
  <c r="Y2303" i="1"/>
  <c r="S2303" i="1"/>
  <c r="W2303" i="1" s="1"/>
  <c r="Y2302" i="1"/>
  <c r="S2302" i="1"/>
  <c r="W2302" i="1" s="1"/>
  <c r="Y2301" i="1"/>
  <c r="S2301" i="1"/>
  <c r="W2301" i="1" s="1"/>
  <c r="Y2300" i="1"/>
  <c r="S2300" i="1"/>
  <c r="W2300" i="1" s="1"/>
  <c r="Y2299" i="1"/>
  <c r="S2299" i="1"/>
  <c r="W2299" i="1" s="1"/>
  <c r="Y2298" i="1"/>
  <c r="S2298" i="1"/>
  <c r="W2298" i="1" s="1"/>
  <c r="Y2297" i="1"/>
  <c r="S2297" i="1"/>
  <c r="W2297" i="1" s="1"/>
  <c r="Y2296" i="1"/>
  <c r="S2296" i="1"/>
  <c r="W2296" i="1" s="1"/>
  <c r="Y2295" i="1"/>
  <c r="S2295" i="1"/>
  <c r="W2295" i="1" s="1"/>
  <c r="Y2294" i="1"/>
  <c r="S2294" i="1"/>
  <c r="W2294" i="1" s="1"/>
  <c r="Y2293" i="1"/>
  <c r="S2293" i="1"/>
  <c r="W2293" i="1" s="1"/>
  <c r="Y2292" i="1"/>
  <c r="S2292" i="1"/>
  <c r="W2292" i="1" s="1"/>
  <c r="Y2291" i="1"/>
  <c r="S2291" i="1"/>
  <c r="W2291" i="1" s="1"/>
  <c r="Y2290" i="1"/>
  <c r="S2290" i="1"/>
  <c r="W2290" i="1" s="1"/>
  <c r="Y2289" i="1"/>
  <c r="S2289" i="1"/>
  <c r="W2289" i="1" s="1"/>
  <c r="Y2288" i="1"/>
  <c r="S2288" i="1"/>
  <c r="W2288" i="1" s="1"/>
  <c r="Y2287" i="1"/>
  <c r="S2287" i="1"/>
  <c r="W2287" i="1" s="1"/>
  <c r="Y2286" i="1"/>
  <c r="S2286" i="1"/>
  <c r="W2286" i="1" s="1"/>
  <c r="Y2285" i="1"/>
  <c r="S2285" i="1"/>
  <c r="W2285" i="1" s="1"/>
  <c r="Y2284" i="1"/>
  <c r="S2284" i="1"/>
  <c r="W2284" i="1" s="1"/>
  <c r="Y2283" i="1"/>
  <c r="S2283" i="1"/>
  <c r="W2283" i="1" s="1"/>
  <c r="Y2282" i="1"/>
  <c r="S2282" i="1"/>
  <c r="W2282" i="1" s="1"/>
  <c r="Y2281" i="1"/>
  <c r="S2281" i="1"/>
  <c r="W2281" i="1" s="1"/>
  <c r="Y2280" i="1"/>
  <c r="S2280" i="1"/>
  <c r="W2280" i="1" s="1"/>
  <c r="Y2279" i="1"/>
  <c r="S2279" i="1"/>
  <c r="W2279" i="1" s="1"/>
  <c r="Y2278" i="1"/>
  <c r="S2278" i="1"/>
  <c r="W2278" i="1" s="1"/>
  <c r="Y2277" i="1"/>
  <c r="S2277" i="1"/>
  <c r="W2277" i="1" s="1"/>
  <c r="Y2276" i="1"/>
  <c r="S2276" i="1"/>
  <c r="W2276" i="1" s="1"/>
  <c r="Y2275" i="1"/>
  <c r="S2275" i="1"/>
  <c r="W2275" i="1" s="1"/>
  <c r="Y2274" i="1"/>
  <c r="S2274" i="1"/>
  <c r="W2274" i="1" s="1"/>
  <c r="Y2273" i="1"/>
  <c r="S2273" i="1"/>
  <c r="W2273" i="1" s="1"/>
  <c r="Y2272" i="1"/>
  <c r="S2272" i="1"/>
  <c r="W2272" i="1" s="1"/>
  <c r="Y2271" i="1"/>
  <c r="S2271" i="1"/>
  <c r="W2271" i="1" s="1"/>
  <c r="Y2270" i="1"/>
  <c r="S2270" i="1"/>
  <c r="W2270" i="1" s="1"/>
  <c r="Y2269" i="1"/>
  <c r="S2269" i="1"/>
  <c r="W2269" i="1" s="1"/>
  <c r="Y2268" i="1"/>
  <c r="S2268" i="1"/>
  <c r="W2268" i="1" s="1"/>
  <c r="Y2267" i="1"/>
  <c r="S2267" i="1"/>
  <c r="W2267" i="1" s="1"/>
  <c r="Y2266" i="1"/>
  <c r="S2266" i="1"/>
  <c r="W2266" i="1" s="1"/>
  <c r="Y2265" i="1"/>
  <c r="S2265" i="1"/>
  <c r="W2265" i="1" s="1"/>
  <c r="Y2264" i="1"/>
  <c r="S2264" i="1"/>
  <c r="W2264" i="1" s="1"/>
  <c r="Y2263" i="1"/>
  <c r="S2263" i="1"/>
  <c r="W2263" i="1" s="1"/>
  <c r="Y2262" i="1"/>
  <c r="S2262" i="1"/>
  <c r="W2262" i="1" s="1"/>
  <c r="Y2261" i="1"/>
  <c r="S2261" i="1"/>
  <c r="W2261" i="1" s="1"/>
  <c r="Y2260" i="1"/>
  <c r="S2260" i="1"/>
  <c r="W2260" i="1" s="1"/>
  <c r="Y2259" i="1"/>
  <c r="S2259" i="1"/>
  <c r="W2259" i="1" s="1"/>
  <c r="Y2258" i="1"/>
  <c r="S2258" i="1"/>
  <c r="W2258" i="1" s="1"/>
  <c r="Y2257" i="1"/>
  <c r="S2257" i="1"/>
  <c r="W2257" i="1" s="1"/>
  <c r="Y2256" i="1"/>
  <c r="S2256" i="1"/>
  <c r="W2256" i="1" s="1"/>
  <c r="Y2255" i="1"/>
  <c r="S2255" i="1"/>
  <c r="W2255" i="1" s="1"/>
  <c r="Y2254" i="1"/>
  <c r="S2254" i="1"/>
  <c r="W2254" i="1" s="1"/>
  <c r="Y2253" i="1"/>
  <c r="S2253" i="1"/>
  <c r="W2253" i="1" s="1"/>
  <c r="Y2252" i="1"/>
  <c r="S2252" i="1"/>
  <c r="W2252" i="1" s="1"/>
  <c r="Y2251" i="1"/>
  <c r="S2251" i="1"/>
  <c r="W2251" i="1" s="1"/>
  <c r="Y2250" i="1"/>
  <c r="S2250" i="1"/>
  <c r="W2250" i="1" s="1"/>
  <c r="Y2249" i="1"/>
  <c r="S2249" i="1"/>
  <c r="W2249" i="1" s="1"/>
  <c r="Y2248" i="1"/>
  <c r="S2248" i="1"/>
  <c r="W2248" i="1" s="1"/>
  <c r="Y2247" i="1"/>
  <c r="S2247" i="1"/>
  <c r="W2247" i="1" s="1"/>
  <c r="Y2246" i="1"/>
  <c r="S2246" i="1"/>
  <c r="W2246" i="1" s="1"/>
  <c r="Y2245" i="1"/>
  <c r="S2245" i="1"/>
  <c r="W2245" i="1" s="1"/>
  <c r="Y2244" i="1"/>
  <c r="S2244" i="1"/>
  <c r="W2244" i="1" s="1"/>
  <c r="Y2243" i="1"/>
  <c r="S2243" i="1"/>
  <c r="W2243" i="1" s="1"/>
  <c r="Y2242" i="1"/>
  <c r="S2242" i="1"/>
  <c r="W2242" i="1" s="1"/>
  <c r="Y2241" i="1"/>
  <c r="S2241" i="1"/>
  <c r="W2241" i="1" s="1"/>
  <c r="Y2240" i="1"/>
  <c r="S2240" i="1"/>
  <c r="W2240" i="1" s="1"/>
  <c r="Y2239" i="1"/>
  <c r="S2239" i="1"/>
  <c r="W2239" i="1" s="1"/>
  <c r="Y2238" i="1"/>
  <c r="S2238" i="1"/>
  <c r="W2238" i="1" s="1"/>
  <c r="Y2237" i="1"/>
  <c r="S2237" i="1"/>
  <c r="W2237" i="1" s="1"/>
  <c r="Y2236" i="1"/>
  <c r="S2236" i="1"/>
  <c r="W2236" i="1" s="1"/>
  <c r="Y2235" i="1"/>
  <c r="S2235" i="1"/>
  <c r="W2235" i="1" s="1"/>
  <c r="Y2234" i="1"/>
  <c r="S2234" i="1"/>
  <c r="W2234" i="1" s="1"/>
  <c r="Y2233" i="1"/>
  <c r="S2233" i="1"/>
  <c r="W2233" i="1" s="1"/>
  <c r="Y2232" i="1"/>
  <c r="S2232" i="1"/>
  <c r="W2232" i="1" s="1"/>
  <c r="Y2231" i="1"/>
  <c r="S2231" i="1"/>
  <c r="W2231" i="1" s="1"/>
  <c r="Y2230" i="1"/>
  <c r="S2230" i="1"/>
  <c r="W2230" i="1" s="1"/>
  <c r="Y2229" i="1"/>
  <c r="S2229" i="1"/>
  <c r="W2229" i="1" s="1"/>
  <c r="Y2228" i="1"/>
  <c r="S2228" i="1"/>
  <c r="W2228" i="1" s="1"/>
  <c r="Y2227" i="1"/>
  <c r="S2227" i="1"/>
  <c r="W2227" i="1" s="1"/>
  <c r="Y2226" i="1"/>
  <c r="S2226" i="1"/>
  <c r="W2226" i="1" s="1"/>
  <c r="Y2225" i="1"/>
  <c r="S2225" i="1"/>
  <c r="W2225" i="1" s="1"/>
  <c r="Y2224" i="1"/>
  <c r="S2224" i="1"/>
  <c r="W2224" i="1" s="1"/>
  <c r="Y2223" i="1"/>
  <c r="S2223" i="1"/>
  <c r="W2223" i="1" s="1"/>
  <c r="Y2222" i="1"/>
  <c r="S2222" i="1"/>
  <c r="W2222" i="1" s="1"/>
  <c r="Y2221" i="1"/>
  <c r="S2221" i="1"/>
  <c r="W2221" i="1" s="1"/>
  <c r="Y2220" i="1"/>
  <c r="S2220" i="1"/>
  <c r="W2220" i="1" s="1"/>
  <c r="Y2219" i="1"/>
  <c r="S2219" i="1"/>
  <c r="W2219" i="1" s="1"/>
  <c r="Y2218" i="1"/>
  <c r="S2218" i="1"/>
  <c r="W2218" i="1" s="1"/>
  <c r="Y2217" i="1"/>
  <c r="S2217" i="1"/>
  <c r="W2217" i="1" s="1"/>
  <c r="Y2216" i="1"/>
  <c r="S2216" i="1"/>
  <c r="W2216" i="1" s="1"/>
  <c r="Y2215" i="1"/>
  <c r="S2215" i="1"/>
  <c r="W2215" i="1" s="1"/>
  <c r="Y2214" i="1"/>
  <c r="S2214" i="1"/>
  <c r="W2214" i="1" s="1"/>
  <c r="Y2213" i="1"/>
  <c r="S2213" i="1"/>
  <c r="W2213" i="1" s="1"/>
  <c r="Y2212" i="1"/>
  <c r="S2212" i="1"/>
  <c r="W2212" i="1" s="1"/>
  <c r="Y2211" i="1"/>
  <c r="S2211" i="1"/>
  <c r="W2211" i="1" s="1"/>
  <c r="Y2210" i="1"/>
  <c r="S2210" i="1"/>
  <c r="W2210" i="1" s="1"/>
  <c r="Y2209" i="1"/>
  <c r="S2209" i="1"/>
  <c r="W2209" i="1" s="1"/>
  <c r="Y2208" i="1"/>
  <c r="S2208" i="1"/>
  <c r="W2208" i="1" s="1"/>
  <c r="Y2207" i="1"/>
  <c r="S2207" i="1"/>
  <c r="W2207" i="1" s="1"/>
  <c r="Y2206" i="1"/>
  <c r="S2206" i="1"/>
  <c r="W2206" i="1" s="1"/>
  <c r="Y2205" i="1"/>
  <c r="S2205" i="1"/>
  <c r="W2205" i="1" s="1"/>
  <c r="Y2204" i="1"/>
  <c r="S2204" i="1"/>
  <c r="W2204" i="1" s="1"/>
  <c r="Y2203" i="1"/>
  <c r="S2203" i="1"/>
  <c r="W2203" i="1" s="1"/>
  <c r="Y2202" i="1"/>
  <c r="S2202" i="1"/>
  <c r="W2202" i="1" s="1"/>
  <c r="Y2201" i="1"/>
  <c r="S2201" i="1"/>
  <c r="W2201" i="1" s="1"/>
  <c r="Y2200" i="1"/>
  <c r="S2200" i="1"/>
  <c r="W2200" i="1" s="1"/>
  <c r="Y2199" i="1"/>
  <c r="S2199" i="1"/>
  <c r="W2199" i="1" s="1"/>
  <c r="Y2198" i="1"/>
  <c r="S2198" i="1"/>
  <c r="W2198" i="1" s="1"/>
  <c r="Y2197" i="1"/>
  <c r="S2197" i="1"/>
  <c r="W2197" i="1" s="1"/>
  <c r="Y2196" i="1"/>
  <c r="S2196" i="1"/>
  <c r="W2196" i="1" s="1"/>
  <c r="Y2195" i="1"/>
  <c r="S2195" i="1"/>
  <c r="W2195" i="1" s="1"/>
  <c r="Y2194" i="1"/>
  <c r="S2194" i="1"/>
  <c r="W2194" i="1" s="1"/>
  <c r="Y2193" i="1"/>
  <c r="S2193" i="1"/>
  <c r="W2193" i="1" s="1"/>
  <c r="Y2192" i="1"/>
  <c r="S2192" i="1"/>
  <c r="W2192" i="1" s="1"/>
  <c r="Y2191" i="1"/>
  <c r="S2191" i="1"/>
  <c r="W2191" i="1" s="1"/>
  <c r="Y2190" i="1"/>
  <c r="S2190" i="1"/>
  <c r="W2190" i="1" s="1"/>
  <c r="Y2189" i="1"/>
  <c r="S2189" i="1"/>
  <c r="W2189" i="1" s="1"/>
  <c r="Y2188" i="1"/>
  <c r="S2188" i="1"/>
  <c r="W2188" i="1" s="1"/>
  <c r="Y2187" i="1"/>
  <c r="S2187" i="1"/>
  <c r="W2187" i="1" s="1"/>
  <c r="Y2186" i="1"/>
  <c r="S2186" i="1"/>
  <c r="W2186" i="1" s="1"/>
  <c r="Y2185" i="1"/>
  <c r="S2185" i="1"/>
  <c r="W2185" i="1" s="1"/>
  <c r="Y2184" i="1"/>
  <c r="S2184" i="1"/>
  <c r="W2184" i="1" s="1"/>
  <c r="Y2183" i="1"/>
  <c r="S2183" i="1"/>
  <c r="W2183" i="1" s="1"/>
  <c r="Y2182" i="1"/>
  <c r="S2182" i="1"/>
  <c r="W2182" i="1" s="1"/>
  <c r="Y2181" i="1"/>
  <c r="S2181" i="1"/>
  <c r="W2181" i="1" s="1"/>
  <c r="Y2180" i="1"/>
  <c r="S2180" i="1"/>
  <c r="W2180" i="1" s="1"/>
  <c r="Y2179" i="1"/>
  <c r="S2179" i="1"/>
  <c r="W2179" i="1" s="1"/>
  <c r="Y2178" i="1"/>
  <c r="S2178" i="1"/>
  <c r="W2178" i="1" s="1"/>
  <c r="Y2177" i="1"/>
  <c r="S2177" i="1"/>
  <c r="W2177" i="1" s="1"/>
  <c r="Y2176" i="1"/>
  <c r="S2176" i="1"/>
  <c r="W2176" i="1" s="1"/>
  <c r="Y2175" i="1"/>
  <c r="S2175" i="1"/>
  <c r="W2175" i="1" s="1"/>
  <c r="Y2174" i="1"/>
  <c r="S2174" i="1"/>
  <c r="W2174" i="1" s="1"/>
  <c r="Y2173" i="1"/>
  <c r="S2173" i="1"/>
  <c r="W2173" i="1" s="1"/>
  <c r="Y2172" i="1"/>
  <c r="S2172" i="1"/>
  <c r="W2172" i="1" s="1"/>
  <c r="Y2171" i="1"/>
  <c r="S2171" i="1"/>
  <c r="W2171" i="1" s="1"/>
  <c r="Y2170" i="1"/>
  <c r="S2170" i="1"/>
  <c r="W2170" i="1" s="1"/>
  <c r="Y2169" i="1"/>
  <c r="S2169" i="1"/>
  <c r="W2169" i="1" s="1"/>
  <c r="Y2168" i="1"/>
  <c r="S2168" i="1"/>
  <c r="W2168" i="1" s="1"/>
  <c r="Y2167" i="1"/>
  <c r="S2167" i="1"/>
  <c r="W2167" i="1" s="1"/>
  <c r="Y2166" i="1"/>
  <c r="S2166" i="1"/>
  <c r="W2166" i="1" s="1"/>
  <c r="Y2165" i="1"/>
  <c r="S2165" i="1"/>
  <c r="W2165" i="1" s="1"/>
  <c r="Y2164" i="1"/>
  <c r="S2164" i="1"/>
  <c r="W2164" i="1" s="1"/>
  <c r="Y2163" i="1"/>
  <c r="S2163" i="1"/>
  <c r="W2163" i="1" s="1"/>
  <c r="Y2162" i="1"/>
  <c r="S2162" i="1"/>
  <c r="W2162" i="1" s="1"/>
  <c r="Y2161" i="1"/>
  <c r="S2161" i="1"/>
  <c r="W2161" i="1" s="1"/>
  <c r="Y2160" i="1"/>
  <c r="S2160" i="1"/>
  <c r="W2160" i="1" s="1"/>
  <c r="Y2159" i="1"/>
  <c r="S2159" i="1"/>
  <c r="W2159" i="1" s="1"/>
  <c r="Y2158" i="1"/>
  <c r="S2158" i="1"/>
  <c r="W2158" i="1" s="1"/>
  <c r="Y2157" i="1"/>
  <c r="S2157" i="1"/>
  <c r="W2157" i="1" s="1"/>
  <c r="Y2156" i="1"/>
  <c r="S2156" i="1"/>
  <c r="W2156" i="1" s="1"/>
  <c r="Y2155" i="1"/>
  <c r="S2155" i="1"/>
  <c r="W2155" i="1" s="1"/>
  <c r="Y2154" i="1"/>
  <c r="S2154" i="1"/>
  <c r="W2154" i="1" s="1"/>
  <c r="Y2153" i="1"/>
  <c r="S2153" i="1"/>
  <c r="W2153" i="1" s="1"/>
  <c r="Y2152" i="1"/>
  <c r="S2152" i="1"/>
  <c r="W2152" i="1" s="1"/>
  <c r="Y2151" i="1"/>
  <c r="S2151" i="1"/>
  <c r="W2151" i="1" s="1"/>
  <c r="Y2150" i="1"/>
  <c r="S2150" i="1"/>
  <c r="W2150" i="1" s="1"/>
  <c r="Y2149" i="1"/>
  <c r="S2149" i="1"/>
  <c r="W2149" i="1" s="1"/>
  <c r="Y2148" i="1"/>
  <c r="S2148" i="1"/>
  <c r="W2148" i="1" s="1"/>
  <c r="Y2147" i="1"/>
  <c r="S2147" i="1"/>
  <c r="W2147" i="1" s="1"/>
  <c r="Y2146" i="1"/>
  <c r="S2146" i="1"/>
  <c r="W2146" i="1" s="1"/>
  <c r="Y2145" i="1"/>
  <c r="S2145" i="1"/>
  <c r="W2145" i="1" s="1"/>
  <c r="Y2144" i="1"/>
  <c r="S2144" i="1"/>
  <c r="W2144" i="1" s="1"/>
  <c r="Y2143" i="1"/>
  <c r="S2143" i="1"/>
  <c r="W2143" i="1" s="1"/>
  <c r="Y2142" i="1"/>
  <c r="S2142" i="1"/>
  <c r="W2142" i="1" s="1"/>
  <c r="Y2141" i="1"/>
  <c r="S2141" i="1"/>
  <c r="W2141" i="1" s="1"/>
  <c r="Y2140" i="1"/>
  <c r="S2140" i="1"/>
  <c r="W2140" i="1" s="1"/>
  <c r="Y2139" i="1"/>
  <c r="S2139" i="1"/>
  <c r="W2139" i="1" s="1"/>
  <c r="Y2138" i="1"/>
  <c r="S2138" i="1"/>
  <c r="W2138" i="1" s="1"/>
  <c r="Y2137" i="1"/>
  <c r="S2137" i="1"/>
  <c r="W2137" i="1" s="1"/>
  <c r="Y2136" i="1"/>
  <c r="S2136" i="1"/>
  <c r="W2136" i="1" s="1"/>
  <c r="Y2135" i="1"/>
  <c r="S2135" i="1"/>
  <c r="W2135" i="1" s="1"/>
  <c r="Y2134" i="1"/>
  <c r="S2134" i="1"/>
  <c r="W2134" i="1" s="1"/>
  <c r="Y2133" i="1"/>
  <c r="S2133" i="1"/>
  <c r="W2133" i="1" s="1"/>
  <c r="Y2132" i="1"/>
  <c r="S2132" i="1"/>
  <c r="W2132" i="1" s="1"/>
  <c r="Y2131" i="1"/>
  <c r="S2131" i="1"/>
  <c r="W2131" i="1" s="1"/>
  <c r="Y2130" i="1"/>
  <c r="S2130" i="1"/>
  <c r="W2130" i="1" s="1"/>
  <c r="Y2129" i="1"/>
  <c r="S2129" i="1"/>
  <c r="W2129" i="1" s="1"/>
  <c r="Y2128" i="1"/>
  <c r="S2128" i="1"/>
  <c r="W2128" i="1" s="1"/>
  <c r="Y2127" i="1"/>
  <c r="S2127" i="1"/>
  <c r="W2127" i="1" s="1"/>
  <c r="Y2126" i="1"/>
  <c r="S2126" i="1"/>
  <c r="W2126" i="1" s="1"/>
  <c r="Y2125" i="1"/>
  <c r="S2125" i="1"/>
  <c r="W2125" i="1" s="1"/>
  <c r="Y2124" i="1"/>
  <c r="S2124" i="1"/>
  <c r="W2124" i="1" s="1"/>
  <c r="Y2123" i="1"/>
  <c r="S2123" i="1"/>
  <c r="W2123" i="1" s="1"/>
  <c r="Y2122" i="1"/>
  <c r="S2122" i="1"/>
  <c r="W2122" i="1" s="1"/>
  <c r="Y2121" i="1"/>
  <c r="S2121" i="1"/>
  <c r="W2121" i="1" s="1"/>
  <c r="Y2120" i="1"/>
  <c r="S2120" i="1"/>
  <c r="W2120" i="1" s="1"/>
  <c r="Y2119" i="1"/>
  <c r="S2119" i="1"/>
  <c r="W2119" i="1" s="1"/>
  <c r="Y2118" i="1"/>
  <c r="S2118" i="1"/>
  <c r="W2118" i="1" s="1"/>
  <c r="Y2117" i="1"/>
  <c r="S2117" i="1"/>
  <c r="W2117" i="1" s="1"/>
  <c r="Y2116" i="1"/>
  <c r="S2116" i="1"/>
  <c r="W2116" i="1" s="1"/>
  <c r="Y2115" i="1"/>
  <c r="S2115" i="1"/>
  <c r="W2115" i="1" s="1"/>
  <c r="Y2114" i="1"/>
  <c r="S2114" i="1"/>
  <c r="W2114" i="1" s="1"/>
  <c r="Y2113" i="1"/>
  <c r="S2113" i="1"/>
  <c r="W2113" i="1" s="1"/>
  <c r="Y2112" i="1"/>
  <c r="S2112" i="1"/>
  <c r="W2112" i="1" s="1"/>
  <c r="Y2111" i="1"/>
  <c r="S2111" i="1"/>
  <c r="W2111" i="1" s="1"/>
  <c r="Y2110" i="1"/>
  <c r="S2110" i="1"/>
  <c r="W2110" i="1" s="1"/>
  <c r="Y2109" i="1"/>
  <c r="S2109" i="1"/>
  <c r="W2109" i="1" s="1"/>
  <c r="Y2108" i="1"/>
  <c r="S2108" i="1"/>
  <c r="W2108" i="1" s="1"/>
  <c r="Y2107" i="1"/>
  <c r="S2107" i="1"/>
  <c r="W2107" i="1" s="1"/>
  <c r="Y2106" i="1"/>
  <c r="S2106" i="1"/>
  <c r="W2106" i="1" s="1"/>
  <c r="Y2105" i="1"/>
  <c r="S2105" i="1"/>
  <c r="W2105" i="1" s="1"/>
  <c r="Y2104" i="1"/>
  <c r="S2104" i="1"/>
  <c r="W2104" i="1" s="1"/>
  <c r="Y2103" i="1"/>
  <c r="S2103" i="1"/>
  <c r="W2103" i="1" s="1"/>
  <c r="Y2102" i="1"/>
  <c r="S2102" i="1"/>
  <c r="W2102" i="1" s="1"/>
  <c r="Y2101" i="1"/>
  <c r="S2101" i="1"/>
  <c r="W2101" i="1" s="1"/>
  <c r="Y2100" i="1"/>
  <c r="S2100" i="1"/>
  <c r="W2100" i="1" s="1"/>
  <c r="Y2099" i="1"/>
  <c r="S2099" i="1"/>
  <c r="W2099" i="1" s="1"/>
  <c r="Y2098" i="1"/>
  <c r="S2098" i="1"/>
  <c r="W2098" i="1" s="1"/>
  <c r="Y2097" i="1"/>
  <c r="S2097" i="1"/>
  <c r="W2097" i="1" s="1"/>
  <c r="Y2096" i="1"/>
  <c r="S2096" i="1"/>
  <c r="W2096" i="1" s="1"/>
  <c r="Y2095" i="1"/>
  <c r="S2095" i="1"/>
  <c r="W2095" i="1" s="1"/>
  <c r="Y2094" i="1"/>
  <c r="S2094" i="1"/>
  <c r="W2094" i="1" s="1"/>
  <c r="Y2093" i="1"/>
  <c r="S2093" i="1"/>
  <c r="W2093" i="1" s="1"/>
  <c r="Y2092" i="1"/>
  <c r="S2092" i="1"/>
  <c r="W2092" i="1" s="1"/>
  <c r="Y2091" i="1"/>
  <c r="S2091" i="1"/>
  <c r="W2091" i="1" s="1"/>
  <c r="Y2090" i="1"/>
  <c r="S2090" i="1"/>
  <c r="W2090" i="1" s="1"/>
  <c r="Y2089" i="1"/>
  <c r="S2089" i="1"/>
  <c r="W2089" i="1" s="1"/>
  <c r="Y2088" i="1"/>
  <c r="S2088" i="1"/>
  <c r="W2088" i="1" s="1"/>
  <c r="Y2087" i="1"/>
  <c r="S2087" i="1"/>
  <c r="W2087" i="1" s="1"/>
  <c r="Y2086" i="1"/>
  <c r="S2086" i="1"/>
  <c r="W2086" i="1" s="1"/>
  <c r="Y2085" i="1"/>
  <c r="S2085" i="1"/>
  <c r="W2085" i="1" s="1"/>
  <c r="Y2084" i="1"/>
  <c r="S2084" i="1"/>
  <c r="W2084" i="1" s="1"/>
  <c r="Y2083" i="1"/>
  <c r="S2083" i="1"/>
  <c r="W2083" i="1" s="1"/>
  <c r="Y2082" i="1"/>
  <c r="S2082" i="1"/>
  <c r="W2082" i="1" s="1"/>
  <c r="Y2081" i="1"/>
  <c r="S2081" i="1"/>
  <c r="W2081" i="1" s="1"/>
  <c r="Y2080" i="1"/>
  <c r="S2080" i="1"/>
  <c r="W2080" i="1" s="1"/>
  <c r="Y2079" i="1"/>
  <c r="S2079" i="1"/>
  <c r="W2079" i="1" s="1"/>
  <c r="Y2078" i="1"/>
  <c r="S2078" i="1"/>
  <c r="W2078" i="1" s="1"/>
  <c r="Y2077" i="1"/>
  <c r="S2077" i="1"/>
  <c r="W2077" i="1" s="1"/>
  <c r="Y2076" i="1"/>
  <c r="S2076" i="1"/>
  <c r="W2076" i="1" s="1"/>
  <c r="Y2075" i="1"/>
  <c r="S2075" i="1"/>
  <c r="W2075" i="1" s="1"/>
  <c r="Y2074" i="1"/>
  <c r="S2074" i="1"/>
  <c r="W2074" i="1" s="1"/>
  <c r="Y2073" i="1"/>
  <c r="S2073" i="1"/>
  <c r="W2073" i="1" s="1"/>
  <c r="Y2072" i="1"/>
  <c r="S2072" i="1"/>
  <c r="W2072" i="1" s="1"/>
  <c r="Y2071" i="1"/>
  <c r="S2071" i="1"/>
  <c r="W2071" i="1" s="1"/>
  <c r="Y2070" i="1"/>
  <c r="S2070" i="1"/>
  <c r="W2070" i="1" s="1"/>
  <c r="Y2069" i="1"/>
  <c r="S2069" i="1"/>
  <c r="W2069" i="1" s="1"/>
  <c r="Y2068" i="1"/>
  <c r="S2068" i="1"/>
  <c r="W2068" i="1" s="1"/>
  <c r="Y2067" i="1"/>
  <c r="S2067" i="1"/>
  <c r="W2067" i="1" s="1"/>
  <c r="Y2066" i="1"/>
  <c r="S2066" i="1"/>
  <c r="W2066" i="1" s="1"/>
  <c r="Y2065" i="1"/>
  <c r="S2065" i="1"/>
  <c r="W2065" i="1" s="1"/>
  <c r="Y2064" i="1"/>
  <c r="S2064" i="1"/>
  <c r="W2064" i="1" s="1"/>
  <c r="Y2063" i="1"/>
  <c r="S2063" i="1"/>
  <c r="W2063" i="1" s="1"/>
  <c r="Y2062" i="1"/>
  <c r="S2062" i="1"/>
  <c r="W2062" i="1" s="1"/>
  <c r="Y2061" i="1"/>
  <c r="S2061" i="1"/>
  <c r="W2061" i="1" s="1"/>
  <c r="Y2060" i="1"/>
  <c r="S2060" i="1"/>
  <c r="W2060" i="1" s="1"/>
  <c r="Y2059" i="1"/>
  <c r="S2059" i="1"/>
  <c r="W2059" i="1" s="1"/>
  <c r="Y2058" i="1"/>
  <c r="S2058" i="1"/>
  <c r="W2058" i="1" s="1"/>
  <c r="Y2057" i="1"/>
  <c r="S2057" i="1"/>
  <c r="W2057" i="1" s="1"/>
  <c r="Y2056" i="1"/>
  <c r="S2056" i="1"/>
  <c r="W2056" i="1" s="1"/>
  <c r="Y2055" i="1"/>
  <c r="S2055" i="1"/>
  <c r="W2055" i="1" s="1"/>
  <c r="Y2054" i="1"/>
  <c r="S2054" i="1"/>
  <c r="W2054" i="1" s="1"/>
  <c r="Y2053" i="1"/>
  <c r="S2053" i="1"/>
  <c r="W2053" i="1" s="1"/>
  <c r="Y2052" i="1"/>
  <c r="S2052" i="1"/>
  <c r="W2052" i="1" s="1"/>
  <c r="Y2051" i="1"/>
  <c r="S2051" i="1"/>
  <c r="W2051" i="1" s="1"/>
  <c r="Y2050" i="1"/>
  <c r="S2050" i="1"/>
  <c r="W2050" i="1" s="1"/>
  <c r="Y2049" i="1"/>
  <c r="S2049" i="1"/>
  <c r="W2049" i="1" s="1"/>
  <c r="Y2048" i="1"/>
  <c r="S2048" i="1"/>
  <c r="W2048" i="1" s="1"/>
  <c r="Y2047" i="1"/>
  <c r="S2047" i="1"/>
  <c r="W2047" i="1" s="1"/>
  <c r="Y2046" i="1"/>
  <c r="S2046" i="1"/>
  <c r="W2046" i="1" s="1"/>
  <c r="Y2045" i="1"/>
  <c r="S2045" i="1"/>
  <c r="W2045" i="1" s="1"/>
  <c r="Y2044" i="1"/>
  <c r="S2044" i="1"/>
  <c r="W2044" i="1" s="1"/>
  <c r="Y2043" i="1"/>
  <c r="S2043" i="1"/>
  <c r="W2043" i="1" s="1"/>
  <c r="Y2042" i="1"/>
  <c r="S2042" i="1"/>
  <c r="W2042" i="1" s="1"/>
  <c r="Y2041" i="1"/>
  <c r="S2041" i="1"/>
  <c r="W2041" i="1" s="1"/>
  <c r="Y2040" i="1"/>
  <c r="S2040" i="1"/>
  <c r="W2040" i="1" s="1"/>
  <c r="Y2039" i="1"/>
  <c r="S2039" i="1"/>
  <c r="W2039" i="1" s="1"/>
  <c r="Y2038" i="1"/>
  <c r="S2038" i="1"/>
  <c r="W2038" i="1" s="1"/>
  <c r="Y2037" i="1"/>
  <c r="S2037" i="1"/>
  <c r="W2037" i="1" s="1"/>
  <c r="Y2036" i="1"/>
  <c r="S2036" i="1"/>
  <c r="W2036" i="1" s="1"/>
  <c r="Y2035" i="1"/>
  <c r="S2035" i="1"/>
  <c r="W2035" i="1" s="1"/>
  <c r="Y2034" i="1"/>
  <c r="S2034" i="1"/>
  <c r="W2034" i="1" s="1"/>
  <c r="Y2033" i="1"/>
  <c r="S2033" i="1"/>
  <c r="W2033" i="1" s="1"/>
  <c r="Y2032" i="1"/>
  <c r="S2032" i="1"/>
  <c r="W2032" i="1" s="1"/>
  <c r="Y2031" i="1"/>
  <c r="S2031" i="1"/>
  <c r="W2031" i="1" s="1"/>
  <c r="Y2030" i="1"/>
  <c r="S2030" i="1"/>
  <c r="W2030" i="1" s="1"/>
  <c r="Y2029" i="1"/>
  <c r="S2029" i="1"/>
  <c r="W2029" i="1" s="1"/>
  <c r="Y2028" i="1"/>
  <c r="S2028" i="1"/>
  <c r="W2028" i="1" s="1"/>
  <c r="Y2027" i="1"/>
  <c r="S2027" i="1"/>
  <c r="W2027" i="1" s="1"/>
  <c r="Y2026" i="1"/>
  <c r="S2026" i="1"/>
  <c r="W2026" i="1" s="1"/>
  <c r="Y2025" i="1"/>
  <c r="S2025" i="1"/>
  <c r="W2025" i="1" s="1"/>
  <c r="Y2024" i="1"/>
  <c r="S2024" i="1"/>
  <c r="W2024" i="1" s="1"/>
  <c r="Y2023" i="1"/>
  <c r="S2023" i="1"/>
  <c r="W2023" i="1" s="1"/>
  <c r="Y2022" i="1"/>
  <c r="S2022" i="1"/>
  <c r="W2022" i="1" s="1"/>
  <c r="Y2021" i="1"/>
  <c r="S2021" i="1"/>
  <c r="W2021" i="1" s="1"/>
  <c r="Y2020" i="1"/>
  <c r="S2020" i="1"/>
  <c r="W2020" i="1" s="1"/>
  <c r="Y2019" i="1"/>
  <c r="S2019" i="1"/>
  <c r="W2019" i="1" s="1"/>
  <c r="Y2018" i="1"/>
  <c r="S2018" i="1"/>
  <c r="W2018" i="1" s="1"/>
  <c r="Y2017" i="1"/>
  <c r="S2017" i="1"/>
  <c r="W2017" i="1" s="1"/>
  <c r="Y2016" i="1"/>
  <c r="S2016" i="1"/>
  <c r="W2016" i="1" s="1"/>
  <c r="Y2015" i="1"/>
  <c r="S2015" i="1"/>
  <c r="W2015" i="1" s="1"/>
  <c r="Y2014" i="1"/>
  <c r="S2014" i="1"/>
  <c r="W2014" i="1" s="1"/>
  <c r="Y2013" i="1"/>
  <c r="S2013" i="1"/>
  <c r="W2013" i="1" s="1"/>
  <c r="Y2012" i="1"/>
  <c r="S2012" i="1"/>
  <c r="W2012" i="1" s="1"/>
  <c r="Y2011" i="1"/>
  <c r="S2011" i="1"/>
  <c r="W2011" i="1" s="1"/>
  <c r="Y2010" i="1"/>
  <c r="S2010" i="1"/>
  <c r="W2010" i="1" s="1"/>
  <c r="Y2009" i="1"/>
  <c r="S2009" i="1"/>
  <c r="W2009" i="1" s="1"/>
  <c r="Y2008" i="1"/>
  <c r="S2008" i="1"/>
  <c r="W2008" i="1" s="1"/>
  <c r="Y2007" i="1"/>
  <c r="S2007" i="1"/>
  <c r="W2007" i="1" s="1"/>
  <c r="Y2006" i="1"/>
  <c r="S2006" i="1"/>
  <c r="W2006" i="1" s="1"/>
  <c r="Y2005" i="1"/>
  <c r="S2005" i="1"/>
  <c r="W2005" i="1" s="1"/>
  <c r="Y2004" i="1"/>
  <c r="S2004" i="1"/>
  <c r="W2004" i="1" s="1"/>
  <c r="Y2003" i="1"/>
  <c r="S2003" i="1"/>
  <c r="W2003" i="1" s="1"/>
  <c r="Y2002" i="1"/>
  <c r="S2002" i="1"/>
  <c r="W2002" i="1" s="1"/>
  <c r="Y2001" i="1"/>
  <c r="S2001" i="1"/>
  <c r="W2001" i="1" s="1"/>
  <c r="Y2000" i="1"/>
  <c r="S2000" i="1"/>
  <c r="W2000" i="1" s="1"/>
  <c r="Y1999" i="1"/>
  <c r="S1999" i="1"/>
  <c r="W1999" i="1" s="1"/>
  <c r="Y1998" i="1"/>
  <c r="S1998" i="1"/>
  <c r="W1998" i="1" s="1"/>
  <c r="Y1997" i="1"/>
  <c r="S1997" i="1"/>
  <c r="W1997" i="1" s="1"/>
  <c r="Y1996" i="1"/>
  <c r="S1996" i="1"/>
  <c r="W1996" i="1" s="1"/>
  <c r="Y1995" i="1"/>
  <c r="S1995" i="1"/>
  <c r="W1995" i="1" s="1"/>
  <c r="Y1994" i="1"/>
  <c r="S1994" i="1"/>
  <c r="W1994" i="1" s="1"/>
  <c r="Y1993" i="1"/>
  <c r="S1993" i="1"/>
  <c r="W1993" i="1" s="1"/>
  <c r="Y1992" i="1"/>
  <c r="S1992" i="1"/>
  <c r="W1992" i="1" s="1"/>
  <c r="Y1991" i="1"/>
  <c r="S1991" i="1"/>
  <c r="W1991" i="1" s="1"/>
  <c r="Y1990" i="1"/>
  <c r="S1990" i="1"/>
  <c r="W1990" i="1" s="1"/>
  <c r="Y1989" i="1"/>
  <c r="S1989" i="1"/>
  <c r="W1989" i="1" s="1"/>
  <c r="Y1988" i="1"/>
  <c r="S1988" i="1"/>
  <c r="W1988" i="1" s="1"/>
  <c r="Y1987" i="1"/>
  <c r="S1987" i="1"/>
  <c r="W1987" i="1" s="1"/>
  <c r="Y1986" i="1"/>
  <c r="S1986" i="1"/>
  <c r="W1986" i="1" s="1"/>
  <c r="Y1985" i="1"/>
  <c r="S1985" i="1"/>
  <c r="W1985" i="1" s="1"/>
  <c r="Y1984" i="1"/>
  <c r="S1984" i="1"/>
  <c r="W1984" i="1" s="1"/>
  <c r="Y1983" i="1"/>
  <c r="S1983" i="1"/>
  <c r="W1983" i="1" s="1"/>
  <c r="Y1982" i="1"/>
  <c r="S1982" i="1"/>
  <c r="W1982" i="1" s="1"/>
  <c r="Y1981" i="1"/>
  <c r="S1981" i="1"/>
  <c r="W1981" i="1" s="1"/>
  <c r="Y1980" i="1"/>
  <c r="S1980" i="1"/>
  <c r="W1980" i="1" s="1"/>
  <c r="Y1979" i="1"/>
  <c r="S1979" i="1"/>
  <c r="W1979" i="1" s="1"/>
  <c r="Y1978" i="1"/>
  <c r="S1978" i="1"/>
  <c r="W1978" i="1" s="1"/>
  <c r="Y1977" i="1"/>
  <c r="S1977" i="1"/>
  <c r="W1977" i="1" s="1"/>
  <c r="Y1976" i="1"/>
  <c r="S1976" i="1"/>
  <c r="W1976" i="1" s="1"/>
  <c r="Y1975" i="1"/>
  <c r="S1975" i="1"/>
  <c r="W1975" i="1" s="1"/>
  <c r="Y1974" i="1"/>
  <c r="S1974" i="1"/>
  <c r="W1974" i="1" s="1"/>
  <c r="Y1973" i="1"/>
  <c r="S1973" i="1"/>
  <c r="W1973" i="1" s="1"/>
  <c r="Y1972" i="1"/>
  <c r="S1972" i="1"/>
  <c r="W1972" i="1" s="1"/>
  <c r="Y1971" i="1"/>
  <c r="S1971" i="1"/>
  <c r="W1971" i="1" s="1"/>
  <c r="Y1970" i="1"/>
  <c r="S1970" i="1"/>
  <c r="W1970" i="1" s="1"/>
  <c r="Y1969" i="1"/>
  <c r="S1969" i="1"/>
  <c r="W1969" i="1" s="1"/>
  <c r="Y1968" i="1"/>
  <c r="S1968" i="1"/>
  <c r="W1968" i="1" s="1"/>
  <c r="Y1967" i="1"/>
  <c r="S1967" i="1"/>
  <c r="W1967" i="1" s="1"/>
  <c r="Y1966" i="1"/>
  <c r="S1966" i="1"/>
  <c r="W1966" i="1" s="1"/>
  <c r="Y1965" i="1"/>
  <c r="S1965" i="1"/>
  <c r="W1965" i="1" s="1"/>
  <c r="Y1964" i="1"/>
  <c r="S1964" i="1"/>
  <c r="W1964" i="1" s="1"/>
  <c r="Y1963" i="1"/>
  <c r="S1963" i="1"/>
  <c r="W1963" i="1" s="1"/>
  <c r="Y1962" i="1"/>
  <c r="S1962" i="1"/>
  <c r="W1962" i="1" s="1"/>
  <c r="Y1961" i="1"/>
  <c r="S1961" i="1"/>
  <c r="W1961" i="1" s="1"/>
  <c r="Y1960" i="1"/>
  <c r="S1960" i="1"/>
  <c r="W1960" i="1" s="1"/>
  <c r="Y1959" i="1"/>
  <c r="S1959" i="1"/>
  <c r="W1959" i="1" s="1"/>
  <c r="Y1958" i="1"/>
  <c r="S1958" i="1"/>
  <c r="W1958" i="1" s="1"/>
  <c r="Y1957" i="1"/>
  <c r="S1957" i="1"/>
  <c r="W1957" i="1" s="1"/>
  <c r="Y1956" i="1"/>
  <c r="S1956" i="1"/>
  <c r="W1956" i="1" s="1"/>
  <c r="Y1955" i="1"/>
  <c r="S1955" i="1"/>
  <c r="W1955" i="1" s="1"/>
  <c r="Y1954" i="1"/>
  <c r="S1954" i="1"/>
  <c r="W1954" i="1" s="1"/>
  <c r="Y1953" i="1"/>
  <c r="S1953" i="1"/>
  <c r="W1953" i="1" s="1"/>
  <c r="Y1952" i="1"/>
  <c r="S1952" i="1"/>
  <c r="W1952" i="1" s="1"/>
  <c r="Y1951" i="1"/>
  <c r="S1951" i="1"/>
  <c r="W1951" i="1" s="1"/>
  <c r="Y1950" i="1"/>
  <c r="S1950" i="1"/>
  <c r="W1950" i="1" s="1"/>
  <c r="Y1949" i="1"/>
  <c r="S1949" i="1"/>
  <c r="W1949" i="1" s="1"/>
  <c r="Y1948" i="1"/>
  <c r="S1948" i="1"/>
  <c r="W1948" i="1" s="1"/>
  <c r="Y1947" i="1"/>
  <c r="S1947" i="1"/>
  <c r="W1947" i="1" s="1"/>
  <c r="Y1946" i="1"/>
  <c r="S1946" i="1"/>
  <c r="W1946" i="1" s="1"/>
  <c r="Y1945" i="1"/>
  <c r="S1945" i="1"/>
  <c r="W1945" i="1" s="1"/>
  <c r="Y1944" i="1"/>
  <c r="S1944" i="1"/>
  <c r="W1944" i="1" s="1"/>
  <c r="Y1943" i="1"/>
  <c r="S1943" i="1"/>
  <c r="W1943" i="1" s="1"/>
  <c r="Y1942" i="1"/>
  <c r="S1942" i="1"/>
  <c r="W1942" i="1" s="1"/>
  <c r="Y1941" i="1"/>
  <c r="S1941" i="1"/>
  <c r="W1941" i="1" s="1"/>
  <c r="Y1940" i="1"/>
  <c r="S1940" i="1"/>
  <c r="W1940" i="1" s="1"/>
  <c r="Y1939" i="1"/>
  <c r="S1939" i="1"/>
  <c r="W1939" i="1" s="1"/>
  <c r="Y1938" i="1"/>
  <c r="S1938" i="1"/>
  <c r="W1938" i="1" s="1"/>
  <c r="Y1937" i="1"/>
  <c r="S1937" i="1"/>
  <c r="W1937" i="1" s="1"/>
  <c r="Y1936" i="1"/>
  <c r="S1936" i="1"/>
  <c r="W1936" i="1" s="1"/>
  <c r="Y1935" i="1"/>
  <c r="S1935" i="1"/>
  <c r="W1935" i="1" s="1"/>
  <c r="Y1934" i="1"/>
  <c r="S1934" i="1"/>
  <c r="W1934" i="1" s="1"/>
  <c r="Y1933" i="1"/>
  <c r="S1933" i="1"/>
  <c r="W1933" i="1" s="1"/>
  <c r="Y1932" i="1"/>
  <c r="S1932" i="1"/>
  <c r="W1932" i="1" s="1"/>
  <c r="Y1931" i="1"/>
  <c r="S1931" i="1"/>
  <c r="W1931" i="1" s="1"/>
  <c r="Y1930" i="1"/>
  <c r="S1930" i="1"/>
  <c r="W1930" i="1" s="1"/>
  <c r="Y1929" i="1"/>
  <c r="S1929" i="1"/>
  <c r="W1929" i="1" s="1"/>
  <c r="Y1928" i="1"/>
  <c r="S1928" i="1"/>
  <c r="W1928" i="1" s="1"/>
  <c r="Y1927" i="1"/>
  <c r="S1927" i="1"/>
  <c r="W1927" i="1" s="1"/>
  <c r="Y1926" i="1"/>
  <c r="S1926" i="1"/>
  <c r="W1926" i="1" s="1"/>
  <c r="Y1925" i="1"/>
  <c r="S1925" i="1"/>
  <c r="W1925" i="1" s="1"/>
  <c r="Y1924" i="1"/>
  <c r="S1924" i="1"/>
  <c r="W1924" i="1" s="1"/>
  <c r="Y1923" i="1"/>
  <c r="S1923" i="1"/>
  <c r="W1923" i="1" s="1"/>
  <c r="Y1922" i="1"/>
  <c r="S1922" i="1"/>
  <c r="W1922" i="1" s="1"/>
  <c r="Y1921" i="1"/>
  <c r="S1921" i="1"/>
  <c r="W1921" i="1" s="1"/>
  <c r="Y1920" i="1"/>
  <c r="S1920" i="1"/>
  <c r="W1920" i="1" s="1"/>
  <c r="Y1919" i="1"/>
  <c r="S1919" i="1"/>
  <c r="W1919" i="1" s="1"/>
  <c r="Y1918" i="1"/>
  <c r="S1918" i="1"/>
  <c r="W1918" i="1" s="1"/>
  <c r="Y1917" i="1"/>
  <c r="S1917" i="1"/>
  <c r="W1917" i="1" s="1"/>
  <c r="Y1916" i="1"/>
  <c r="S1916" i="1"/>
  <c r="W1916" i="1" s="1"/>
  <c r="Y1915" i="1"/>
  <c r="S1915" i="1"/>
  <c r="W1915" i="1" s="1"/>
  <c r="Y1914" i="1"/>
  <c r="S1914" i="1"/>
  <c r="W1914" i="1" s="1"/>
  <c r="Y1913" i="1"/>
  <c r="S1913" i="1"/>
  <c r="W1913" i="1" s="1"/>
  <c r="Y1912" i="1"/>
  <c r="S1912" i="1"/>
  <c r="W1912" i="1" s="1"/>
  <c r="Y1911" i="1"/>
  <c r="S1911" i="1"/>
  <c r="W1911" i="1" s="1"/>
  <c r="Y1910" i="1"/>
  <c r="S1910" i="1"/>
  <c r="W1910" i="1" s="1"/>
  <c r="Y1909" i="1"/>
  <c r="S1909" i="1"/>
  <c r="W1909" i="1" s="1"/>
  <c r="Y1908" i="1"/>
  <c r="S1908" i="1"/>
  <c r="W1908" i="1" s="1"/>
  <c r="Y1907" i="1"/>
  <c r="S1907" i="1"/>
  <c r="W1907" i="1" s="1"/>
  <c r="Y1906" i="1"/>
  <c r="S1906" i="1"/>
  <c r="W1906" i="1" s="1"/>
  <c r="Y1905" i="1"/>
  <c r="S1905" i="1"/>
  <c r="W1905" i="1" s="1"/>
  <c r="Y1904" i="1"/>
  <c r="S1904" i="1"/>
  <c r="W1904" i="1" s="1"/>
  <c r="Y1903" i="1"/>
  <c r="S1903" i="1"/>
  <c r="W1903" i="1" s="1"/>
  <c r="Y1902" i="1"/>
  <c r="S1902" i="1"/>
  <c r="W1902" i="1" s="1"/>
  <c r="Y1901" i="1"/>
  <c r="S1901" i="1"/>
  <c r="W1901" i="1" s="1"/>
  <c r="Y1900" i="1"/>
  <c r="S1900" i="1"/>
  <c r="W1900" i="1" s="1"/>
  <c r="Y1899" i="1"/>
  <c r="S1899" i="1"/>
  <c r="W1899" i="1" s="1"/>
  <c r="Y1898" i="1"/>
  <c r="S1898" i="1"/>
  <c r="W1898" i="1" s="1"/>
  <c r="Y1897" i="1"/>
  <c r="S1897" i="1"/>
  <c r="W1897" i="1" s="1"/>
  <c r="Y1896" i="1"/>
  <c r="S1896" i="1"/>
  <c r="W1896" i="1" s="1"/>
  <c r="Y1895" i="1"/>
  <c r="S1895" i="1"/>
  <c r="W1895" i="1" s="1"/>
  <c r="Y1894" i="1"/>
  <c r="S1894" i="1"/>
  <c r="W1894" i="1" s="1"/>
  <c r="Y1893" i="1"/>
  <c r="S1893" i="1"/>
  <c r="W1893" i="1" s="1"/>
  <c r="Y1892" i="1"/>
  <c r="S1892" i="1"/>
  <c r="W1892" i="1" s="1"/>
  <c r="Y1891" i="1"/>
  <c r="S1891" i="1"/>
  <c r="W1891" i="1" s="1"/>
  <c r="Y1890" i="1"/>
  <c r="S1890" i="1"/>
  <c r="W1890" i="1" s="1"/>
  <c r="Y1889" i="1"/>
  <c r="S1889" i="1"/>
  <c r="W1889" i="1" s="1"/>
  <c r="Y1888" i="1"/>
  <c r="S1888" i="1"/>
  <c r="W1888" i="1" s="1"/>
  <c r="Y1887" i="1"/>
  <c r="S1887" i="1"/>
  <c r="W1887" i="1" s="1"/>
  <c r="Y1886" i="1"/>
  <c r="S1886" i="1"/>
  <c r="W1886" i="1" s="1"/>
  <c r="Y1885" i="1"/>
  <c r="S1885" i="1"/>
  <c r="W1885" i="1" s="1"/>
  <c r="Y1884" i="1"/>
  <c r="S1884" i="1"/>
  <c r="W1884" i="1" s="1"/>
  <c r="Y1883" i="1"/>
  <c r="S1883" i="1"/>
  <c r="W1883" i="1" s="1"/>
  <c r="Y1882" i="1"/>
  <c r="S1882" i="1"/>
  <c r="W1882" i="1" s="1"/>
  <c r="Y1881" i="1"/>
  <c r="S1881" i="1"/>
  <c r="W1881" i="1" s="1"/>
  <c r="Y1880" i="1"/>
  <c r="S1880" i="1"/>
  <c r="W1880" i="1" s="1"/>
  <c r="Y1879" i="1"/>
  <c r="S1879" i="1"/>
  <c r="W1879" i="1" s="1"/>
  <c r="Y1878" i="1"/>
  <c r="S1878" i="1"/>
  <c r="W1878" i="1" s="1"/>
  <c r="Y1877" i="1"/>
  <c r="S1877" i="1"/>
  <c r="W1877" i="1" s="1"/>
  <c r="Y1876" i="1"/>
  <c r="S1876" i="1"/>
  <c r="W1876" i="1" s="1"/>
  <c r="Y1875" i="1"/>
  <c r="S1875" i="1"/>
  <c r="W1875" i="1" s="1"/>
  <c r="Y1874" i="1"/>
  <c r="S1874" i="1"/>
  <c r="W1874" i="1" s="1"/>
  <c r="Y1873" i="1"/>
  <c r="S1873" i="1"/>
  <c r="W1873" i="1" s="1"/>
  <c r="Y1872" i="1"/>
  <c r="S1872" i="1"/>
  <c r="W1872" i="1" s="1"/>
  <c r="Y1871" i="1"/>
  <c r="S1871" i="1"/>
  <c r="W1871" i="1" s="1"/>
  <c r="Y1870" i="1"/>
  <c r="S1870" i="1"/>
  <c r="W1870" i="1" s="1"/>
  <c r="Y1869" i="1"/>
  <c r="S1869" i="1"/>
  <c r="W1869" i="1" s="1"/>
  <c r="Y1868" i="1"/>
  <c r="S1868" i="1"/>
  <c r="W1868" i="1" s="1"/>
  <c r="Y1867" i="1"/>
  <c r="S1867" i="1"/>
  <c r="W1867" i="1" s="1"/>
  <c r="Y1866" i="1"/>
  <c r="S1866" i="1"/>
  <c r="W1866" i="1" s="1"/>
  <c r="Y1865" i="1"/>
  <c r="S1865" i="1"/>
  <c r="W1865" i="1" s="1"/>
  <c r="Y1864" i="1"/>
  <c r="S1864" i="1"/>
  <c r="W1864" i="1" s="1"/>
  <c r="Y1863" i="1"/>
  <c r="S1863" i="1"/>
  <c r="W1863" i="1" s="1"/>
  <c r="Y1862" i="1"/>
  <c r="S1862" i="1"/>
  <c r="W1862" i="1" s="1"/>
  <c r="Y1861" i="1"/>
  <c r="S1861" i="1"/>
  <c r="W1861" i="1" s="1"/>
  <c r="Y1860" i="1"/>
  <c r="S1860" i="1"/>
  <c r="W1860" i="1" s="1"/>
  <c r="Y1859" i="1"/>
  <c r="S1859" i="1"/>
  <c r="W1859" i="1" s="1"/>
  <c r="Y1858" i="1"/>
  <c r="S1858" i="1"/>
  <c r="W1858" i="1" s="1"/>
  <c r="Y1857" i="1"/>
  <c r="S1857" i="1"/>
  <c r="W1857" i="1" s="1"/>
  <c r="Y1856" i="1"/>
  <c r="S1856" i="1"/>
  <c r="W1856" i="1" s="1"/>
  <c r="Y1855" i="1"/>
  <c r="S1855" i="1"/>
  <c r="W1855" i="1" s="1"/>
  <c r="Y1854" i="1"/>
  <c r="S1854" i="1"/>
  <c r="W1854" i="1" s="1"/>
  <c r="Y1853" i="1"/>
  <c r="S1853" i="1"/>
  <c r="W1853" i="1" s="1"/>
  <c r="Y1852" i="1"/>
  <c r="S1852" i="1"/>
  <c r="W1852" i="1" s="1"/>
  <c r="Y1851" i="1"/>
  <c r="S1851" i="1"/>
  <c r="W1851" i="1" s="1"/>
  <c r="Y1850" i="1"/>
  <c r="S1850" i="1"/>
  <c r="W1850" i="1" s="1"/>
  <c r="Y1849" i="1"/>
  <c r="S1849" i="1"/>
  <c r="W1849" i="1" s="1"/>
  <c r="Y1848" i="1"/>
  <c r="S1848" i="1"/>
  <c r="W1848" i="1" s="1"/>
  <c r="Y1847" i="1"/>
  <c r="S1847" i="1"/>
  <c r="W1847" i="1" s="1"/>
  <c r="Y1846" i="1"/>
  <c r="S1846" i="1"/>
  <c r="W1846" i="1" s="1"/>
  <c r="Y1845" i="1"/>
  <c r="S1845" i="1"/>
  <c r="W1845" i="1" s="1"/>
  <c r="Y1844" i="1"/>
  <c r="S1844" i="1"/>
  <c r="W1844" i="1" s="1"/>
  <c r="Y1843" i="1"/>
  <c r="S1843" i="1"/>
  <c r="W1843" i="1" s="1"/>
  <c r="Y1842" i="1"/>
  <c r="S1842" i="1"/>
  <c r="W1842" i="1" s="1"/>
  <c r="Y1841" i="1"/>
  <c r="S1841" i="1"/>
  <c r="W1841" i="1" s="1"/>
  <c r="Y1840" i="1"/>
  <c r="S1840" i="1"/>
  <c r="W1840" i="1" s="1"/>
  <c r="Y1839" i="1"/>
  <c r="S1839" i="1"/>
  <c r="W1839" i="1" s="1"/>
  <c r="Y1838" i="1"/>
  <c r="S1838" i="1"/>
  <c r="W1838" i="1" s="1"/>
  <c r="Y1837" i="1"/>
  <c r="S1837" i="1"/>
  <c r="W1837" i="1" s="1"/>
  <c r="Y1836" i="1"/>
  <c r="S1836" i="1"/>
  <c r="W1836" i="1" s="1"/>
  <c r="Y1835" i="1"/>
  <c r="S1835" i="1"/>
  <c r="W1835" i="1" s="1"/>
  <c r="Y1834" i="1"/>
  <c r="S1834" i="1"/>
  <c r="W1834" i="1" s="1"/>
  <c r="Y1833" i="1"/>
  <c r="S1833" i="1"/>
  <c r="W1833" i="1" s="1"/>
  <c r="Y1832" i="1"/>
  <c r="S1832" i="1"/>
  <c r="W1832" i="1" s="1"/>
  <c r="Y1831" i="1"/>
  <c r="S1831" i="1"/>
  <c r="W1831" i="1" s="1"/>
  <c r="Y1830" i="1"/>
  <c r="S1830" i="1"/>
  <c r="W1830" i="1" s="1"/>
  <c r="Y1829" i="1"/>
  <c r="S1829" i="1"/>
  <c r="W1829" i="1" s="1"/>
  <c r="Y1431" i="1"/>
  <c r="S1431" i="1"/>
  <c r="W1431" i="1" s="1"/>
  <c r="Y1430" i="1"/>
  <c r="S1430" i="1"/>
  <c r="W1430" i="1" s="1"/>
  <c r="Y1447" i="1"/>
  <c r="S1447" i="1"/>
  <c r="W1447" i="1" s="1"/>
  <c r="Y1446" i="1"/>
  <c r="S1446" i="1"/>
  <c r="W1446" i="1" s="1"/>
  <c r="Y1445" i="1"/>
  <c r="S1445" i="1"/>
  <c r="W1445" i="1" s="1"/>
  <c r="Y1444" i="1"/>
  <c r="S1444" i="1"/>
  <c r="W1444" i="1" s="1"/>
  <c r="Y1443" i="1"/>
  <c r="S1443" i="1"/>
  <c r="W1443" i="1" s="1"/>
  <c r="Y1442" i="1"/>
  <c r="S1442" i="1"/>
  <c r="W1442" i="1" s="1"/>
  <c r="Y1441" i="1"/>
  <c r="S1441" i="1"/>
  <c r="W1441" i="1" s="1"/>
  <c r="Y1440" i="1"/>
  <c r="S1440" i="1"/>
  <c r="W1440" i="1" s="1"/>
  <c r="Y1439" i="1"/>
  <c r="S1439" i="1"/>
  <c r="W1439" i="1" s="1"/>
  <c r="Y1438" i="1"/>
  <c r="S1438" i="1"/>
  <c r="W1438" i="1" s="1"/>
  <c r="Y1437" i="1"/>
  <c r="S1437" i="1"/>
  <c r="W1437" i="1" s="1"/>
  <c r="Y1436" i="1"/>
  <c r="S1436" i="1"/>
  <c r="W1436" i="1" s="1"/>
  <c r="Y1435" i="1"/>
  <c r="S1435" i="1"/>
  <c r="W1435" i="1" s="1"/>
  <c r="Y1434" i="1"/>
  <c r="S1434" i="1"/>
  <c r="W1434" i="1" s="1"/>
  <c r="Y1433" i="1"/>
  <c r="S1433" i="1"/>
  <c r="W1433" i="1" s="1"/>
  <c r="Y1432" i="1"/>
  <c r="S1432" i="1"/>
  <c r="W1432" i="1" s="1"/>
  <c r="Y1448" i="1"/>
  <c r="S1448" i="1"/>
  <c r="W1448" i="1" s="1"/>
  <c r="Y1451" i="1"/>
  <c r="S1451" i="1"/>
  <c r="W1451" i="1" s="1"/>
  <c r="Y1450" i="1"/>
  <c r="S1450" i="1"/>
  <c r="W1450" i="1" s="1"/>
  <c r="Y1449" i="1"/>
  <c r="S1449" i="1"/>
  <c r="W1449" i="1" s="1"/>
  <c r="Y1453" i="1"/>
  <c r="S1453" i="1"/>
  <c r="W1453" i="1" s="1"/>
  <c r="Y1452" i="1"/>
  <c r="S1452" i="1"/>
  <c r="W1452" i="1" s="1"/>
  <c r="Y1479" i="1"/>
  <c r="S1479" i="1"/>
  <c r="W1479" i="1" s="1"/>
  <c r="Y1478" i="1"/>
  <c r="S1478" i="1"/>
  <c r="W1478" i="1" s="1"/>
  <c r="Y1477" i="1"/>
  <c r="S1477" i="1"/>
  <c r="W1477" i="1" s="1"/>
  <c r="Y1476" i="1"/>
  <c r="S1476" i="1"/>
  <c r="W1476" i="1" s="1"/>
  <c r="Y1475" i="1"/>
  <c r="S1475" i="1"/>
  <c r="W1475" i="1" s="1"/>
  <c r="Y1474" i="1"/>
  <c r="S1474" i="1"/>
  <c r="W1474" i="1" s="1"/>
  <c r="Y1473" i="1"/>
  <c r="S1473" i="1"/>
  <c r="W1473" i="1" s="1"/>
  <c r="Y1472" i="1"/>
  <c r="S1472" i="1"/>
  <c r="W1472" i="1" s="1"/>
  <c r="Y1471" i="1"/>
  <c r="S1471" i="1"/>
  <c r="W1471" i="1" s="1"/>
  <c r="Y1470" i="1"/>
  <c r="S1470" i="1"/>
  <c r="W1470" i="1" s="1"/>
  <c r="Y1469" i="1"/>
  <c r="S1469" i="1"/>
  <c r="W1469" i="1" s="1"/>
  <c r="Y1468" i="1"/>
  <c r="S1468" i="1"/>
  <c r="W1468" i="1" s="1"/>
  <c r="Y1467" i="1"/>
  <c r="S1467" i="1"/>
  <c r="W1467" i="1" s="1"/>
  <c r="Y1458" i="1"/>
  <c r="S1458" i="1"/>
  <c r="W1458" i="1" s="1"/>
  <c r="Y1457" i="1"/>
  <c r="S1457" i="1"/>
  <c r="W1457" i="1" s="1"/>
  <c r="Y1456" i="1"/>
  <c r="S1456" i="1"/>
  <c r="W1456" i="1" s="1"/>
  <c r="Y1455" i="1"/>
  <c r="S1455" i="1"/>
  <c r="W1455" i="1" s="1"/>
  <c r="Y1454" i="1"/>
  <c r="S1454" i="1"/>
  <c r="W1454" i="1" s="1"/>
  <c r="Y1460" i="1"/>
  <c r="S1460" i="1"/>
  <c r="W1460" i="1" s="1"/>
  <c r="Y1459" i="1"/>
  <c r="S1459" i="1"/>
  <c r="W1459" i="1" s="1"/>
  <c r="Y1466" i="1"/>
  <c r="S1466" i="1"/>
  <c r="W1466" i="1" s="1"/>
  <c r="Y1465" i="1"/>
  <c r="S1465" i="1"/>
  <c r="W1465" i="1" s="1"/>
  <c r="Y1464" i="1"/>
  <c r="S1464" i="1"/>
  <c r="W1464" i="1" s="1"/>
  <c r="Y1463" i="1"/>
  <c r="S1463" i="1"/>
  <c r="W1463" i="1" s="1"/>
  <c r="Y1462" i="1"/>
  <c r="S1462" i="1"/>
  <c r="W1462" i="1" s="1"/>
  <c r="Y1461" i="1"/>
  <c r="S1461" i="1"/>
  <c r="W1461" i="1" s="1"/>
  <c r="Y1481" i="1"/>
  <c r="S1481" i="1"/>
  <c r="W1481" i="1" s="1"/>
  <c r="Y1480" i="1"/>
  <c r="S1480" i="1"/>
  <c r="W1480" i="1" s="1"/>
  <c r="Y1486" i="1"/>
  <c r="S1486" i="1"/>
  <c r="W1486" i="1" s="1"/>
  <c r="Y1485" i="1"/>
  <c r="S1485" i="1"/>
  <c r="W1485" i="1" s="1"/>
  <c r="Y1484" i="1"/>
  <c r="S1484" i="1"/>
  <c r="W1484" i="1" s="1"/>
  <c r="Y1483" i="1"/>
  <c r="S1483" i="1"/>
  <c r="W1483" i="1" s="1"/>
  <c r="Y1494" i="1"/>
  <c r="S1494" i="1"/>
  <c r="W1494" i="1" s="1"/>
  <c r="Y1493" i="1"/>
  <c r="S1493" i="1"/>
  <c r="W1493" i="1" s="1"/>
  <c r="Y1492" i="1"/>
  <c r="S1492" i="1"/>
  <c r="W1492" i="1" s="1"/>
  <c r="Y1491" i="1"/>
  <c r="S1491" i="1"/>
  <c r="W1491" i="1" s="1"/>
  <c r="Y1490" i="1"/>
  <c r="S1490" i="1"/>
  <c r="W1490" i="1" s="1"/>
  <c r="Y1489" i="1"/>
  <c r="S1489" i="1"/>
  <c r="W1489" i="1" s="1"/>
  <c r="Y1488" i="1"/>
  <c r="S1488" i="1"/>
  <c r="W1488" i="1" s="1"/>
  <c r="Y1487" i="1"/>
  <c r="S1487" i="1"/>
  <c r="W1487" i="1" s="1"/>
  <c r="Y1504" i="1"/>
  <c r="S1504" i="1"/>
  <c r="W1504" i="1" s="1"/>
  <c r="Y1503" i="1"/>
  <c r="S1503" i="1"/>
  <c r="W1503" i="1" s="1"/>
  <c r="Y1502" i="1"/>
  <c r="S1502" i="1"/>
  <c r="W1502" i="1" s="1"/>
  <c r="Y1501" i="1"/>
  <c r="S1501" i="1"/>
  <c r="W1501" i="1" s="1"/>
  <c r="Y1500" i="1"/>
  <c r="S1500" i="1"/>
  <c r="W1500" i="1" s="1"/>
  <c r="Y1499" i="1"/>
  <c r="S1499" i="1"/>
  <c r="W1499" i="1" s="1"/>
  <c r="Y1498" i="1"/>
  <c r="S1498" i="1"/>
  <c r="W1498" i="1" s="1"/>
  <c r="Y1497" i="1"/>
  <c r="S1497" i="1"/>
  <c r="W1497" i="1" s="1"/>
  <c r="Y1496" i="1"/>
  <c r="S1496" i="1"/>
  <c r="W1496" i="1" s="1"/>
  <c r="Y1495" i="1"/>
  <c r="S1495" i="1"/>
  <c r="W1495" i="1" s="1"/>
  <c r="Y1482" i="1"/>
  <c r="S1482" i="1"/>
  <c r="W1482" i="1" s="1"/>
  <c r="Y1514" i="1"/>
  <c r="S1514" i="1"/>
  <c r="W1514" i="1" s="1"/>
  <c r="Y1513" i="1"/>
  <c r="S1513" i="1"/>
  <c r="W1513" i="1" s="1"/>
  <c r="Y1512" i="1"/>
  <c r="S1512" i="1"/>
  <c r="W1512" i="1" s="1"/>
  <c r="Y1511" i="1"/>
  <c r="S1511" i="1"/>
  <c r="W1511" i="1" s="1"/>
  <c r="Y1510" i="1"/>
  <c r="S1510" i="1"/>
  <c r="W1510" i="1" s="1"/>
  <c r="Y1509" i="1"/>
  <c r="S1509" i="1"/>
  <c r="W1509" i="1" s="1"/>
  <c r="Y1508" i="1"/>
  <c r="S1508" i="1"/>
  <c r="W1508" i="1" s="1"/>
  <c r="Y1507" i="1"/>
  <c r="S1507" i="1"/>
  <c r="W1507" i="1" s="1"/>
  <c r="Y1506" i="1"/>
  <c r="S1506" i="1"/>
  <c r="W1506" i="1" s="1"/>
  <c r="Y1505" i="1"/>
  <c r="S1505" i="1"/>
  <c r="W1505" i="1" s="1"/>
  <c r="Y1522" i="1"/>
  <c r="S1522" i="1"/>
  <c r="W1522" i="1" s="1"/>
  <c r="Y1521" i="1"/>
  <c r="S1521" i="1"/>
  <c r="W1521" i="1" s="1"/>
  <c r="Y1520" i="1"/>
  <c r="S1520" i="1"/>
  <c r="W1520" i="1" s="1"/>
  <c r="Y1519" i="1"/>
  <c r="S1519" i="1"/>
  <c r="W1519" i="1" s="1"/>
  <c r="Y1518" i="1"/>
  <c r="S1518" i="1"/>
  <c r="W1518" i="1" s="1"/>
  <c r="Y1517" i="1"/>
  <c r="S1517" i="1"/>
  <c r="W1517" i="1" s="1"/>
  <c r="Y1516" i="1"/>
  <c r="S1516" i="1"/>
  <c r="W1516" i="1" s="1"/>
  <c r="Y1515" i="1"/>
  <c r="S1515" i="1"/>
  <c r="W1515" i="1" s="1"/>
  <c r="Y1525" i="1"/>
  <c r="S1525" i="1"/>
  <c r="W1525" i="1" s="1"/>
  <c r="Y1524" i="1"/>
  <c r="S1524" i="1"/>
  <c r="W1524" i="1" s="1"/>
  <c r="Y1523" i="1"/>
  <c r="S1523" i="1"/>
  <c r="W1523" i="1" s="1"/>
  <c r="Y1531" i="1"/>
  <c r="S1531" i="1"/>
  <c r="W1531" i="1" s="1"/>
  <c r="Y1530" i="1"/>
  <c r="S1530" i="1"/>
  <c r="W1530" i="1" s="1"/>
  <c r="Y1529" i="1"/>
  <c r="S1529" i="1"/>
  <c r="W1529" i="1" s="1"/>
  <c r="Y1528" i="1"/>
  <c r="S1528" i="1"/>
  <c r="W1528" i="1" s="1"/>
  <c r="Y1527" i="1"/>
  <c r="S1527" i="1"/>
  <c r="W1527" i="1" s="1"/>
  <c r="Y1526" i="1"/>
  <c r="S1526" i="1"/>
  <c r="W1526" i="1" s="1"/>
  <c r="Y1534" i="1"/>
  <c r="S1534" i="1"/>
  <c r="W1534" i="1" s="1"/>
  <c r="Y1533" i="1"/>
  <c r="S1533" i="1"/>
  <c r="W1533" i="1" s="1"/>
  <c r="Y1532" i="1"/>
  <c r="S1532" i="1"/>
  <c r="W1532" i="1" s="1"/>
  <c r="Y1536" i="1"/>
  <c r="S1536" i="1"/>
  <c r="W1536" i="1" s="1"/>
  <c r="Y1535" i="1"/>
  <c r="S1535" i="1"/>
  <c r="W1535" i="1" s="1"/>
  <c r="Y1537" i="1"/>
  <c r="S1537" i="1"/>
  <c r="W1537" i="1" s="1"/>
  <c r="Y1541" i="1"/>
  <c r="S1541" i="1"/>
  <c r="W1541" i="1" s="1"/>
  <c r="Y1540" i="1"/>
  <c r="S1540" i="1"/>
  <c r="W1540" i="1" s="1"/>
  <c r="Y1539" i="1"/>
  <c r="S1539" i="1"/>
  <c r="W1539" i="1" s="1"/>
  <c r="Y1538" i="1"/>
  <c r="S1538" i="1"/>
  <c r="W1538" i="1" s="1"/>
  <c r="Y1549" i="1"/>
  <c r="S1549" i="1"/>
  <c r="W1549" i="1" s="1"/>
  <c r="Y1548" i="1"/>
  <c r="S1548" i="1"/>
  <c r="W1548" i="1" s="1"/>
  <c r="Y1547" i="1"/>
  <c r="S1547" i="1"/>
  <c r="W1547" i="1" s="1"/>
  <c r="Y1546" i="1"/>
  <c r="S1546" i="1"/>
  <c r="W1546" i="1" s="1"/>
  <c r="Y1545" i="1"/>
  <c r="S1545" i="1"/>
  <c r="W1545" i="1" s="1"/>
  <c r="Y1544" i="1"/>
  <c r="S1544" i="1"/>
  <c r="W1544" i="1" s="1"/>
  <c r="Y1543" i="1"/>
  <c r="S1543" i="1"/>
  <c r="W1543" i="1" s="1"/>
  <c r="Y1542" i="1"/>
  <c r="S1542" i="1"/>
  <c r="W1542" i="1" s="1"/>
  <c r="Y1550" i="1"/>
  <c r="S1550" i="1"/>
  <c r="W1550" i="1" s="1"/>
  <c r="Y1551" i="1"/>
  <c r="S1551" i="1"/>
  <c r="W1551" i="1" s="1"/>
  <c r="Y1554" i="1"/>
  <c r="S1554" i="1"/>
  <c r="W1554" i="1" s="1"/>
  <c r="Y1553" i="1"/>
  <c r="S1553" i="1"/>
  <c r="W1553" i="1" s="1"/>
  <c r="Y1552" i="1"/>
  <c r="S1552" i="1"/>
  <c r="W1552" i="1" s="1"/>
  <c r="Y1557" i="1"/>
  <c r="S1557" i="1"/>
  <c r="W1557" i="1" s="1"/>
  <c r="Y1556" i="1"/>
  <c r="S1556" i="1"/>
  <c r="W1556" i="1" s="1"/>
  <c r="Y1555" i="1"/>
  <c r="S1555" i="1"/>
  <c r="W1555" i="1" s="1"/>
  <c r="Y1563" i="1"/>
  <c r="S1563" i="1"/>
  <c r="W1563" i="1" s="1"/>
  <c r="Y1562" i="1"/>
  <c r="S1562" i="1"/>
  <c r="W1562" i="1" s="1"/>
  <c r="Y1561" i="1"/>
  <c r="S1561" i="1"/>
  <c r="W1561" i="1" s="1"/>
  <c r="Y1560" i="1"/>
  <c r="S1560" i="1"/>
  <c r="W1560" i="1" s="1"/>
  <c r="Y1559" i="1"/>
  <c r="S1559" i="1"/>
  <c r="W1559" i="1" s="1"/>
  <c r="Y1558" i="1"/>
  <c r="S1558" i="1"/>
  <c r="W1558" i="1" s="1"/>
  <c r="Y1566" i="1"/>
  <c r="S1566" i="1"/>
  <c r="W1566" i="1" s="1"/>
  <c r="Y1565" i="1"/>
  <c r="S1565" i="1"/>
  <c r="W1565" i="1" s="1"/>
  <c r="Y1564" i="1"/>
  <c r="S1564" i="1"/>
  <c r="W1564" i="1" s="1"/>
  <c r="Y1572" i="1"/>
  <c r="S1572" i="1"/>
  <c r="W1572" i="1" s="1"/>
  <c r="Y1571" i="1"/>
  <c r="S1571" i="1"/>
  <c r="W1571" i="1" s="1"/>
  <c r="Y1570" i="1"/>
  <c r="S1570" i="1"/>
  <c r="W1570" i="1" s="1"/>
  <c r="Y1569" i="1"/>
  <c r="S1569" i="1"/>
  <c r="W1569" i="1" s="1"/>
  <c r="Y1568" i="1"/>
  <c r="S1568" i="1"/>
  <c r="W1568" i="1" s="1"/>
  <c r="Y1567" i="1"/>
  <c r="S1567" i="1"/>
  <c r="W1567" i="1" s="1"/>
  <c r="Y1578" i="1"/>
  <c r="S1578" i="1"/>
  <c r="W1578" i="1" s="1"/>
  <c r="Y1577" i="1"/>
  <c r="S1577" i="1"/>
  <c r="W1577" i="1" s="1"/>
  <c r="Y1576" i="1"/>
  <c r="S1576" i="1"/>
  <c r="W1576" i="1" s="1"/>
  <c r="Y1575" i="1"/>
  <c r="S1575" i="1"/>
  <c r="W1575" i="1" s="1"/>
  <c r="Y1574" i="1"/>
  <c r="S1574" i="1"/>
  <c r="W1574" i="1" s="1"/>
  <c r="Y1573" i="1"/>
  <c r="S1573" i="1"/>
  <c r="W1573" i="1" s="1"/>
  <c r="Y1579" i="1"/>
  <c r="S1579" i="1"/>
  <c r="W1579" i="1" s="1"/>
  <c r="Y1301" i="1"/>
  <c r="S1301" i="1"/>
  <c r="W1301" i="1" s="1"/>
  <c r="Y1300" i="1"/>
  <c r="S1300" i="1"/>
  <c r="W1300" i="1" s="1"/>
  <c r="Y1299" i="1"/>
  <c r="S1299" i="1"/>
  <c r="W1299" i="1" s="1"/>
  <c r="Y1298" i="1"/>
  <c r="S1298" i="1"/>
  <c r="W1298" i="1" s="1"/>
  <c r="Y1297" i="1"/>
  <c r="S1297" i="1"/>
  <c r="W1297" i="1" s="1"/>
  <c r="Y1296" i="1"/>
  <c r="S1296" i="1"/>
  <c r="W1296" i="1" s="1"/>
  <c r="Y1295" i="1"/>
  <c r="S1295" i="1"/>
  <c r="W1295" i="1" s="1"/>
  <c r="Y1294" i="1"/>
  <c r="S1294" i="1"/>
  <c r="W1294" i="1" s="1"/>
  <c r="Y1293" i="1"/>
  <c r="S1293" i="1"/>
  <c r="W1293" i="1" s="1"/>
  <c r="Y1309" i="1"/>
  <c r="S1309" i="1"/>
  <c r="W1309" i="1" s="1"/>
  <c r="Y1308" i="1"/>
  <c r="S1308" i="1"/>
  <c r="W1308" i="1" s="1"/>
  <c r="Y1307" i="1"/>
  <c r="S1307" i="1"/>
  <c r="W1307" i="1" s="1"/>
  <c r="Y1306" i="1"/>
  <c r="S1306" i="1"/>
  <c r="W1306" i="1" s="1"/>
  <c r="Y1305" i="1"/>
  <c r="S1305" i="1"/>
  <c r="W1305" i="1" s="1"/>
  <c r="Y1304" i="1"/>
  <c r="S1304" i="1"/>
  <c r="W1304" i="1" s="1"/>
  <c r="Y1303" i="1"/>
  <c r="S1303" i="1"/>
  <c r="W1303" i="1" s="1"/>
  <c r="Y1302" i="1"/>
  <c r="S1302" i="1"/>
  <c r="W1302" i="1" s="1"/>
  <c r="Y1311" i="1"/>
  <c r="S1311" i="1"/>
  <c r="W1311" i="1" s="1"/>
  <c r="Y1310" i="1"/>
  <c r="S1310" i="1"/>
  <c r="W1310" i="1" s="1"/>
  <c r="Y1313" i="1"/>
  <c r="S1313" i="1"/>
  <c r="W1313" i="1" s="1"/>
  <c r="Y1312" i="1"/>
  <c r="S1312" i="1"/>
  <c r="W1312" i="1" s="1"/>
  <c r="Y1315" i="1"/>
  <c r="S1315" i="1"/>
  <c r="W1315" i="1" s="1"/>
  <c r="Y1314" i="1"/>
  <c r="S1314" i="1"/>
  <c r="W1314" i="1" s="1"/>
  <c r="Y1316" i="1"/>
  <c r="S1316" i="1"/>
  <c r="W1316" i="1" s="1"/>
  <c r="Y1319" i="1"/>
  <c r="S1319" i="1"/>
  <c r="W1319" i="1" s="1"/>
  <c r="Y1318" i="1"/>
  <c r="S1318" i="1"/>
  <c r="W1318" i="1" s="1"/>
  <c r="Y1317" i="1"/>
  <c r="S1317" i="1"/>
  <c r="W1317" i="1" s="1"/>
  <c r="Y1327" i="1"/>
  <c r="S1327" i="1"/>
  <c r="W1327" i="1" s="1"/>
  <c r="Y1326" i="1"/>
  <c r="S1326" i="1"/>
  <c r="W1326" i="1" s="1"/>
  <c r="Y1325" i="1"/>
  <c r="S1325" i="1"/>
  <c r="W1325" i="1" s="1"/>
  <c r="Y1324" i="1"/>
  <c r="S1324" i="1"/>
  <c r="W1324" i="1" s="1"/>
  <c r="Y1323" i="1"/>
  <c r="S1323" i="1"/>
  <c r="W1323" i="1" s="1"/>
  <c r="Y1322" i="1"/>
  <c r="S1322" i="1"/>
  <c r="W1322" i="1" s="1"/>
  <c r="Y1321" i="1"/>
  <c r="S1321" i="1"/>
  <c r="W1321" i="1" s="1"/>
  <c r="Y1320" i="1"/>
  <c r="S1320" i="1"/>
  <c r="W1320" i="1" s="1"/>
  <c r="Y1329" i="1"/>
  <c r="S1329" i="1"/>
  <c r="W1329" i="1" s="1"/>
  <c r="Y1328" i="1"/>
  <c r="S1328" i="1"/>
  <c r="W1328" i="1" s="1"/>
  <c r="Y1336" i="1"/>
  <c r="S1336" i="1"/>
  <c r="W1336" i="1" s="1"/>
  <c r="Y1335" i="1"/>
  <c r="S1335" i="1"/>
  <c r="W1335" i="1" s="1"/>
  <c r="Y1334" i="1"/>
  <c r="S1334" i="1"/>
  <c r="W1334" i="1" s="1"/>
  <c r="Y1333" i="1"/>
  <c r="S1333" i="1"/>
  <c r="W1333" i="1" s="1"/>
  <c r="Y1332" i="1"/>
  <c r="S1332" i="1"/>
  <c r="W1332" i="1" s="1"/>
  <c r="Y1331" i="1"/>
  <c r="S1331" i="1"/>
  <c r="W1331" i="1" s="1"/>
  <c r="Y1330" i="1"/>
  <c r="S1330" i="1"/>
  <c r="W1330" i="1" s="1"/>
  <c r="Y1337" i="1"/>
  <c r="S1337" i="1"/>
  <c r="W1337" i="1" s="1"/>
  <c r="Y1338" i="1"/>
  <c r="S1338" i="1"/>
  <c r="W1338" i="1" s="1"/>
  <c r="Y1341" i="1"/>
  <c r="S1341" i="1"/>
  <c r="W1341" i="1" s="1"/>
  <c r="Y1340" i="1"/>
  <c r="S1340" i="1"/>
  <c r="W1340" i="1" s="1"/>
  <c r="Y1339" i="1"/>
  <c r="S1339" i="1"/>
  <c r="W1339" i="1" s="1"/>
  <c r="Y1349" i="1"/>
  <c r="S1349" i="1"/>
  <c r="W1349" i="1" s="1"/>
  <c r="Y1348" i="1"/>
  <c r="S1348" i="1"/>
  <c r="W1348" i="1" s="1"/>
  <c r="Y1347" i="1"/>
  <c r="S1347" i="1"/>
  <c r="W1347" i="1" s="1"/>
  <c r="Y1346" i="1"/>
  <c r="S1346" i="1"/>
  <c r="W1346" i="1" s="1"/>
  <c r="Y1345" i="1"/>
  <c r="S1345" i="1"/>
  <c r="W1345" i="1" s="1"/>
  <c r="Y1344" i="1"/>
  <c r="S1344" i="1"/>
  <c r="W1344" i="1" s="1"/>
  <c r="Y1343" i="1"/>
  <c r="S1343" i="1"/>
  <c r="W1343" i="1" s="1"/>
  <c r="Y1342" i="1"/>
  <c r="S1342" i="1"/>
  <c r="W1342" i="1" s="1"/>
  <c r="Y1352" i="1"/>
  <c r="S1352" i="1"/>
  <c r="W1352" i="1" s="1"/>
  <c r="Y1351" i="1"/>
  <c r="S1351" i="1"/>
  <c r="W1351" i="1" s="1"/>
  <c r="Y1350" i="1"/>
  <c r="S1350" i="1"/>
  <c r="W1350" i="1" s="1"/>
  <c r="Y1353" i="1"/>
  <c r="S1353" i="1"/>
  <c r="W1353" i="1" s="1"/>
  <c r="Y1355" i="1"/>
  <c r="S1355" i="1"/>
  <c r="W1355" i="1" s="1"/>
  <c r="Y1354" i="1"/>
  <c r="S1354" i="1"/>
  <c r="W1354" i="1" s="1"/>
  <c r="Y1360" i="1"/>
  <c r="S1360" i="1"/>
  <c r="W1360" i="1" s="1"/>
  <c r="Y1359" i="1"/>
  <c r="S1359" i="1"/>
  <c r="W1359" i="1" s="1"/>
  <c r="Y1358" i="1"/>
  <c r="S1358" i="1"/>
  <c r="W1358" i="1" s="1"/>
  <c r="Y1357" i="1"/>
  <c r="S1357" i="1"/>
  <c r="W1357" i="1" s="1"/>
  <c r="Y1356" i="1"/>
  <c r="S1356" i="1"/>
  <c r="W1356" i="1" s="1"/>
  <c r="Y1362" i="1"/>
  <c r="S1362" i="1"/>
  <c r="W1362" i="1" s="1"/>
  <c r="Y1361" i="1"/>
  <c r="S1361" i="1"/>
  <c r="W1361" i="1" s="1"/>
  <c r="Y1363" i="1"/>
  <c r="S1363" i="1"/>
  <c r="W1363" i="1" s="1"/>
  <c r="Y1365" i="1"/>
  <c r="S1365" i="1"/>
  <c r="W1365" i="1" s="1"/>
  <c r="Y1364" i="1"/>
  <c r="S1364" i="1"/>
  <c r="W1364" i="1" s="1"/>
  <c r="Y1370" i="1"/>
  <c r="S1370" i="1"/>
  <c r="W1370" i="1" s="1"/>
  <c r="Y1369" i="1"/>
  <c r="S1369" i="1"/>
  <c r="W1369" i="1" s="1"/>
  <c r="Y1368" i="1"/>
  <c r="S1368" i="1"/>
  <c r="W1368" i="1" s="1"/>
  <c r="Y1367" i="1"/>
  <c r="S1367" i="1"/>
  <c r="W1367" i="1" s="1"/>
  <c r="Y1366" i="1"/>
  <c r="S1366" i="1"/>
  <c r="W1366" i="1" s="1"/>
  <c r="Y1373" i="1"/>
  <c r="S1373" i="1"/>
  <c r="W1373" i="1" s="1"/>
  <c r="Y1372" i="1"/>
  <c r="S1372" i="1"/>
  <c r="W1372" i="1" s="1"/>
  <c r="Y1371" i="1"/>
  <c r="S1371" i="1"/>
  <c r="W1371" i="1" s="1"/>
  <c r="Y1378" i="1"/>
  <c r="S1378" i="1"/>
  <c r="W1378" i="1" s="1"/>
  <c r="Y1377" i="1"/>
  <c r="S1377" i="1"/>
  <c r="W1377" i="1" s="1"/>
  <c r="Y1376" i="1"/>
  <c r="S1376" i="1"/>
  <c r="W1376" i="1" s="1"/>
  <c r="Y1375" i="1"/>
  <c r="S1375" i="1"/>
  <c r="W1375" i="1" s="1"/>
  <c r="Y1374" i="1"/>
  <c r="S1374" i="1"/>
  <c r="W1374" i="1" s="1"/>
  <c r="Y1383" i="1"/>
  <c r="S1383" i="1"/>
  <c r="W1383" i="1" s="1"/>
  <c r="Y1382" i="1"/>
  <c r="S1382" i="1"/>
  <c r="W1382" i="1" s="1"/>
  <c r="Y1381" i="1"/>
  <c r="S1381" i="1"/>
  <c r="W1381" i="1" s="1"/>
  <c r="Y1380" i="1"/>
  <c r="S1380" i="1"/>
  <c r="W1380" i="1" s="1"/>
  <c r="Y1379" i="1"/>
  <c r="S1379" i="1"/>
  <c r="W1379" i="1" s="1"/>
  <c r="Y1384" i="1"/>
  <c r="S1384" i="1"/>
  <c r="W1384" i="1" s="1"/>
  <c r="Y1392" i="1"/>
  <c r="S1392" i="1"/>
  <c r="W1392" i="1" s="1"/>
  <c r="Y1391" i="1"/>
  <c r="S1391" i="1"/>
  <c r="W1391" i="1" s="1"/>
  <c r="Y1390" i="1"/>
  <c r="S1390" i="1"/>
  <c r="W1390" i="1" s="1"/>
  <c r="Y1389" i="1"/>
  <c r="S1389" i="1"/>
  <c r="W1389" i="1" s="1"/>
  <c r="Y1388" i="1"/>
  <c r="S1388" i="1"/>
  <c r="W1388" i="1" s="1"/>
  <c r="Y1387" i="1"/>
  <c r="S1387" i="1"/>
  <c r="W1387" i="1" s="1"/>
  <c r="Y1386" i="1"/>
  <c r="S1386" i="1"/>
  <c r="W1386" i="1" s="1"/>
  <c r="Y1385" i="1"/>
  <c r="S1385" i="1"/>
  <c r="W1385" i="1" s="1"/>
  <c r="Y1394" i="1"/>
  <c r="S1394" i="1"/>
  <c r="W1394" i="1" s="1"/>
  <c r="Y1393" i="1"/>
  <c r="S1393" i="1"/>
  <c r="W1393" i="1" s="1"/>
  <c r="Y1395" i="1"/>
  <c r="S1395" i="1"/>
  <c r="W1395" i="1" s="1"/>
  <c r="Y1400" i="1"/>
  <c r="S1400" i="1"/>
  <c r="W1400" i="1" s="1"/>
  <c r="Y1399" i="1"/>
  <c r="S1399" i="1"/>
  <c r="W1399" i="1" s="1"/>
  <c r="Y1398" i="1"/>
  <c r="S1398" i="1"/>
  <c r="W1398" i="1" s="1"/>
  <c r="Y1397" i="1"/>
  <c r="S1397" i="1"/>
  <c r="W1397" i="1" s="1"/>
  <c r="Y1396" i="1"/>
  <c r="S1396" i="1"/>
  <c r="W1396" i="1" s="1"/>
  <c r="Y1402" i="1"/>
  <c r="S1402" i="1"/>
  <c r="W1402" i="1" s="1"/>
  <c r="Y1401" i="1"/>
  <c r="S1401" i="1"/>
  <c r="W1401" i="1" s="1"/>
  <c r="Y1403" i="1"/>
  <c r="S1403" i="1"/>
  <c r="W1403" i="1" s="1"/>
  <c r="Y1410" i="1"/>
  <c r="S1410" i="1"/>
  <c r="W1410" i="1" s="1"/>
  <c r="Y1409" i="1"/>
  <c r="S1409" i="1"/>
  <c r="W1409" i="1" s="1"/>
  <c r="Y1408" i="1"/>
  <c r="S1408" i="1"/>
  <c r="W1408" i="1" s="1"/>
  <c r="Y1407" i="1"/>
  <c r="S1407" i="1"/>
  <c r="W1407" i="1" s="1"/>
  <c r="Y1406" i="1"/>
  <c r="S1406" i="1"/>
  <c r="W1406" i="1" s="1"/>
  <c r="Y1405" i="1"/>
  <c r="S1405" i="1"/>
  <c r="W1405" i="1" s="1"/>
  <c r="Y1404" i="1"/>
  <c r="S1404" i="1"/>
  <c r="W1404" i="1" s="1"/>
  <c r="Y1412" i="1"/>
  <c r="S1412" i="1"/>
  <c r="W1412" i="1" s="1"/>
  <c r="Y1411" i="1"/>
  <c r="S1411" i="1"/>
  <c r="W1411" i="1" s="1"/>
  <c r="Y1418" i="1"/>
  <c r="S1418" i="1"/>
  <c r="W1418" i="1" s="1"/>
  <c r="Y1417" i="1"/>
  <c r="S1417" i="1"/>
  <c r="W1417" i="1" s="1"/>
  <c r="Y1416" i="1"/>
  <c r="S1416" i="1"/>
  <c r="W1416" i="1" s="1"/>
  <c r="Y1415" i="1"/>
  <c r="S1415" i="1"/>
  <c r="W1415" i="1" s="1"/>
  <c r="Y1414" i="1"/>
  <c r="S1414" i="1"/>
  <c r="W1414" i="1" s="1"/>
  <c r="Y1424" i="1"/>
  <c r="S1424" i="1"/>
  <c r="W1424" i="1" s="1"/>
  <c r="Y1423" i="1"/>
  <c r="S1423" i="1"/>
  <c r="W1423" i="1" s="1"/>
  <c r="Y1422" i="1"/>
  <c r="S1422" i="1"/>
  <c r="W1422" i="1" s="1"/>
  <c r="Y1421" i="1"/>
  <c r="S1421" i="1"/>
  <c r="W1421" i="1" s="1"/>
  <c r="Y1420" i="1"/>
  <c r="S1420" i="1"/>
  <c r="W1420" i="1" s="1"/>
  <c r="Y1419" i="1"/>
  <c r="S1419" i="1"/>
  <c r="W1419" i="1" s="1"/>
  <c r="Y1429" i="1"/>
  <c r="S1429" i="1"/>
  <c r="W1429" i="1" s="1"/>
  <c r="Y1428" i="1"/>
  <c r="S1428" i="1"/>
  <c r="W1428" i="1" s="1"/>
  <c r="Y1427" i="1"/>
  <c r="S1427" i="1"/>
  <c r="W1427" i="1" s="1"/>
  <c r="Y1426" i="1"/>
  <c r="S1426" i="1"/>
  <c r="W1426" i="1" s="1"/>
  <c r="Y1425" i="1"/>
  <c r="S1425" i="1"/>
  <c r="W1425" i="1" s="1"/>
  <c r="Y1413" i="1"/>
  <c r="S1413" i="1"/>
  <c r="W1413" i="1" s="1"/>
  <c r="Y1181" i="1"/>
  <c r="S1181" i="1"/>
  <c r="W1181" i="1" s="1"/>
  <c r="Y1180" i="1"/>
  <c r="S1180" i="1"/>
  <c r="W1180" i="1" s="1"/>
  <c r="Y1179" i="1"/>
  <c r="S1179" i="1"/>
  <c r="W1179" i="1" s="1"/>
  <c r="Y1178" i="1"/>
  <c r="S1178" i="1"/>
  <c r="W1178" i="1" s="1"/>
  <c r="Y1177" i="1"/>
  <c r="S1177" i="1"/>
  <c r="W1177" i="1" s="1"/>
  <c r="Y1176" i="1"/>
  <c r="S1176" i="1"/>
  <c r="W1176" i="1" s="1"/>
  <c r="Y1175" i="1"/>
  <c r="S1175" i="1"/>
  <c r="W1175" i="1" s="1"/>
  <c r="Y1174" i="1"/>
  <c r="S1174" i="1"/>
  <c r="W1174" i="1" s="1"/>
  <c r="Y1173" i="1"/>
  <c r="S1173" i="1"/>
  <c r="W1173" i="1" s="1"/>
  <c r="Y1187" i="1"/>
  <c r="S1187" i="1"/>
  <c r="W1187" i="1" s="1"/>
  <c r="Y1186" i="1"/>
  <c r="S1186" i="1"/>
  <c r="W1186" i="1" s="1"/>
  <c r="Y1185" i="1"/>
  <c r="S1185" i="1"/>
  <c r="W1185" i="1" s="1"/>
  <c r="Y1184" i="1"/>
  <c r="S1184" i="1"/>
  <c r="W1184" i="1" s="1"/>
  <c r="Y1183" i="1"/>
  <c r="S1183" i="1"/>
  <c r="W1183" i="1" s="1"/>
  <c r="Y1182" i="1"/>
  <c r="S1182" i="1"/>
  <c r="W1182" i="1" s="1"/>
  <c r="Y1188" i="1"/>
  <c r="S1188" i="1"/>
  <c r="W1188" i="1" s="1"/>
  <c r="Y1190" i="1"/>
  <c r="S1190" i="1"/>
  <c r="W1190" i="1" s="1"/>
  <c r="Y1189" i="1"/>
  <c r="S1189" i="1"/>
  <c r="W1189" i="1" s="1"/>
  <c r="Y1193" i="1"/>
  <c r="S1193" i="1"/>
  <c r="W1193" i="1" s="1"/>
  <c r="Y1192" i="1"/>
  <c r="S1192" i="1"/>
  <c r="W1192" i="1" s="1"/>
  <c r="Y1191" i="1"/>
  <c r="S1191" i="1"/>
  <c r="W1191" i="1" s="1"/>
  <c r="Y1196" i="1"/>
  <c r="S1196" i="1"/>
  <c r="W1196" i="1" s="1"/>
  <c r="Y1195" i="1"/>
  <c r="S1195" i="1"/>
  <c r="W1195" i="1" s="1"/>
  <c r="Y1194" i="1"/>
  <c r="S1194" i="1"/>
  <c r="W1194" i="1" s="1"/>
  <c r="Y1202" i="1"/>
  <c r="S1202" i="1"/>
  <c r="W1202" i="1" s="1"/>
  <c r="Y1201" i="1"/>
  <c r="S1201" i="1"/>
  <c r="W1201" i="1" s="1"/>
  <c r="Y1200" i="1"/>
  <c r="S1200" i="1"/>
  <c r="W1200" i="1" s="1"/>
  <c r="Y1199" i="1"/>
  <c r="S1199" i="1"/>
  <c r="W1199" i="1" s="1"/>
  <c r="Y1198" i="1"/>
  <c r="S1198" i="1"/>
  <c r="W1198" i="1" s="1"/>
  <c r="Y1197" i="1"/>
  <c r="S1197" i="1"/>
  <c r="W1197" i="1" s="1"/>
  <c r="Y1203" i="1"/>
  <c r="S1203" i="1"/>
  <c r="W1203" i="1" s="1"/>
  <c r="Y1208" i="1"/>
  <c r="S1208" i="1"/>
  <c r="W1208" i="1" s="1"/>
  <c r="Y1207" i="1"/>
  <c r="S1207" i="1"/>
  <c r="W1207" i="1" s="1"/>
  <c r="Y1206" i="1"/>
  <c r="S1206" i="1"/>
  <c r="W1206" i="1" s="1"/>
  <c r="Y1205" i="1"/>
  <c r="S1205" i="1"/>
  <c r="W1205" i="1" s="1"/>
  <c r="Y1204" i="1"/>
  <c r="S1204" i="1"/>
  <c r="W1204" i="1" s="1"/>
  <c r="Y1209" i="1"/>
  <c r="S1209" i="1"/>
  <c r="W1209" i="1" s="1"/>
  <c r="Y1213" i="1"/>
  <c r="S1213" i="1"/>
  <c r="W1213" i="1" s="1"/>
  <c r="Y1212" i="1"/>
  <c r="S1212" i="1"/>
  <c r="W1212" i="1" s="1"/>
  <c r="Y1211" i="1"/>
  <c r="S1211" i="1"/>
  <c r="W1211" i="1" s="1"/>
  <c r="Y1210" i="1"/>
  <c r="S1210" i="1"/>
  <c r="W1210" i="1" s="1"/>
  <c r="Y1214" i="1"/>
  <c r="S1214" i="1"/>
  <c r="W1214" i="1" s="1"/>
  <c r="Y1217" i="1"/>
  <c r="S1217" i="1"/>
  <c r="W1217" i="1" s="1"/>
  <c r="Y1216" i="1"/>
  <c r="S1216" i="1"/>
  <c r="W1216" i="1" s="1"/>
  <c r="Y1215" i="1"/>
  <c r="S1215" i="1"/>
  <c r="W1215" i="1" s="1"/>
  <c r="Y1221" i="1"/>
  <c r="S1221" i="1"/>
  <c r="W1221" i="1" s="1"/>
  <c r="Y1220" i="1"/>
  <c r="S1220" i="1"/>
  <c r="W1220" i="1" s="1"/>
  <c r="Y1219" i="1"/>
  <c r="S1219" i="1"/>
  <c r="W1219" i="1" s="1"/>
  <c r="Y1218" i="1"/>
  <c r="S1218" i="1"/>
  <c r="W1218" i="1" s="1"/>
  <c r="Y1230" i="1"/>
  <c r="S1230" i="1"/>
  <c r="W1230" i="1" s="1"/>
  <c r="Y1229" i="1"/>
  <c r="S1229" i="1"/>
  <c r="W1229" i="1" s="1"/>
  <c r="Y1228" i="1"/>
  <c r="S1228" i="1"/>
  <c r="W1228" i="1" s="1"/>
  <c r="Y1227" i="1"/>
  <c r="S1227" i="1"/>
  <c r="W1227" i="1" s="1"/>
  <c r="Y1226" i="1"/>
  <c r="S1226" i="1"/>
  <c r="W1226" i="1" s="1"/>
  <c r="Y1225" i="1"/>
  <c r="S1225" i="1"/>
  <c r="W1225" i="1" s="1"/>
  <c r="Y1224" i="1"/>
  <c r="S1224" i="1"/>
  <c r="W1224" i="1" s="1"/>
  <c r="Y1223" i="1"/>
  <c r="S1223" i="1"/>
  <c r="W1223" i="1" s="1"/>
  <c r="Y1222" i="1"/>
  <c r="S1222" i="1"/>
  <c r="W1222" i="1" s="1"/>
  <c r="Y1235" i="1"/>
  <c r="S1235" i="1"/>
  <c r="W1235" i="1" s="1"/>
  <c r="Y1239" i="1"/>
  <c r="S1239" i="1"/>
  <c r="W1239" i="1" s="1"/>
  <c r="Y1238" i="1"/>
  <c r="S1238" i="1"/>
  <c r="W1238" i="1" s="1"/>
  <c r="Y1237" i="1"/>
  <c r="S1237" i="1"/>
  <c r="W1237" i="1" s="1"/>
  <c r="Y1236" i="1"/>
  <c r="S1236" i="1"/>
  <c r="W1236" i="1" s="1"/>
  <c r="Y1232" i="1"/>
  <c r="S1232" i="1"/>
  <c r="W1232" i="1" s="1"/>
  <c r="Y1231" i="1"/>
  <c r="S1231" i="1"/>
  <c r="W1231" i="1" s="1"/>
  <c r="Y1245" i="1"/>
  <c r="S1245" i="1"/>
  <c r="W1245" i="1" s="1"/>
  <c r="Y1234" i="1"/>
  <c r="S1234" i="1"/>
  <c r="W1234" i="1" s="1"/>
  <c r="Y1233" i="1"/>
  <c r="S1233" i="1"/>
  <c r="W1233" i="1" s="1"/>
  <c r="Y1244" i="1"/>
  <c r="S1244" i="1"/>
  <c r="W1244" i="1" s="1"/>
  <c r="Y1243" i="1"/>
  <c r="S1243" i="1"/>
  <c r="W1243" i="1" s="1"/>
  <c r="Y1242" i="1"/>
  <c r="S1242" i="1"/>
  <c r="W1242" i="1" s="1"/>
  <c r="Y1241" i="1"/>
  <c r="S1241" i="1"/>
  <c r="W1241" i="1" s="1"/>
  <c r="Y1240" i="1"/>
  <c r="S1240" i="1"/>
  <c r="W1240" i="1" s="1"/>
  <c r="Y1246" i="1"/>
  <c r="S1246" i="1"/>
  <c r="W1246" i="1" s="1"/>
  <c r="Y1250" i="1"/>
  <c r="S1250" i="1"/>
  <c r="W1250" i="1" s="1"/>
  <c r="Y1249" i="1"/>
  <c r="S1249" i="1"/>
  <c r="W1249" i="1" s="1"/>
  <c r="Y1248" i="1"/>
  <c r="S1248" i="1"/>
  <c r="W1248" i="1" s="1"/>
  <c r="Y1247" i="1"/>
  <c r="S1247" i="1"/>
  <c r="W1247" i="1" s="1"/>
  <c r="Y1251" i="1"/>
  <c r="S1251" i="1"/>
  <c r="W1251" i="1" s="1"/>
  <c r="Y1257" i="1"/>
  <c r="S1257" i="1"/>
  <c r="W1257" i="1" s="1"/>
  <c r="Y1256" i="1"/>
  <c r="S1256" i="1"/>
  <c r="W1256" i="1" s="1"/>
  <c r="Y1255" i="1"/>
  <c r="S1255" i="1"/>
  <c r="W1255" i="1" s="1"/>
  <c r="Y1254" i="1"/>
  <c r="S1254" i="1"/>
  <c r="W1254" i="1" s="1"/>
  <c r="Y1253" i="1"/>
  <c r="S1253" i="1"/>
  <c r="W1253" i="1" s="1"/>
  <c r="Y1252" i="1"/>
  <c r="S1252" i="1"/>
  <c r="W1252" i="1" s="1"/>
  <c r="Y1259" i="1"/>
  <c r="S1259" i="1"/>
  <c r="W1259" i="1" s="1"/>
  <c r="Y1258" i="1"/>
  <c r="S1258" i="1"/>
  <c r="W1258" i="1" s="1"/>
  <c r="Y1260" i="1"/>
  <c r="S1260" i="1"/>
  <c r="W1260" i="1" s="1"/>
  <c r="Y1266" i="1"/>
  <c r="S1266" i="1"/>
  <c r="W1266" i="1" s="1"/>
  <c r="Y1265" i="1"/>
  <c r="S1265" i="1"/>
  <c r="W1265" i="1" s="1"/>
  <c r="Y1264" i="1"/>
  <c r="S1264" i="1"/>
  <c r="W1264" i="1" s="1"/>
  <c r="Y1263" i="1"/>
  <c r="S1263" i="1"/>
  <c r="W1263" i="1" s="1"/>
  <c r="Y1262" i="1"/>
  <c r="S1262" i="1"/>
  <c r="W1262" i="1" s="1"/>
  <c r="Y1261" i="1"/>
  <c r="S1261" i="1"/>
  <c r="W1261" i="1" s="1"/>
  <c r="Y1267" i="1"/>
  <c r="S1267" i="1"/>
  <c r="W1267" i="1" s="1"/>
  <c r="Y1269" i="1"/>
  <c r="S1269" i="1"/>
  <c r="W1269" i="1" s="1"/>
  <c r="Y1268" i="1"/>
  <c r="S1268" i="1"/>
  <c r="W1268" i="1" s="1"/>
  <c r="Y1270" i="1"/>
  <c r="S1270" i="1"/>
  <c r="W1270" i="1" s="1"/>
  <c r="Y1275" i="1"/>
  <c r="S1275" i="1"/>
  <c r="W1275" i="1" s="1"/>
  <c r="Y1274" i="1"/>
  <c r="S1274" i="1"/>
  <c r="W1274" i="1" s="1"/>
  <c r="Y1273" i="1"/>
  <c r="S1273" i="1"/>
  <c r="W1273" i="1" s="1"/>
  <c r="Y1272" i="1"/>
  <c r="S1272" i="1"/>
  <c r="W1272" i="1" s="1"/>
  <c r="Y1271" i="1"/>
  <c r="S1271" i="1"/>
  <c r="W1271" i="1" s="1"/>
  <c r="Y1277" i="1"/>
  <c r="S1277" i="1"/>
  <c r="W1277" i="1" s="1"/>
  <c r="Y1276" i="1"/>
  <c r="S1276" i="1"/>
  <c r="W1276" i="1" s="1"/>
  <c r="Y1278" i="1"/>
  <c r="S1278" i="1"/>
  <c r="W1278" i="1" s="1"/>
  <c r="Y1280" i="1"/>
  <c r="S1280" i="1"/>
  <c r="W1280" i="1" s="1"/>
  <c r="Y1279" i="1"/>
  <c r="S1279" i="1"/>
  <c r="W1279" i="1" s="1"/>
  <c r="Y1283" i="1"/>
  <c r="S1283" i="1"/>
  <c r="W1283" i="1" s="1"/>
  <c r="Y1282" i="1"/>
  <c r="S1282" i="1"/>
  <c r="W1282" i="1" s="1"/>
  <c r="Y1281" i="1"/>
  <c r="S1281" i="1"/>
  <c r="W1281" i="1" s="1"/>
  <c r="Y1288" i="1"/>
  <c r="S1288" i="1"/>
  <c r="W1288" i="1" s="1"/>
  <c r="Y1287" i="1"/>
  <c r="S1287" i="1"/>
  <c r="W1287" i="1" s="1"/>
  <c r="Y1286" i="1"/>
  <c r="S1286" i="1"/>
  <c r="W1286" i="1" s="1"/>
  <c r="Y1285" i="1"/>
  <c r="S1285" i="1"/>
  <c r="W1285" i="1" s="1"/>
  <c r="Y1284" i="1"/>
  <c r="S1284" i="1"/>
  <c r="W1284" i="1" s="1"/>
  <c r="Y1292" i="1"/>
  <c r="S1292" i="1"/>
  <c r="W1292" i="1" s="1"/>
  <c r="Y1291" i="1"/>
  <c r="S1291" i="1"/>
  <c r="W1291" i="1" s="1"/>
  <c r="Y1290" i="1"/>
  <c r="S1290" i="1"/>
  <c r="W1290" i="1" s="1"/>
  <c r="Y1289" i="1"/>
  <c r="S1289" i="1"/>
  <c r="W1289" i="1" s="1"/>
  <c r="Y1093" i="1"/>
  <c r="S1093" i="1"/>
  <c r="W1093" i="1" s="1"/>
  <c r="Y1095" i="1"/>
  <c r="S1095" i="1"/>
  <c r="W1095" i="1" s="1"/>
  <c r="Y1094" i="1"/>
  <c r="S1094" i="1"/>
  <c r="W1094" i="1" s="1"/>
  <c r="Y1100" i="1"/>
  <c r="S1100" i="1"/>
  <c r="W1100" i="1" s="1"/>
  <c r="Y1098" i="1"/>
  <c r="S1098" i="1"/>
  <c r="W1098" i="1" s="1"/>
  <c r="Y1097" i="1"/>
  <c r="S1097" i="1"/>
  <c r="W1097" i="1" s="1"/>
  <c r="Y1096" i="1"/>
  <c r="S1096" i="1"/>
  <c r="W1096" i="1" s="1"/>
  <c r="Y1099" i="1"/>
  <c r="S1099" i="1"/>
  <c r="W1099" i="1" s="1"/>
  <c r="Y1101" i="1"/>
  <c r="S1101" i="1"/>
  <c r="W1101" i="1" s="1"/>
  <c r="Y1104" i="1"/>
  <c r="S1104" i="1"/>
  <c r="W1104" i="1" s="1"/>
  <c r="Y1103" i="1"/>
  <c r="S1103" i="1"/>
  <c r="W1103" i="1" s="1"/>
  <c r="Y1102" i="1"/>
  <c r="S1102" i="1"/>
  <c r="W1102" i="1" s="1"/>
  <c r="Y1107" i="1"/>
  <c r="S1107" i="1"/>
  <c r="W1107" i="1" s="1"/>
  <c r="Y1106" i="1"/>
  <c r="S1106" i="1"/>
  <c r="W1106" i="1" s="1"/>
  <c r="Y1105" i="1"/>
  <c r="S1105" i="1"/>
  <c r="W1105" i="1" s="1"/>
  <c r="Y1112" i="1"/>
  <c r="S1112" i="1"/>
  <c r="W1112" i="1" s="1"/>
  <c r="Y1111" i="1"/>
  <c r="S1111" i="1"/>
  <c r="W1111" i="1" s="1"/>
  <c r="Y1110" i="1"/>
  <c r="S1110" i="1"/>
  <c r="W1110" i="1" s="1"/>
  <c r="Y1109" i="1"/>
  <c r="S1109" i="1"/>
  <c r="W1109" i="1" s="1"/>
  <c r="Y1108" i="1"/>
  <c r="S1108" i="1"/>
  <c r="W1108" i="1" s="1"/>
  <c r="Y1114" i="1"/>
  <c r="S1114" i="1"/>
  <c r="W1114" i="1" s="1"/>
  <c r="Y1113" i="1"/>
  <c r="S1113" i="1"/>
  <c r="W1113" i="1" s="1"/>
  <c r="Y1115" i="1"/>
  <c r="S1115" i="1"/>
  <c r="W1115" i="1" s="1"/>
  <c r="Y1116" i="1"/>
  <c r="S1116" i="1"/>
  <c r="W1116" i="1" s="1"/>
  <c r="Y1121" i="1"/>
  <c r="S1121" i="1"/>
  <c r="W1121" i="1" s="1"/>
  <c r="Y1120" i="1"/>
  <c r="S1120" i="1"/>
  <c r="W1120" i="1" s="1"/>
  <c r="Y1119" i="1"/>
  <c r="S1119" i="1"/>
  <c r="W1119" i="1" s="1"/>
  <c r="Y1118" i="1"/>
  <c r="S1118" i="1"/>
  <c r="W1118" i="1" s="1"/>
  <c r="Y1117" i="1"/>
  <c r="S1117" i="1"/>
  <c r="W1117" i="1" s="1"/>
  <c r="Y1122" i="1"/>
  <c r="S1122" i="1"/>
  <c r="W1122" i="1" s="1"/>
  <c r="Y1125" i="1"/>
  <c r="S1125" i="1"/>
  <c r="W1125" i="1" s="1"/>
  <c r="Y1124" i="1"/>
  <c r="S1124" i="1"/>
  <c r="W1124" i="1" s="1"/>
  <c r="Y1123" i="1"/>
  <c r="S1123" i="1"/>
  <c r="W1123" i="1" s="1"/>
  <c r="Y1127" i="1"/>
  <c r="S1127" i="1"/>
  <c r="W1127" i="1" s="1"/>
  <c r="Y1126" i="1"/>
  <c r="S1126" i="1"/>
  <c r="W1126" i="1" s="1"/>
  <c r="Y1129" i="1"/>
  <c r="S1129" i="1"/>
  <c r="W1129" i="1" s="1"/>
  <c r="Y1128" i="1"/>
  <c r="S1128" i="1"/>
  <c r="W1128" i="1" s="1"/>
  <c r="Y1132" i="1"/>
  <c r="S1132" i="1"/>
  <c r="W1132" i="1" s="1"/>
  <c r="Y1131" i="1"/>
  <c r="S1131" i="1"/>
  <c r="W1131" i="1" s="1"/>
  <c r="Y1130" i="1"/>
  <c r="S1130" i="1"/>
  <c r="W1130" i="1" s="1"/>
  <c r="Y1133" i="1"/>
  <c r="S1133" i="1"/>
  <c r="W1133" i="1" s="1"/>
  <c r="Y1134" i="1"/>
  <c r="S1134" i="1"/>
  <c r="W1134" i="1" s="1"/>
  <c r="Y1138" i="1"/>
  <c r="S1138" i="1"/>
  <c r="W1138" i="1" s="1"/>
  <c r="Y1137" i="1"/>
  <c r="S1137" i="1"/>
  <c r="W1137" i="1" s="1"/>
  <c r="Y1136" i="1"/>
  <c r="S1136" i="1"/>
  <c r="W1136" i="1" s="1"/>
  <c r="Y1135" i="1"/>
  <c r="S1135" i="1"/>
  <c r="W1135" i="1" s="1"/>
  <c r="Y1153" i="1"/>
  <c r="S1153" i="1"/>
  <c r="W1153" i="1" s="1"/>
  <c r="Y1152" i="1"/>
  <c r="S1152" i="1"/>
  <c r="W1152" i="1" s="1"/>
  <c r="Y1151" i="1"/>
  <c r="S1151" i="1"/>
  <c r="W1151" i="1" s="1"/>
  <c r="Y1150" i="1"/>
  <c r="S1150" i="1"/>
  <c r="W1150" i="1" s="1"/>
  <c r="Y1149" i="1"/>
  <c r="S1149" i="1"/>
  <c r="W1149" i="1" s="1"/>
  <c r="Y1148" i="1"/>
  <c r="S1148" i="1"/>
  <c r="W1148" i="1" s="1"/>
  <c r="Y1147" i="1"/>
  <c r="S1147" i="1"/>
  <c r="W1147" i="1" s="1"/>
  <c r="Y1146" i="1"/>
  <c r="S1146" i="1"/>
  <c r="W1146" i="1" s="1"/>
  <c r="Y1145" i="1"/>
  <c r="S1145" i="1"/>
  <c r="W1145" i="1" s="1"/>
  <c r="Y1144" i="1"/>
  <c r="S1144" i="1"/>
  <c r="W1144" i="1" s="1"/>
  <c r="Y1154" i="1"/>
  <c r="S1154" i="1"/>
  <c r="W1154" i="1" s="1"/>
  <c r="Y1143" i="1"/>
  <c r="S1143" i="1"/>
  <c r="W1143" i="1" s="1"/>
  <c r="Y1142" i="1"/>
  <c r="S1142" i="1"/>
  <c r="W1142" i="1" s="1"/>
  <c r="Y1141" i="1"/>
  <c r="S1141" i="1"/>
  <c r="W1141" i="1" s="1"/>
  <c r="Y1140" i="1"/>
  <c r="S1140" i="1"/>
  <c r="W1140" i="1" s="1"/>
  <c r="Y1157" i="1"/>
  <c r="S1157" i="1"/>
  <c r="W1157" i="1" s="1"/>
  <c r="Y1156" i="1"/>
  <c r="S1156" i="1"/>
  <c r="W1156" i="1" s="1"/>
  <c r="Y1155" i="1"/>
  <c r="S1155" i="1"/>
  <c r="W1155" i="1" s="1"/>
  <c r="Y1139" i="1"/>
  <c r="S1139" i="1"/>
  <c r="W1139" i="1" s="1"/>
  <c r="Y1159" i="1"/>
  <c r="S1159" i="1"/>
  <c r="W1159" i="1" s="1"/>
  <c r="Y1158" i="1"/>
  <c r="S1158" i="1"/>
  <c r="W1158" i="1" s="1"/>
  <c r="Y1163" i="1"/>
  <c r="S1163" i="1"/>
  <c r="W1163" i="1" s="1"/>
  <c r="Y1162" i="1"/>
  <c r="S1162" i="1"/>
  <c r="W1162" i="1" s="1"/>
  <c r="Y1161" i="1"/>
  <c r="S1161" i="1"/>
  <c r="W1161" i="1" s="1"/>
  <c r="Y1160" i="1"/>
  <c r="S1160" i="1"/>
  <c r="W1160" i="1" s="1"/>
  <c r="Y1172" i="1"/>
  <c r="S1172" i="1"/>
  <c r="W1172" i="1" s="1"/>
  <c r="Y1171" i="1"/>
  <c r="S1171" i="1"/>
  <c r="W1171" i="1" s="1"/>
  <c r="Y1170" i="1"/>
  <c r="S1170" i="1"/>
  <c r="W1170" i="1" s="1"/>
  <c r="Y1169" i="1"/>
  <c r="S1169" i="1"/>
  <c r="W1169" i="1" s="1"/>
  <c r="Y1168" i="1"/>
  <c r="S1168" i="1"/>
  <c r="W1168" i="1" s="1"/>
  <c r="Y1167" i="1"/>
  <c r="S1167" i="1"/>
  <c r="W1167" i="1" s="1"/>
  <c r="Y1166" i="1"/>
  <c r="S1166" i="1"/>
  <c r="W1166" i="1" s="1"/>
  <c r="Y1165" i="1"/>
  <c r="S1165" i="1"/>
  <c r="W1165" i="1" s="1"/>
  <c r="Y1164" i="1"/>
  <c r="S1164" i="1"/>
  <c r="W1164" i="1" s="1"/>
  <c r="Y989" i="1"/>
  <c r="S989" i="1"/>
  <c r="W989" i="1" s="1"/>
  <c r="Y994" i="1"/>
  <c r="S994" i="1"/>
  <c r="W994" i="1" s="1"/>
  <c r="Y993" i="1"/>
  <c r="S993" i="1"/>
  <c r="W993" i="1" s="1"/>
  <c r="Y992" i="1"/>
  <c r="S992" i="1"/>
  <c r="W992" i="1" s="1"/>
  <c r="Y991" i="1"/>
  <c r="S991" i="1"/>
  <c r="W991" i="1" s="1"/>
  <c r="Y990" i="1"/>
  <c r="S990" i="1"/>
  <c r="W990" i="1" s="1"/>
  <c r="Y996" i="1"/>
  <c r="S996" i="1"/>
  <c r="W996" i="1" s="1"/>
  <c r="Y995" i="1"/>
  <c r="S995" i="1"/>
  <c r="W995" i="1" s="1"/>
  <c r="Y997" i="1"/>
  <c r="S997" i="1"/>
  <c r="W997" i="1" s="1"/>
  <c r="Y1003" i="1"/>
  <c r="S1003" i="1"/>
  <c r="W1003" i="1" s="1"/>
  <c r="Y1002" i="1"/>
  <c r="S1002" i="1"/>
  <c r="W1002" i="1" s="1"/>
  <c r="Y1001" i="1"/>
  <c r="S1001" i="1"/>
  <c r="W1001" i="1" s="1"/>
  <c r="Y1000" i="1"/>
  <c r="S1000" i="1"/>
  <c r="W1000" i="1" s="1"/>
  <c r="Y999" i="1"/>
  <c r="S999" i="1"/>
  <c r="W999" i="1" s="1"/>
  <c r="Y998" i="1"/>
  <c r="S998" i="1"/>
  <c r="W998" i="1" s="1"/>
  <c r="Y1004" i="1"/>
  <c r="S1004" i="1"/>
  <c r="W1004" i="1" s="1"/>
  <c r="Y1005" i="1"/>
  <c r="S1005" i="1"/>
  <c r="W1005" i="1" s="1"/>
  <c r="Y1007" i="1"/>
  <c r="S1007" i="1"/>
  <c r="W1007" i="1" s="1"/>
  <c r="Y1006" i="1"/>
  <c r="S1006" i="1"/>
  <c r="W1006" i="1" s="1"/>
  <c r="Y1008" i="1"/>
  <c r="S1008" i="1"/>
  <c r="W1008" i="1" s="1"/>
  <c r="Y1009" i="1"/>
  <c r="S1009" i="1"/>
  <c r="W1009" i="1" s="1"/>
  <c r="Y1011" i="1"/>
  <c r="S1011" i="1"/>
  <c r="W1011" i="1" s="1"/>
  <c r="Y1010" i="1"/>
  <c r="S1010" i="1"/>
  <c r="W1010" i="1" s="1"/>
  <c r="Y1012" i="1"/>
  <c r="S1012" i="1"/>
  <c r="W1012" i="1" s="1"/>
  <c r="Y1013" i="1"/>
  <c r="S1013" i="1"/>
  <c r="W1013" i="1" s="1"/>
  <c r="Y1017" i="1"/>
  <c r="S1017" i="1"/>
  <c r="W1017" i="1" s="1"/>
  <c r="Y1016" i="1"/>
  <c r="S1016" i="1"/>
  <c r="W1016" i="1" s="1"/>
  <c r="Y1015" i="1"/>
  <c r="S1015" i="1"/>
  <c r="W1015" i="1" s="1"/>
  <c r="Y1014" i="1"/>
  <c r="S1014" i="1"/>
  <c r="W1014" i="1" s="1"/>
  <c r="Y1020" i="1"/>
  <c r="S1020" i="1"/>
  <c r="W1020" i="1" s="1"/>
  <c r="Y1019" i="1"/>
  <c r="S1019" i="1"/>
  <c r="W1019" i="1" s="1"/>
  <c r="Y1018" i="1"/>
  <c r="S1018" i="1"/>
  <c r="W1018" i="1" s="1"/>
  <c r="Y1021" i="1"/>
  <c r="S1021" i="1"/>
  <c r="W1021" i="1" s="1"/>
  <c r="Y1025" i="1"/>
  <c r="S1025" i="1"/>
  <c r="W1025" i="1" s="1"/>
  <c r="Y1024" i="1"/>
  <c r="S1024" i="1"/>
  <c r="W1024" i="1" s="1"/>
  <c r="Y1023" i="1"/>
  <c r="S1023" i="1"/>
  <c r="W1023" i="1" s="1"/>
  <c r="Y1022" i="1"/>
  <c r="S1022" i="1"/>
  <c r="W1022" i="1" s="1"/>
  <c r="Y1029" i="1"/>
  <c r="S1029" i="1"/>
  <c r="W1029" i="1" s="1"/>
  <c r="Y1028" i="1"/>
  <c r="S1028" i="1"/>
  <c r="W1028" i="1" s="1"/>
  <c r="Y1027" i="1"/>
  <c r="S1027" i="1"/>
  <c r="W1027" i="1" s="1"/>
  <c r="Y1026" i="1"/>
  <c r="S1026" i="1"/>
  <c r="W1026" i="1" s="1"/>
  <c r="Y1030" i="1"/>
  <c r="S1030" i="1"/>
  <c r="W1030" i="1" s="1"/>
  <c r="Y1034" i="1"/>
  <c r="S1034" i="1"/>
  <c r="W1034" i="1" s="1"/>
  <c r="Y1033" i="1"/>
  <c r="S1033" i="1"/>
  <c r="W1033" i="1" s="1"/>
  <c r="Y1032" i="1"/>
  <c r="S1032" i="1"/>
  <c r="W1032" i="1" s="1"/>
  <c r="Y1031" i="1"/>
  <c r="S1031" i="1"/>
  <c r="W1031" i="1" s="1"/>
  <c r="Y1035" i="1"/>
  <c r="S1035" i="1"/>
  <c r="W1035" i="1" s="1"/>
  <c r="Y1036" i="1"/>
  <c r="S1036" i="1"/>
  <c r="W1036" i="1" s="1"/>
  <c r="Y1038" i="1"/>
  <c r="S1038" i="1"/>
  <c r="W1038" i="1" s="1"/>
  <c r="Y1037" i="1"/>
  <c r="S1037" i="1"/>
  <c r="W1037" i="1" s="1"/>
  <c r="Y1039" i="1"/>
  <c r="S1039" i="1"/>
  <c r="W1039" i="1" s="1"/>
  <c r="Y1049" i="1"/>
  <c r="S1049" i="1"/>
  <c r="W1049" i="1" s="1"/>
  <c r="Y1048" i="1"/>
  <c r="S1048" i="1"/>
  <c r="W1048" i="1" s="1"/>
  <c r="Y1047" i="1"/>
  <c r="S1047" i="1"/>
  <c r="W1047" i="1" s="1"/>
  <c r="Y1046" i="1"/>
  <c r="S1046" i="1"/>
  <c r="W1046" i="1" s="1"/>
  <c r="Y1045" i="1"/>
  <c r="S1045" i="1"/>
  <c r="W1045" i="1" s="1"/>
  <c r="Y1044" i="1"/>
  <c r="S1044" i="1"/>
  <c r="W1044" i="1" s="1"/>
  <c r="Y1043" i="1"/>
  <c r="S1043" i="1"/>
  <c r="W1043" i="1" s="1"/>
  <c r="Y1042" i="1"/>
  <c r="S1042" i="1"/>
  <c r="W1042" i="1" s="1"/>
  <c r="Y1041" i="1"/>
  <c r="S1041" i="1"/>
  <c r="W1041" i="1" s="1"/>
  <c r="Y1040" i="1"/>
  <c r="S1040" i="1"/>
  <c r="W1040" i="1" s="1"/>
  <c r="Y1050" i="1"/>
  <c r="S1050" i="1"/>
  <c r="W1050" i="1" s="1"/>
  <c r="Y1053" i="1"/>
  <c r="S1053" i="1"/>
  <c r="W1053" i="1" s="1"/>
  <c r="Y1052" i="1"/>
  <c r="S1052" i="1"/>
  <c r="W1052" i="1" s="1"/>
  <c r="Y1051" i="1"/>
  <c r="S1051" i="1"/>
  <c r="W1051" i="1" s="1"/>
  <c r="Y1054" i="1"/>
  <c r="S1054" i="1"/>
  <c r="W1054" i="1" s="1"/>
  <c r="Y1055" i="1"/>
  <c r="S1055" i="1"/>
  <c r="W1055" i="1" s="1"/>
  <c r="Y1056" i="1"/>
  <c r="S1056" i="1"/>
  <c r="W1056" i="1" s="1"/>
  <c r="Y1063" i="1"/>
  <c r="S1063" i="1"/>
  <c r="W1063" i="1" s="1"/>
  <c r="Y1062" i="1"/>
  <c r="S1062" i="1"/>
  <c r="W1062" i="1" s="1"/>
  <c r="Y1061" i="1"/>
  <c r="S1061" i="1"/>
  <c r="W1061" i="1" s="1"/>
  <c r="Y1060" i="1"/>
  <c r="S1060" i="1"/>
  <c r="W1060" i="1" s="1"/>
  <c r="Y1059" i="1"/>
  <c r="S1059" i="1"/>
  <c r="W1059" i="1" s="1"/>
  <c r="Y1058" i="1"/>
  <c r="S1058" i="1"/>
  <c r="W1058" i="1" s="1"/>
  <c r="Y1057" i="1"/>
  <c r="S1057" i="1"/>
  <c r="W1057" i="1" s="1"/>
  <c r="Y1064" i="1"/>
  <c r="S1064" i="1"/>
  <c r="W1064" i="1" s="1"/>
  <c r="Y1066" i="1"/>
  <c r="S1066" i="1"/>
  <c r="W1066" i="1" s="1"/>
  <c r="Y1065" i="1"/>
  <c r="S1065" i="1"/>
  <c r="W1065" i="1" s="1"/>
  <c r="Y1074" i="1"/>
  <c r="S1074" i="1"/>
  <c r="W1074" i="1" s="1"/>
  <c r="Y1073" i="1"/>
  <c r="S1073" i="1"/>
  <c r="W1073" i="1" s="1"/>
  <c r="Y1072" i="1"/>
  <c r="S1072" i="1"/>
  <c r="W1072" i="1" s="1"/>
  <c r="Y1071" i="1"/>
  <c r="S1071" i="1"/>
  <c r="W1071" i="1" s="1"/>
  <c r="Y1070" i="1"/>
  <c r="S1070" i="1"/>
  <c r="W1070" i="1" s="1"/>
  <c r="Y1069" i="1"/>
  <c r="S1069" i="1"/>
  <c r="W1069" i="1" s="1"/>
  <c r="Y1068" i="1"/>
  <c r="S1068" i="1"/>
  <c r="W1068" i="1" s="1"/>
  <c r="Y1067" i="1"/>
  <c r="S1067" i="1"/>
  <c r="W1067" i="1" s="1"/>
  <c r="Y1078" i="1"/>
  <c r="S1078" i="1"/>
  <c r="W1078" i="1" s="1"/>
  <c r="Y1077" i="1"/>
  <c r="S1077" i="1"/>
  <c r="W1077" i="1" s="1"/>
  <c r="Y1076" i="1"/>
  <c r="S1076" i="1"/>
  <c r="W1076" i="1" s="1"/>
  <c r="Y1075" i="1"/>
  <c r="S1075" i="1"/>
  <c r="W1075" i="1" s="1"/>
  <c r="Y1079" i="1"/>
  <c r="S1079" i="1"/>
  <c r="W1079" i="1" s="1"/>
  <c r="Y1080" i="1"/>
  <c r="S1080" i="1"/>
  <c r="W1080" i="1" s="1"/>
  <c r="Y1083" i="1"/>
  <c r="S1083" i="1"/>
  <c r="W1083" i="1" s="1"/>
  <c r="Y1082" i="1"/>
  <c r="S1082" i="1"/>
  <c r="W1082" i="1" s="1"/>
  <c r="Y1081" i="1"/>
  <c r="S1081" i="1"/>
  <c r="W1081" i="1" s="1"/>
  <c r="Y1086" i="1"/>
  <c r="S1086" i="1"/>
  <c r="W1086" i="1" s="1"/>
  <c r="Y1085" i="1"/>
  <c r="S1085" i="1"/>
  <c r="W1085" i="1" s="1"/>
  <c r="Y1084" i="1"/>
  <c r="S1084" i="1"/>
  <c r="W1084" i="1" s="1"/>
  <c r="Y1091" i="1"/>
  <c r="S1091" i="1"/>
  <c r="W1091" i="1" s="1"/>
  <c r="Y1090" i="1"/>
  <c r="S1090" i="1"/>
  <c r="W1090" i="1" s="1"/>
  <c r="Y1089" i="1"/>
  <c r="S1089" i="1"/>
  <c r="W1089" i="1" s="1"/>
  <c r="Y1088" i="1"/>
  <c r="S1088" i="1"/>
  <c r="W1088" i="1" s="1"/>
  <c r="Y1087" i="1"/>
  <c r="S1087" i="1"/>
  <c r="W1087" i="1" s="1"/>
  <c r="Y1092" i="1"/>
  <c r="S1092" i="1"/>
  <c r="W1092" i="1" s="1"/>
  <c r="Y945" i="1"/>
  <c r="S945" i="1"/>
  <c r="W945" i="1" s="1"/>
  <c r="Y951" i="1"/>
  <c r="S951" i="1"/>
  <c r="W951" i="1" s="1"/>
  <c r="Y950" i="1"/>
  <c r="S950" i="1"/>
  <c r="W950" i="1" s="1"/>
  <c r="Y949" i="1"/>
  <c r="S949" i="1"/>
  <c r="W949" i="1" s="1"/>
  <c r="Y948" i="1"/>
  <c r="S948" i="1"/>
  <c r="W948" i="1" s="1"/>
  <c r="Y947" i="1"/>
  <c r="S947" i="1"/>
  <c r="W947" i="1" s="1"/>
  <c r="Y946" i="1"/>
  <c r="S946" i="1"/>
  <c r="W946" i="1" s="1"/>
  <c r="Y952" i="1"/>
  <c r="S952" i="1"/>
  <c r="W952" i="1" s="1"/>
  <c r="Y954" i="1"/>
  <c r="S954" i="1"/>
  <c r="W954" i="1" s="1"/>
  <c r="Y953" i="1"/>
  <c r="S953" i="1"/>
  <c r="W953" i="1" s="1"/>
  <c r="Y965" i="1"/>
  <c r="S965" i="1"/>
  <c r="W965" i="1" s="1"/>
  <c r="Y964" i="1"/>
  <c r="S964" i="1"/>
  <c r="W964" i="1" s="1"/>
  <c r="Y963" i="1"/>
  <c r="S963" i="1"/>
  <c r="W963" i="1" s="1"/>
  <c r="Y962" i="1"/>
  <c r="S962" i="1"/>
  <c r="W962" i="1" s="1"/>
  <c r="Y961" i="1"/>
  <c r="S961" i="1"/>
  <c r="W961" i="1" s="1"/>
  <c r="Y960" i="1"/>
  <c r="S960" i="1"/>
  <c r="W960" i="1" s="1"/>
  <c r="Y959" i="1"/>
  <c r="S959" i="1"/>
  <c r="W959" i="1" s="1"/>
  <c r="Y958" i="1"/>
  <c r="S958" i="1"/>
  <c r="W958" i="1" s="1"/>
  <c r="Y957" i="1"/>
  <c r="S957" i="1"/>
  <c r="W957" i="1" s="1"/>
  <c r="Y956" i="1"/>
  <c r="S956" i="1"/>
  <c r="W956" i="1" s="1"/>
  <c r="Y955" i="1"/>
  <c r="S955" i="1"/>
  <c r="W955" i="1" s="1"/>
  <c r="Y973" i="1"/>
  <c r="S973" i="1"/>
  <c r="W973" i="1" s="1"/>
  <c r="Y972" i="1"/>
  <c r="S972" i="1"/>
  <c r="W972" i="1" s="1"/>
  <c r="Y971" i="1"/>
  <c r="S971" i="1"/>
  <c r="W971" i="1" s="1"/>
  <c r="Y970" i="1"/>
  <c r="S970" i="1"/>
  <c r="W970" i="1" s="1"/>
  <c r="Y969" i="1"/>
  <c r="S969" i="1"/>
  <c r="W969" i="1" s="1"/>
  <c r="Y968" i="1"/>
  <c r="S968" i="1"/>
  <c r="W968" i="1" s="1"/>
  <c r="Y967" i="1"/>
  <c r="S967" i="1"/>
  <c r="W967" i="1" s="1"/>
  <c r="Y966" i="1"/>
  <c r="S966" i="1"/>
  <c r="W966" i="1" s="1"/>
  <c r="Y976" i="1"/>
  <c r="S976" i="1"/>
  <c r="W976" i="1" s="1"/>
  <c r="Y975" i="1"/>
  <c r="S975" i="1"/>
  <c r="W975" i="1" s="1"/>
  <c r="Y974" i="1"/>
  <c r="S974" i="1"/>
  <c r="W974" i="1" s="1"/>
  <c r="Y980" i="1"/>
  <c r="S980" i="1"/>
  <c r="W980" i="1" s="1"/>
  <c r="Y979" i="1"/>
  <c r="S979" i="1"/>
  <c r="W979" i="1" s="1"/>
  <c r="Y978" i="1"/>
  <c r="S978" i="1"/>
  <c r="W978" i="1" s="1"/>
  <c r="Y977" i="1"/>
  <c r="S977" i="1"/>
  <c r="W977" i="1" s="1"/>
  <c r="Y981" i="1"/>
  <c r="S981" i="1"/>
  <c r="W981" i="1" s="1"/>
  <c r="Y982" i="1"/>
  <c r="S982" i="1"/>
  <c r="W982" i="1" s="1"/>
  <c r="Y983" i="1"/>
  <c r="S983" i="1"/>
  <c r="W983" i="1" s="1"/>
  <c r="Y986" i="1"/>
  <c r="S986" i="1"/>
  <c r="W986" i="1" s="1"/>
  <c r="Y985" i="1"/>
  <c r="S985" i="1"/>
  <c r="W985" i="1" s="1"/>
  <c r="Y984" i="1"/>
  <c r="S984" i="1"/>
  <c r="W984" i="1" s="1"/>
  <c r="Y987" i="1"/>
  <c r="S987" i="1"/>
  <c r="W987" i="1" s="1"/>
  <c r="Y988" i="1"/>
  <c r="S988" i="1"/>
  <c r="W988" i="1" s="1"/>
  <c r="Y900" i="1"/>
  <c r="S900" i="1"/>
  <c r="W900" i="1" s="1"/>
  <c r="Y899" i="1"/>
  <c r="S899" i="1"/>
  <c r="W899" i="1" s="1"/>
  <c r="Y898" i="1"/>
  <c r="S898" i="1"/>
  <c r="W898" i="1" s="1"/>
  <c r="Y897" i="1"/>
  <c r="S897" i="1"/>
  <c r="W897" i="1" s="1"/>
  <c r="Y896" i="1"/>
  <c r="S896" i="1"/>
  <c r="W896" i="1" s="1"/>
  <c r="Y904" i="1"/>
  <c r="S904" i="1"/>
  <c r="W904" i="1" s="1"/>
  <c r="Y903" i="1"/>
  <c r="S903" i="1"/>
  <c r="W903" i="1" s="1"/>
  <c r="Y902" i="1"/>
  <c r="S902" i="1"/>
  <c r="W902" i="1" s="1"/>
  <c r="Y901" i="1"/>
  <c r="S901" i="1"/>
  <c r="W901" i="1" s="1"/>
  <c r="Y908" i="1"/>
  <c r="S908" i="1"/>
  <c r="W908" i="1" s="1"/>
  <c r="Y907" i="1"/>
  <c r="S907" i="1"/>
  <c r="W907" i="1" s="1"/>
  <c r="Y906" i="1"/>
  <c r="S906" i="1"/>
  <c r="W906" i="1" s="1"/>
  <c r="Y905" i="1"/>
  <c r="S905" i="1"/>
  <c r="W905" i="1" s="1"/>
  <c r="Y911" i="1"/>
  <c r="S911" i="1"/>
  <c r="W911" i="1" s="1"/>
  <c r="Y910" i="1"/>
  <c r="S910" i="1"/>
  <c r="W910" i="1" s="1"/>
  <c r="Y909" i="1"/>
  <c r="S909" i="1"/>
  <c r="W909" i="1" s="1"/>
  <c r="Y912" i="1"/>
  <c r="S912" i="1"/>
  <c r="W912" i="1" s="1"/>
  <c r="Y915" i="1"/>
  <c r="S915" i="1"/>
  <c r="W915" i="1" s="1"/>
  <c r="Y914" i="1"/>
  <c r="S914" i="1"/>
  <c r="W914" i="1" s="1"/>
  <c r="Y913" i="1"/>
  <c r="S913" i="1"/>
  <c r="W913" i="1" s="1"/>
  <c r="Y921" i="1"/>
  <c r="S921" i="1"/>
  <c r="W921" i="1" s="1"/>
  <c r="Y920" i="1"/>
  <c r="S920" i="1"/>
  <c r="W920" i="1" s="1"/>
  <c r="Y919" i="1"/>
  <c r="S919" i="1"/>
  <c r="W919" i="1" s="1"/>
  <c r="Y918" i="1"/>
  <c r="S918" i="1"/>
  <c r="W918" i="1" s="1"/>
  <c r="Y917" i="1"/>
  <c r="S917" i="1"/>
  <c r="W917" i="1" s="1"/>
  <c r="Y916" i="1"/>
  <c r="S916" i="1"/>
  <c r="W916" i="1" s="1"/>
  <c r="Y923" i="1"/>
  <c r="S923" i="1"/>
  <c r="W923" i="1" s="1"/>
  <c r="Y922" i="1"/>
  <c r="S922" i="1"/>
  <c r="W922" i="1" s="1"/>
  <c r="Y925" i="1"/>
  <c r="S925" i="1"/>
  <c r="W925" i="1" s="1"/>
  <c r="Y924" i="1"/>
  <c r="S924" i="1"/>
  <c r="W924" i="1" s="1"/>
  <c r="Y927" i="1"/>
  <c r="S927" i="1"/>
  <c r="W927" i="1" s="1"/>
  <c r="Y926" i="1"/>
  <c r="S926" i="1"/>
  <c r="W926" i="1" s="1"/>
  <c r="Y928" i="1"/>
  <c r="S928" i="1"/>
  <c r="W928" i="1" s="1"/>
  <c r="Y930" i="1"/>
  <c r="S930" i="1"/>
  <c r="W930" i="1" s="1"/>
  <c r="Y929" i="1"/>
  <c r="S929" i="1"/>
  <c r="W929" i="1" s="1"/>
  <c r="Y936" i="1"/>
  <c r="S936" i="1"/>
  <c r="W936" i="1" s="1"/>
  <c r="Y935" i="1"/>
  <c r="S935" i="1"/>
  <c r="W935" i="1" s="1"/>
  <c r="Y934" i="1"/>
  <c r="S934" i="1"/>
  <c r="W934" i="1" s="1"/>
  <c r="Y933" i="1"/>
  <c r="S933" i="1"/>
  <c r="W933" i="1" s="1"/>
  <c r="Y932" i="1"/>
  <c r="S932" i="1"/>
  <c r="W932" i="1" s="1"/>
  <c r="Y931" i="1"/>
  <c r="S931" i="1"/>
  <c r="W931" i="1" s="1"/>
  <c r="Y939" i="1"/>
  <c r="S939" i="1"/>
  <c r="W939" i="1" s="1"/>
  <c r="Y938" i="1"/>
  <c r="S938" i="1"/>
  <c r="W938" i="1" s="1"/>
  <c r="Y937" i="1"/>
  <c r="S937" i="1"/>
  <c r="W937" i="1" s="1"/>
  <c r="Y944" i="1"/>
  <c r="S944" i="1"/>
  <c r="W944" i="1" s="1"/>
  <c r="Y943" i="1"/>
  <c r="S943" i="1"/>
  <c r="W943" i="1" s="1"/>
  <c r="Y942" i="1"/>
  <c r="S942" i="1"/>
  <c r="W942" i="1" s="1"/>
  <c r="Y941" i="1"/>
  <c r="S941" i="1"/>
  <c r="W941" i="1" s="1"/>
  <c r="Y940" i="1"/>
  <c r="S940" i="1"/>
  <c r="W940" i="1" s="1"/>
  <c r="Y1828" i="1"/>
  <c r="S1828" i="1"/>
  <c r="W1828" i="1" s="1"/>
  <c r="Y1827" i="1"/>
  <c r="S1827" i="1"/>
  <c r="W1827" i="1" s="1"/>
  <c r="Y1826" i="1"/>
  <c r="S1826" i="1"/>
  <c r="W1826" i="1" s="1"/>
  <c r="Y1825" i="1"/>
  <c r="S1825" i="1"/>
  <c r="W1825" i="1" s="1"/>
  <c r="Y1824" i="1"/>
  <c r="S1824" i="1"/>
  <c r="W1824" i="1" s="1"/>
  <c r="Y1823" i="1"/>
  <c r="S1823" i="1"/>
  <c r="W1823" i="1" s="1"/>
  <c r="Y1822" i="1"/>
  <c r="S1822" i="1"/>
  <c r="W1822" i="1" s="1"/>
  <c r="Y1821" i="1"/>
  <c r="S1821" i="1"/>
  <c r="W1821" i="1" s="1"/>
  <c r="Y1820" i="1"/>
  <c r="S1820" i="1"/>
  <c r="W1820" i="1" s="1"/>
  <c r="Y1819" i="1"/>
  <c r="S1819" i="1"/>
  <c r="W1819" i="1" s="1"/>
  <c r="Y1818" i="1"/>
  <c r="S1818" i="1"/>
  <c r="W1818" i="1" s="1"/>
  <c r="Y1817" i="1"/>
  <c r="S1817" i="1"/>
  <c r="W1817" i="1" s="1"/>
  <c r="Y1816" i="1"/>
  <c r="S1816" i="1"/>
  <c r="W1816" i="1" s="1"/>
  <c r="Y1815" i="1"/>
  <c r="S1815" i="1"/>
  <c r="W1815" i="1" s="1"/>
  <c r="Y1814" i="1"/>
  <c r="S1814" i="1"/>
  <c r="W1814" i="1" s="1"/>
  <c r="Y1813" i="1"/>
  <c r="S1813" i="1"/>
  <c r="W1813" i="1" s="1"/>
  <c r="Y1812" i="1"/>
  <c r="S1812" i="1"/>
  <c r="W1812" i="1" s="1"/>
  <c r="Y1811" i="1"/>
  <c r="S1811" i="1"/>
  <c r="W1811" i="1" s="1"/>
  <c r="Y1810" i="1"/>
  <c r="S1810" i="1"/>
  <c r="W1810" i="1" s="1"/>
  <c r="Y1809" i="1"/>
  <c r="S1809" i="1"/>
  <c r="W1809" i="1" s="1"/>
  <c r="Y1808" i="1"/>
  <c r="S1808" i="1"/>
  <c r="W1808" i="1" s="1"/>
  <c r="Y1807" i="1"/>
  <c r="S1807" i="1"/>
  <c r="W1807" i="1" s="1"/>
  <c r="Y1806" i="1"/>
  <c r="S1806" i="1"/>
  <c r="W1806" i="1" s="1"/>
  <c r="Y1805" i="1"/>
  <c r="S1805" i="1"/>
  <c r="W1805" i="1" s="1"/>
  <c r="Y1804" i="1"/>
  <c r="S1804" i="1"/>
  <c r="W1804" i="1" s="1"/>
  <c r="Y1803" i="1"/>
  <c r="S1803" i="1"/>
  <c r="W1803" i="1" s="1"/>
  <c r="Y1802" i="1"/>
  <c r="S1802" i="1"/>
  <c r="W1802" i="1" s="1"/>
  <c r="Y1801" i="1"/>
  <c r="S1801" i="1"/>
  <c r="W1801" i="1" s="1"/>
  <c r="Y1800" i="1"/>
  <c r="S1800" i="1"/>
  <c r="W1800" i="1" s="1"/>
  <c r="Y1799" i="1"/>
  <c r="S1799" i="1"/>
  <c r="W1799" i="1" s="1"/>
  <c r="Y1798" i="1"/>
  <c r="S1798" i="1"/>
  <c r="W1798" i="1" s="1"/>
  <c r="Y1797" i="1"/>
  <c r="S1797" i="1"/>
  <c r="W1797" i="1" s="1"/>
  <c r="Y1796" i="1"/>
  <c r="S1796" i="1"/>
  <c r="W1796" i="1" s="1"/>
  <c r="Y1795" i="1"/>
  <c r="S1795" i="1"/>
  <c r="W1795" i="1" s="1"/>
  <c r="Y1794" i="1"/>
  <c r="S1794" i="1"/>
  <c r="W1794" i="1" s="1"/>
  <c r="Y1793" i="1"/>
  <c r="S1793" i="1"/>
  <c r="W1793" i="1" s="1"/>
  <c r="Y1792" i="1"/>
  <c r="S1792" i="1"/>
  <c r="W1792" i="1" s="1"/>
  <c r="Y1791" i="1"/>
  <c r="S1791" i="1"/>
  <c r="W1791" i="1" s="1"/>
  <c r="Y1790" i="1"/>
  <c r="S1790" i="1"/>
  <c r="W1790" i="1" s="1"/>
  <c r="Y1789" i="1"/>
  <c r="S1789" i="1"/>
  <c r="W1789" i="1" s="1"/>
  <c r="Y1788" i="1"/>
  <c r="S1788" i="1"/>
  <c r="W1788" i="1" s="1"/>
  <c r="Y1787" i="1"/>
  <c r="S1787" i="1"/>
  <c r="W1787" i="1" s="1"/>
  <c r="Y1786" i="1"/>
  <c r="S1786" i="1"/>
  <c r="W1786" i="1" s="1"/>
  <c r="Y1785" i="1"/>
  <c r="S1785" i="1"/>
  <c r="W1785" i="1" s="1"/>
  <c r="Y1784" i="1"/>
  <c r="S1784" i="1"/>
  <c r="W1784" i="1" s="1"/>
  <c r="Y1783" i="1"/>
  <c r="S1783" i="1"/>
  <c r="W1783" i="1" s="1"/>
  <c r="Y1782" i="1"/>
  <c r="S1782" i="1"/>
  <c r="W1782" i="1" s="1"/>
  <c r="Y1781" i="1"/>
  <c r="S1781" i="1"/>
  <c r="W1781" i="1" s="1"/>
  <c r="Y1780" i="1"/>
  <c r="S1780" i="1"/>
  <c r="W1780" i="1" s="1"/>
  <c r="Y1779" i="1"/>
  <c r="S1779" i="1"/>
  <c r="W1779" i="1" s="1"/>
  <c r="Y1778" i="1"/>
  <c r="S1778" i="1"/>
  <c r="W1778" i="1" s="1"/>
  <c r="Y1777" i="1"/>
  <c r="S1777" i="1"/>
  <c r="W1777" i="1" s="1"/>
  <c r="Y1776" i="1"/>
  <c r="S1776" i="1"/>
  <c r="W1776" i="1" s="1"/>
  <c r="Y1775" i="1"/>
  <c r="S1775" i="1"/>
  <c r="W1775" i="1" s="1"/>
  <c r="Y1774" i="1"/>
  <c r="S1774" i="1"/>
  <c r="W1774" i="1" s="1"/>
  <c r="Y1773" i="1"/>
  <c r="S1773" i="1"/>
  <c r="W1773" i="1" s="1"/>
  <c r="Y1772" i="1"/>
  <c r="S1772" i="1"/>
  <c r="W1772" i="1" s="1"/>
  <c r="Y1771" i="1"/>
  <c r="S1771" i="1"/>
  <c r="W1771" i="1" s="1"/>
  <c r="Y1770" i="1"/>
  <c r="S1770" i="1"/>
  <c r="W1770" i="1" s="1"/>
  <c r="Y1769" i="1"/>
  <c r="S1769" i="1"/>
  <c r="W1769" i="1" s="1"/>
  <c r="Y1768" i="1"/>
  <c r="S1768" i="1"/>
  <c r="W1768" i="1" s="1"/>
  <c r="Y1767" i="1"/>
  <c r="S1767" i="1"/>
  <c r="W1767" i="1" s="1"/>
  <c r="Y1766" i="1"/>
  <c r="S1766" i="1"/>
  <c r="W1766" i="1" s="1"/>
  <c r="Y1765" i="1"/>
  <c r="S1765" i="1"/>
  <c r="W1765" i="1" s="1"/>
  <c r="Y1764" i="1"/>
  <c r="S1764" i="1"/>
  <c r="W1764" i="1" s="1"/>
  <c r="Y1763" i="1"/>
  <c r="S1763" i="1"/>
  <c r="W1763" i="1" s="1"/>
  <c r="Y1762" i="1"/>
  <c r="S1762" i="1"/>
  <c r="W1762" i="1" s="1"/>
  <c r="Y1761" i="1"/>
  <c r="S1761" i="1"/>
  <c r="W1761" i="1" s="1"/>
  <c r="Y1760" i="1"/>
  <c r="S1760" i="1"/>
  <c r="W1760" i="1" s="1"/>
  <c r="Y1759" i="1"/>
  <c r="S1759" i="1"/>
  <c r="W1759" i="1" s="1"/>
  <c r="Y1758" i="1"/>
  <c r="S1758" i="1"/>
  <c r="W1758" i="1" s="1"/>
  <c r="Y1757" i="1"/>
  <c r="S1757" i="1"/>
  <c r="W1757" i="1" s="1"/>
  <c r="Y1756" i="1"/>
  <c r="S1756" i="1"/>
  <c r="W1756" i="1" s="1"/>
  <c r="Y1755" i="1"/>
  <c r="S1755" i="1"/>
  <c r="W1755" i="1" s="1"/>
  <c r="Y790" i="1"/>
  <c r="S790" i="1"/>
  <c r="W790" i="1" s="1"/>
  <c r="Y789" i="1"/>
  <c r="S789" i="1"/>
  <c r="W789" i="1" s="1"/>
  <c r="Y791" i="1"/>
  <c r="S791" i="1"/>
  <c r="W791" i="1" s="1"/>
  <c r="Y788" i="1"/>
  <c r="S788" i="1"/>
  <c r="W788" i="1" s="1"/>
  <c r="Y793" i="1"/>
  <c r="S793" i="1"/>
  <c r="W793" i="1" s="1"/>
  <c r="Y792" i="1"/>
  <c r="S792" i="1"/>
  <c r="W792" i="1" s="1"/>
  <c r="Y795" i="1"/>
  <c r="S795" i="1"/>
  <c r="W795" i="1" s="1"/>
  <c r="Y794" i="1"/>
  <c r="S794" i="1"/>
  <c r="W794" i="1" s="1"/>
  <c r="Y797" i="1"/>
  <c r="S797" i="1"/>
  <c r="W797" i="1" s="1"/>
  <c r="Y796" i="1"/>
  <c r="S796" i="1"/>
  <c r="W796" i="1" s="1"/>
  <c r="Y799" i="1"/>
  <c r="S799" i="1"/>
  <c r="W799" i="1" s="1"/>
  <c r="Y798" i="1"/>
  <c r="S798" i="1"/>
  <c r="W798" i="1" s="1"/>
  <c r="Y802" i="1"/>
  <c r="S802" i="1"/>
  <c r="W802" i="1" s="1"/>
  <c r="Y801" i="1"/>
  <c r="S801" i="1"/>
  <c r="W801" i="1" s="1"/>
  <c r="Y800" i="1"/>
  <c r="S800" i="1"/>
  <c r="W800" i="1" s="1"/>
  <c r="Y803" i="1"/>
  <c r="S803" i="1"/>
  <c r="W803" i="1" s="1"/>
  <c r="Y807" i="1"/>
  <c r="S807" i="1"/>
  <c r="W807" i="1" s="1"/>
  <c r="Y806" i="1"/>
  <c r="S806" i="1"/>
  <c r="W806" i="1" s="1"/>
  <c r="Y805" i="1"/>
  <c r="S805" i="1"/>
  <c r="W805" i="1" s="1"/>
  <c r="Y804" i="1"/>
  <c r="S804" i="1"/>
  <c r="W804" i="1" s="1"/>
  <c r="Y808" i="1"/>
  <c r="S808" i="1"/>
  <c r="W808" i="1" s="1"/>
  <c r="Y811" i="1"/>
  <c r="S811" i="1"/>
  <c r="W811" i="1" s="1"/>
  <c r="Y810" i="1"/>
  <c r="S810" i="1"/>
  <c r="W810" i="1" s="1"/>
  <c r="Y809" i="1"/>
  <c r="S809" i="1"/>
  <c r="W809" i="1" s="1"/>
  <c r="Y812" i="1"/>
  <c r="S812" i="1"/>
  <c r="W812" i="1" s="1"/>
  <c r="Y813" i="1"/>
  <c r="S813" i="1"/>
  <c r="W813" i="1" s="1"/>
  <c r="Y815" i="1"/>
  <c r="S815" i="1"/>
  <c r="W815" i="1" s="1"/>
  <c r="Y814" i="1"/>
  <c r="S814" i="1"/>
  <c r="W814" i="1" s="1"/>
  <c r="Y816" i="1"/>
  <c r="S816" i="1"/>
  <c r="W816" i="1" s="1"/>
  <c r="Y819" i="1"/>
  <c r="S819" i="1"/>
  <c r="W819" i="1" s="1"/>
  <c r="Y818" i="1"/>
  <c r="S818" i="1"/>
  <c r="W818" i="1" s="1"/>
  <c r="Y817" i="1"/>
  <c r="S817" i="1"/>
  <c r="W817" i="1" s="1"/>
  <c r="Y822" i="1"/>
  <c r="S822" i="1"/>
  <c r="W822" i="1" s="1"/>
  <c r="Y821" i="1"/>
  <c r="S821" i="1"/>
  <c r="W821" i="1" s="1"/>
  <c r="Y820" i="1"/>
  <c r="S820" i="1"/>
  <c r="W820" i="1" s="1"/>
  <c r="Y823" i="1"/>
  <c r="S823" i="1"/>
  <c r="W823" i="1" s="1"/>
  <c r="Y824" i="1"/>
  <c r="S824" i="1"/>
  <c r="W824" i="1" s="1"/>
  <c r="Y825" i="1"/>
  <c r="S825" i="1"/>
  <c r="W825" i="1" s="1"/>
  <c r="Y829" i="1"/>
  <c r="S829" i="1"/>
  <c r="W829" i="1" s="1"/>
  <c r="Y828" i="1"/>
  <c r="S828" i="1"/>
  <c r="W828" i="1" s="1"/>
  <c r="Y827" i="1"/>
  <c r="S827" i="1"/>
  <c r="W827" i="1" s="1"/>
  <c r="Y826" i="1"/>
  <c r="S826" i="1"/>
  <c r="W826" i="1" s="1"/>
  <c r="Y831" i="1"/>
  <c r="S831" i="1"/>
  <c r="W831" i="1" s="1"/>
  <c r="Y830" i="1"/>
  <c r="S830" i="1"/>
  <c r="W830" i="1" s="1"/>
  <c r="Y834" i="1"/>
  <c r="S834" i="1"/>
  <c r="W834" i="1" s="1"/>
  <c r="Y833" i="1"/>
  <c r="S833" i="1"/>
  <c r="W833" i="1" s="1"/>
  <c r="Y832" i="1"/>
  <c r="S832" i="1"/>
  <c r="W832" i="1" s="1"/>
  <c r="Y837" i="1"/>
  <c r="S837" i="1"/>
  <c r="W837" i="1" s="1"/>
  <c r="Y836" i="1"/>
  <c r="S836" i="1"/>
  <c r="W836" i="1" s="1"/>
  <c r="Y835" i="1"/>
  <c r="S835" i="1"/>
  <c r="W835" i="1" s="1"/>
  <c r="Y839" i="1"/>
  <c r="S839" i="1"/>
  <c r="W839" i="1" s="1"/>
  <c r="Y838" i="1"/>
  <c r="S838" i="1"/>
  <c r="W838" i="1" s="1"/>
  <c r="Y842" i="1"/>
  <c r="S842" i="1"/>
  <c r="W842" i="1" s="1"/>
  <c r="Y841" i="1"/>
  <c r="S841" i="1"/>
  <c r="W841" i="1" s="1"/>
  <c r="Y840" i="1"/>
  <c r="S840" i="1"/>
  <c r="W840" i="1" s="1"/>
  <c r="Y844" i="1"/>
  <c r="S844" i="1"/>
  <c r="W844" i="1" s="1"/>
  <c r="Y843" i="1"/>
  <c r="S843" i="1"/>
  <c r="W843" i="1" s="1"/>
  <c r="Y848" i="1"/>
  <c r="S848" i="1"/>
  <c r="W848" i="1" s="1"/>
  <c r="Y847" i="1"/>
  <c r="S847" i="1"/>
  <c r="W847" i="1" s="1"/>
  <c r="Y846" i="1"/>
  <c r="S846" i="1"/>
  <c r="W846" i="1" s="1"/>
  <c r="Y845" i="1"/>
  <c r="S845" i="1"/>
  <c r="W845" i="1" s="1"/>
  <c r="Y849" i="1"/>
  <c r="S849" i="1"/>
  <c r="W849" i="1" s="1"/>
  <c r="Y852" i="1"/>
  <c r="S852" i="1"/>
  <c r="W852" i="1" s="1"/>
  <c r="Y851" i="1"/>
  <c r="S851" i="1"/>
  <c r="W851" i="1" s="1"/>
  <c r="Y850" i="1"/>
  <c r="S850" i="1"/>
  <c r="W850" i="1" s="1"/>
  <c r="Y853" i="1"/>
  <c r="S853" i="1"/>
  <c r="W853" i="1" s="1"/>
  <c r="Y862" i="1"/>
  <c r="S862" i="1"/>
  <c r="W862" i="1" s="1"/>
  <c r="Y861" i="1"/>
  <c r="S861" i="1"/>
  <c r="W861" i="1" s="1"/>
  <c r="Y860" i="1"/>
  <c r="S860" i="1"/>
  <c r="W860" i="1" s="1"/>
  <c r="Y859" i="1"/>
  <c r="S859" i="1"/>
  <c r="W859" i="1" s="1"/>
  <c r="Y858" i="1"/>
  <c r="S858" i="1"/>
  <c r="W858" i="1" s="1"/>
  <c r="Y857" i="1"/>
  <c r="S857" i="1"/>
  <c r="W857" i="1" s="1"/>
  <c r="Y856" i="1"/>
  <c r="S856" i="1"/>
  <c r="W856" i="1" s="1"/>
  <c r="Y855" i="1"/>
  <c r="S855" i="1"/>
  <c r="W855" i="1" s="1"/>
  <c r="Y854" i="1"/>
  <c r="S854" i="1"/>
  <c r="W854" i="1" s="1"/>
  <c r="Y866" i="1"/>
  <c r="S866" i="1"/>
  <c r="W866" i="1" s="1"/>
  <c r="Y868" i="1"/>
  <c r="S868" i="1"/>
  <c r="W868" i="1" s="1"/>
  <c r="Y867" i="1"/>
  <c r="S867" i="1"/>
  <c r="W867" i="1" s="1"/>
  <c r="Y870" i="1"/>
  <c r="S870" i="1"/>
  <c r="W870" i="1" s="1"/>
  <c r="Y869" i="1"/>
  <c r="S869" i="1"/>
  <c r="W869" i="1" s="1"/>
  <c r="Y865" i="1"/>
  <c r="S865" i="1"/>
  <c r="W865" i="1" s="1"/>
  <c r="Y864" i="1"/>
  <c r="S864" i="1"/>
  <c r="W864" i="1" s="1"/>
  <c r="Y863" i="1"/>
  <c r="S863" i="1"/>
  <c r="W863" i="1" s="1"/>
  <c r="Y874" i="1"/>
  <c r="S874" i="1"/>
  <c r="W874" i="1" s="1"/>
  <c r="Y873" i="1"/>
  <c r="S873" i="1"/>
  <c r="W873" i="1" s="1"/>
  <c r="Y872" i="1"/>
  <c r="S872" i="1"/>
  <c r="W872" i="1" s="1"/>
  <c r="Y871" i="1"/>
  <c r="S871" i="1"/>
  <c r="W871" i="1" s="1"/>
  <c r="Y878" i="1"/>
  <c r="S878" i="1"/>
  <c r="W878" i="1" s="1"/>
  <c r="Y879" i="1"/>
  <c r="S879" i="1"/>
  <c r="W879" i="1" s="1"/>
  <c r="Y877" i="1"/>
  <c r="S877" i="1"/>
  <c r="W877" i="1" s="1"/>
  <c r="Y876" i="1"/>
  <c r="S876" i="1"/>
  <c r="W876" i="1" s="1"/>
  <c r="Y875" i="1"/>
  <c r="S875" i="1"/>
  <c r="W875" i="1" s="1"/>
  <c r="Y887" i="1"/>
  <c r="S887" i="1"/>
  <c r="W887" i="1" s="1"/>
  <c r="Y886" i="1"/>
  <c r="S886" i="1"/>
  <c r="W886" i="1" s="1"/>
  <c r="Y885" i="1"/>
  <c r="S885" i="1"/>
  <c r="W885" i="1" s="1"/>
  <c r="Y884" i="1"/>
  <c r="S884" i="1"/>
  <c r="W884" i="1" s="1"/>
  <c r="Y883" i="1"/>
  <c r="S883" i="1"/>
  <c r="W883" i="1" s="1"/>
  <c r="Y882" i="1"/>
  <c r="S882" i="1"/>
  <c r="W882" i="1" s="1"/>
  <c r="Y881" i="1"/>
  <c r="S881" i="1"/>
  <c r="W881" i="1" s="1"/>
  <c r="Y880" i="1"/>
  <c r="S880" i="1"/>
  <c r="W880" i="1" s="1"/>
  <c r="Y893" i="1"/>
  <c r="S893" i="1"/>
  <c r="W893" i="1" s="1"/>
  <c r="Y892" i="1"/>
  <c r="S892" i="1"/>
  <c r="W892" i="1" s="1"/>
  <c r="Y891" i="1"/>
  <c r="S891" i="1"/>
  <c r="W891" i="1" s="1"/>
  <c r="Y890" i="1"/>
  <c r="S890" i="1"/>
  <c r="W890" i="1" s="1"/>
  <c r="Y889" i="1"/>
  <c r="S889" i="1"/>
  <c r="W889" i="1" s="1"/>
  <c r="Y888" i="1"/>
  <c r="S888" i="1"/>
  <c r="W888" i="1" s="1"/>
  <c r="Y895" i="1"/>
  <c r="S895" i="1"/>
  <c r="W895" i="1" s="1"/>
  <c r="Y894" i="1"/>
  <c r="S894" i="1"/>
  <c r="W894" i="1" s="1"/>
  <c r="Y712" i="1"/>
  <c r="S712" i="1"/>
  <c r="W712" i="1" s="1"/>
  <c r="Y711" i="1"/>
  <c r="S711" i="1"/>
  <c r="W711" i="1" s="1"/>
  <c r="Y713" i="1"/>
  <c r="S713" i="1"/>
  <c r="W713" i="1" s="1"/>
  <c r="Y715" i="1"/>
  <c r="S715" i="1"/>
  <c r="W715" i="1" s="1"/>
  <c r="Y714" i="1"/>
  <c r="S714" i="1"/>
  <c r="W714" i="1" s="1"/>
  <c r="Y717" i="1"/>
  <c r="S717" i="1"/>
  <c r="W717" i="1" s="1"/>
  <c r="Y716" i="1"/>
  <c r="S716" i="1"/>
  <c r="W716" i="1" s="1"/>
  <c r="Y719" i="1"/>
  <c r="S719" i="1"/>
  <c r="W719" i="1" s="1"/>
  <c r="Y718" i="1"/>
  <c r="S718" i="1"/>
  <c r="W718" i="1" s="1"/>
  <c r="Y725" i="1"/>
  <c r="S725" i="1"/>
  <c r="W725" i="1" s="1"/>
  <c r="Y724" i="1"/>
  <c r="S724" i="1"/>
  <c r="W724" i="1" s="1"/>
  <c r="Y723" i="1"/>
  <c r="S723" i="1"/>
  <c r="W723" i="1" s="1"/>
  <c r="Y722" i="1"/>
  <c r="S722" i="1"/>
  <c r="W722" i="1" s="1"/>
  <c r="Y721" i="1"/>
  <c r="S721" i="1"/>
  <c r="W721" i="1" s="1"/>
  <c r="Y720" i="1"/>
  <c r="S720" i="1"/>
  <c r="W720" i="1" s="1"/>
  <c r="Y727" i="1"/>
  <c r="S727" i="1"/>
  <c r="W727" i="1" s="1"/>
  <c r="Y726" i="1"/>
  <c r="S726" i="1"/>
  <c r="W726" i="1" s="1"/>
  <c r="Y732" i="1"/>
  <c r="S732" i="1"/>
  <c r="W732" i="1" s="1"/>
  <c r="Y731" i="1"/>
  <c r="S731" i="1"/>
  <c r="W731" i="1" s="1"/>
  <c r="Y730" i="1"/>
  <c r="S730" i="1"/>
  <c r="W730" i="1" s="1"/>
  <c r="Y729" i="1"/>
  <c r="S729" i="1"/>
  <c r="W729" i="1" s="1"/>
  <c r="Y728" i="1"/>
  <c r="S728" i="1"/>
  <c r="W728" i="1" s="1"/>
  <c r="Y737" i="1"/>
  <c r="S737" i="1"/>
  <c r="W737" i="1" s="1"/>
  <c r="Y736" i="1"/>
  <c r="S736" i="1"/>
  <c r="W736" i="1" s="1"/>
  <c r="Y735" i="1"/>
  <c r="S735" i="1"/>
  <c r="W735" i="1" s="1"/>
  <c r="Y734" i="1"/>
  <c r="S734" i="1"/>
  <c r="W734" i="1" s="1"/>
  <c r="Y733" i="1"/>
  <c r="S733" i="1"/>
  <c r="W733" i="1" s="1"/>
  <c r="Y739" i="1"/>
  <c r="S739" i="1"/>
  <c r="W739" i="1" s="1"/>
  <c r="Y738" i="1"/>
  <c r="S738" i="1"/>
  <c r="W738" i="1" s="1"/>
  <c r="Y747" i="1"/>
  <c r="S747" i="1"/>
  <c r="W747" i="1" s="1"/>
  <c r="Y743" i="1"/>
  <c r="S743" i="1"/>
  <c r="W743" i="1" s="1"/>
  <c r="Y742" i="1"/>
  <c r="S742" i="1"/>
  <c r="W742" i="1" s="1"/>
  <c r="Y741" i="1"/>
  <c r="S741" i="1"/>
  <c r="W741" i="1" s="1"/>
  <c r="Y740" i="1"/>
  <c r="S740" i="1"/>
  <c r="W740" i="1" s="1"/>
  <c r="Y746" i="1"/>
  <c r="S746" i="1"/>
  <c r="W746" i="1" s="1"/>
  <c r="Y745" i="1"/>
  <c r="S745" i="1"/>
  <c r="W745" i="1" s="1"/>
  <c r="Y744" i="1"/>
  <c r="S744" i="1"/>
  <c r="W744" i="1" s="1"/>
  <c r="Y754" i="1"/>
  <c r="S754" i="1"/>
  <c r="W754" i="1" s="1"/>
  <c r="Y753" i="1"/>
  <c r="S753" i="1"/>
  <c r="W753" i="1" s="1"/>
  <c r="Y752" i="1"/>
  <c r="S752" i="1"/>
  <c r="W752" i="1" s="1"/>
  <c r="Y751" i="1"/>
  <c r="S751" i="1"/>
  <c r="W751" i="1" s="1"/>
  <c r="Y750" i="1"/>
  <c r="S750" i="1"/>
  <c r="W750" i="1" s="1"/>
  <c r="Y749" i="1"/>
  <c r="S749" i="1"/>
  <c r="W749" i="1" s="1"/>
  <c r="Y748" i="1"/>
  <c r="S748" i="1"/>
  <c r="W748" i="1" s="1"/>
  <c r="Y757" i="1"/>
  <c r="S757" i="1"/>
  <c r="W757" i="1" s="1"/>
  <c r="Y756" i="1"/>
  <c r="S756" i="1"/>
  <c r="W756" i="1" s="1"/>
  <c r="Y755" i="1"/>
  <c r="S755" i="1"/>
  <c r="W755" i="1" s="1"/>
  <c r="Y760" i="1"/>
  <c r="S760" i="1"/>
  <c r="W760" i="1" s="1"/>
  <c r="Y759" i="1"/>
  <c r="S759" i="1"/>
  <c r="W759" i="1" s="1"/>
  <c r="Y758" i="1"/>
  <c r="S758" i="1"/>
  <c r="W758" i="1" s="1"/>
  <c r="Y761" i="1"/>
  <c r="S761" i="1"/>
  <c r="W761" i="1" s="1"/>
  <c r="Y762" i="1"/>
  <c r="S762" i="1"/>
  <c r="W762" i="1" s="1"/>
  <c r="Y765" i="1"/>
  <c r="S765" i="1"/>
  <c r="W765" i="1" s="1"/>
  <c r="Y764" i="1"/>
  <c r="S764" i="1"/>
  <c r="W764" i="1" s="1"/>
  <c r="Y763" i="1"/>
  <c r="S763" i="1"/>
  <c r="W763" i="1" s="1"/>
  <c r="Y768" i="1"/>
  <c r="S768" i="1"/>
  <c r="W768" i="1" s="1"/>
  <c r="Y767" i="1"/>
  <c r="S767" i="1"/>
  <c r="W767" i="1" s="1"/>
  <c r="Y766" i="1"/>
  <c r="S766" i="1"/>
  <c r="W766" i="1" s="1"/>
  <c r="Y770" i="1"/>
  <c r="S770" i="1"/>
  <c r="W770" i="1" s="1"/>
  <c r="Y769" i="1"/>
  <c r="S769" i="1"/>
  <c r="W769" i="1" s="1"/>
  <c r="Y771" i="1"/>
  <c r="S771" i="1"/>
  <c r="W771" i="1" s="1"/>
  <c r="Y773" i="1"/>
  <c r="S773" i="1"/>
  <c r="W773" i="1" s="1"/>
  <c r="Y772" i="1"/>
  <c r="S772" i="1"/>
  <c r="W772" i="1" s="1"/>
  <c r="Y775" i="1"/>
  <c r="S775" i="1"/>
  <c r="W775" i="1" s="1"/>
  <c r="Y774" i="1"/>
  <c r="S774" i="1"/>
  <c r="W774" i="1" s="1"/>
  <c r="Y778" i="1"/>
  <c r="S778" i="1"/>
  <c r="W778" i="1" s="1"/>
  <c r="Y777" i="1"/>
  <c r="S777" i="1"/>
  <c r="W777" i="1" s="1"/>
  <c r="Y776" i="1"/>
  <c r="S776" i="1"/>
  <c r="W776" i="1" s="1"/>
  <c r="Y779" i="1"/>
  <c r="S779" i="1"/>
  <c r="W779" i="1" s="1"/>
  <c r="Y780" i="1"/>
  <c r="S780" i="1"/>
  <c r="W780" i="1" s="1"/>
  <c r="Y781" i="1"/>
  <c r="S781" i="1"/>
  <c r="W781" i="1" s="1"/>
  <c r="Y784" i="1"/>
  <c r="S784" i="1"/>
  <c r="W784" i="1" s="1"/>
  <c r="Y783" i="1"/>
  <c r="S783" i="1"/>
  <c r="W783" i="1" s="1"/>
  <c r="Y782" i="1"/>
  <c r="S782" i="1"/>
  <c r="W782" i="1" s="1"/>
  <c r="Y787" i="1"/>
  <c r="S787" i="1"/>
  <c r="W787" i="1" s="1"/>
  <c r="Y786" i="1"/>
  <c r="S786" i="1"/>
  <c r="W786" i="1" s="1"/>
  <c r="Y785" i="1"/>
  <c r="S785" i="1"/>
  <c r="W785" i="1" s="1"/>
  <c r="Y670" i="1"/>
  <c r="S670" i="1"/>
  <c r="W670" i="1" s="1"/>
  <c r="Y669" i="1"/>
  <c r="S669" i="1"/>
  <c r="W669" i="1" s="1"/>
  <c r="Y671" i="1"/>
  <c r="S671" i="1"/>
  <c r="W671" i="1" s="1"/>
  <c r="Y674" i="1"/>
  <c r="S674" i="1"/>
  <c r="W674" i="1" s="1"/>
  <c r="Y673" i="1"/>
  <c r="S673" i="1"/>
  <c r="W673" i="1" s="1"/>
  <c r="Y672" i="1"/>
  <c r="S672" i="1"/>
  <c r="W672" i="1" s="1"/>
  <c r="Y679" i="1"/>
  <c r="S679" i="1"/>
  <c r="W679" i="1" s="1"/>
  <c r="Y710" i="1"/>
  <c r="S710" i="1"/>
  <c r="W710" i="1" s="1"/>
  <c r="Y681" i="1"/>
  <c r="S681" i="1"/>
  <c r="W681" i="1" s="1"/>
  <c r="Y698" i="1"/>
  <c r="S698" i="1"/>
  <c r="W698" i="1" s="1"/>
  <c r="Y697" i="1"/>
  <c r="S697" i="1"/>
  <c r="W697" i="1" s="1"/>
  <c r="Y696" i="1"/>
  <c r="S696" i="1"/>
  <c r="W696" i="1" s="1"/>
  <c r="Y695" i="1"/>
  <c r="S695" i="1"/>
  <c r="W695" i="1" s="1"/>
  <c r="Y694" i="1"/>
  <c r="S694" i="1"/>
  <c r="W694" i="1" s="1"/>
  <c r="Y685" i="1"/>
  <c r="S685" i="1"/>
  <c r="W685" i="1" s="1"/>
  <c r="Y684" i="1"/>
  <c r="S684" i="1"/>
  <c r="W684" i="1" s="1"/>
  <c r="Y683" i="1"/>
  <c r="S683" i="1"/>
  <c r="W683" i="1" s="1"/>
  <c r="Y682" i="1"/>
  <c r="S682" i="1"/>
  <c r="W682" i="1" s="1"/>
  <c r="Y701" i="1"/>
  <c r="S701" i="1"/>
  <c r="W701" i="1" s="1"/>
  <c r="Y700" i="1"/>
  <c r="S700" i="1"/>
  <c r="W700" i="1" s="1"/>
  <c r="Y699" i="1"/>
  <c r="S699" i="1"/>
  <c r="W699" i="1" s="1"/>
  <c r="Y705" i="1"/>
  <c r="S705" i="1"/>
  <c r="W705" i="1" s="1"/>
  <c r="Y704" i="1"/>
  <c r="S704" i="1"/>
  <c r="W704" i="1" s="1"/>
  <c r="Y703" i="1"/>
  <c r="S703" i="1"/>
  <c r="W703" i="1" s="1"/>
  <c r="Y702" i="1"/>
  <c r="S702" i="1"/>
  <c r="W702" i="1" s="1"/>
  <c r="Y709" i="1"/>
  <c r="S709" i="1"/>
  <c r="W709" i="1" s="1"/>
  <c r="Y708" i="1"/>
  <c r="S708" i="1"/>
  <c r="W708" i="1" s="1"/>
  <c r="Y707" i="1"/>
  <c r="S707" i="1"/>
  <c r="W707" i="1" s="1"/>
  <c r="Y706" i="1"/>
  <c r="S706" i="1"/>
  <c r="W706" i="1" s="1"/>
  <c r="Y693" i="1"/>
  <c r="S693" i="1"/>
  <c r="W693" i="1" s="1"/>
  <c r="Y692" i="1"/>
  <c r="S692" i="1"/>
  <c r="W692" i="1" s="1"/>
  <c r="Y691" i="1"/>
  <c r="S691" i="1"/>
  <c r="W691" i="1" s="1"/>
  <c r="Y690" i="1"/>
  <c r="S690" i="1"/>
  <c r="W690" i="1" s="1"/>
  <c r="Y689" i="1"/>
  <c r="S689" i="1"/>
  <c r="W689" i="1" s="1"/>
  <c r="Y688" i="1"/>
  <c r="S688" i="1"/>
  <c r="W688" i="1" s="1"/>
  <c r="Y687" i="1"/>
  <c r="S687" i="1"/>
  <c r="W687" i="1" s="1"/>
  <c r="Y686" i="1"/>
  <c r="S686" i="1"/>
  <c r="W686" i="1" s="1"/>
  <c r="Y680" i="1"/>
  <c r="S680" i="1"/>
  <c r="W680" i="1" s="1"/>
  <c r="Y677" i="1"/>
  <c r="S677" i="1"/>
  <c r="W677" i="1" s="1"/>
  <c r="Y676" i="1"/>
  <c r="S676" i="1"/>
  <c r="W676" i="1" s="1"/>
  <c r="Y675" i="1"/>
  <c r="S675" i="1"/>
  <c r="W675" i="1" s="1"/>
  <c r="Y678" i="1"/>
  <c r="S678" i="1"/>
  <c r="W678" i="1" s="1"/>
  <c r="Y665" i="1"/>
  <c r="S665" i="1"/>
  <c r="W665" i="1" s="1"/>
  <c r="Y664" i="1"/>
  <c r="S664" i="1"/>
  <c r="W664" i="1" s="1"/>
  <c r="Y663" i="1"/>
  <c r="S663" i="1"/>
  <c r="W663" i="1" s="1"/>
  <c r="Y666" i="1"/>
  <c r="S666" i="1"/>
  <c r="W666" i="1" s="1"/>
  <c r="Y667" i="1"/>
  <c r="S667" i="1"/>
  <c r="W667" i="1" s="1"/>
  <c r="Y668" i="1"/>
  <c r="S668" i="1"/>
  <c r="W668" i="1" s="1"/>
  <c r="Y661" i="1"/>
  <c r="S661" i="1"/>
  <c r="W661" i="1" s="1"/>
  <c r="Y660" i="1"/>
  <c r="S660" i="1"/>
  <c r="W660" i="1" s="1"/>
  <c r="Y659" i="1"/>
  <c r="S659" i="1"/>
  <c r="W659" i="1" s="1"/>
  <c r="Y658" i="1"/>
  <c r="S658" i="1"/>
  <c r="W658" i="1" s="1"/>
  <c r="Y662" i="1"/>
  <c r="S662" i="1"/>
  <c r="W662" i="1" s="1"/>
  <c r="Y653" i="1"/>
  <c r="S653" i="1"/>
  <c r="W653" i="1" s="1"/>
  <c r="Y652" i="1"/>
  <c r="S652" i="1"/>
  <c r="W652" i="1" s="1"/>
  <c r="Y654" i="1"/>
  <c r="S654" i="1"/>
  <c r="W654" i="1" s="1"/>
  <c r="Y657" i="1"/>
  <c r="S657" i="1"/>
  <c r="W657" i="1" s="1"/>
  <c r="Y656" i="1"/>
  <c r="S656" i="1"/>
  <c r="W656" i="1" s="1"/>
  <c r="Y655" i="1"/>
  <c r="S655" i="1"/>
  <c r="W655" i="1" s="1"/>
  <c r="Y643" i="1"/>
  <c r="S643" i="1"/>
  <c r="W643" i="1" s="1"/>
  <c r="Y642" i="1"/>
  <c r="S642" i="1"/>
  <c r="W642" i="1" s="1"/>
  <c r="Y641" i="1"/>
  <c r="S641" i="1"/>
  <c r="W641" i="1" s="1"/>
  <c r="Y640" i="1"/>
  <c r="S640" i="1"/>
  <c r="W640" i="1" s="1"/>
  <c r="Y627" i="1"/>
  <c r="S627" i="1"/>
  <c r="W627" i="1" s="1"/>
  <c r="Y626" i="1"/>
  <c r="S626" i="1"/>
  <c r="W626" i="1" s="1"/>
  <c r="Y609" i="1"/>
  <c r="S609" i="1"/>
  <c r="W609" i="1" s="1"/>
  <c r="Y608" i="1"/>
  <c r="S608" i="1"/>
  <c r="W608" i="1" s="1"/>
  <c r="Y625" i="1"/>
  <c r="S625" i="1"/>
  <c r="W625" i="1" s="1"/>
  <c r="Y624" i="1"/>
  <c r="S624" i="1"/>
  <c r="W624" i="1" s="1"/>
  <c r="Y605" i="1"/>
  <c r="S605" i="1"/>
  <c r="W605" i="1" s="1"/>
  <c r="Y607" i="1"/>
  <c r="S607" i="1"/>
  <c r="W607" i="1" s="1"/>
  <c r="Y606" i="1"/>
  <c r="S606" i="1"/>
  <c r="W606" i="1" s="1"/>
  <c r="Y613" i="1"/>
  <c r="S613" i="1"/>
  <c r="W613" i="1" s="1"/>
  <c r="Y612" i="1"/>
  <c r="S612" i="1"/>
  <c r="W612" i="1" s="1"/>
  <c r="Y611" i="1"/>
  <c r="S611" i="1"/>
  <c r="W611" i="1" s="1"/>
  <c r="Y610" i="1"/>
  <c r="S610" i="1"/>
  <c r="W610" i="1" s="1"/>
  <c r="Y649" i="1"/>
  <c r="S649" i="1"/>
  <c r="W649" i="1" s="1"/>
  <c r="Y648" i="1"/>
  <c r="S648" i="1"/>
  <c r="W648" i="1" s="1"/>
  <c r="Y646" i="1"/>
  <c r="S646" i="1"/>
  <c r="W646" i="1" s="1"/>
  <c r="Y645" i="1"/>
  <c r="S645" i="1"/>
  <c r="W645" i="1" s="1"/>
  <c r="Y644" i="1"/>
  <c r="S644" i="1"/>
  <c r="W644" i="1" s="1"/>
  <c r="Y615" i="1"/>
  <c r="S615" i="1"/>
  <c r="W615" i="1" s="1"/>
  <c r="Y614" i="1"/>
  <c r="S614" i="1"/>
  <c r="W614" i="1" s="1"/>
  <c r="Y618" i="1"/>
  <c r="S618" i="1"/>
  <c r="W618" i="1" s="1"/>
  <c r="Y617" i="1"/>
  <c r="S617" i="1"/>
  <c r="W617" i="1" s="1"/>
  <c r="Y616" i="1"/>
  <c r="S616" i="1"/>
  <c r="W616" i="1" s="1"/>
  <c r="Y601" i="1"/>
  <c r="S601" i="1"/>
  <c r="W601" i="1" s="1"/>
  <c r="Y600" i="1"/>
  <c r="S600" i="1"/>
  <c r="W600" i="1" s="1"/>
  <c r="Y599" i="1"/>
  <c r="S599" i="1"/>
  <c r="W599" i="1" s="1"/>
  <c r="Y598" i="1"/>
  <c r="S598" i="1"/>
  <c r="W598" i="1" s="1"/>
  <c r="Y597" i="1"/>
  <c r="S597" i="1"/>
  <c r="W597" i="1" s="1"/>
  <c r="Y596" i="1"/>
  <c r="S596" i="1"/>
  <c r="W596" i="1" s="1"/>
  <c r="Y604" i="1"/>
  <c r="S604" i="1"/>
  <c r="W604" i="1" s="1"/>
  <c r="Y603" i="1"/>
  <c r="S603" i="1"/>
  <c r="W603" i="1" s="1"/>
  <c r="Y602" i="1"/>
  <c r="S602" i="1"/>
  <c r="W602" i="1" s="1"/>
  <c r="Y636" i="1"/>
  <c r="S636" i="1"/>
  <c r="W636" i="1" s="1"/>
  <c r="Y635" i="1"/>
  <c r="S635" i="1"/>
  <c r="W635" i="1" s="1"/>
  <c r="Y634" i="1"/>
  <c r="S634" i="1"/>
  <c r="W634" i="1" s="1"/>
  <c r="Y632" i="1"/>
  <c r="S632" i="1"/>
  <c r="W632" i="1" s="1"/>
  <c r="Y647" i="1"/>
  <c r="S647" i="1"/>
  <c r="W647" i="1" s="1"/>
  <c r="Y633" i="1"/>
  <c r="S633" i="1"/>
  <c r="W633" i="1" s="1"/>
  <c r="Y639" i="1"/>
  <c r="S639" i="1"/>
  <c r="W639" i="1" s="1"/>
  <c r="Y638" i="1"/>
  <c r="S638" i="1"/>
  <c r="W638" i="1" s="1"/>
  <c r="Y637" i="1"/>
  <c r="S637" i="1"/>
  <c r="W637" i="1" s="1"/>
  <c r="Y619" i="1"/>
  <c r="S619" i="1"/>
  <c r="W619" i="1" s="1"/>
  <c r="Y650" i="1"/>
  <c r="S650" i="1"/>
  <c r="W650" i="1" s="1"/>
  <c r="Y621" i="1"/>
  <c r="S621" i="1"/>
  <c r="W621" i="1" s="1"/>
  <c r="Y620" i="1"/>
  <c r="S620" i="1"/>
  <c r="W620" i="1" s="1"/>
  <c r="Y631" i="1"/>
  <c r="S631" i="1"/>
  <c r="W631" i="1" s="1"/>
  <c r="Y630" i="1"/>
  <c r="S630" i="1"/>
  <c r="W630" i="1" s="1"/>
  <c r="Y629" i="1"/>
  <c r="S629" i="1"/>
  <c r="W629" i="1" s="1"/>
  <c r="Y628" i="1"/>
  <c r="S628" i="1"/>
  <c r="W628" i="1" s="1"/>
  <c r="Y651" i="1"/>
  <c r="S651" i="1"/>
  <c r="W651" i="1" s="1"/>
  <c r="Y623" i="1"/>
  <c r="S623" i="1"/>
  <c r="W623" i="1" s="1"/>
  <c r="Y622" i="1"/>
  <c r="S622" i="1"/>
  <c r="W622" i="1" s="1"/>
  <c r="Y578" i="1"/>
  <c r="S578" i="1"/>
  <c r="W578" i="1" s="1"/>
  <c r="Y577" i="1"/>
  <c r="S577" i="1"/>
  <c r="W577" i="1" s="1"/>
  <c r="Y576" i="1"/>
  <c r="S576" i="1"/>
  <c r="W576" i="1" s="1"/>
  <c r="Y580" i="1"/>
  <c r="S580" i="1"/>
  <c r="W580" i="1" s="1"/>
  <c r="Y579" i="1"/>
  <c r="S579" i="1"/>
  <c r="W579" i="1" s="1"/>
  <c r="Y582" i="1"/>
  <c r="S582" i="1"/>
  <c r="W582" i="1" s="1"/>
  <c r="Y581" i="1"/>
  <c r="S581" i="1"/>
  <c r="W581" i="1" s="1"/>
  <c r="Y575" i="1"/>
  <c r="S575" i="1"/>
  <c r="W575" i="1" s="1"/>
  <c r="Y574" i="1"/>
  <c r="S574" i="1"/>
  <c r="W574" i="1" s="1"/>
  <c r="Y573" i="1"/>
  <c r="S573" i="1"/>
  <c r="W573" i="1" s="1"/>
  <c r="Y572" i="1"/>
  <c r="S572" i="1"/>
  <c r="W572" i="1" s="1"/>
  <c r="Y571" i="1"/>
  <c r="S571" i="1"/>
  <c r="W571" i="1" s="1"/>
  <c r="Y563" i="1"/>
  <c r="S563" i="1"/>
  <c r="W563" i="1" s="1"/>
  <c r="Y562" i="1"/>
  <c r="S562" i="1"/>
  <c r="W562" i="1" s="1"/>
  <c r="Y554" i="1"/>
  <c r="S554" i="1"/>
  <c r="W554" i="1" s="1"/>
  <c r="Y559" i="1"/>
  <c r="S559" i="1"/>
  <c r="W559" i="1" s="1"/>
  <c r="Y558" i="1"/>
  <c r="S558" i="1"/>
  <c r="W558" i="1" s="1"/>
  <c r="Y557" i="1"/>
  <c r="S557" i="1"/>
  <c r="W557" i="1" s="1"/>
  <c r="Y556" i="1"/>
  <c r="S556" i="1"/>
  <c r="W556" i="1" s="1"/>
  <c r="Y555" i="1"/>
  <c r="S555" i="1"/>
  <c r="W555" i="1" s="1"/>
  <c r="Y560" i="1"/>
  <c r="S560" i="1"/>
  <c r="W560" i="1" s="1"/>
  <c r="Y587" i="1"/>
  <c r="S587" i="1"/>
  <c r="W587" i="1" s="1"/>
  <c r="Y561" i="1"/>
  <c r="S561" i="1"/>
  <c r="W561" i="1" s="1"/>
  <c r="Y545" i="1"/>
  <c r="S545" i="1"/>
  <c r="W545" i="1" s="1"/>
  <c r="Y544" i="1"/>
  <c r="S544" i="1"/>
  <c r="W544" i="1" s="1"/>
  <c r="Y543" i="1"/>
  <c r="S543" i="1"/>
  <c r="W543" i="1" s="1"/>
  <c r="Y542" i="1"/>
  <c r="S542" i="1"/>
  <c r="W542" i="1" s="1"/>
  <c r="Y547" i="1"/>
  <c r="S547" i="1"/>
  <c r="W547" i="1" s="1"/>
  <c r="Y546" i="1"/>
  <c r="S546" i="1"/>
  <c r="W546" i="1" s="1"/>
  <c r="Y529" i="1"/>
  <c r="S529" i="1"/>
  <c r="W529" i="1" s="1"/>
  <c r="Y589" i="1"/>
  <c r="S589" i="1"/>
  <c r="W589" i="1" s="1"/>
  <c r="Y588" i="1"/>
  <c r="S588" i="1"/>
  <c r="W588" i="1" s="1"/>
  <c r="Y528" i="1"/>
  <c r="S528" i="1"/>
  <c r="W528" i="1" s="1"/>
  <c r="Y527" i="1"/>
  <c r="S527" i="1"/>
  <c r="W527" i="1" s="1"/>
  <c r="Y526" i="1"/>
  <c r="S526" i="1"/>
  <c r="W526" i="1" s="1"/>
  <c r="Y525" i="1"/>
  <c r="S525" i="1"/>
  <c r="W525" i="1" s="1"/>
  <c r="Y586" i="1"/>
  <c r="S586" i="1"/>
  <c r="W586" i="1" s="1"/>
  <c r="Y590" i="1"/>
  <c r="S590" i="1"/>
  <c r="W590" i="1" s="1"/>
  <c r="Y501" i="1"/>
  <c r="S501" i="1"/>
  <c r="W501" i="1" s="1"/>
  <c r="Y500" i="1"/>
  <c r="S500" i="1"/>
  <c r="W500" i="1" s="1"/>
  <c r="Y499" i="1"/>
  <c r="S499" i="1"/>
  <c r="W499" i="1" s="1"/>
  <c r="Y502" i="1"/>
  <c r="S502" i="1"/>
  <c r="W502" i="1" s="1"/>
  <c r="Y506" i="1"/>
  <c r="S506" i="1"/>
  <c r="W506" i="1" s="1"/>
  <c r="Y505" i="1"/>
  <c r="S505" i="1"/>
  <c r="W505" i="1" s="1"/>
  <c r="Y504" i="1"/>
  <c r="S504" i="1"/>
  <c r="W504" i="1" s="1"/>
  <c r="Y503" i="1"/>
  <c r="S503" i="1"/>
  <c r="W503" i="1" s="1"/>
  <c r="Y516" i="1"/>
  <c r="S516" i="1"/>
  <c r="W516" i="1" s="1"/>
  <c r="Y515" i="1"/>
  <c r="S515" i="1"/>
  <c r="W515" i="1" s="1"/>
  <c r="Y514" i="1"/>
  <c r="S514" i="1"/>
  <c r="W514" i="1" s="1"/>
  <c r="Y513" i="1"/>
  <c r="S513" i="1"/>
  <c r="W513" i="1" s="1"/>
  <c r="Y512" i="1"/>
  <c r="S512" i="1"/>
  <c r="W512" i="1" s="1"/>
  <c r="Y511" i="1"/>
  <c r="S511" i="1"/>
  <c r="W511" i="1" s="1"/>
  <c r="Y510" i="1"/>
  <c r="S510" i="1"/>
  <c r="W510" i="1" s="1"/>
  <c r="Y509" i="1"/>
  <c r="S509" i="1"/>
  <c r="W509" i="1" s="1"/>
  <c r="Y508" i="1"/>
  <c r="S508" i="1"/>
  <c r="W508" i="1" s="1"/>
  <c r="Y507" i="1"/>
  <c r="S507" i="1"/>
  <c r="W507" i="1" s="1"/>
  <c r="Y524" i="1"/>
  <c r="S524" i="1"/>
  <c r="W524" i="1" s="1"/>
  <c r="Y523" i="1"/>
  <c r="S523" i="1"/>
  <c r="W523" i="1" s="1"/>
  <c r="Y522" i="1"/>
  <c r="S522" i="1"/>
  <c r="W522" i="1" s="1"/>
  <c r="Y521" i="1"/>
  <c r="S521" i="1"/>
  <c r="W521" i="1" s="1"/>
  <c r="Y520" i="1"/>
  <c r="S520" i="1"/>
  <c r="W520" i="1" s="1"/>
  <c r="Y519" i="1"/>
  <c r="S519" i="1"/>
  <c r="W519" i="1" s="1"/>
  <c r="Y518" i="1"/>
  <c r="S518" i="1"/>
  <c r="W518" i="1" s="1"/>
  <c r="Y517" i="1"/>
  <c r="S517" i="1"/>
  <c r="W517" i="1" s="1"/>
  <c r="Y593" i="1"/>
  <c r="S593" i="1"/>
  <c r="W593" i="1" s="1"/>
  <c r="Y592" i="1"/>
  <c r="S592" i="1"/>
  <c r="W592" i="1" s="1"/>
  <c r="Y591" i="1"/>
  <c r="S591" i="1"/>
  <c r="W591" i="1" s="1"/>
  <c r="Y533" i="1"/>
  <c r="S533" i="1"/>
  <c r="W533" i="1" s="1"/>
  <c r="Y532" i="1"/>
  <c r="S532" i="1"/>
  <c r="W532" i="1" s="1"/>
  <c r="Y531" i="1"/>
  <c r="S531" i="1"/>
  <c r="W531" i="1" s="1"/>
  <c r="Y530" i="1"/>
  <c r="S530" i="1"/>
  <c r="W530" i="1" s="1"/>
  <c r="Y498" i="1"/>
  <c r="S498" i="1"/>
  <c r="W498" i="1" s="1"/>
  <c r="Y497" i="1"/>
  <c r="S497" i="1"/>
  <c r="W497" i="1" s="1"/>
  <c r="Y496" i="1"/>
  <c r="S496" i="1"/>
  <c r="W496" i="1" s="1"/>
  <c r="Y495" i="1"/>
  <c r="S495" i="1"/>
  <c r="W495" i="1" s="1"/>
  <c r="Y538" i="1"/>
  <c r="S538" i="1"/>
  <c r="W538" i="1" s="1"/>
  <c r="Y537" i="1"/>
  <c r="S537" i="1"/>
  <c r="W537" i="1" s="1"/>
  <c r="Y536" i="1"/>
  <c r="S536" i="1"/>
  <c r="W536" i="1" s="1"/>
  <c r="Y535" i="1"/>
  <c r="S535" i="1"/>
  <c r="W535" i="1" s="1"/>
  <c r="Y534" i="1"/>
  <c r="S534" i="1"/>
  <c r="W534" i="1" s="1"/>
  <c r="Y541" i="1"/>
  <c r="S541" i="1"/>
  <c r="W541" i="1" s="1"/>
  <c r="Y540" i="1"/>
  <c r="S540" i="1"/>
  <c r="W540" i="1" s="1"/>
  <c r="Y539" i="1"/>
  <c r="S539" i="1"/>
  <c r="W539" i="1" s="1"/>
  <c r="Y548" i="1"/>
  <c r="S548" i="1"/>
  <c r="W548" i="1" s="1"/>
  <c r="Y553" i="1"/>
  <c r="S553" i="1"/>
  <c r="W553" i="1" s="1"/>
  <c r="Y552" i="1"/>
  <c r="S552" i="1"/>
  <c r="W552" i="1" s="1"/>
  <c r="Y551" i="1"/>
  <c r="S551" i="1"/>
  <c r="W551" i="1" s="1"/>
  <c r="Y550" i="1"/>
  <c r="S550" i="1"/>
  <c r="W550" i="1" s="1"/>
  <c r="Y549" i="1"/>
  <c r="S549" i="1"/>
  <c r="W549" i="1" s="1"/>
  <c r="Y566" i="1"/>
  <c r="S566" i="1"/>
  <c r="W566" i="1" s="1"/>
  <c r="Y595" i="1"/>
  <c r="S595" i="1"/>
  <c r="W595" i="1" s="1"/>
  <c r="Y594" i="1"/>
  <c r="S594" i="1"/>
  <c r="W594" i="1" s="1"/>
  <c r="Y565" i="1"/>
  <c r="S565" i="1"/>
  <c r="W565" i="1" s="1"/>
  <c r="Y567" i="1"/>
  <c r="S567" i="1"/>
  <c r="W567" i="1" s="1"/>
  <c r="Y584" i="1"/>
  <c r="S584" i="1"/>
  <c r="W584" i="1" s="1"/>
  <c r="Y585" i="1"/>
  <c r="S585" i="1"/>
  <c r="W585" i="1" s="1"/>
  <c r="Y583" i="1"/>
  <c r="S583" i="1"/>
  <c r="W583" i="1" s="1"/>
  <c r="Y570" i="1"/>
  <c r="S570" i="1"/>
  <c r="W570" i="1" s="1"/>
  <c r="Y569" i="1"/>
  <c r="S569" i="1"/>
  <c r="W569" i="1" s="1"/>
  <c r="Y568" i="1"/>
  <c r="S568" i="1"/>
  <c r="W568" i="1" s="1"/>
  <c r="Y564" i="1"/>
  <c r="S564" i="1"/>
  <c r="W564" i="1" s="1"/>
  <c r="Y475" i="1"/>
  <c r="S475" i="1"/>
  <c r="W475" i="1" s="1"/>
  <c r="Y474" i="1"/>
  <c r="S474" i="1"/>
  <c r="W474" i="1" s="1"/>
  <c r="Y473" i="1"/>
  <c r="S473" i="1"/>
  <c r="W473" i="1" s="1"/>
  <c r="Y472" i="1"/>
  <c r="S472" i="1"/>
  <c r="W472" i="1" s="1"/>
  <c r="Y471" i="1"/>
  <c r="S471" i="1"/>
  <c r="W471" i="1" s="1"/>
  <c r="Y470" i="1"/>
  <c r="S470" i="1"/>
  <c r="W470" i="1" s="1"/>
  <c r="Y469" i="1"/>
  <c r="S469" i="1"/>
  <c r="W469" i="1" s="1"/>
  <c r="Y468" i="1"/>
  <c r="S468" i="1"/>
  <c r="W468" i="1" s="1"/>
  <c r="Y467" i="1"/>
  <c r="S467" i="1"/>
  <c r="W467" i="1" s="1"/>
  <c r="Y466" i="1"/>
  <c r="S466" i="1"/>
  <c r="W466" i="1" s="1"/>
  <c r="Y465" i="1"/>
  <c r="S465" i="1"/>
  <c r="W465" i="1" s="1"/>
  <c r="Y464" i="1"/>
  <c r="S464" i="1"/>
  <c r="W464" i="1" s="1"/>
  <c r="Y462" i="1"/>
  <c r="S462" i="1"/>
  <c r="W462" i="1" s="1"/>
  <c r="Y461" i="1"/>
  <c r="S461" i="1"/>
  <c r="W461" i="1" s="1"/>
  <c r="Y460" i="1"/>
  <c r="S460" i="1"/>
  <c r="W460" i="1" s="1"/>
  <c r="Y459" i="1"/>
  <c r="S459" i="1"/>
  <c r="W459" i="1" s="1"/>
  <c r="Y437" i="1"/>
  <c r="S437" i="1"/>
  <c r="W437" i="1" s="1"/>
  <c r="Y463" i="1"/>
  <c r="S463" i="1"/>
  <c r="W463" i="1" s="1"/>
  <c r="Y477" i="1"/>
  <c r="S477" i="1"/>
  <c r="W477" i="1" s="1"/>
  <c r="Y476" i="1"/>
  <c r="S476" i="1"/>
  <c r="W476" i="1" s="1"/>
  <c r="Y478" i="1"/>
  <c r="S478" i="1"/>
  <c r="W478" i="1" s="1"/>
  <c r="Y479" i="1"/>
  <c r="S479" i="1"/>
  <c r="W479" i="1" s="1"/>
  <c r="Y453" i="1"/>
  <c r="S453" i="1"/>
  <c r="W453" i="1" s="1"/>
  <c r="Y452" i="1"/>
  <c r="S452" i="1"/>
  <c r="W452" i="1" s="1"/>
  <c r="Y451" i="1"/>
  <c r="S451" i="1"/>
  <c r="W451" i="1" s="1"/>
  <c r="Y450" i="1"/>
  <c r="S450" i="1"/>
  <c r="W450" i="1" s="1"/>
  <c r="Y449" i="1"/>
  <c r="S449" i="1"/>
  <c r="W449" i="1" s="1"/>
  <c r="Y457" i="1"/>
  <c r="S457" i="1"/>
  <c r="W457" i="1" s="1"/>
  <c r="Y456" i="1"/>
  <c r="S456" i="1"/>
  <c r="W456" i="1" s="1"/>
  <c r="Y455" i="1"/>
  <c r="S455" i="1"/>
  <c r="W455" i="1" s="1"/>
  <c r="Y454" i="1"/>
  <c r="S454" i="1"/>
  <c r="W454" i="1" s="1"/>
  <c r="Y458" i="1"/>
  <c r="S458" i="1"/>
  <c r="W458" i="1" s="1"/>
  <c r="Y423" i="1"/>
  <c r="S423" i="1"/>
  <c r="W423" i="1" s="1"/>
  <c r="Y428" i="1"/>
  <c r="S428" i="1"/>
  <c r="W428" i="1" s="1"/>
  <c r="Y427" i="1"/>
  <c r="S427" i="1"/>
  <c r="W427" i="1" s="1"/>
  <c r="Y426" i="1"/>
  <c r="S426" i="1"/>
  <c r="W426" i="1" s="1"/>
  <c r="Y425" i="1"/>
  <c r="S425" i="1"/>
  <c r="W425" i="1" s="1"/>
  <c r="Y424" i="1"/>
  <c r="S424" i="1"/>
  <c r="W424" i="1" s="1"/>
  <c r="Y378" i="1"/>
  <c r="S378" i="1"/>
  <c r="W378" i="1" s="1"/>
  <c r="Y377" i="1"/>
  <c r="S377" i="1"/>
  <c r="W377" i="1" s="1"/>
  <c r="Y376" i="1"/>
  <c r="S376" i="1"/>
  <c r="W376" i="1" s="1"/>
  <c r="Y431" i="1"/>
  <c r="S431" i="1"/>
  <c r="W431" i="1" s="1"/>
  <c r="Y430" i="1"/>
  <c r="S430" i="1"/>
  <c r="W430" i="1" s="1"/>
  <c r="Y429" i="1"/>
  <c r="S429" i="1"/>
  <c r="W429" i="1" s="1"/>
  <c r="Y436" i="1"/>
  <c r="S436" i="1"/>
  <c r="W436" i="1" s="1"/>
  <c r="Y435" i="1"/>
  <c r="S435" i="1"/>
  <c r="W435" i="1" s="1"/>
  <c r="Y434" i="1"/>
  <c r="S434" i="1"/>
  <c r="W434" i="1" s="1"/>
  <c r="Y433" i="1"/>
  <c r="S433" i="1"/>
  <c r="W433" i="1" s="1"/>
  <c r="Y432" i="1"/>
  <c r="S432" i="1"/>
  <c r="W432" i="1" s="1"/>
  <c r="Y411" i="1"/>
  <c r="S411" i="1"/>
  <c r="W411" i="1" s="1"/>
  <c r="Y416" i="1"/>
  <c r="S416" i="1"/>
  <c r="W416" i="1" s="1"/>
  <c r="Y415" i="1"/>
  <c r="S415" i="1"/>
  <c r="W415" i="1" s="1"/>
  <c r="Y414" i="1"/>
  <c r="S414" i="1"/>
  <c r="W414" i="1" s="1"/>
  <c r="Y413" i="1"/>
  <c r="S413" i="1"/>
  <c r="W413" i="1" s="1"/>
  <c r="Y412" i="1"/>
  <c r="S412" i="1"/>
  <c r="W412" i="1" s="1"/>
  <c r="Y422" i="1"/>
  <c r="S422" i="1"/>
  <c r="W422" i="1" s="1"/>
  <c r="Y421" i="1"/>
  <c r="S421" i="1"/>
  <c r="W421" i="1" s="1"/>
  <c r="Y420" i="1"/>
  <c r="S420" i="1"/>
  <c r="W420" i="1" s="1"/>
  <c r="Y419" i="1"/>
  <c r="S419" i="1"/>
  <c r="W419" i="1" s="1"/>
  <c r="Y418" i="1"/>
  <c r="S418" i="1"/>
  <c r="W418" i="1" s="1"/>
  <c r="Y417" i="1"/>
  <c r="S417" i="1"/>
  <c r="W417" i="1" s="1"/>
  <c r="Y481" i="1"/>
  <c r="S481" i="1"/>
  <c r="W481" i="1" s="1"/>
  <c r="Y480" i="1"/>
  <c r="S480" i="1"/>
  <c r="W480" i="1" s="1"/>
  <c r="Y387" i="1"/>
  <c r="S387" i="1"/>
  <c r="W387" i="1" s="1"/>
  <c r="Y386" i="1"/>
  <c r="S386" i="1"/>
  <c r="W386" i="1" s="1"/>
  <c r="Y385" i="1"/>
  <c r="S385" i="1"/>
  <c r="W385" i="1" s="1"/>
  <c r="Y384" i="1"/>
  <c r="S384" i="1"/>
  <c r="W384" i="1" s="1"/>
  <c r="Y383" i="1"/>
  <c r="S383" i="1"/>
  <c r="W383" i="1" s="1"/>
  <c r="Y382" i="1"/>
  <c r="S382" i="1"/>
  <c r="W382" i="1" s="1"/>
  <c r="Y381" i="1"/>
  <c r="S381" i="1"/>
  <c r="W381" i="1" s="1"/>
  <c r="Y380" i="1"/>
  <c r="S380" i="1"/>
  <c r="W380" i="1" s="1"/>
  <c r="Y391" i="1"/>
  <c r="S391" i="1"/>
  <c r="W391" i="1" s="1"/>
  <c r="Y390" i="1"/>
  <c r="S390" i="1"/>
  <c r="W390" i="1" s="1"/>
  <c r="Y389" i="1"/>
  <c r="S389" i="1"/>
  <c r="W389" i="1" s="1"/>
  <c r="Y388" i="1"/>
  <c r="S388" i="1"/>
  <c r="W388" i="1" s="1"/>
  <c r="Y486" i="1"/>
  <c r="S486" i="1"/>
  <c r="W486" i="1" s="1"/>
  <c r="Y485" i="1"/>
  <c r="S485" i="1"/>
  <c r="W485" i="1" s="1"/>
  <c r="Y484" i="1"/>
  <c r="S484" i="1"/>
  <c r="W484" i="1" s="1"/>
  <c r="Y483" i="1"/>
  <c r="S483" i="1"/>
  <c r="W483" i="1" s="1"/>
  <c r="Y482" i="1"/>
  <c r="S482" i="1"/>
  <c r="W482" i="1" s="1"/>
  <c r="Y487" i="1"/>
  <c r="S487" i="1"/>
  <c r="W487" i="1" s="1"/>
  <c r="Y488" i="1"/>
  <c r="S488" i="1"/>
  <c r="W488" i="1" s="1"/>
  <c r="Y494" i="1"/>
  <c r="S494" i="1"/>
  <c r="W494" i="1" s="1"/>
  <c r="Y398" i="1"/>
  <c r="S398" i="1"/>
  <c r="W398" i="1" s="1"/>
  <c r="Y397" i="1"/>
  <c r="S397" i="1"/>
  <c r="W397" i="1" s="1"/>
  <c r="Y396" i="1"/>
  <c r="S396" i="1"/>
  <c r="W396" i="1" s="1"/>
  <c r="Y395" i="1"/>
  <c r="S395" i="1"/>
  <c r="W395" i="1" s="1"/>
  <c r="Y394" i="1"/>
  <c r="S394" i="1"/>
  <c r="W394" i="1" s="1"/>
  <c r="Y393" i="1"/>
  <c r="S393" i="1"/>
  <c r="W393" i="1" s="1"/>
  <c r="Y392" i="1"/>
  <c r="S392" i="1"/>
  <c r="W392" i="1" s="1"/>
  <c r="Y410" i="1"/>
  <c r="S410" i="1"/>
  <c r="W410" i="1" s="1"/>
  <c r="Y409" i="1"/>
  <c r="S409" i="1"/>
  <c r="W409" i="1" s="1"/>
  <c r="Y408" i="1"/>
  <c r="S408" i="1"/>
  <c r="W408" i="1" s="1"/>
  <c r="Y407" i="1"/>
  <c r="S407" i="1"/>
  <c r="W407" i="1" s="1"/>
  <c r="Y406" i="1"/>
  <c r="S406" i="1"/>
  <c r="W406" i="1" s="1"/>
  <c r="Y405" i="1"/>
  <c r="S405" i="1"/>
  <c r="W405" i="1" s="1"/>
  <c r="Y404" i="1"/>
  <c r="S404" i="1"/>
  <c r="W404" i="1" s="1"/>
  <c r="Y403" i="1"/>
  <c r="S403" i="1"/>
  <c r="W403" i="1" s="1"/>
  <c r="Y402" i="1"/>
  <c r="S402" i="1"/>
  <c r="W402" i="1" s="1"/>
  <c r="Y401" i="1"/>
  <c r="S401" i="1"/>
  <c r="W401" i="1" s="1"/>
  <c r="Y400" i="1"/>
  <c r="S400" i="1"/>
  <c r="W400" i="1" s="1"/>
  <c r="Y399" i="1"/>
  <c r="S399" i="1"/>
  <c r="W399" i="1" s="1"/>
  <c r="Y490" i="1"/>
  <c r="S490" i="1"/>
  <c r="W490" i="1" s="1"/>
  <c r="Y489" i="1"/>
  <c r="S489" i="1"/>
  <c r="W489" i="1" s="1"/>
  <c r="Y491" i="1"/>
  <c r="S491" i="1"/>
  <c r="W491" i="1" s="1"/>
  <c r="Y445" i="1"/>
  <c r="S445" i="1"/>
  <c r="W445" i="1" s="1"/>
  <c r="Y444" i="1"/>
  <c r="S444" i="1"/>
  <c r="W444" i="1" s="1"/>
  <c r="Y443" i="1"/>
  <c r="S443" i="1"/>
  <c r="W443" i="1" s="1"/>
  <c r="Y442" i="1"/>
  <c r="S442" i="1"/>
  <c r="W442" i="1" s="1"/>
  <c r="Y441" i="1"/>
  <c r="S441" i="1"/>
  <c r="W441" i="1" s="1"/>
  <c r="Y440" i="1"/>
  <c r="S440" i="1"/>
  <c r="W440" i="1" s="1"/>
  <c r="Y492" i="1"/>
  <c r="S492" i="1"/>
  <c r="W492" i="1" s="1"/>
  <c r="Y439" i="1"/>
  <c r="S439" i="1"/>
  <c r="W439" i="1" s="1"/>
  <c r="Y438" i="1"/>
  <c r="S438" i="1"/>
  <c r="W438" i="1" s="1"/>
  <c r="Y493" i="1"/>
  <c r="S493" i="1"/>
  <c r="W493" i="1" s="1"/>
  <c r="Y379" i="1"/>
  <c r="S379" i="1"/>
  <c r="W379" i="1" s="1"/>
  <c r="Y448" i="1"/>
  <c r="S448" i="1"/>
  <c r="W448" i="1" s="1"/>
  <c r="Y447" i="1"/>
  <c r="S447" i="1"/>
  <c r="W447" i="1" s="1"/>
  <c r="Y446" i="1"/>
  <c r="S446" i="1"/>
  <c r="W446" i="1" s="1"/>
  <c r="Y357" i="1"/>
  <c r="S357" i="1"/>
  <c r="W357" i="1" s="1"/>
  <c r="Y356" i="1"/>
  <c r="S356" i="1"/>
  <c r="W356" i="1" s="1"/>
  <c r="Y355" i="1"/>
  <c r="S355" i="1"/>
  <c r="W355" i="1" s="1"/>
  <c r="Y354" i="1"/>
  <c r="S354" i="1"/>
  <c r="W354" i="1" s="1"/>
  <c r="Y353" i="1"/>
  <c r="S353" i="1"/>
  <c r="W353" i="1" s="1"/>
  <c r="Y375" i="1"/>
  <c r="S375" i="1"/>
  <c r="W375" i="1" s="1"/>
  <c r="Y335" i="1"/>
  <c r="S335" i="1"/>
  <c r="W335" i="1" s="1"/>
  <c r="Y334" i="1"/>
  <c r="S334" i="1"/>
  <c r="W334" i="1" s="1"/>
  <c r="Y333" i="1"/>
  <c r="S333" i="1"/>
  <c r="W333" i="1" s="1"/>
  <c r="Y332" i="1"/>
  <c r="S332" i="1"/>
  <c r="W332" i="1" s="1"/>
  <c r="Y359" i="1"/>
  <c r="S359" i="1"/>
  <c r="W359" i="1" s="1"/>
  <c r="Y358" i="1"/>
  <c r="S358" i="1"/>
  <c r="W358" i="1" s="1"/>
  <c r="Y373" i="1"/>
  <c r="S373" i="1"/>
  <c r="W373" i="1" s="1"/>
  <c r="Y372" i="1"/>
  <c r="S372" i="1"/>
  <c r="W372" i="1" s="1"/>
  <c r="Y371" i="1"/>
  <c r="S371" i="1"/>
  <c r="W371" i="1" s="1"/>
  <c r="Y364" i="1"/>
  <c r="S364" i="1"/>
  <c r="W364" i="1" s="1"/>
  <c r="Y363" i="1"/>
  <c r="S363" i="1"/>
  <c r="W363" i="1" s="1"/>
  <c r="Y362" i="1"/>
  <c r="S362" i="1"/>
  <c r="W362" i="1" s="1"/>
  <c r="Y361" i="1"/>
  <c r="S361" i="1"/>
  <c r="W361" i="1" s="1"/>
  <c r="Y360" i="1"/>
  <c r="S360" i="1"/>
  <c r="W360" i="1" s="1"/>
  <c r="Y370" i="1"/>
  <c r="S370" i="1"/>
  <c r="W370" i="1" s="1"/>
  <c r="Y369" i="1"/>
  <c r="S369" i="1"/>
  <c r="W369" i="1" s="1"/>
  <c r="Y368" i="1"/>
  <c r="S368" i="1"/>
  <c r="W368" i="1" s="1"/>
  <c r="Y367" i="1"/>
  <c r="S367" i="1"/>
  <c r="W367" i="1" s="1"/>
  <c r="Y366" i="1"/>
  <c r="S366" i="1"/>
  <c r="W366" i="1" s="1"/>
  <c r="Y365" i="1"/>
  <c r="S365" i="1"/>
  <c r="W365" i="1" s="1"/>
  <c r="Y374" i="1"/>
  <c r="S374" i="1"/>
  <c r="W374" i="1" s="1"/>
  <c r="Y352" i="1"/>
  <c r="S352" i="1"/>
  <c r="W352" i="1" s="1"/>
  <c r="Y351" i="1"/>
  <c r="S351" i="1"/>
  <c r="W351" i="1" s="1"/>
  <c r="Y350" i="1"/>
  <c r="S350" i="1"/>
  <c r="W350" i="1" s="1"/>
  <c r="Y349" i="1"/>
  <c r="S349" i="1"/>
  <c r="W349" i="1" s="1"/>
  <c r="Y348" i="1"/>
  <c r="S348" i="1"/>
  <c r="W348" i="1" s="1"/>
  <c r="Y347" i="1"/>
  <c r="S347" i="1"/>
  <c r="W347" i="1" s="1"/>
  <c r="Y346" i="1"/>
  <c r="S346" i="1"/>
  <c r="W346" i="1" s="1"/>
  <c r="Y345" i="1"/>
  <c r="S345" i="1"/>
  <c r="W345" i="1" s="1"/>
  <c r="Y344" i="1"/>
  <c r="S344" i="1"/>
  <c r="W344" i="1" s="1"/>
  <c r="Y343" i="1"/>
  <c r="S343" i="1"/>
  <c r="W343" i="1" s="1"/>
  <c r="Y342" i="1"/>
  <c r="S342" i="1"/>
  <c r="W342" i="1" s="1"/>
  <c r="Y341" i="1"/>
  <c r="S341" i="1"/>
  <c r="W341" i="1" s="1"/>
  <c r="Y340" i="1"/>
  <c r="S340" i="1"/>
  <c r="W340" i="1" s="1"/>
  <c r="Y339" i="1"/>
  <c r="S339" i="1"/>
  <c r="W339" i="1" s="1"/>
  <c r="Y336" i="1"/>
  <c r="S336" i="1"/>
  <c r="W336" i="1" s="1"/>
  <c r="Y338" i="1"/>
  <c r="S338" i="1"/>
  <c r="W338" i="1" s="1"/>
  <c r="Y337" i="1"/>
  <c r="S337" i="1"/>
  <c r="W337" i="1" s="1"/>
  <c r="Y1718" i="1"/>
  <c r="S1718" i="1"/>
  <c r="W1718" i="1" s="1"/>
  <c r="Y1754" i="1"/>
  <c r="S1754" i="1"/>
  <c r="W1754" i="1" s="1"/>
  <c r="Y1753" i="1"/>
  <c r="S1753" i="1"/>
  <c r="W1753" i="1" s="1"/>
  <c r="Y1752" i="1"/>
  <c r="S1752" i="1"/>
  <c r="W1752" i="1" s="1"/>
  <c r="Y1751" i="1"/>
  <c r="S1751" i="1"/>
  <c r="W1751" i="1" s="1"/>
  <c r="Y1750" i="1"/>
  <c r="S1750" i="1"/>
  <c r="W1750" i="1" s="1"/>
  <c r="Y1749" i="1"/>
  <c r="S1749" i="1"/>
  <c r="W1749" i="1" s="1"/>
  <c r="Y1748" i="1"/>
  <c r="S1748" i="1"/>
  <c r="W1748" i="1" s="1"/>
  <c r="Y1747" i="1"/>
  <c r="S1747" i="1"/>
  <c r="W1747" i="1" s="1"/>
  <c r="Y1746" i="1"/>
  <c r="S1746" i="1"/>
  <c r="W1746" i="1" s="1"/>
  <c r="Y1745" i="1"/>
  <c r="S1745" i="1"/>
  <c r="W1745" i="1" s="1"/>
  <c r="Y1744" i="1"/>
  <c r="S1744" i="1"/>
  <c r="W1744" i="1" s="1"/>
  <c r="Y1730" i="1"/>
  <c r="S1730" i="1"/>
  <c r="W1730" i="1" s="1"/>
  <c r="Y1729" i="1"/>
  <c r="S1729" i="1"/>
  <c r="W1729" i="1" s="1"/>
  <c r="Y1719" i="1"/>
  <c r="S1719" i="1"/>
  <c r="W1719" i="1" s="1"/>
  <c r="Y1710" i="1"/>
  <c r="S1710" i="1"/>
  <c r="W1710" i="1" s="1"/>
  <c r="Y1709" i="1"/>
  <c r="S1709" i="1"/>
  <c r="W1709" i="1" s="1"/>
  <c r="Y1728" i="1"/>
  <c r="S1728" i="1"/>
  <c r="W1728" i="1" s="1"/>
  <c r="Y1727" i="1"/>
  <c r="S1727" i="1"/>
  <c r="W1727" i="1" s="1"/>
  <c r="Y1726" i="1"/>
  <c r="S1726" i="1"/>
  <c r="W1726" i="1" s="1"/>
  <c r="Y1725" i="1"/>
  <c r="S1725" i="1"/>
  <c r="W1725" i="1" s="1"/>
  <c r="Y1717" i="1"/>
  <c r="S1717" i="1"/>
  <c r="W1717" i="1" s="1"/>
  <c r="Y1737" i="1"/>
  <c r="S1737" i="1"/>
  <c r="W1737" i="1" s="1"/>
  <c r="Y1736" i="1"/>
  <c r="S1736" i="1"/>
  <c r="W1736" i="1" s="1"/>
  <c r="Y1735" i="1"/>
  <c r="S1735" i="1"/>
  <c r="W1735" i="1" s="1"/>
  <c r="Y1743" i="1"/>
  <c r="S1743" i="1"/>
  <c r="W1743" i="1" s="1"/>
  <c r="Y1742" i="1"/>
  <c r="S1742" i="1"/>
  <c r="W1742" i="1" s="1"/>
  <c r="Y1741" i="1"/>
  <c r="S1741" i="1"/>
  <c r="W1741" i="1" s="1"/>
  <c r="Y1740" i="1"/>
  <c r="S1740" i="1"/>
  <c r="W1740" i="1" s="1"/>
  <c r="Y1739" i="1"/>
  <c r="S1739" i="1"/>
  <c r="W1739" i="1" s="1"/>
  <c r="Y1738" i="1"/>
  <c r="S1738" i="1"/>
  <c r="W1738" i="1" s="1"/>
  <c r="Y1734" i="1"/>
  <c r="S1734" i="1"/>
  <c r="W1734" i="1" s="1"/>
  <c r="Y1733" i="1"/>
  <c r="S1733" i="1"/>
  <c r="W1733" i="1" s="1"/>
  <c r="Y1732" i="1"/>
  <c r="S1732" i="1"/>
  <c r="W1732" i="1" s="1"/>
  <c r="Y1731" i="1"/>
  <c r="S1731" i="1"/>
  <c r="W1731" i="1" s="1"/>
  <c r="Y1713" i="1"/>
  <c r="S1713" i="1"/>
  <c r="W1713" i="1" s="1"/>
  <c r="Y1712" i="1"/>
  <c r="S1712" i="1"/>
  <c r="W1712" i="1" s="1"/>
  <c r="Y1724" i="1"/>
  <c r="S1724" i="1"/>
  <c r="W1724" i="1" s="1"/>
  <c r="Y1723" i="1"/>
  <c r="S1723" i="1"/>
  <c r="W1723" i="1" s="1"/>
  <c r="Y1711" i="1"/>
  <c r="S1711" i="1"/>
  <c r="W1711" i="1" s="1"/>
  <c r="Y1715" i="1"/>
  <c r="S1715" i="1"/>
  <c r="W1715" i="1" s="1"/>
  <c r="Y1714" i="1"/>
  <c r="S1714" i="1"/>
  <c r="W1714" i="1" s="1"/>
  <c r="Y1721" i="1"/>
  <c r="S1721" i="1"/>
  <c r="W1721" i="1" s="1"/>
  <c r="Y1720" i="1"/>
  <c r="S1720" i="1"/>
  <c r="W1720" i="1" s="1"/>
  <c r="Y1716" i="1"/>
  <c r="S1716" i="1"/>
  <c r="W1716" i="1" s="1"/>
  <c r="Y1722" i="1"/>
  <c r="S1722" i="1"/>
  <c r="W1722" i="1" s="1"/>
  <c r="Y282" i="1"/>
  <c r="S282" i="1"/>
  <c r="W282" i="1" s="1"/>
  <c r="Y281" i="1"/>
  <c r="S281" i="1"/>
  <c r="W281" i="1" s="1"/>
  <c r="Y286" i="1"/>
  <c r="S286" i="1"/>
  <c r="W286" i="1" s="1"/>
  <c r="Y289" i="1"/>
  <c r="S289" i="1"/>
  <c r="W289" i="1" s="1"/>
  <c r="Y266" i="1"/>
  <c r="S266" i="1"/>
  <c r="W266" i="1" s="1"/>
  <c r="Y265" i="1"/>
  <c r="S265" i="1"/>
  <c r="W265" i="1" s="1"/>
  <c r="Y264" i="1"/>
  <c r="S264" i="1"/>
  <c r="W264" i="1" s="1"/>
  <c r="Y291" i="1"/>
  <c r="S291" i="1"/>
  <c r="W291" i="1" s="1"/>
  <c r="Y290" i="1"/>
  <c r="S290" i="1"/>
  <c r="W290" i="1" s="1"/>
  <c r="Y288" i="1"/>
  <c r="S288" i="1"/>
  <c r="W288" i="1" s="1"/>
  <c r="Y287" i="1"/>
  <c r="S287" i="1"/>
  <c r="W287" i="1" s="1"/>
  <c r="Y262" i="1"/>
  <c r="S262" i="1"/>
  <c r="W262" i="1" s="1"/>
  <c r="Y261" i="1"/>
  <c r="S261" i="1"/>
  <c r="W261" i="1" s="1"/>
  <c r="Y260" i="1"/>
  <c r="S260" i="1"/>
  <c r="W260" i="1" s="1"/>
  <c r="Y297" i="1"/>
  <c r="S297" i="1"/>
  <c r="W297" i="1" s="1"/>
  <c r="Y296" i="1"/>
  <c r="S296" i="1"/>
  <c r="W296" i="1" s="1"/>
  <c r="Y295" i="1"/>
  <c r="S295" i="1"/>
  <c r="W295" i="1" s="1"/>
  <c r="Y276" i="1"/>
  <c r="S276" i="1"/>
  <c r="W276" i="1" s="1"/>
  <c r="Y275" i="1"/>
  <c r="S275" i="1"/>
  <c r="W275" i="1" s="1"/>
  <c r="Y292" i="1"/>
  <c r="S292" i="1"/>
  <c r="W292" i="1" s="1"/>
  <c r="Y293" i="1"/>
  <c r="S293" i="1"/>
  <c r="W293" i="1" s="1"/>
  <c r="Y294" i="1"/>
  <c r="S294" i="1"/>
  <c r="W294" i="1" s="1"/>
  <c r="Y270" i="1"/>
  <c r="S270" i="1"/>
  <c r="W270" i="1" s="1"/>
  <c r="Y269" i="1"/>
  <c r="S269" i="1"/>
  <c r="W269" i="1" s="1"/>
  <c r="Y268" i="1"/>
  <c r="S268" i="1"/>
  <c r="W268" i="1" s="1"/>
  <c r="Y300" i="1"/>
  <c r="S300" i="1"/>
  <c r="W300" i="1" s="1"/>
  <c r="Y301" i="1"/>
  <c r="S301" i="1"/>
  <c r="W301" i="1" s="1"/>
  <c r="Y299" i="1"/>
  <c r="S299" i="1"/>
  <c r="W299" i="1" s="1"/>
  <c r="Y298" i="1"/>
  <c r="S298" i="1"/>
  <c r="W298" i="1" s="1"/>
  <c r="Y304" i="1"/>
  <c r="S304" i="1"/>
  <c r="W304" i="1" s="1"/>
  <c r="Y271" i="1"/>
  <c r="S271" i="1"/>
  <c r="W271" i="1" s="1"/>
  <c r="Y302" i="1"/>
  <c r="S302" i="1"/>
  <c r="W302" i="1" s="1"/>
  <c r="Y263" i="1"/>
  <c r="S263" i="1"/>
  <c r="W263" i="1" s="1"/>
  <c r="Y303" i="1"/>
  <c r="S303" i="1"/>
  <c r="W303" i="1" s="1"/>
  <c r="Y274" i="1"/>
  <c r="S274" i="1"/>
  <c r="W274" i="1" s="1"/>
  <c r="Y258" i="1"/>
  <c r="S258" i="1"/>
  <c r="W258" i="1" s="1"/>
  <c r="Y305" i="1"/>
  <c r="S305" i="1"/>
  <c r="W305" i="1" s="1"/>
  <c r="Y307" i="1"/>
  <c r="S307" i="1"/>
  <c r="W307" i="1" s="1"/>
  <c r="Y306" i="1"/>
  <c r="S306" i="1"/>
  <c r="W306" i="1" s="1"/>
  <c r="Y308" i="1"/>
  <c r="S308" i="1"/>
  <c r="W308" i="1" s="1"/>
  <c r="Y309" i="1"/>
  <c r="S309" i="1"/>
  <c r="W309" i="1" s="1"/>
  <c r="Y311" i="1"/>
  <c r="S311" i="1"/>
  <c r="W311" i="1" s="1"/>
  <c r="Y285" i="1"/>
  <c r="S285" i="1"/>
  <c r="W285" i="1" s="1"/>
  <c r="Y312" i="1"/>
  <c r="S312" i="1"/>
  <c r="W312" i="1" s="1"/>
  <c r="Y310" i="1"/>
  <c r="S310" i="1"/>
  <c r="W310" i="1" s="1"/>
  <c r="Y313" i="1"/>
  <c r="S313" i="1"/>
  <c r="W313" i="1" s="1"/>
  <c r="Y280" i="1"/>
  <c r="S280" i="1"/>
  <c r="W280" i="1" s="1"/>
  <c r="Y279" i="1"/>
  <c r="S279" i="1"/>
  <c r="W279" i="1" s="1"/>
  <c r="Y278" i="1"/>
  <c r="S278" i="1"/>
  <c r="W278" i="1" s="1"/>
  <c r="Y277" i="1"/>
  <c r="S277" i="1"/>
  <c r="W277" i="1" s="1"/>
  <c r="Y315" i="1"/>
  <c r="S315" i="1"/>
  <c r="W315" i="1" s="1"/>
  <c r="Y314" i="1"/>
  <c r="S314" i="1"/>
  <c r="W314" i="1" s="1"/>
  <c r="Y316" i="1"/>
  <c r="S316" i="1"/>
  <c r="W316" i="1" s="1"/>
  <c r="Y317" i="1"/>
  <c r="S317" i="1"/>
  <c r="W317" i="1" s="1"/>
  <c r="Y318" i="1"/>
  <c r="S318" i="1"/>
  <c r="W318" i="1" s="1"/>
  <c r="Y319" i="1"/>
  <c r="S319" i="1"/>
  <c r="W319" i="1" s="1"/>
  <c r="Y322" i="1"/>
  <c r="S322" i="1"/>
  <c r="W322" i="1" s="1"/>
  <c r="Y321" i="1"/>
  <c r="S321" i="1"/>
  <c r="W321" i="1" s="1"/>
  <c r="Y326" i="1"/>
  <c r="S326" i="1"/>
  <c r="W326" i="1" s="1"/>
  <c r="Y330" i="1"/>
  <c r="S330" i="1"/>
  <c r="W330" i="1" s="1"/>
  <c r="Y327" i="1"/>
  <c r="S327" i="1"/>
  <c r="W327" i="1" s="1"/>
  <c r="Y323" i="1"/>
  <c r="S323" i="1"/>
  <c r="W323" i="1" s="1"/>
  <c r="Y320" i="1"/>
  <c r="S320" i="1"/>
  <c r="W320" i="1" s="1"/>
  <c r="Y273" i="1"/>
  <c r="S273" i="1"/>
  <c r="W273" i="1" s="1"/>
  <c r="Y272" i="1"/>
  <c r="S272" i="1"/>
  <c r="W272" i="1" s="1"/>
  <c r="Y284" i="1"/>
  <c r="S284" i="1"/>
  <c r="W284" i="1" s="1"/>
  <c r="Y324" i="1"/>
  <c r="S324" i="1"/>
  <c r="W324" i="1" s="1"/>
  <c r="Y283" i="1"/>
  <c r="S283" i="1"/>
  <c r="W283" i="1" s="1"/>
  <c r="Y325" i="1"/>
  <c r="S325" i="1"/>
  <c r="W325" i="1" s="1"/>
  <c r="Y331" i="1"/>
  <c r="S331" i="1"/>
  <c r="W331" i="1" s="1"/>
  <c r="Y267" i="1"/>
  <c r="S267" i="1"/>
  <c r="W267" i="1" s="1"/>
  <c r="Y259" i="1"/>
  <c r="S259" i="1"/>
  <c r="W259" i="1" s="1"/>
  <c r="Y329" i="1"/>
  <c r="S329" i="1"/>
  <c r="W329" i="1" s="1"/>
  <c r="Y328" i="1"/>
  <c r="S328" i="1"/>
  <c r="W328" i="1" s="1"/>
  <c r="Y257" i="1"/>
  <c r="S257" i="1"/>
  <c r="W257" i="1" s="1"/>
  <c r="Y256" i="1"/>
  <c r="S256" i="1"/>
  <c r="W256" i="1" s="1"/>
  <c r="Y255" i="1"/>
  <c r="S255" i="1"/>
  <c r="W255" i="1" s="1"/>
  <c r="Y197" i="1"/>
  <c r="S197" i="1"/>
  <c r="W197" i="1" s="1"/>
  <c r="Y248" i="1"/>
  <c r="S248" i="1"/>
  <c r="W248" i="1" s="1"/>
  <c r="Y247" i="1"/>
  <c r="S247" i="1"/>
  <c r="W247" i="1" s="1"/>
  <c r="Y221" i="1"/>
  <c r="S221" i="1"/>
  <c r="W221" i="1" s="1"/>
  <c r="Y220" i="1"/>
  <c r="S220" i="1"/>
  <c r="W220" i="1" s="1"/>
  <c r="Y211" i="1"/>
  <c r="S211" i="1"/>
  <c r="W211" i="1" s="1"/>
  <c r="Y184" i="1"/>
  <c r="S184" i="1"/>
  <c r="W184" i="1" s="1"/>
  <c r="Y179" i="1"/>
  <c r="S179" i="1"/>
  <c r="W179" i="1" s="1"/>
  <c r="Y178" i="1"/>
  <c r="S178" i="1"/>
  <c r="W178" i="1" s="1"/>
  <c r="Y177" i="1"/>
  <c r="S177" i="1"/>
  <c r="W177" i="1" s="1"/>
  <c r="Y225" i="1"/>
  <c r="S225" i="1"/>
  <c r="W225" i="1" s="1"/>
  <c r="Y228" i="1"/>
  <c r="S228" i="1"/>
  <c r="W228" i="1" s="1"/>
  <c r="Y227" i="1"/>
  <c r="S227" i="1"/>
  <c r="W227" i="1" s="1"/>
  <c r="Y189" i="1"/>
  <c r="S189" i="1"/>
  <c r="W189" i="1" s="1"/>
  <c r="Y194" i="1"/>
  <c r="S194" i="1"/>
  <c r="W194" i="1" s="1"/>
  <c r="Y185" i="1"/>
  <c r="S185" i="1"/>
  <c r="W185" i="1" s="1"/>
  <c r="Y208" i="1"/>
  <c r="S208" i="1"/>
  <c r="W208" i="1" s="1"/>
  <c r="Y207" i="1"/>
  <c r="S207" i="1"/>
  <c r="W207" i="1" s="1"/>
  <c r="Y237" i="1"/>
  <c r="S237" i="1"/>
  <c r="W237" i="1" s="1"/>
  <c r="Y236" i="1"/>
  <c r="S236" i="1"/>
  <c r="W236" i="1" s="1"/>
  <c r="Y250" i="1"/>
  <c r="S250" i="1"/>
  <c r="W250" i="1" s="1"/>
  <c r="Y249" i="1"/>
  <c r="S249" i="1"/>
  <c r="W249" i="1" s="1"/>
  <c r="Y244" i="1"/>
  <c r="S244" i="1"/>
  <c r="W244" i="1" s="1"/>
  <c r="Y243" i="1"/>
  <c r="S243" i="1"/>
  <c r="W243" i="1" s="1"/>
  <c r="Y245" i="1"/>
  <c r="S245" i="1"/>
  <c r="W245" i="1" s="1"/>
  <c r="Y226" i="1"/>
  <c r="S226" i="1"/>
  <c r="W226" i="1" s="1"/>
  <c r="Y238" i="1"/>
  <c r="S238" i="1"/>
  <c r="W238" i="1" s="1"/>
  <c r="Y251" i="1"/>
  <c r="S251" i="1"/>
  <c r="W251" i="1" s="1"/>
  <c r="Y252" i="1"/>
  <c r="S252" i="1"/>
  <c r="W252" i="1" s="1"/>
  <c r="Y246" i="1"/>
  <c r="S246" i="1"/>
  <c r="W246" i="1" s="1"/>
  <c r="Y176" i="1"/>
  <c r="S176" i="1"/>
  <c r="W176" i="1" s="1"/>
  <c r="Y175" i="1"/>
  <c r="S175" i="1"/>
  <c r="W175" i="1" s="1"/>
  <c r="Y218" i="1"/>
  <c r="S218" i="1"/>
  <c r="W218" i="1" s="1"/>
  <c r="Y206" i="1"/>
  <c r="S206" i="1"/>
  <c r="W206" i="1" s="1"/>
  <c r="Y205" i="1"/>
  <c r="S205" i="1"/>
  <c r="W205" i="1" s="1"/>
  <c r="Y204" i="1"/>
  <c r="S204" i="1"/>
  <c r="W204" i="1" s="1"/>
  <c r="Y203" i="1"/>
  <c r="S203" i="1"/>
  <c r="W203" i="1" s="1"/>
  <c r="Y202" i="1"/>
  <c r="S202" i="1"/>
  <c r="W202" i="1" s="1"/>
  <c r="Y223" i="1"/>
  <c r="S223" i="1"/>
  <c r="W223" i="1" s="1"/>
  <c r="Y254" i="1"/>
  <c r="S254" i="1"/>
  <c r="W254" i="1" s="1"/>
  <c r="Y253" i="1"/>
  <c r="S253" i="1"/>
  <c r="W253" i="1" s="1"/>
  <c r="Y201" i="1"/>
  <c r="S201" i="1"/>
  <c r="W201" i="1" s="1"/>
  <c r="Y200" i="1"/>
  <c r="S200" i="1"/>
  <c r="W200" i="1" s="1"/>
  <c r="Y199" i="1"/>
  <c r="S199" i="1"/>
  <c r="W199" i="1" s="1"/>
  <c r="Y198" i="1"/>
  <c r="S198" i="1"/>
  <c r="W198" i="1" s="1"/>
  <c r="Y219" i="1"/>
  <c r="S219" i="1"/>
  <c r="W219" i="1" s="1"/>
  <c r="Y240" i="1"/>
  <c r="S240" i="1"/>
  <c r="W240" i="1" s="1"/>
  <c r="Y239" i="1"/>
  <c r="S239" i="1"/>
  <c r="W239" i="1" s="1"/>
  <c r="Y234" i="1"/>
  <c r="S234" i="1"/>
  <c r="W234" i="1" s="1"/>
  <c r="Y213" i="1"/>
  <c r="S213" i="1"/>
  <c r="W213" i="1" s="1"/>
  <c r="Y212" i="1"/>
  <c r="S212" i="1"/>
  <c r="W212" i="1" s="1"/>
  <c r="Y180" i="1"/>
  <c r="S180" i="1"/>
  <c r="W180" i="1" s="1"/>
  <c r="Y241" i="1"/>
  <c r="S241" i="1"/>
  <c r="W241" i="1" s="1"/>
  <c r="Y233" i="1"/>
  <c r="S233" i="1"/>
  <c r="W233" i="1" s="1"/>
  <c r="Y232" i="1"/>
  <c r="S232" i="1"/>
  <c r="W232" i="1" s="1"/>
  <c r="Y242" i="1"/>
  <c r="S242" i="1"/>
  <c r="W242" i="1" s="1"/>
  <c r="Y222" i="1"/>
  <c r="S222" i="1"/>
  <c r="W222" i="1" s="1"/>
  <c r="Y186" i="1"/>
  <c r="S186" i="1"/>
  <c r="W186" i="1" s="1"/>
  <c r="Y187" i="1"/>
  <c r="S187" i="1"/>
  <c r="W187" i="1" s="1"/>
  <c r="Y214" i="1"/>
  <c r="S214" i="1"/>
  <c r="W214" i="1" s="1"/>
  <c r="Y192" i="1"/>
  <c r="S192" i="1"/>
  <c r="W192" i="1" s="1"/>
  <c r="Y191" i="1"/>
  <c r="S191" i="1"/>
  <c r="W191" i="1" s="1"/>
  <c r="Y190" i="1"/>
  <c r="S190" i="1"/>
  <c r="W190" i="1" s="1"/>
  <c r="Y224" i="1"/>
  <c r="S224" i="1"/>
  <c r="W224" i="1" s="1"/>
  <c r="Y217" i="1"/>
  <c r="S217" i="1"/>
  <c r="W217" i="1" s="1"/>
  <c r="Y216" i="1"/>
  <c r="S216" i="1"/>
  <c r="W216" i="1" s="1"/>
  <c r="Y215" i="1"/>
  <c r="S215" i="1"/>
  <c r="W215" i="1" s="1"/>
  <c r="Y231" i="1"/>
  <c r="S231" i="1"/>
  <c r="W231" i="1" s="1"/>
  <c r="Y230" i="1"/>
  <c r="S230" i="1"/>
  <c r="W230" i="1" s="1"/>
  <c r="Y235" i="1"/>
  <c r="S235" i="1"/>
  <c r="W235" i="1" s="1"/>
  <c r="Y183" i="1"/>
  <c r="S183" i="1"/>
  <c r="W183" i="1" s="1"/>
  <c r="Y182" i="1"/>
  <c r="S182" i="1"/>
  <c r="W182" i="1" s="1"/>
  <c r="Y181" i="1"/>
  <c r="S181" i="1"/>
  <c r="W181" i="1" s="1"/>
  <c r="Y188" i="1"/>
  <c r="S188" i="1"/>
  <c r="W188" i="1" s="1"/>
  <c r="Y229" i="1"/>
  <c r="S229" i="1"/>
  <c r="W229" i="1" s="1"/>
  <c r="Y193" i="1"/>
  <c r="S193" i="1"/>
  <c r="W193" i="1" s="1"/>
  <c r="Y210" i="1"/>
  <c r="S210" i="1"/>
  <c r="W210" i="1" s="1"/>
  <c r="Y209" i="1"/>
  <c r="S209" i="1"/>
  <c r="W209" i="1" s="1"/>
  <c r="Y196" i="1"/>
  <c r="S196" i="1"/>
  <c r="W196" i="1" s="1"/>
  <c r="Y195" i="1"/>
  <c r="S195" i="1"/>
  <c r="W195" i="1" s="1"/>
  <c r="Y1708" i="1"/>
  <c r="S1708" i="1"/>
  <c r="W1708" i="1" s="1"/>
  <c r="Y1707" i="1"/>
  <c r="S1707" i="1"/>
  <c r="W1707" i="1" s="1"/>
  <c r="Y1706" i="1"/>
  <c r="S1706" i="1"/>
  <c r="W1706" i="1" s="1"/>
  <c r="Y1705" i="1"/>
  <c r="S1705" i="1"/>
  <c r="W1705" i="1" s="1"/>
  <c r="Y1704" i="1"/>
  <c r="S1704" i="1"/>
  <c r="W1704" i="1" s="1"/>
  <c r="Y1703" i="1"/>
  <c r="S1703" i="1"/>
  <c r="W1703" i="1" s="1"/>
  <c r="Y1702" i="1"/>
  <c r="S1702" i="1"/>
  <c r="W1702" i="1" s="1"/>
  <c r="Y1701" i="1"/>
  <c r="S1701" i="1"/>
  <c r="W1701" i="1" s="1"/>
  <c r="Y1700" i="1"/>
  <c r="S1700" i="1"/>
  <c r="W1700" i="1" s="1"/>
  <c r="Y1699" i="1"/>
  <c r="S1699" i="1"/>
  <c r="W1699" i="1" s="1"/>
  <c r="Y1698" i="1"/>
  <c r="S1698" i="1"/>
  <c r="W1698" i="1" s="1"/>
  <c r="Y1697" i="1"/>
  <c r="S1697" i="1"/>
  <c r="W1697" i="1" s="1"/>
  <c r="Y1696" i="1"/>
  <c r="S1696" i="1"/>
  <c r="W1696" i="1" s="1"/>
  <c r="Y1695" i="1"/>
  <c r="S1695" i="1"/>
  <c r="W1695" i="1" s="1"/>
  <c r="Y1694" i="1"/>
  <c r="S1694" i="1"/>
  <c r="W1694" i="1" s="1"/>
  <c r="Y1693" i="1"/>
  <c r="S1693" i="1"/>
  <c r="W1693" i="1" s="1"/>
  <c r="Y1692" i="1"/>
  <c r="S1692" i="1"/>
  <c r="W1692" i="1" s="1"/>
  <c r="Y1691" i="1"/>
  <c r="S1691" i="1"/>
  <c r="W1691" i="1" s="1"/>
  <c r="Y1690" i="1"/>
  <c r="S1690" i="1"/>
  <c r="W1690" i="1" s="1"/>
  <c r="Y1689" i="1"/>
  <c r="S1689" i="1"/>
  <c r="W1689" i="1" s="1"/>
  <c r="Y1688" i="1"/>
  <c r="S1688" i="1"/>
  <c r="W1688" i="1" s="1"/>
  <c r="Y1687" i="1"/>
  <c r="S1687" i="1"/>
  <c r="W1687" i="1" s="1"/>
  <c r="Y1686" i="1"/>
  <c r="S1686" i="1"/>
  <c r="W1686" i="1" s="1"/>
  <c r="Y1685" i="1"/>
  <c r="S1685" i="1"/>
  <c r="W1685" i="1" s="1"/>
  <c r="Y1684" i="1"/>
  <c r="S1684" i="1"/>
  <c r="W1684" i="1" s="1"/>
  <c r="Y1683" i="1"/>
  <c r="S1683" i="1"/>
  <c r="W1683" i="1" s="1"/>
  <c r="Y1682" i="1"/>
  <c r="S1682" i="1"/>
  <c r="W1682" i="1" s="1"/>
  <c r="Y1681" i="1"/>
  <c r="S1681" i="1"/>
  <c r="W1681" i="1" s="1"/>
  <c r="Y1680" i="1"/>
  <c r="S1680" i="1"/>
  <c r="W1680" i="1" s="1"/>
  <c r="Y1679" i="1"/>
  <c r="S1679" i="1"/>
  <c r="W1679" i="1" s="1"/>
  <c r="Y1678" i="1"/>
  <c r="S1678" i="1"/>
  <c r="W1678" i="1" s="1"/>
  <c r="Y1671" i="1"/>
  <c r="S1671" i="1"/>
  <c r="W1671" i="1" s="1"/>
  <c r="Y1673" i="1"/>
  <c r="S1673" i="1"/>
  <c r="W1673" i="1" s="1"/>
  <c r="Y1672" i="1"/>
  <c r="S1672" i="1"/>
  <c r="W1672" i="1" s="1"/>
  <c r="Y1676" i="1"/>
  <c r="S1676" i="1"/>
  <c r="W1676" i="1" s="1"/>
  <c r="Y1675" i="1"/>
  <c r="S1675" i="1"/>
  <c r="W1675" i="1" s="1"/>
  <c r="Y1674" i="1"/>
  <c r="S1674" i="1"/>
  <c r="W1674" i="1" s="1"/>
  <c r="Y1677" i="1"/>
  <c r="S1677" i="1"/>
  <c r="W1677" i="1" s="1"/>
  <c r="Y1670" i="1"/>
  <c r="S1670" i="1"/>
  <c r="W1670" i="1" s="1"/>
  <c r="Y1669" i="1"/>
  <c r="S1669" i="1"/>
  <c r="W1669" i="1" s="1"/>
  <c r="Y1668" i="1"/>
  <c r="S1668" i="1"/>
  <c r="W1668" i="1" s="1"/>
  <c r="Y1667" i="1"/>
  <c r="S1667" i="1"/>
  <c r="W1667" i="1" s="1"/>
  <c r="Y1666" i="1"/>
  <c r="S1666" i="1"/>
  <c r="W1666" i="1" s="1"/>
  <c r="Y1665" i="1"/>
  <c r="S1665" i="1"/>
  <c r="W1665" i="1" s="1"/>
  <c r="Y1664" i="1"/>
  <c r="S1664" i="1"/>
  <c r="W1664" i="1" s="1"/>
  <c r="Y1663" i="1"/>
  <c r="S1663" i="1"/>
  <c r="W1663" i="1" s="1"/>
  <c r="Y1662" i="1"/>
  <c r="S1662" i="1"/>
  <c r="W1662" i="1" s="1"/>
  <c r="Y1661" i="1"/>
  <c r="S1661" i="1"/>
  <c r="W1661" i="1" s="1"/>
  <c r="Y1660" i="1"/>
  <c r="S1660" i="1"/>
  <c r="W1660" i="1" s="1"/>
  <c r="Y1659" i="1"/>
  <c r="S1659" i="1"/>
  <c r="W1659" i="1" s="1"/>
  <c r="Y1658" i="1"/>
  <c r="S1658" i="1"/>
  <c r="W1658" i="1" s="1"/>
  <c r="Y1657" i="1"/>
  <c r="S1657" i="1"/>
  <c r="W1657" i="1" s="1"/>
  <c r="Y1656" i="1"/>
  <c r="S1656" i="1"/>
  <c r="W1656" i="1" s="1"/>
  <c r="Y1655" i="1"/>
  <c r="S1655" i="1"/>
  <c r="W1655" i="1" s="1"/>
  <c r="Y1654" i="1"/>
  <c r="S1654" i="1"/>
  <c r="W1654" i="1" s="1"/>
  <c r="Y1653" i="1"/>
  <c r="S1653" i="1"/>
  <c r="W1653" i="1" s="1"/>
  <c r="Y1652" i="1"/>
  <c r="S1652" i="1"/>
  <c r="W1652" i="1" s="1"/>
  <c r="Y1651" i="1"/>
  <c r="S1651" i="1"/>
  <c r="W1651" i="1" s="1"/>
  <c r="Y1650" i="1"/>
  <c r="S1650" i="1"/>
  <c r="W1650" i="1" s="1"/>
  <c r="Y1649" i="1"/>
  <c r="S1649" i="1"/>
  <c r="W1649" i="1" s="1"/>
  <c r="Y1648" i="1"/>
  <c r="S1648" i="1"/>
  <c r="W1648" i="1" s="1"/>
  <c r="Y1647" i="1"/>
  <c r="S1647" i="1"/>
  <c r="W1647" i="1" s="1"/>
  <c r="Y1646" i="1"/>
  <c r="S1646" i="1"/>
  <c r="W1646" i="1" s="1"/>
  <c r="Y1645" i="1"/>
  <c r="S1645" i="1"/>
  <c r="W1645" i="1" s="1"/>
  <c r="Y1644" i="1"/>
  <c r="S1644" i="1"/>
  <c r="W1644" i="1" s="1"/>
  <c r="Y1643" i="1"/>
  <c r="S1643" i="1"/>
  <c r="W1643" i="1" s="1"/>
  <c r="Y1642" i="1"/>
  <c r="S1642" i="1"/>
  <c r="W1642" i="1" s="1"/>
  <c r="Y1641" i="1"/>
  <c r="S1641" i="1"/>
  <c r="W1641" i="1" s="1"/>
  <c r="Y1640" i="1"/>
  <c r="S1640" i="1"/>
  <c r="W1640" i="1" s="1"/>
  <c r="Y1639" i="1"/>
  <c r="S1639" i="1"/>
  <c r="W1639" i="1" s="1"/>
  <c r="Y1638" i="1"/>
  <c r="S1638" i="1"/>
  <c r="W1638" i="1" s="1"/>
  <c r="Y1637" i="1"/>
  <c r="S1637" i="1"/>
  <c r="W1637" i="1" s="1"/>
  <c r="Y1636" i="1"/>
  <c r="S1636" i="1"/>
  <c r="W1636" i="1" s="1"/>
  <c r="Y1635" i="1"/>
  <c r="S1635" i="1"/>
  <c r="W1635" i="1" s="1"/>
  <c r="Y1634" i="1"/>
  <c r="S1634" i="1"/>
  <c r="W1634" i="1" s="1"/>
  <c r="Y1633" i="1"/>
  <c r="S1633" i="1"/>
  <c r="W1633" i="1" s="1"/>
  <c r="Y1632" i="1"/>
  <c r="S1632" i="1"/>
  <c r="W1632" i="1" s="1"/>
  <c r="Y1631" i="1"/>
  <c r="S1631" i="1"/>
  <c r="W1631" i="1" s="1"/>
  <c r="Y1630" i="1"/>
  <c r="S1630" i="1"/>
  <c r="W1630" i="1" s="1"/>
  <c r="Y1629" i="1"/>
  <c r="S1629" i="1"/>
  <c r="W1629" i="1" s="1"/>
  <c r="Y1628" i="1"/>
  <c r="S1628" i="1"/>
  <c r="W1628" i="1" s="1"/>
  <c r="Y1627" i="1"/>
  <c r="S1627" i="1"/>
  <c r="W1627" i="1" s="1"/>
  <c r="Y1626" i="1"/>
  <c r="S1626" i="1"/>
  <c r="W1626" i="1" s="1"/>
  <c r="Y1625" i="1"/>
  <c r="S1625" i="1"/>
  <c r="W1625" i="1" s="1"/>
  <c r="Y1624" i="1"/>
  <c r="S1624" i="1"/>
  <c r="W1624" i="1" s="1"/>
  <c r="Y1623" i="1"/>
  <c r="S1623" i="1"/>
  <c r="W1623" i="1" s="1"/>
  <c r="Y1622" i="1"/>
  <c r="S1622" i="1"/>
  <c r="W1622" i="1" s="1"/>
  <c r="Y1601" i="1"/>
  <c r="S1601" i="1"/>
  <c r="W1601" i="1" s="1"/>
  <c r="Y1600" i="1"/>
  <c r="S1600" i="1"/>
  <c r="W1600" i="1" s="1"/>
  <c r="Y1599" i="1"/>
  <c r="S1599" i="1"/>
  <c r="W1599" i="1" s="1"/>
  <c r="Y1598" i="1"/>
  <c r="S1598" i="1"/>
  <c r="W1598" i="1" s="1"/>
  <c r="Y1605" i="1"/>
  <c r="S1605" i="1"/>
  <c r="W1605" i="1" s="1"/>
  <c r="Y1604" i="1"/>
  <c r="S1604" i="1"/>
  <c r="W1604" i="1" s="1"/>
  <c r="Y1603" i="1"/>
  <c r="S1603" i="1"/>
  <c r="W1603" i="1" s="1"/>
  <c r="Y1602" i="1"/>
  <c r="S1602" i="1"/>
  <c r="W1602" i="1" s="1"/>
  <c r="Y1597" i="1"/>
  <c r="S1597" i="1"/>
  <c r="W1597" i="1" s="1"/>
  <c r="Y1607" i="1"/>
  <c r="S1607" i="1"/>
  <c r="W1607" i="1" s="1"/>
  <c r="Y1606" i="1"/>
  <c r="S1606" i="1"/>
  <c r="W1606" i="1" s="1"/>
  <c r="Y1611" i="1"/>
  <c r="S1611" i="1"/>
  <c r="W1611" i="1" s="1"/>
  <c r="Y1610" i="1"/>
  <c r="S1610" i="1"/>
  <c r="W1610" i="1" s="1"/>
  <c r="Y1609" i="1"/>
  <c r="S1609" i="1"/>
  <c r="W1609" i="1" s="1"/>
  <c r="Y1608" i="1"/>
  <c r="S1608" i="1"/>
  <c r="W1608" i="1" s="1"/>
  <c r="Y1617" i="1"/>
  <c r="S1617" i="1"/>
  <c r="W1617" i="1" s="1"/>
  <c r="Y1616" i="1"/>
  <c r="S1616" i="1"/>
  <c r="W1616" i="1" s="1"/>
  <c r="Y1615" i="1"/>
  <c r="S1615" i="1"/>
  <c r="W1615" i="1" s="1"/>
  <c r="Y1614" i="1"/>
  <c r="S1614" i="1"/>
  <c r="W1614" i="1" s="1"/>
  <c r="Y1613" i="1"/>
  <c r="S1613" i="1"/>
  <c r="W1613" i="1" s="1"/>
  <c r="Y1612" i="1"/>
  <c r="S1612" i="1"/>
  <c r="W1612" i="1" s="1"/>
  <c r="Y1618" i="1"/>
  <c r="S1618" i="1"/>
  <c r="W1618" i="1" s="1"/>
  <c r="Y1619" i="1"/>
  <c r="S1619" i="1"/>
  <c r="W1619" i="1" s="1"/>
  <c r="Y1620" i="1"/>
  <c r="S1620" i="1"/>
  <c r="W1620" i="1" s="1"/>
  <c r="Y1621" i="1"/>
  <c r="S1621" i="1"/>
  <c r="W1621" i="1" s="1"/>
  <c r="Y1596" i="1"/>
  <c r="S1596" i="1"/>
  <c r="W1596" i="1" s="1"/>
  <c r="Y1595" i="1"/>
  <c r="S1595" i="1"/>
  <c r="W1595" i="1" s="1"/>
  <c r="Y1594" i="1"/>
  <c r="S1594" i="1"/>
  <c r="W1594" i="1" s="1"/>
  <c r="Y1593" i="1"/>
  <c r="S1593" i="1"/>
  <c r="W1593" i="1" s="1"/>
  <c r="Y1592" i="1"/>
  <c r="S1592" i="1"/>
  <c r="W1592" i="1" s="1"/>
  <c r="Y1591" i="1"/>
  <c r="S1591" i="1"/>
  <c r="W1591" i="1" s="1"/>
  <c r="Y1590" i="1"/>
  <c r="S1590" i="1"/>
  <c r="W1590" i="1" s="1"/>
  <c r="Y1589" i="1"/>
  <c r="S1589" i="1"/>
  <c r="W1589" i="1" s="1"/>
  <c r="Y1588" i="1"/>
  <c r="S1588" i="1"/>
  <c r="W1588" i="1" s="1"/>
  <c r="Y1587" i="1"/>
  <c r="S1587" i="1"/>
  <c r="W1587" i="1" s="1"/>
  <c r="Y1586" i="1"/>
  <c r="S1586" i="1"/>
  <c r="W1586" i="1" s="1"/>
  <c r="Y1585" i="1"/>
  <c r="S1585" i="1"/>
  <c r="W1585" i="1" s="1"/>
  <c r="Y1584" i="1"/>
  <c r="S1584" i="1"/>
  <c r="W1584" i="1" s="1"/>
  <c r="Y1583" i="1"/>
  <c r="S1583" i="1"/>
  <c r="W1583" i="1" s="1"/>
  <c r="Y1582" i="1"/>
  <c r="S1582" i="1"/>
  <c r="W1582" i="1" s="1"/>
  <c r="Y1581" i="1"/>
  <c r="S1581" i="1"/>
  <c r="W1581" i="1" s="1"/>
  <c r="Y1580" i="1"/>
  <c r="S1580" i="1"/>
  <c r="W1580" i="1" s="1"/>
  <c r="Y160" i="1"/>
  <c r="S160" i="1"/>
  <c r="W160" i="1" s="1"/>
  <c r="Y159" i="1"/>
  <c r="S159" i="1"/>
  <c r="W159" i="1" s="1"/>
  <c r="Y76" i="1"/>
  <c r="S76" i="1"/>
  <c r="W76" i="1" s="1"/>
  <c r="Y75" i="1"/>
  <c r="S75" i="1"/>
  <c r="W75" i="1" s="1"/>
  <c r="Y71" i="1"/>
  <c r="S71" i="1"/>
  <c r="W71" i="1" s="1"/>
  <c r="Y74" i="1"/>
  <c r="S74" i="1"/>
  <c r="W74" i="1" s="1"/>
  <c r="Y73" i="1"/>
  <c r="S73" i="1"/>
  <c r="W73" i="1" s="1"/>
  <c r="Y72" i="1"/>
  <c r="S72" i="1"/>
  <c r="W72" i="1" s="1"/>
  <c r="Y70" i="1"/>
  <c r="S70" i="1"/>
  <c r="W70" i="1" s="1"/>
  <c r="Y69" i="1"/>
  <c r="S69" i="1"/>
  <c r="W69" i="1" s="1"/>
  <c r="Y68" i="1"/>
  <c r="S68" i="1"/>
  <c r="W68" i="1" s="1"/>
  <c r="Y67" i="1"/>
  <c r="S67" i="1"/>
  <c r="W67" i="1" s="1"/>
  <c r="Y63" i="1"/>
  <c r="S63" i="1"/>
  <c r="W63" i="1" s="1"/>
  <c r="Y64" i="1"/>
  <c r="S64" i="1"/>
  <c r="W64" i="1" s="1"/>
  <c r="Y61" i="1"/>
  <c r="S61" i="1"/>
  <c r="W61" i="1" s="1"/>
  <c r="Y60" i="1"/>
  <c r="S60" i="1"/>
  <c r="W60" i="1" s="1"/>
  <c r="Y66" i="1"/>
  <c r="S66" i="1"/>
  <c r="W66" i="1" s="1"/>
  <c r="Y173" i="1"/>
  <c r="S173" i="1"/>
  <c r="W173" i="1" s="1"/>
  <c r="Y172" i="1"/>
  <c r="S172" i="1"/>
  <c r="W172" i="1" s="1"/>
  <c r="Y65" i="1"/>
  <c r="S65" i="1"/>
  <c r="W65" i="1" s="1"/>
  <c r="Y171" i="1"/>
  <c r="S171" i="1"/>
  <c r="W171" i="1" s="1"/>
  <c r="Y62" i="1"/>
  <c r="S62" i="1"/>
  <c r="W62" i="1" s="1"/>
  <c r="Y161" i="1"/>
  <c r="S161" i="1"/>
  <c r="W161" i="1" s="1"/>
  <c r="Y59" i="1"/>
  <c r="S59" i="1"/>
  <c r="W59" i="1" s="1"/>
  <c r="Y174" i="1"/>
  <c r="S174" i="1"/>
  <c r="W174" i="1" s="1"/>
  <c r="Y168" i="1"/>
  <c r="S168" i="1"/>
  <c r="W168" i="1" s="1"/>
  <c r="Y167" i="1"/>
  <c r="S167" i="1"/>
  <c r="W167" i="1" s="1"/>
  <c r="Y166" i="1"/>
  <c r="S166" i="1"/>
  <c r="W166" i="1" s="1"/>
  <c r="Y165" i="1"/>
  <c r="S165" i="1"/>
  <c r="W165" i="1" s="1"/>
  <c r="Y164" i="1"/>
  <c r="S164" i="1"/>
  <c r="W164" i="1" s="1"/>
  <c r="Y163" i="1"/>
  <c r="S163" i="1"/>
  <c r="W163" i="1" s="1"/>
  <c r="Y162" i="1"/>
  <c r="S162" i="1"/>
  <c r="W162" i="1" s="1"/>
  <c r="Y169" i="1"/>
  <c r="S169" i="1"/>
  <c r="W169" i="1" s="1"/>
  <c r="Y170" i="1"/>
  <c r="S170" i="1"/>
  <c r="W170" i="1" s="1"/>
  <c r="Y79" i="1"/>
  <c r="S79" i="1"/>
  <c r="W79" i="1" s="1"/>
  <c r="Y78" i="1"/>
  <c r="S78" i="1"/>
  <c r="W78" i="1" s="1"/>
  <c r="Y77" i="1"/>
  <c r="S77" i="1"/>
  <c r="W77" i="1" s="1"/>
  <c r="Y81" i="1"/>
  <c r="S81" i="1"/>
  <c r="W81" i="1" s="1"/>
  <c r="Y80" i="1"/>
  <c r="S80" i="1"/>
  <c r="W80" i="1" s="1"/>
  <c r="Y83" i="1"/>
  <c r="S83" i="1"/>
  <c r="W83" i="1" s="1"/>
  <c r="Y82" i="1"/>
  <c r="S82" i="1"/>
  <c r="W82" i="1" s="1"/>
  <c r="Y87" i="1"/>
  <c r="S87" i="1"/>
  <c r="W87" i="1" s="1"/>
  <c r="Y88" i="1"/>
  <c r="S88" i="1"/>
  <c r="W88" i="1" s="1"/>
  <c r="Y86" i="1"/>
  <c r="S86" i="1"/>
  <c r="W86" i="1" s="1"/>
  <c r="Y85" i="1"/>
  <c r="S85" i="1"/>
  <c r="W85" i="1" s="1"/>
  <c r="Y84" i="1"/>
  <c r="S84" i="1"/>
  <c r="W84" i="1" s="1"/>
  <c r="Y90" i="1"/>
  <c r="S90" i="1"/>
  <c r="W90" i="1" s="1"/>
  <c r="Y89" i="1"/>
  <c r="S89" i="1"/>
  <c r="W89" i="1" s="1"/>
  <c r="Y91" i="1"/>
  <c r="S91" i="1"/>
  <c r="W91" i="1" s="1"/>
  <c r="Y92" i="1"/>
  <c r="S92" i="1"/>
  <c r="W92" i="1" s="1"/>
  <c r="Y94" i="1"/>
  <c r="S94" i="1"/>
  <c r="W94" i="1" s="1"/>
  <c r="Y93" i="1"/>
  <c r="S93" i="1"/>
  <c r="W93" i="1" s="1"/>
  <c r="Y95" i="1"/>
  <c r="S95" i="1"/>
  <c r="W95" i="1" s="1"/>
  <c r="Y99" i="1"/>
  <c r="S99" i="1"/>
  <c r="W99" i="1" s="1"/>
  <c r="Y96" i="1"/>
  <c r="S96" i="1"/>
  <c r="W96" i="1" s="1"/>
  <c r="Y98" i="1"/>
  <c r="S98" i="1"/>
  <c r="W98" i="1" s="1"/>
  <c r="Y97" i="1"/>
  <c r="S97" i="1"/>
  <c r="W97" i="1" s="1"/>
  <c r="Y100" i="1"/>
  <c r="S100" i="1"/>
  <c r="W100" i="1" s="1"/>
  <c r="Y101" i="1"/>
  <c r="S101" i="1"/>
  <c r="W101" i="1" s="1"/>
  <c r="Y102" i="1"/>
  <c r="S102" i="1"/>
  <c r="W102" i="1" s="1"/>
  <c r="Y107" i="1"/>
  <c r="S107" i="1"/>
  <c r="W107" i="1" s="1"/>
  <c r="Y106" i="1"/>
  <c r="S106" i="1"/>
  <c r="W106" i="1" s="1"/>
  <c r="Y105" i="1"/>
  <c r="S105" i="1"/>
  <c r="W105" i="1" s="1"/>
  <c r="Y104" i="1"/>
  <c r="S104" i="1"/>
  <c r="W104" i="1" s="1"/>
  <c r="Y103" i="1"/>
  <c r="S103" i="1"/>
  <c r="W103" i="1" s="1"/>
  <c r="Y108" i="1"/>
  <c r="S108" i="1"/>
  <c r="W108" i="1" s="1"/>
  <c r="Y109" i="1"/>
  <c r="S109" i="1"/>
  <c r="W109" i="1" s="1"/>
  <c r="Y110" i="1"/>
  <c r="S110" i="1"/>
  <c r="W110" i="1" s="1"/>
  <c r="Y111" i="1"/>
  <c r="S111" i="1"/>
  <c r="W111" i="1" s="1"/>
  <c r="Y112" i="1"/>
  <c r="S112" i="1"/>
  <c r="W112" i="1" s="1"/>
  <c r="Y113" i="1"/>
  <c r="S113" i="1"/>
  <c r="W113" i="1" s="1"/>
  <c r="Y114" i="1"/>
  <c r="S114" i="1"/>
  <c r="W114" i="1" s="1"/>
  <c r="Y115" i="1"/>
  <c r="S115" i="1"/>
  <c r="W115" i="1" s="1"/>
  <c r="Y118" i="1"/>
  <c r="S118" i="1"/>
  <c r="W118" i="1" s="1"/>
  <c r="Y117" i="1"/>
  <c r="S117" i="1"/>
  <c r="W117" i="1" s="1"/>
  <c r="Y116" i="1"/>
  <c r="S116" i="1"/>
  <c r="W116" i="1" s="1"/>
  <c r="Y119" i="1"/>
  <c r="S119" i="1"/>
  <c r="W119" i="1" s="1"/>
  <c r="Y121" i="1"/>
  <c r="S121" i="1"/>
  <c r="W121" i="1" s="1"/>
  <c r="Y120" i="1"/>
  <c r="S120" i="1"/>
  <c r="W120" i="1" s="1"/>
  <c r="Y131" i="1"/>
  <c r="S131" i="1"/>
  <c r="W131" i="1" s="1"/>
  <c r="Y130" i="1"/>
  <c r="S130" i="1"/>
  <c r="W130" i="1" s="1"/>
  <c r="Y129" i="1"/>
  <c r="S129" i="1"/>
  <c r="W129" i="1" s="1"/>
  <c r="Y128" i="1"/>
  <c r="S128" i="1"/>
  <c r="W128" i="1" s="1"/>
  <c r="Y127" i="1"/>
  <c r="S127" i="1"/>
  <c r="W127" i="1" s="1"/>
  <c r="Y122" i="1"/>
  <c r="S122" i="1"/>
  <c r="W122" i="1" s="1"/>
  <c r="Y126" i="1"/>
  <c r="S126" i="1"/>
  <c r="W126" i="1" s="1"/>
  <c r="Y125" i="1"/>
  <c r="S125" i="1"/>
  <c r="W125" i="1" s="1"/>
  <c r="Y124" i="1"/>
  <c r="S124" i="1"/>
  <c r="W124" i="1" s="1"/>
  <c r="Y123" i="1"/>
  <c r="S123" i="1"/>
  <c r="W123" i="1" s="1"/>
  <c r="Y133" i="1"/>
  <c r="S133" i="1"/>
  <c r="W133" i="1" s="1"/>
  <c r="Y132" i="1"/>
  <c r="S132" i="1"/>
  <c r="W132" i="1" s="1"/>
  <c r="Y136" i="1"/>
  <c r="S136" i="1"/>
  <c r="W136" i="1" s="1"/>
  <c r="Y135" i="1"/>
  <c r="S135" i="1"/>
  <c r="W135" i="1" s="1"/>
  <c r="Y134" i="1"/>
  <c r="S134" i="1"/>
  <c r="W134" i="1" s="1"/>
  <c r="Y137" i="1"/>
  <c r="S137" i="1"/>
  <c r="W137" i="1" s="1"/>
  <c r="Y143" i="1"/>
  <c r="S143" i="1"/>
  <c r="W143" i="1" s="1"/>
  <c r="Y142" i="1"/>
  <c r="S142" i="1"/>
  <c r="W142" i="1" s="1"/>
  <c r="Y141" i="1"/>
  <c r="S141" i="1"/>
  <c r="W141" i="1" s="1"/>
  <c r="Y140" i="1"/>
  <c r="S140" i="1"/>
  <c r="W140" i="1" s="1"/>
  <c r="Y139" i="1"/>
  <c r="S139" i="1"/>
  <c r="W139" i="1" s="1"/>
  <c r="Y138" i="1"/>
  <c r="S138" i="1"/>
  <c r="W138" i="1" s="1"/>
  <c r="Y144" i="1"/>
  <c r="S144" i="1"/>
  <c r="W144" i="1" s="1"/>
  <c r="Y145" i="1"/>
  <c r="S145" i="1"/>
  <c r="W145" i="1" s="1"/>
  <c r="Y146" i="1"/>
  <c r="S146" i="1"/>
  <c r="W146" i="1" s="1"/>
  <c r="Y147" i="1"/>
  <c r="S147" i="1"/>
  <c r="W147" i="1" s="1"/>
  <c r="Y149" i="1"/>
  <c r="S149" i="1"/>
  <c r="W149" i="1" s="1"/>
  <c r="Y148" i="1"/>
  <c r="S148" i="1"/>
  <c r="W148" i="1" s="1"/>
  <c r="Y150" i="1"/>
  <c r="S150" i="1"/>
  <c r="W150" i="1" s="1"/>
  <c r="Y151" i="1"/>
  <c r="S151" i="1"/>
  <c r="W151" i="1" s="1"/>
  <c r="Y152" i="1"/>
  <c r="S152" i="1"/>
  <c r="W152" i="1" s="1"/>
  <c r="Y153" i="1"/>
  <c r="S153" i="1"/>
  <c r="W153" i="1" s="1"/>
  <c r="Y154" i="1"/>
  <c r="S154" i="1"/>
  <c r="W154" i="1" s="1"/>
  <c r="Y156" i="1"/>
  <c r="S156" i="1"/>
  <c r="W156" i="1" s="1"/>
  <c r="Y155" i="1"/>
  <c r="S155" i="1"/>
  <c r="W155" i="1" s="1"/>
  <c r="Y157" i="1"/>
  <c r="S157" i="1"/>
  <c r="W157" i="1" s="1"/>
  <c r="Y158" i="1"/>
  <c r="S158" i="1"/>
  <c r="W158" i="1" s="1"/>
  <c r="Y55" i="1"/>
  <c r="S55" i="1"/>
  <c r="W55" i="1" s="1"/>
  <c r="Y44" i="1"/>
  <c r="S44" i="1"/>
  <c r="W44" i="1" s="1"/>
  <c r="Y35" i="1"/>
  <c r="S35" i="1"/>
  <c r="W35" i="1" s="1"/>
  <c r="Y36" i="1"/>
  <c r="S36" i="1"/>
  <c r="W36" i="1" s="1"/>
  <c r="Y37" i="1"/>
  <c r="S37" i="1"/>
  <c r="W37" i="1" s="1"/>
  <c r="Y26" i="1"/>
  <c r="S26" i="1"/>
  <c r="W26" i="1" s="1"/>
  <c r="Y29" i="1"/>
  <c r="S29" i="1"/>
  <c r="W29" i="1" s="1"/>
  <c r="Y28" i="1"/>
  <c r="S28" i="1"/>
  <c r="W28" i="1" s="1"/>
  <c r="Y27" i="1"/>
  <c r="S27" i="1"/>
  <c r="W27" i="1" s="1"/>
  <c r="Y30" i="1"/>
  <c r="S30" i="1"/>
  <c r="W30" i="1" s="1"/>
  <c r="Y32" i="1"/>
  <c r="S32" i="1"/>
  <c r="W32" i="1" s="1"/>
  <c r="Y31" i="1"/>
  <c r="S31" i="1"/>
  <c r="W31" i="1" s="1"/>
  <c r="Y34" i="1"/>
  <c r="S34" i="1"/>
  <c r="W34" i="1" s="1"/>
  <c r="Y33" i="1"/>
  <c r="S33" i="1"/>
  <c r="W33" i="1" s="1"/>
  <c r="Y14" i="1"/>
  <c r="S14" i="1"/>
  <c r="W14" i="1" s="1"/>
  <c r="Y15" i="1"/>
  <c r="S15" i="1"/>
  <c r="W15" i="1" s="1"/>
  <c r="Y48" i="1"/>
  <c r="S48" i="1"/>
  <c r="W48" i="1" s="1"/>
  <c r="Y16" i="1"/>
  <c r="S16" i="1"/>
  <c r="W16" i="1" s="1"/>
  <c r="Y49" i="1"/>
  <c r="S49" i="1"/>
  <c r="W49" i="1" s="1"/>
  <c r="Y11" i="1"/>
  <c r="S11" i="1"/>
  <c r="W11" i="1" s="1"/>
  <c r="Y10" i="1"/>
  <c r="S10" i="1"/>
  <c r="W10" i="1" s="1"/>
  <c r="Y13" i="1"/>
  <c r="S13" i="1"/>
  <c r="W13" i="1" s="1"/>
  <c r="Y12" i="1"/>
  <c r="S12" i="1"/>
  <c r="W12" i="1" s="1"/>
  <c r="Y3" i="1"/>
  <c r="S3" i="1"/>
  <c r="W3" i="1" s="1"/>
  <c r="Y2" i="1"/>
  <c r="S2" i="1"/>
  <c r="W2" i="1" s="1"/>
  <c r="Y4" i="1"/>
  <c r="S4" i="1"/>
  <c r="W4" i="1" s="1"/>
  <c r="Y5" i="1"/>
  <c r="S5" i="1"/>
  <c r="W5" i="1" s="1"/>
  <c r="Y7" i="1"/>
  <c r="S7" i="1"/>
  <c r="W7" i="1" s="1"/>
  <c r="Y6" i="1"/>
  <c r="S6" i="1"/>
  <c r="W6" i="1" s="1"/>
  <c r="Y47" i="1"/>
  <c r="S47" i="1"/>
  <c r="W47" i="1" s="1"/>
  <c r="Y9" i="1"/>
  <c r="S9" i="1"/>
  <c r="W9" i="1" s="1"/>
  <c r="Y8" i="1"/>
  <c r="S8" i="1"/>
  <c r="W8" i="1" s="1"/>
  <c r="Y50" i="1"/>
  <c r="S50" i="1"/>
  <c r="W50" i="1" s="1"/>
  <c r="Y52" i="1"/>
  <c r="S52" i="1"/>
  <c r="W52" i="1" s="1"/>
  <c r="Y51" i="1"/>
  <c r="S51" i="1"/>
  <c r="W51" i="1" s="1"/>
  <c r="Y20" i="1"/>
  <c r="S20" i="1"/>
  <c r="W20" i="1" s="1"/>
  <c r="Y19" i="1"/>
  <c r="S19" i="1"/>
  <c r="W19" i="1" s="1"/>
  <c r="Y18" i="1"/>
  <c r="S18" i="1"/>
  <c r="W18" i="1" s="1"/>
  <c r="Y17" i="1"/>
  <c r="S17" i="1"/>
  <c r="W17" i="1" s="1"/>
  <c r="Y25" i="1"/>
  <c r="S25" i="1"/>
  <c r="W25" i="1" s="1"/>
  <c r="Y24" i="1"/>
  <c r="S24" i="1"/>
  <c r="W24" i="1" s="1"/>
  <c r="Y23" i="1"/>
  <c r="S23" i="1"/>
  <c r="W23" i="1" s="1"/>
  <c r="Y22" i="1"/>
  <c r="S22" i="1"/>
  <c r="W22" i="1" s="1"/>
  <c r="Y21" i="1"/>
  <c r="S21" i="1"/>
  <c r="W21" i="1" s="1"/>
  <c r="Y42" i="1"/>
  <c r="S42" i="1"/>
  <c r="W42" i="1" s="1"/>
  <c r="Y41" i="1"/>
  <c r="S41" i="1"/>
  <c r="W41" i="1" s="1"/>
  <c r="Y40" i="1"/>
  <c r="S40" i="1"/>
  <c r="W40" i="1" s="1"/>
  <c r="Y39" i="1"/>
  <c r="S39" i="1"/>
  <c r="W39" i="1" s="1"/>
  <c r="Y38" i="1"/>
  <c r="S38" i="1"/>
  <c r="W38" i="1" s="1"/>
  <c r="Y58" i="1"/>
  <c r="S58" i="1"/>
  <c r="W58" i="1" s="1"/>
  <c r="Y57" i="1"/>
  <c r="S57" i="1"/>
  <c r="W57" i="1" s="1"/>
  <c r="Y56" i="1"/>
  <c r="S56" i="1"/>
  <c r="W56" i="1" s="1"/>
  <c r="Y53" i="1"/>
  <c r="S53" i="1"/>
  <c r="W53" i="1" s="1"/>
  <c r="Y54" i="1"/>
  <c r="S54" i="1"/>
  <c r="W54" i="1" s="1"/>
  <c r="Y43" i="1"/>
  <c r="S43" i="1"/>
  <c r="W43" i="1" s="1"/>
  <c r="Y46" i="1"/>
  <c r="S46" i="1"/>
  <c r="W46" i="1" s="1"/>
  <c r="Y45" i="1"/>
  <c r="S45" i="1"/>
  <c r="W45" i="1" s="1"/>
  <c r="V1591" i="1" l="1"/>
  <c r="X1591" i="1" s="1"/>
  <c r="Z1591" i="1" s="1"/>
  <c r="V1623" i="1"/>
  <c r="X1623" i="1" s="1"/>
  <c r="Z1623" i="1" s="1"/>
  <c r="V1646" i="1"/>
  <c r="X1646" i="1" s="1"/>
  <c r="Z1646" i="1" s="1"/>
  <c r="V1670" i="1"/>
  <c r="X1670" i="1" s="1"/>
  <c r="Z1670" i="1" s="1"/>
  <c r="V1694" i="1"/>
  <c r="X1694" i="1" s="1"/>
  <c r="Z1694" i="1" s="1"/>
  <c r="V1710" i="1"/>
  <c r="X1710" i="1" s="1"/>
  <c r="Z1710" i="1" s="1"/>
  <c r="V1734" i="1"/>
  <c r="X1734" i="1" s="1"/>
  <c r="Z1734" i="1" s="1"/>
  <c r="V1750" i="1"/>
  <c r="X1750" i="1" s="1"/>
  <c r="Z1750" i="1" s="1"/>
  <c r="V1774" i="1"/>
  <c r="X1774" i="1" s="1"/>
  <c r="Z1774" i="1" s="1"/>
  <c r="V1798" i="1"/>
  <c r="X1798" i="1" s="1"/>
  <c r="Z1798" i="1" s="1"/>
  <c r="V1822" i="1"/>
  <c r="X1822" i="1" s="1"/>
  <c r="Z1822" i="1" s="1"/>
  <c r="V1846" i="1"/>
  <c r="X1846" i="1" s="1"/>
  <c r="Z1846" i="1" s="1"/>
  <c r="V1862" i="1"/>
  <c r="X1862" i="1" s="1"/>
  <c r="Z1862" i="1" s="1"/>
  <c r="V1886" i="1"/>
  <c r="X1886" i="1" s="1"/>
  <c r="Z1886" i="1" s="1"/>
  <c r="V1909" i="1"/>
  <c r="X1909" i="1" s="1"/>
  <c r="Z1909" i="1" s="1"/>
  <c r="V1925" i="1"/>
  <c r="X1925" i="1" s="1"/>
  <c r="Z1925" i="1" s="1"/>
  <c r="V1949" i="1"/>
  <c r="X1949" i="1" s="1"/>
  <c r="Z1949" i="1" s="1"/>
  <c r="V1973" i="1"/>
  <c r="X1973" i="1" s="1"/>
  <c r="Z1973" i="1" s="1"/>
  <c r="V1997" i="1"/>
  <c r="X1997" i="1" s="1"/>
  <c r="Z1997" i="1" s="1"/>
  <c r="V2021" i="1"/>
  <c r="X2021" i="1" s="1"/>
  <c r="Z2021" i="1" s="1"/>
  <c r="V2045" i="1"/>
  <c r="X2045" i="1" s="1"/>
  <c r="Z2045" i="1" s="1"/>
  <c r="V2069" i="1"/>
  <c r="X2069" i="1" s="1"/>
  <c r="Z2069" i="1" s="1"/>
  <c r="V2093" i="1"/>
  <c r="X2093" i="1" s="1"/>
  <c r="Z2093" i="1" s="1"/>
  <c r="V2109" i="1"/>
  <c r="X2109" i="1" s="1"/>
  <c r="Z2109" i="1" s="1"/>
  <c r="V2133" i="1"/>
  <c r="X2133" i="1" s="1"/>
  <c r="Z2133" i="1" s="1"/>
  <c r="V2165" i="1"/>
  <c r="X2165" i="1" s="1"/>
  <c r="Z2165" i="1" s="1"/>
  <c r="V2181" i="1"/>
  <c r="X2181" i="1" s="1"/>
  <c r="Z2181" i="1" s="1"/>
  <c r="V2205" i="1"/>
  <c r="X2205" i="1" s="1"/>
  <c r="Z2205" i="1" s="1"/>
  <c r="V2229" i="1"/>
  <c r="X2229" i="1" s="1"/>
  <c r="Z2229" i="1" s="1"/>
  <c r="V2253" i="1"/>
  <c r="X2253" i="1" s="1"/>
  <c r="Z2253" i="1" s="1"/>
  <c r="V2277" i="1"/>
  <c r="X2277" i="1" s="1"/>
  <c r="Z2277" i="1" s="1"/>
  <c r="V2301" i="1"/>
  <c r="X2301" i="1" s="1"/>
  <c r="Z2301" i="1" s="1"/>
  <c r="V2325" i="1"/>
  <c r="X2325" i="1" s="1"/>
  <c r="Z2325" i="1" s="1"/>
  <c r="V51" i="1"/>
  <c r="X51" i="1" s="1"/>
  <c r="Z51" i="1" s="1"/>
  <c r="V153" i="1"/>
  <c r="X153" i="1" s="1"/>
  <c r="Z153" i="1" s="1"/>
  <c r="V125" i="1"/>
  <c r="X125" i="1" s="1"/>
  <c r="Z125" i="1" s="1"/>
  <c r="V1583" i="1"/>
  <c r="X1583" i="1" s="1"/>
  <c r="Z1583" i="1" s="1"/>
  <c r="V1608" i="1"/>
  <c r="X1608" i="1" s="1"/>
  <c r="Z1608" i="1" s="1"/>
  <c r="V1654" i="1"/>
  <c r="X1654" i="1" s="1"/>
  <c r="Z1654" i="1" s="1"/>
  <c r="V1678" i="1"/>
  <c r="X1678" i="1" s="1"/>
  <c r="Z1678" i="1" s="1"/>
  <c r="V1702" i="1"/>
  <c r="X1702" i="1" s="1"/>
  <c r="Z1702" i="1" s="1"/>
  <c r="V1718" i="1"/>
  <c r="X1718" i="1" s="1"/>
  <c r="Z1718" i="1" s="1"/>
  <c r="V1742" i="1"/>
  <c r="X1742" i="1" s="1"/>
  <c r="Z1742" i="1" s="1"/>
  <c r="V1766" i="1"/>
  <c r="X1766" i="1" s="1"/>
  <c r="Z1766" i="1" s="1"/>
  <c r="V1790" i="1"/>
  <c r="X1790" i="1" s="1"/>
  <c r="Z1790" i="1" s="1"/>
  <c r="V1814" i="1"/>
  <c r="X1814" i="1" s="1"/>
  <c r="Z1814" i="1" s="1"/>
  <c r="V1838" i="1"/>
  <c r="X1838" i="1" s="1"/>
  <c r="Z1838" i="1" s="1"/>
  <c r="V1854" i="1"/>
  <c r="X1854" i="1" s="1"/>
  <c r="Z1854" i="1" s="1"/>
  <c r="V1878" i="1"/>
  <c r="X1878" i="1" s="1"/>
  <c r="Z1878" i="1" s="1"/>
  <c r="V1901" i="1"/>
  <c r="X1901" i="1" s="1"/>
  <c r="Z1901" i="1" s="1"/>
  <c r="V1917" i="1"/>
  <c r="X1917" i="1" s="1"/>
  <c r="Z1917" i="1" s="1"/>
  <c r="V1941" i="1"/>
  <c r="X1941" i="1" s="1"/>
  <c r="Z1941" i="1" s="1"/>
  <c r="V1957" i="1"/>
  <c r="X1957" i="1" s="1"/>
  <c r="Z1957" i="1" s="1"/>
  <c r="V1981" i="1"/>
  <c r="X1981" i="1" s="1"/>
  <c r="Z1981" i="1" s="1"/>
  <c r="V2005" i="1"/>
  <c r="X2005" i="1" s="1"/>
  <c r="Z2005" i="1" s="1"/>
  <c r="V2029" i="1"/>
  <c r="X2029" i="1" s="1"/>
  <c r="Z2029" i="1" s="1"/>
  <c r="V2053" i="1"/>
  <c r="X2053" i="1" s="1"/>
  <c r="Z2053" i="1" s="1"/>
  <c r="V2077" i="1"/>
  <c r="X2077" i="1" s="1"/>
  <c r="Z2077" i="1" s="1"/>
  <c r="V2101" i="1"/>
  <c r="X2101" i="1" s="1"/>
  <c r="Z2101" i="1" s="1"/>
  <c r="V2117" i="1"/>
  <c r="X2117" i="1" s="1"/>
  <c r="Z2117" i="1" s="1"/>
  <c r="V2141" i="1"/>
  <c r="X2141" i="1" s="1"/>
  <c r="Z2141" i="1" s="1"/>
  <c r="V2157" i="1"/>
  <c r="X2157" i="1" s="1"/>
  <c r="Z2157" i="1" s="1"/>
  <c r="V2189" i="1"/>
  <c r="X2189" i="1" s="1"/>
  <c r="Z2189" i="1" s="1"/>
  <c r="V2213" i="1"/>
  <c r="X2213" i="1" s="1"/>
  <c r="Z2213" i="1" s="1"/>
  <c r="V2237" i="1"/>
  <c r="X2237" i="1" s="1"/>
  <c r="Z2237" i="1" s="1"/>
  <c r="V2261" i="1"/>
  <c r="X2261" i="1" s="1"/>
  <c r="Z2261" i="1" s="1"/>
  <c r="V2285" i="1"/>
  <c r="X2285" i="1" s="1"/>
  <c r="Z2285" i="1" s="1"/>
  <c r="V2309" i="1"/>
  <c r="X2309" i="1" s="1"/>
  <c r="Z2309" i="1" s="1"/>
  <c r="V2333" i="1"/>
  <c r="X2333" i="1" s="1"/>
  <c r="Z2333" i="1" s="1"/>
  <c r="V22" i="1"/>
  <c r="X22" i="1" s="1"/>
  <c r="Z22" i="1" s="1"/>
  <c r="V5" i="1"/>
  <c r="X5" i="1" s="1"/>
  <c r="Z5" i="1" s="1"/>
  <c r="V145" i="1"/>
  <c r="X145" i="1" s="1"/>
  <c r="Z145" i="1" s="1"/>
  <c r="V137" i="1"/>
  <c r="X137" i="1" s="1"/>
  <c r="Z137" i="1" s="1"/>
  <c r="V113" i="1"/>
  <c r="X113" i="1" s="1"/>
  <c r="Z113" i="1" s="1"/>
  <c r="V1619" i="1"/>
  <c r="X1619" i="1" s="1"/>
  <c r="Z1619" i="1" s="1"/>
  <c r="V1604" i="1"/>
  <c r="X1604" i="1" s="1"/>
  <c r="Z1604" i="1" s="1"/>
  <c r="V1638" i="1"/>
  <c r="X1638" i="1" s="1"/>
  <c r="Z1638" i="1" s="1"/>
  <c r="V1662" i="1"/>
  <c r="X1662" i="1" s="1"/>
  <c r="Z1662" i="1" s="1"/>
  <c r="V1686" i="1"/>
  <c r="X1686" i="1" s="1"/>
  <c r="Z1686" i="1" s="1"/>
  <c r="V1726" i="1"/>
  <c r="X1726" i="1" s="1"/>
  <c r="Z1726" i="1" s="1"/>
  <c r="V1758" i="1"/>
  <c r="X1758" i="1" s="1"/>
  <c r="Z1758" i="1" s="1"/>
  <c r="V1782" i="1"/>
  <c r="X1782" i="1" s="1"/>
  <c r="Z1782" i="1" s="1"/>
  <c r="V1806" i="1"/>
  <c r="X1806" i="1" s="1"/>
  <c r="Z1806" i="1" s="1"/>
  <c r="V1830" i="1"/>
  <c r="X1830" i="1" s="1"/>
  <c r="Z1830" i="1" s="1"/>
  <c r="V1870" i="1"/>
  <c r="X1870" i="1" s="1"/>
  <c r="Z1870" i="1" s="1"/>
  <c r="V1893" i="1"/>
  <c r="X1893" i="1" s="1"/>
  <c r="Z1893" i="1" s="1"/>
  <c r="V1935" i="1"/>
  <c r="X1935" i="1" s="1"/>
  <c r="Z1935" i="1" s="1"/>
  <c r="V1965" i="1"/>
  <c r="X1965" i="1" s="1"/>
  <c r="Z1965" i="1" s="1"/>
  <c r="V1989" i="1"/>
  <c r="X1989" i="1" s="1"/>
  <c r="Z1989" i="1" s="1"/>
  <c r="V2013" i="1"/>
  <c r="X2013" i="1" s="1"/>
  <c r="Z2013" i="1" s="1"/>
  <c r="V2037" i="1"/>
  <c r="X2037" i="1" s="1"/>
  <c r="Z2037" i="1" s="1"/>
  <c r="V2061" i="1"/>
  <c r="X2061" i="1" s="1"/>
  <c r="Z2061" i="1" s="1"/>
  <c r="V2085" i="1"/>
  <c r="X2085" i="1" s="1"/>
  <c r="Z2085" i="1" s="1"/>
  <c r="V2125" i="1"/>
  <c r="X2125" i="1" s="1"/>
  <c r="Z2125" i="1" s="1"/>
  <c r="V2149" i="1"/>
  <c r="X2149" i="1" s="1"/>
  <c r="Z2149" i="1" s="1"/>
  <c r="V2173" i="1"/>
  <c r="V2197" i="1"/>
  <c r="X2197" i="1" s="1"/>
  <c r="Z2197" i="1" s="1"/>
  <c r="V2221" i="1"/>
  <c r="X2221" i="1" s="1"/>
  <c r="Z2221" i="1" s="1"/>
  <c r="V2245" i="1"/>
  <c r="X2245" i="1" s="1"/>
  <c r="Z2245" i="1" s="1"/>
  <c r="V2269" i="1"/>
  <c r="X2269" i="1" s="1"/>
  <c r="Z2269" i="1" s="1"/>
  <c r="V2293" i="1"/>
  <c r="X2293" i="1" s="1"/>
  <c r="Z2293" i="1" s="1"/>
  <c r="V2317" i="1"/>
  <c r="X2317" i="1" s="1"/>
  <c r="Z2317" i="1" s="1"/>
  <c r="V57" i="1"/>
  <c r="X57" i="1" s="1"/>
  <c r="Z57" i="1" s="1"/>
  <c r="V49" i="1"/>
  <c r="X49" i="1" s="1"/>
  <c r="Z49" i="1" s="1"/>
  <c r="V32" i="1"/>
  <c r="X32" i="1" s="1"/>
  <c r="Z32" i="1" s="1"/>
  <c r="V35" i="1"/>
  <c r="X35" i="1" s="1"/>
  <c r="Z35" i="1" s="1"/>
  <c r="V120" i="1"/>
  <c r="X120" i="1" s="1"/>
  <c r="Z120" i="1" s="1"/>
  <c r="V1587" i="1"/>
  <c r="X1587" i="1" s="1"/>
  <c r="Z1587" i="1" s="1"/>
  <c r="V1595" i="1"/>
  <c r="X1595" i="1" s="1"/>
  <c r="Z1595" i="1" s="1"/>
  <c r="V1616" i="1"/>
  <c r="X1616" i="1" s="1"/>
  <c r="Z1616" i="1" s="1"/>
  <c r="V1606" i="1"/>
  <c r="X1606" i="1" s="1"/>
  <c r="Z1606" i="1" s="1"/>
  <c r="V1581" i="1"/>
  <c r="X1581" i="1" s="1"/>
  <c r="Z1581" i="1" s="1"/>
  <c r="V1589" i="1"/>
  <c r="X1589" i="1" s="1"/>
  <c r="Z1589" i="1" s="1"/>
  <c r="V1621" i="1"/>
  <c r="X1621" i="1" s="1"/>
  <c r="Z1621" i="1" s="1"/>
  <c r="V1615" i="1"/>
  <c r="X1615" i="1" s="1"/>
  <c r="Z1615" i="1" s="1"/>
  <c r="V1597" i="1"/>
  <c r="X1597" i="1" s="1"/>
  <c r="Z1597" i="1" s="1"/>
  <c r="V1582" i="1"/>
  <c r="X1582" i="1" s="1"/>
  <c r="Z1582" i="1" s="1"/>
  <c r="V1590" i="1"/>
  <c r="X1590" i="1" s="1"/>
  <c r="Z1590" i="1" s="1"/>
  <c r="V1620" i="1"/>
  <c r="X1620" i="1" s="1"/>
  <c r="Z1620" i="1" s="1"/>
  <c r="V1617" i="1"/>
  <c r="X1617" i="1" s="1"/>
  <c r="Z1617" i="1" s="1"/>
  <c r="V1602" i="1"/>
  <c r="X1602" i="1" s="1"/>
  <c r="Z1602" i="1" s="1"/>
  <c r="V1622" i="1"/>
  <c r="X1622" i="1" s="1"/>
  <c r="Z1622" i="1" s="1"/>
  <c r="V1630" i="1"/>
  <c r="X1630" i="1" s="1"/>
  <c r="Z1630" i="1" s="1"/>
  <c r="V1637" i="1"/>
  <c r="X1637" i="1" s="1"/>
  <c r="Z1637" i="1" s="1"/>
  <c r="V1645" i="1"/>
  <c r="X1645" i="1" s="1"/>
  <c r="Z1645" i="1" s="1"/>
  <c r="V1653" i="1"/>
  <c r="X1653" i="1" s="1"/>
  <c r="Z1653" i="1" s="1"/>
  <c r="V1661" i="1"/>
  <c r="X1661" i="1" s="1"/>
  <c r="Z1661" i="1" s="1"/>
  <c r="V1669" i="1"/>
  <c r="X1669" i="1" s="1"/>
  <c r="Z1669" i="1" s="1"/>
  <c r="V1671" i="1"/>
  <c r="X1671" i="1" s="1"/>
  <c r="Z1671" i="1" s="1"/>
  <c r="V1685" i="1"/>
  <c r="X1685" i="1" s="1"/>
  <c r="Z1685" i="1" s="1"/>
  <c r="V1693" i="1"/>
  <c r="X1693" i="1" s="1"/>
  <c r="Z1693" i="1" s="1"/>
  <c r="V1701" i="1"/>
  <c r="X1701" i="1" s="1"/>
  <c r="Z1701" i="1" s="1"/>
  <c r="V1584" i="1"/>
  <c r="X1584" i="1" s="1"/>
  <c r="Z1584" i="1" s="1"/>
  <c r="V1592" i="1"/>
  <c r="X1592" i="1" s="1"/>
  <c r="Z1592" i="1" s="1"/>
  <c r="V1618" i="1"/>
  <c r="X1618" i="1" s="1"/>
  <c r="Z1618" i="1" s="1"/>
  <c r="V1610" i="1"/>
  <c r="X1610" i="1" s="1"/>
  <c r="Z1610" i="1" s="1"/>
  <c r="V1603" i="1"/>
  <c r="X1603" i="1" s="1"/>
  <c r="Z1603" i="1" s="1"/>
  <c r="V1624" i="1"/>
  <c r="X1624" i="1" s="1"/>
  <c r="Z1624" i="1" s="1"/>
  <c r="V1631" i="1"/>
  <c r="X1631" i="1" s="1"/>
  <c r="Z1631" i="1" s="1"/>
  <c r="V1639" i="1"/>
  <c r="X1639" i="1" s="1"/>
  <c r="Z1639" i="1" s="1"/>
  <c r="V1647" i="1"/>
  <c r="X1647" i="1" s="1"/>
  <c r="Z1647" i="1" s="1"/>
  <c r="V1655" i="1"/>
  <c r="X1655" i="1" s="1"/>
  <c r="Z1655" i="1" s="1"/>
  <c r="V1663" i="1"/>
  <c r="X1663" i="1" s="1"/>
  <c r="Z1663" i="1" s="1"/>
  <c r="V1677" i="1"/>
  <c r="X1677" i="1" s="1"/>
  <c r="Z1677" i="1" s="1"/>
  <c r="V1679" i="1"/>
  <c r="X1679" i="1" s="1"/>
  <c r="Z1679" i="1" s="1"/>
  <c r="V1687" i="1"/>
  <c r="X1687" i="1" s="1"/>
  <c r="Z1687" i="1" s="1"/>
  <c r="V1695" i="1"/>
  <c r="X1695" i="1" s="1"/>
  <c r="Z1695" i="1" s="1"/>
  <c r="V1703" i="1"/>
  <c r="X1703" i="1" s="1"/>
  <c r="Z1703" i="1" s="1"/>
  <c r="V1711" i="1"/>
  <c r="X1711" i="1" s="1"/>
  <c r="Z1711" i="1" s="1"/>
  <c r="V1719" i="1"/>
  <c r="X1719" i="1" s="1"/>
  <c r="Z1719" i="1" s="1"/>
  <c r="V1727" i="1"/>
  <c r="X1727" i="1" s="1"/>
  <c r="Z1727" i="1" s="1"/>
  <c r="V1735" i="1"/>
  <c r="X1735" i="1" s="1"/>
  <c r="Z1735" i="1" s="1"/>
  <c r="V1743" i="1"/>
  <c r="X1743" i="1" s="1"/>
  <c r="Z1743" i="1" s="1"/>
  <c r="V1751" i="1"/>
  <c r="X1751" i="1" s="1"/>
  <c r="Z1751" i="1" s="1"/>
  <c r="V1759" i="1"/>
  <c r="X1759" i="1" s="1"/>
  <c r="Z1759" i="1" s="1"/>
  <c r="V1767" i="1"/>
  <c r="X1767" i="1" s="1"/>
  <c r="Z1767" i="1" s="1"/>
  <c r="V1775" i="1"/>
  <c r="X1775" i="1" s="1"/>
  <c r="Z1775" i="1" s="1"/>
  <c r="V1783" i="1"/>
  <c r="X1783" i="1" s="1"/>
  <c r="Z1783" i="1" s="1"/>
  <c r="V1791" i="1"/>
  <c r="X1791" i="1" s="1"/>
  <c r="Z1791" i="1" s="1"/>
  <c r="V1799" i="1"/>
  <c r="X1799" i="1" s="1"/>
  <c r="Z1799" i="1" s="1"/>
  <c r="V1807" i="1"/>
  <c r="X1807" i="1" s="1"/>
  <c r="Z1807" i="1" s="1"/>
  <c r="V1585" i="1"/>
  <c r="X1585" i="1" s="1"/>
  <c r="Z1585" i="1" s="1"/>
  <c r="V1593" i="1"/>
  <c r="X1593" i="1" s="1"/>
  <c r="Z1593" i="1" s="1"/>
  <c r="V1612" i="1"/>
  <c r="X1612" i="1" s="1"/>
  <c r="Z1612" i="1" s="1"/>
  <c r="V1609" i="1"/>
  <c r="X1609" i="1" s="1"/>
  <c r="Z1609" i="1" s="1"/>
  <c r="V1605" i="1"/>
  <c r="X1605" i="1" s="1"/>
  <c r="Z1605" i="1" s="1"/>
  <c r="V1626" i="1"/>
  <c r="X1626" i="1" s="1"/>
  <c r="Z1626" i="1" s="1"/>
  <c r="V1632" i="1"/>
  <c r="X1632" i="1" s="1"/>
  <c r="Z1632" i="1" s="1"/>
  <c r="V1640" i="1"/>
  <c r="X1640" i="1" s="1"/>
  <c r="Z1640" i="1" s="1"/>
  <c r="V1648" i="1"/>
  <c r="X1648" i="1" s="1"/>
  <c r="Z1648" i="1" s="1"/>
  <c r="V1656" i="1"/>
  <c r="X1656" i="1" s="1"/>
  <c r="Z1656" i="1" s="1"/>
  <c r="V1664" i="1"/>
  <c r="X1664" i="1" s="1"/>
  <c r="Z1664" i="1" s="1"/>
  <c r="V1674" i="1"/>
  <c r="X1674" i="1" s="1"/>
  <c r="Z1674" i="1" s="1"/>
  <c r="V1680" i="1"/>
  <c r="X1680" i="1" s="1"/>
  <c r="Z1680" i="1" s="1"/>
  <c r="V1688" i="1"/>
  <c r="X1688" i="1" s="1"/>
  <c r="Z1688" i="1" s="1"/>
  <c r="V1696" i="1"/>
  <c r="X1696" i="1" s="1"/>
  <c r="Z1696" i="1" s="1"/>
  <c r="V1704" i="1"/>
  <c r="X1704" i="1" s="1"/>
  <c r="Z1704" i="1" s="1"/>
  <c r="V1712" i="1"/>
  <c r="X1712" i="1" s="1"/>
  <c r="Z1712" i="1" s="1"/>
  <c r="V1720" i="1"/>
  <c r="X1720" i="1" s="1"/>
  <c r="Z1720" i="1" s="1"/>
  <c r="V1728" i="1"/>
  <c r="X1728" i="1" s="1"/>
  <c r="Z1728" i="1" s="1"/>
  <c r="V1736" i="1"/>
  <c r="X1736" i="1" s="1"/>
  <c r="Z1736" i="1" s="1"/>
  <c r="V1744" i="1"/>
  <c r="X1744" i="1" s="1"/>
  <c r="Z1744" i="1" s="1"/>
  <c r="V1752" i="1"/>
  <c r="X1752" i="1" s="1"/>
  <c r="Z1752" i="1" s="1"/>
  <c r="V1760" i="1"/>
  <c r="X1760" i="1" s="1"/>
  <c r="Z1760" i="1" s="1"/>
  <c r="V1768" i="1"/>
  <c r="X1768" i="1" s="1"/>
  <c r="Z1768" i="1" s="1"/>
  <c r="V1776" i="1"/>
  <c r="X1776" i="1" s="1"/>
  <c r="Z1776" i="1" s="1"/>
  <c r="V1586" i="1"/>
  <c r="X1586" i="1" s="1"/>
  <c r="Z1586" i="1" s="1"/>
  <c r="V1594" i="1"/>
  <c r="X1594" i="1" s="1"/>
  <c r="Z1594" i="1" s="1"/>
  <c r="V1614" i="1"/>
  <c r="X1614" i="1" s="1"/>
  <c r="Z1614" i="1" s="1"/>
  <c r="V1611" i="1"/>
  <c r="X1611" i="1" s="1"/>
  <c r="Z1611" i="1" s="1"/>
  <c r="V1598" i="1"/>
  <c r="X1598" i="1" s="1"/>
  <c r="Z1598" i="1" s="1"/>
  <c r="V1625" i="1"/>
  <c r="X1625" i="1" s="1"/>
  <c r="Z1625" i="1" s="1"/>
  <c r="V1633" i="1"/>
  <c r="X1633" i="1" s="1"/>
  <c r="Z1633" i="1" s="1"/>
  <c r="V1641" i="1"/>
  <c r="X1641" i="1" s="1"/>
  <c r="Z1641" i="1" s="1"/>
  <c r="V1649" i="1"/>
  <c r="X1649" i="1" s="1"/>
  <c r="Z1649" i="1" s="1"/>
  <c r="V1657" i="1"/>
  <c r="X1657" i="1" s="1"/>
  <c r="Z1657" i="1" s="1"/>
  <c r="V1665" i="1"/>
  <c r="X1665" i="1" s="1"/>
  <c r="Z1665" i="1" s="1"/>
  <c r="V1675" i="1"/>
  <c r="X1675" i="1" s="1"/>
  <c r="Z1675" i="1" s="1"/>
  <c r="V1681" i="1"/>
  <c r="X1681" i="1" s="1"/>
  <c r="Z1681" i="1" s="1"/>
  <c r="V1689" i="1"/>
  <c r="X1689" i="1" s="1"/>
  <c r="Z1689" i="1" s="1"/>
  <c r="V1697" i="1"/>
  <c r="X1697" i="1" s="1"/>
  <c r="Z1697" i="1" s="1"/>
  <c r="V1705" i="1"/>
  <c r="X1705" i="1" s="1"/>
  <c r="Z1705" i="1" s="1"/>
  <c r="V1713" i="1"/>
  <c r="X1713" i="1" s="1"/>
  <c r="Z1713" i="1" s="1"/>
  <c r="V1721" i="1"/>
  <c r="X1721" i="1" s="1"/>
  <c r="Z1721" i="1" s="1"/>
  <c r="V1729" i="1"/>
  <c r="X1729" i="1" s="1"/>
  <c r="Z1729" i="1" s="1"/>
  <c r="V1737" i="1"/>
  <c r="X1737" i="1" s="1"/>
  <c r="Z1737" i="1" s="1"/>
  <c r="V1600" i="1"/>
  <c r="X1600" i="1" s="1"/>
  <c r="Z1600" i="1" s="1"/>
  <c r="V1627" i="1"/>
  <c r="X1627" i="1" s="1"/>
  <c r="Z1627" i="1" s="1"/>
  <c r="V1634" i="1"/>
  <c r="X1634" i="1" s="1"/>
  <c r="Z1634" i="1" s="1"/>
  <c r="V1642" i="1"/>
  <c r="X1642" i="1" s="1"/>
  <c r="Z1642" i="1" s="1"/>
  <c r="V1650" i="1"/>
  <c r="X1650" i="1" s="1"/>
  <c r="Z1650" i="1" s="1"/>
  <c r="V1658" i="1"/>
  <c r="X1658" i="1" s="1"/>
  <c r="Z1658" i="1" s="1"/>
  <c r="V1666" i="1"/>
  <c r="X1666" i="1" s="1"/>
  <c r="Z1666" i="1" s="1"/>
  <c r="V1676" i="1"/>
  <c r="X1676" i="1" s="1"/>
  <c r="Z1676" i="1" s="1"/>
  <c r="V1682" i="1"/>
  <c r="X1682" i="1" s="1"/>
  <c r="Z1682" i="1" s="1"/>
  <c r="V1690" i="1"/>
  <c r="X1690" i="1" s="1"/>
  <c r="Z1690" i="1" s="1"/>
  <c r="V1698" i="1"/>
  <c r="X1698" i="1" s="1"/>
  <c r="Z1698" i="1" s="1"/>
  <c r="V1706" i="1"/>
  <c r="X1706" i="1" s="1"/>
  <c r="Z1706" i="1" s="1"/>
  <c r="V1714" i="1"/>
  <c r="X1714" i="1" s="1"/>
  <c r="Z1714" i="1" s="1"/>
  <c r="V1722" i="1"/>
  <c r="X1722" i="1" s="1"/>
  <c r="Z1722" i="1" s="1"/>
  <c r="V1730" i="1"/>
  <c r="X1730" i="1" s="1"/>
  <c r="Z1730" i="1" s="1"/>
  <c r="V1738" i="1"/>
  <c r="X1738" i="1" s="1"/>
  <c r="Z1738" i="1" s="1"/>
  <c r="V1746" i="1"/>
  <c r="X1746" i="1" s="1"/>
  <c r="Z1746" i="1" s="1"/>
  <c r="V1754" i="1"/>
  <c r="X1754" i="1" s="1"/>
  <c r="Z1754" i="1" s="1"/>
  <c r="V1762" i="1"/>
  <c r="X1762" i="1" s="1"/>
  <c r="Z1762" i="1" s="1"/>
  <c r="V1770" i="1"/>
  <c r="X1770" i="1" s="1"/>
  <c r="Z1770" i="1" s="1"/>
  <c r="V1778" i="1"/>
  <c r="X1778" i="1" s="1"/>
  <c r="Z1778" i="1" s="1"/>
  <c r="V1786" i="1"/>
  <c r="X1786" i="1" s="1"/>
  <c r="Z1786" i="1" s="1"/>
  <c r="V1794" i="1"/>
  <c r="X1794" i="1" s="1"/>
  <c r="Z1794" i="1" s="1"/>
  <c r="V1802" i="1"/>
  <c r="X1802" i="1" s="1"/>
  <c r="Z1802" i="1" s="1"/>
  <c r="V1810" i="1"/>
  <c r="X1810" i="1" s="1"/>
  <c r="Z1810" i="1" s="1"/>
  <c r="V1818" i="1"/>
  <c r="X1818" i="1" s="1"/>
  <c r="Z1818" i="1" s="1"/>
  <c r="V1826" i="1"/>
  <c r="X1826" i="1" s="1"/>
  <c r="Z1826" i="1" s="1"/>
  <c r="V1834" i="1"/>
  <c r="X1834" i="1" s="1"/>
  <c r="Z1834" i="1" s="1"/>
  <c r="V1842" i="1"/>
  <c r="X1842" i="1" s="1"/>
  <c r="Z1842" i="1" s="1"/>
  <c r="V1850" i="1"/>
  <c r="X1850" i="1" s="1"/>
  <c r="Z1850" i="1" s="1"/>
  <c r="V1858" i="1"/>
  <c r="X1858" i="1" s="1"/>
  <c r="Z1858" i="1" s="1"/>
  <c r="V1866" i="1"/>
  <c r="X1866" i="1" s="1"/>
  <c r="Z1866" i="1" s="1"/>
  <c r="V1874" i="1"/>
  <c r="X1874" i="1" s="1"/>
  <c r="Z1874" i="1" s="1"/>
  <c r="V1882" i="1"/>
  <c r="X1882" i="1" s="1"/>
  <c r="Z1882" i="1" s="1"/>
  <c r="V1890" i="1"/>
  <c r="X1890" i="1" s="1"/>
  <c r="Z1890" i="1" s="1"/>
  <c r="V1897" i="1"/>
  <c r="X1897" i="1" s="1"/>
  <c r="Z1897" i="1" s="1"/>
  <c r="V1905" i="1"/>
  <c r="X1905" i="1" s="1"/>
  <c r="Z1905" i="1" s="1"/>
  <c r="V1913" i="1"/>
  <c r="X1913" i="1" s="1"/>
  <c r="Z1913" i="1" s="1"/>
  <c r="V1931" i="1"/>
  <c r="X1931" i="1" s="1"/>
  <c r="Z1931" i="1" s="1"/>
  <c r="V1921" i="1"/>
  <c r="X1921" i="1" s="1"/>
  <c r="Z1921" i="1" s="1"/>
  <c r="V1929" i="1"/>
  <c r="X1929" i="1" s="1"/>
  <c r="Z1929" i="1" s="1"/>
  <c r="V1945" i="1"/>
  <c r="X1945" i="1" s="1"/>
  <c r="Z1945" i="1" s="1"/>
  <c r="V1953" i="1"/>
  <c r="X1953" i="1" s="1"/>
  <c r="Z1953" i="1" s="1"/>
  <c r="V1961" i="1"/>
  <c r="X1961" i="1" s="1"/>
  <c r="Z1961" i="1" s="1"/>
  <c r="V1969" i="1"/>
  <c r="X1969" i="1" s="1"/>
  <c r="Z1969" i="1" s="1"/>
  <c r="V1977" i="1"/>
  <c r="X1977" i="1" s="1"/>
  <c r="Z1977" i="1" s="1"/>
  <c r="V1985" i="1"/>
  <c r="X1985" i="1" s="1"/>
  <c r="Z1985" i="1" s="1"/>
  <c r="V1993" i="1"/>
  <c r="X1993" i="1" s="1"/>
  <c r="Z1993" i="1" s="1"/>
  <c r="V2001" i="1"/>
  <c r="X2001" i="1" s="1"/>
  <c r="Z2001" i="1" s="1"/>
  <c r="V2009" i="1"/>
  <c r="X2009" i="1" s="1"/>
  <c r="Z2009" i="1" s="1"/>
  <c r="V2017" i="1"/>
  <c r="X2017" i="1" s="1"/>
  <c r="Z2017" i="1" s="1"/>
  <c r="V2025" i="1"/>
  <c r="X2025" i="1" s="1"/>
  <c r="Z2025" i="1" s="1"/>
  <c r="V2033" i="1"/>
  <c r="X2033" i="1" s="1"/>
  <c r="Z2033" i="1" s="1"/>
  <c r="V2041" i="1"/>
  <c r="X2041" i="1" s="1"/>
  <c r="Z2041" i="1" s="1"/>
  <c r="V2049" i="1"/>
  <c r="X2049" i="1" s="1"/>
  <c r="Z2049" i="1" s="1"/>
  <c r="V2057" i="1"/>
  <c r="X2057" i="1" s="1"/>
  <c r="Z2057" i="1" s="1"/>
  <c r="V2065" i="1"/>
  <c r="X2065" i="1" s="1"/>
  <c r="Z2065" i="1" s="1"/>
  <c r="V2073" i="1"/>
  <c r="X2073" i="1" s="1"/>
  <c r="Z2073" i="1" s="1"/>
  <c r="V2081" i="1"/>
  <c r="X2081" i="1" s="1"/>
  <c r="Z2081" i="1" s="1"/>
  <c r="V2089" i="1"/>
  <c r="X2089" i="1" s="1"/>
  <c r="Z2089" i="1" s="1"/>
  <c r="V2097" i="1"/>
  <c r="X2097" i="1" s="1"/>
  <c r="Z2097" i="1" s="1"/>
  <c r="V2105" i="1"/>
  <c r="X2105" i="1" s="1"/>
  <c r="Z2105" i="1" s="1"/>
  <c r="V2113" i="1"/>
  <c r="X2113" i="1" s="1"/>
  <c r="Z2113" i="1" s="1"/>
  <c r="V2121" i="1"/>
  <c r="X2121" i="1" s="1"/>
  <c r="Z2121" i="1" s="1"/>
  <c r="V2129" i="1"/>
  <c r="X2129" i="1" s="1"/>
  <c r="Z2129" i="1" s="1"/>
  <c r="V2137" i="1"/>
  <c r="X2137" i="1" s="1"/>
  <c r="Z2137" i="1" s="1"/>
  <c r="V2145" i="1"/>
  <c r="X2145" i="1" s="1"/>
  <c r="Z2145" i="1" s="1"/>
  <c r="V2153" i="1"/>
  <c r="X2153" i="1" s="1"/>
  <c r="Z2153" i="1" s="1"/>
  <c r="V2161" i="1"/>
  <c r="X2161" i="1" s="1"/>
  <c r="Z2161" i="1" s="1"/>
  <c r="V2169" i="1"/>
  <c r="X2169" i="1" s="1"/>
  <c r="Z2169" i="1" s="1"/>
  <c r="V2177" i="1"/>
  <c r="X2177" i="1" s="1"/>
  <c r="Z2177" i="1" s="1"/>
  <c r="V2185" i="1"/>
  <c r="X2185" i="1" s="1"/>
  <c r="Z2185" i="1" s="1"/>
  <c r="V2193" i="1"/>
  <c r="X2193" i="1" s="1"/>
  <c r="Z2193" i="1" s="1"/>
  <c r="V2201" i="1"/>
  <c r="X2201" i="1" s="1"/>
  <c r="Z2201" i="1" s="1"/>
  <c r="V2209" i="1"/>
  <c r="X2209" i="1" s="1"/>
  <c r="Z2209" i="1" s="1"/>
  <c r="V2217" i="1"/>
  <c r="X2217" i="1" s="1"/>
  <c r="Z2217" i="1" s="1"/>
  <c r="V2225" i="1"/>
  <c r="X2225" i="1" s="1"/>
  <c r="Z2225" i="1" s="1"/>
  <c r="V2233" i="1"/>
  <c r="X2233" i="1" s="1"/>
  <c r="Z2233" i="1" s="1"/>
  <c r="V2241" i="1"/>
  <c r="X2241" i="1" s="1"/>
  <c r="Z2241" i="1" s="1"/>
  <c r="V2249" i="1"/>
  <c r="X2249" i="1" s="1"/>
  <c r="Z2249" i="1" s="1"/>
  <c r="V2257" i="1"/>
  <c r="X2257" i="1" s="1"/>
  <c r="Z2257" i="1" s="1"/>
  <c r="V2265" i="1"/>
  <c r="X2265" i="1" s="1"/>
  <c r="Z2265" i="1" s="1"/>
  <c r="V2273" i="1"/>
  <c r="X2273" i="1" s="1"/>
  <c r="Z2273" i="1" s="1"/>
  <c r="V2281" i="1"/>
  <c r="X2281" i="1" s="1"/>
  <c r="Z2281" i="1" s="1"/>
  <c r="V2289" i="1"/>
  <c r="X2289" i="1" s="1"/>
  <c r="Z2289" i="1" s="1"/>
  <c r="V2297" i="1"/>
  <c r="X2297" i="1" s="1"/>
  <c r="Z2297" i="1" s="1"/>
  <c r="V2305" i="1"/>
  <c r="X2305" i="1" s="1"/>
  <c r="Z2305" i="1" s="1"/>
  <c r="V2313" i="1"/>
  <c r="X2313" i="1" s="1"/>
  <c r="Z2313" i="1" s="1"/>
  <c r="V2321" i="1"/>
  <c r="X2321" i="1" s="1"/>
  <c r="Z2321" i="1" s="1"/>
  <c r="V2329" i="1"/>
  <c r="X2329" i="1" s="1"/>
  <c r="Z2329" i="1" s="1"/>
  <c r="V43" i="1"/>
  <c r="X43" i="1" s="1"/>
  <c r="Z43" i="1" s="1"/>
  <c r="V40" i="1"/>
  <c r="X40" i="1" s="1"/>
  <c r="Z40" i="1" s="1"/>
  <c r="V17" i="1"/>
  <c r="X17" i="1" s="1"/>
  <c r="Z17" i="1" s="1"/>
  <c r="V9" i="1"/>
  <c r="X9" i="1" s="1"/>
  <c r="Z9" i="1" s="1"/>
  <c r="V12" i="1"/>
  <c r="X12" i="1" s="1"/>
  <c r="Z12" i="1" s="1"/>
  <c r="V14" i="1"/>
  <c r="X14" i="1" s="1"/>
  <c r="Z14" i="1" s="1"/>
  <c r="V29" i="1"/>
  <c r="X29" i="1" s="1"/>
  <c r="Z29" i="1" s="1"/>
  <c r="V157" i="1"/>
  <c r="X157" i="1" s="1"/>
  <c r="Z157" i="1" s="1"/>
  <c r="V148" i="1"/>
  <c r="X148" i="1" s="1"/>
  <c r="Z148" i="1" s="1"/>
  <c r="V140" i="1"/>
  <c r="X140" i="1" s="1"/>
  <c r="Z140" i="1" s="1"/>
  <c r="V132" i="1"/>
  <c r="X132" i="1" s="1"/>
  <c r="Z132" i="1" s="1"/>
  <c r="V128" i="1"/>
  <c r="X128" i="1" s="1"/>
  <c r="Z128" i="1" s="1"/>
  <c r="V117" i="1"/>
  <c r="X117" i="1" s="1"/>
  <c r="Z117" i="1" s="1"/>
  <c r="V109" i="1"/>
  <c r="X109" i="1" s="1"/>
  <c r="Z109" i="1" s="1"/>
  <c r="V101" i="1"/>
  <c r="X101" i="1" s="1"/>
  <c r="Z101" i="1" s="1"/>
  <c r="V94" i="1"/>
  <c r="X94" i="1" s="1"/>
  <c r="Z94" i="1" s="1"/>
  <c r="V88" i="1"/>
  <c r="X88" i="1" s="1"/>
  <c r="Z88" i="1" s="1"/>
  <c r="V79" i="1"/>
  <c r="X79" i="1" s="1"/>
  <c r="Z79" i="1" s="1"/>
  <c r="V167" i="1"/>
  <c r="X167" i="1" s="1"/>
  <c r="Z167" i="1" s="1"/>
  <c r="V172" i="1"/>
  <c r="X172" i="1" s="1"/>
  <c r="Z172" i="1" s="1"/>
  <c r="V68" i="1"/>
  <c r="X68" i="1" s="1"/>
  <c r="Z68" i="1" s="1"/>
  <c r="V76" i="1"/>
  <c r="X76" i="1" s="1"/>
  <c r="Z76" i="1" s="1"/>
  <c r="V229" i="1"/>
  <c r="X229" i="1" s="1"/>
  <c r="Z229" i="1" s="1"/>
  <c r="V215" i="1"/>
  <c r="X215" i="1" s="1"/>
  <c r="Z215" i="1" s="1"/>
  <c r="V187" i="1"/>
  <c r="X187" i="1" s="1"/>
  <c r="Z187" i="1" s="1"/>
  <c r="V212" i="1"/>
  <c r="X212" i="1" s="1"/>
  <c r="Z212" i="1" s="1"/>
  <c r="V200" i="1"/>
  <c r="X200" i="1" s="1"/>
  <c r="Z200" i="1" s="1"/>
  <c r="V205" i="1"/>
  <c r="X205" i="1" s="1"/>
  <c r="Z205" i="1" s="1"/>
  <c r="V238" i="1"/>
  <c r="X238" i="1" s="1"/>
  <c r="Z238" i="1" s="1"/>
  <c r="V237" i="1"/>
  <c r="X237" i="1" s="1"/>
  <c r="Z237" i="1" s="1"/>
  <c r="V225" i="1"/>
  <c r="X225" i="1" s="1"/>
  <c r="Z225" i="1" s="1"/>
  <c r="V247" i="1"/>
  <c r="X247" i="1" s="1"/>
  <c r="Z247" i="1" s="1"/>
  <c r="V259" i="1"/>
  <c r="X259" i="1" s="1"/>
  <c r="Z259" i="1" s="1"/>
  <c r="V273" i="1"/>
  <c r="X273" i="1" s="1"/>
  <c r="Z273" i="1" s="1"/>
  <c r="V319" i="1"/>
  <c r="X319" i="1" s="1"/>
  <c r="Z319" i="1" s="1"/>
  <c r="V279" i="1"/>
  <c r="X279" i="1" s="1"/>
  <c r="Z279" i="1" s="1"/>
  <c r="V308" i="1"/>
  <c r="X308" i="1" s="1"/>
  <c r="Z308" i="1" s="1"/>
  <c r="V302" i="1"/>
  <c r="X302" i="1" s="1"/>
  <c r="Z302" i="1" s="1"/>
  <c r="V269" i="1"/>
  <c r="X269" i="1" s="1"/>
  <c r="Z269" i="1" s="1"/>
  <c r="V296" i="1"/>
  <c r="X296" i="1" s="1"/>
  <c r="Z296" i="1" s="1"/>
  <c r="V291" i="1"/>
  <c r="X291" i="1" s="1"/>
  <c r="Z291" i="1" s="1"/>
  <c r="V337" i="1"/>
  <c r="X337" i="1" s="1"/>
  <c r="Z337" i="1" s="1"/>
  <c r="V344" i="1"/>
  <c r="X344" i="1" s="1"/>
  <c r="Z344" i="1" s="1"/>
  <c r="V352" i="1"/>
  <c r="X352" i="1" s="1"/>
  <c r="Z352" i="1" s="1"/>
  <c r="V360" i="1"/>
  <c r="X360" i="1" s="1"/>
  <c r="Z360" i="1" s="1"/>
  <c r="V358" i="1"/>
  <c r="X358" i="1" s="1"/>
  <c r="Z358" i="1" s="1"/>
  <c r="V354" i="1"/>
  <c r="X354" i="1" s="1"/>
  <c r="Z354" i="1" s="1"/>
  <c r="V493" i="1"/>
  <c r="X493" i="1" s="1"/>
  <c r="Z493" i="1" s="1"/>
  <c r="V444" i="1"/>
  <c r="X444" i="1" s="1"/>
  <c r="Z444" i="1" s="1"/>
  <c r="V402" i="1"/>
  <c r="X402" i="1" s="1"/>
  <c r="Z402" i="1" s="1"/>
  <c r="V410" i="1"/>
  <c r="X410" i="1" s="1"/>
  <c r="Z410" i="1" s="1"/>
  <c r="V494" i="1"/>
  <c r="X494" i="1" s="1"/>
  <c r="Z494" i="1" s="1"/>
  <c r="V388" i="1"/>
  <c r="X388" i="1" s="1"/>
  <c r="Z388" i="1" s="1"/>
  <c r="V384" i="1"/>
  <c r="X384" i="1" s="1"/>
  <c r="Z384" i="1" s="1"/>
  <c r="V419" i="1"/>
  <c r="X419" i="1" s="1"/>
  <c r="Z419" i="1" s="1"/>
  <c r="V416" i="1"/>
  <c r="X416" i="1" s="1"/>
  <c r="Z416" i="1" s="1"/>
  <c r="V430" i="1"/>
  <c r="X430" i="1" s="1"/>
  <c r="Z430" i="1" s="1"/>
  <c r="V427" i="1"/>
  <c r="X427" i="1" s="1"/>
  <c r="Z427" i="1" s="1"/>
  <c r="V449" i="1"/>
  <c r="X449" i="1" s="1"/>
  <c r="Z449" i="1" s="1"/>
  <c r="V477" i="1"/>
  <c r="X477" i="1" s="1"/>
  <c r="Z477" i="1" s="1"/>
  <c r="V465" i="1"/>
  <c r="X465" i="1" s="1"/>
  <c r="Z465" i="1" s="1"/>
  <c r="V473" i="1"/>
  <c r="X473" i="1" s="1"/>
  <c r="Z473" i="1" s="1"/>
  <c r="V585" i="1"/>
  <c r="X585" i="1" s="1"/>
  <c r="Z585" i="1" s="1"/>
  <c r="V550" i="1"/>
  <c r="X550" i="1" s="1"/>
  <c r="Z550" i="1" s="1"/>
  <c r="V534" i="1"/>
  <c r="X534" i="1" s="1"/>
  <c r="Z534" i="1" s="1"/>
  <c r="V498" i="1"/>
  <c r="X498" i="1" s="1"/>
  <c r="Z498" i="1" s="1"/>
  <c r="V517" i="1"/>
  <c r="X517" i="1" s="1"/>
  <c r="Z517" i="1" s="1"/>
  <c r="V507" i="1"/>
  <c r="X507" i="1" s="1"/>
  <c r="Z507" i="1" s="1"/>
  <c r="V514" i="1"/>
  <c r="X514" i="1" s="1"/>
  <c r="Z514" i="1" s="1"/>
  <c r="V500" i="1"/>
  <c r="X500" i="1" s="1"/>
  <c r="Z500" i="1" s="1"/>
  <c r="V588" i="1"/>
  <c r="X588" i="1" s="1"/>
  <c r="Z588" i="1" s="1"/>
  <c r="V545" i="1"/>
  <c r="X545" i="1" s="1"/>
  <c r="Z545" i="1" s="1"/>
  <c r="V559" i="1"/>
  <c r="X559" i="1" s="1"/>
  <c r="Z559" i="1" s="1"/>
  <c r="V575" i="1"/>
  <c r="X575" i="1" s="1"/>
  <c r="Z575" i="1" s="1"/>
  <c r="V622" i="1"/>
  <c r="X622" i="1" s="1"/>
  <c r="Z622" i="1" s="1"/>
  <c r="V621" i="1"/>
  <c r="X621" i="1" s="1"/>
  <c r="Z621" i="1" s="1"/>
  <c r="V632" i="1"/>
  <c r="X632" i="1" s="1"/>
  <c r="Z632" i="1" s="1"/>
  <c r="V597" i="1"/>
  <c r="X597" i="1" s="1"/>
  <c r="Z597" i="1" s="1"/>
  <c r="V614" i="1"/>
  <c r="X614" i="1" s="1"/>
  <c r="Z614" i="1" s="1"/>
  <c r="V611" i="1"/>
  <c r="X611" i="1" s="1"/>
  <c r="Z611" i="1" s="1"/>
  <c r="V1580" i="1"/>
  <c r="X1580" i="1" s="1"/>
  <c r="Z1580" i="1" s="1"/>
  <c r="V1588" i="1"/>
  <c r="X1588" i="1" s="1"/>
  <c r="Z1588" i="1" s="1"/>
  <c r="V1596" i="1"/>
  <c r="X1596" i="1" s="1"/>
  <c r="Z1596" i="1" s="1"/>
  <c r="V1613" i="1"/>
  <c r="X1613" i="1" s="1"/>
  <c r="Z1613" i="1" s="1"/>
  <c r="V1607" i="1"/>
  <c r="X1607" i="1" s="1"/>
  <c r="Z1607" i="1" s="1"/>
  <c r="V1599" i="1"/>
  <c r="X1599" i="1" s="1"/>
  <c r="Z1599" i="1" s="1"/>
  <c r="V1628" i="1"/>
  <c r="X1628" i="1" s="1"/>
  <c r="Z1628" i="1" s="1"/>
  <c r="V1635" i="1"/>
  <c r="X1635" i="1" s="1"/>
  <c r="Z1635" i="1" s="1"/>
  <c r="V1643" i="1"/>
  <c r="X1643" i="1" s="1"/>
  <c r="Z1643" i="1" s="1"/>
  <c r="V1651" i="1"/>
  <c r="X1651" i="1" s="1"/>
  <c r="Z1651" i="1" s="1"/>
  <c r="V1659" i="1"/>
  <c r="X1659" i="1" s="1"/>
  <c r="Z1659" i="1" s="1"/>
  <c r="V1667" i="1"/>
  <c r="X1667" i="1" s="1"/>
  <c r="Z1667" i="1" s="1"/>
  <c r="V1672" i="1"/>
  <c r="X1672" i="1" s="1"/>
  <c r="Z1672" i="1" s="1"/>
  <c r="V1683" i="1"/>
  <c r="X1683" i="1" s="1"/>
  <c r="Z1683" i="1" s="1"/>
  <c r="V1691" i="1"/>
  <c r="X1691" i="1" s="1"/>
  <c r="Z1691" i="1" s="1"/>
  <c r="V1699" i="1"/>
  <c r="X1699" i="1" s="1"/>
  <c r="Z1699" i="1" s="1"/>
  <c r="V1601" i="1"/>
  <c r="X1601" i="1" s="1"/>
  <c r="Z1601" i="1" s="1"/>
  <c r="V1629" i="1"/>
  <c r="X1629" i="1" s="1"/>
  <c r="Z1629" i="1" s="1"/>
  <c r="V1636" i="1"/>
  <c r="X1636" i="1" s="1"/>
  <c r="Z1636" i="1" s="1"/>
  <c r="V1644" i="1"/>
  <c r="X1644" i="1" s="1"/>
  <c r="Z1644" i="1" s="1"/>
  <c r="V1652" i="1"/>
  <c r="X1652" i="1" s="1"/>
  <c r="Z1652" i="1" s="1"/>
  <c r="V1660" i="1"/>
  <c r="X1660" i="1" s="1"/>
  <c r="Z1660" i="1" s="1"/>
  <c r="V1668" i="1"/>
  <c r="X1668" i="1" s="1"/>
  <c r="Z1668" i="1" s="1"/>
  <c r="V1673" i="1"/>
  <c r="X1673" i="1" s="1"/>
  <c r="Z1673" i="1" s="1"/>
  <c r="V1684" i="1"/>
  <c r="X1684" i="1" s="1"/>
  <c r="Z1684" i="1" s="1"/>
  <c r="V1692" i="1"/>
  <c r="X1692" i="1" s="1"/>
  <c r="Z1692" i="1" s="1"/>
  <c r="V1700" i="1"/>
  <c r="X1700" i="1" s="1"/>
  <c r="Z1700" i="1" s="1"/>
  <c r="V1708" i="1"/>
  <c r="X1708" i="1" s="1"/>
  <c r="Z1708" i="1" s="1"/>
  <c r="V1716" i="1"/>
  <c r="X1716" i="1" s="1"/>
  <c r="Z1716" i="1" s="1"/>
  <c r="V1724" i="1"/>
  <c r="X1724" i="1" s="1"/>
  <c r="Z1724" i="1" s="1"/>
  <c r="V1732" i="1"/>
  <c r="X1732" i="1" s="1"/>
  <c r="Z1732" i="1" s="1"/>
  <c r="V1740" i="1"/>
  <c r="X1740" i="1" s="1"/>
  <c r="Z1740" i="1" s="1"/>
  <c r="V1748" i="1"/>
  <c r="X1748" i="1" s="1"/>
  <c r="Z1748" i="1" s="1"/>
  <c r="V1756" i="1"/>
  <c r="X1756" i="1" s="1"/>
  <c r="Z1756" i="1" s="1"/>
  <c r="V1764" i="1"/>
  <c r="X1764" i="1" s="1"/>
  <c r="Z1764" i="1" s="1"/>
  <c r="V1772" i="1"/>
  <c r="X1772" i="1" s="1"/>
  <c r="Z1772" i="1" s="1"/>
  <c r="V1780" i="1"/>
  <c r="X1780" i="1" s="1"/>
  <c r="Z1780" i="1" s="1"/>
  <c r="V1788" i="1"/>
  <c r="X1788" i="1" s="1"/>
  <c r="Z1788" i="1" s="1"/>
  <c r="V1796" i="1"/>
  <c r="X1796" i="1" s="1"/>
  <c r="Z1796" i="1" s="1"/>
  <c r="V1804" i="1"/>
  <c r="X1804" i="1" s="1"/>
  <c r="Z1804" i="1" s="1"/>
  <c r="V1812" i="1"/>
  <c r="X1812" i="1" s="1"/>
  <c r="Z1812" i="1" s="1"/>
  <c r="V1820" i="1"/>
  <c r="X1820" i="1" s="1"/>
  <c r="Z1820" i="1" s="1"/>
  <c r="V1828" i="1"/>
  <c r="X1828" i="1" s="1"/>
  <c r="Z1828" i="1" s="1"/>
  <c r="V1836" i="1"/>
  <c r="X1836" i="1" s="1"/>
  <c r="Z1836" i="1" s="1"/>
  <c r="V1844" i="1"/>
  <c r="X1844" i="1" s="1"/>
  <c r="Z1844" i="1" s="1"/>
  <c r="V1852" i="1"/>
  <c r="X1852" i="1" s="1"/>
  <c r="Z1852" i="1" s="1"/>
  <c r="V1860" i="1"/>
  <c r="X1860" i="1" s="1"/>
  <c r="Z1860" i="1" s="1"/>
  <c r="V1868" i="1"/>
  <c r="X1868" i="1" s="1"/>
  <c r="Z1868" i="1" s="1"/>
  <c r="V1876" i="1"/>
  <c r="X1876" i="1" s="1"/>
  <c r="Z1876" i="1" s="1"/>
  <c r="V1884" i="1"/>
  <c r="X1884" i="1" s="1"/>
  <c r="Z1884" i="1" s="1"/>
  <c r="V1891" i="1"/>
  <c r="X1891" i="1" s="1"/>
  <c r="Z1891" i="1" s="1"/>
  <c r="V1899" i="1"/>
  <c r="X1899" i="1" s="1"/>
  <c r="Z1899" i="1" s="1"/>
  <c r="V1907" i="1"/>
  <c r="X1907" i="1" s="1"/>
  <c r="Z1907" i="1" s="1"/>
  <c r="V1915" i="1"/>
  <c r="X1915" i="1" s="1"/>
  <c r="Z1915" i="1" s="1"/>
  <c r="V1933" i="1"/>
  <c r="X1933" i="1" s="1"/>
  <c r="Z1933" i="1" s="1"/>
  <c r="V1923" i="1"/>
  <c r="X1923" i="1" s="1"/>
  <c r="Z1923" i="1" s="1"/>
  <c r="V1939" i="1"/>
  <c r="X1939" i="1" s="1"/>
  <c r="Z1939" i="1" s="1"/>
  <c r="V1947" i="1"/>
  <c r="X1947" i="1" s="1"/>
  <c r="Z1947" i="1" s="1"/>
  <c r="V1955" i="1"/>
  <c r="X1955" i="1" s="1"/>
  <c r="Z1955" i="1" s="1"/>
  <c r="V1963" i="1"/>
  <c r="X1963" i="1" s="1"/>
  <c r="Z1963" i="1" s="1"/>
  <c r="V1971" i="1"/>
  <c r="X1971" i="1" s="1"/>
  <c r="Z1971" i="1" s="1"/>
  <c r="V1979" i="1"/>
  <c r="X1979" i="1" s="1"/>
  <c r="Z1979" i="1" s="1"/>
  <c r="V1987" i="1"/>
  <c r="X1987" i="1" s="1"/>
  <c r="Z1987" i="1" s="1"/>
  <c r="V1995" i="1"/>
  <c r="X1995" i="1" s="1"/>
  <c r="Z1995" i="1" s="1"/>
  <c r="V2003" i="1"/>
  <c r="X2003" i="1" s="1"/>
  <c r="Z2003" i="1" s="1"/>
  <c r="V2011" i="1"/>
  <c r="X2011" i="1" s="1"/>
  <c r="Z2011" i="1" s="1"/>
  <c r="V2019" i="1"/>
  <c r="X2019" i="1" s="1"/>
  <c r="Z2019" i="1" s="1"/>
  <c r="V2027" i="1"/>
  <c r="X2027" i="1" s="1"/>
  <c r="Z2027" i="1" s="1"/>
  <c r="V2035" i="1"/>
  <c r="X2035" i="1" s="1"/>
  <c r="Z2035" i="1" s="1"/>
  <c r="V2043" i="1"/>
  <c r="X2043" i="1" s="1"/>
  <c r="Z2043" i="1" s="1"/>
  <c r="V2051" i="1"/>
  <c r="X2051" i="1" s="1"/>
  <c r="Z2051" i="1" s="1"/>
  <c r="V2059" i="1"/>
  <c r="X2059" i="1" s="1"/>
  <c r="Z2059" i="1" s="1"/>
  <c r="V2067" i="1"/>
  <c r="X2067" i="1" s="1"/>
  <c r="Z2067" i="1" s="1"/>
  <c r="V2075" i="1"/>
  <c r="X2075" i="1" s="1"/>
  <c r="Z2075" i="1" s="1"/>
  <c r="V2083" i="1"/>
  <c r="X2083" i="1" s="1"/>
  <c r="Z2083" i="1" s="1"/>
  <c r="V2091" i="1"/>
  <c r="X2091" i="1" s="1"/>
  <c r="Z2091" i="1" s="1"/>
  <c r="V2099" i="1"/>
  <c r="X2099" i="1" s="1"/>
  <c r="Z2099" i="1" s="1"/>
  <c r="V2107" i="1"/>
  <c r="X2107" i="1" s="1"/>
  <c r="Z2107" i="1" s="1"/>
  <c r="V2115" i="1"/>
  <c r="X2115" i="1" s="1"/>
  <c r="Z2115" i="1" s="1"/>
  <c r="V2123" i="1"/>
  <c r="X2123" i="1" s="1"/>
  <c r="Z2123" i="1" s="1"/>
  <c r="V2131" i="1"/>
  <c r="X2131" i="1" s="1"/>
  <c r="Z2131" i="1" s="1"/>
  <c r="V2139" i="1"/>
  <c r="X2139" i="1" s="1"/>
  <c r="Z2139" i="1" s="1"/>
  <c r="V2147" i="1"/>
  <c r="X2147" i="1" s="1"/>
  <c r="Z2147" i="1" s="1"/>
  <c r="V2155" i="1"/>
  <c r="X2155" i="1" s="1"/>
  <c r="Z2155" i="1" s="1"/>
  <c r="V2163" i="1"/>
  <c r="X2163" i="1" s="1"/>
  <c r="Z2163" i="1" s="1"/>
  <c r="V2171" i="1"/>
  <c r="X2171" i="1" s="1"/>
  <c r="Z2171" i="1" s="1"/>
  <c r="V2179" i="1"/>
  <c r="X2179" i="1" s="1"/>
  <c r="Z2179" i="1" s="1"/>
  <c r="V2187" i="1"/>
  <c r="X2187" i="1" s="1"/>
  <c r="Z2187" i="1" s="1"/>
  <c r="V2195" i="1"/>
  <c r="X2195" i="1" s="1"/>
  <c r="Z2195" i="1" s="1"/>
  <c r="V2203" i="1"/>
  <c r="X2203" i="1" s="1"/>
  <c r="Z2203" i="1" s="1"/>
  <c r="V2211" i="1"/>
  <c r="X2211" i="1" s="1"/>
  <c r="Z2211" i="1" s="1"/>
  <c r="V2219" i="1"/>
  <c r="X2219" i="1" s="1"/>
  <c r="Z2219" i="1" s="1"/>
  <c r="V2227" i="1"/>
  <c r="X2227" i="1" s="1"/>
  <c r="Z2227" i="1" s="1"/>
  <c r="V2235" i="1"/>
  <c r="V2243" i="1"/>
  <c r="V2251" i="1"/>
  <c r="X2251" i="1" s="1"/>
  <c r="Z2251" i="1" s="1"/>
  <c r="V2259" i="1"/>
  <c r="X2259" i="1" s="1"/>
  <c r="Z2259" i="1" s="1"/>
  <c r="V2267" i="1"/>
  <c r="X2267" i="1" s="1"/>
  <c r="Z2267" i="1" s="1"/>
  <c r="V2275" i="1"/>
  <c r="X2275" i="1" s="1"/>
  <c r="Z2275" i="1" s="1"/>
  <c r="V2283" i="1"/>
  <c r="X2283" i="1" s="1"/>
  <c r="Z2283" i="1" s="1"/>
  <c r="V2291" i="1"/>
  <c r="X2291" i="1" s="1"/>
  <c r="Z2291" i="1" s="1"/>
  <c r="V2299" i="1"/>
  <c r="X2299" i="1" s="1"/>
  <c r="Z2299" i="1" s="1"/>
  <c r="V2307" i="1"/>
  <c r="X2307" i="1" s="1"/>
  <c r="Z2307" i="1" s="1"/>
  <c r="V2315" i="1"/>
  <c r="X2315" i="1" s="1"/>
  <c r="Z2315" i="1" s="1"/>
  <c r="V2323" i="1"/>
  <c r="X2323" i="1" s="1"/>
  <c r="Z2323" i="1" s="1"/>
  <c r="V2331" i="1"/>
  <c r="X2331" i="1" s="1"/>
  <c r="Z2331" i="1" s="1"/>
  <c r="V53" i="1"/>
  <c r="X53" i="1" s="1"/>
  <c r="Z53" i="1" s="1"/>
  <c r="V42" i="1"/>
  <c r="X42" i="1" s="1"/>
  <c r="Z42" i="1" s="1"/>
  <c r="V19" i="1"/>
  <c r="X19" i="1" s="1"/>
  <c r="Z19" i="1" s="1"/>
  <c r="V6" i="1"/>
  <c r="X6" i="1" s="1"/>
  <c r="Z6" i="1" s="1"/>
  <c r="V10" i="1"/>
  <c r="X10" i="1" s="1"/>
  <c r="Z10" i="1" s="1"/>
  <c r="V34" i="1"/>
  <c r="X34" i="1" s="1"/>
  <c r="Z34" i="1" s="1"/>
  <c r="V37" i="1"/>
  <c r="X37" i="1" s="1"/>
  <c r="Z37" i="1" s="1"/>
  <c r="V156" i="1"/>
  <c r="X156" i="1" s="1"/>
  <c r="Z156" i="1" s="1"/>
  <c r="V147" i="1"/>
  <c r="X147" i="1" s="1"/>
  <c r="Z147" i="1" s="1"/>
  <c r="V142" i="1"/>
  <c r="X142" i="1" s="1"/>
  <c r="Z142" i="1" s="1"/>
  <c r="V123" i="1"/>
  <c r="X123" i="1" s="1"/>
  <c r="Z123" i="1" s="1"/>
  <c r="V130" i="1"/>
  <c r="X130" i="1" s="1"/>
  <c r="Z130" i="1" s="1"/>
  <c r="V115" i="1"/>
  <c r="X115" i="1" s="1"/>
  <c r="Z115" i="1" s="1"/>
  <c r="V103" i="1"/>
  <c r="X103" i="1" s="1"/>
  <c r="Z103" i="1" s="1"/>
  <c r="V97" i="1"/>
  <c r="X97" i="1" s="1"/>
  <c r="Z97" i="1" s="1"/>
  <c r="V91" i="1"/>
  <c r="X91" i="1" s="1"/>
  <c r="Z91" i="1" s="1"/>
  <c r="V82" i="1"/>
  <c r="X82" i="1" s="1"/>
  <c r="Z82" i="1" s="1"/>
  <c r="V169" i="1"/>
  <c r="X169" i="1" s="1"/>
  <c r="Z169" i="1" s="1"/>
  <c r="V174" i="1"/>
  <c r="X174" i="1" s="1"/>
  <c r="Z174" i="1" s="1"/>
  <c r="V66" i="1"/>
  <c r="X66" i="1" s="1"/>
  <c r="Z66" i="1" s="1"/>
  <c r="V70" i="1"/>
  <c r="X70" i="1" s="1"/>
  <c r="Z70" i="1" s="1"/>
  <c r="V160" i="1"/>
  <c r="X160" i="1" s="1"/>
  <c r="Z160" i="1" s="1"/>
  <c r="V181" i="1"/>
  <c r="X181" i="1" s="1"/>
  <c r="Z181" i="1" s="1"/>
  <c r="V217" i="1"/>
  <c r="X217" i="1" s="1"/>
  <c r="Z217" i="1" s="1"/>
  <c r="V222" i="1"/>
  <c r="X222" i="1" s="1"/>
  <c r="Z222" i="1" s="1"/>
  <c r="V234" i="1"/>
  <c r="X234" i="1" s="1"/>
  <c r="Z234" i="1" s="1"/>
  <c r="V253" i="1"/>
  <c r="X253" i="1" s="1"/>
  <c r="Z253" i="1" s="1"/>
  <c r="V218" i="1"/>
  <c r="X218" i="1" s="1"/>
  <c r="Z218" i="1" s="1"/>
  <c r="V245" i="1"/>
  <c r="X245" i="1" s="1"/>
  <c r="Z245" i="1" s="1"/>
  <c r="V208" i="1"/>
  <c r="X208" i="1" s="1"/>
  <c r="Z208" i="1" s="1"/>
  <c r="V178" i="1"/>
  <c r="X178" i="1" s="1"/>
  <c r="Z178" i="1" s="1"/>
  <c r="V197" i="1"/>
  <c r="X197" i="1" s="1"/>
  <c r="Z197" i="1" s="1"/>
  <c r="V331" i="1"/>
  <c r="X331" i="1" s="1"/>
  <c r="Z331" i="1" s="1"/>
  <c r="V323" i="1"/>
  <c r="X323" i="1" s="1"/>
  <c r="Z323" i="1" s="1"/>
  <c r="V317" i="1"/>
  <c r="X317" i="1" s="1"/>
  <c r="Z317" i="1" s="1"/>
  <c r="V313" i="1"/>
  <c r="X313" i="1" s="1"/>
  <c r="Z313" i="1" s="1"/>
  <c r="V307" i="1"/>
  <c r="X307" i="1" s="1"/>
  <c r="Z307" i="1" s="1"/>
  <c r="V304" i="1"/>
  <c r="X304" i="1" s="1"/>
  <c r="Z304" i="1" s="1"/>
  <c r="V294" i="1"/>
  <c r="X294" i="1" s="1"/>
  <c r="Z294" i="1" s="1"/>
  <c r="V260" i="1"/>
  <c r="X260" i="1" s="1"/>
  <c r="Z260" i="1" s="1"/>
  <c r="V265" i="1"/>
  <c r="X265" i="1" s="1"/>
  <c r="Z265" i="1" s="1"/>
  <c r="V336" i="1"/>
  <c r="X336" i="1" s="1"/>
  <c r="Z336" i="1" s="1"/>
  <c r="V346" i="1"/>
  <c r="X346" i="1" s="1"/>
  <c r="Z346" i="1" s="1"/>
  <c r="V365" i="1"/>
  <c r="X365" i="1" s="1"/>
  <c r="Z365" i="1" s="1"/>
  <c r="V362" i="1"/>
  <c r="X362" i="1" s="1"/>
  <c r="Z362" i="1" s="1"/>
  <c r="V332" i="1"/>
  <c r="X332" i="1" s="1"/>
  <c r="Z332" i="1" s="1"/>
  <c r="V356" i="1"/>
  <c r="X356" i="1" s="1"/>
  <c r="Z356" i="1" s="1"/>
  <c r="V439" i="1"/>
  <c r="X439" i="1" s="1"/>
  <c r="Z439" i="1" s="1"/>
  <c r="V491" i="1"/>
  <c r="X491" i="1" s="1"/>
  <c r="Z491" i="1" s="1"/>
  <c r="V404" i="1"/>
  <c r="X404" i="1" s="1"/>
  <c r="Z404" i="1" s="1"/>
  <c r="V393" i="1"/>
  <c r="X393" i="1" s="1"/>
  <c r="Z393" i="1" s="1"/>
  <c r="V487" i="1"/>
  <c r="X487" i="1" s="1"/>
  <c r="Z487" i="1" s="1"/>
  <c r="V390" i="1"/>
  <c r="X390" i="1" s="1"/>
  <c r="Z390" i="1" s="1"/>
  <c r="V386" i="1"/>
  <c r="X386" i="1" s="1"/>
  <c r="Z386" i="1" s="1"/>
  <c r="V421" i="1"/>
  <c r="X421" i="1" s="1"/>
  <c r="Z421" i="1" s="1"/>
  <c r="V432" i="1"/>
  <c r="X432" i="1" s="1"/>
  <c r="Z432" i="1" s="1"/>
  <c r="V376" i="1"/>
  <c r="X376" i="1" s="1"/>
  <c r="Z376" i="1" s="1"/>
  <c r="V423" i="1"/>
  <c r="X423" i="1" s="1"/>
  <c r="Z423" i="1" s="1"/>
  <c r="V451" i="1"/>
  <c r="X451" i="1" s="1"/>
  <c r="Z451" i="1" s="1"/>
  <c r="V437" i="1"/>
  <c r="X437" i="1" s="1"/>
  <c r="Z437" i="1" s="1"/>
  <c r="V467" i="1"/>
  <c r="X467" i="1" s="1"/>
  <c r="Z467" i="1" s="1"/>
  <c r="V475" i="1"/>
  <c r="X475" i="1" s="1"/>
  <c r="Z475" i="1" s="1"/>
  <c r="V567" i="1"/>
  <c r="X567" i="1" s="1"/>
  <c r="Z567" i="1" s="1"/>
  <c r="V552" i="1"/>
  <c r="X552" i="1" s="1"/>
  <c r="Z552" i="1" s="1"/>
  <c r="V536" i="1"/>
  <c r="X536" i="1" s="1"/>
  <c r="Z536" i="1" s="1"/>
  <c r="V531" i="1"/>
  <c r="X531" i="1" s="1"/>
  <c r="Z531" i="1" s="1"/>
  <c r="V519" i="1"/>
  <c r="X519" i="1" s="1"/>
  <c r="Z519" i="1" s="1"/>
  <c r="V1709" i="1"/>
  <c r="X1709" i="1" s="1"/>
  <c r="Z1709" i="1" s="1"/>
  <c r="V1717" i="1"/>
  <c r="X1717" i="1" s="1"/>
  <c r="Z1717" i="1" s="1"/>
  <c r="V1725" i="1"/>
  <c r="X1725" i="1" s="1"/>
  <c r="Z1725" i="1" s="1"/>
  <c r="V1733" i="1"/>
  <c r="X1733" i="1" s="1"/>
  <c r="Z1733" i="1" s="1"/>
  <c r="V1741" i="1"/>
  <c r="X1741" i="1" s="1"/>
  <c r="Z1741" i="1" s="1"/>
  <c r="V1749" i="1"/>
  <c r="X1749" i="1" s="1"/>
  <c r="Z1749" i="1" s="1"/>
  <c r="V1757" i="1"/>
  <c r="X1757" i="1" s="1"/>
  <c r="Z1757" i="1" s="1"/>
  <c r="V1765" i="1"/>
  <c r="X1765" i="1" s="1"/>
  <c r="Z1765" i="1" s="1"/>
  <c r="V1773" i="1"/>
  <c r="X1773" i="1" s="1"/>
  <c r="Z1773" i="1" s="1"/>
  <c r="V1781" i="1"/>
  <c r="X1781" i="1" s="1"/>
  <c r="Z1781" i="1" s="1"/>
  <c r="V1789" i="1"/>
  <c r="X1789" i="1" s="1"/>
  <c r="Z1789" i="1" s="1"/>
  <c r="V1797" i="1"/>
  <c r="X1797" i="1" s="1"/>
  <c r="Z1797" i="1" s="1"/>
  <c r="V1805" i="1"/>
  <c r="X1805" i="1" s="1"/>
  <c r="Z1805" i="1" s="1"/>
  <c r="V1813" i="1"/>
  <c r="X1813" i="1" s="1"/>
  <c r="Z1813" i="1" s="1"/>
  <c r="V1821" i="1"/>
  <c r="X1821" i="1" s="1"/>
  <c r="Z1821" i="1" s="1"/>
  <c r="V1829" i="1"/>
  <c r="X1829" i="1" s="1"/>
  <c r="Z1829" i="1" s="1"/>
  <c r="V1837" i="1"/>
  <c r="X1837" i="1" s="1"/>
  <c r="Z1837" i="1" s="1"/>
  <c r="V1845" i="1"/>
  <c r="X1845" i="1" s="1"/>
  <c r="Z1845" i="1" s="1"/>
  <c r="V1853" i="1"/>
  <c r="X1853" i="1" s="1"/>
  <c r="Z1853" i="1" s="1"/>
  <c r="V1861" i="1"/>
  <c r="X1861" i="1" s="1"/>
  <c r="Z1861" i="1" s="1"/>
  <c r="V1869" i="1"/>
  <c r="X1869" i="1" s="1"/>
  <c r="Z1869" i="1" s="1"/>
  <c r="V1877" i="1"/>
  <c r="X1877" i="1" s="1"/>
  <c r="Z1877" i="1" s="1"/>
  <c r="V1885" i="1"/>
  <c r="X1885" i="1" s="1"/>
  <c r="Z1885" i="1" s="1"/>
  <c r="V1892" i="1"/>
  <c r="X1892" i="1" s="1"/>
  <c r="Z1892" i="1" s="1"/>
  <c r="V1900" i="1"/>
  <c r="X1900" i="1" s="1"/>
  <c r="Z1900" i="1" s="1"/>
  <c r="V1908" i="1"/>
  <c r="X1908" i="1" s="1"/>
  <c r="Z1908" i="1" s="1"/>
  <c r="V1916" i="1"/>
  <c r="X1916" i="1" s="1"/>
  <c r="Z1916" i="1" s="1"/>
  <c r="V1934" i="1"/>
  <c r="X1934" i="1" s="1"/>
  <c r="Z1934" i="1" s="1"/>
  <c r="V1924" i="1"/>
  <c r="X1924" i="1" s="1"/>
  <c r="Z1924" i="1" s="1"/>
  <c r="V1940" i="1"/>
  <c r="X1940" i="1" s="1"/>
  <c r="Z1940" i="1" s="1"/>
  <c r="V1948" i="1"/>
  <c r="X1948" i="1" s="1"/>
  <c r="Z1948" i="1" s="1"/>
  <c r="V1956" i="1"/>
  <c r="X1956" i="1" s="1"/>
  <c r="Z1956" i="1" s="1"/>
  <c r="V1964" i="1"/>
  <c r="X1964" i="1" s="1"/>
  <c r="Z1964" i="1" s="1"/>
  <c r="V1972" i="1"/>
  <c r="X1972" i="1" s="1"/>
  <c r="Z1972" i="1" s="1"/>
  <c r="V1980" i="1"/>
  <c r="X1980" i="1" s="1"/>
  <c r="Z1980" i="1" s="1"/>
  <c r="V1988" i="1"/>
  <c r="X1988" i="1" s="1"/>
  <c r="Z1988" i="1" s="1"/>
  <c r="V1996" i="1"/>
  <c r="X1996" i="1" s="1"/>
  <c r="Z1996" i="1" s="1"/>
  <c r="V2004" i="1"/>
  <c r="X2004" i="1" s="1"/>
  <c r="Z2004" i="1" s="1"/>
  <c r="V2012" i="1"/>
  <c r="X2012" i="1" s="1"/>
  <c r="Z2012" i="1" s="1"/>
  <c r="V2020" i="1"/>
  <c r="X2020" i="1" s="1"/>
  <c r="Z2020" i="1" s="1"/>
  <c r="V2028" i="1"/>
  <c r="X2028" i="1" s="1"/>
  <c r="Z2028" i="1" s="1"/>
  <c r="V2036" i="1"/>
  <c r="X2036" i="1" s="1"/>
  <c r="Z2036" i="1" s="1"/>
  <c r="V2044" i="1"/>
  <c r="X2044" i="1" s="1"/>
  <c r="Z2044" i="1" s="1"/>
  <c r="V2052" i="1"/>
  <c r="X2052" i="1" s="1"/>
  <c r="Z2052" i="1" s="1"/>
  <c r="V2060" i="1"/>
  <c r="X2060" i="1" s="1"/>
  <c r="Z2060" i="1" s="1"/>
  <c r="V2068" i="1"/>
  <c r="X2068" i="1" s="1"/>
  <c r="Z2068" i="1" s="1"/>
  <c r="V2076" i="1"/>
  <c r="X2076" i="1" s="1"/>
  <c r="Z2076" i="1" s="1"/>
  <c r="V2084" i="1"/>
  <c r="X2084" i="1" s="1"/>
  <c r="Z2084" i="1" s="1"/>
  <c r="V2092" i="1"/>
  <c r="X2092" i="1" s="1"/>
  <c r="Z2092" i="1" s="1"/>
  <c r="V2100" i="1"/>
  <c r="X2100" i="1" s="1"/>
  <c r="Z2100" i="1" s="1"/>
  <c r="V2108" i="1"/>
  <c r="X2108" i="1" s="1"/>
  <c r="Z2108" i="1" s="1"/>
  <c r="V2116" i="1"/>
  <c r="X2116" i="1" s="1"/>
  <c r="Z2116" i="1" s="1"/>
  <c r="V2124" i="1"/>
  <c r="X2124" i="1" s="1"/>
  <c r="Z2124" i="1" s="1"/>
  <c r="V2132" i="1"/>
  <c r="X2132" i="1" s="1"/>
  <c r="Z2132" i="1" s="1"/>
  <c r="V2140" i="1"/>
  <c r="X2140" i="1" s="1"/>
  <c r="Z2140" i="1" s="1"/>
  <c r="V2148" i="1"/>
  <c r="X2148" i="1" s="1"/>
  <c r="Z2148" i="1" s="1"/>
  <c r="V2156" i="1"/>
  <c r="X2156" i="1" s="1"/>
  <c r="Z2156" i="1" s="1"/>
  <c r="V2164" i="1"/>
  <c r="X2164" i="1" s="1"/>
  <c r="Z2164" i="1" s="1"/>
  <c r="V2172" i="1"/>
  <c r="X2172" i="1" s="1"/>
  <c r="Z2172" i="1" s="1"/>
  <c r="V2180" i="1"/>
  <c r="X2180" i="1" s="1"/>
  <c r="Z2180" i="1" s="1"/>
  <c r="V2188" i="1"/>
  <c r="X2188" i="1" s="1"/>
  <c r="Z2188" i="1" s="1"/>
  <c r="V2196" i="1"/>
  <c r="X2196" i="1" s="1"/>
  <c r="Z2196" i="1" s="1"/>
  <c r="V2204" i="1"/>
  <c r="X2204" i="1" s="1"/>
  <c r="Z2204" i="1" s="1"/>
  <c r="V2212" i="1"/>
  <c r="X2212" i="1" s="1"/>
  <c r="Z2212" i="1" s="1"/>
  <c r="V2220" i="1"/>
  <c r="X2220" i="1" s="1"/>
  <c r="Z2220" i="1" s="1"/>
  <c r="V2228" i="1"/>
  <c r="X2228" i="1" s="1"/>
  <c r="Z2228" i="1" s="1"/>
  <c r="V2236" i="1"/>
  <c r="X2236" i="1" s="1"/>
  <c r="Z2236" i="1" s="1"/>
  <c r="V2244" i="1"/>
  <c r="X2244" i="1" s="1"/>
  <c r="Z2244" i="1" s="1"/>
  <c r="V2252" i="1"/>
  <c r="X2252" i="1" s="1"/>
  <c r="Z2252" i="1" s="1"/>
  <c r="V2260" i="1"/>
  <c r="X2260" i="1" s="1"/>
  <c r="Z2260" i="1" s="1"/>
  <c r="V2268" i="1"/>
  <c r="X2268" i="1" s="1"/>
  <c r="Z2268" i="1" s="1"/>
  <c r="V2276" i="1"/>
  <c r="X2276" i="1" s="1"/>
  <c r="Z2276" i="1" s="1"/>
  <c r="V2284" i="1"/>
  <c r="X2284" i="1" s="1"/>
  <c r="Z2284" i="1" s="1"/>
  <c r="V2292" i="1"/>
  <c r="X2292" i="1" s="1"/>
  <c r="Z2292" i="1" s="1"/>
  <c r="V2300" i="1"/>
  <c r="X2300" i="1" s="1"/>
  <c r="Z2300" i="1" s="1"/>
  <c r="V2308" i="1"/>
  <c r="X2308" i="1" s="1"/>
  <c r="Z2308" i="1" s="1"/>
  <c r="V2316" i="1"/>
  <c r="X2316" i="1" s="1"/>
  <c r="Z2316" i="1" s="1"/>
  <c r="V2324" i="1"/>
  <c r="X2324" i="1" s="1"/>
  <c r="Z2324" i="1" s="1"/>
  <c r="V2332" i="1"/>
  <c r="X2332" i="1" s="1"/>
  <c r="Z2332" i="1" s="1"/>
  <c r="V56" i="1"/>
  <c r="X56" i="1" s="1"/>
  <c r="Z56" i="1" s="1"/>
  <c r="V21" i="1"/>
  <c r="X21" i="1" s="1"/>
  <c r="Z21" i="1" s="1"/>
  <c r="V20" i="1"/>
  <c r="X20" i="1" s="1"/>
  <c r="Z20" i="1" s="1"/>
  <c r="V7" i="1"/>
  <c r="X7" i="1" s="1"/>
  <c r="Z7" i="1" s="1"/>
  <c r="V11" i="1"/>
  <c r="X11" i="1" s="1"/>
  <c r="Z11" i="1" s="1"/>
  <c r="V31" i="1"/>
  <c r="X31" i="1" s="1"/>
  <c r="Z31" i="1" s="1"/>
  <c r="V36" i="1"/>
  <c r="X36" i="1" s="1"/>
  <c r="Z36" i="1" s="1"/>
  <c r="V154" i="1"/>
  <c r="X154" i="1" s="1"/>
  <c r="Z154" i="1" s="1"/>
  <c r="V146" i="1"/>
  <c r="X146" i="1" s="1"/>
  <c r="Z146" i="1" s="1"/>
  <c r="V143" i="1"/>
  <c r="X143" i="1" s="1"/>
  <c r="Z143" i="1" s="1"/>
  <c r="V124" i="1"/>
  <c r="X124" i="1" s="1"/>
  <c r="Z124" i="1" s="1"/>
  <c r="V131" i="1"/>
  <c r="X131" i="1" s="1"/>
  <c r="Z131" i="1" s="1"/>
  <c r="V1815" i="1"/>
  <c r="X1815" i="1" s="1"/>
  <c r="Z1815" i="1" s="1"/>
  <c r="V1823" i="1"/>
  <c r="X1823" i="1" s="1"/>
  <c r="Z1823" i="1" s="1"/>
  <c r="V1831" i="1"/>
  <c r="X1831" i="1" s="1"/>
  <c r="Z1831" i="1" s="1"/>
  <c r="V1839" i="1"/>
  <c r="X1839" i="1" s="1"/>
  <c r="Z1839" i="1" s="1"/>
  <c r="V1847" i="1"/>
  <c r="X1847" i="1" s="1"/>
  <c r="Z1847" i="1" s="1"/>
  <c r="V1855" i="1"/>
  <c r="X1855" i="1" s="1"/>
  <c r="Z1855" i="1" s="1"/>
  <c r="V1863" i="1"/>
  <c r="X1863" i="1" s="1"/>
  <c r="Z1863" i="1" s="1"/>
  <c r="V1871" i="1"/>
  <c r="X1871" i="1" s="1"/>
  <c r="Z1871" i="1" s="1"/>
  <c r="V1879" i="1"/>
  <c r="X1879" i="1" s="1"/>
  <c r="Z1879" i="1" s="1"/>
  <c r="V1887" i="1"/>
  <c r="X1887" i="1" s="1"/>
  <c r="Z1887" i="1" s="1"/>
  <c r="V1894" i="1"/>
  <c r="X1894" i="1" s="1"/>
  <c r="Z1894" i="1" s="1"/>
  <c r="V1902" i="1"/>
  <c r="X1902" i="1" s="1"/>
  <c r="Z1902" i="1" s="1"/>
  <c r="V1910" i="1"/>
  <c r="X1910" i="1" s="1"/>
  <c r="Z1910" i="1" s="1"/>
  <c r="V1918" i="1"/>
  <c r="X1918" i="1" s="1"/>
  <c r="Z1918" i="1" s="1"/>
  <c r="V1936" i="1"/>
  <c r="X1936" i="1" s="1"/>
  <c r="Z1936" i="1" s="1"/>
  <c r="V1926" i="1"/>
  <c r="X1926" i="1" s="1"/>
  <c r="Z1926" i="1" s="1"/>
  <c r="V1942" i="1"/>
  <c r="X1942" i="1" s="1"/>
  <c r="Z1942" i="1" s="1"/>
  <c r="V1950" i="1"/>
  <c r="X1950" i="1" s="1"/>
  <c r="Z1950" i="1" s="1"/>
  <c r="V1958" i="1"/>
  <c r="X1958" i="1" s="1"/>
  <c r="Z1958" i="1" s="1"/>
  <c r="V1966" i="1"/>
  <c r="X1966" i="1" s="1"/>
  <c r="Z1966" i="1" s="1"/>
  <c r="V1974" i="1"/>
  <c r="X1974" i="1" s="1"/>
  <c r="Z1974" i="1" s="1"/>
  <c r="V1982" i="1"/>
  <c r="X1982" i="1" s="1"/>
  <c r="Z1982" i="1" s="1"/>
  <c r="V1990" i="1"/>
  <c r="X1990" i="1" s="1"/>
  <c r="Z1990" i="1" s="1"/>
  <c r="V1998" i="1"/>
  <c r="X1998" i="1" s="1"/>
  <c r="Z1998" i="1" s="1"/>
  <c r="V2006" i="1"/>
  <c r="X2006" i="1" s="1"/>
  <c r="Z2006" i="1" s="1"/>
  <c r="V2014" i="1"/>
  <c r="X2014" i="1" s="1"/>
  <c r="Z2014" i="1" s="1"/>
  <c r="V2022" i="1"/>
  <c r="X2022" i="1" s="1"/>
  <c r="Z2022" i="1" s="1"/>
  <c r="V2030" i="1"/>
  <c r="X2030" i="1" s="1"/>
  <c r="Z2030" i="1" s="1"/>
  <c r="V2038" i="1"/>
  <c r="X2038" i="1" s="1"/>
  <c r="Z2038" i="1" s="1"/>
  <c r="V2046" i="1"/>
  <c r="X2046" i="1" s="1"/>
  <c r="Z2046" i="1" s="1"/>
  <c r="V2054" i="1"/>
  <c r="X2054" i="1" s="1"/>
  <c r="Z2054" i="1" s="1"/>
  <c r="V2062" i="1"/>
  <c r="X2062" i="1" s="1"/>
  <c r="Z2062" i="1" s="1"/>
  <c r="V2070" i="1"/>
  <c r="X2070" i="1" s="1"/>
  <c r="Z2070" i="1" s="1"/>
  <c r="V2078" i="1"/>
  <c r="X2078" i="1" s="1"/>
  <c r="Z2078" i="1" s="1"/>
  <c r="V2086" i="1"/>
  <c r="X2086" i="1" s="1"/>
  <c r="Z2086" i="1" s="1"/>
  <c r="V2094" i="1"/>
  <c r="X2094" i="1" s="1"/>
  <c r="Z2094" i="1" s="1"/>
  <c r="V2102" i="1"/>
  <c r="X2102" i="1" s="1"/>
  <c r="Z2102" i="1" s="1"/>
  <c r="V2110" i="1"/>
  <c r="X2110" i="1" s="1"/>
  <c r="Z2110" i="1" s="1"/>
  <c r="V2118" i="1"/>
  <c r="X2118" i="1" s="1"/>
  <c r="Z2118" i="1" s="1"/>
  <c r="V2126" i="1"/>
  <c r="X2126" i="1" s="1"/>
  <c r="Z2126" i="1" s="1"/>
  <c r="V2134" i="1"/>
  <c r="X2134" i="1" s="1"/>
  <c r="Z2134" i="1" s="1"/>
  <c r="V2142" i="1"/>
  <c r="X2142" i="1" s="1"/>
  <c r="Z2142" i="1" s="1"/>
  <c r="V2150" i="1"/>
  <c r="X2150" i="1" s="1"/>
  <c r="Z2150" i="1" s="1"/>
  <c r="V2158" i="1"/>
  <c r="X2158" i="1" s="1"/>
  <c r="Z2158" i="1" s="1"/>
  <c r="V2166" i="1"/>
  <c r="X2166" i="1" s="1"/>
  <c r="Z2166" i="1" s="1"/>
  <c r="V2174" i="1"/>
  <c r="X2174" i="1" s="1"/>
  <c r="Z2174" i="1" s="1"/>
  <c r="V2182" i="1"/>
  <c r="X2182" i="1" s="1"/>
  <c r="Z2182" i="1" s="1"/>
  <c r="V2190" i="1"/>
  <c r="X2190" i="1" s="1"/>
  <c r="Z2190" i="1" s="1"/>
  <c r="V2198" i="1"/>
  <c r="X2198" i="1" s="1"/>
  <c r="Z2198" i="1" s="1"/>
  <c r="V2206" i="1"/>
  <c r="X2206" i="1" s="1"/>
  <c r="Z2206" i="1" s="1"/>
  <c r="V2214" i="1"/>
  <c r="X2214" i="1" s="1"/>
  <c r="Z2214" i="1" s="1"/>
  <c r="V2222" i="1"/>
  <c r="X2222" i="1" s="1"/>
  <c r="Z2222" i="1" s="1"/>
  <c r="V2230" i="1"/>
  <c r="X2230" i="1" s="1"/>
  <c r="Z2230" i="1" s="1"/>
  <c r="V2238" i="1"/>
  <c r="X2238" i="1" s="1"/>
  <c r="Z2238" i="1" s="1"/>
  <c r="V2246" i="1"/>
  <c r="X2246" i="1" s="1"/>
  <c r="Z2246" i="1" s="1"/>
  <c r="V2254" i="1"/>
  <c r="X2254" i="1" s="1"/>
  <c r="Z2254" i="1" s="1"/>
  <c r="V2262" i="1"/>
  <c r="X2262" i="1" s="1"/>
  <c r="Z2262" i="1" s="1"/>
  <c r="V2270" i="1"/>
  <c r="X2270" i="1" s="1"/>
  <c r="Z2270" i="1" s="1"/>
  <c r="V2278" i="1"/>
  <c r="X2278" i="1" s="1"/>
  <c r="Z2278" i="1" s="1"/>
  <c r="V2286" i="1"/>
  <c r="X2286" i="1" s="1"/>
  <c r="Z2286" i="1" s="1"/>
  <c r="V2294" i="1"/>
  <c r="X2294" i="1" s="1"/>
  <c r="Z2294" i="1" s="1"/>
  <c r="V2302" i="1"/>
  <c r="X2302" i="1" s="1"/>
  <c r="Z2302" i="1" s="1"/>
  <c r="V2310" i="1"/>
  <c r="X2310" i="1" s="1"/>
  <c r="Z2310" i="1" s="1"/>
  <c r="V2318" i="1"/>
  <c r="X2318" i="1" s="1"/>
  <c r="Z2318" i="1" s="1"/>
  <c r="V2326" i="1"/>
  <c r="X2326" i="1" s="1"/>
  <c r="Z2326" i="1" s="1"/>
  <c r="V2334" i="1"/>
  <c r="X2334" i="1" s="1"/>
  <c r="Z2334" i="1" s="1"/>
  <c r="V58" i="1"/>
  <c r="X58" i="1" s="1"/>
  <c r="Z58" i="1" s="1"/>
  <c r="V23" i="1"/>
  <c r="X23" i="1" s="1"/>
  <c r="Z23" i="1" s="1"/>
  <c r="V52" i="1"/>
  <c r="X52" i="1" s="1"/>
  <c r="Z52" i="1" s="1"/>
  <c r="V4" i="1"/>
  <c r="X4" i="1" s="1"/>
  <c r="Z4" i="1" s="1"/>
  <c r="V16" i="1"/>
  <c r="X16" i="1" s="1"/>
  <c r="Z16" i="1" s="1"/>
  <c r="V30" i="1"/>
  <c r="X30" i="1" s="1"/>
  <c r="Z30" i="1" s="1"/>
  <c r="V44" i="1"/>
  <c r="X44" i="1" s="1"/>
  <c r="Z44" i="1" s="1"/>
  <c r="V152" i="1"/>
  <c r="X152" i="1" s="1"/>
  <c r="Z152" i="1" s="1"/>
  <c r="V144" i="1"/>
  <c r="X144" i="1" s="1"/>
  <c r="Z144" i="1" s="1"/>
  <c r="V134" i="1"/>
  <c r="X134" i="1" s="1"/>
  <c r="Z134" i="1" s="1"/>
  <c r="V126" i="1"/>
  <c r="X126" i="1" s="1"/>
  <c r="Z126" i="1" s="1"/>
  <c r="V121" i="1"/>
  <c r="X121" i="1" s="1"/>
  <c r="Z121" i="1" s="1"/>
  <c r="V112" i="1"/>
  <c r="X112" i="1" s="1"/>
  <c r="Z112" i="1" s="1"/>
  <c r="V106" i="1"/>
  <c r="X106" i="1" s="1"/>
  <c r="Z106" i="1" s="1"/>
  <c r="V99" i="1"/>
  <c r="X99" i="1" s="1"/>
  <c r="Z99" i="1" s="1"/>
  <c r="V84" i="1"/>
  <c r="X84" i="1" s="1"/>
  <c r="Z84" i="1" s="1"/>
  <c r="V1784" i="1"/>
  <c r="X1784" i="1" s="1"/>
  <c r="Z1784" i="1" s="1"/>
  <c r="V1792" i="1"/>
  <c r="X1792" i="1" s="1"/>
  <c r="Z1792" i="1" s="1"/>
  <c r="V1800" i="1"/>
  <c r="X1800" i="1" s="1"/>
  <c r="Z1800" i="1" s="1"/>
  <c r="V1808" i="1"/>
  <c r="X1808" i="1" s="1"/>
  <c r="Z1808" i="1" s="1"/>
  <c r="V1816" i="1"/>
  <c r="X1816" i="1" s="1"/>
  <c r="Z1816" i="1" s="1"/>
  <c r="V1824" i="1"/>
  <c r="X1824" i="1" s="1"/>
  <c r="Z1824" i="1" s="1"/>
  <c r="V1832" i="1"/>
  <c r="X1832" i="1" s="1"/>
  <c r="Z1832" i="1" s="1"/>
  <c r="V1840" i="1"/>
  <c r="X1840" i="1" s="1"/>
  <c r="Z1840" i="1" s="1"/>
  <c r="V1848" i="1"/>
  <c r="X1848" i="1" s="1"/>
  <c r="Z1848" i="1" s="1"/>
  <c r="V1856" i="1"/>
  <c r="X1856" i="1" s="1"/>
  <c r="Z1856" i="1" s="1"/>
  <c r="V1864" i="1"/>
  <c r="X1864" i="1" s="1"/>
  <c r="Z1864" i="1" s="1"/>
  <c r="V1872" i="1"/>
  <c r="X1872" i="1" s="1"/>
  <c r="Z1872" i="1" s="1"/>
  <c r="V1880" i="1"/>
  <c r="X1880" i="1" s="1"/>
  <c r="Z1880" i="1" s="1"/>
  <c r="V1888" i="1"/>
  <c r="X1888" i="1" s="1"/>
  <c r="Z1888" i="1" s="1"/>
  <c r="V1895" i="1"/>
  <c r="X1895" i="1" s="1"/>
  <c r="Z1895" i="1" s="1"/>
  <c r="V1903" i="1"/>
  <c r="X1903" i="1" s="1"/>
  <c r="Z1903" i="1" s="1"/>
  <c r="V1911" i="1"/>
  <c r="X1911" i="1" s="1"/>
  <c r="Z1911" i="1" s="1"/>
  <c r="V1919" i="1"/>
  <c r="X1919" i="1" s="1"/>
  <c r="Z1919" i="1" s="1"/>
  <c r="V1937" i="1"/>
  <c r="X1937" i="1" s="1"/>
  <c r="Z1937" i="1" s="1"/>
  <c r="V1927" i="1"/>
  <c r="X1927" i="1" s="1"/>
  <c r="Z1927" i="1" s="1"/>
  <c r="V1943" i="1"/>
  <c r="X1943" i="1" s="1"/>
  <c r="Z1943" i="1" s="1"/>
  <c r="V1951" i="1"/>
  <c r="X1951" i="1" s="1"/>
  <c r="Z1951" i="1" s="1"/>
  <c r="V1959" i="1"/>
  <c r="X1959" i="1" s="1"/>
  <c r="Z1959" i="1" s="1"/>
  <c r="V1967" i="1"/>
  <c r="X1967" i="1" s="1"/>
  <c r="Z1967" i="1" s="1"/>
  <c r="V1975" i="1"/>
  <c r="X1975" i="1" s="1"/>
  <c r="Z1975" i="1" s="1"/>
  <c r="V1983" i="1"/>
  <c r="X1983" i="1" s="1"/>
  <c r="Z1983" i="1" s="1"/>
  <c r="V1991" i="1"/>
  <c r="X1991" i="1" s="1"/>
  <c r="Z1991" i="1" s="1"/>
  <c r="V1999" i="1"/>
  <c r="X1999" i="1" s="1"/>
  <c r="Z1999" i="1" s="1"/>
  <c r="V2007" i="1"/>
  <c r="X2007" i="1" s="1"/>
  <c r="Z2007" i="1" s="1"/>
  <c r="V2015" i="1"/>
  <c r="X2015" i="1" s="1"/>
  <c r="Z2015" i="1" s="1"/>
  <c r="V2023" i="1"/>
  <c r="X2023" i="1" s="1"/>
  <c r="Z2023" i="1" s="1"/>
  <c r="V2031" i="1"/>
  <c r="X2031" i="1" s="1"/>
  <c r="Z2031" i="1" s="1"/>
  <c r="V2039" i="1"/>
  <c r="X2039" i="1" s="1"/>
  <c r="Z2039" i="1" s="1"/>
  <c r="V2047" i="1"/>
  <c r="X2047" i="1" s="1"/>
  <c r="Z2047" i="1" s="1"/>
  <c r="V2055" i="1"/>
  <c r="X2055" i="1" s="1"/>
  <c r="Z2055" i="1" s="1"/>
  <c r="V2063" i="1"/>
  <c r="X2063" i="1" s="1"/>
  <c r="Z2063" i="1" s="1"/>
  <c r="V2071" i="1"/>
  <c r="X2071" i="1" s="1"/>
  <c r="Z2071" i="1" s="1"/>
  <c r="V2079" i="1"/>
  <c r="X2079" i="1" s="1"/>
  <c r="Z2079" i="1" s="1"/>
  <c r="V2087" i="1"/>
  <c r="X2087" i="1" s="1"/>
  <c r="Z2087" i="1" s="1"/>
  <c r="V2095" i="1"/>
  <c r="X2095" i="1" s="1"/>
  <c r="Z2095" i="1" s="1"/>
  <c r="V2103" i="1"/>
  <c r="X2103" i="1" s="1"/>
  <c r="Z2103" i="1" s="1"/>
  <c r="V2111" i="1"/>
  <c r="X2111" i="1" s="1"/>
  <c r="Z2111" i="1" s="1"/>
  <c r="V2119" i="1"/>
  <c r="X2119" i="1" s="1"/>
  <c r="Z2119" i="1" s="1"/>
  <c r="V2127" i="1"/>
  <c r="X2127" i="1" s="1"/>
  <c r="Z2127" i="1" s="1"/>
  <c r="V2135" i="1"/>
  <c r="X2135" i="1" s="1"/>
  <c r="Z2135" i="1" s="1"/>
  <c r="V2143" i="1"/>
  <c r="X2143" i="1" s="1"/>
  <c r="Z2143" i="1" s="1"/>
  <c r="V2151" i="1"/>
  <c r="X2151" i="1" s="1"/>
  <c r="Z2151" i="1" s="1"/>
  <c r="V2159" i="1"/>
  <c r="X2159" i="1" s="1"/>
  <c r="Z2159" i="1" s="1"/>
  <c r="V2167" i="1"/>
  <c r="X2167" i="1" s="1"/>
  <c r="Z2167" i="1" s="1"/>
  <c r="V2175" i="1"/>
  <c r="X2175" i="1" s="1"/>
  <c r="Z2175" i="1" s="1"/>
  <c r="V2183" i="1"/>
  <c r="X2183" i="1" s="1"/>
  <c r="Z2183" i="1" s="1"/>
  <c r="V2191" i="1"/>
  <c r="X2191" i="1" s="1"/>
  <c r="Z2191" i="1" s="1"/>
  <c r="V2199" i="1"/>
  <c r="X2199" i="1" s="1"/>
  <c r="Z2199" i="1" s="1"/>
  <c r="V2207" i="1"/>
  <c r="X2207" i="1" s="1"/>
  <c r="Z2207" i="1" s="1"/>
  <c r="V2215" i="1"/>
  <c r="X2215" i="1" s="1"/>
  <c r="Z2215" i="1" s="1"/>
  <c r="V2223" i="1"/>
  <c r="X2223" i="1" s="1"/>
  <c r="Z2223" i="1" s="1"/>
  <c r="V2231" i="1"/>
  <c r="X2231" i="1" s="1"/>
  <c r="Z2231" i="1" s="1"/>
  <c r="V2239" i="1"/>
  <c r="X2239" i="1" s="1"/>
  <c r="Z2239" i="1" s="1"/>
  <c r="V2247" i="1"/>
  <c r="X2247" i="1" s="1"/>
  <c r="Z2247" i="1" s="1"/>
  <c r="V2255" i="1"/>
  <c r="X2255" i="1" s="1"/>
  <c r="Z2255" i="1" s="1"/>
  <c r="V2263" i="1"/>
  <c r="X2263" i="1" s="1"/>
  <c r="Z2263" i="1" s="1"/>
  <c r="V2271" i="1"/>
  <c r="X2271" i="1" s="1"/>
  <c r="Z2271" i="1" s="1"/>
  <c r="V2279" i="1"/>
  <c r="X2279" i="1" s="1"/>
  <c r="Z2279" i="1" s="1"/>
  <c r="V2287" i="1"/>
  <c r="X2287" i="1" s="1"/>
  <c r="Z2287" i="1" s="1"/>
  <c r="V2295" i="1"/>
  <c r="X2295" i="1" s="1"/>
  <c r="Z2295" i="1" s="1"/>
  <c r="V2303" i="1"/>
  <c r="X2303" i="1" s="1"/>
  <c r="Z2303" i="1" s="1"/>
  <c r="V2311" i="1"/>
  <c r="X2311" i="1" s="1"/>
  <c r="Z2311" i="1" s="1"/>
  <c r="V2319" i="1"/>
  <c r="X2319" i="1" s="1"/>
  <c r="Z2319" i="1" s="1"/>
  <c r="V2327" i="1"/>
  <c r="X2327" i="1" s="1"/>
  <c r="Z2327" i="1" s="1"/>
  <c r="V45" i="1"/>
  <c r="X45" i="1" s="1"/>
  <c r="Z45" i="1" s="1"/>
  <c r="V38" i="1"/>
  <c r="X38" i="1" s="1"/>
  <c r="Z38" i="1" s="1"/>
  <c r="V24" i="1"/>
  <c r="X24" i="1" s="1"/>
  <c r="Z24" i="1" s="1"/>
  <c r="V50" i="1"/>
  <c r="X50" i="1" s="1"/>
  <c r="Z50" i="1" s="1"/>
  <c r="V2" i="1"/>
  <c r="X2" i="1" s="1"/>
  <c r="Z2" i="1" s="1"/>
  <c r="V48" i="1"/>
  <c r="X48" i="1" s="1"/>
  <c r="Z48" i="1" s="1"/>
  <c r="V27" i="1"/>
  <c r="X27" i="1" s="1"/>
  <c r="Z27" i="1" s="1"/>
  <c r="V55" i="1"/>
  <c r="X55" i="1" s="1"/>
  <c r="Z55" i="1" s="1"/>
  <c r="V151" i="1"/>
  <c r="X151" i="1" s="1"/>
  <c r="Z151" i="1" s="1"/>
  <c r="V138" i="1"/>
  <c r="X138" i="1" s="1"/>
  <c r="Z138" i="1" s="1"/>
  <c r="V135" i="1"/>
  <c r="X135" i="1" s="1"/>
  <c r="Z135" i="1" s="1"/>
  <c r="V122" i="1"/>
  <c r="X122" i="1" s="1"/>
  <c r="Z122" i="1" s="1"/>
  <c r="V119" i="1"/>
  <c r="X119" i="1" s="1"/>
  <c r="Z119" i="1" s="1"/>
  <c r="V1745" i="1"/>
  <c r="X1745" i="1" s="1"/>
  <c r="Z1745" i="1" s="1"/>
  <c r="V1753" i="1"/>
  <c r="X1753" i="1" s="1"/>
  <c r="Z1753" i="1" s="1"/>
  <c r="V1761" i="1"/>
  <c r="X1761" i="1" s="1"/>
  <c r="Z1761" i="1" s="1"/>
  <c r="V1769" i="1"/>
  <c r="X1769" i="1" s="1"/>
  <c r="Z1769" i="1" s="1"/>
  <c r="V1777" i="1"/>
  <c r="X1777" i="1" s="1"/>
  <c r="Z1777" i="1" s="1"/>
  <c r="V1785" i="1"/>
  <c r="X1785" i="1" s="1"/>
  <c r="Z1785" i="1" s="1"/>
  <c r="V1793" i="1"/>
  <c r="X1793" i="1" s="1"/>
  <c r="Z1793" i="1" s="1"/>
  <c r="V1801" i="1"/>
  <c r="X1801" i="1" s="1"/>
  <c r="Z1801" i="1" s="1"/>
  <c r="V1809" i="1"/>
  <c r="X1809" i="1" s="1"/>
  <c r="Z1809" i="1" s="1"/>
  <c r="V1817" i="1"/>
  <c r="X1817" i="1" s="1"/>
  <c r="Z1817" i="1" s="1"/>
  <c r="V1825" i="1"/>
  <c r="X1825" i="1" s="1"/>
  <c r="Z1825" i="1" s="1"/>
  <c r="V1833" i="1"/>
  <c r="X1833" i="1" s="1"/>
  <c r="Z1833" i="1" s="1"/>
  <c r="V1841" i="1"/>
  <c r="X1841" i="1" s="1"/>
  <c r="Z1841" i="1" s="1"/>
  <c r="V1849" i="1"/>
  <c r="X1849" i="1" s="1"/>
  <c r="Z1849" i="1" s="1"/>
  <c r="V1857" i="1"/>
  <c r="X1857" i="1" s="1"/>
  <c r="Z1857" i="1" s="1"/>
  <c r="V1865" i="1"/>
  <c r="X1865" i="1" s="1"/>
  <c r="Z1865" i="1" s="1"/>
  <c r="V1873" i="1"/>
  <c r="X1873" i="1" s="1"/>
  <c r="Z1873" i="1" s="1"/>
  <c r="V1881" i="1"/>
  <c r="X1881" i="1" s="1"/>
  <c r="Z1881" i="1" s="1"/>
  <c r="V1889" i="1"/>
  <c r="X1889" i="1" s="1"/>
  <c r="Z1889" i="1" s="1"/>
  <c r="V1896" i="1"/>
  <c r="X1896" i="1" s="1"/>
  <c r="Z1896" i="1" s="1"/>
  <c r="V1904" i="1"/>
  <c r="X1904" i="1" s="1"/>
  <c r="Z1904" i="1" s="1"/>
  <c r="V1912" i="1"/>
  <c r="X1912" i="1" s="1"/>
  <c r="Z1912" i="1" s="1"/>
  <c r="V1920" i="1"/>
  <c r="X1920" i="1" s="1"/>
  <c r="Z1920" i="1" s="1"/>
  <c r="V1938" i="1"/>
  <c r="X1938" i="1" s="1"/>
  <c r="Z1938" i="1" s="1"/>
  <c r="V1928" i="1"/>
  <c r="X1928" i="1" s="1"/>
  <c r="Z1928" i="1" s="1"/>
  <c r="V1944" i="1"/>
  <c r="X1944" i="1" s="1"/>
  <c r="Z1944" i="1" s="1"/>
  <c r="V1952" i="1"/>
  <c r="X1952" i="1" s="1"/>
  <c r="Z1952" i="1" s="1"/>
  <c r="V1960" i="1"/>
  <c r="X1960" i="1" s="1"/>
  <c r="Z1960" i="1" s="1"/>
  <c r="V1968" i="1"/>
  <c r="X1968" i="1" s="1"/>
  <c r="Z1968" i="1" s="1"/>
  <c r="V1976" i="1"/>
  <c r="X1976" i="1" s="1"/>
  <c r="Z1976" i="1" s="1"/>
  <c r="V1984" i="1"/>
  <c r="X1984" i="1" s="1"/>
  <c r="Z1984" i="1" s="1"/>
  <c r="V1992" i="1"/>
  <c r="X1992" i="1" s="1"/>
  <c r="Z1992" i="1" s="1"/>
  <c r="V2000" i="1"/>
  <c r="X2000" i="1" s="1"/>
  <c r="Z2000" i="1" s="1"/>
  <c r="V2008" i="1"/>
  <c r="X2008" i="1" s="1"/>
  <c r="Z2008" i="1" s="1"/>
  <c r="V2016" i="1"/>
  <c r="X2016" i="1" s="1"/>
  <c r="Z2016" i="1" s="1"/>
  <c r="V2024" i="1"/>
  <c r="X2024" i="1" s="1"/>
  <c r="Z2024" i="1" s="1"/>
  <c r="V2032" i="1"/>
  <c r="X2032" i="1" s="1"/>
  <c r="Z2032" i="1" s="1"/>
  <c r="V2040" i="1"/>
  <c r="X2040" i="1" s="1"/>
  <c r="Z2040" i="1" s="1"/>
  <c r="V2048" i="1"/>
  <c r="X2048" i="1" s="1"/>
  <c r="Z2048" i="1" s="1"/>
  <c r="V2056" i="1"/>
  <c r="X2056" i="1" s="1"/>
  <c r="Z2056" i="1" s="1"/>
  <c r="V2064" i="1"/>
  <c r="X2064" i="1" s="1"/>
  <c r="Z2064" i="1" s="1"/>
  <c r="V2072" i="1"/>
  <c r="X2072" i="1" s="1"/>
  <c r="Z2072" i="1" s="1"/>
  <c r="V2080" i="1"/>
  <c r="X2080" i="1" s="1"/>
  <c r="Z2080" i="1" s="1"/>
  <c r="V2088" i="1"/>
  <c r="X2088" i="1" s="1"/>
  <c r="Z2088" i="1" s="1"/>
  <c r="V2096" i="1"/>
  <c r="X2096" i="1" s="1"/>
  <c r="Z2096" i="1" s="1"/>
  <c r="V2104" i="1"/>
  <c r="X2104" i="1" s="1"/>
  <c r="Z2104" i="1" s="1"/>
  <c r="V2112" i="1"/>
  <c r="X2112" i="1" s="1"/>
  <c r="Z2112" i="1" s="1"/>
  <c r="V2120" i="1"/>
  <c r="X2120" i="1" s="1"/>
  <c r="Z2120" i="1" s="1"/>
  <c r="V2128" i="1"/>
  <c r="X2128" i="1" s="1"/>
  <c r="Z2128" i="1" s="1"/>
  <c r="V2136" i="1"/>
  <c r="X2136" i="1" s="1"/>
  <c r="Z2136" i="1" s="1"/>
  <c r="V2144" i="1"/>
  <c r="X2144" i="1" s="1"/>
  <c r="Z2144" i="1" s="1"/>
  <c r="V2152" i="1"/>
  <c r="X2152" i="1" s="1"/>
  <c r="Z2152" i="1" s="1"/>
  <c r="V2160" i="1"/>
  <c r="X2160" i="1" s="1"/>
  <c r="Z2160" i="1" s="1"/>
  <c r="V2168" i="1"/>
  <c r="X2168" i="1" s="1"/>
  <c r="Z2168" i="1" s="1"/>
  <c r="V2176" i="1"/>
  <c r="X2176" i="1" s="1"/>
  <c r="Z2176" i="1" s="1"/>
  <c r="V2184" i="1"/>
  <c r="X2184" i="1" s="1"/>
  <c r="Z2184" i="1" s="1"/>
  <c r="V2192" i="1"/>
  <c r="X2192" i="1" s="1"/>
  <c r="Z2192" i="1" s="1"/>
  <c r="V2200" i="1"/>
  <c r="X2200" i="1" s="1"/>
  <c r="Z2200" i="1" s="1"/>
  <c r="V2208" i="1"/>
  <c r="X2208" i="1" s="1"/>
  <c r="Z2208" i="1" s="1"/>
  <c r="V2216" i="1"/>
  <c r="X2216" i="1" s="1"/>
  <c r="Z2216" i="1" s="1"/>
  <c r="V2224" i="1"/>
  <c r="X2224" i="1" s="1"/>
  <c r="Z2224" i="1" s="1"/>
  <c r="V2232" i="1"/>
  <c r="X2232" i="1" s="1"/>
  <c r="Z2232" i="1" s="1"/>
  <c r="V2240" i="1"/>
  <c r="X2240" i="1" s="1"/>
  <c r="Z2240" i="1" s="1"/>
  <c r="V2248" i="1"/>
  <c r="X2248" i="1" s="1"/>
  <c r="Z2248" i="1" s="1"/>
  <c r="V2256" i="1"/>
  <c r="X2256" i="1" s="1"/>
  <c r="Z2256" i="1" s="1"/>
  <c r="V2264" i="1"/>
  <c r="X2264" i="1" s="1"/>
  <c r="Z2264" i="1" s="1"/>
  <c r="V2272" i="1"/>
  <c r="X2272" i="1" s="1"/>
  <c r="Z2272" i="1" s="1"/>
  <c r="V2280" i="1"/>
  <c r="X2280" i="1" s="1"/>
  <c r="Z2280" i="1" s="1"/>
  <c r="V2288" i="1"/>
  <c r="X2288" i="1" s="1"/>
  <c r="Z2288" i="1" s="1"/>
  <c r="V2296" i="1"/>
  <c r="X2296" i="1" s="1"/>
  <c r="Z2296" i="1" s="1"/>
  <c r="V2304" i="1"/>
  <c r="X2304" i="1" s="1"/>
  <c r="Z2304" i="1" s="1"/>
  <c r="V2312" i="1"/>
  <c r="X2312" i="1" s="1"/>
  <c r="Z2312" i="1" s="1"/>
  <c r="V2320" i="1"/>
  <c r="X2320" i="1" s="1"/>
  <c r="Z2320" i="1" s="1"/>
  <c r="V2328" i="1"/>
  <c r="X2328" i="1" s="1"/>
  <c r="Z2328" i="1" s="1"/>
  <c r="V46" i="1"/>
  <c r="X46" i="1" s="1"/>
  <c r="Z46" i="1" s="1"/>
  <c r="V39" i="1"/>
  <c r="X39" i="1" s="1"/>
  <c r="Z39" i="1" s="1"/>
  <c r="V25" i="1"/>
  <c r="X25" i="1" s="1"/>
  <c r="Z25" i="1" s="1"/>
  <c r="V8" i="1"/>
  <c r="X8" i="1" s="1"/>
  <c r="Z8" i="1" s="1"/>
  <c r="V3" i="1"/>
  <c r="X3" i="1" s="1"/>
  <c r="Z3" i="1" s="1"/>
  <c r="V15" i="1"/>
  <c r="X15" i="1" s="1"/>
  <c r="Z15" i="1" s="1"/>
  <c r="V28" i="1"/>
  <c r="X28" i="1" s="1"/>
  <c r="Z28" i="1" s="1"/>
  <c r="V158" i="1"/>
  <c r="X158" i="1" s="1"/>
  <c r="Z158" i="1" s="1"/>
  <c r="V150" i="1"/>
  <c r="X150" i="1" s="1"/>
  <c r="Z150" i="1" s="1"/>
  <c r="V139" i="1"/>
  <c r="X139" i="1" s="1"/>
  <c r="Z139" i="1" s="1"/>
  <c r="V136" i="1"/>
  <c r="X136" i="1" s="1"/>
  <c r="Z136" i="1" s="1"/>
  <c r="V127" i="1"/>
  <c r="X127" i="1" s="1"/>
  <c r="Z127" i="1" s="1"/>
  <c r="V608" i="1"/>
  <c r="X608" i="1" s="1"/>
  <c r="Z608" i="1" s="1"/>
  <c r="V655" i="1"/>
  <c r="X655" i="1" s="1"/>
  <c r="Z655" i="1" s="1"/>
  <c r="V659" i="1"/>
  <c r="X659" i="1" s="1"/>
  <c r="Z659" i="1" s="1"/>
  <c r="V665" i="1"/>
  <c r="X665" i="1" s="1"/>
  <c r="Z665" i="1" s="1"/>
  <c r="V688" i="1"/>
  <c r="X688" i="1" s="1"/>
  <c r="Z688" i="1" s="1"/>
  <c r="V708" i="1"/>
  <c r="X708" i="1" s="1"/>
  <c r="Z708" i="1" s="1"/>
  <c r="V701" i="1"/>
  <c r="X701" i="1" s="1"/>
  <c r="Z701" i="1" s="1"/>
  <c r="V697" i="1"/>
  <c r="X697" i="1" s="1"/>
  <c r="Z697" i="1" s="1"/>
  <c r="V671" i="1"/>
  <c r="X671" i="1" s="1"/>
  <c r="Z671" i="1" s="1"/>
  <c r="V784" i="1"/>
  <c r="X784" i="1" s="1"/>
  <c r="Z784" i="1" s="1"/>
  <c r="V775" i="1"/>
  <c r="X775" i="1" s="1"/>
  <c r="Z775" i="1" s="1"/>
  <c r="V768" i="1"/>
  <c r="X768" i="1" s="1"/>
  <c r="Z768" i="1" s="1"/>
  <c r="V760" i="1"/>
  <c r="X760" i="1" s="1"/>
  <c r="Z760" i="1" s="1"/>
  <c r="V752" i="1"/>
  <c r="X752" i="1" s="1"/>
  <c r="Z752" i="1" s="1"/>
  <c r="V742" i="1"/>
  <c r="X742" i="1" s="1"/>
  <c r="Z742" i="1" s="1"/>
  <c r="V736" i="1"/>
  <c r="X736" i="1" s="1"/>
  <c r="Z736" i="1" s="1"/>
  <c r="V727" i="1"/>
  <c r="X727" i="1" s="1"/>
  <c r="Z727" i="1" s="1"/>
  <c r="V719" i="1"/>
  <c r="X719" i="1" s="1"/>
  <c r="Z719" i="1" s="1"/>
  <c r="V894" i="1"/>
  <c r="X894" i="1" s="1"/>
  <c r="Z894" i="1" s="1"/>
  <c r="V880" i="1"/>
  <c r="X880" i="1" s="1"/>
  <c r="Z880" i="1" s="1"/>
  <c r="V875" i="1"/>
  <c r="X875" i="1" s="1"/>
  <c r="Z875" i="1" s="1"/>
  <c r="V874" i="1"/>
  <c r="X874" i="1" s="1"/>
  <c r="Z874" i="1" s="1"/>
  <c r="V866" i="1"/>
  <c r="X866" i="1" s="1"/>
  <c r="Z866" i="1" s="1"/>
  <c r="V861" i="1"/>
  <c r="X861" i="1" s="1"/>
  <c r="Z861" i="1" s="1"/>
  <c r="V846" i="1"/>
  <c r="X846" i="1" s="1"/>
  <c r="Z846" i="1" s="1"/>
  <c r="V838" i="1"/>
  <c r="X838" i="1" s="1"/>
  <c r="Z838" i="1" s="1"/>
  <c r="V830" i="1"/>
  <c r="X830" i="1" s="1"/>
  <c r="Z830" i="1" s="1"/>
  <c r="V823" i="1"/>
  <c r="X823" i="1" s="1"/>
  <c r="Z823" i="1" s="1"/>
  <c r="V814" i="1"/>
  <c r="X814" i="1" s="1"/>
  <c r="Z814" i="1" s="1"/>
  <c r="V804" i="1"/>
  <c r="X804" i="1" s="1"/>
  <c r="Z804" i="1" s="1"/>
  <c r="V798" i="1"/>
  <c r="X798" i="1" s="1"/>
  <c r="Z798" i="1" s="1"/>
  <c r="V788" i="1"/>
  <c r="X788" i="1" s="1"/>
  <c r="Z788" i="1" s="1"/>
  <c r="V932" i="1"/>
  <c r="X932" i="1" s="1"/>
  <c r="Z932" i="1" s="1"/>
  <c r="V926" i="1"/>
  <c r="X926" i="1" s="1"/>
  <c r="Z926" i="1" s="1"/>
  <c r="V914" i="1"/>
  <c r="X914" i="1" s="1"/>
  <c r="Z914" i="1" s="1"/>
  <c r="V906" i="1"/>
  <c r="X906" i="1" s="1"/>
  <c r="Z906" i="1" s="1"/>
  <c r="V981" i="1"/>
  <c r="X981" i="1" s="1"/>
  <c r="Z981" i="1" s="1"/>
  <c r="V966" i="1"/>
  <c r="X966" i="1" s="1"/>
  <c r="Z966" i="1" s="1"/>
  <c r="V955" i="1"/>
  <c r="X955" i="1" s="1"/>
  <c r="Z955" i="1" s="1"/>
  <c r="V963" i="1"/>
  <c r="X963" i="1" s="1"/>
  <c r="Z963" i="1" s="1"/>
  <c r="V952" i="1"/>
  <c r="X952" i="1" s="1"/>
  <c r="Z952" i="1" s="1"/>
  <c r="V1092" i="1"/>
  <c r="X1092" i="1" s="1"/>
  <c r="Z1092" i="1" s="1"/>
  <c r="V1086" i="1"/>
  <c r="X1086" i="1" s="1"/>
  <c r="Z1086" i="1" s="1"/>
  <c r="V1077" i="1"/>
  <c r="X1077" i="1" s="1"/>
  <c r="Z1077" i="1" s="1"/>
  <c r="V1073" i="1"/>
  <c r="X1073" i="1" s="1"/>
  <c r="Z1073" i="1" s="1"/>
  <c r="V1060" i="1"/>
  <c r="X1060" i="1" s="1"/>
  <c r="Z1060" i="1" s="1"/>
  <c r="V1052" i="1"/>
  <c r="X1052" i="1" s="1"/>
  <c r="Z1052" i="1" s="1"/>
  <c r="V1045" i="1"/>
  <c r="X1045" i="1" s="1"/>
  <c r="Z1045" i="1" s="1"/>
  <c r="V1036" i="1"/>
  <c r="X1036" i="1" s="1"/>
  <c r="Z1036" i="1" s="1"/>
  <c r="V1027" i="1"/>
  <c r="X1027" i="1" s="1"/>
  <c r="Z1027" i="1" s="1"/>
  <c r="V1707" i="1"/>
  <c r="X1707" i="1" s="1"/>
  <c r="Z1707" i="1" s="1"/>
  <c r="V1715" i="1"/>
  <c r="X1715" i="1" s="1"/>
  <c r="Z1715" i="1" s="1"/>
  <c r="V1723" i="1"/>
  <c r="X1723" i="1" s="1"/>
  <c r="Z1723" i="1" s="1"/>
  <c r="V1731" i="1"/>
  <c r="X1731" i="1" s="1"/>
  <c r="Z1731" i="1" s="1"/>
  <c r="V1739" i="1"/>
  <c r="X1739" i="1" s="1"/>
  <c r="Z1739" i="1" s="1"/>
  <c r="V1747" i="1"/>
  <c r="X1747" i="1" s="1"/>
  <c r="Z1747" i="1" s="1"/>
  <c r="V1755" i="1"/>
  <c r="X1755" i="1" s="1"/>
  <c r="Z1755" i="1" s="1"/>
  <c r="V1763" i="1"/>
  <c r="X1763" i="1" s="1"/>
  <c r="Z1763" i="1" s="1"/>
  <c r="V1771" i="1"/>
  <c r="X1771" i="1" s="1"/>
  <c r="Z1771" i="1" s="1"/>
  <c r="V1779" i="1"/>
  <c r="X1779" i="1" s="1"/>
  <c r="Z1779" i="1" s="1"/>
  <c r="V1787" i="1"/>
  <c r="X1787" i="1" s="1"/>
  <c r="Z1787" i="1" s="1"/>
  <c r="V1795" i="1"/>
  <c r="X1795" i="1" s="1"/>
  <c r="Z1795" i="1" s="1"/>
  <c r="V1803" i="1"/>
  <c r="X1803" i="1" s="1"/>
  <c r="Z1803" i="1" s="1"/>
  <c r="V1811" i="1"/>
  <c r="X1811" i="1" s="1"/>
  <c r="Z1811" i="1" s="1"/>
  <c r="V1819" i="1"/>
  <c r="X1819" i="1" s="1"/>
  <c r="Z1819" i="1" s="1"/>
  <c r="V1827" i="1"/>
  <c r="X1827" i="1" s="1"/>
  <c r="Z1827" i="1" s="1"/>
  <c r="V1835" i="1"/>
  <c r="X1835" i="1" s="1"/>
  <c r="Z1835" i="1" s="1"/>
  <c r="V1843" i="1"/>
  <c r="X1843" i="1" s="1"/>
  <c r="Z1843" i="1" s="1"/>
  <c r="V1851" i="1"/>
  <c r="X1851" i="1" s="1"/>
  <c r="Z1851" i="1" s="1"/>
  <c r="V1859" i="1"/>
  <c r="X1859" i="1" s="1"/>
  <c r="Z1859" i="1" s="1"/>
  <c r="V1867" i="1"/>
  <c r="X1867" i="1" s="1"/>
  <c r="Z1867" i="1" s="1"/>
  <c r="V1875" i="1"/>
  <c r="X1875" i="1" s="1"/>
  <c r="Z1875" i="1" s="1"/>
  <c r="V1883" i="1"/>
  <c r="X1883" i="1" s="1"/>
  <c r="Z1883" i="1" s="1"/>
  <c r="V1898" i="1"/>
  <c r="X1898" i="1" s="1"/>
  <c r="Z1898" i="1" s="1"/>
  <c r="V1906" i="1"/>
  <c r="X1906" i="1" s="1"/>
  <c r="Z1906" i="1" s="1"/>
  <c r="V1914" i="1"/>
  <c r="X1914" i="1" s="1"/>
  <c r="Z1914" i="1" s="1"/>
  <c r="V1932" i="1"/>
  <c r="X1932" i="1" s="1"/>
  <c r="Z1932" i="1" s="1"/>
  <c r="V1922" i="1"/>
  <c r="X1922" i="1" s="1"/>
  <c r="Z1922" i="1" s="1"/>
  <c r="V1930" i="1"/>
  <c r="X1930" i="1" s="1"/>
  <c r="Z1930" i="1" s="1"/>
  <c r="V1946" i="1"/>
  <c r="X1946" i="1" s="1"/>
  <c r="Z1946" i="1" s="1"/>
  <c r="V1954" i="1"/>
  <c r="X1954" i="1" s="1"/>
  <c r="Z1954" i="1" s="1"/>
  <c r="V1962" i="1"/>
  <c r="X1962" i="1" s="1"/>
  <c r="Z1962" i="1" s="1"/>
  <c r="V1970" i="1"/>
  <c r="X1970" i="1" s="1"/>
  <c r="Z1970" i="1" s="1"/>
  <c r="V1978" i="1"/>
  <c r="X1978" i="1" s="1"/>
  <c r="Z1978" i="1" s="1"/>
  <c r="V1986" i="1"/>
  <c r="X1986" i="1" s="1"/>
  <c r="Z1986" i="1" s="1"/>
  <c r="V1994" i="1"/>
  <c r="X1994" i="1" s="1"/>
  <c r="Z1994" i="1" s="1"/>
  <c r="V2002" i="1"/>
  <c r="X2002" i="1" s="1"/>
  <c r="Z2002" i="1" s="1"/>
  <c r="V2010" i="1"/>
  <c r="X2010" i="1" s="1"/>
  <c r="Z2010" i="1" s="1"/>
  <c r="V2018" i="1"/>
  <c r="X2018" i="1" s="1"/>
  <c r="Z2018" i="1" s="1"/>
  <c r="V2026" i="1"/>
  <c r="X2026" i="1" s="1"/>
  <c r="Z2026" i="1" s="1"/>
  <c r="V2034" i="1"/>
  <c r="X2034" i="1" s="1"/>
  <c r="Z2034" i="1" s="1"/>
  <c r="V2042" i="1"/>
  <c r="X2042" i="1" s="1"/>
  <c r="Z2042" i="1" s="1"/>
  <c r="V2050" i="1"/>
  <c r="X2050" i="1" s="1"/>
  <c r="Z2050" i="1" s="1"/>
  <c r="V2058" i="1"/>
  <c r="X2058" i="1" s="1"/>
  <c r="Z2058" i="1" s="1"/>
  <c r="V2066" i="1"/>
  <c r="X2066" i="1" s="1"/>
  <c r="Z2066" i="1" s="1"/>
  <c r="V2074" i="1"/>
  <c r="X2074" i="1" s="1"/>
  <c r="Z2074" i="1" s="1"/>
  <c r="V2082" i="1"/>
  <c r="X2082" i="1" s="1"/>
  <c r="Z2082" i="1" s="1"/>
  <c r="V2090" i="1"/>
  <c r="X2090" i="1" s="1"/>
  <c r="Z2090" i="1" s="1"/>
  <c r="V2098" i="1"/>
  <c r="X2098" i="1" s="1"/>
  <c r="Z2098" i="1" s="1"/>
  <c r="V2106" i="1"/>
  <c r="X2106" i="1" s="1"/>
  <c r="Z2106" i="1" s="1"/>
  <c r="V2114" i="1"/>
  <c r="X2114" i="1" s="1"/>
  <c r="Z2114" i="1" s="1"/>
  <c r="V2122" i="1"/>
  <c r="X2122" i="1" s="1"/>
  <c r="Z2122" i="1" s="1"/>
  <c r="V2130" i="1"/>
  <c r="X2130" i="1" s="1"/>
  <c r="Z2130" i="1" s="1"/>
  <c r="V2138" i="1"/>
  <c r="X2138" i="1" s="1"/>
  <c r="Z2138" i="1" s="1"/>
  <c r="V2146" i="1"/>
  <c r="X2146" i="1" s="1"/>
  <c r="Z2146" i="1" s="1"/>
  <c r="V2154" i="1"/>
  <c r="X2154" i="1" s="1"/>
  <c r="Z2154" i="1" s="1"/>
  <c r="V2162" i="1"/>
  <c r="X2162" i="1" s="1"/>
  <c r="Z2162" i="1" s="1"/>
  <c r="V2170" i="1"/>
  <c r="X2170" i="1" s="1"/>
  <c r="Z2170" i="1" s="1"/>
  <c r="V2178" i="1"/>
  <c r="X2178" i="1" s="1"/>
  <c r="Z2178" i="1" s="1"/>
  <c r="V2186" i="1"/>
  <c r="X2186" i="1" s="1"/>
  <c r="Z2186" i="1" s="1"/>
  <c r="V2194" i="1"/>
  <c r="X2194" i="1" s="1"/>
  <c r="Z2194" i="1" s="1"/>
  <c r="V2202" i="1"/>
  <c r="X2202" i="1" s="1"/>
  <c r="Z2202" i="1" s="1"/>
  <c r="V2210" i="1"/>
  <c r="X2210" i="1" s="1"/>
  <c r="Z2210" i="1" s="1"/>
  <c r="V2218" i="1"/>
  <c r="X2218" i="1" s="1"/>
  <c r="Z2218" i="1" s="1"/>
  <c r="V2226" i="1"/>
  <c r="X2226" i="1" s="1"/>
  <c r="Z2226" i="1" s="1"/>
  <c r="V2234" i="1"/>
  <c r="X2234" i="1" s="1"/>
  <c r="Z2234" i="1" s="1"/>
  <c r="V2242" i="1"/>
  <c r="X2242" i="1" s="1"/>
  <c r="Z2242" i="1" s="1"/>
  <c r="V2250" i="1"/>
  <c r="X2250" i="1" s="1"/>
  <c r="Z2250" i="1" s="1"/>
  <c r="V2258" i="1"/>
  <c r="X2258" i="1" s="1"/>
  <c r="Z2258" i="1" s="1"/>
  <c r="V2266" i="1"/>
  <c r="X2266" i="1" s="1"/>
  <c r="Z2266" i="1" s="1"/>
  <c r="V2274" i="1"/>
  <c r="X2274" i="1" s="1"/>
  <c r="Z2274" i="1" s="1"/>
  <c r="V2282" i="1"/>
  <c r="X2282" i="1" s="1"/>
  <c r="Z2282" i="1" s="1"/>
  <c r="V2290" i="1"/>
  <c r="X2290" i="1" s="1"/>
  <c r="Z2290" i="1" s="1"/>
  <c r="V2298" i="1"/>
  <c r="X2298" i="1" s="1"/>
  <c r="Z2298" i="1" s="1"/>
  <c r="V2306" i="1"/>
  <c r="X2306" i="1" s="1"/>
  <c r="Z2306" i="1" s="1"/>
  <c r="V2314" i="1"/>
  <c r="X2314" i="1" s="1"/>
  <c r="Z2314" i="1" s="1"/>
  <c r="V2322" i="1"/>
  <c r="X2322" i="1" s="1"/>
  <c r="Z2322" i="1" s="1"/>
  <c r="V2330" i="1"/>
  <c r="X2330" i="1" s="1"/>
  <c r="Z2330" i="1" s="1"/>
  <c r="V54" i="1"/>
  <c r="X54" i="1" s="1"/>
  <c r="Z54" i="1" s="1"/>
  <c r="V41" i="1"/>
  <c r="X41" i="1" s="1"/>
  <c r="Z41" i="1" s="1"/>
  <c r="V18" i="1"/>
  <c r="X18" i="1" s="1"/>
  <c r="Z18" i="1" s="1"/>
  <c r="V47" i="1"/>
  <c r="X47" i="1" s="1"/>
  <c r="Z47" i="1" s="1"/>
  <c r="V13" i="1"/>
  <c r="X13" i="1" s="1"/>
  <c r="Z13" i="1" s="1"/>
  <c r="V33" i="1"/>
  <c r="X33" i="1" s="1"/>
  <c r="Z33" i="1" s="1"/>
  <c r="V509" i="1"/>
  <c r="X509" i="1" s="1"/>
  <c r="Z509" i="1" s="1"/>
  <c r="V503" i="1"/>
  <c r="X503" i="1" s="1"/>
  <c r="Z503" i="1" s="1"/>
  <c r="V590" i="1"/>
  <c r="X590" i="1" s="1"/>
  <c r="Z590" i="1" s="1"/>
  <c r="V529" i="1"/>
  <c r="X529" i="1" s="1"/>
  <c r="Z529" i="1" s="1"/>
  <c r="V587" i="1"/>
  <c r="X587" i="1" s="1"/>
  <c r="Z587" i="1" s="1"/>
  <c r="V562" i="1"/>
  <c r="X562" i="1" s="1"/>
  <c r="Z562" i="1" s="1"/>
  <c r="V582" i="1"/>
  <c r="X582" i="1" s="1"/>
  <c r="Z582" i="1" s="1"/>
  <c r="V651" i="1"/>
  <c r="X651" i="1" s="1"/>
  <c r="Z651" i="1" s="1"/>
  <c r="V619" i="1"/>
  <c r="X619" i="1" s="1"/>
  <c r="Z619" i="1" s="1"/>
  <c r="V635" i="1"/>
  <c r="X635" i="1" s="1"/>
  <c r="Z635" i="1" s="1"/>
  <c r="V599" i="1"/>
  <c r="X599" i="1" s="1"/>
  <c r="Z599" i="1" s="1"/>
  <c r="V644" i="1"/>
  <c r="X644" i="1" s="1"/>
  <c r="Z644" i="1" s="1"/>
  <c r="V613" i="1"/>
  <c r="X613" i="1" s="1"/>
  <c r="Z613" i="1" s="1"/>
  <c r="V626" i="1"/>
  <c r="X626" i="1" s="1"/>
  <c r="Z626" i="1" s="1"/>
  <c r="V657" i="1"/>
  <c r="X657" i="1" s="1"/>
  <c r="Z657" i="1" s="1"/>
  <c r="V661" i="1"/>
  <c r="X661" i="1" s="1"/>
  <c r="Z661" i="1" s="1"/>
  <c r="V675" i="1"/>
  <c r="X675" i="1" s="1"/>
  <c r="Z675" i="1" s="1"/>
  <c r="V690" i="1"/>
  <c r="X690" i="1" s="1"/>
  <c r="Z690" i="1" s="1"/>
  <c r="V702" i="1"/>
  <c r="X702" i="1" s="1"/>
  <c r="Z702" i="1" s="1"/>
  <c r="V683" i="1"/>
  <c r="X683" i="1" s="1"/>
  <c r="Z683" i="1" s="1"/>
  <c r="V681" i="1"/>
  <c r="X681" i="1" s="1"/>
  <c r="Z681" i="1" s="1"/>
  <c r="V670" i="1"/>
  <c r="X670" i="1" s="1"/>
  <c r="Z670" i="1" s="1"/>
  <c r="V780" i="1"/>
  <c r="X780" i="1" s="1"/>
  <c r="Z780" i="1" s="1"/>
  <c r="V773" i="1"/>
  <c r="X773" i="1" s="1"/>
  <c r="Z773" i="1" s="1"/>
  <c r="V764" i="1"/>
  <c r="X764" i="1" s="1"/>
  <c r="Z764" i="1" s="1"/>
  <c r="V755" i="1"/>
  <c r="X755" i="1" s="1"/>
  <c r="Z755" i="1" s="1"/>
  <c r="V754" i="1"/>
  <c r="X754" i="1" s="1"/>
  <c r="Z754" i="1" s="1"/>
  <c r="V747" i="1"/>
  <c r="X747" i="1" s="1"/>
  <c r="Z747" i="1" s="1"/>
  <c r="V728" i="1"/>
  <c r="X728" i="1" s="1"/>
  <c r="Z728" i="1" s="1"/>
  <c r="V721" i="1"/>
  <c r="X721" i="1" s="1"/>
  <c r="Z721" i="1" s="1"/>
  <c r="V717" i="1"/>
  <c r="X717" i="1" s="1"/>
  <c r="Z717" i="1" s="1"/>
  <c r="V888" i="1"/>
  <c r="X888" i="1" s="1"/>
  <c r="Z888" i="1" s="1"/>
  <c r="V882" i="1"/>
  <c r="X882" i="1" s="1"/>
  <c r="Z882" i="1" s="1"/>
  <c r="V877" i="1"/>
  <c r="X877" i="1" s="1"/>
  <c r="Z877" i="1" s="1"/>
  <c r="V864" i="1"/>
  <c r="X864" i="1" s="1"/>
  <c r="Z864" i="1" s="1"/>
  <c r="V855" i="1"/>
  <c r="X855" i="1" s="1"/>
  <c r="Z855" i="1" s="1"/>
  <c r="V853" i="1"/>
  <c r="X853" i="1" s="1"/>
  <c r="Z853" i="1" s="1"/>
  <c r="V848" i="1"/>
  <c r="X848" i="1" s="1"/>
  <c r="Z848" i="1" s="1"/>
  <c r="V835" i="1"/>
  <c r="X835" i="1" s="1"/>
  <c r="Z835" i="1" s="1"/>
  <c r="V826" i="1"/>
  <c r="X826" i="1" s="1"/>
  <c r="Z826" i="1" s="1"/>
  <c r="V821" i="1"/>
  <c r="X821" i="1" s="1"/>
  <c r="Z821" i="1" s="1"/>
  <c r="V813" i="1"/>
  <c r="X813" i="1" s="1"/>
  <c r="Z813" i="1" s="1"/>
  <c r="V806" i="1"/>
  <c r="X806" i="1" s="1"/>
  <c r="Z806" i="1" s="1"/>
  <c r="V796" i="1"/>
  <c r="X796" i="1" s="1"/>
  <c r="Z796" i="1" s="1"/>
  <c r="V789" i="1"/>
  <c r="X789" i="1" s="1"/>
  <c r="Z789" i="1" s="1"/>
  <c r="V934" i="1"/>
  <c r="X934" i="1" s="1"/>
  <c r="Z934" i="1" s="1"/>
  <c r="V924" i="1"/>
  <c r="X924" i="1" s="1"/>
  <c r="Z924" i="1" s="1"/>
  <c r="V918" i="1"/>
  <c r="X918" i="1" s="1"/>
  <c r="Z918" i="1" s="1"/>
  <c r="V912" i="1"/>
  <c r="X912" i="1" s="1"/>
  <c r="Z912" i="1" s="1"/>
  <c r="V908" i="1"/>
  <c r="X908" i="1" s="1"/>
  <c r="Z908" i="1" s="1"/>
  <c r="V987" i="1"/>
  <c r="X987" i="1" s="1"/>
  <c r="Z987" i="1" s="1"/>
  <c r="V978" i="1"/>
  <c r="X978" i="1" s="1"/>
  <c r="Z978" i="1" s="1"/>
  <c r="V968" i="1"/>
  <c r="X968" i="1" s="1"/>
  <c r="Z968" i="1" s="1"/>
  <c r="V957" i="1"/>
  <c r="X957" i="1" s="1"/>
  <c r="Z957" i="1" s="1"/>
  <c r="V965" i="1"/>
  <c r="X965" i="1" s="1"/>
  <c r="Z965" i="1" s="1"/>
  <c r="V947" i="1"/>
  <c r="X947" i="1" s="1"/>
  <c r="Z947" i="1" s="1"/>
  <c r="V1088" i="1"/>
  <c r="X1088" i="1" s="1"/>
  <c r="Z1088" i="1" s="1"/>
  <c r="V26" i="1"/>
  <c r="X26" i="1" s="1"/>
  <c r="Z26" i="1" s="1"/>
  <c r="V155" i="1"/>
  <c r="X155" i="1" s="1"/>
  <c r="Z155" i="1" s="1"/>
  <c r="V149" i="1"/>
  <c r="X149" i="1" s="1"/>
  <c r="Z149" i="1" s="1"/>
  <c r="V141" i="1"/>
  <c r="X141" i="1" s="1"/>
  <c r="Z141" i="1" s="1"/>
  <c r="V133" i="1"/>
  <c r="X133" i="1" s="1"/>
  <c r="Z133" i="1" s="1"/>
  <c r="V129" i="1"/>
  <c r="X129" i="1" s="1"/>
  <c r="Z129" i="1" s="1"/>
  <c r="V118" i="1"/>
  <c r="X118" i="1" s="1"/>
  <c r="Z118" i="1" s="1"/>
  <c r="V108" i="1"/>
  <c r="X108" i="1" s="1"/>
  <c r="Z108" i="1" s="1"/>
  <c r="V100" i="1"/>
  <c r="X100" i="1" s="1"/>
  <c r="Z100" i="1" s="1"/>
  <c r="V92" i="1"/>
  <c r="X92" i="1" s="1"/>
  <c r="Z92" i="1" s="1"/>
  <c r="V87" i="1"/>
  <c r="X87" i="1" s="1"/>
  <c r="Z87" i="1" s="1"/>
  <c r="V170" i="1"/>
  <c r="X170" i="1" s="1"/>
  <c r="Z170" i="1" s="1"/>
  <c r="V168" i="1"/>
  <c r="X168" i="1" s="1"/>
  <c r="Z168" i="1" s="1"/>
  <c r="V173" i="1"/>
  <c r="X173" i="1" s="1"/>
  <c r="Z173" i="1" s="1"/>
  <c r="V69" i="1"/>
  <c r="X69" i="1" s="1"/>
  <c r="Z69" i="1" s="1"/>
  <c r="V159" i="1"/>
  <c r="X159" i="1" s="1"/>
  <c r="Z159" i="1" s="1"/>
  <c r="V188" i="1"/>
  <c r="X188" i="1" s="1"/>
  <c r="Z188" i="1" s="1"/>
  <c r="V216" i="1"/>
  <c r="X216" i="1" s="1"/>
  <c r="Z216" i="1" s="1"/>
  <c r="V186" i="1"/>
  <c r="X186" i="1" s="1"/>
  <c r="Z186" i="1" s="1"/>
  <c r="V213" i="1"/>
  <c r="X213" i="1" s="1"/>
  <c r="Z213" i="1" s="1"/>
  <c r="V201" i="1"/>
  <c r="X201" i="1" s="1"/>
  <c r="Z201" i="1" s="1"/>
  <c r="V206" i="1"/>
  <c r="X206" i="1" s="1"/>
  <c r="Z206" i="1" s="1"/>
  <c r="V226" i="1"/>
  <c r="X226" i="1" s="1"/>
  <c r="Z226" i="1" s="1"/>
  <c r="V207" i="1"/>
  <c r="X207" i="1" s="1"/>
  <c r="Z207" i="1" s="1"/>
  <c r="V177" i="1"/>
  <c r="X177" i="1" s="1"/>
  <c r="Z177" i="1" s="1"/>
  <c r="V248" i="1"/>
  <c r="X248" i="1" s="1"/>
  <c r="Z248" i="1" s="1"/>
  <c r="V267" i="1"/>
  <c r="X267" i="1" s="1"/>
  <c r="Z267" i="1" s="1"/>
  <c r="V320" i="1"/>
  <c r="X320" i="1" s="1"/>
  <c r="Z320" i="1" s="1"/>
  <c r="V318" i="1"/>
  <c r="X318" i="1" s="1"/>
  <c r="Z318" i="1" s="1"/>
  <c r="V280" i="1"/>
  <c r="X280" i="1" s="1"/>
  <c r="Z280" i="1" s="1"/>
  <c r="V306" i="1"/>
  <c r="X306" i="1" s="1"/>
  <c r="Z306" i="1" s="1"/>
  <c r="V271" i="1"/>
  <c r="X271" i="1" s="1"/>
  <c r="Z271" i="1" s="1"/>
  <c r="V270" i="1"/>
  <c r="X270" i="1" s="1"/>
  <c r="Z270" i="1" s="1"/>
  <c r="V297" i="1"/>
  <c r="X297" i="1" s="1"/>
  <c r="Z297" i="1" s="1"/>
  <c r="V264" i="1"/>
  <c r="X264" i="1" s="1"/>
  <c r="Z264" i="1" s="1"/>
  <c r="V338" i="1"/>
  <c r="X338" i="1" s="1"/>
  <c r="Z338" i="1" s="1"/>
  <c r="V345" i="1"/>
  <c r="X345" i="1" s="1"/>
  <c r="Z345" i="1" s="1"/>
  <c r="V374" i="1"/>
  <c r="X374" i="1" s="1"/>
  <c r="Z374" i="1" s="1"/>
  <c r="V361" i="1"/>
  <c r="X361" i="1" s="1"/>
  <c r="Z361" i="1" s="1"/>
  <c r="V359" i="1"/>
  <c r="X359" i="1" s="1"/>
  <c r="Z359" i="1" s="1"/>
  <c r="V355" i="1"/>
  <c r="X355" i="1" s="1"/>
  <c r="Z355" i="1" s="1"/>
  <c r="V438" i="1"/>
  <c r="X438" i="1" s="1"/>
  <c r="Z438" i="1" s="1"/>
  <c r="V445" i="1"/>
  <c r="X445" i="1" s="1"/>
  <c r="Z445" i="1" s="1"/>
  <c r="V403" i="1"/>
  <c r="X403" i="1" s="1"/>
  <c r="Z403" i="1" s="1"/>
  <c r="V392" i="1"/>
  <c r="X392" i="1" s="1"/>
  <c r="Z392" i="1" s="1"/>
  <c r="V488" i="1"/>
  <c r="X488" i="1" s="1"/>
  <c r="Z488" i="1" s="1"/>
  <c r="V389" i="1"/>
  <c r="X389" i="1" s="1"/>
  <c r="Z389" i="1" s="1"/>
  <c r="V385" i="1"/>
  <c r="X385" i="1" s="1"/>
  <c r="Z385" i="1" s="1"/>
  <c r="V420" i="1"/>
  <c r="X420" i="1" s="1"/>
  <c r="Z420" i="1" s="1"/>
  <c r="V411" i="1"/>
  <c r="X411" i="1" s="1"/>
  <c r="Z411" i="1" s="1"/>
  <c r="V431" i="1"/>
  <c r="X431" i="1" s="1"/>
  <c r="Z431" i="1" s="1"/>
  <c r="V428" i="1"/>
  <c r="X428" i="1" s="1"/>
  <c r="Z428" i="1" s="1"/>
  <c r="V450" i="1"/>
  <c r="X450" i="1" s="1"/>
  <c r="Z450" i="1" s="1"/>
  <c r="V463" i="1"/>
  <c r="X463" i="1" s="1"/>
  <c r="Z463" i="1" s="1"/>
  <c r="V466" i="1"/>
  <c r="X466" i="1" s="1"/>
  <c r="Z466" i="1" s="1"/>
  <c r="V474" i="1"/>
  <c r="X474" i="1" s="1"/>
  <c r="Z474" i="1" s="1"/>
  <c r="V584" i="1"/>
  <c r="X584" i="1" s="1"/>
  <c r="Z584" i="1" s="1"/>
  <c r="V551" i="1"/>
  <c r="X551" i="1" s="1"/>
  <c r="Z551" i="1" s="1"/>
  <c r="V535" i="1"/>
  <c r="X535" i="1" s="1"/>
  <c r="Z535" i="1" s="1"/>
  <c r="V530" i="1"/>
  <c r="X530" i="1" s="1"/>
  <c r="Z530" i="1" s="1"/>
  <c r="V518" i="1"/>
  <c r="X518" i="1" s="1"/>
  <c r="Z518" i="1" s="1"/>
  <c r="V508" i="1"/>
  <c r="X508" i="1" s="1"/>
  <c r="Z508" i="1" s="1"/>
  <c r="V515" i="1"/>
  <c r="X515" i="1" s="1"/>
  <c r="Z515" i="1" s="1"/>
  <c r="V501" i="1"/>
  <c r="X501" i="1" s="1"/>
  <c r="Z501" i="1" s="1"/>
  <c r="V589" i="1"/>
  <c r="X589" i="1" s="1"/>
  <c r="Z589" i="1" s="1"/>
  <c r="V561" i="1"/>
  <c r="X561" i="1" s="1"/>
  <c r="Z561" i="1" s="1"/>
  <c r="V554" i="1"/>
  <c r="X554" i="1" s="1"/>
  <c r="Z554" i="1" s="1"/>
  <c r="V581" i="1"/>
  <c r="X581" i="1" s="1"/>
  <c r="Z581" i="1" s="1"/>
  <c r="V623" i="1"/>
  <c r="X623" i="1" s="1"/>
  <c r="Z623" i="1" s="1"/>
  <c r="V650" i="1"/>
  <c r="X650" i="1" s="1"/>
  <c r="Z650" i="1" s="1"/>
  <c r="V634" i="1"/>
  <c r="X634" i="1" s="1"/>
  <c r="Z634" i="1" s="1"/>
  <c r="V598" i="1"/>
  <c r="X598" i="1" s="1"/>
  <c r="Z598" i="1" s="1"/>
  <c r="V615" i="1"/>
  <c r="X615" i="1" s="1"/>
  <c r="Z615" i="1" s="1"/>
  <c r="V612" i="1"/>
  <c r="X612" i="1" s="1"/>
  <c r="Z612" i="1" s="1"/>
  <c r="V609" i="1"/>
  <c r="X609" i="1" s="1"/>
  <c r="Z609" i="1" s="1"/>
  <c r="V656" i="1"/>
  <c r="X656" i="1" s="1"/>
  <c r="Z656" i="1" s="1"/>
  <c r="V660" i="1"/>
  <c r="X660" i="1" s="1"/>
  <c r="Z660" i="1" s="1"/>
  <c r="V678" i="1"/>
  <c r="X678" i="1" s="1"/>
  <c r="Z678" i="1" s="1"/>
  <c r="V689" i="1"/>
  <c r="X689" i="1" s="1"/>
  <c r="Z689" i="1" s="1"/>
  <c r="V709" i="1"/>
  <c r="X709" i="1" s="1"/>
  <c r="Z709" i="1" s="1"/>
  <c r="V682" i="1"/>
  <c r="X682" i="1" s="1"/>
  <c r="Z682" i="1" s="1"/>
  <c r="V698" i="1"/>
  <c r="X698" i="1" s="1"/>
  <c r="Z698" i="1" s="1"/>
  <c r="V669" i="1"/>
  <c r="X669" i="1" s="1"/>
  <c r="Z669" i="1" s="1"/>
  <c r="V781" i="1"/>
  <c r="X781" i="1" s="1"/>
  <c r="Z781" i="1" s="1"/>
  <c r="V772" i="1"/>
  <c r="X772" i="1" s="1"/>
  <c r="Z772" i="1" s="1"/>
  <c r="V114" i="1"/>
  <c r="X114" i="1" s="1"/>
  <c r="Z114" i="1" s="1"/>
  <c r="V104" i="1"/>
  <c r="X104" i="1" s="1"/>
  <c r="Z104" i="1" s="1"/>
  <c r="V98" i="1"/>
  <c r="X98" i="1" s="1"/>
  <c r="Z98" i="1" s="1"/>
  <c r="V89" i="1"/>
  <c r="X89" i="1" s="1"/>
  <c r="Z89" i="1" s="1"/>
  <c r="V83" i="1"/>
  <c r="X83" i="1" s="1"/>
  <c r="Z83" i="1" s="1"/>
  <c r="V162" i="1"/>
  <c r="X162" i="1" s="1"/>
  <c r="Z162" i="1" s="1"/>
  <c r="V59" i="1"/>
  <c r="X59" i="1" s="1"/>
  <c r="Z59" i="1" s="1"/>
  <c r="V60" i="1"/>
  <c r="X60" i="1" s="1"/>
  <c r="Z60" i="1" s="1"/>
  <c r="V72" i="1"/>
  <c r="X72" i="1" s="1"/>
  <c r="Z72" i="1" s="1"/>
  <c r="V195" i="1"/>
  <c r="X195" i="1" s="1"/>
  <c r="Z195" i="1" s="1"/>
  <c r="V182" i="1"/>
  <c r="X182" i="1" s="1"/>
  <c r="Z182" i="1" s="1"/>
  <c r="V224" i="1"/>
  <c r="X224" i="1" s="1"/>
  <c r="Z224" i="1" s="1"/>
  <c r="V242" i="1"/>
  <c r="X242" i="1" s="1"/>
  <c r="Z242" i="1" s="1"/>
  <c r="V239" i="1"/>
  <c r="X239" i="1" s="1"/>
  <c r="Z239" i="1" s="1"/>
  <c r="V254" i="1"/>
  <c r="X254" i="1" s="1"/>
  <c r="Z254" i="1" s="1"/>
  <c r="V175" i="1"/>
  <c r="X175" i="1" s="1"/>
  <c r="Z175" i="1" s="1"/>
  <c r="V243" i="1"/>
  <c r="X243" i="1" s="1"/>
  <c r="Z243" i="1" s="1"/>
  <c r="V185" i="1"/>
  <c r="X185" i="1" s="1"/>
  <c r="Z185" i="1" s="1"/>
  <c r="V179" i="1"/>
  <c r="X179" i="1" s="1"/>
  <c r="Z179" i="1" s="1"/>
  <c r="V255" i="1"/>
  <c r="X255" i="1" s="1"/>
  <c r="Z255" i="1" s="1"/>
  <c r="V325" i="1"/>
  <c r="X325" i="1" s="1"/>
  <c r="Z325" i="1" s="1"/>
  <c r="V327" i="1"/>
  <c r="X327" i="1" s="1"/>
  <c r="Z327" i="1" s="1"/>
  <c r="V316" i="1"/>
  <c r="X316" i="1" s="1"/>
  <c r="Z316" i="1" s="1"/>
  <c r="V310" i="1"/>
  <c r="X310" i="1" s="1"/>
  <c r="Z310" i="1" s="1"/>
  <c r="V305" i="1"/>
  <c r="X305" i="1" s="1"/>
  <c r="Z305" i="1" s="1"/>
  <c r="V298" i="1"/>
  <c r="X298" i="1" s="1"/>
  <c r="Z298" i="1" s="1"/>
  <c r="V293" i="1"/>
  <c r="X293" i="1" s="1"/>
  <c r="Z293" i="1" s="1"/>
  <c r="V261" i="1"/>
  <c r="X261" i="1" s="1"/>
  <c r="Z261" i="1" s="1"/>
  <c r="V266" i="1"/>
  <c r="X266" i="1" s="1"/>
  <c r="Z266" i="1" s="1"/>
  <c r="V339" i="1"/>
  <c r="X339" i="1" s="1"/>
  <c r="Z339" i="1" s="1"/>
  <c r="V347" i="1"/>
  <c r="X347" i="1" s="1"/>
  <c r="Z347" i="1" s="1"/>
  <c r="V366" i="1"/>
  <c r="X366" i="1" s="1"/>
  <c r="Z366" i="1" s="1"/>
  <c r="V363" i="1"/>
  <c r="X363" i="1" s="1"/>
  <c r="Z363" i="1" s="1"/>
  <c r="V333" i="1"/>
  <c r="X333" i="1" s="1"/>
  <c r="Z333" i="1" s="1"/>
  <c r="V357" i="1"/>
  <c r="X357" i="1" s="1"/>
  <c r="Z357" i="1" s="1"/>
  <c r="V492" i="1"/>
  <c r="X492" i="1" s="1"/>
  <c r="Z492" i="1" s="1"/>
  <c r="V489" i="1"/>
  <c r="X489" i="1" s="1"/>
  <c r="Z489" i="1" s="1"/>
  <c r="V405" i="1"/>
  <c r="X405" i="1" s="1"/>
  <c r="Z405" i="1" s="1"/>
  <c r="V394" i="1"/>
  <c r="X394" i="1" s="1"/>
  <c r="Z394" i="1" s="1"/>
  <c r="V482" i="1"/>
  <c r="X482" i="1" s="1"/>
  <c r="Z482" i="1" s="1"/>
  <c r="V391" i="1"/>
  <c r="X391" i="1" s="1"/>
  <c r="Z391" i="1" s="1"/>
  <c r="V387" i="1"/>
  <c r="X387" i="1" s="1"/>
  <c r="Z387" i="1" s="1"/>
  <c r="V422" i="1"/>
  <c r="X422" i="1" s="1"/>
  <c r="Z422" i="1" s="1"/>
  <c r="V433" i="1"/>
  <c r="X433" i="1" s="1"/>
  <c r="Z433" i="1" s="1"/>
  <c r="V377" i="1"/>
  <c r="X377" i="1" s="1"/>
  <c r="Z377" i="1" s="1"/>
  <c r="V458" i="1"/>
  <c r="X458" i="1" s="1"/>
  <c r="Z458" i="1" s="1"/>
  <c r="V452" i="1"/>
  <c r="X452" i="1" s="1"/>
  <c r="Z452" i="1" s="1"/>
  <c r="V459" i="1"/>
  <c r="X459" i="1" s="1"/>
  <c r="Z459" i="1" s="1"/>
  <c r="V468" i="1"/>
  <c r="X468" i="1" s="1"/>
  <c r="Z468" i="1" s="1"/>
  <c r="V564" i="1"/>
  <c r="X564" i="1" s="1"/>
  <c r="Z564" i="1" s="1"/>
  <c r="V565" i="1"/>
  <c r="X565" i="1" s="1"/>
  <c r="Z565" i="1" s="1"/>
  <c r="V553" i="1"/>
  <c r="X553" i="1" s="1"/>
  <c r="Z553" i="1" s="1"/>
  <c r="V537" i="1"/>
  <c r="X537" i="1" s="1"/>
  <c r="Z537" i="1" s="1"/>
  <c r="V532" i="1"/>
  <c r="X532" i="1" s="1"/>
  <c r="Z532" i="1" s="1"/>
  <c r="V520" i="1"/>
  <c r="X520" i="1" s="1"/>
  <c r="Z520" i="1" s="1"/>
  <c r="V510" i="1"/>
  <c r="X510" i="1" s="1"/>
  <c r="Z510" i="1" s="1"/>
  <c r="V504" i="1"/>
  <c r="X504" i="1" s="1"/>
  <c r="Z504" i="1" s="1"/>
  <c r="V586" i="1"/>
  <c r="X586" i="1" s="1"/>
  <c r="Z586" i="1" s="1"/>
  <c r="V546" i="1"/>
  <c r="X546" i="1" s="1"/>
  <c r="Z546" i="1" s="1"/>
  <c r="V560" i="1"/>
  <c r="X560" i="1" s="1"/>
  <c r="Z560" i="1" s="1"/>
  <c r="V563" i="1"/>
  <c r="X563" i="1" s="1"/>
  <c r="Z563" i="1" s="1"/>
  <c r="V579" i="1"/>
  <c r="X579" i="1" s="1"/>
  <c r="Z579" i="1" s="1"/>
  <c r="V628" i="1"/>
  <c r="X628" i="1" s="1"/>
  <c r="Z628" i="1" s="1"/>
  <c r="V637" i="1"/>
  <c r="X637" i="1" s="1"/>
  <c r="Z637" i="1" s="1"/>
  <c r="V636" i="1"/>
  <c r="X636" i="1" s="1"/>
  <c r="Z636" i="1" s="1"/>
  <c r="V600" i="1"/>
  <c r="X600" i="1" s="1"/>
  <c r="Z600" i="1" s="1"/>
  <c r="V645" i="1"/>
  <c r="X645" i="1" s="1"/>
  <c r="Z645" i="1" s="1"/>
  <c r="V606" i="1"/>
  <c r="X606" i="1" s="1"/>
  <c r="Z606" i="1" s="1"/>
  <c r="V627" i="1"/>
  <c r="X627" i="1" s="1"/>
  <c r="Z627" i="1" s="1"/>
  <c r="V654" i="1"/>
  <c r="X654" i="1" s="1"/>
  <c r="Z654" i="1" s="1"/>
  <c r="V668" i="1"/>
  <c r="X668" i="1" s="1"/>
  <c r="Z668" i="1" s="1"/>
  <c r="V676" i="1"/>
  <c r="X676" i="1" s="1"/>
  <c r="Z676" i="1" s="1"/>
  <c r="V691" i="1"/>
  <c r="X691" i="1" s="1"/>
  <c r="Z691" i="1" s="1"/>
  <c r="V703" i="1"/>
  <c r="X703" i="1" s="1"/>
  <c r="Z703" i="1" s="1"/>
  <c r="V684" i="1"/>
  <c r="X684" i="1" s="1"/>
  <c r="Z684" i="1" s="1"/>
  <c r="V710" i="1"/>
  <c r="X710" i="1" s="1"/>
  <c r="Z710" i="1" s="1"/>
  <c r="V785" i="1"/>
  <c r="X785" i="1" s="1"/>
  <c r="Z785" i="1" s="1"/>
  <c r="V779" i="1"/>
  <c r="X779" i="1" s="1"/>
  <c r="Z779" i="1" s="1"/>
  <c r="V771" i="1"/>
  <c r="X771" i="1" s="1"/>
  <c r="Z771" i="1" s="1"/>
  <c r="V105" i="1"/>
  <c r="X105" i="1" s="1"/>
  <c r="Z105" i="1" s="1"/>
  <c r="V96" i="1"/>
  <c r="X96" i="1" s="1"/>
  <c r="Z96" i="1" s="1"/>
  <c r="V90" i="1"/>
  <c r="X90" i="1" s="1"/>
  <c r="Z90" i="1" s="1"/>
  <c r="V80" i="1"/>
  <c r="X80" i="1" s="1"/>
  <c r="Z80" i="1" s="1"/>
  <c r="V163" i="1"/>
  <c r="X163" i="1" s="1"/>
  <c r="Z163" i="1" s="1"/>
  <c r="V161" i="1"/>
  <c r="X161" i="1" s="1"/>
  <c r="Z161" i="1" s="1"/>
  <c r="V61" i="1"/>
  <c r="X61" i="1" s="1"/>
  <c r="Z61" i="1" s="1"/>
  <c r="V73" i="1"/>
  <c r="X73" i="1" s="1"/>
  <c r="Z73" i="1" s="1"/>
  <c r="V196" i="1"/>
  <c r="X196" i="1" s="1"/>
  <c r="Z196" i="1" s="1"/>
  <c r="V183" i="1"/>
  <c r="X183" i="1" s="1"/>
  <c r="Z183" i="1" s="1"/>
  <c r="V190" i="1"/>
  <c r="X190" i="1" s="1"/>
  <c r="Z190" i="1" s="1"/>
  <c r="V232" i="1"/>
  <c r="X232" i="1" s="1"/>
  <c r="Z232" i="1" s="1"/>
  <c r="V240" i="1"/>
  <c r="X240" i="1" s="1"/>
  <c r="Z240" i="1" s="1"/>
  <c r="V223" i="1"/>
  <c r="X223" i="1" s="1"/>
  <c r="Z223" i="1" s="1"/>
  <c r="V176" i="1"/>
  <c r="X176" i="1" s="1"/>
  <c r="Z176" i="1" s="1"/>
  <c r="V244" i="1"/>
  <c r="X244" i="1" s="1"/>
  <c r="Z244" i="1" s="1"/>
  <c r="V194" i="1"/>
  <c r="X194" i="1" s="1"/>
  <c r="Z194" i="1" s="1"/>
  <c r="V184" i="1"/>
  <c r="X184" i="1" s="1"/>
  <c r="Z184" i="1" s="1"/>
  <c r="V256" i="1"/>
  <c r="X256" i="1" s="1"/>
  <c r="Z256" i="1" s="1"/>
  <c r="V283" i="1"/>
  <c r="X283" i="1" s="1"/>
  <c r="Z283" i="1" s="1"/>
  <c r="V330" i="1"/>
  <c r="X330" i="1" s="1"/>
  <c r="Z330" i="1" s="1"/>
  <c r="V314" i="1"/>
  <c r="X314" i="1" s="1"/>
  <c r="Z314" i="1" s="1"/>
  <c r="V312" i="1"/>
  <c r="X312" i="1" s="1"/>
  <c r="Z312" i="1" s="1"/>
  <c r="V258" i="1"/>
  <c r="X258" i="1" s="1"/>
  <c r="Z258" i="1" s="1"/>
  <c r="V299" i="1"/>
  <c r="X299" i="1" s="1"/>
  <c r="Z299" i="1" s="1"/>
  <c r="V292" i="1"/>
  <c r="X292" i="1" s="1"/>
  <c r="Z292" i="1" s="1"/>
  <c r="V262" i="1"/>
  <c r="X262" i="1" s="1"/>
  <c r="Z262" i="1" s="1"/>
  <c r="V289" i="1"/>
  <c r="X289" i="1" s="1"/>
  <c r="Z289" i="1" s="1"/>
  <c r="V340" i="1"/>
  <c r="X340" i="1" s="1"/>
  <c r="Z340" i="1" s="1"/>
  <c r="V348" i="1"/>
  <c r="X348" i="1" s="1"/>
  <c r="Z348" i="1" s="1"/>
  <c r="V367" i="1"/>
  <c r="X367" i="1" s="1"/>
  <c r="Z367" i="1" s="1"/>
  <c r="V364" i="1"/>
  <c r="X364" i="1" s="1"/>
  <c r="Z364" i="1" s="1"/>
  <c r="V334" i="1"/>
  <c r="X334" i="1" s="1"/>
  <c r="Z334" i="1" s="1"/>
  <c r="V446" i="1"/>
  <c r="X446" i="1" s="1"/>
  <c r="Z446" i="1" s="1"/>
  <c r="V440" i="1"/>
  <c r="X440" i="1" s="1"/>
  <c r="Z440" i="1" s="1"/>
  <c r="V490" i="1"/>
  <c r="X490" i="1" s="1"/>
  <c r="Z490" i="1" s="1"/>
  <c r="V406" i="1"/>
  <c r="X406" i="1" s="1"/>
  <c r="Z406" i="1" s="1"/>
  <c r="V395" i="1"/>
  <c r="X395" i="1" s="1"/>
  <c r="Z395" i="1" s="1"/>
  <c r="V483" i="1"/>
  <c r="X483" i="1" s="1"/>
  <c r="Z483" i="1" s="1"/>
  <c r="V380" i="1"/>
  <c r="X380" i="1" s="1"/>
  <c r="Z380" i="1" s="1"/>
  <c r="V480" i="1"/>
  <c r="X480" i="1" s="1"/>
  <c r="Z480" i="1" s="1"/>
  <c r="V412" i="1"/>
  <c r="X412" i="1" s="1"/>
  <c r="Z412" i="1" s="1"/>
  <c r="V434" i="1"/>
  <c r="X434" i="1" s="1"/>
  <c r="Z434" i="1" s="1"/>
  <c r="V378" i="1"/>
  <c r="X378" i="1" s="1"/>
  <c r="Z378" i="1" s="1"/>
  <c r="V454" i="1"/>
  <c r="X454" i="1" s="1"/>
  <c r="Z454" i="1" s="1"/>
  <c r="V453" i="1"/>
  <c r="X453" i="1" s="1"/>
  <c r="Z453" i="1" s="1"/>
  <c r="V460" i="1"/>
  <c r="X460" i="1" s="1"/>
  <c r="Z460" i="1" s="1"/>
  <c r="V469" i="1"/>
  <c r="X469" i="1" s="1"/>
  <c r="Z469" i="1" s="1"/>
  <c r="V568" i="1"/>
  <c r="X568" i="1" s="1"/>
  <c r="Z568" i="1" s="1"/>
  <c r="V594" i="1"/>
  <c r="X594" i="1" s="1"/>
  <c r="Z594" i="1" s="1"/>
  <c r="V548" i="1"/>
  <c r="X548" i="1" s="1"/>
  <c r="Z548" i="1" s="1"/>
  <c r="V538" i="1"/>
  <c r="X538" i="1" s="1"/>
  <c r="Z538" i="1" s="1"/>
  <c r="V533" i="1"/>
  <c r="X533" i="1" s="1"/>
  <c r="Z533" i="1" s="1"/>
  <c r="V521" i="1"/>
  <c r="X521" i="1" s="1"/>
  <c r="Z521" i="1" s="1"/>
  <c r="V511" i="1"/>
  <c r="X511" i="1" s="1"/>
  <c r="Z511" i="1" s="1"/>
  <c r="V505" i="1"/>
  <c r="X505" i="1" s="1"/>
  <c r="Z505" i="1" s="1"/>
  <c r="V525" i="1"/>
  <c r="X525" i="1" s="1"/>
  <c r="Z525" i="1" s="1"/>
  <c r="V547" i="1"/>
  <c r="X547" i="1" s="1"/>
  <c r="Z547" i="1" s="1"/>
  <c r="V555" i="1"/>
  <c r="X555" i="1" s="1"/>
  <c r="Z555" i="1" s="1"/>
  <c r="V571" i="1"/>
  <c r="X571" i="1" s="1"/>
  <c r="Z571" i="1" s="1"/>
  <c r="V580" i="1"/>
  <c r="X580" i="1" s="1"/>
  <c r="Z580" i="1" s="1"/>
  <c r="V629" i="1"/>
  <c r="X629" i="1" s="1"/>
  <c r="Z629" i="1" s="1"/>
  <c r="V638" i="1"/>
  <c r="X638" i="1" s="1"/>
  <c r="Z638" i="1" s="1"/>
  <c r="V602" i="1"/>
  <c r="X602" i="1" s="1"/>
  <c r="Z602" i="1" s="1"/>
  <c r="V601" i="1"/>
  <c r="X601" i="1" s="1"/>
  <c r="Z601" i="1" s="1"/>
  <c r="V646" i="1"/>
  <c r="X646" i="1" s="1"/>
  <c r="Z646" i="1" s="1"/>
  <c r="V607" i="1"/>
  <c r="X607" i="1" s="1"/>
  <c r="Z607" i="1" s="1"/>
  <c r="V640" i="1"/>
  <c r="X640" i="1" s="1"/>
  <c r="Z640" i="1" s="1"/>
  <c r="V652" i="1"/>
  <c r="X652" i="1" s="1"/>
  <c r="Z652" i="1" s="1"/>
  <c r="V667" i="1"/>
  <c r="X667" i="1" s="1"/>
  <c r="Z667" i="1" s="1"/>
  <c r="V677" i="1"/>
  <c r="X677" i="1" s="1"/>
  <c r="Z677" i="1" s="1"/>
  <c r="V692" i="1"/>
  <c r="X692" i="1" s="1"/>
  <c r="Z692" i="1" s="1"/>
  <c r="V704" i="1"/>
  <c r="X704" i="1" s="1"/>
  <c r="Z704" i="1" s="1"/>
  <c r="V685" i="1"/>
  <c r="X685" i="1" s="1"/>
  <c r="Z685" i="1" s="1"/>
  <c r="V679" i="1"/>
  <c r="X679" i="1" s="1"/>
  <c r="Z679" i="1" s="1"/>
  <c r="V786" i="1"/>
  <c r="X786" i="1" s="1"/>
  <c r="Z786" i="1" s="1"/>
  <c r="V776" i="1"/>
  <c r="X776" i="1" s="1"/>
  <c r="Z776" i="1" s="1"/>
  <c r="V769" i="1"/>
  <c r="X769" i="1" s="1"/>
  <c r="Z769" i="1" s="1"/>
  <c r="V762" i="1"/>
  <c r="X762" i="1" s="1"/>
  <c r="Z762" i="1" s="1"/>
  <c r="V81" i="1"/>
  <c r="X81" i="1" s="1"/>
  <c r="Z81" i="1" s="1"/>
  <c r="V164" i="1"/>
  <c r="X164" i="1" s="1"/>
  <c r="Z164" i="1" s="1"/>
  <c r="V62" i="1"/>
  <c r="X62" i="1" s="1"/>
  <c r="Z62" i="1" s="1"/>
  <c r="V64" i="1"/>
  <c r="X64" i="1" s="1"/>
  <c r="Z64" i="1" s="1"/>
  <c r="V74" i="1"/>
  <c r="X74" i="1" s="1"/>
  <c r="Z74" i="1" s="1"/>
  <c r="V209" i="1"/>
  <c r="X209" i="1" s="1"/>
  <c r="Z209" i="1" s="1"/>
  <c r="V235" i="1"/>
  <c r="X235" i="1" s="1"/>
  <c r="Z235" i="1" s="1"/>
  <c r="V191" i="1"/>
  <c r="X191" i="1" s="1"/>
  <c r="Z191" i="1" s="1"/>
  <c r="V233" i="1"/>
  <c r="X233" i="1" s="1"/>
  <c r="Z233" i="1" s="1"/>
  <c r="V219" i="1"/>
  <c r="X219" i="1" s="1"/>
  <c r="Z219" i="1" s="1"/>
  <c r="V202" i="1"/>
  <c r="X202" i="1" s="1"/>
  <c r="Z202" i="1" s="1"/>
  <c r="V246" i="1"/>
  <c r="X246" i="1" s="1"/>
  <c r="Z246" i="1" s="1"/>
  <c r="V249" i="1"/>
  <c r="X249" i="1" s="1"/>
  <c r="Z249" i="1" s="1"/>
  <c r="V189" i="1"/>
  <c r="X189" i="1" s="1"/>
  <c r="Z189" i="1" s="1"/>
  <c r="V211" i="1"/>
  <c r="X211" i="1" s="1"/>
  <c r="Z211" i="1" s="1"/>
  <c r="V257" i="1"/>
  <c r="X257" i="1" s="1"/>
  <c r="Z257" i="1" s="1"/>
  <c r="V324" i="1"/>
  <c r="X324" i="1" s="1"/>
  <c r="Z324" i="1" s="1"/>
  <c r="V326" i="1"/>
  <c r="X326" i="1" s="1"/>
  <c r="Z326" i="1" s="1"/>
  <c r="V315" i="1"/>
  <c r="X315" i="1" s="1"/>
  <c r="Z315" i="1" s="1"/>
  <c r="V285" i="1"/>
  <c r="X285" i="1" s="1"/>
  <c r="Z285" i="1" s="1"/>
  <c r="V274" i="1"/>
  <c r="X274" i="1" s="1"/>
  <c r="Z274" i="1" s="1"/>
  <c r="V301" i="1"/>
  <c r="X301" i="1" s="1"/>
  <c r="Z301" i="1" s="1"/>
  <c r="V275" i="1"/>
  <c r="X275" i="1" s="1"/>
  <c r="Z275" i="1" s="1"/>
  <c r="V287" i="1"/>
  <c r="X287" i="1" s="1"/>
  <c r="Z287" i="1" s="1"/>
  <c r="V286" i="1"/>
  <c r="X286" i="1" s="1"/>
  <c r="Z286" i="1" s="1"/>
  <c r="V341" i="1"/>
  <c r="X341" i="1" s="1"/>
  <c r="Z341" i="1" s="1"/>
  <c r="V349" i="1"/>
  <c r="X349" i="1" s="1"/>
  <c r="Z349" i="1" s="1"/>
  <c r="V368" i="1"/>
  <c r="X368" i="1" s="1"/>
  <c r="Z368" i="1" s="1"/>
  <c r="V371" i="1"/>
  <c r="X371" i="1" s="1"/>
  <c r="Z371" i="1" s="1"/>
  <c r="V335" i="1"/>
  <c r="X335" i="1" s="1"/>
  <c r="Z335" i="1" s="1"/>
  <c r="V447" i="1"/>
  <c r="X447" i="1" s="1"/>
  <c r="Z447" i="1" s="1"/>
  <c r="V441" i="1"/>
  <c r="X441" i="1" s="1"/>
  <c r="Z441" i="1" s="1"/>
  <c r="V399" i="1"/>
  <c r="X399" i="1" s="1"/>
  <c r="Z399" i="1" s="1"/>
  <c r="V407" i="1"/>
  <c r="X407" i="1" s="1"/>
  <c r="Z407" i="1" s="1"/>
  <c r="V396" i="1"/>
  <c r="X396" i="1" s="1"/>
  <c r="Z396" i="1" s="1"/>
  <c r="V484" i="1"/>
  <c r="X484" i="1" s="1"/>
  <c r="Z484" i="1" s="1"/>
  <c r="V381" i="1"/>
  <c r="X381" i="1" s="1"/>
  <c r="Z381" i="1" s="1"/>
  <c r="V481" i="1"/>
  <c r="X481" i="1" s="1"/>
  <c r="Z481" i="1" s="1"/>
  <c r="V413" i="1"/>
  <c r="X413" i="1" s="1"/>
  <c r="Z413" i="1" s="1"/>
  <c r="V435" i="1"/>
  <c r="X435" i="1" s="1"/>
  <c r="Z435" i="1" s="1"/>
  <c r="V424" i="1"/>
  <c r="X424" i="1" s="1"/>
  <c r="Z424" i="1" s="1"/>
  <c r="V455" i="1"/>
  <c r="X455" i="1" s="1"/>
  <c r="Z455" i="1" s="1"/>
  <c r="V479" i="1"/>
  <c r="X479" i="1" s="1"/>
  <c r="Z479" i="1" s="1"/>
  <c r="V461" i="1"/>
  <c r="X461" i="1" s="1"/>
  <c r="Z461" i="1" s="1"/>
  <c r="V470" i="1"/>
  <c r="X470" i="1" s="1"/>
  <c r="Z470" i="1" s="1"/>
  <c r="V569" i="1"/>
  <c r="X569" i="1" s="1"/>
  <c r="Z569" i="1" s="1"/>
  <c r="V595" i="1"/>
  <c r="X595" i="1" s="1"/>
  <c r="Z595" i="1" s="1"/>
  <c r="V539" i="1"/>
  <c r="X539" i="1" s="1"/>
  <c r="Z539" i="1" s="1"/>
  <c r="V495" i="1"/>
  <c r="X495" i="1" s="1"/>
  <c r="Z495" i="1" s="1"/>
  <c r="V591" i="1"/>
  <c r="X591" i="1" s="1"/>
  <c r="Z591" i="1" s="1"/>
  <c r="V522" i="1"/>
  <c r="X522" i="1" s="1"/>
  <c r="Z522" i="1" s="1"/>
  <c r="V512" i="1"/>
  <c r="X512" i="1" s="1"/>
  <c r="Z512" i="1" s="1"/>
  <c r="V506" i="1"/>
  <c r="X506" i="1" s="1"/>
  <c r="Z506" i="1" s="1"/>
  <c r="V526" i="1"/>
  <c r="X526" i="1" s="1"/>
  <c r="Z526" i="1" s="1"/>
  <c r="V542" i="1"/>
  <c r="X542" i="1" s="1"/>
  <c r="Z542" i="1" s="1"/>
  <c r="V556" i="1"/>
  <c r="X556" i="1" s="1"/>
  <c r="Z556" i="1" s="1"/>
  <c r="V572" i="1"/>
  <c r="X572" i="1" s="1"/>
  <c r="Z572" i="1" s="1"/>
  <c r="V576" i="1"/>
  <c r="X576" i="1" s="1"/>
  <c r="Z576" i="1" s="1"/>
  <c r="V630" i="1"/>
  <c r="X630" i="1" s="1"/>
  <c r="Z630" i="1" s="1"/>
  <c r="V639" i="1"/>
  <c r="X639" i="1" s="1"/>
  <c r="Z639" i="1" s="1"/>
  <c r="V603" i="1"/>
  <c r="X603" i="1" s="1"/>
  <c r="Z603" i="1" s="1"/>
  <c r="V616" i="1"/>
  <c r="X616" i="1" s="1"/>
  <c r="Z616" i="1" s="1"/>
  <c r="V648" i="1"/>
  <c r="X648" i="1" s="1"/>
  <c r="Z648" i="1" s="1"/>
  <c r="V605" i="1"/>
  <c r="X605" i="1" s="1"/>
  <c r="Z605" i="1" s="1"/>
  <c r="V641" i="1"/>
  <c r="X641" i="1" s="1"/>
  <c r="Z641" i="1" s="1"/>
  <c r="V653" i="1"/>
  <c r="X653" i="1" s="1"/>
  <c r="Z653" i="1" s="1"/>
  <c r="V666" i="1"/>
  <c r="X666" i="1" s="1"/>
  <c r="Z666" i="1" s="1"/>
  <c r="V680" i="1"/>
  <c r="X680" i="1" s="1"/>
  <c r="Z680" i="1" s="1"/>
  <c r="V693" i="1"/>
  <c r="X693" i="1" s="1"/>
  <c r="Z693" i="1" s="1"/>
  <c r="V705" i="1"/>
  <c r="X705" i="1" s="1"/>
  <c r="Z705" i="1" s="1"/>
  <c r="V694" i="1"/>
  <c r="X694" i="1" s="1"/>
  <c r="Z694" i="1" s="1"/>
  <c r="V672" i="1"/>
  <c r="X672" i="1" s="1"/>
  <c r="Z672" i="1" s="1"/>
  <c r="V787" i="1"/>
  <c r="X787" i="1" s="1"/>
  <c r="Z787" i="1" s="1"/>
  <c r="V777" i="1"/>
  <c r="X777" i="1" s="1"/>
  <c r="Z777" i="1" s="1"/>
  <c r="V770" i="1"/>
  <c r="X770" i="1" s="1"/>
  <c r="Z770" i="1" s="1"/>
  <c r="V111" i="1"/>
  <c r="X111" i="1" s="1"/>
  <c r="Z111" i="1" s="1"/>
  <c r="V107" i="1"/>
  <c r="X107" i="1" s="1"/>
  <c r="Z107" i="1" s="1"/>
  <c r="V95" i="1"/>
  <c r="X95" i="1" s="1"/>
  <c r="Z95" i="1" s="1"/>
  <c r="V85" i="1"/>
  <c r="X85" i="1" s="1"/>
  <c r="Z85" i="1" s="1"/>
  <c r="V77" i="1"/>
  <c r="X77" i="1" s="1"/>
  <c r="Z77" i="1" s="1"/>
  <c r="V165" i="1"/>
  <c r="X165" i="1" s="1"/>
  <c r="Z165" i="1" s="1"/>
  <c r="V171" i="1"/>
  <c r="X171" i="1" s="1"/>
  <c r="Z171" i="1" s="1"/>
  <c r="V63" i="1"/>
  <c r="X63" i="1" s="1"/>
  <c r="Z63" i="1" s="1"/>
  <c r="V71" i="1"/>
  <c r="X71" i="1" s="1"/>
  <c r="Z71" i="1" s="1"/>
  <c r="V210" i="1"/>
  <c r="X210" i="1" s="1"/>
  <c r="Z210" i="1" s="1"/>
  <c r="V230" i="1"/>
  <c r="X230" i="1" s="1"/>
  <c r="Z230" i="1" s="1"/>
  <c r="V192" i="1"/>
  <c r="X192" i="1" s="1"/>
  <c r="Z192" i="1" s="1"/>
  <c r="V241" i="1"/>
  <c r="X241" i="1" s="1"/>
  <c r="Z241" i="1" s="1"/>
  <c r="V198" i="1"/>
  <c r="X198" i="1" s="1"/>
  <c r="Z198" i="1" s="1"/>
  <c r="V203" i="1"/>
  <c r="X203" i="1" s="1"/>
  <c r="Z203" i="1" s="1"/>
  <c r="V252" i="1"/>
  <c r="X252" i="1" s="1"/>
  <c r="Z252" i="1" s="1"/>
  <c r="V250" i="1"/>
  <c r="X250" i="1" s="1"/>
  <c r="Z250" i="1" s="1"/>
  <c r="V227" i="1"/>
  <c r="X227" i="1" s="1"/>
  <c r="Z227" i="1" s="1"/>
  <c r="V220" i="1"/>
  <c r="X220" i="1" s="1"/>
  <c r="Z220" i="1" s="1"/>
  <c r="V328" i="1"/>
  <c r="X328" i="1" s="1"/>
  <c r="Z328" i="1" s="1"/>
  <c r="V284" i="1"/>
  <c r="X284" i="1" s="1"/>
  <c r="Z284" i="1" s="1"/>
  <c r="V321" i="1"/>
  <c r="X321" i="1" s="1"/>
  <c r="Z321" i="1" s="1"/>
  <c r="V277" i="1"/>
  <c r="X277" i="1" s="1"/>
  <c r="Z277" i="1" s="1"/>
  <c r="V311" i="1"/>
  <c r="X311" i="1" s="1"/>
  <c r="Z311" i="1" s="1"/>
  <c r="V303" i="1"/>
  <c r="X303" i="1" s="1"/>
  <c r="Z303" i="1" s="1"/>
  <c r="V300" i="1"/>
  <c r="X300" i="1" s="1"/>
  <c r="Z300" i="1" s="1"/>
  <c r="V276" i="1"/>
  <c r="X276" i="1" s="1"/>
  <c r="Z276" i="1" s="1"/>
  <c r="V288" i="1"/>
  <c r="X288" i="1" s="1"/>
  <c r="Z288" i="1" s="1"/>
  <c r="V281" i="1"/>
  <c r="X281" i="1" s="1"/>
  <c r="Z281" i="1" s="1"/>
  <c r="V342" i="1"/>
  <c r="X342" i="1" s="1"/>
  <c r="Z342" i="1" s="1"/>
  <c r="V350" i="1"/>
  <c r="X350" i="1" s="1"/>
  <c r="Z350" i="1" s="1"/>
  <c r="V369" i="1"/>
  <c r="X369" i="1" s="1"/>
  <c r="Z369" i="1" s="1"/>
  <c r="V372" i="1"/>
  <c r="X372" i="1" s="1"/>
  <c r="Z372" i="1" s="1"/>
  <c r="V375" i="1"/>
  <c r="X375" i="1" s="1"/>
  <c r="Z375" i="1" s="1"/>
  <c r="V448" i="1"/>
  <c r="X448" i="1" s="1"/>
  <c r="Z448" i="1" s="1"/>
  <c r="V442" i="1"/>
  <c r="X442" i="1" s="1"/>
  <c r="Z442" i="1" s="1"/>
  <c r="V400" i="1"/>
  <c r="X400" i="1" s="1"/>
  <c r="Z400" i="1" s="1"/>
  <c r="V408" i="1"/>
  <c r="X408" i="1" s="1"/>
  <c r="Z408" i="1" s="1"/>
  <c r="V397" i="1"/>
  <c r="X397" i="1" s="1"/>
  <c r="Z397" i="1" s="1"/>
  <c r="V485" i="1"/>
  <c r="X485" i="1" s="1"/>
  <c r="Z485" i="1" s="1"/>
  <c r="V382" i="1"/>
  <c r="X382" i="1" s="1"/>
  <c r="Z382" i="1" s="1"/>
  <c r="V417" i="1"/>
  <c r="X417" i="1" s="1"/>
  <c r="Z417" i="1" s="1"/>
  <c r="V414" i="1"/>
  <c r="X414" i="1" s="1"/>
  <c r="Z414" i="1" s="1"/>
  <c r="V436" i="1"/>
  <c r="X436" i="1" s="1"/>
  <c r="Z436" i="1" s="1"/>
  <c r="V425" i="1"/>
  <c r="X425" i="1" s="1"/>
  <c r="Z425" i="1" s="1"/>
  <c r="V456" i="1"/>
  <c r="X456" i="1" s="1"/>
  <c r="Z456" i="1" s="1"/>
  <c r="V478" i="1"/>
  <c r="X478" i="1" s="1"/>
  <c r="Z478" i="1" s="1"/>
  <c r="V462" i="1"/>
  <c r="X462" i="1" s="1"/>
  <c r="Z462" i="1" s="1"/>
  <c r="V471" i="1"/>
  <c r="X471" i="1" s="1"/>
  <c r="Z471" i="1" s="1"/>
  <c r="V570" i="1"/>
  <c r="X570" i="1" s="1"/>
  <c r="Z570" i="1" s="1"/>
  <c r="V566" i="1"/>
  <c r="X566" i="1" s="1"/>
  <c r="Z566" i="1" s="1"/>
  <c r="V540" i="1"/>
  <c r="X540" i="1" s="1"/>
  <c r="Z540" i="1" s="1"/>
  <c r="V496" i="1"/>
  <c r="X496" i="1" s="1"/>
  <c r="Z496" i="1" s="1"/>
  <c r="V592" i="1"/>
  <c r="X592" i="1" s="1"/>
  <c r="Z592" i="1" s="1"/>
  <c r="V523" i="1"/>
  <c r="X523" i="1" s="1"/>
  <c r="Z523" i="1" s="1"/>
  <c r="V513" i="1"/>
  <c r="X513" i="1" s="1"/>
  <c r="Z513" i="1" s="1"/>
  <c r="V502" i="1"/>
  <c r="X502" i="1" s="1"/>
  <c r="Z502" i="1" s="1"/>
  <c r="V527" i="1"/>
  <c r="X527" i="1" s="1"/>
  <c r="Z527" i="1" s="1"/>
  <c r="V543" i="1"/>
  <c r="X543" i="1" s="1"/>
  <c r="Z543" i="1" s="1"/>
  <c r="V557" i="1"/>
  <c r="X557" i="1" s="1"/>
  <c r="Z557" i="1" s="1"/>
  <c r="V573" i="1"/>
  <c r="X573" i="1" s="1"/>
  <c r="Z573" i="1" s="1"/>
  <c r="V577" i="1"/>
  <c r="X577" i="1" s="1"/>
  <c r="Z577" i="1" s="1"/>
  <c r="V631" i="1"/>
  <c r="X631" i="1" s="1"/>
  <c r="Z631" i="1" s="1"/>
  <c r="V633" i="1"/>
  <c r="X633" i="1" s="1"/>
  <c r="Z633" i="1" s="1"/>
  <c r="V604" i="1"/>
  <c r="X604" i="1" s="1"/>
  <c r="Z604" i="1" s="1"/>
  <c r="V617" i="1"/>
  <c r="X617" i="1" s="1"/>
  <c r="Z617" i="1" s="1"/>
  <c r="V649" i="1"/>
  <c r="X649" i="1" s="1"/>
  <c r="Z649" i="1" s="1"/>
  <c r="V624" i="1"/>
  <c r="X624" i="1" s="1"/>
  <c r="Z624" i="1" s="1"/>
  <c r="V642" i="1"/>
  <c r="X642" i="1" s="1"/>
  <c r="Z642" i="1" s="1"/>
  <c r="V662" i="1"/>
  <c r="X662" i="1" s="1"/>
  <c r="Z662" i="1" s="1"/>
  <c r="V663" i="1"/>
  <c r="X663" i="1" s="1"/>
  <c r="Z663" i="1" s="1"/>
  <c r="V686" i="1"/>
  <c r="X686" i="1" s="1"/>
  <c r="Z686" i="1" s="1"/>
  <c r="V706" i="1"/>
  <c r="X706" i="1" s="1"/>
  <c r="Z706" i="1" s="1"/>
  <c r="V699" i="1"/>
  <c r="X699" i="1" s="1"/>
  <c r="Z699" i="1" s="1"/>
  <c r="V695" i="1"/>
  <c r="X695" i="1" s="1"/>
  <c r="Z695" i="1" s="1"/>
  <c r="V673" i="1"/>
  <c r="X673" i="1" s="1"/>
  <c r="Z673" i="1" s="1"/>
  <c r="V782" i="1"/>
  <c r="X782" i="1" s="1"/>
  <c r="Z782" i="1" s="1"/>
  <c r="V778" i="1"/>
  <c r="X778" i="1" s="1"/>
  <c r="Z778" i="1" s="1"/>
  <c r="V766" i="1"/>
  <c r="X766" i="1" s="1"/>
  <c r="Z766" i="1" s="1"/>
  <c r="V758" i="1"/>
  <c r="X758" i="1" s="1"/>
  <c r="Z758" i="1" s="1"/>
  <c r="V750" i="1"/>
  <c r="X750" i="1" s="1"/>
  <c r="Z750" i="1" s="1"/>
  <c r="V116" i="1"/>
  <c r="X116" i="1" s="1"/>
  <c r="Z116" i="1" s="1"/>
  <c r="V110" i="1"/>
  <c r="X110" i="1" s="1"/>
  <c r="Z110" i="1" s="1"/>
  <c r="V102" i="1"/>
  <c r="X102" i="1" s="1"/>
  <c r="Z102" i="1" s="1"/>
  <c r="V93" i="1"/>
  <c r="X93" i="1" s="1"/>
  <c r="Z93" i="1" s="1"/>
  <c r="V86" i="1"/>
  <c r="X86" i="1" s="1"/>
  <c r="Z86" i="1" s="1"/>
  <c r="V78" i="1"/>
  <c r="X78" i="1" s="1"/>
  <c r="Z78" i="1" s="1"/>
  <c r="V166" i="1"/>
  <c r="X166" i="1" s="1"/>
  <c r="Z166" i="1" s="1"/>
  <c r="V65" i="1"/>
  <c r="X65" i="1" s="1"/>
  <c r="Z65" i="1" s="1"/>
  <c r="V67" i="1"/>
  <c r="X67" i="1" s="1"/>
  <c r="Z67" i="1" s="1"/>
  <c r="V75" i="1"/>
  <c r="X75" i="1" s="1"/>
  <c r="Z75" i="1" s="1"/>
  <c r="V193" i="1"/>
  <c r="X193" i="1" s="1"/>
  <c r="Z193" i="1" s="1"/>
  <c r="V231" i="1"/>
  <c r="X231" i="1" s="1"/>
  <c r="Z231" i="1" s="1"/>
  <c r="V214" i="1"/>
  <c r="X214" i="1" s="1"/>
  <c r="Z214" i="1" s="1"/>
  <c r="V180" i="1"/>
  <c r="X180" i="1" s="1"/>
  <c r="Z180" i="1" s="1"/>
  <c r="V199" i="1"/>
  <c r="X199" i="1" s="1"/>
  <c r="Z199" i="1" s="1"/>
  <c r="V204" i="1"/>
  <c r="X204" i="1" s="1"/>
  <c r="Z204" i="1" s="1"/>
  <c r="V251" i="1"/>
  <c r="X251" i="1" s="1"/>
  <c r="Z251" i="1" s="1"/>
  <c r="V236" i="1"/>
  <c r="X236" i="1" s="1"/>
  <c r="Z236" i="1" s="1"/>
  <c r="V228" i="1"/>
  <c r="X228" i="1" s="1"/>
  <c r="Z228" i="1" s="1"/>
  <c r="V221" i="1"/>
  <c r="X221" i="1" s="1"/>
  <c r="Z221" i="1" s="1"/>
  <c r="V329" i="1"/>
  <c r="X329" i="1" s="1"/>
  <c r="Z329" i="1" s="1"/>
  <c r="V272" i="1"/>
  <c r="X272" i="1" s="1"/>
  <c r="Z272" i="1" s="1"/>
  <c r="V322" i="1"/>
  <c r="X322" i="1" s="1"/>
  <c r="Z322" i="1" s="1"/>
  <c r="V278" i="1"/>
  <c r="X278" i="1" s="1"/>
  <c r="Z278" i="1" s="1"/>
  <c r="V309" i="1"/>
  <c r="X309" i="1" s="1"/>
  <c r="Z309" i="1" s="1"/>
  <c r="V263" i="1"/>
  <c r="X263" i="1" s="1"/>
  <c r="Z263" i="1" s="1"/>
  <c r="V268" i="1"/>
  <c r="X268" i="1" s="1"/>
  <c r="Z268" i="1" s="1"/>
  <c r="V295" i="1"/>
  <c r="X295" i="1" s="1"/>
  <c r="Z295" i="1" s="1"/>
  <c r="V290" i="1"/>
  <c r="X290" i="1" s="1"/>
  <c r="Z290" i="1" s="1"/>
  <c r="V282" i="1"/>
  <c r="X282" i="1" s="1"/>
  <c r="Z282" i="1" s="1"/>
  <c r="V343" i="1"/>
  <c r="X343" i="1" s="1"/>
  <c r="Z343" i="1" s="1"/>
  <c r="V351" i="1"/>
  <c r="X351" i="1" s="1"/>
  <c r="Z351" i="1" s="1"/>
  <c r="V370" i="1"/>
  <c r="X370" i="1" s="1"/>
  <c r="Z370" i="1" s="1"/>
  <c r="V373" i="1"/>
  <c r="X373" i="1" s="1"/>
  <c r="Z373" i="1" s="1"/>
  <c r="V353" i="1"/>
  <c r="X353" i="1" s="1"/>
  <c r="Z353" i="1" s="1"/>
  <c r="V379" i="1"/>
  <c r="X379" i="1" s="1"/>
  <c r="Z379" i="1" s="1"/>
  <c r="V443" i="1"/>
  <c r="X443" i="1" s="1"/>
  <c r="Z443" i="1" s="1"/>
  <c r="V401" i="1"/>
  <c r="X401" i="1" s="1"/>
  <c r="Z401" i="1" s="1"/>
  <c r="V409" i="1"/>
  <c r="X409" i="1" s="1"/>
  <c r="Z409" i="1" s="1"/>
  <c r="V398" i="1"/>
  <c r="X398" i="1" s="1"/>
  <c r="Z398" i="1" s="1"/>
  <c r="V486" i="1"/>
  <c r="X486" i="1" s="1"/>
  <c r="Z486" i="1" s="1"/>
  <c r="V383" i="1"/>
  <c r="X383" i="1" s="1"/>
  <c r="Z383" i="1" s="1"/>
  <c r="V418" i="1"/>
  <c r="X418" i="1" s="1"/>
  <c r="Z418" i="1" s="1"/>
  <c r="V415" i="1"/>
  <c r="X415" i="1" s="1"/>
  <c r="Z415" i="1" s="1"/>
  <c r="V429" i="1"/>
  <c r="X429" i="1" s="1"/>
  <c r="Z429" i="1" s="1"/>
  <c r="V426" i="1"/>
  <c r="X426" i="1" s="1"/>
  <c r="Z426" i="1" s="1"/>
  <c r="V457" i="1"/>
  <c r="X457" i="1" s="1"/>
  <c r="Z457" i="1" s="1"/>
  <c r="V476" i="1"/>
  <c r="X476" i="1" s="1"/>
  <c r="Z476" i="1" s="1"/>
  <c r="V464" i="1"/>
  <c r="X464" i="1" s="1"/>
  <c r="Z464" i="1" s="1"/>
  <c r="V472" i="1"/>
  <c r="X472" i="1" s="1"/>
  <c r="Z472" i="1" s="1"/>
  <c r="V583" i="1"/>
  <c r="X583" i="1" s="1"/>
  <c r="Z583" i="1" s="1"/>
  <c r="V549" i="1"/>
  <c r="X549" i="1" s="1"/>
  <c r="Z549" i="1" s="1"/>
  <c r="V541" i="1"/>
  <c r="X541" i="1" s="1"/>
  <c r="Z541" i="1" s="1"/>
  <c r="V497" i="1"/>
  <c r="X497" i="1" s="1"/>
  <c r="Z497" i="1" s="1"/>
  <c r="V593" i="1"/>
  <c r="X593" i="1" s="1"/>
  <c r="Z593" i="1" s="1"/>
  <c r="V524" i="1"/>
  <c r="X524" i="1" s="1"/>
  <c r="Z524" i="1" s="1"/>
  <c r="V516" i="1"/>
  <c r="X516" i="1" s="1"/>
  <c r="Z516" i="1" s="1"/>
  <c r="V499" i="1"/>
  <c r="X499" i="1" s="1"/>
  <c r="Z499" i="1" s="1"/>
  <c r="V528" i="1"/>
  <c r="X528" i="1" s="1"/>
  <c r="Z528" i="1" s="1"/>
  <c r="V544" i="1"/>
  <c r="X544" i="1" s="1"/>
  <c r="Z544" i="1" s="1"/>
  <c r="V558" i="1"/>
  <c r="X558" i="1" s="1"/>
  <c r="Z558" i="1" s="1"/>
  <c r="V574" i="1"/>
  <c r="X574" i="1" s="1"/>
  <c r="Z574" i="1" s="1"/>
  <c r="V578" i="1"/>
  <c r="X578" i="1" s="1"/>
  <c r="Z578" i="1" s="1"/>
  <c r="V620" i="1"/>
  <c r="X620" i="1" s="1"/>
  <c r="Z620" i="1" s="1"/>
  <c r="V647" i="1"/>
  <c r="X647" i="1" s="1"/>
  <c r="Z647" i="1" s="1"/>
  <c r="V596" i="1"/>
  <c r="X596" i="1" s="1"/>
  <c r="Z596" i="1" s="1"/>
  <c r="V618" i="1"/>
  <c r="X618" i="1" s="1"/>
  <c r="Z618" i="1" s="1"/>
  <c r="V610" i="1"/>
  <c r="X610" i="1" s="1"/>
  <c r="Z610" i="1" s="1"/>
  <c r="V625" i="1"/>
  <c r="X625" i="1" s="1"/>
  <c r="Z625" i="1" s="1"/>
  <c r="V643" i="1"/>
  <c r="X643" i="1" s="1"/>
  <c r="Z643" i="1" s="1"/>
  <c r="V658" i="1"/>
  <c r="X658" i="1" s="1"/>
  <c r="Z658" i="1" s="1"/>
  <c r="V664" i="1"/>
  <c r="X664" i="1" s="1"/>
  <c r="Z664" i="1" s="1"/>
  <c r="V687" i="1"/>
  <c r="X687" i="1" s="1"/>
  <c r="Z687" i="1" s="1"/>
  <c r="V707" i="1"/>
  <c r="X707" i="1" s="1"/>
  <c r="Z707" i="1" s="1"/>
  <c r="V700" i="1"/>
  <c r="X700" i="1" s="1"/>
  <c r="Z700" i="1" s="1"/>
  <c r="V696" i="1"/>
  <c r="X696" i="1" s="1"/>
  <c r="Z696" i="1" s="1"/>
  <c r="V674" i="1"/>
  <c r="X674" i="1" s="1"/>
  <c r="Z674" i="1" s="1"/>
  <c r="V783" i="1"/>
  <c r="X783" i="1" s="1"/>
  <c r="Z783" i="1" s="1"/>
  <c r="V774" i="1"/>
  <c r="X774" i="1" s="1"/>
  <c r="Z774" i="1" s="1"/>
  <c r="V767" i="1"/>
  <c r="X767" i="1" s="1"/>
  <c r="Z767" i="1" s="1"/>
  <c r="V1021" i="1"/>
  <c r="X1021" i="1" s="1"/>
  <c r="Z1021" i="1" s="1"/>
  <c r="V1013" i="1"/>
  <c r="X1013" i="1" s="1"/>
  <c r="Z1013" i="1" s="1"/>
  <c r="V1006" i="1"/>
  <c r="X1006" i="1" s="1"/>
  <c r="Z1006" i="1" s="1"/>
  <c r="V1002" i="1"/>
  <c r="X1002" i="1" s="1"/>
  <c r="Z1002" i="1" s="1"/>
  <c r="V993" i="1"/>
  <c r="X993" i="1" s="1"/>
  <c r="Z993" i="1" s="1"/>
  <c r="V1169" i="1"/>
  <c r="X1169" i="1" s="1"/>
  <c r="Z1169" i="1" s="1"/>
  <c r="V1158" i="1"/>
  <c r="X1158" i="1" s="1"/>
  <c r="Z1158" i="1" s="1"/>
  <c r="V1142" i="1"/>
  <c r="X1142" i="1" s="1"/>
  <c r="Z1142" i="1" s="1"/>
  <c r="V1149" i="1"/>
  <c r="X1149" i="1" s="1"/>
  <c r="Z1149" i="1" s="1"/>
  <c r="V1138" i="1"/>
  <c r="X1138" i="1" s="1"/>
  <c r="Z1138" i="1" s="1"/>
  <c r="V1126" i="1"/>
  <c r="X1126" i="1" s="1"/>
  <c r="Z1126" i="1" s="1"/>
  <c r="V1119" i="1"/>
  <c r="X1119" i="1" s="1"/>
  <c r="Z1119" i="1" s="1"/>
  <c r="V1109" i="1"/>
  <c r="X1109" i="1" s="1"/>
  <c r="Z1109" i="1" s="1"/>
  <c r="V1102" i="1"/>
  <c r="X1102" i="1" s="1"/>
  <c r="Z1102" i="1" s="1"/>
  <c r="V1100" i="1"/>
  <c r="X1100" i="1" s="1"/>
  <c r="Z1100" i="1" s="1"/>
  <c r="V1284" i="1"/>
  <c r="X1284" i="1" s="1"/>
  <c r="Z1284" i="1" s="1"/>
  <c r="V1279" i="1"/>
  <c r="X1279" i="1" s="1"/>
  <c r="Z1279" i="1" s="1"/>
  <c r="V1274" i="1"/>
  <c r="X1274" i="1" s="1"/>
  <c r="Z1274" i="1" s="1"/>
  <c r="V1263" i="1"/>
  <c r="X1263" i="1" s="1"/>
  <c r="Z1263" i="1" s="1"/>
  <c r="V1253" i="1"/>
  <c r="X1253" i="1" s="1"/>
  <c r="Z1253" i="1" s="1"/>
  <c r="V1249" i="1"/>
  <c r="X1249" i="1" s="1"/>
  <c r="Z1249" i="1" s="1"/>
  <c r="V1233" i="1"/>
  <c r="X1233" i="1" s="1"/>
  <c r="Z1233" i="1" s="1"/>
  <c r="V1239" i="1"/>
  <c r="X1239" i="1" s="1"/>
  <c r="Z1239" i="1" s="1"/>
  <c r="V1228" i="1"/>
  <c r="X1228" i="1" s="1"/>
  <c r="Z1228" i="1" s="1"/>
  <c r="V1216" i="1"/>
  <c r="X1216" i="1" s="1"/>
  <c r="Z1216" i="1" s="1"/>
  <c r="V1204" i="1"/>
  <c r="X1204" i="1" s="1"/>
  <c r="Z1204" i="1" s="1"/>
  <c r="V1199" i="1"/>
  <c r="X1199" i="1" s="1"/>
  <c r="Z1199" i="1" s="1"/>
  <c r="V1192" i="1"/>
  <c r="X1192" i="1" s="1"/>
  <c r="Z1192" i="1" s="1"/>
  <c r="V1185" i="1"/>
  <c r="X1185" i="1" s="1"/>
  <c r="Z1185" i="1" s="1"/>
  <c r="V1178" i="1"/>
  <c r="X1178" i="1" s="1"/>
  <c r="Z1178" i="1" s="1"/>
  <c r="V1428" i="1"/>
  <c r="X1428" i="1" s="1"/>
  <c r="Z1428" i="1" s="1"/>
  <c r="V1414" i="1"/>
  <c r="X1414" i="1" s="1"/>
  <c r="Z1414" i="1" s="1"/>
  <c r="V1405" i="1"/>
  <c r="X1405" i="1" s="1"/>
  <c r="Z1405" i="1" s="1"/>
  <c r="V1402" i="1"/>
  <c r="X1402" i="1" s="1"/>
  <c r="Z1402" i="1" s="1"/>
  <c r="V1394" i="1"/>
  <c r="X1394" i="1" s="1"/>
  <c r="Z1394" i="1" s="1"/>
  <c r="V1392" i="1"/>
  <c r="X1392" i="1" s="1"/>
  <c r="Z1392" i="1" s="1"/>
  <c r="V763" i="1"/>
  <c r="X763" i="1" s="1"/>
  <c r="Z763" i="1" s="1"/>
  <c r="V757" i="1"/>
  <c r="X757" i="1" s="1"/>
  <c r="Z757" i="1" s="1"/>
  <c r="V753" i="1"/>
  <c r="X753" i="1" s="1"/>
  <c r="Z753" i="1" s="1"/>
  <c r="V743" i="1"/>
  <c r="X743" i="1" s="1"/>
  <c r="Z743" i="1" s="1"/>
  <c r="V737" i="1"/>
  <c r="X737" i="1" s="1"/>
  <c r="Z737" i="1" s="1"/>
  <c r="V720" i="1"/>
  <c r="X720" i="1" s="1"/>
  <c r="Z720" i="1" s="1"/>
  <c r="V716" i="1"/>
  <c r="X716" i="1" s="1"/>
  <c r="Z716" i="1" s="1"/>
  <c r="V895" i="1"/>
  <c r="X895" i="1" s="1"/>
  <c r="Z895" i="1" s="1"/>
  <c r="V881" i="1"/>
  <c r="X881" i="1" s="1"/>
  <c r="Z881" i="1" s="1"/>
  <c r="V876" i="1"/>
  <c r="X876" i="1" s="1"/>
  <c r="Z876" i="1" s="1"/>
  <c r="V863" i="1"/>
  <c r="X863" i="1" s="1"/>
  <c r="Z863" i="1" s="1"/>
  <c r="V854" i="1"/>
  <c r="X854" i="1" s="1"/>
  <c r="Z854" i="1" s="1"/>
  <c r="V862" i="1"/>
  <c r="X862" i="1" s="1"/>
  <c r="Z862" i="1" s="1"/>
  <c r="V847" i="1"/>
  <c r="X847" i="1" s="1"/>
  <c r="Z847" i="1" s="1"/>
  <c r="V839" i="1"/>
  <c r="X839" i="1" s="1"/>
  <c r="Z839" i="1" s="1"/>
  <c r="V831" i="1"/>
  <c r="X831" i="1" s="1"/>
  <c r="Z831" i="1" s="1"/>
  <c r="V820" i="1"/>
  <c r="X820" i="1" s="1"/>
  <c r="Z820" i="1" s="1"/>
  <c r="V815" i="1"/>
  <c r="X815" i="1" s="1"/>
  <c r="Z815" i="1" s="1"/>
  <c r="V805" i="1"/>
  <c r="X805" i="1" s="1"/>
  <c r="Z805" i="1" s="1"/>
  <c r="V799" i="1"/>
  <c r="X799" i="1" s="1"/>
  <c r="Z799" i="1" s="1"/>
  <c r="V791" i="1"/>
  <c r="X791" i="1" s="1"/>
  <c r="Z791" i="1" s="1"/>
  <c r="V944" i="1"/>
  <c r="X944" i="1" s="1"/>
  <c r="Z944" i="1" s="1"/>
  <c r="V933" i="1"/>
  <c r="X933" i="1" s="1"/>
  <c r="Z933" i="1" s="1"/>
  <c r="V927" i="1"/>
  <c r="X927" i="1" s="1"/>
  <c r="Z927" i="1" s="1"/>
  <c r="V915" i="1"/>
  <c r="X915" i="1" s="1"/>
  <c r="Z915" i="1" s="1"/>
  <c r="V907" i="1"/>
  <c r="X907" i="1" s="1"/>
  <c r="Z907" i="1" s="1"/>
  <c r="V988" i="1"/>
  <c r="X988" i="1" s="1"/>
  <c r="Z988" i="1" s="1"/>
  <c r="V977" i="1"/>
  <c r="X977" i="1" s="1"/>
  <c r="Z977" i="1" s="1"/>
  <c r="V967" i="1"/>
  <c r="X967" i="1" s="1"/>
  <c r="Z967" i="1" s="1"/>
  <c r="V956" i="1"/>
  <c r="X956" i="1" s="1"/>
  <c r="Z956" i="1" s="1"/>
  <c r="V964" i="1"/>
  <c r="X964" i="1" s="1"/>
  <c r="Z964" i="1" s="1"/>
  <c r="V946" i="1"/>
  <c r="X946" i="1" s="1"/>
  <c r="Z946" i="1" s="1"/>
  <c r="V1087" i="1"/>
  <c r="X1087" i="1" s="1"/>
  <c r="Z1087" i="1" s="1"/>
  <c r="V1081" i="1"/>
  <c r="X1081" i="1" s="1"/>
  <c r="Z1081" i="1" s="1"/>
  <c r="V1078" i="1"/>
  <c r="X1078" i="1" s="1"/>
  <c r="Z1078" i="1" s="1"/>
  <c r="V1074" i="1"/>
  <c r="X1074" i="1" s="1"/>
  <c r="Z1074" i="1" s="1"/>
  <c r="V1061" i="1"/>
  <c r="X1061" i="1" s="1"/>
  <c r="Z1061" i="1" s="1"/>
  <c r="V1053" i="1"/>
  <c r="X1053" i="1" s="1"/>
  <c r="Z1053" i="1" s="1"/>
  <c r="V1046" i="1"/>
  <c r="X1046" i="1" s="1"/>
  <c r="Z1046" i="1" s="1"/>
  <c r="V1035" i="1"/>
  <c r="X1035" i="1" s="1"/>
  <c r="Z1035" i="1" s="1"/>
  <c r="V1028" i="1"/>
  <c r="X1028" i="1" s="1"/>
  <c r="Z1028" i="1" s="1"/>
  <c r="V1018" i="1"/>
  <c r="X1018" i="1" s="1"/>
  <c r="Z1018" i="1" s="1"/>
  <c r="V1007" i="1"/>
  <c r="X1007" i="1" s="1"/>
  <c r="Z1007" i="1" s="1"/>
  <c r="V1003" i="1"/>
  <c r="X1003" i="1" s="1"/>
  <c r="Z1003" i="1" s="1"/>
  <c r="V994" i="1"/>
  <c r="X994" i="1" s="1"/>
  <c r="Z994" i="1" s="1"/>
  <c r="V1170" i="1"/>
  <c r="X1170" i="1" s="1"/>
  <c r="Z1170" i="1" s="1"/>
  <c r="V1159" i="1"/>
  <c r="X1159" i="1" s="1"/>
  <c r="Z1159" i="1" s="1"/>
  <c r="V1143" i="1"/>
  <c r="X1143" i="1" s="1"/>
  <c r="Z1143" i="1" s="1"/>
  <c r="V1150" i="1"/>
  <c r="X1150" i="1" s="1"/>
  <c r="Z1150" i="1" s="1"/>
  <c r="V1134" i="1"/>
  <c r="X1134" i="1" s="1"/>
  <c r="Z1134" i="1" s="1"/>
  <c r="V1127" i="1"/>
  <c r="X1127" i="1" s="1"/>
  <c r="Z1127" i="1" s="1"/>
  <c r="V1120" i="1"/>
  <c r="X1120" i="1" s="1"/>
  <c r="Z1120" i="1" s="1"/>
  <c r="V1110" i="1"/>
  <c r="X1110" i="1" s="1"/>
  <c r="Z1110" i="1" s="1"/>
  <c r="V1103" i="1"/>
  <c r="X1103" i="1" s="1"/>
  <c r="Z1103" i="1" s="1"/>
  <c r="V1094" i="1"/>
  <c r="X1094" i="1" s="1"/>
  <c r="Z1094" i="1" s="1"/>
  <c r="V1285" i="1"/>
  <c r="X1285" i="1" s="1"/>
  <c r="Z1285" i="1" s="1"/>
  <c r="V1280" i="1"/>
  <c r="X1280" i="1" s="1"/>
  <c r="Z1280" i="1" s="1"/>
  <c r="V1275" i="1"/>
  <c r="X1275" i="1" s="1"/>
  <c r="Z1275" i="1" s="1"/>
  <c r="V1264" i="1"/>
  <c r="X1264" i="1" s="1"/>
  <c r="Z1264" i="1" s="1"/>
  <c r="V1254" i="1"/>
  <c r="X1254" i="1" s="1"/>
  <c r="Z1254" i="1" s="1"/>
  <c r="V1250" i="1"/>
  <c r="X1250" i="1" s="1"/>
  <c r="Z1250" i="1" s="1"/>
  <c r="V1234" i="1"/>
  <c r="X1234" i="1" s="1"/>
  <c r="Z1234" i="1" s="1"/>
  <c r="V1235" i="1"/>
  <c r="X1235" i="1" s="1"/>
  <c r="Z1235" i="1" s="1"/>
  <c r="V1229" i="1"/>
  <c r="X1229" i="1" s="1"/>
  <c r="Z1229" i="1" s="1"/>
  <c r="V1217" i="1"/>
  <c r="X1217" i="1" s="1"/>
  <c r="Z1217" i="1" s="1"/>
  <c r="V1205" i="1"/>
  <c r="X1205" i="1" s="1"/>
  <c r="Z1205" i="1" s="1"/>
  <c r="V1200" i="1"/>
  <c r="X1200" i="1" s="1"/>
  <c r="Z1200" i="1" s="1"/>
  <c r="V1193" i="1"/>
  <c r="X1193" i="1" s="1"/>
  <c r="Z1193" i="1" s="1"/>
  <c r="V1186" i="1"/>
  <c r="X1186" i="1" s="1"/>
  <c r="Z1186" i="1" s="1"/>
  <c r="V1179" i="1"/>
  <c r="X1179" i="1" s="1"/>
  <c r="Z1179" i="1" s="1"/>
  <c r="V1429" i="1"/>
  <c r="X1429" i="1" s="1"/>
  <c r="Z1429" i="1" s="1"/>
  <c r="V1415" i="1"/>
  <c r="X1415" i="1" s="1"/>
  <c r="Z1415" i="1" s="1"/>
  <c r="V1406" i="1"/>
  <c r="X1406" i="1" s="1"/>
  <c r="Z1406" i="1" s="1"/>
  <c r="V1396" i="1"/>
  <c r="X1396" i="1" s="1"/>
  <c r="Z1396" i="1" s="1"/>
  <c r="V1385" i="1"/>
  <c r="X1385" i="1" s="1"/>
  <c r="Z1385" i="1" s="1"/>
  <c r="V1384" i="1"/>
  <c r="X1384" i="1" s="1"/>
  <c r="Z1384" i="1" s="1"/>
  <c r="V1082" i="1"/>
  <c r="X1082" i="1" s="1"/>
  <c r="Z1082" i="1" s="1"/>
  <c r="V1067" i="1"/>
  <c r="X1067" i="1" s="1"/>
  <c r="Z1067" i="1" s="1"/>
  <c r="V1065" i="1"/>
  <c r="X1065" i="1" s="1"/>
  <c r="Z1065" i="1" s="1"/>
  <c r="V1062" i="1"/>
  <c r="X1062" i="1" s="1"/>
  <c r="Z1062" i="1" s="1"/>
  <c r="V1050" i="1"/>
  <c r="X1050" i="1" s="1"/>
  <c r="Z1050" i="1" s="1"/>
  <c r="V1047" i="1"/>
  <c r="X1047" i="1" s="1"/>
  <c r="Z1047" i="1" s="1"/>
  <c r="V1031" i="1"/>
  <c r="X1031" i="1" s="1"/>
  <c r="Z1031" i="1" s="1"/>
  <c r="V1029" i="1"/>
  <c r="X1029" i="1" s="1"/>
  <c r="Z1029" i="1" s="1"/>
  <c r="V1019" i="1"/>
  <c r="X1019" i="1" s="1"/>
  <c r="Z1019" i="1" s="1"/>
  <c r="V1012" i="1"/>
  <c r="X1012" i="1" s="1"/>
  <c r="Z1012" i="1" s="1"/>
  <c r="V1005" i="1"/>
  <c r="X1005" i="1" s="1"/>
  <c r="Z1005" i="1" s="1"/>
  <c r="V997" i="1"/>
  <c r="X997" i="1" s="1"/>
  <c r="Z997" i="1" s="1"/>
  <c r="V989" i="1"/>
  <c r="X989" i="1" s="1"/>
  <c r="Z989" i="1" s="1"/>
  <c r="V1171" i="1"/>
  <c r="X1171" i="1" s="1"/>
  <c r="Z1171" i="1" s="1"/>
  <c r="V1139" i="1"/>
  <c r="X1139" i="1" s="1"/>
  <c r="Z1139" i="1" s="1"/>
  <c r="V1154" i="1"/>
  <c r="X1154" i="1" s="1"/>
  <c r="Z1154" i="1" s="1"/>
  <c r="V1151" i="1"/>
  <c r="X1151" i="1" s="1"/>
  <c r="Z1151" i="1" s="1"/>
  <c r="V1133" i="1"/>
  <c r="X1133" i="1" s="1"/>
  <c r="Z1133" i="1" s="1"/>
  <c r="V1123" i="1"/>
  <c r="X1123" i="1" s="1"/>
  <c r="Z1123" i="1" s="1"/>
  <c r="V1121" i="1"/>
  <c r="X1121" i="1" s="1"/>
  <c r="Z1121" i="1" s="1"/>
  <c r="V1111" i="1"/>
  <c r="X1111" i="1" s="1"/>
  <c r="Z1111" i="1" s="1"/>
  <c r="V1104" i="1"/>
  <c r="X1104" i="1" s="1"/>
  <c r="Z1104" i="1" s="1"/>
  <c r="V1095" i="1"/>
  <c r="X1095" i="1" s="1"/>
  <c r="Z1095" i="1" s="1"/>
  <c r="V1286" i="1"/>
  <c r="X1286" i="1" s="1"/>
  <c r="Z1286" i="1" s="1"/>
  <c r="V1278" i="1"/>
  <c r="X1278" i="1" s="1"/>
  <c r="Z1278" i="1" s="1"/>
  <c r="V1270" i="1"/>
  <c r="X1270" i="1" s="1"/>
  <c r="Z1270" i="1" s="1"/>
  <c r="V1265" i="1"/>
  <c r="X1265" i="1" s="1"/>
  <c r="Z1265" i="1" s="1"/>
  <c r="V1255" i="1"/>
  <c r="X1255" i="1" s="1"/>
  <c r="Z1255" i="1" s="1"/>
  <c r="V1246" i="1"/>
  <c r="X1246" i="1" s="1"/>
  <c r="Z1246" i="1" s="1"/>
  <c r="V1245" i="1"/>
  <c r="X1245" i="1" s="1"/>
  <c r="Z1245" i="1" s="1"/>
  <c r="V1222" i="1"/>
  <c r="X1222" i="1" s="1"/>
  <c r="Z1222" i="1" s="1"/>
  <c r="V1230" i="1"/>
  <c r="X1230" i="1" s="1"/>
  <c r="Z1230" i="1" s="1"/>
  <c r="V1214" i="1"/>
  <c r="X1214" i="1" s="1"/>
  <c r="Z1214" i="1" s="1"/>
  <c r="V1206" i="1"/>
  <c r="X1206" i="1" s="1"/>
  <c r="Z1206" i="1" s="1"/>
  <c r="V1201" i="1"/>
  <c r="X1201" i="1" s="1"/>
  <c r="Z1201" i="1" s="1"/>
  <c r="V1189" i="1"/>
  <c r="X1189" i="1" s="1"/>
  <c r="Z1189" i="1" s="1"/>
  <c r="V1187" i="1"/>
  <c r="X1187" i="1" s="1"/>
  <c r="Z1187" i="1" s="1"/>
  <c r="V1180" i="1"/>
  <c r="X1180" i="1" s="1"/>
  <c r="Z1180" i="1" s="1"/>
  <c r="V1419" i="1"/>
  <c r="X1419" i="1" s="1"/>
  <c r="Z1419" i="1" s="1"/>
  <c r="V1416" i="1"/>
  <c r="X1416" i="1" s="1"/>
  <c r="Z1416" i="1" s="1"/>
  <c r="V1407" i="1"/>
  <c r="X1407" i="1" s="1"/>
  <c r="Z1407" i="1" s="1"/>
  <c r="V1397" i="1"/>
  <c r="X1397" i="1" s="1"/>
  <c r="Z1397" i="1" s="1"/>
  <c r="V1386" i="1"/>
  <c r="X1386" i="1" s="1"/>
  <c r="Z1386" i="1" s="1"/>
  <c r="V1379" i="1"/>
  <c r="X1379" i="1" s="1"/>
  <c r="Z1379" i="1" s="1"/>
  <c r="V1377" i="1"/>
  <c r="X1377" i="1" s="1"/>
  <c r="Z1377" i="1" s="1"/>
  <c r="V1369" i="1"/>
  <c r="V1357" i="1"/>
  <c r="X1357" i="1" s="1"/>
  <c r="Z1357" i="1" s="1"/>
  <c r="V1351" i="1"/>
  <c r="X1351" i="1" s="1"/>
  <c r="Z1351" i="1" s="1"/>
  <c r="V1348" i="1"/>
  <c r="X1348" i="1" s="1"/>
  <c r="Z1348" i="1" s="1"/>
  <c r="V1331" i="1"/>
  <c r="X1331" i="1" s="1"/>
  <c r="Z1331" i="1" s="1"/>
  <c r="V1320" i="1"/>
  <c r="V1317" i="1"/>
  <c r="X1317" i="1" s="1"/>
  <c r="Z1317" i="1" s="1"/>
  <c r="V1310" i="1"/>
  <c r="X1310" i="1" s="1"/>
  <c r="Z1310" i="1" s="1"/>
  <c r="V1308" i="1"/>
  <c r="X1308" i="1" s="1"/>
  <c r="Z1308" i="1" s="1"/>
  <c r="V1299" i="1"/>
  <c r="X1299" i="1" s="1"/>
  <c r="Z1299" i="1" s="1"/>
  <c r="V1577" i="1"/>
  <c r="X1577" i="1" s="1"/>
  <c r="Z1577" i="1" s="1"/>
  <c r="V1564" i="1"/>
  <c r="X1564" i="1" s="1"/>
  <c r="Z1564" i="1" s="1"/>
  <c r="V1563" i="1"/>
  <c r="X1563" i="1" s="1"/>
  <c r="Z1563" i="1" s="1"/>
  <c r="V1550" i="1"/>
  <c r="V1549" i="1"/>
  <c r="X1549" i="1" s="1"/>
  <c r="Z1549" i="1" s="1"/>
  <c r="V1532" i="1"/>
  <c r="X1532" i="1" s="1"/>
  <c r="Z1532" i="1" s="1"/>
  <c r="V1531" i="1"/>
  <c r="X1531" i="1" s="1"/>
  <c r="Z1531" i="1" s="1"/>
  <c r="V1519" i="1"/>
  <c r="X1519" i="1" s="1"/>
  <c r="Z1519" i="1" s="1"/>
  <c r="V1509" i="1"/>
  <c r="X1509" i="1" s="1"/>
  <c r="Z1509" i="1" s="1"/>
  <c r="V1496" i="1"/>
  <c r="X1496" i="1" s="1"/>
  <c r="Z1496" i="1" s="1"/>
  <c r="V1504" i="1"/>
  <c r="X1504" i="1" s="1"/>
  <c r="Z1504" i="1" s="1"/>
  <c r="V1494" i="1"/>
  <c r="V1462" i="1"/>
  <c r="X1462" i="1" s="1"/>
  <c r="Z1462" i="1" s="1"/>
  <c r="V1455" i="1"/>
  <c r="X1455" i="1" s="1"/>
  <c r="Z1455" i="1" s="1"/>
  <c r="V1471" i="1"/>
  <c r="X1471" i="1" s="1"/>
  <c r="Z1471" i="1" s="1"/>
  <c r="V1479" i="1"/>
  <c r="X1479" i="1" s="1"/>
  <c r="Z1479" i="1" s="1"/>
  <c r="V1433" i="1"/>
  <c r="X1433" i="1" s="1"/>
  <c r="Z1433" i="1" s="1"/>
  <c r="V1441" i="1"/>
  <c r="X1441" i="1" s="1"/>
  <c r="Z1441" i="1" s="1"/>
  <c r="V1431" i="1"/>
  <c r="X1431" i="1" s="1"/>
  <c r="Z1431" i="1" s="1"/>
  <c r="V765" i="1"/>
  <c r="X765" i="1" s="1"/>
  <c r="Z765" i="1" s="1"/>
  <c r="V756" i="1"/>
  <c r="X756" i="1" s="1"/>
  <c r="Z756" i="1" s="1"/>
  <c r="V744" i="1"/>
  <c r="X744" i="1" s="1"/>
  <c r="Z744" i="1" s="1"/>
  <c r="V738" i="1"/>
  <c r="X738" i="1" s="1"/>
  <c r="Z738" i="1" s="1"/>
  <c r="V729" i="1"/>
  <c r="X729" i="1" s="1"/>
  <c r="Z729" i="1" s="1"/>
  <c r="V722" i="1"/>
  <c r="X722" i="1" s="1"/>
  <c r="Z722" i="1" s="1"/>
  <c r="V714" i="1"/>
  <c r="X714" i="1" s="1"/>
  <c r="Z714" i="1" s="1"/>
  <c r="V889" i="1"/>
  <c r="X889" i="1" s="1"/>
  <c r="Z889" i="1" s="1"/>
  <c r="V883" i="1"/>
  <c r="X883" i="1" s="1"/>
  <c r="Z883" i="1" s="1"/>
  <c r="V879" i="1"/>
  <c r="X879" i="1" s="1"/>
  <c r="Z879" i="1" s="1"/>
  <c r="V865" i="1"/>
  <c r="X865" i="1" s="1"/>
  <c r="Z865" i="1" s="1"/>
  <c r="V856" i="1"/>
  <c r="X856" i="1" s="1"/>
  <c r="Z856" i="1" s="1"/>
  <c r="V850" i="1"/>
  <c r="X850" i="1" s="1"/>
  <c r="Z850" i="1" s="1"/>
  <c r="V844" i="1"/>
  <c r="X844" i="1" s="1"/>
  <c r="Z844" i="1" s="1"/>
  <c r="V836" i="1"/>
  <c r="X836" i="1" s="1"/>
  <c r="Z836" i="1" s="1"/>
  <c r="V827" i="1"/>
  <c r="X827" i="1" s="1"/>
  <c r="Z827" i="1" s="1"/>
  <c r="V822" i="1"/>
  <c r="X822" i="1" s="1"/>
  <c r="Z822" i="1" s="1"/>
  <c r="V812" i="1"/>
  <c r="X812" i="1" s="1"/>
  <c r="Z812" i="1" s="1"/>
  <c r="V807" i="1"/>
  <c r="X807" i="1" s="1"/>
  <c r="Z807" i="1" s="1"/>
  <c r="V797" i="1"/>
  <c r="X797" i="1" s="1"/>
  <c r="Z797" i="1" s="1"/>
  <c r="V790" i="1"/>
  <c r="X790" i="1" s="1"/>
  <c r="Z790" i="1" s="1"/>
  <c r="V937" i="1"/>
  <c r="X937" i="1" s="1"/>
  <c r="Z937" i="1" s="1"/>
  <c r="V935" i="1"/>
  <c r="X935" i="1" s="1"/>
  <c r="Z935" i="1" s="1"/>
  <c r="V925" i="1"/>
  <c r="X925" i="1" s="1"/>
  <c r="Z925" i="1" s="1"/>
  <c r="V909" i="1"/>
  <c r="X909" i="1" s="1"/>
  <c r="Z909" i="1" s="1"/>
  <c r="V901" i="1"/>
  <c r="X901" i="1" s="1"/>
  <c r="Z901" i="1" s="1"/>
  <c r="V896" i="1"/>
  <c r="V984" i="1"/>
  <c r="X984" i="1" s="1"/>
  <c r="Z984" i="1" s="1"/>
  <c r="V979" i="1"/>
  <c r="X979" i="1" s="1"/>
  <c r="Z979" i="1" s="1"/>
  <c r="V969" i="1"/>
  <c r="X969" i="1" s="1"/>
  <c r="Z969" i="1" s="1"/>
  <c r="V958" i="1"/>
  <c r="X958" i="1" s="1"/>
  <c r="Z958" i="1" s="1"/>
  <c r="V953" i="1"/>
  <c r="X953" i="1" s="1"/>
  <c r="Z953" i="1" s="1"/>
  <c r="V948" i="1"/>
  <c r="X948" i="1" s="1"/>
  <c r="Z948" i="1" s="1"/>
  <c r="V1089" i="1"/>
  <c r="X1089" i="1" s="1"/>
  <c r="Z1089" i="1" s="1"/>
  <c r="V1083" i="1"/>
  <c r="V1068" i="1"/>
  <c r="X1068" i="1" s="1"/>
  <c r="Z1068" i="1" s="1"/>
  <c r="V1066" i="1"/>
  <c r="X1066" i="1" s="1"/>
  <c r="Z1066" i="1" s="1"/>
  <c r="V1063" i="1"/>
  <c r="X1063" i="1" s="1"/>
  <c r="Z1063" i="1" s="1"/>
  <c r="V1040" i="1"/>
  <c r="X1040" i="1" s="1"/>
  <c r="Z1040" i="1" s="1"/>
  <c r="V1048" i="1"/>
  <c r="X1048" i="1" s="1"/>
  <c r="Z1048" i="1" s="1"/>
  <c r="V1032" i="1"/>
  <c r="X1032" i="1" s="1"/>
  <c r="Z1032" i="1" s="1"/>
  <c r="V1022" i="1"/>
  <c r="X1022" i="1" s="1"/>
  <c r="Z1022" i="1" s="1"/>
  <c r="V1020" i="1"/>
  <c r="X1020" i="1" s="1"/>
  <c r="Z1020" i="1" s="1"/>
  <c r="V1010" i="1"/>
  <c r="X1010" i="1" s="1"/>
  <c r="Z1010" i="1" s="1"/>
  <c r="V1004" i="1"/>
  <c r="X1004" i="1" s="1"/>
  <c r="Z1004" i="1" s="1"/>
  <c r="V995" i="1"/>
  <c r="X995" i="1" s="1"/>
  <c r="Z995" i="1" s="1"/>
  <c r="V1164" i="1"/>
  <c r="X1164" i="1" s="1"/>
  <c r="Z1164" i="1" s="1"/>
  <c r="V1172" i="1"/>
  <c r="X1172" i="1" s="1"/>
  <c r="Z1172" i="1" s="1"/>
  <c r="V1155" i="1"/>
  <c r="X1155" i="1" s="1"/>
  <c r="Z1155" i="1" s="1"/>
  <c r="V1144" i="1"/>
  <c r="X1144" i="1" s="1"/>
  <c r="Z1144" i="1" s="1"/>
  <c r="V1152" i="1"/>
  <c r="X1152" i="1" s="1"/>
  <c r="Z1152" i="1" s="1"/>
  <c r="V1130" i="1"/>
  <c r="X1130" i="1" s="1"/>
  <c r="Z1130" i="1" s="1"/>
  <c r="V1124" i="1"/>
  <c r="X1124" i="1" s="1"/>
  <c r="Z1124" i="1" s="1"/>
  <c r="V1116" i="1"/>
  <c r="X1116" i="1" s="1"/>
  <c r="Z1116" i="1" s="1"/>
  <c r="V1112" i="1"/>
  <c r="X1112" i="1" s="1"/>
  <c r="Z1112" i="1" s="1"/>
  <c r="V1101" i="1"/>
  <c r="X1101" i="1" s="1"/>
  <c r="Z1101" i="1" s="1"/>
  <c r="V1093" i="1"/>
  <c r="X1093" i="1" s="1"/>
  <c r="Z1093" i="1" s="1"/>
  <c r="V1287" i="1"/>
  <c r="X1287" i="1" s="1"/>
  <c r="Z1287" i="1" s="1"/>
  <c r="V1276" i="1"/>
  <c r="X1276" i="1" s="1"/>
  <c r="Z1276" i="1" s="1"/>
  <c r="V1268" i="1"/>
  <c r="X1268" i="1" s="1"/>
  <c r="Z1268" i="1" s="1"/>
  <c r="V1266" i="1"/>
  <c r="X1266" i="1" s="1"/>
  <c r="Z1266" i="1" s="1"/>
  <c r="V1256" i="1"/>
  <c r="X1256" i="1" s="1"/>
  <c r="Z1256" i="1" s="1"/>
  <c r="V1240" i="1"/>
  <c r="X1240" i="1" s="1"/>
  <c r="Z1240" i="1" s="1"/>
  <c r="V1231" i="1"/>
  <c r="X1231" i="1" s="1"/>
  <c r="Z1231" i="1" s="1"/>
  <c r="V1223" i="1"/>
  <c r="X1223" i="1" s="1"/>
  <c r="Z1223" i="1" s="1"/>
  <c r="V1218" i="1"/>
  <c r="X1218" i="1" s="1"/>
  <c r="Z1218" i="1" s="1"/>
  <c r="V1210" i="1"/>
  <c r="X1210" i="1" s="1"/>
  <c r="Z1210" i="1" s="1"/>
  <c r="V1207" i="1"/>
  <c r="X1207" i="1" s="1"/>
  <c r="Z1207" i="1" s="1"/>
  <c r="V1202" i="1"/>
  <c r="X1202" i="1" s="1"/>
  <c r="Z1202" i="1" s="1"/>
  <c r="V1190" i="1"/>
  <c r="X1190" i="1" s="1"/>
  <c r="Z1190" i="1" s="1"/>
  <c r="V1173" i="1"/>
  <c r="X1173" i="1" s="1"/>
  <c r="Z1173" i="1" s="1"/>
  <c r="V1181" i="1"/>
  <c r="X1181" i="1" s="1"/>
  <c r="Z1181" i="1" s="1"/>
  <c r="V1420" i="1"/>
  <c r="X1420" i="1" s="1"/>
  <c r="Z1420" i="1" s="1"/>
  <c r="V1417" i="1"/>
  <c r="X1417" i="1" s="1"/>
  <c r="Z1417" i="1" s="1"/>
  <c r="V1408" i="1"/>
  <c r="X1408" i="1" s="1"/>
  <c r="Z1408" i="1" s="1"/>
  <c r="V1398" i="1"/>
  <c r="X1398" i="1" s="1"/>
  <c r="Z1398" i="1" s="1"/>
  <c r="V748" i="1"/>
  <c r="X748" i="1" s="1"/>
  <c r="Z748" i="1" s="1"/>
  <c r="V745" i="1"/>
  <c r="X745" i="1" s="1"/>
  <c r="Z745" i="1" s="1"/>
  <c r="V739" i="1"/>
  <c r="X739" i="1" s="1"/>
  <c r="Z739" i="1" s="1"/>
  <c r="V730" i="1"/>
  <c r="X730" i="1" s="1"/>
  <c r="Z730" i="1" s="1"/>
  <c r="V723" i="1"/>
  <c r="X723" i="1" s="1"/>
  <c r="Z723" i="1" s="1"/>
  <c r="V715" i="1"/>
  <c r="X715" i="1" s="1"/>
  <c r="Z715" i="1" s="1"/>
  <c r="V890" i="1"/>
  <c r="X890" i="1" s="1"/>
  <c r="Z890" i="1" s="1"/>
  <c r="V884" i="1"/>
  <c r="X884" i="1" s="1"/>
  <c r="Z884" i="1" s="1"/>
  <c r="V878" i="1"/>
  <c r="X878" i="1" s="1"/>
  <c r="Z878" i="1" s="1"/>
  <c r="V869" i="1"/>
  <c r="X869" i="1" s="1"/>
  <c r="Z869" i="1" s="1"/>
  <c r="V857" i="1"/>
  <c r="X857" i="1" s="1"/>
  <c r="Z857" i="1" s="1"/>
  <c r="V851" i="1"/>
  <c r="X851" i="1" s="1"/>
  <c r="Z851" i="1" s="1"/>
  <c r="V843" i="1"/>
  <c r="X843" i="1" s="1"/>
  <c r="Z843" i="1" s="1"/>
  <c r="V837" i="1"/>
  <c r="X837" i="1" s="1"/>
  <c r="Z837" i="1" s="1"/>
  <c r="V828" i="1"/>
  <c r="X828" i="1" s="1"/>
  <c r="Z828" i="1" s="1"/>
  <c r="V817" i="1"/>
  <c r="X817" i="1" s="1"/>
  <c r="Z817" i="1" s="1"/>
  <c r="V809" i="1"/>
  <c r="X809" i="1" s="1"/>
  <c r="Z809" i="1" s="1"/>
  <c r="V803" i="1"/>
  <c r="X803" i="1" s="1"/>
  <c r="Z803" i="1" s="1"/>
  <c r="V794" i="1"/>
  <c r="X794" i="1" s="1"/>
  <c r="Z794" i="1" s="1"/>
  <c r="V940" i="1"/>
  <c r="X940" i="1" s="1"/>
  <c r="Z940" i="1" s="1"/>
  <c r="V938" i="1"/>
  <c r="X938" i="1" s="1"/>
  <c r="Z938" i="1" s="1"/>
  <c r="V936" i="1"/>
  <c r="X936" i="1" s="1"/>
  <c r="Z936" i="1" s="1"/>
  <c r="V922" i="1"/>
  <c r="X922" i="1" s="1"/>
  <c r="Z922" i="1" s="1"/>
  <c r="V919" i="1"/>
  <c r="X919" i="1" s="1"/>
  <c r="Z919" i="1" s="1"/>
  <c r="V910" i="1"/>
  <c r="X910" i="1" s="1"/>
  <c r="Z910" i="1" s="1"/>
  <c r="V897" i="1"/>
  <c r="X897" i="1" s="1"/>
  <c r="Z897" i="1" s="1"/>
  <c r="V985" i="1"/>
  <c r="X985" i="1" s="1"/>
  <c r="Z985" i="1" s="1"/>
  <c r="V980" i="1"/>
  <c r="X980" i="1" s="1"/>
  <c r="Z980" i="1" s="1"/>
  <c r="V970" i="1"/>
  <c r="X970" i="1" s="1"/>
  <c r="Z970" i="1" s="1"/>
  <c r="V959" i="1"/>
  <c r="X959" i="1" s="1"/>
  <c r="Z959" i="1" s="1"/>
  <c r="V954" i="1"/>
  <c r="X954" i="1" s="1"/>
  <c r="Z954" i="1" s="1"/>
  <c r="V949" i="1"/>
  <c r="X949" i="1" s="1"/>
  <c r="Z949" i="1" s="1"/>
  <c r="V1090" i="1"/>
  <c r="X1090" i="1" s="1"/>
  <c r="Z1090" i="1" s="1"/>
  <c r="V1080" i="1"/>
  <c r="X1080" i="1" s="1"/>
  <c r="Z1080" i="1" s="1"/>
  <c r="V1069" i="1"/>
  <c r="X1069" i="1" s="1"/>
  <c r="Z1069" i="1" s="1"/>
  <c r="V1064" i="1"/>
  <c r="X1064" i="1" s="1"/>
  <c r="Z1064" i="1" s="1"/>
  <c r="V1056" i="1"/>
  <c r="X1056" i="1" s="1"/>
  <c r="Z1056" i="1" s="1"/>
  <c r="V1041" i="1"/>
  <c r="X1041" i="1" s="1"/>
  <c r="Z1041" i="1" s="1"/>
  <c r="V1049" i="1"/>
  <c r="X1049" i="1" s="1"/>
  <c r="Z1049" i="1" s="1"/>
  <c r="V1033" i="1"/>
  <c r="X1033" i="1" s="1"/>
  <c r="Z1033" i="1" s="1"/>
  <c r="V1023" i="1"/>
  <c r="X1023" i="1" s="1"/>
  <c r="Z1023" i="1" s="1"/>
  <c r="V1014" i="1"/>
  <c r="X1014" i="1" s="1"/>
  <c r="Z1014" i="1" s="1"/>
  <c r="V1011" i="1"/>
  <c r="X1011" i="1" s="1"/>
  <c r="Z1011" i="1" s="1"/>
  <c r="V998" i="1"/>
  <c r="X998" i="1" s="1"/>
  <c r="Z998" i="1" s="1"/>
  <c r="V996" i="1"/>
  <c r="X996" i="1" s="1"/>
  <c r="Z996" i="1" s="1"/>
  <c r="V1165" i="1"/>
  <c r="X1165" i="1" s="1"/>
  <c r="Z1165" i="1" s="1"/>
  <c r="V1160" i="1"/>
  <c r="X1160" i="1" s="1"/>
  <c r="Z1160" i="1" s="1"/>
  <c r="V1156" i="1"/>
  <c r="X1156" i="1" s="1"/>
  <c r="Z1156" i="1" s="1"/>
  <c r="V1145" i="1"/>
  <c r="X1145" i="1" s="1"/>
  <c r="Z1145" i="1" s="1"/>
  <c r="V1153" i="1"/>
  <c r="X1153" i="1" s="1"/>
  <c r="Z1153" i="1" s="1"/>
  <c r="V1131" i="1"/>
  <c r="X1131" i="1" s="1"/>
  <c r="Z1131" i="1" s="1"/>
  <c r="V1125" i="1"/>
  <c r="X1125" i="1" s="1"/>
  <c r="Z1125" i="1" s="1"/>
  <c r="V1115" i="1"/>
  <c r="X1115" i="1" s="1"/>
  <c r="Z1115" i="1" s="1"/>
  <c r="V1105" i="1"/>
  <c r="X1105" i="1" s="1"/>
  <c r="Z1105" i="1" s="1"/>
  <c r="V1099" i="1"/>
  <c r="X1099" i="1" s="1"/>
  <c r="Z1099" i="1" s="1"/>
  <c r="V1289" i="1"/>
  <c r="X1289" i="1" s="1"/>
  <c r="Z1289" i="1" s="1"/>
  <c r="V1288" i="1"/>
  <c r="X1288" i="1" s="1"/>
  <c r="Z1288" i="1" s="1"/>
  <c r="V1277" i="1"/>
  <c r="X1277" i="1" s="1"/>
  <c r="Z1277" i="1" s="1"/>
  <c r="V1269" i="1"/>
  <c r="X1269" i="1" s="1"/>
  <c r="Z1269" i="1" s="1"/>
  <c r="V1260" i="1"/>
  <c r="X1260" i="1" s="1"/>
  <c r="Z1260" i="1" s="1"/>
  <c r="V1257" i="1"/>
  <c r="X1257" i="1" s="1"/>
  <c r="Z1257" i="1" s="1"/>
  <c r="V1241" i="1"/>
  <c r="X1241" i="1" s="1"/>
  <c r="Z1241" i="1" s="1"/>
  <c r="V1232" i="1"/>
  <c r="X1232" i="1" s="1"/>
  <c r="Z1232" i="1" s="1"/>
  <c r="V1224" i="1"/>
  <c r="X1224" i="1" s="1"/>
  <c r="Z1224" i="1" s="1"/>
  <c r="V1219" i="1"/>
  <c r="X1219" i="1" s="1"/>
  <c r="Z1219" i="1" s="1"/>
  <c r="V1211" i="1"/>
  <c r="X1211" i="1" s="1"/>
  <c r="Z1211" i="1" s="1"/>
  <c r="V1208" i="1"/>
  <c r="X1208" i="1" s="1"/>
  <c r="Z1208" i="1" s="1"/>
  <c r="V1194" i="1"/>
  <c r="X1194" i="1" s="1"/>
  <c r="Z1194" i="1" s="1"/>
  <c r="V1188" i="1"/>
  <c r="X1188" i="1" s="1"/>
  <c r="Z1188" i="1" s="1"/>
  <c r="V1174" i="1"/>
  <c r="X1174" i="1" s="1"/>
  <c r="Z1174" i="1" s="1"/>
  <c r="V1413" i="1"/>
  <c r="X1413" i="1" s="1"/>
  <c r="Z1413" i="1" s="1"/>
  <c r="V1421" i="1"/>
  <c r="X1421" i="1" s="1"/>
  <c r="Z1421" i="1" s="1"/>
  <c r="V1418" i="1"/>
  <c r="X1418" i="1" s="1"/>
  <c r="Z1418" i="1" s="1"/>
  <c r="V1409" i="1"/>
  <c r="X1409" i="1" s="1"/>
  <c r="Z1409" i="1" s="1"/>
  <c r="V1399" i="1"/>
  <c r="X1399" i="1" s="1"/>
  <c r="Z1399" i="1" s="1"/>
  <c r="V761" i="1"/>
  <c r="X761" i="1" s="1"/>
  <c r="Z761" i="1" s="1"/>
  <c r="V749" i="1"/>
  <c r="X749" i="1" s="1"/>
  <c r="Z749" i="1" s="1"/>
  <c r="V746" i="1"/>
  <c r="X746" i="1" s="1"/>
  <c r="Z746" i="1" s="1"/>
  <c r="V733" i="1"/>
  <c r="X733" i="1" s="1"/>
  <c r="Z733" i="1" s="1"/>
  <c r="V731" i="1"/>
  <c r="X731" i="1" s="1"/>
  <c r="Z731" i="1" s="1"/>
  <c r="V724" i="1"/>
  <c r="X724" i="1" s="1"/>
  <c r="Z724" i="1" s="1"/>
  <c r="V713" i="1"/>
  <c r="X713" i="1" s="1"/>
  <c r="Z713" i="1" s="1"/>
  <c r="V891" i="1"/>
  <c r="X891" i="1" s="1"/>
  <c r="Z891" i="1" s="1"/>
  <c r="V885" i="1"/>
  <c r="X885" i="1" s="1"/>
  <c r="Z885" i="1" s="1"/>
  <c r="V871" i="1"/>
  <c r="X871" i="1" s="1"/>
  <c r="Z871" i="1" s="1"/>
  <c r="V870" i="1"/>
  <c r="X870" i="1" s="1"/>
  <c r="Z870" i="1" s="1"/>
  <c r="V858" i="1"/>
  <c r="X858" i="1" s="1"/>
  <c r="Z858" i="1" s="1"/>
  <c r="V852" i="1"/>
  <c r="X852" i="1" s="1"/>
  <c r="Z852" i="1" s="1"/>
  <c r="V840" i="1"/>
  <c r="X840" i="1" s="1"/>
  <c r="Z840" i="1" s="1"/>
  <c r="V832" i="1"/>
  <c r="X832" i="1" s="1"/>
  <c r="Z832" i="1" s="1"/>
  <c r="V829" i="1"/>
  <c r="X829" i="1" s="1"/>
  <c r="Z829" i="1" s="1"/>
  <c r="V818" i="1"/>
  <c r="X818" i="1" s="1"/>
  <c r="Z818" i="1" s="1"/>
  <c r="V810" i="1"/>
  <c r="X810" i="1" s="1"/>
  <c r="Z810" i="1" s="1"/>
  <c r="V800" i="1"/>
  <c r="X800" i="1" s="1"/>
  <c r="Z800" i="1" s="1"/>
  <c r="V795" i="1"/>
  <c r="X795" i="1" s="1"/>
  <c r="Z795" i="1" s="1"/>
  <c r="V941" i="1"/>
  <c r="X941" i="1" s="1"/>
  <c r="Z941" i="1" s="1"/>
  <c r="V929" i="1"/>
  <c r="X929" i="1" s="1"/>
  <c r="Z929" i="1" s="1"/>
  <c r="V923" i="1"/>
  <c r="X923" i="1" s="1"/>
  <c r="Z923" i="1" s="1"/>
  <c r="V920" i="1"/>
  <c r="X920" i="1" s="1"/>
  <c r="Z920" i="1" s="1"/>
  <c r="V902" i="1"/>
  <c r="X902" i="1" s="1"/>
  <c r="Z902" i="1" s="1"/>
  <c r="V898" i="1"/>
  <c r="X898" i="1" s="1"/>
  <c r="Z898" i="1" s="1"/>
  <c r="V986" i="1"/>
  <c r="X986" i="1" s="1"/>
  <c r="Z986" i="1" s="1"/>
  <c r="V974" i="1"/>
  <c r="X974" i="1" s="1"/>
  <c r="Z974" i="1" s="1"/>
  <c r="V971" i="1"/>
  <c r="X971" i="1" s="1"/>
  <c r="Z971" i="1" s="1"/>
  <c r="V960" i="1"/>
  <c r="X960" i="1" s="1"/>
  <c r="Z960" i="1" s="1"/>
  <c r="V950" i="1"/>
  <c r="X950" i="1" s="1"/>
  <c r="Z950" i="1" s="1"/>
  <c r="V1091" i="1"/>
  <c r="X1091" i="1" s="1"/>
  <c r="Z1091" i="1" s="1"/>
  <c r="V1079" i="1"/>
  <c r="X1079" i="1" s="1"/>
  <c r="Z1079" i="1" s="1"/>
  <c r="V1070" i="1"/>
  <c r="X1070" i="1" s="1"/>
  <c r="Z1070" i="1" s="1"/>
  <c r="V1057" i="1"/>
  <c r="X1057" i="1" s="1"/>
  <c r="Z1057" i="1" s="1"/>
  <c r="V1055" i="1"/>
  <c r="X1055" i="1" s="1"/>
  <c r="Z1055" i="1" s="1"/>
  <c r="V1042" i="1"/>
  <c r="X1042" i="1" s="1"/>
  <c r="Z1042" i="1" s="1"/>
  <c r="V1039" i="1"/>
  <c r="X1039" i="1" s="1"/>
  <c r="Z1039" i="1" s="1"/>
  <c r="V1034" i="1"/>
  <c r="X1034" i="1" s="1"/>
  <c r="Z1034" i="1" s="1"/>
  <c r="V1024" i="1"/>
  <c r="X1024" i="1" s="1"/>
  <c r="Z1024" i="1" s="1"/>
  <c r="V1015" i="1"/>
  <c r="X1015" i="1" s="1"/>
  <c r="Z1015" i="1" s="1"/>
  <c r="V999" i="1"/>
  <c r="X999" i="1" s="1"/>
  <c r="Z999" i="1" s="1"/>
  <c r="V990" i="1"/>
  <c r="X990" i="1" s="1"/>
  <c r="Z990" i="1" s="1"/>
  <c r="V1166" i="1"/>
  <c r="X1166" i="1" s="1"/>
  <c r="Z1166" i="1" s="1"/>
  <c r="V1161" i="1"/>
  <c r="X1161" i="1" s="1"/>
  <c r="Z1161" i="1" s="1"/>
  <c r="V1157" i="1"/>
  <c r="X1157" i="1" s="1"/>
  <c r="Z1157" i="1" s="1"/>
  <c r="V1146" i="1"/>
  <c r="X1146" i="1" s="1"/>
  <c r="Z1146" i="1" s="1"/>
  <c r="V1135" i="1"/>
  <c r="X1135" i="1" s="1"/>
  <c r="Z1135" i="1" s="1"/>
  <c r="V1132" i="1"/>
  <c r="X1132" i="1" s="1"/>
  <c r="Z1132" i="1" s="1"/>
  <c r="V1122" i="1"/>
  <c r="X1122" i="1" s="1"/>
  <c r="Z1122" i="1" s="1"/>
  <c r="V1113" i="1"/>
  <c r="X1113" i="1" s="1"/>
  <c r="Z1113" i="1" s="1"/>
  <c r="V1106" i="1"/>
  <c r="X1106" i="1" s="1"/>
  <c r="Z1106" i="1" s="1"/>
  <c r="V1096" i="1"/>
  <c r="X1096" i="1" s="1"/>
  <c r="Z1096" i="1" s="1"/>
  <c r="V1290" i="1"/>
  <c r="X1290" i="1" s="1"/>
  <c r="Z1290" i="1" s="1"/>
  <c r="V1281" i="1"/>
  <c r="X1281" i="1" s="1"/>
  <c r="Z1281" i="1" s="1"/>
  <c r="V1271" i="1"/>
  <c r="X1271" i="1" s="1"/>
  <c r="Z1271" i="1" s="1"/>
  <c r="V1267" i="1"/>
  <c r="X1267" i="1" s="1"/>
  <c r="Z1267" i="1" s="1"/>
  <c r="V1258" i="1"/>
  <c r="X1258" i="1" s="1"/>
  <c r="Z1258" i="1" s="1"/>
  <c r="V1251" i="1"/>
  <c r="X1251" i="1" s="1"/>
  <c r="Z1251" i="1" s="1"/>
  <c r="V1242" i="1"/>
  <c r="X1242" i="1" s="1"/>
  <c r="Z1242" i="1" s="1"/>
  <c r="V1236" i="1"/>
  <c r="X1236" i="1" s="1"/>
  <c r="Z1236" i="1" s="1"/>
  <c r="V1225" i="1"/>
  <c r="X1225" i="1" s="1"/>
  <c r="Z1225" i="1" s="1"/>
  <c r="V1220" i="1"/>
  <c r="X1220" i="1" s="1"/>
  <c r="Z1220" i="1" s="1"/>
  <c r="V1212" i="1"/>
  <c r="X1212" i="1" s="1"/>
  <c r="Z1212" i="1" s="1"/>
  <c r="V1203" i="1"/>
  <c r="X1203" i="1" s="1"/>
  <c r="Z1203" i="1" s="1"/>
  <c r="V1195" i="1"/>
  <c r="X1195" i="1" s="1"/>
  <c r="Z1195" i="1" s="1"/>
  <c r="V1182" i="1"/>
  <c r="X1182" i="1" s="1"/>
  <c r="Z1182" i="1" s="1"/>
  <c r="V1175" i="1"/>
  <c r="X1175" i="1" s="1"/>
  <c r="Z1175" i="1" s="1"/>
  <c r="V1425" i="1"/>
  <c r="X1425" i="1" s="1"/>
  <c r="Z1425" i="1" s="1"/>
  <c r="V1422" i="1"/>
  <c r="X1422" i="1" s="1"/>
  <c r="Z1422" i="1" s="1"/>
  <c r="V1411" i="1"/>
  <c r="X1411" i="1" s="1"/>
  <c r="Z1411" i="1" s="1"/>
  <c r="V1410" i="1"/>
  <c r="X1410" i="1" s="1"/>
  <c r="Z1410" i="1" s="1"/>
  <c r="V1400" i="1"/>
  <c r="X1400" i="1" s="1"/>
  <c r="Z1400" i="1" s="1"/>
  <c r="V1389" i="1"/>
  <c r="X1389" i="1" s="1"/>
  <c r="Z1389" i="1" s="1"/>
  <c r="V1382" i="1"/>
  <c r="X1382" i="1" s="1"/>
  <c r="Z1382" i="1" s="1"/>
  <c r="V740" i="1"/>
  <c r="X740" i="1" s="1"/>
  <c r="Z740" i="1" s="1"/>
  <c r="V734" i="1"/>
  <c r="X734" i="1" s="1"/>
  <c r="Z734" i="1" s="1"/>
  <c r="V732" i="1"/>
  <c r="X732" i="1" s="1"/>
  <c r="Z732" i="1" s="1"/>
  <c r="V725" i="1"/>
  <c r="X725" i="1" s="1"/>
  <c r="Z725" i="1" s="1"/>
  <c r="V711" i="1"/>
  <c r="X711" i="1" s="1"/>
  <c r="Z711" i="1" s="1"/>
  <c r="V892" i="1"/>
  <c r="X892" i="1" s="1"/>
  <c r="Z892" i="1" s="1"/>
  <c r="V886" i="1"/>
  <c r="X886" i="1" s="1"/>
  <c r="Z886" i="1" s="1"/>
  <c r="V872" i="1"/>
  <c r="X872" i="1" s="1"/>
  <c r="Z872" i="1" s="1"/>
  <c r="V868" i="1"/>
  <c r="X868" i="1" s="1"/>
  <c r="Z868" i="1" s="1"/>
  <c r="V859" i="1"/>
  <c r="X859" i="1" s="1"/>
  <c r="Z859" i="1" s="1"/>
  <c r="V849" i="1"/>
  <c r="X849" i="1" s="1"/>
  <c r="Z849" i="1" s="1"/>
  <c r="V841" i="1"/>
  <c r="X841" i="1" s="1"/>
  <c r="Z841" i="1" s="1"/>
  <c r="V833" i="1"/>
  <c r="X833" i="1" s="1"/>
  <c r="Z833" i="1" s="1"/>
  <c r="V825" i="1"/>
  <c r="X825" i="1" s="1"/>
  <c r="Z825" i="1" s="1"/>
  <c r="V819" i="1"/>
  <c r="X819" i="1" s="1"/>
  <c r="Z819" i="1" s="1"/>
  <c r="V811" i="1"/>
  <c r="X811" i="1" s="1"/>
  <c r="Z811" i="1" s="1"/>
  <c r="V801" i="1"/>
  <c r="X801" i="1" s="1"/>
  <c r="Z801" i="1" s="1"/>
  <c r="V792" i="1"/>
  <c r="X792" i="1" s="1"/>
  <c r="Z792" i="1" s="1"/>
  <c r="V942" i="1"/>
  <c r="X942" i="1" s="1"/>
  <c r="Z942" i="1" s="1"/>
  <c r="V939" i="1"/>
  <c r="X939" i="1" s="1"/>
  <c r="Z939" i="1" s="1"/>
  <c r="V930" i="1"/>
  <c r="X930" i="1" s="1"/>
  <c r="Z930" i="1" s="1"/>
  <c r="V916" i="1"/>
  <c r="X916" i="1" s="1"/>
  <c r="Z916" i="1" s="1"/>
  <c r="V921" i="1"/>
  <c r="X921" i="1" s="1"/>
  <c r="Z921" i="1" s="1"/>
  <c r="V911" i="1"/>
  <c r="X911" i="1" s="1"/>
  <c r="Z911" i="1" s="1"/>
  <c r="V903" i="1"/>
  <c r="V899" i="1"/>
  <c r="X899" i="1" s="1"/>
  <c r="Z899" i="1" s="1"/>
  <c r="V983" i="1"/>
  <c r="X983" i="1" s="1"/>
  <c r="Z983" i="1" s="1"/>
  <c r="V975" i="1"/>
  <c r="X975" i="1" s="1"/>
  <c r="Z975" i="1" s="1"/>
  <c r="V972" i="1"/>
  <c r="X972" i="1" s="1"/>
  <c r="Z972" i="1" s="1"/>
  <c r="V961" i="1"/>
  <c r="X961" i="1" s="1"/>
  <c r="Z961" i="1" s="1"/>
  <c r="V951" i="1"/>
  <c r="X951" i="1" s="1"/>
  <c r="Z951" i="1" s="1"/>
  <c r="V1084" i="1"/>
  <c r="X1084" i="1" s="1"/>
  <c r="Z1084" i="1" s="1"/>
  <c r="V1075" i="1"/>
  <c r="X1075" i="1" s="1"/>
  <c r="Z1075" i="1" s="1"/>
  <c r="V1071" i="1"/>
  <c r="X1071" i="1" s="1"/>
  <c r="Z1071" i="1" s="1"/>
  <c r="V1058" i="1"/>
  <c r="V1054" i="1"/>
  <c r="X1054" i="1" s="1"/>
  <c r="Z1054" i="1" s="1"/>
  <c r="V1043" i="1"/>
  <c r="X1043" i="1" s="1"/>
  <c r="Z1043" i="1" s="1"/>
  <c r="V1037" i="1"/>
  <c r="X1037" i="1" s="1"/>
  <c r="Z1037" i="1" s="1"/>
  <c r="V1030" i="1"/>
  <c r="X1030" i="1" s="1"/>
  <c r="Z1030" i="1" s="1"/>
  <c r="V1025" i="1"/>
  <c r="X1025" i="1" s="1"/>
  <c r="Z1025" i="1" s="1"/>
  <c r="V1016" i="1"/>
  <c r="X1016" i="1" s="1"/>
  <c r="Z1016" i="1" s="1"/>
  <c r="V1009" i="1"/>
  <c r="X1009" i="1" s="1"/>
  <c r="Z1009" i="1" s="1"/>
  <c r="V1000" i="1"/>
  <c r="X1000" i="1" s="1"/>
  <c r="Z1000" i="1" s="1"/>
  <c r="V991" i="1"/>
  <c r="X991" i="1" s="1"/>
  <c r="Z991" i="1" s="1"/>
  <c r="V1167" i="1"/>
  <c r="X1167" i="1" s="1"/>
  <c r="Z1167" i="1" s="1"/>
  <c r="V1162" i="1"/>
  <c r="X1162" i="1" s="1"/>
  <c r="Z1162" i="1" s="1"/>
  <c r="V1140" i="1"/>
  <c r="X1140" i="1" s="1"/>
  <c r="Z1140" i="1" s="1"/>
  <c r="V1147" i="1"/>
  <c r="X1147" i="1" s="1"/>
  <c r="Z1147" i="1" s="1"/>
  <c r="V1136" i="1"/>
  <c r="X1136" i="1" s="1"/>
  <c r="Z1136" i="1" s="1"/>
  <c r="V1128" i="1"/>
  <c r="X1128" i="1" s="1"/>
  <c r="Z1128" i="1" s="1"/>
  <c r="V1117" i="1"/>
  <c r="X1117" i="1" s="1"/>
  <c r="Z1117" i="1" s="1"/>
  <c r="V1114" i="1"/>
  <c r="X1114" i="1" s="1"/>
  <c r="Z1114" i="1" s="1"/>
  <c r="V1107" i="1"/>
  <c r="X1107" i="1" s="1"/>
  <c r="Z1107" i="1" s="1"/>
  <c r="V1097" i="1"/>
  <c r="X1097" i="1" s="1"/>
  <c r="Z1097" i="1" s="1"/>
  <c r="V1291" i="1"/>
  <c r="X1291" i="1" s="1"/>
  <c r="Z1291" i="1" s="1"/>
  <c r="V1282" i="1"/>
  <c r="X1282" i="1" s="1"/>
  <c r="Z1282" i="1" s="1"/>
  <c r="V1272" i="1"/>
  <c r="X1272" i="1" s="1"/>
  <c r="Z1272" i="1" s="1"/>
  <c r="V1261" i="1"/>
  <c r="X1261" i="1" s="1"/>
  <c r="Z1261" i="1" s="1"/>
  <c r="V1259" i="1"/>
  <c r="X1259" i="1" s="1"/>
  <c r="Z1259" i="1" s="1"/>
  <c r="V1247" i="1"/>
  <c r="X1247" i="1" s="1"/>
  <c r="Z1247" i="1" s="1"/>
  <c r="V1243" i="1"/>
  <c r="X1243" i="1" s="1"/>
  <c r="Z1243" i="1" s="1"/>
  <c r="V1237" i="1"/>
  <c r="X1237" i="1" s="1"/>
  <c r="Z1237" i="1" s="1"/>
  <c r="V1226" i="1"/>
  <c r="X1226" i="1" s="1"/>
  <c r="Z1226" i="1" s="1"/>
  <c r="V1221" i="1"/>
  <c r="X1221" i="1" s="1"/>
  <c r="Z1221" i="1" s="1"/>
  <c r="V1213" i="1"/>
  <c r="X1213" i="1" s="1"/>
  <c r="Z1213" i="1" s="1"/>
  <c r="V1197" i="1"/>
  <c r="X1197" i="1" s="1"/>
  <c r="Z1197" i="1" s="1"/>
  <c r="V1196" i="1"/>
  <c r="X1196" i="1" s="1"/>
  <c r="Z1196" i="1" s="1"/>
  <c r="V1183" i="1"/>
  <c r="X1183" i="1" s="1"/>
  <c r="Z1183" i="1" s="1"/>
  <c r="V1176" i="1"/>
  <c r="X1176" i="1" s="1"/>
  <c r="Z1176" i="1" s="1"/>
  <c r="V1426" i="1"/>
  <c r="X1426" i="1" s="1"/>
  <c r="Z1426" i="1" s="1"/>
  <c r="V1423" i="1"/>
  <c r="X1423" i="1" s="1"/>
  <c r="Z1423" i="1" s="1"/>
  <c r="V1412" i="1"/>
  <c r="X1412" i="1" s="1"/>
  <c r="Z1412" i="1" s="1"/>
  <c r="V1403" i="1"/>
  <c r="X1403" i="1" s="1"/>
  <c r="Z1403" i="1" s="1"/>
  <c r="V1395" i="1"/>
  <c r="X1395" i="1" s="1"/>
  <c r="Z1395" i="1" s="1"/>
  <c r="V1390" i="1"/>
  <c r="X1390" i="1" s="1"/>
  <c r="Z1390" i="1" s="1"/>
  <c r="V759" i="1"/>
  <c r="X759" i="1" s="1"/>
  <c r="Z759" i="1" s="1"/>
  <c r="V751" i="1"/>
  <c r="X751" i="1" s="1"/>
  <c r="Z751" i="1" s="1"/>
  <c r="V741" i="1"/>
  <c r="X741" i="1" s="1"/>
  <c r="Z741" i="1" s="1"/>
  <c r="V735" i="1"/>
  <c r="X735" i="1" s="1"/>
  <c r="Z735" i="1" s="1"/>
  <c r="V726" i="1"/>
  <c r="X726" i="1" s="1"/>
  <c r="Z726" i="1" s="1"/>
  <c r="V718" i="1"/>
  <c r="X718" i="1" s="1"/>
  <c r="Z718" i="1" s="1"/>
  <c r="V712" i="1"/>
  <c r="X712" i="1" s="1"/>
  <c r="Z712" i="1" s="1"/>
  <c r="V893" i="1"/>
  <c r="X893" i="1" s="1"/>
  <c r="Z893" i="1" s="1"/>
  <c r="V887" i="1"/>
  <c r="X887" i="1" s="1"/>
  <c r="Z887" i="1" s="1"/>
  <c r="V873" i="1"/>
  <c r="X873" i="1" s="1"/>
  <c r="Z873" i="1" s="1"/>
  <c r="V867" i="1"/>
  <c r="X867" i="1" s="1"/>
  <c r="Z867" i="1" s="1"/>
  <c r="V860" i="1"/>
  <c r="X860" i="1" s="1"/>
  <c r="Z860" i="1" s="1"/>
  <c r="V845" i="1"/>
  <c r="X845" i="1" s="1"/>
  <c r="Z845" i="1" s="1"/>
  <c r="V842" i="1"/>
  <c r="X842" i="1" s="1"/>
  <c r="Z842" i="1" s="1"/>
  <c r="V834" i="1"/>
  <c r="X834" i="1" s="1"/>
  <c r="Z834" i="1" s="1"/>
  <c r="V824" i="1"/>
  <c r="X824" i="1" s="1"/>
  <c r="Z824" i="1" s="1"/>
  <c r="V816" i="1"/>
  <c r="X816" i="1" s="1"/>
  <c r="Z816" i="1" s="1"/>
  <c r="V808" i="1"/>
  <c r="X808" i="1" s="1"/>
  <c r="Z808" i="1" s="1"/>
  <c r="V802" i="1"/>
  <c r="X802" i="1" s="1"/>
  <c r="Z802" i="1" s="1"/>
  <c r="V793" i="1"/>
  <c r="X793" i="1" s="1"/>
  <c r="Z793" i="1" s="1"/>
  <c r="V943" i="1"/>
  <c r="X943" i="1" s="1"/>
  <c r="Z943" i="1" s="1"/>
  <c r="V931" i="1"/>
  <c r="X931" i="1" s="1"/>
  <c r="Z931" i="1" s="1"/>
  <c r="V928" i="1"/>
  <c r="X928" i="1" s="1"/>
  <c r="Z928" i="1" s="1"/>
  <c r="V917" i="1"/>
  <c r="X917" i="1" s="1"/>
  <c r="Z917" i="1" s="1"/>
  <c r="V913" i="1"/>
  <c r="X913" i="1" s="1"/>
  <c r="Z913" i="1" s="1"/>
  <c r="V905" i="1"/>
  <c r="X905" i="1" s="1"/>
  <c r="Z905" i="1" s="1"/>
  <c r="V904" i="1"/>
  <c r="X904" i="1" s="1"/>
  <c r="Z904" i="1" s="1"/>
  <c r="V900" i="1"/>
  <c r="X900" i="1" s="1"/>
  <c r="Z900" i="1" s="1"/>
  <c r="V982" i="1"/>
  <c r="X982" i="1" s="1"/>
  <c r="Z982" i="1" s="1"/>
  <c r="V976" i="1"/>
  <c r="X976" i="1" s="1"/>
  <c r="Z976" i="1" s="1"/>
  <c r="V973" i="1"/>
  <c r="X973" i="1" s="1"/>
  <c r="Z973" i="1" s="1"/>
  <c r="V962" i="1"/>
  <c r="X962" i="1" s="1"/>
  <c r="Z962" i="1" s="1"/>
  <c r="V945" i="1"/>
  <c r="X945" i="1" s="1"/>
  <c r="Z945" i="1" s="1"/>
  <c r="V1085" i="1"/>
  <c r="X1085" i="1" s="1"/>
  <c r="Z1085" i="1" s="1"/>
  <c r="V1076" i="1"/>
  <c r="X1076" i="1" s="1"/>
  <c r="Z1076" i="1" s="1"/>
  <c r="V1072" i="1"/>
  <c r="X1072" i="1" s="1"/>
  <c r="Z1072" i="1" s="1"/>
  <c r="V1059" i="1"/>
  <c r="X1059" i="1" s="1"/>
  <c r="Z1059" i="1" s="1"/>
  <c r="V1051" i="1"/>
  <c r="X1051" i="1" s="1"/>
  <c r="Z1051" i="1" s="1"/>
  <c r="V1044" i="1"/>
  <c r="X1044" i="1" s="1"/>
  <c r="Z1044" i="1" s="1"/>
  <c r="V1038" i="1"/>
  <c r="X1038" i="1" s="1"/>
  <c r="Z1038" i="1" s="1"/>
  <c r="V1026" i="1"/>
  <c r="X1026" i="1" s="1"/>
  <c r="Z1026" i="1" s="1"/>
  <c r="V1017" i="1"/>
  <c r="X1017" i="1" s="1"/>
  <c r="Z1017" i="1" s="1"/>
  <c r="V1008" i="1"/>
  <c r="X1008" i="1" s="1"/>
  <c r="Z1008" i="1" s="1"/>
  <c r="V1001" i="1"/>
  <c r="X1001" i="1" s="1"/>
  <c r="Z1001" i="1" s="1"/>
  <c r="V992" i="1"/>
  <c r="X992" i="1" s="1"/>
  <c r="Z992" i="1" s="1"/>
  <c r="V1168" i="1"/>
  <c r="X1168" i="1" s="1"/>
  <c r="Z1168" i="1" s="1"/>
  <c r="V1163" i="1"/>
  <c r="X1163" i="1" s="1"/>
  <c r="Z1163" i="1" s="1"/>
  <c r="V1141" i="1"/>
  <c r="X1141" i="1" s="1"/>
  <c r="Z1141" i="1" s="1"/>
  <c r="V1148" i="1"/>
  <c r="X1148" i="1" s="1"/>
  <c r="Z1148" i="1" s="1"/>
  <c r="V1137" i="1"/>
  <c r="X1137" i="1" s="1"/>
  <c r="Z1137" i="1" s="1"/>
  <c r="V1129" i="1"/>
  <c r="X1129" i="1" s="1"/>
  <c r="Z1129" i="1" s="1"/>
  <c r="V1118" i="1"/>
  <c r="X1118" i="1" s="1"/>
  <c r="Z1118" i="1" s="1"/>
  <c r="V1108" i="1"/>
  <c r="X1108" i="1" s="1"/>
  <c r="Z1108" i="1" s="1"/>
  <c r="V1098" i="1"/>
  <c r="X1098" i="1" s="1"/>
  <c r="Z1098" i="1" s="1"/>
  <c r="V1292" i="1"/>
  <c r="X1292" i="1" s="1"/>
  <c r="Z1292" i="1" s="1"/>
  <c r="V1283" i="1"/>
  <c r="X1283" i="1" s="1"/>
  <c r="Z1283" i="1" s="1"/>
  <c r="V1273" i="1"/>
  <c r="X1273" i="1" s="1"/>
  <c r="Z1273" i="1" s="1"/>
  <c r="V1262" i="1"/>
  <c r="X1262" i="1" s="1"/>
  <c r="Z1262" i="1" s="1"/>
  <c r="V1252" i="1"/>
  <c r="X1252" i="1" s="1"/>
  <c r="Z1252" i="1" s="1"/>
  <c r="V1248" i="1"/>
  <c r="X1248" i="1" s="1"/>
  <c r="Z1248" i="1" s="1"/>
  <c r="V1244" i="1"/>
  <c r="X1244" i="1" s="1"/>
  <c r="Z1244" i="1" s="1"/>
  <c r="V1238" i="1"/>
  <c r="X1238" i="1" s="1"/>
  <c r="Z1238" i="1" s="1"/>
  <c r="V1227" i="1"/>
  <c r="X1227" i="1" s="1"/>
  <c r="Z1227" i="1" s="1"/>
  <c r="V1215" i="1"/>
  <c r="X1215" i="1" s="1"/>
  <c r="Z1215" i="1" s="1"/>
  <c r="V1209" i="1"/>
  <c r="X1209" i="1" s="1"/>
  <c r="Z1209" i="1" s="1"/>
  <c r="V1198" i="1"/>
  <c r="X1198" i="1" s="1"/>
  <c r="Z1198" i="1" s="1"/>
  <c r="V1191" i="1"/>
  <c r="X1191" i="1" s="1"/>
  <c r="Z1191" i="1" s="1"/>
  <c r="V1184" i="1"/>
  <c r="X1184" i="1" s="1"/>
  <c r="Z1184" i="1" s="1"/>
  <c r="V1177" i="1"/>
  <c r="X1177" i="1" s="1"/>
  <c r="Z1177" i="1" s="1"/>
  <c r="V1427" i="1"/>
  <c r="X1427" i="1" s="1"/>
  <c r="Z1427" i="1" s="1"/>
  <c r="V1424" i="1"/>
  <c r="X1424" i="1" s="1"/>
  <c r="Z1424" i="1" s="1"/>
  <c r="V1404" i="1"/>
  <c r="X1404" i="1" s="1"/>
  <c r="Z1404" i="1" s="1"/>
  <c r="V1401" i="1"/>
  <c r="X1401" i="1" s="1"/>
  <c r="Z1401" i="1" s="1"/>
  <c r="V1393" i="1"/>
  <c r="X1393" i="1" s="1"/>
  <c r="Z1393" i="1" s="1"/>
  <c r="V1391" i="1"/>
  <c r="X1391" i="1" s="1"/>
  <c r="Z1391" i="1" s="1"/>
  <c r="V1376" i="1"/>
  <c r="X1376" i="1" s="1"/>
  <c r="Z1376" i="1" s="1"/>
  <c r="V1368" i="1"/>
  <c r="V1356" i="1"/>
  <c r="X1356" i="1" s="1"/>
  <c r="Z1356" i="1" s="1"/>
  <c r="V1350" i="1"/>
  <c r="X1350" i="1" s="1"/>
  <c r="Z1350" i="1" s="1"/>
  <c r="V1347" i="1"/>
  <c r="X1347" i="1" s="1"/>
  <c r="Z1347" i="1" s="1"/>
  <c r="V1330" i="1"/>
  <c r="X1330" i="1" s="1"/>
  <c r="Z1330" i="1" s="1"/>
  <c r="V1329" i="1"/>
  <c r="V1327" i="1"/>
  <c r="X1327" i="1" s="1"/>
  <c r="Z1327" i="1" s="1"/>
  <c r="V1313" i="1"/>
  <c r="V1307" i="1"/>
  <c r="V1298" i="1"/>
  <c r="X1298" i="1" s="1"/>
  <c r="Z1298" i="1" s="1"/>
  <c r="V1576" i="1"/>
  <c r="X1576" i="1" s="1"/>
  <c r="Z1576" i="1" s="1"/>
  <c r="V1572" i="1"/>
  <c r="X1572" i="1" s="1"/>
  <c r="Z1572" i="1" s="1"/>
  <c r="V1562" i="1"/>
  <c r="X1562" i="1" s="1"/>
  <c r="Z1562" i="1" s="1"/>
  <c r="V1551" i="1"/>
  <c r="X1551" i="1" s="1"/>
  <c r="Z1551" i="1" s="1"/>
  <c r="V1548" i="1"/>
  <c r="X1548" i="1" s="1"/>
  <c r="Z1548" i="1" s="1"/>
  <c r="V1536" i="1"/>
  <c r="X1536" i="1" s="1"/>
  <c r="Z1536" i="1" s="1"/>
  <c r="V1530" i="1"/>
  <c r="X1530" i="1" s="1"/>
  <c r="Z1530" i="1" s="1"/>
  <c r="V1518" i="1"/>
  <c r="X1518" i="1" s="1"/>
  <c r="Z1518" i="1" s="1"/>
  <c r="V1508" i="1"/>
  <c r="X1508" i="1" s="1"/>
  <c r="Z1508" i="1" s="1"/>
  <c r="V1495" i="1"/>
  <c r="X1495" i="1" s="1"/>
  <c r="Z1495" i="1" s="1"/>
  <c r="V1503" i="1"/>
  <c r="X1503" i="1" s="1"/>
  <c r="Z1503" i="1" s="1"/>
  <c r="V1493" i="1"/>
  <c r="X1493" i="1" s="1"/>
  <c r="Z1493" i="1" s="1"/>
  <c r="V1461" i="1"/>
  <c r="X1461" i="1" s="1"/>
  <c r="Z1461" i="1" s="1"/>
  <c r="V1454" i="1"/>
  <c r="X1454" i="1" s="1"/>
  <c r="Z1454" i="1" s="1"/>
  <c r="V1470" i="1"/>
  <c r="X1470" i="1" s="1"/>
  <c r="Z1470" i="1" s="1"/>
  <c r="V1478" i="1"/>
  <c r="X1478" i="1" s="1"/>
  <c r="Z1478" i="1" s="1"/>
  <c r="V1432" i="1"/>
  <c r="X1432" i="1" s="1"/>
  <c r="Z1432" i="1" s="1"/>
  <c r="V1440" i="1"/>
  <c r="X1440" i="1" s="1"/>
  <c r="Z1440" i="1" s="1"/>
  <c r="V1430" i="1"/>
  <c r="X1430" i="1" s="1"/>
  <c r="Z1430" i="1" s="1"/>
  <c r="V1387" i="1"/>
  <c r="X1387" i="1" s="1"/>
  <c r="Z1387" i="1" s="1"/>
  <c r="V1380" i="1"/>
  <c r="X1380" i="1" s="1"/>
  <c r="Z1380" i="1" s="1"/>
  <c r="V1378" i="1"/>
  <c r="V1370" i="1"/>
  <c r="V1358" i="1"/>
  <c r="X1358" i="1" s="1"/>
  <c r="Z1358" i="1" s="1"/>
  <c r="V1352" i="1"/>
  <c r="X1352" i="1" s="1"/>
  <c r="Z1352" i="1" s="1"/>
  <c r="V1349" i="1"/>
  <c r="X1349" i="1" s="1"/>
  <c r="Z1349" i="1" s="1"/>
  <c r="V1332" i="1"/>
  <c r="X1332" i="1" s="1"/>
  <c r="Z1332" i="1" s="1"/>
  <c r="V1321" i="1"/>
  <c r="X1321" i="1" s="1"/>
  <c r="Z1321" i="1" s="1"/>
  <c r="V1318" i="1"/>
  <c r="X1318" i="1" s="1"/>
  <c r="Z1318" i="1" s="1"/>
  <c r="V1311" i="1"/>
  <c r="X1311" i="1" s="1"/>
  <c r="Z1311" i="1" s="1"/>
  <c r="V1309" i="1"/>
  <c r="X1309" i="1" s="1"/>
  <c r="Z1309" i="1" s="1"/>
  <c r="V1300" i="1"/>
  <c r="X1300" i="1" s="1"/>
  <c r="Z1300" i="1" s="1"/>
  <c r="V1578" i="1"/>
  <c r="X1578" i="1" s="1"/>
  <c r="Z1578" i="1" s="1"/>
  <c r="V1565" i="1"/>
  <c r="X1565" i="1" s="1"/>
  <c r="Z1565" i="1" s="1"/>
  <c r="V1555" i="1"/>
  <c r="X1555" i="1" s="1"/>
  <c r="Z1555" i="1" s="1"/>
  <c r="V1542" i="1"/>
  <c r="V1538" i="1"/>
  <c r="X1538" i="1" s="1"/>
  <c r="Z1538" i="1" s="1"/>
  <c r="V1533" i="1"/>
  <c r="X1533" i="1" s="1"/>
  <c r="Z1533" i="1" s="1"/>
  <c r="V1523" i="1"/>
  <c r="V1520" i="1"/>
  <c r="X1520" i="1" s="1"/>
  <c r="Z1520" i="1" s="1"/>
  <c r="V1510" i="1"/>
  <c r="X1510" i="1" s="1"/>
  <c r="Z1510" i="1" s="1"/>
  <c r="V1497" i="1"/>
  <c r="X1497" i="1" s="1"/>
  <c r="Z1497" i="1" s="1"/>
  <c r="V1487" i="1"/>
  <c r="X1487" i="1" s="1"/>
  <c r="Z1487" i="1" s="1"/>
  <c r="V1483" i="1"/>
  <c r="V1463" i="1"/>
  <c r="X1463" i="1" s="1"/>
  <c r="Z1463" i="1" s="1"/>
  <c r="V1456" i="1"/>
  <c r="X1456" i="1" s="1"/>
  <c r="Z1456" i="1" s="1"/>
  <c r="V1472" i="1"/>
  <c r="V1452" i="1"/>
  <c r="X1452" i="1" s="1"/>
  <c r="Z1452" i="1" s="1"/>
  <c r="V1434" i="1"/>
  <c r="X1434" i="1" s="1"/>
  <c r="Z1434" i="1" s="1"/>
  <c r="V1442" i="1"/>
  <c r="X1442" i="1" s="1"/>
  <c r="Z1442" i="1" s="1"/>
  <c r="V1388" i="1"/>
  <c r="X1388" i="1" s="1"/>
  <c r="Z1388" i="1" s="1"/>
  <c r="V1381" i="1"/>
  <c r="X1381" i="1" s="1"/>
  <c r="Z1381" i="1" s="1"/>
  <c r="V1371" i="1"/>
  <c r="X1371" i="1" s="1"/>
  <c r="Z1371" i="1" s="1"/>
  <c r="V1364" i="1"/>
  <c r="X1364" i="1" s="1"/>
  <c r="Z1364" i="1" s="1"/>
  <c r="V1359" i="1"/>
  <c r="X1359" i="1" s="1"/>
  <c r="Z1359" i="1" s="1"/>
  <c r="V1342" i="1"/>
  <c r="X1342" i="1" s="1"/>
  <c r="Z1342" i="1" s="1"/>
  <c r="V1339" i="1"/>
  <c r="X1339" i="1" s="1"/>
  <c r="Z1339" i="1" s="1"/>
  <c r="V1333" i="1"/>
  <c r="X1333" i="1" s="1"/>
  <c r="Z1333" i="1" s="1"/>
  <c r="V1322" i="1"/>
  <c r="X1322" i="1" s="1"/>
  <c r="Z1322" i="1" s="1"/>
  <c r="V1319" i="1"/>
  <c r="X1319" i="1" s="1"/>
  <c r="Z1319" i="1" s="1"/>
  <c r="V1302" i="1"/>
  <c r="X1302" i="1" s="1"/>
  <c r="Z1302" i="1" s="1"/>
  <c r="V1293" i="1"/>
  <c r="V1301" i="1"/>
  <c r="X1301" i="1" s="1"/>
  <c r="Z1301" i="1" s="1"/>
  <c r="V1567" i="1"/>
  <c r="X1567" i="1" s="1"/>
  <c r="Z1567" i="1" s="1"/>
  <c r="V1566" i="1"/>
  <c r="X1566" i="1" s="1"/>
  <c r="Z1566" i="1" s="1"/>
  <c r="V1556" i="1"/>
  <c r="X1556" i="1" s="1"/>
  <c r="Z1556" i="1" s="1"/>
  <c r="V1543" i="1"/>
  <c r="X1543" i="1" s="1"/>
  <c r="Z1543" i="1" s="1"/>
  <c r="V1539" i="1"/>
  <c r="X1539" i="1" s="1"/>
  <c r="Z1539" i="1" s="1"/>
  <c r="V1534" i="1"/>
  <c r="X1534" i="1" s="1"/>
  <c r="Z1534" i="1" s="1"/>
  <c r="V1524" i="1"/>
  <c r="X1524" i="1" s="1"/>
  <c r="Z1524" i="1" s="1"/>
  <c r="V1521" i="1"/>
  <c r="X1521" i="1" s="1"/>
  <c r="Z1521" i="1" s="1"/>
  <c r="V1511" i="1"/>
  <c r="X1511" i="1" s="1"/>
  <c r="Z1511" i="1" s="1"/>
  <c r="V1498" i="1"/>
  <c r="X1498" i="1" s="1"/>
  <c r="Z1498" i="1" s="1"/>
  <c r="V1488" i="1"/>
  <c r="X1488" i="1" s="1"/>
  <c r="Z1488" i="1" s="1"/>
  <c r="V1484" i="1"/>
  <c r="X1484" i="1" s="1"/>
  <c r="Z1484" i="1" s="1"/>
  <c r="V1464" i="1"/>
  <c r="X1464" i="1" s="1"/>
  <c r="Z1464" i="1" s="1"/>
  <c r="V1457" i="1"/>
  <c r="X1457" i="1" s="1"/>
  <c r="Z1457" i="1" s="1"/>
  <c r="V1473" i="1"/>
  <c r="V1453" i="1"/>
  <c r="X1453" i="1" s="1"/>
  <c r="Z1453" i="1" s="1"/>
  <c r="V1435" i="1"/>
  <c r="X1435" i="1" s="1"/>
  <c r="Z1435" i="1" s="1"/>
  <c r="V1443" i="1"/>
  <c r="X1443" i="1" s="1"/>
  <c r="Z1443" i="1" s="1"/>
  <c r="V1372" i="1"/>
  <c r="X1372" i="1" s="1"/>
  <c r="Z1372" i="1" s="1"/>
  <c r="V1365" i="1"/>
  <c r="X1365" i="1" s="1"/>
  <c r="Z1365" i="1" s="1"/>
  <c r="V1360" i="1"/>
  <c r="X1360" i="1" s="1"/>
  <c r="Z1360" i="1" s="1"/>
  <c r="V1343" i="1"/>
  <c r="X1343" i="1" s="1"/>
  <c r="Z1343" i="1" s="1"/>
  <c r="V1340" i="1"/>
  <c r="X1340" i="1" s="1"/>
  <c r="Z1340" i="1" s="1"/>
  <c r="V1334" i="1"/>
  <c r="X1334" i="1" s="1"/>
  <c r="Z1334" i="1" s="1"/>
  <c r="V1323" i="1"/>
  <c r="X1323" i="1" s="1"/>
  <c r="Z1323" i="1" s="1"/>
  <c r="V1316" i="1"/>
  <c r="X1316" i="1" s="1"/>
  <c r="Z1316" i="1" s="1"/>
  <c r="V1303" i="1"/>
  <c r="X1303" i="1" s="1"/>
  <c r="Z1303" i="1" s="1"/>
  <c r="V1294" i="1"/>
  <c r="X1294" i="1" s="1"/>
  <c r="Z1294" i="1" s="1"/>
  <c r="V1579" i="1"/>
  <c r="X1579" i="1" s="1"/>
  <c r="Z1579" i="1" s="1"/>
  <c r="V1568" i="1"/>
  <c r="X1568" i="1" s="1"/>
  <c r="Z1568" i="1" s="1"/>
  <c r="V1558" i="1"/>
  <c r="X1558" i="1" s="1"/>
  <c r="Z1558" i="1" s="1"/>
  <c r="V1557" i="1"/>
  <c r="X1557" i="1" s="1"/>
  <c r="Z1557" i="1" s="1"/>
  <c r="V1544" i="1"/>
  <c r="X1544" i="1" s="1"/>
  <c r="Z1544" i="1" s="1"/>
  <c r="V1540" i="1"/>
  <c r="X1540" i="1" s="1"/>
  <c r="Z1540" i="1" s="1"/>
  <c r="V1526" i="1"/>
  <c r="X1526" i="1" s="1"/>
  <c r="Z1526" i="1" s="1"/>
  <c r="V1525" i="1"/>
  <c r="X1525" i="1" s="1"/>
  <c r="Z1525" i="1" s="1"/>
  <c r="V1522" i="1"/>
  <c r="X1522" i="1" s="1"/>
  <c r="Z1522" i="1" s="1"/>
  <c r="V1512" i="1"/>
  <c r="X1512" i="1" s="1"/>
  <c r="Z1512" i="1" s="1"/>
  <c r="V1499" i="1"/>
  <c r="X1499" i="1" s="1"/>
  <c r="Z1499" i="1" s="1"/>
  <c r="V1489" i="1"/>
  <c r="X1489" i="1" s="1"/>
  <c r="Z1489" i="1" s="1"/>
  <c r="V1485" i="1"/>
  <c r="X1485" i="1" s="1"/>
  <c r="Z1485" i="1" s="1"/>
  <c r="V1465" i="1"/>
  <c r="X1465" i="1" s="1"/>
  <c r="Z1465" i="1" s="1"/>
  <c r="V1458" i="1"/>
  <c r="X1458" i="1" s="1"/>
  <c r="Z1458" i="1" s="1"/>
  <c r="V1474" i="1"/>
  <c r="X1474" i="1" s="1"/>
  <c r="Z1474" i="1" s="1"/>
  <c r="V1449" i="1"/>
  <c r="X1449" i="1" s="1"/>
  <c r="Z1449" i="1" s="1"/>
  <c r="V1436" i="1"/>
  <c r="X1436" i="1" s="1"/>
  <c r="Z1436" i="1" s="1"/>
  <c r="V1444" i="1"/>
  <c r="X1444" i="1" s="1"/>
  <c r="Z1444" i="1" s="1"/>
  <c r="V1383" i="1"/>
  <c r="V1373" i="1"/>
  <c r="X1373" i="1" s="1"/>
  <c r="Z1373" i="1" s="1"/>
  <c r="V1363" i="1"/>
  <c r="X1363" i="1" s="1"/>
  <c r="Z1363" i="1" s="1"/>
  <c r="V1354" i="1"/>
  <c r="X1354" i="1" s="1"/>
  <c r="Z1354" i="1" s="1"/>
  <c r="V1344" i="1"/>
  <c r="X1344" i="1" s="1"/>
  <c r="Z1344" i="1" s="1"/>
  <c r="V1341" i="1"/>
  <c r="X1341" i="1" s="1"/>
  <c r="Z1341" i="1" s="1"/>
  <c r="V1335" i="1"/>
  <c r="X1335" i="1" s="1"/>
  <c r="Z1335" i="1" s="1"/>
  <c r="V1324" i="1"/>
  <c r="V1314" i="1"/>
  <c r="V1304" i="1"/>
  <c r="X1304" i="1" s="1"/>
  <c r="Z1304" i="1" s="1"/>
  <c r="V1295" i="1"/>
  <c r="X1295" i="1" s="1"/>
  <c r="Z1295" i="1" s="1"/>
  <c r="V1573" i="1"/>
  <c r="X1573" i="1" s="1"/>
  <c r="Z1573" i="1" s="1"/>
  <c r="V1569" i="1"/>
  <c r="X1569" i="1" s="1"/>
  <c r="Z1569" i="1" s="1"/>
  <c r="V1559" i="1"/>
  <c r="X1559" i="1" s="1"/>
  <c r="Z1559" i="1" s="1"/>
  <c r="V1552" i="1"/>
  <c r="X1552" i="1" s="1"/>
  <c r="Z1552" i="1" s="1"/>
  <c r="V1545" i="1"/>
  <c r="V1541" i="1"/>
  <c r="V1527" i="1"/>
  <c r="V1515" i="1"/>
  <c r="X1515" i="1" s="1"/>
  <c r="Z1515" i="1" s="1"/>
  <c r="V1505" i="1"/>
  <c r="X1505" i="1" s="1"/>
  <c r="Z1505" i="1" s="1"/>
  <c r="V1513" i="1"/>
  <c r="X1513" i="1" s="1"/>
  <c r="Z1513" i="1" s="1"/>
  <c r="V1500" i="1"/>
  <c r="X1500" i="1" s="1"/>
  <c r="Z1500" i="1" s="1"/>
  <c r="V1490" i="1"/>
  <c r="X1490" i="1" s="1"/>
  <c r="Z1490" i="1" s="1"/>
  <c r="V1486" i="1"/>
  <c r="V1466" i="1"/>
  <c r="V1467" i="1"/>
  <c r="V1475" i="1"/>
  <c r="X1475" i="1" s="1"/>
  <c r="Z1475" i="1" s="1"/>
  <c r="V1450" i="1"/>
  <c r="X1450" i="1" s="1"/>
  <c r="Z1450" i="1" s="1"/>
  <c r="V1437" i="1"/>
  <c r="X1437" i="1" s="1"/>
  <c r="Z1437" i="1" s="1"/>
  <c r="V1445" i="1"/>
  <c r="X1445" i="1" s="1"/>
  <c r="Z1445" i="1" s="1"/>
  <c r="V1374" i="1"/>
  <c r="X1374" i="1" s="1"/>
  <c r="Z1374" i="1" s="1"/>
  <c r="V1366" i="1"/>
  <c r="V1361" i="1"/>
  <c r="X1361" i="1" s="1"/>
  <c r="Z1361" i="1" s="1"/>
  <c r="V1355" i="1"/>
  <c r="X1355" i="1" s="1"/>
  <c r="Z1355" i="1" s="1"/>
  <c r="V1345" i="1"/>
  <c r="X1345" i="1" s="1"/>
  <c r="Z1345" i="1" s="1"/>
  <c r="V1338" i="1"/>
  <c r="X1338" i="1" s="1"/>
  <c r="Z1338" i="1" s="1"/>
  <c r="V1336" i="1"/>
  <c r="X1336" i="1" s="1"/>
  <c r="Z1336" i="1" s="1"/>
  <c r="V1325" i="1"/>
  <c r="X1325" i="1" s="1"/>
  <c r="Z1325" i="1" s="1"/>
  <c r="V1315" i="1"/>
  <c r="X1315" i="1" s="1"/>
  <c r="Z1315" i="1" s="1"/>
  <c r="V1305" i="1"/>
  <c r="X1305" i="1" s="1"/>
  <c r="Z1305" i="1" s="1"/>
  <c r="V1296" i="1"/>
  <c r="X1296" i="1" s="1"/>
  <c r="Z1296" i="1" s="1"/>
  <c r="V1574" i="1"/>
  <c r="X1574" i="1" s="1"/>
  <c r="Z1574" i="1" s="1"/>
  <c r="V1570" i="1"/>
  <c r="X1570" i="1" s="1"/>
  <c r="Z1570" i="1" s="1"/>
  <c r="V1560" i="1"/>
  <c r="X1560" i="1" s="1"/>
  <c r="Z1560" i="1" s="1"/>
  <c r="V1553" i="1"/>
  <c r="X1553" i="1" s="1"/>
  <c r="Z1553" i="1" s="1"/>
  <c r="V1546" i="1"/>
  <c r="X1546" i="1" s="1"/>
  <c r="Z1546" i="1" s="1"/>
  <c r="V1537" i="1"/>
  <c r="X1537" i="1" s="1"/>
  <c r="Z1537" i="1" s="1"/>
  <c r="V1528" i="1"/>
  <c r="X1528" i="1" s="1"/>
  <c r="Z1528" i="1" s="1"/>
  <c r="V1516" i="1"/>
  <c r="V1506" i="1"/>
  <c r="X1506" i="1" s="1"/>
  <c r="Z1506" i="1" s="1"/>
  <c r="V1514" i="1"/>
  <c r="X1514" i="1" s="1"/>
  <c r="Z1514" i="1" s="1"/>
  <c r="V1501" i="1"/>
  <c r="X1501" i="1" s="1"/>
  <c r="Z1501" i="1" s="1"/>
  <c r="V1491" i="1"/>
  <c r="X1491" i="1" s="1"/>
  <c r="Z1491" i="1" s="1"/>
  <c r="V1480" i="1"/>
  <c r="X1480" i="1" s="1"/>
  <c r="Z1480" i="1" s="1"/>
  <c r="V1459" i="1"/>
  <c r="X1459" i="1" s="1"/>
  <c r="Z1459" i="1" s="1"/>
  <c r="V1468" i="1"/>
  <c r="V1476" i="1"/>
  <c r="V1451" i="1"/>
  <c r="X1451" i="1" s="1"/>
  <c r="Z1451" i="1" s="1"/>
  <c r="V1438" i="1"/>
  <c r="X1438" i="1" s="1"/>
  <c r="Z1438" i="1" s="1"/>
  <c r="V1446" i="1"/>
  <c r="X1446" i="1" s="1"/>
  <c r="Z1446" i="1" s="1"/>
  <c r="V1375" i="1"/>
  <c r="X1375" i="1" s="1"/>
  <c r="Z1375" i="1" s="1"/>
  <c r="V1367" i="1"/>
  <c r="V1362" i="1"/>
  <c r="X1362" i="1" s="1"/>
  <c r="Z1362" i="1" s="1"/>
  <c r="V1353" i="1"/>
  <c r="X1353" i="1" s="1"/>
  <c r="Z1353" i="1" s="1"/>
  <c r="V1346" i="1"/>
  <c r="X1346" i="1" s="1"/>
  <c r="Z1346" i="1" s="1"/>
  <c r="V1337" i="1"/>
  <c r="X1337" i="1" s="1"/>
  <c r="Z1337" i="1" s="1"/>
  <c r="V1328" i="1"/>
  <c r="X1328" i="1" s="1"/>
  <c r="Z1328" i="1" s="1"/>
  <c r="V1326" i="1"/>
  <c r="X1326" i="1" s="1"/>
  <c r="Z1326" i="1" s="1"/>
  <c r="V1312" i="1"/>
  <c r="X1312" i="1" s="1"/>
  <c r="Z1312" i="1" s="1"/>
  <c r="V1306" i="1"/>
  <c r="X1306" i="1" s="1"/>
  <c r="Z1306" i="1" s="1"/>
  <c r="V1297" i="1"/>
  <c r="X1297" i="1" s="1"/>
  <c r="Z1297" i="1" s="1"/>
  <c r="V1575" i="1"/>
  <c r="X1575" i="1" s="1"/>
  <c r="Z1575" i="1" s="1"/>
  <c r="V1571" i="1"/>
  <c r="X1571" i="1" s="1"/>
  <c r="Z1571" i="1" s="1"/>
  <c r="V1561" i="1"/>
  <c r="V1554" i="1"/>
  <c r="X1554" i="1" s="1"/>
  <c r="Z1554" i="1" s="1"/>
  <c r="V1547" i="1"/>
  <c r="X1547" i="1" s="1"/>
  <c r="Z1547" i="1" s="1"/>
  <c r="V1535" i="1"/>
  <c r="X1535" i="1" s="1"/>
  <c r="Z1535" i="1" s="1"/>
  <c r="V1529" i="1"/>
  <c r="X1529" i="1" s="1"/>
  <c r="Z1529" i="1" s="1"/>
  <c r="V1517" i="1"/>
  <c r="X1517" i="1" s="1"/>
  <c r="Z1517" i="1" s="1"/>
  <c r="V1507" i="1"/>
  <c r="X1507" i="1" s="1"/>
  <c r="Z1507" i="1" s="1"/>
  <c r="V1482" i="1"/>
  <c r="X1482" i="1" s="1"/>
  <c r="Z1482" i="1" s="1"/>
  <c r="V1502" i="1"/>
  <c r="V1492" i="1"/>
  <c r="X1492" i="1" s="1"/>
  <c r="Z1492" i="1" s="1"/>
  <c r="V1481" i="1"/>
  <c r="X1481" i="1" s="1"/>
  <c r="Z1481" i="1" s="1"/>
  <c r="V1460" i="1"/>
  <c r="X1460" i="1" s="1"/>
  <c r="Z1460" i="1" s="1"/>
  <c r="V1469" i="1"/>
  <c r="X1469" i="1" s="1"/>
  <c r="Z1469" i="1" s="1"/>
  <c r="V1477" i="1"/>
  <c r="X1477" i="1" s="1"/>
  <c r="Z1477" i="1" s="1"/>
  <c r="V1448" i="1"/>
  <c r="X1448" i="1" s="1"/>
  <c r="Z1448" i="1" s="1"/>
  <c r="V1439" i="1"/>
  <c r="X1439" i="1" s="1"/>
  <c r="Z1439" i="1" s="1"/>
  <c r="V1447" i="1"/>
  <c r="AA1326" i="1" l="1"/>
  <c r="AB1326" i="1" s="1"/>
  <c r="AF1326" i="1" s="1"/>
  <c r="AG1326" i="1" s="1"/>
  <c r="AH1326" i="1" s="1"/>
  <c r="AA1354" i="1"/>
  <c r="AB1354" i="1" s="1"/>
  <c r="AF1354" i="1" s="1"/>
  <c r="AG1354" i="1" s="1"/>
  <c r="AH1354" i="1" s="1"/>
  <c r="AA1333" i="1"/>
  <c r="AA1347" i="1"/>
  <c r="AB1347" i="1" s="1"/>
  <c r="AF1347" i="1" s="1"/>
  <c r="AG1347" i="1" s="1"/>
  <c r="AH1347" i="1" s="1"/>
  <c r="AA824" i="1"/>
  <c r="AB824" i="1" s="1"/>
  <c r="AF824" i="1" s="1"/>
  <c r="AG824" i="1" s="1"/>
  <c r="AH824" i="1" s="1"/>
  <c r="AA942" i="1"/>
  <c r="AB942" i="1" s="1"/>
  <c r="AA929" i="1"/>
  <c r="AB929" i="1" s="1"/>
  <c r="AF929" i="1" s="1"/>
  <c r="AG929" i="1" s="1"/>
  <c r="AH929" i="1" s="1"/>
  <c r="AA1090" i="1"/>
  <c r="AB1090" i="1" s="1"/>
  <c r="AF1090" i="1" s="1"/>
  <c r="AG1090" i="1" s="1"/>
  <c r="AH1090" i="1" s="1"/>
  <c r="AA1004" i="1"/>
  <c r="AB1004" i="1" s="1"/>
  <c r="AA1385" i="1"/>
  <c r="AB1385" i="1" s="1"/>
  <c r="AF1385" i="1" s="1"/>
  <c r="AG1385" i="1" s="1"/>
  <c r="AH1385" i="1" s="1"/>
  <c r="AA1460" i="1"/>
  <c r="AB1460" i="1" s="1"/>
  <c r="AF1460" i="1" s="1"/>
  <c r="AG1460" i="1" s="1"/>
  <c r="AH1460" i="1" s="1"/>
  <c r="AA1535" i="1"/>
  <c r="AB1535" i="1" s="1"/>
  <c r="AF1535" i="1" s="1"/>
  <c r="AG1535" i="1" s="1"/>
  <c r="AH1535" i="1" s="1"/>
  <c r="AA1312" i="1"/>
  <c r="AB1312" i="1" s="1"/>
  <c r="AF1312" i="1" s="1"/>
  <c r="AG1312" i="1" s="1"/>
  <c r="AH1312" i="1" s="1"/>
  <c r="AA1375" i="1"/>
  <c r="AB1375" i="1" s="1"/>
  <c r="AF1375" i="1" s="1"/>
  <c r="AG1375" i="1" s="1"/>
  <c r="AH1375" i="1" s="1"/>
  <c r="AA1491" i="1"/>
  <c r="AB1491" i="1" s="1"/>
  <c r="AA1553" i="1"/>
  <c r="AB1553" i="1" s="1"/>
  <c r="AA1336" i="1"/>
  <c r="AB1336" i="1" s="1"/>
  <c r="AF1336" i="1" s="1"/>
  <c r="AG1336" i="1" s="1"/>
  <c r="AH1336" i="1" s="1"/>
  <c r="AA1437" i="1"/>
  <c r="AB1437" i="1" s="1"/>
  <c r="AF1437" i="1" s="1"/>
  <c r="AG1437" i="1" s="1"/>
  <c r="AH1437" i="1" s="1"/>
  <c r="AA1513" i="1"/>
  <c r="AB1513" i="1" s="1"/>
  <c r="AC1513" i="1" s="1"/>
  <c r="AD1513" i="1" s="1"/>
  <c r="AE1513" i="1" s="1"/>
  <c r="AI1513" i="1" s="1"/>
  <c r="AA1569" i="1"/>
  <c r="AB1569" i="1" s="1"/>
  <c r="AA1344" i="1"/>
  <c r="AB1344" i="1" s="1"/>
  <c r="AF1344" i="1" s="1"/>
  <c r="AG1344" i="1" s="1"/>
  <c r="AH1344" i="1" s="1"/>
  <c r="AA1474" i="1"/>
  <c r="AB1474" i="1" s="1"/>
  <c r="AF1474" i="1" s="1"/>
  <c r="AG1474" i="1" s="1"/>
  <c r="AH1474" i="1" s="1"/>
  <c r="AA1525" i="1"/>
  <c r="AB1525" i="1" s="1"/>
  <c r="AA1294" i="1"/>
  <c r="AB1294" i="1" s="1"/>
  <c r="AF1294" i="1" s="1"/>
  <c r="AG1294" i="1" s="1"/>
  <c r="AH1294" i="1" s="1"/>
  <c r="AA1365" i="1"/>
  <c r="AB1365" i="1" s="1"/>
  <c r="AF1365" i="1" s="1"/>
  <c r="AG1365" i="1" s="1"/>
  <c r="AH1365" i="1" s="1"/>
  <c r="AA1484" i="1"/>
  <c r="AB1484" i="1" s="1"/>
  <c r="AF1484" i="1" s="1"/>
  <c r="AG1484" i="1" s="1"/>
  <c r="AH1484" i="1" s="1"/>
  <c r="AA1543" i="1"/>
  <c r="AA1322" i="1"/>
  <c r="AB1322" i="1" s="1"/>
  <c r="AF1322" i="1" s="1"/>
  <c r="AG1322" i="1" s="1"/>
  <c r="AH1322" i="1" s="1"/>
  <c r="AA1388" i="1"/>
  <c r="AA1487" i="1"/>
  <c r="AB1487" i="1" s="1"/>
  <c r="AF1487" i="1" s="1"/>
  <c r="AG1487" i="1" s="1"/>
  <c r="AH1487" i="1" s="1"/>
  <c r="AA1555" i="1"/>
  <c r="AB1555" i="1" s="1"/>
  <c r="AF1555" i="1" s="1"/>
  <c r="AG1555" i="1" s="1"/>
  <c r="AH1555" i="1" s="1"/>
  <c r="AA1332" i="1"/>
  <c r="AB1332" i="1" s="1"/>
  <c r="AF1332" i="1" s="1"/>
  <c r="AG1332" i="1" s="1"/>
  <c r="AH1332" i="1" s="1"/>
  <c r="AA1430" i="1"/>
  <c r="AB1430" i="1" s="1"/>
  <c r="AF1430" i="1" s="1"/>
  <c r="AG1430" i="1" s="1"/>
  <c r="AH1430" i="1" s="1"/>
  <c r="AA1503" i="1"/>
  <c r="AB1503" i="1" s="1"/>
  <c r="AF1503" i="1" s="1"/>
  <c r="AG1503" i="1" s="1"/>
  <c r="AH1503" i="1" s="1"/>
  <c r="AA1562" i="1"/>
  <c r="AB1562" i="1" s="1"/>
  <c r="AF1562" i="1" s="1"/>
  <c r="AG1562" i="1" s="1"/>
  <c r="AH1562" i="1" s="1"/>
  <c r="AA1330" i="1"/>
  <c r="AB1330" i="1" s="1"/>
  <c r="AF1330" i="1" s="1"/>
  <c r="AG1330" i="1" s="1"/>
  <c r="AH1330" i="1" s="1"/>
  <c r="AA1401" i="1"/>
  <c r="AB1401" i="1" s="1"/>
  <c r="AF1401" i="1" s="1"/>
  <c r="AG1401" i="1" s="1"/>
  <c r="AH1401" i="1" s="1"/>
  <c r="AA1209" i="1"/>
  <c r="AA1273" i="1"/>
  <c r="AB1273" i="1" s="1"/>
  <c r="AF1273" i="1" s="1"/>
  <c r="AG1273" i="1" s="1"/>
  <c r="AH1273" i="1" s="1"/>
  <c r="AA1148" i="1"/>
  <c r="AB1148" i="1" s="1"/>
  <c r="AF1148" i="1" s="1"/>
  <c r="AG1148" i="1" s="1"/>
  <c r="AH1148" i="1" s="1"/>
  <c r="AA1026" i="1"/>
  <c r="AA945" i="1"/>
  <c r="AA913" i="1"/>
  <c r="AB913" i="1" s="1"/>
  <c r="AF913" i="1" s="1"/>
  <c r="AG913" i="1" s="1"/>
  <c r="AH913" i="1" s="1"/>
  <c r="AA816" i="1"/>
  <c r="AB816" i="1" s="1"/>
  <c r="AA887" i="1"/>
  <c r="AB887" i="1" s="1"/>
  <c r="AF887" i="1" s="1"/>
  <c r="AG887" i="1" s="1"/>
  <c r="AH887" i="1" s="1"/>
  <c r="AA759" i="1"/>
  <c r="AA1183" i="1"/>
  <c r="AA1247" i="1"/>
  <c r="AB1247" i="1" s="1"/>
  <c r="AF1247" i="1" s="1"/>
  <c r="AG1247" i="1" s="1"/>
  <c r="AH1247" i="1" s="1"/>
  <c r="AA1114" i="1"/>
  <c r="AB1114" i="1" s="1"/>
  <c r="AF1114" i="1" s="1"/>
  <c r="AG1114" i="1" s="1"/>
  <c r="AH1114" i="1" s="1"/>
  <c r="AA991" i="1"/>
  <c r="AB991" i="1" s="1"/>
  <c r="AF991" i="1" s="1"/>
  <c r="AG991" i="1" s="1"/>
  <c r="AH991" i="1" s="1"/>
  <c r="AA1054" i="1"/>
  <c r="AA975" i="1"/>
  <c r="AB975" i="1" s="1"/>
  <c r="AF975" i="1" s="1"/>
  <c r="AG975" i="1" s="1"/>
  <c r="AH975" i="1" s="1"/>
  <c r="AA939" i="1"/>
  <c r="AB939" i="1" s="1"/>
  <c r="AF939" i="1" s="1"/>
  <c r="AG939" i="1" s="1"/>
  <c r="AH939" i="1" s="1"/>
  <c r="AA841" i="1"/>
  <c r="AB841" i="1" s="1"/>
  <c r="AF841" i="1" s="1"/>
  <c r="AG841" i="1" s="1"/>
  <c r="AH841" i="1" s="1"/>
  <c r="AA725" i="1"/>
  <c r="AB725" i="1" s="1"/>
  <c r="AF725" i="1" s="1"/>
  <c r="AG725" i="1" s="1"/>
  <c r="AH725" i="1" s="1"/>
  <c r="AA1411" i="1"/>
  <c r="AB1411" i="1" s="1"/>
  <c r="AF1411" i="1" s="1"/>
  <c r="AG1411" i="1" s="1"/>
  <c r="AH1411" i="1" s="1"/>
  <c r="AA1220" i="1"/>
  <c r="AB1220" i="1" s="1"/>
  <c r="AF1220" i="1" s="1"/>
  <c r="AG1220" i="1" s="1"/>
  <c r="AH1220" i="1" s="1"/>
  <c r="AA1281" i="1"/>
  <c r="AB1281" i="1" s="1"/>
  <c r="AF1281" i="1" s="1"/>
  <c r="AG1281" i="1" s="1"/>
  <c r="AH1281" i="1" s="1"/>
  <c r="AA1146" i="1"/>
  <c r="AB1146" i="1" s="1"/>
  <c r="AF1146" i="1" s="1"/>
  <c r="AG1146" i="1" s="1"/>
  <c r="AH1146" i="1" s="1"/>
  <c r="AA1034" i="1"/>
  <c r="AB1034" i="1" s="1"/>
  <c r="AF1034" i="1" s="1"/>
  <c r="AG1034" i="1" s="1"/>
  <c r="AH1034" i="1" s="1"/>
  <c r="AA950" i="1"/>
  <c r="AB950" i="1" s="1"/>
  <c r="AA923" i="1"/>
  <c r="AB923" i="1" s="1"/>
  <c r="AF923" i="1" s="1"/>
  <c r="AG923" i="1" s="1"/>
  <c r="AH923" i="1" s="1"/>
  <c r="AA832" i="1"/>
  <c r="AB832" i="1" s="1"/>
  <c r="AF832" i="1" s="1"/>
  <c r="AG832" i="1" s="1"/>
  <c r="AH832" i="1" s="1"/>
  <c r="AA713" i="1"/>
  <c r="AB713" i="1" s="1"/>
  <c r="AF713" i="1" s="1"/>
  <c r="AG713" i="1" s="1"/>
  <c r="AH713" i="1" s="1"/>
  <c r="AA1409" i="1"/>
  <c r="AB1409" i="1" s="1"/>
  <c r="AF1409" i="1" s="1"/>
  <c r="AG1409" i="1" s="1"/>
  <c r="AH1409" i="1" s="1"/>
  <c r="AA1211" i="1"/>
  <c r="AB1211" i="1" s="1"/>
  <c r="AF1211" i="1" s="1"/>
  <c r="AG1211" i="1" s="1"/>
  <c r="AH1211" i="1" s="1"/>
  <c r="AA1277" i="1"/>
  <c r="AB1277" i="1" s="1"/>
  <c r="AF1277" i="1" s="1"/>
  <c r="AG1277" i="1" s="1"/>
  <c r="AH1277" i="1" s="1"/>
  <c r="AA1153" i="1"/>
  <c r="AB1153" i="1" s="1"/>
  <c r="AF1153" i="1" s="1"/>
  <c r="AG1153" i="1" s="1"/>
  <c r="AH1153" i="1" s="1"/>
  <c r="AA1014" i="1"/>
  <c r="AB1014" i="1" s="1"/>
  <c r="AF1014" i="1" s="1"/>
  <c r="AG1014" i="1" s="1"/>
  <c r="AH1014" i="1" s="1"/>
  <c r="AA1080" i="1"/>
  <c r="AB1080" i="1" s="1"/>
  <c r="AF1080" i="1" s="1"/>
  <c r="AG1080" i="1" s="1"/>
  <c r="AH1080" i="1" s="1"/>
  <c r="AA897" i="1"/>
  <c r="AB897" i="1" s="1"/>
  <c r="AF897" i="1" s="1"/>
  <c r="AG897" i="1" s="1"/>
  <c r="AH897" i="1" s="1"/>
  <c r="AA803" i="1"/>
  <c r="AB803" i="1" s="1"/>
  <c r="AF803" i="1" s="1"/>
  <c r="AG803" i="1" s="1"/>
  <c r="AH803" i="1" s="1"/>
  <c r="AA869" i="1"/>
  <c r="AB869" i="1" s="1"/>
  <c r="AF869" i="1" s="1"/>
  <c r="AG869" i="1" s="1"/>
  <c r="AH869" i="1" s="1"/>
  <c r="AA745" i="1"/>
  <c r="AB745" i="1" s="1"/>
  <c r="AA1190" i="1"/>
  <c r="AB1190" i="1" s="1"/>
  <c r="AF1190" i="1" s="1"/>
  <c r="AG1190" i="1" s="1"/>
  <c r="AH1190" i="1" s="1"/>
  <c r="AA1256" i="1"/>
  <c r="AB1256" i="1" s="1"/>
  <c r="AF1256" i="1" s="1"/>
  <c r="AG1256" i="1" s="1"/>
  <c r="AH1256" i="1" s="1"/>
  <c r="AA1116" i="1"/>
  <c r="AB1116" i="1" s="1"/>
  <c r="AF1116" i="1" s="1"/>
  <c r="AG1116" i="1" s="1"/>
  <c r="AH1116" i="1" s="1"/>
  <c r="AA995" i="1"/>
  <c r="AB995" i="1" s="1"/>
  <c r="AF995" i="1" s="1"/>
  <c r="AG995" i="1" s="1"/>
  <c r="AH995" i="1" s="1"/>
  <c r="AA1063" i="1"/>
  <c r="AB1063" i="1" s="1"/>
  <c r="AA969" i="1"/>
  <c r="AB969" i="1" s="1"/>
  <c r="AF969" i="1" s="1"/>
  <c r="AG969" i="1" s="1"/>
  <c r="AH969" i="1" s="1"/>
  <c r="AA937" i="1"/>
  <c r="AB937" i="1" s="1"/>
  <c r="AA844" i="1"/>
  <c r="AB844" i="1" s="1"/>
  <c r="AF844" i="1" s="1"/>
  <c r="AG844" i="1" s="1"/>
  <c r="AH844" i="1" s="1"/>
  <c r="AA722" i="1"/>
  <c r="AB722" i="1" s="1"/>
  <c r="AA1433" i="1"/>
  <c r="AB1433" i="1" s="1"/>
  <c r="AF1433" i="1" s="1"/>
  <c r="AG1433" i="1" s="1"/>
  <c r="AH1433" i="1" s="1"/>
  <c r="AA1509" i="1"/>
  <c r="AB1509" i="1" s="1"/>
  <c r="AF1509" i="1" s="1"/>
  <c r="AG1509" i="1" s="1"/>
  <c r="AH1509" i="1" s="1"/>
  <c r="AA1577" i="1"/>
  <c r="AB1577" i="1" s="1"/>
  <c r="AA1351" i="1"/>
  <c r="AB1351" i="1" s="1"/>
  <c r="AF1351" i="1" s="1"/>
  <c r="AG1351" i="1" s="1"/>
  <c r="AH1351" i="1" s="1"/>
  <c r="AA1416" i="1"/>
  <c r="AB1416" i="1" s="1"/>
  <c r="AF1416" i="1" s="1"/>
  <c r="AG1416" i="1" s="1"/>
  <c r="AH1416" i="1" s="1"/>
  <c r="AA1230" i="1"/>
  <c r="AB1230" i="1" s="1"/>
  <c r="AF1230" i="1" s="1"/>
  <c r="AG1230" i="1" s="1"/>
  <c r="AH1230" i="1" s="1"/>
  <c r="AA1286" i="1"/>
  <c r="AB1286" i="1" s="1"/>
  <c r="AF1286" i="1" s="1"/>
  <c r="AG1286" i="1" s="1"/>
  <c r="AH1286" i="1" s="1"/>
  <c r="AA1154" i="1"/>
  <c r="AB1154" i="1" s="1"/>
  <c r="AF1154" i="1" s="1"/>
  <c r="AG1154" i="1" s="1"/>
  <c r="AH1154" i="1" s="1"/>
  <c r="AA1029" i="1"/>
  <c r="AB1029" i="1" s="1"/>
  <c r="AF1029" i="1" s="1"/>
  <c r="AG1029" i="1" s="1"/>
  <c r="AH1029" i="1" s="1"/>
  <c r="AA1384" i="1"/>
  <c r="AB1384" i="1" s="1"/>
  <c r="AF1384" i="1" s="1"/>
  <c r="AG1384" i="1" s="1"/>
  <c r="AH1384" i="1" s="1"/>
  <c r="AA1193" i="1"/>
  <c r="AB1193" i="1" s="1"/>
  <c r="AF1193" i="1" s="1"/>
  <c r="AG1193" i="1" s="1"/>
  <c r="AH1193" i="1" s="1"/>
  <c r="AA1254" i="1"/>
  <c r="AB1254" i="1" s="1"/>
  <c r="AF1254" i="1" s="1"/>
  <c r="AG1254" i="1" s="1"/>
  <c r="AH1254" i="1" s="1"/>
  <c r="AA1120" i="1"/>
  <c r="AB1120" i="1" s="1"/>
  <c r="AF1120" i="1" s="1"/>
  <c r="AG1120" i="1" s="1"/>
  <c r="AH1120" i="1" s="1"/>
  <c r="AA1003" i="1"/>
  <c r="AB1003" i="1" s="1"/>
  <c r="AA1074" i="1"/>
  <c r="AB1074" i="1" s="1"/>
  <c r="AA977" i="1"/>
  <c r="AB977" i="1" s="1"/>
  <c r="AF977" i="1" s="1"/>
  <c r="AG977" i="1" s="1"/>
  <c r="AH977" i="1" s="1"/>
  <c r="AA799" i="1"/>
  <c r="AB799" i="1" s="1"/>
  <c r="AF799" i="1" s="1"/>
  <c r="AG799" i="1" s="1"/>
  <c r="AH799" i="1" s="1"/>
  <c r="AA854" i="1"/>
  <c r="AB854" i="1" s="1"/>
  <c r="AF854" i="1" s="1"/>
  <c r="AG854" i="1" s="1"/>
  <c r="AH854" i="1" s="1"/>
  <c r="AA743" i="1"/>
  <c r="AB743" i="1" s="1"/>
  <c r="AF743" i="1" s="1"/>
  <c r="AG743" i="1" s="1"/>
  <c r="AH743" i="1" s="1"/>
  <c r="AA1414" i="1"/>
  <c r="AB1414" i="1" s="1"/>
  <c r="AF1414" i="1" s="1"/>
  <c r="AG1414" i="1" s="1"/>
  <c r="AH1414" i="1" s="1"/>
  <c r="AA1228" i="1"/>
  <c r="AB1228" i="1" s="1"/>
  <c r="AF1228" i="1" s="1"/>
  <c r="AG1228" i="1" s="1"/>
  <c r="AH1228" i="1" s="1"/>
  <c r="AA1284" i="1"/>
  <c r="AB1284" i="1" s="1"/>
  <c r="AA1142" i="1"/>
  <c r="AB1142" i="1" s="1"/>
  <c r="AF1142" i="1" s="1"/>
  <c r="AG1142" i="1" s="1"/>
  <c r="AH1142" i="1" s="1"/>
  <c r="AA767" i="1"/>
  <c r="AB767" i="1" s="1"/>
  <c r="AF767" i="1" s="1"/>
  <c r="AG767" i="1" s="1"/>
  <c r="AH767" i="1" s="1"/>
  <c r="AA664" i="1"/>
  <c r="AB664" i="1" s="1"/>
  <c r="AF664" i="1" s="1"/>
  <c r="AG664" i="1" s="1"/>
  <c r="AH664" i="1" s="1"/>
  <c r="AA620" i="1"/>
  <c r="AB620" i="1" s="1"/>
  <c r="AA524" i="1"/>
  <c r="AB524" i="1" s="1"/>
  <c r="AF524" i="1" s="1"/>
  <c r="AG524" i="1" s="1"/>
  <c r="AH524" i="1" s="1"/>
  <c r="AA476" i="1"/>
  <c r="AB476" i="1" s="1"/>
  <c r="AF476" i="1" s="1"/>
  <c r="AG476" i="1" s="1"/>
  <c r="AH476" i="1" s="1"/>
  <c r="AA398" i="1"/>
  <c r="AA351" i="1"/>
  <c r="AB351" i="1" s="1"/>
  <c r="AA278" i="1"/>
  <c r="AB278" i="1" s="1"/>
  <c r="AF278" i="1" s="1"/>
  <c r="AG278" i="1" s="1"/>
  <c r="AH278" i="1" s="1"/>
  <c r="AA204" i="1"/>
  <c r="AB204" i="1" s="1"/>
  <c r="AF204" i="1" s="1"/>
  <c r="AG204" i="1" s="1"/>
  <c r="AH204" i="1" s="1"/>
  <c r="AA65" i="1"/>
  <c r="AB65" i="1" s="1"/>
  <c r="AF65" i="1" s="1"/>
  <c r="AG65" i="1" s="1"/>
  <c r="AH65" i="1" s="1"/>
  <c r="AA750" i="1"/>
  <c r="AB750" i="1" s="1"/>
  <c r="AF750" i="1" s="1"/>
  <c r="AG750" i="1" s="1"/>
  <c r="AH750" i="1" s="1"/>
  <c r="AA706" i="1"/>
  <c r="AA604" i="1"/>
  <c r="AB604" i="1" s="1"/>
  <c r="AA502" i="1"/>
  <c r="AB502" i="1" s="1"/>
  <c r="AC502" i="1" s="1"/>
  <c r="AD502" i="1" s="1"/>
  <c r="AE502" i="1" s="1"/>
  <c r="AI502" i="1" s="1"/>
  <c r="AA471" i="1"/>
  <c r="AB471" i="1" s="1"/>
  <c r="AF471" i="1" s="1"/>
  <c r="AG471" i="1" s="1"/>
  <c r="AH471" i="1" s="1"/>
  <c r="AA382" i="1"/>
  <c r="AB382" i="1" s="1"/>
  <c r="AA372" i="1"/>
  <c r="AB372" i="1" s="1"/>
  <c r="AF372" i="1" s="1"/>
  <c r="AG372" i="1" s="1"/>
  <c r="AH372" i="1" s="1"/>
  <c r="AA303" i="1"/>
  <c r="AB303" i="1" s="1"/>
  <c r="AA250" i="1"/>
  <c r="AB250" i="1" s="1"/>
  <c r="AF250" i="1" s="1"/>
  <c r="AG250" i="1" s="1"/>
  <c r="AH250" i="1" s="1"/>
  <c r="AA71" i="1"/>
  <c r="AB71" i="1" s="1"/>
  <c r="AF71" i="1" s="1"/>
  <c r="AG71" i="1" s="1"/>
  <c r="AH71" i="1" s="1"/>
  <c r="AA111" i="1"/>
  <c r="AB111" i="1" s="1"/>
  <c r="AA680" i="1"/>
  <c r="AB680" i="1" s="1"/>
  <c r="AA639" i="1"/>
  <c r="AB639" i="1" s="1"/>
  <c r="AF639" i="1" s="1"/>
  <c r="AG639" i="1" s="1"/>
  <c r="AH639" i="1" s="1"/>
  <c r="AA512" i="1"/>
  <c r="AB512" i="1" s="1"/>
  <c r="AA461" i="1"/>
  <c r="AB461" i="1" s="1"/>
  <c r="AF461" i="1" s="1"/>
  <c r="AG461" i="1" s="1"/>
  <c r="AH461" i="1" s="1"/>
  <c r="AA484" i="1"/>
  <c r="AB484" i="1" s="1"/>
  <c r="AF484" i="1" s="1"/>
  <c r="AG484" i="1" s="1"/>
  <c r="AH484" i="1" s="1"/>
  <c r="AA368" i="1"/>
  <c r="AB368" i="1" s="1"/>
  <c r="AF368" i="1" s="1"/>
  <c r="AG368" i="1" s="1"/>
  <c r="AH368" i="1" s="1"/>
  <c r="AA285" i="1"/>
  <c r="AB285" i="1" s="1"/>
  <c r="AA246" i="1"/>
  <c r="AB246" i="1" s="1"/>
  <c r="AF246" i="1" s="1"/>
  <c r="AG246" i="1" s="1"/>
  <c r="AH246" i="1" s="1"/>
  <c r="AA64" i="1"/>
  <c r="AB64" i="1" s="1"/>
  <c r="AF64" i="1" s="1"/>
  <c r="AG64" i="1" s="1"/>
  <c r="AH64" i="1" s="1"/>
  <c r="AA679" i="1"/>
  <c r="AB679" i="1" s="1"/>
  <c r="AF679" i="1" s="1"/>
  <c r="AG679" i="1" s="1"/>
  <c r="AH679" i="1" s="1"/>
  <c r="AA607" i="1"/>
  <c r="AB607" i="1" s="1"/>
  <c r="AF607" i="1" s="1"/>
  <c r="AG607" i="1" s="1"/>
  <c r="AH607" i="1" s="1"/>
  <c r="AA555" i="1"/>
  <c r="AB555" i="1" s="1"/>
  <c r="AF555" i="1" s="1"/>
  <c r="AG555" i="1" s="1"/>
  <c r="AH555" i="1" s="1"/>
  <c r="AA548" i="1"/>
  <c r="AA434" i="1"/>
  <c r="AB434" i="1" s="1"/>
  <c r="AF434" i="1" s="1"/>
  <c r="AG434" i="1" s="1"/>
  <c r="AH434" i="1" s="1"/>
  <c r="AA440" i="1"/>
  <c r="AA262" i="1"/>
  <c r="AB262" i="1" s="1"/>
  <c r="AF262" i="1" s="1"/>
  <c r="AG262" i="1" s="1"/>
  <c r="AH262" i="1" s="1"/>
  <c r="AA256" i="1"/>
  <c r="AB256" i="1" s="1"/>
  <c r="AF256" i="1" s="1"/>
  <c r="AG256" i="1" s="1"/>
  <c r="AH256" i="1" s="1"/>
  <c r="AA190" i="1"/>
  <c r="AB190" i="1" s="1"/>
  <c r="AF190" i="1" s="1"/>
  <c r="AG190" i="1" s="1"/>
  <c r="AH190" i="1" s="1"/>
  <c r="AA90" i="1"/>
  <c r="AB90" i="1" s="1"/>
  <c r="AC90" i="1" s="1"/>
  <c r="AD90" i="1" s="1"/>
  <c r="AE90" i="1" s="1"/>
  <c r="AI90" i="1" s="1"/>
  <c r="AA703" i="1"/>
  <c r="AB703" i="1" s="1"/>
  <c r="AF703" i="1" s="1"/>
  <c r="AG703" i="1" s="1"/>
  <c r="AH703" i="1" s="1"/>
  <c r="AA600" i="1"/>
  <c r="AB600" i="1" s="1"/>
  <c r="AA586" i="1"/>
  <c r="AB586" i="1" s="1"/>
  <c r="AF586" i="1" s="1"/>
  <c r="AG586" i="1" s="1"/>
  <c r="AH586" i="1" s="1"/>
  <c r="AA564" i="1"/>
  <c r="AB564" i="1" s="1"/>
  <c r="AF564" i="1" s="1"/>
  <c r="AG564" i="1" s="1"/>
  <c r="AH564" i="1" s="1"/>
  <c r="AA387" i="1"/>
  <c r="AB387" i="1" s="1"/>
  <c r="AF387" i="1" s="1"/>
  <c r="AG387" i="1" s="1"/>
  <c r="AH387" i="1" s="1"/>
  <c r="AA333" i="1"/>
  <c r="AB333" i="1" s="1"/>
  <c r="AF333" i="1" s="1"/>
  <c r="AG333" i="1" s="1"/>
  <c r="AH333" i="1" s="1"/>
  <c r="AA298" i="1"/>
  <c r="AB298" i="1" s="1"/>
  <c r="AA185" i="1"/>
  <c r="AB185" i="1" s="1"/>
  <c r="AF185" i="1" s="1"/>
  <c r="AG185" i="1" s="1"/>
  <c r="AH185" i="1" s="1"/>
  <c r="AA195" i="1"/>
  <c r="AB195" i="1" s="1"/>
  <c r="AF195" i="1" s="1"/>
  <c r="AG195" i="1" s="1"/>
  <c r="AH195" i="1" s="1"/>
  <c r="AA104" i="1"/>
  <c r="AB104" i="1" s="1"/>
  <c r="AC104" i="1" s="1"/>
  <c r="AD104" i="1" s="1"/>
  <c r="AE104" i="1" s="1"/>
  <c r="AI104" i="1" s="1"/>
  <c r="AA689" i="1"/>
  <c r="AB689" i="1" s="1"/>
  <c r="AF689" i="1" s="1"/>
  <c r="AG689" i="1" s="1"/>
  <c r="AH689" i="1" s="1"/>
  <c r="AA634" i="1"/>
  <c r="AB634" i="1" s="1"/>
  <c r="AF634" i="1" s="1"/>
  <c r="AG634" i="1" s="1"/>
  <c r="AH634" i="1" s="1"/>
  <c r="AA515" i="1"/>
  <c r="AB515" i="1" s="1"/>
  <c r="AA466" i="1"/>
  <c r="AB466" i="1" s="1"/>
  <c r="AA389" i="1"/>
  <c r="AB389" i="1" s="1"/>
  <c r="AF389" i="1" s="1"/>
  <c r="AG389" i="1" s="1"/>
  <c r="AH389" i="1" s="1"/>
  <c r="AA361" i="1"/>
  <c r="AB361" i="1" s="1"/>
  <c r="AF361" i="1" s="1"/>
  <c r="AG361" i="1" s="1"/>
  <c r="AH361" i="1" s="1"/>
  <c r="AA306" i="1"/>
  <c r="AB306" i="1" s="1"/>
  <c r="AF306" i="1" s="1"/>
  <c r="AG306" i="1" s="1"/>
  <c r="AH306" i="1" s="1"/>
  <c r="AA226" i="1"/>
  <c r="AA69" i="1"/>
  <c r="AB69" i="1" s="1"/>
  <c r="AF69" i="1" s="1"/>
  <c r="AG69" i="1" s="1"/>
  <c r="AH69" i="1" s="1"/>
  <c r="AA118" i="1"/>
  <c r="AB118" i="1" s="1"/>
  <c r="AC118" i="1" s="1"/>
  <c r="AD118" i="1" s="1"/>
  <c r="AE118" i="1" s="1"/>
  <c r="AI118" i="1" s="1"/>
  <c r="AA947" i="1"/>
  <c r="AA918" i="1"/>
  <c r="AB918" i="1" s="1"/>
  <c r="AF918" i="1" s="1"/>
  <c r="AG918" i="1" s="1"/>
  <c r="AH918" i="1" s="1"/>
  <c r="AA826" i="1"/>
  <c r="AB826" i="1" s="1"/>
  <c r="AF826" i="1" s="1"/>
  <c r="AG826" i="1" s="1"/>
  <c r="AH826" i="1" s="1"/>
  <c r="AA888" i="1"/>
  <c r="AB888" i="1" s="1"/>
  <c r="AA773" i="1"/>
  <c r="AB773" i="1" s="1"/>
  <c r="AF773" i="1" s="1"/>
  <c r="AG773" i="1" s="1"/>
  <c r="AH773" i="1" s="1"/>
  <c r="AA661" i="1"/>
  <c r="AA651" i="1"/>
  <c r="AB651" i="1" s="1"/>
  <c r="AF651" i="1" s="1"/>
  <c r="AG651" i="1" s="1"/>
  <c r="AH651" i="1" s="1"/>
  <c r="AA33" i="1"/>
  <c r="AB33" i="1" s="1"/>
  <c r="AF33" i="1" s="1"/>
  <c r="AG33" i="1" s="1"/>
  <c r="AH33" i="1" s="1"/>
  <c r="AA2314" i="1"/>
  <c r="AB2314" i="1" s="1"/>
  <c r="AF2314" i="1" s="1"/>
  <c r="AG2314" i="1" s="1"/>
  <c r="AH2314" i="1" s="1"/>
  <c r="AA2250" i="1"/>
  <c r="AB2250" i="1" s="1"/>
  <c r="AF2250" i="1" s="1"/>
  <c r="AG2250" i="1" s="1"/>
  <c r="AH2250" i="1" s="1"/>
  <c r="AA2186" i="1"/>
  <c r="AB2186" i="1" s="1"/>
  <c r="AF2186" i="1" s="1"/>
  <c r="AG2186" i="1" s="1"/>
  <c r="AH2186" i="1" s="1"/>
  <c r="AA2122" i="1"/>
  <c r="AB2122" i="1" s="1"/>
  <c r="AF2122" i="1" s="1"/>
  <c r="AG2122" i="1" s="1"/>
  <c r="AH2122" i="1" s="1"/>
  <c r="AA2058" i="1"/>
  <c r="AB2058" i="1" s="1"/>
  <c r="AF2058" i="1" s="1"/>
  <c r="AG2058" i="1" s="1"/>
  <c r="AH2058" i="1" s="1"/>
  <c r="AA1994" i="1"/>
  <c r="AB1994" i="1" s="1"/>
  <c r="AF1994" i="1" s="1"/>
  <c r="AG1994" i="1" s="1"/>
  <c r="AH1994" i="1" s="1"/>
  <c r="AA1922" i="1"/>
  <c r="AB1922" i="1" s="1"/>
  <c r="AF1922" i="1" s="1"/>
  <c r="AG1922" i="1" s="1"/>
  <c r="AH1922" i="1" s="1"/>
  <c r="AA1859" i="1"/>
  <c r="AB1859" i="1" s="1"/>
  <c r="AF1859" i="1" s="1"/>
  <c r="AG1859" i="1" s="1"/>
  <c r="AH1859" i="1" s="1"/>
  <c r="AA1795" i="1"/>
  <c r="AB1795" i="1" s="1"/>
  <c r="AF1795" i="1" s="1"/>
  <c r="AG1795" i="1" s="1"/>
  <c r="AH1795" i="1" s="1"/>
  <c r="AA1731" i="1"/>
  <c r="AB1731" i="1" s="1"/>
  <c r="AA1060" i="1"/>
  <c r="AB1060" i="1" s="1"/>
  <c r="AF1060" i="1" s="1"/>
  <c r="AG1060" i="1" s="1"/>
  <c r="AH1060" i="1" s="1"/>
  <c r="AA966" i="1"/>
  <c r="AB966" i="1" s="1"/>
  <c r="AC966" i="1" s="1"/>
  <c r="AD966" i="1" s="1"/>
  <c r="AE966" i="1" s="1"/>
  <c r="AI966" i="1" s="1"/>
  <c r="AA804" i="1"/>
  <c r="AB804" i="1" s="1"/>
  <c r="AA874" i="1"/>
  <c r="AB874" i="1" s="1"/>
  <c r="AF874" i="1" s="1"/>
  <c r="AG874" i="1" s="1"/>
  <c r="AH874" i="1" s="1"/>
  <c r="AA752" i="1"/>
  <c r="AA708" i="1"/>
  <c r="AB708" i="1" s="1"/>
  <c r="AF708" i="1" s="1"/>
  <c r="AG708" i="1" s="1"/>
  <c r="AH708" i="1" s="1"/>
  <c r="AA139" i="1"/>
  <c r="AB139" i="1" s="1"/>
  <c r="AF139" i="1" s="1"/>
  <c r="AG139" i="1" s="1"/>
  <c r="AH139" i="1" s="1"/>
  <c r="AA39" i="1"/>
  <c r="AB39" i="1" s="1"/>
  <c r="AF39" i="1" s="1"/>
  <c r="AG39" i="1" s="1"/>
  <c r="AH39" i="1" s="1"/>
  <c r="AA2280" i="1"/>
  <c r="AA2216" i="1"/>
  <c r="AB2216" i="1" s="1"/>
  <c r="AF2216" i="1" s="1"/>
  <c r="AG2216" i="1" s="1"/>
  <c r="AH2216" i="1" s="1"/>
  <c r="AA2152" i="1"/>
  <c r="AB2152" i="1" s="1"/>
  <c r="AF2152" i="1" s="1"/>
  <c r="AG2152" i="1" s="1"/>
  <c r="AH2152" i="1" s="1"/>
  <c r="AA2088" i="1"/>
  <c r="AA2024" i="1"/>
  <c r="AB2024" i="1" s="1"/>
  <c r="AF2024" i="1" s="1"/>
  <c r="AG2024" i="1" s="1"/>
  <c r="AH2024" i="1" s="1"/>
  <c r="AA1960" i="1"/>
  <c r="AB1960" i="1" s="1"/>
  <c r="AF1960" i="1" s="1"/>
  <c r="AG1960" i="1" s="1"/>
  <c r="AH1960" i="1" s="1"/>
  <c r="AA1896" i="1"/>
  <c r="AB1896" i="1" s="1"/>
  <c r="AA1833" i="1"/>
  <c r="AB1833" i="1" s="1"/>
  <c r="AF1833" i="1" s="1"/>
  <c r="AG1833" i="1" s="1"/>
  <c r="AH1833" i="1" s="1"/>
  <c r="AA1769" i="1"/>
  <c r="AB1769" i="1" s="1"/>
  <c r="AF1769" i="1" s="1"/>
  <c r="AG1769" i="1" s="1"/>
  <c r="AH1769" i="1" s="1"/>
  <c r="AA151" i="1"/>
  <c r="AB151" i="1" s="1"/>
  <c r="AF151" i="1" s="1"/>
  <c r="AG151" i="1" s="1"/>
  <c r="AH151" i="1" s="1"/>
  <c r="AA45" i="1"/>
  <c r="AB45" i="1" s="1"/>
  <c r="AF45" i="1" s="1"/>
  <c r="AG45" i="1" s="1"/>
  <c r="AH45" i="1" s="1"/>
  <c r="AA2271" i="1"/>
  <c r="AB2271" i="1" s="1"/>
  <c r="AF2271" i="1" s="1"/>
  <c r="AG2271" i="1" s="1"/>
  <c r="AH2271" i="1" s="1"/>
  <c r="AA2207" i="1"/>
  <c r="AB2207" i="1" s="1"/>
  <c r="AF2207" i="1" s="1"/>
  <c r="AG2207" i="1" s="1"/>
  <c r="AH2207" i="1" s="1"/>
  <c r="AA2143" i="1"/>
  <c r="AB2143" i="1" s="1"/>
  <c r="AC2143" i="1" s="1"/>
  <c r="AD2143" i="1" s="1"/>
  <c r="AE2143" i="1" s="1"/>
  <c r="AI2143" i="1" s="1"/>
  <c r="AA2079" i="1"/>
  <c r="AB2079" i="1" s="1"/>
  <c r="AC2079" i="1" s="1"/>
  <c r="AD2079" i="1" s="1"/>
  <c r="AE2079" i="1" s="1"/>
  <c r="AI2079" i="1" s="1"/>
  <c r="AA2015" i="1"/>
  <c r="AB2015" i="1" s="1"/>
  <c r="AF2015" i="1" s="1"/>
  <c r="AG2015" i="1" s="1"/>
  <c r="AH2015" i="1" s="1"/>
  <c r="AA1951" i="1"/>
  <c r="AB1951" i="1" s="1"/>
  <c r="AF1951" i="1" s="1"/>
  <c r="AG1951" i="1" s="1"/>
  <c r="AH1951" i="1" s="1"/>
  <c r="AA1888" i="1"/>
  <c r="AB1888" i="1" s="1"/>
  <c r="AF1888" i="1" s="1"/>
  <c r="AG1888" i="1" s="1"/>
  <c r="AH1888" i="1" s="1"/>
  <c r="AA1824" i="1"/>
  <c r="AB1824" i="1" s="1"/>
  <c r="AA106" i="1"/>
  <c r="AB106" i="1" s="1"/>
  <c r="AC106" i="1" s="1"/>
  <c r="AD106" i="1" s="1"/>
  <c r="AE106" i="1" s="1"/>
  <c r="AI106" i="1" s="1"/>
  <c r="AA30" i="1"/>
  <c r="AB30" i="1" s="1"/>
  <c r="AA2318" i="1"/>
  <c r="AB2318" i="1" s="1"/>
  <c r="AC2318" i="1" s="1"/>
  <c r="AD2318" i="1" s="1"/>
  <c r="AE2318" i="1" s="1"/>
  <c r="AI2318" i="1" s="1"/>
  <c r="AA2254" i="1"/>
  <c r="AB2254" i="1" s="1"/>
  <c r="AF2254" i="1" s="1"/>
  <c r="AG2254" i="1" s="1"/>
  <c r="AH2254" i="1" s="1"/>
  <c r="AA2190" i="1"/>
  <c r="AB2190" i="1" s="1"/>
  <c r="AF2190" i="1" s="1"/>
  <c r="AG2190" i="1" s="1"/>
  <c r="AH2190" i="1" s="1"/>
  <c r="AA2126" i="1"/>
  <c r="AB2126" i="1" s="1"/>
  <c r="AF2126" i="1" s="1"/>
  <c r="AG2126" i="1" s="1"/>
  <c r="AH2126" i="1" s="1"/>
  <c r="AA2062" i="1"/>
  <c r="AB2062" i="1" s="1"/>
  <c r="AF2062" i="1" s="1"/>
  <c r="AG2062" i="1" s="1"/>
  <c r="AH2062" i="1" s="1"/>
  <c r="AA1998" i="1"/>
  <c r="AB1998" i="1" s="1"/>
  <c r="AF1998" i="1" s="1"/>
  <c r="AG1998" i="1" s="1"/>
  <c r="AH1998" i="1" s="1"/>
  <c r="AA1926" i="1"/>
  <c r="AB1926" i="1" s="1"/>
  <c r="AF1926" i="1" s="1"/>
  <c r="AG1926" i="1" s="1"/>
  <c r="AH1926" i="1" s="1"/>
  <c r="AA1871" i="1"/>
  <c r="AB1871" i="1" s="1"/>
  <c r="AF1871" i="1" s="1"/>
  <c r="AG1871" i="1" s="1"/>
  <c r="AH1871" i="1" s="1"/>
  <c r="AA131" i="1"/>
  <c r="AB131" i="1" s="1"/>
  <c r="AC131" i="1" s="1"/>
  <c r="AD131" i="1" s="1"/>
  <c r="AE131" i="1" s="1"/>
  <c r="AI131" i="1" s="1"/>
  <c r="AA7" i="1"/>
  <c r="AB7" i="1" s="1"/>
  <c r="AF7" i="1" s="1"/>
  <c r="AG7" i="1" s="1"/>
  <c r="AH7" i="1" s="1"/>
  <c r="AA2300" i="1"/>
  <c r="AB2300" i="1" s="1"/>
  <c r="AF2300" i="1" s="1"/>
  <c r="AG2300" i="1" s="1"/>
  <c r="AH2300" i="1" s="1"/>
  <c r="AA2236" i="1"/>
  <c r="AB2236" i="1" s="1"/>
  <c r="AF2236" i="1" s="1"/>
  <c r="AG2236" i="1" s="1"/>
  <c r="AH2236" i="1" s="1"/>
  <c r="AA2172" i="1"/>
  <c r="AB2172" i="1" s="1"/>
  <c r="AA2108" i="1"/>
  <c r="AB2108" i="1" s="1"/>
  <c r="AF2108" i="1" s="1"/>
  <c r="AG2108" i="1" s="1"/>
  <c r="AH2108" i="1" s="1"/>
  <c r="AA2044" i="1"/>
  <c r="AB2044" i="1" s="1"/>
  <c r="AF2044" i="1" s="1"/>
  <c r="AG2044" i="1" s="1"/>
  <c r="AH2044" i="1" s="1"/>
  <c r="AA1980" i="1"/>
  <c r="AB1980" i="1" s="1"/>
  <c r="AF1980" i="1" s="1"/>
  <c r="AG1980" i="1" s="1"/>
  <c r="AH1980" i="1" s="1"/>
  <c r="AA1916" i="1"/>
  <c r="AB1916" i="1" s="1"/>
  <c r="AF1916" i="1" s="1"/>
  <c r="AG1916" i="1" s="1"/>
  <c r="AH1916" i="1" s="1"/>
  <c r="AA1853" i="1"/>
  <c r="AB1853" i="1" s="1"/>
  <c r="AF1853" i="1" s="1"/>
  <c r="AG1853" i="1" s="1"/>
  <c r="AH1853" i="1" s="1"/>
  <c r="AA1789" i="1"/>
  <c r="AB1789" i="1" s="1"/>
  <c r="AF1789" i="1" s="1"/>
  <c r="AG1789" i="1" s="1"/>
  <c r="AH1789" i="1" s="1"/>
  <c r="AA1725" i="1"/>
  <c r="AB1725" i="1" s="1"/>
  <c r="AF1725" i="1" s="1"/>
  <c r="AG1725" i="1" s="1"/>
  <c r="AH1725" i="1" s="1"/>
  <c r="AA475" i="1"/>
  <c r="AA386" i="1"/>
  <c r="AB386" i="1" s="1"/>
  <c r="AF386" i="1" s="1"/>
  <c r="AG386" i="1" s="1"/>
  <c r="AH386" i="1" s="1"/>
  <c r="AA332" i="1"/>
  <c r="AB332" i="1" s="1"/>
  <c r="AF332" i="1" s="1"/>
  <c r="AG332" i="1" s="1"/>
  <c r="AH332" i="1" s="1"/>
  <c r="AA304" i="1"/>
  <c r="AA208" i="1"/>
  <c r="AB208" i="1" s="1"/>
  <c r="AF208" i="1" s="1"/>
  <c r="AG208" i="1" s="1"/>
  <c r="AH208" i="1" s="1"/>
  <c r="AA160" i="1"/>
  <c r="AB160" i="1" s="1"/>
  <c r="AF160" i="1" s="1"/>
  <c r="AG160" i="1" s="1"/>
  <c r="AH160" i="1" s="1"/>
  <c r="AA103" i="1"/>
  <c r="AB103" i="1" s="1"/>
  <c r="AF103" i="1" s="1"/>
  <c r="AG103" i="1" s="1"/>
  <c r="AH103" i="1" s="1"/>
  <c r="AA34" i="1"/>
  <c r="AB34" i="1" s="1"/>
  <c r="AF34" i="1" s="1"/>
  <c r="AG34" i="1" s="1"/>
  <c r="AH34" i="1" s="1"/>
  <c r="AA2315" i="1"/>
  <c r="AB2315" i="1" s="1"/>
  <c r="AF2315" i="1" s="1"/>
  <c r="AG2315" i="1" s="1"/>
  <c r="AH2315" i="1" s="1"/>
  <c r="AA2251" i="1"/>
  <c r="AB2251" i="1" s="1"/>
  <c r="AF2251" i="1" s="1"/>
  <c r="AG2251" i="1" s="1"/>
  <c r="AH2251" i="1" s="1"/>
  <c r="AA2187" i="1"/>
  <c r="AA2123" i="1"/>
  <c r="AB2123" i="1" s="1"/>
  <c r="AF2123" i="1" s="1"/>
  <c r="AG2123" i="1" s="1"/>
  <c r="AH2123" i="1" s="1"/>
  <c r="AA2059" i="1"/>
  <c r="AB2059" i="1" s="1"/>
  <c r="AF2059" i="1" s="1"/>
  <c r="AG2059" i="1" s="1"/>
  <c r="AH2059" i="1" s="1"/>
  <c r="AA1995" i="1"/>
  <c r="AB1995" i="1" s="1"/>
  <c r="AF1995" i="1" s="1"/>
  <c r="AG1995" i="1" s="1"/>
  <c r="AH1995" i="1" s="1"/>
  <c r="AA1923" i="1"/>
  <c r="AB1923" i="1" s="1"/>
  <c r="AC1923" i="1" s="1"/>
  <c r="AD1923" i="1" s="1"/>
  <c r="AE1923" i="1" s="1"/>
  <c r="AI1923" i="1" s="1"/>
  <c r="AA1868" i="1"/>
  <c r="AB1868" i="1" s="1"/>
  <c r="AF1868" i="1" s="1"/>
  <c r="AG1868" i="1" s="1"/>
  <c r="AH1868" i="1" s="1"/>
  <c r="AA1804" i="1"/>
  <c r="AB1804" i="1" s="1"/>
  <c r="AF1804" i="1" s="1"/>
  <c r="AG1804" i="1" s="1"/>
  <c r="AH1804" i="1" s="1"/>
  <c r="AA1740" i="1"/>
  <c r="AB1740" i="1" s="1"/>
  <c r="AF1740" i="1" s="1"/>
  <c r="AG1740" i="1" s="1"/>
  <c r="AH1740" i="1" s="1"/>
  <c r="AA1673" i="1"/>
  <c r="AB1673" i="1" s="1"/>
  <c r="AC1673" i="1" s="1"/>
  <c r="AD1673" i="1" s="1"/>
  <c r="AE1673" i="1" s="1"/>
  <c r="AI1673" i="1" s="1"/>
  <c r="AA1699" i="1"/>
  <c r="AB1699" i="1" s="1"/>
  <c r="AF1699" i="1" s="1"/>
  <c r="AG1699" i="1" s="1"/>
  <c r="AH1699" i="1" s="1"/>
  <c r="AA1635" i="1"/>
  <c r="AB1635" i="1" s="1"/>
  <c r="AF1635" i="1" s="1"/>
  <c r="AG1635" i="1" s="1"/>
  <c r="AH1635" i="1" s="1"/>
  <c r="AA611" i="1"/>
  <c r="AB611" i="1" s="1"/>
  <c r="AF611" i="1" s="1"/>
  <c r="AG611" i="1" s="1"/>
  <c r="AH611" i="1" s="1"/>
  <c r="AA545" i="1"/>
  <c r="AB545" i="1" s="1"/>
  <c r="AA550" i="1"/>
  <c r="AB550" i="1" s="1"/>
  <c r="AF550" i="1" s="1"/>
  <c r="AG550" i="1" s="1"/>
  <c r="AH550" i="1" s="1"/>
  <c r="AA416" i="1"/>
  <c r="AB416" i="1" s="1"/>
  <c r="AF416" i="1" s="1"/>
  <c r="AG416" i="1" s="1"/>
  <c r="AH416" i="1" s="1"/>
  <c r="AA493" i="1"/>
  <c r="AB493" i="1" s="1"/>
  <c r="AA296" i="1"/>
  <c r="AB296" i="1" s="1"/>
  <c r="AF296" i="1" s="1"/>
  <c r="AG296" i="1" s="1"/>
  <c r="AH296" i="1" s="1"/>
  <c r="AA247" i="1"/>
  <c r="AB247" i="1" s="1"/>
  <c r="AF247" i="1" s="1"/>
  <c r="AG247" i="1" s="1"/>
  <c r="AH247" i="1" s="1"/>
  <c r="AA215" i="1"/>
  <c r="AB215" i="1" s="1"/>
  <c r="AF215" i="1" s="1"/>
  <c r="AG215" i="1" s="1"/>
  <c r="AH215" i="1" s="1"/>
  <c r="AA94" i="1"/>
  <c r="AB94" i="1" s="1"/>
  <c r="AC94" i="1" s="1"/>
  <c r="AD94" i="1" s="1"/>
  <c r="AE94" i="1" s="1"/>
  <c r="AI94" i="1" s="1"/>
  <c r="AA157" i="1"/>
  <c r="AB157" i="1" s="1"/>
  <c r="AF157" i="1" s="1"/>
  <c r="AG157" i="1" s="1"/>
  <c r="AH157" i="1" s="1"/>
  <c r="AA2329" i="1"/>
  <c r="AB2329" i="1" s="1"/>
  <c r="AF2329" i="1" s="1"/>
  <c r="AG2329" i="1" s="1"/>
  <c r="AH2329" i="1" s="1"/>
  <c r="AA2265" i="1"/>
  <c r="AA2201" i="1"/>
  <c r="AB2201" i="1" s="1"/>
  <c r="AA2137" i="1"/>
  <c r="AB2137" i="1" s="1"/>
  <c r="AA2073" i="1"/>
  <c r="AB2073" i="1" s="1"/>
  <c r="AF2073" i="1" s="1"/>
  <c r="AG2073" i="1" s="1"/>
  <c r="AH2073" i="1" s="1"/>
  <c r="AA2009" i="1"/>
  <c r="AB2009" i="1" s="1"/>
  <c r="AF2009" i="1" s="1"/>
  <c r="AG2009" i="1" s="1"/>
  <c r="AH2009" i="1" s="1"/>
  <c r="AA1945" i="1"/>
  <c r="AA1882" i="1"/>
  <c r="AB1882" i="1" s="1"/>
  <c r="AA1818" i="1"/>
  <c r="AB1818" i="1" s="1"/>
  <c r="AF1818" i="1" s="1"/>
  <c r="AG1818" i="1" s="1"/>
  <c r="AH1818" i="1" s="1"/>
  <c r="AA1754" i="1"/>
  <c r="AB1754" i="1" s="1"/>
  <c r="AF1754" i="1" s="1"/>
  <c r="AG1754" i="1" s="1"/>
  <c r="AH1754" i="1" s="1"/>
  <c r="AA1690" i="1"/>
  <c r="AB1690" i="1" s="1"/>
  <c r="AA1627" i="1"/>
  <c r="AA1689" i="1"/>
  <c r="AB1689" i="1" s="1"/>
  <c r="AF1689" i="1" s="1"/>
  <c r="AG1689" i="1" s="1"/>
  <c r="AH1689" i="1" s="1"/>
  <c r="AA1625" i="1"/>
  <c r="AB1625" i="1" s="1"/>
  <c r="AF1625" i="1" s="1"/>
  <c r="AG1625" i="1" s="1"/>
  <c r="AH1625" i="1" s="1"/>
  <c r="AA1760" i="1"/>
  <c r="AB1760" i="1" s="1"/>
  <c r="AA1696" i="1"/>
  <c r="AB1696" i="1" s="1"/>
  <c r="AF1696" i="1" s="1"/>
  <c r="AG1696" i="1" s="1"/>
  <c r="AH1696" i="1" s="1"/>
  <c r="AA1632" i="1"/>
  <c r="AA1799" i="1"/>
  <c r="AB1799" i="1" s="1"/>
  <c r="AF1799" i="1" s="1"/>
  <c r="AG1799" i="1" s="1"/>
  <c r="AH1799" i="1" s="1"/>
  <c r="AA1735" i="1"/>
  <c r="AB1735" i="1" s="1"/>
  <c r="AF1735" i="1" s="1"/>
  <c r="AG1735" i="1" s="1"/>
  <c r="AH1735" i="1" s="1"/>
  <c r="AA1677" i="1"/>
  <c r="AB1677" i="1" s="1"/>
  <c r="AF1677" i="1" s="1"/>
  <c r="AG1677" i="1" s="1"/>
  <c r="AH1677" i="1" s="1"/>
  <c r="AA1610" i="1"/>
  <c r="AB1610" i="1" s="1"/>
  <c r="AA1669" i="1"/>
  <c r="AA1617" i="1"/>
  <c r="AB1617" i="1" s="1"/>
  <c r="AA1581" i="1"/>
  <c r="AB1581" i="1" s="1"/>
  <c r="AA49" i="1"/>
  <c r="AB49" i="1" s="1"/>
  <c r="AF49" i="1" s="1"/>
  <c r="AG49" i="1" s="1"/>
  <c r="AH49" i="1" s="1"/>
  <c r="AA1965" i="1"/>
  <c r="AB1965" i="1" s="1"/>
  <c r="AF1965" i="1" s="1"/>
  <c r="AG1965" i="1" s="1"/>
  <c r="AH1965" i="1" s="1"/>
  <c r="AA1726" i="1"/>
  <c r="AB1726" i="1" s="1"/>
  <c r="AF1726" i="1" s="1"/>
  <c r="AG1726" i="1" s="1"/>
  <c r="AH1726" i="1" s="1"/>
  <c r="AA145" i="1"/>
  <c r="AB145" i="1" s="1"/>
  <c r="AF145" i="1" s="1"/>
  <c r="AG145" i="1" s="1"/>
  <c r="AH145" i="1" s="1"/>
  <c r="AA2213" i="1"/>
  <c r="AB2213" i="1" s="1"/>
  <c r="AF2213" i="1" s="1"/>
  <c r="AG2213" i="1" s="1"/>
  <c r="AH2213" i="1" s="1"/>
  <c r="AA2029" i="1"/>
  <c r="AB2029" i="1" s="1"/>
  <c r="AF2029" i="1" s="1"/>
  <c r="AG2029" i="1" s="1"/>
  <c r="AH2029" i="1" s="1"/>
  <c r="AA1854" i="1"/>
  <c r="AB1854" i="1" s="1"/>
  <c r="AA1678" i="1"/>
  <c r="AB1678" i="1" s="1"/>
  <c r="AF1678" i="1" s="1"/>
  <c r="AG1678" i="1" s="1"/>
  <c r="AH1678" i="1" s="1"/>
  <c r="AA2301" i="1"/>
  <c r="AB2301" i="1" s="1"/>
  <c r="AF2301" i="1" s="1"/>
  <c r="AG2301" i="1" s="1"/>
  <c r="AH2301" i="1" s="1"/>
  <c r="AA2109" i="1"/>
  <c r="AB2109" i="1" s="1"/>
  <c r="AF2109" i="1" s="1"/>
  <c r="AG2109" i="1" s="1"/>
  <c r="AH2109" i="1" s="1"/>
  <c r="AA1925" i="1"/>
  <c r="AB1925" i="1" s="1"/>
  <c r="AF1925" i="1" s="1"/>
  <c r="AG1925" i="1" s="1"/>
  <c r="AH1925" i="1" s="1"/>
  <c r="AA1750" i="1"/>
  <c r="AB1750" i="1" s="1"/>
  <c r="AF1750" i="1" s="1"/>
  <c r="AG1750" i="1" s="1"/>
  <c r="AH1750" i="1" s="1"/>
  <c r="AA1505" i="1"/>
  <c r="AB1505" i="1" s="1"/>
  <c r="AF1505" i="1" s="1"/>
  <c r="AG1505" i="1" s="1"/>
  <c r="AH1505" i="1" s="1"/>
  <c r="AA1488" i="1"/>
  <c r="AB1488" i="1" s="1"/>
  <c r="AF1488" i="1" s="1"/>
  <c r="AG1488" i="1" s="1"/>
  <c r="AH1488" i="1" s="1"/>
  <c r="AA1495" i="1"/>
  <c r="AB1495" i="1" s="1"/>
  <c r="AF1495" i="1" s="1"/>
  <c r="AG1495" i="1" s="1"/>
  <c r="AH1495" i="1" s="1"/>
  <c r="AA962" i="1"/>
  <c r="AB962" i="1" s="1"/>
  <c r="AF962" i="1" s="1"/>
  <c r="AG962" i="1" s="1"/>
  <c r="AH962" i="1" s="1"/>
  <c r="AA1259" i="1"/>
  <c r="AB1259" i="1" s="1"/>
  <c r="AF1259" i="1" s="1"/>
  <c r="AG1259" i="1" s="1"/>
  <c r="AH1259" i="1" s="1"/>
  <c r="AA1157" i="1"/>
  <c r="AB1157" i="1" s="1"/>
  <c r="AA1288" i="1"/>
  <c r="AA1202" i="1"/>
  <c r="AB1202" i="1" s="1"/>
  <c r="AF1202" i="1" s="1"/>
  <c r="AG1202" i="1" s="1"/>
  <c r="AH1202" i="1" s="1"/>
  <c r="AA729" i="1"/>
  <c r="AB729" i="1" s="1"/>
  <c r="AF729" i="1" s="1"/>
  <c r="AG729" i="1" s="1"/>
  <c r="AH729" i="1" s="1"/>
  <c r="AA1222" i="1"/>
  <c r="AB1222" i="1" s="1"/>
  <c r="AF1222" i="1" s="1"/>
  <c r="AG1222" i="1" s="1"/>
  <c r="AH1222" i="1" s="1"/>
  <c r="AA1031" i="1"/>
  <c r="AB1031" i="1" s="1"/>
  <c r="AC1031" i="1" s="1"/>
  <c r="AD1031" i="1" s="1"/>
  <c r="AE1031" i="1" s="1"/>
  <c r="AI1031" i="1" s="1"/>
  <c r="AA1264" i="1"/>
  <c r="AB1264" i="1" s="1"/>
  <c r="AF1264" i="1" s="1"/>
  <c r="AG1264" i="1" s="1"/>
  <c r="AH1264" i="1" s="1"/>
  <c r="AA1007" i="1"/>
  <c r="AB1007" i="1" s="1"/>
  <c r="AA753" i="1"/>
  <c r="AB753" i="1" s="1"/>
  <c r="AF753" i="1" s="1"/>
  <c r="AG753" i="1" s="1"/>
  <c r="AH753" i="1" s="1"/>
  <c r="AA1428" i="1"/>
  <c r="AB1428" i="1" s="1"/>
  <c r="AF1428" i="1" s="1"/>
  <c r="AG1428" i="1" s="1"/>
  <c r="AH1428" i="1" s="1"/>
  <c r="AA1239" i="1"/>
  <c r="AB1239" i="1" s="1"/>
  <c r="AF1239" i="1" s="1"/>
  <c r="AG1239" i="1" s="1"/>
  <c r="AH1239" i="1" s="1"/>
  <c r="AA1100" i="1"/>
  <c r="AB1100" i="1" s="1"/>
  <c r="AF1100" i="1" s="1"/>
  <c r="AG1100" i="1" s="1"/>
  <c r="AH1100" i="1" s="1"/>
  <c r="AA1158" i="1"/>
  <c r="AB1158" i="1" s="1"/>
  <c r="AF1158" i="1" s="1"/>
  <c r="AG1158" i="1" s="1"/>
  <c r="AH1158" i="1" s="1"/>
  <c r="AA774" i="1"/>
  <c r="AA658" i="1"/>
  <c r="AB658" i="1" s="1"/>
  <c r="AA578" i="1"/>
  <c r="AB578" i="1" s="1"/>
  <c r="AF578" i="1" s="1"/>
  <c r="AG578" i="1" s="1"/>
  <c r="AH578" i="1" s="1"/>
  <c r="AA593" i="1"/>
  <c r="AB593" i="1" s="1"/>
  <c r="AF593" i="1" s="1"/>
  <c r="AG593" i="1" s="1"/>
  <c r="AH593" i="1" s="1"/>
  <c r="AA457" i="1"/>
  <c r="AB457" i="1" s="1"/>
  <c r="AF457" i="1" s="1"/>
  <c r="AG457" i="1" s="1"/>
  <c r="AH457" i="1" s="1"/>
  <c r="AA409" i="1"/>
  <c r="AB409" i="1" s="1"/>
  <c r="AF409" i="1" s="1"/>
  <c r="AG409" i="1" s="1"/>
  <c r="AH409" i="1" s="1"/>
  <c r="AA343" i="1"/>
  <c r="AB343" i="1" s="1"/>
  <c r="AA322" i="1"/>
  <c r="AB322" i="1" s="1"/>
  <c r="AF322" i="1" s="1"/>
  <c r="AG322" i="1" s="1"/>
  <c r="AH322" i="1" s="1"/>
  <c r="AA199" i="1"/>
  <c r="AB199" i="1" s="1"/>
  <c r="AF199" i="1" s="1"/>
  <c r="AG199" i="1" s="1"/>
  <c r="AH199" i="1" s="1"/>
  <c r="AA166" i="1"/>
  <c r="AB166" i="1" s="1"/>
  <c r="AF166" i="1" s="1"/>
  <c r="AG166" i="1" s="1"/>
  <c r="AH166" i="1" s="1"/>
  <c r="AA758" i="1"/>
  <c r="AB758" i="1" s="1"/>
  <c r="AA686" i="1"/>
  <c r="AA633" i="1"/>
  <c r="AB633" i="1" s="1"/>
  <c r="AF633" i="1" s="1"/>
  <c r="AG633" i="1" s="1"/>
  <c r="AH633" i="1" s="1"/>
  <c r="AA513" i="1"/>
  <c r="AA462" i="1"/>
  <c r="AB462" i="1" s="1"/>
  <c r="AA485" i="1"/>
  <c r="AB485" i="1" s="1"/>
  <c r="AF485" i="1" s="1"/>
  <c r="AG485" i="1" s="1"/>
  <c r="AH485" i="1" s="1"/>
  <c r="AA369" i="1"/>
  <c r="AB369" i="1" s="1"/>
  <c r="AF369" i="1" s="1"/>
  <c r="AG369" i="1" s="1"/>
  <c r="AH369" i="1" s="1"/>
  <c r="AA311" i="1"/>
  <c r="AB311" i="1" s="1"/>
  <c r="AF311" i="1" s="1"/>
  <c r="AG311" i="1" s="1"/>
  <c r="AH311" i="1" s="1"/>
  <c r="AA252" i="1"/>
  <c r="AA63" i="1"/>
  <c r="AB63" i="1" s="1"/>
  <c r="AA770" i="1"/>
  <c r="AB770" i="1" s="1"/>
  <c r="AF770" i="1" s="1"/>
  <c r="AG770" i="1" s="1"/>
  <c r="AH770" i="1" s="1"/>
  <c r="AA666" i="1"/>
  <c r="AB666" i="1" s="1"/>
  <c r="AF666" i="1" s="1"/>
  <c r="AG666" i="1" s="1"/>
  <c r="AH666" i="1" s="1"/>
  <c r="AA630" i="1"/>
  <c r="AB630" i="1" s="1"/>
  <c r="AA522" i="1"/>
  <c r="AB522" i="1" s="1"/>
  <c r="AF522" i="1" s="1"/>
  <c r="AG522" i="1" s="1"/>
  <c r="AH522" i="1" s="1"/>
  <c r="AA479" i="1"/>
  <c r="AA396" i="1"/>
  <c r="AB396" i="1" s="1"/>
  <c r="AF396" i="1" s="1"/>
  <c r="AG396" i="1" s="1"/>
  <c r="AH396" i="1" s="1"/>
  <c r="AA349" i="1"/>
  <c r="AB349" i="1" s="1"/>
  <c r="AF349" i="1" s="1"/>
  <c r="AG349" i="1" s="1"/>
  <c r="AH349" i="1" s="1"/>
  <c r="AA315" i="1"/>
  <c r="AB315" i="1" s="1"/>
  <c r="AF315" i="1" s="1"/>
  <c r="AG315" i="1" s="1"/>
  <c r="AH315" i="1" s="1"/>
  <c r="AA202" i="1"/>
  <c r="AB202" i="1" s="1"/>
  <c r="AF202" i="1" s="1"/>
  <c r="AG202" i="1" s="1"/>
  <c r="AH202" i="1" s="1"/>
  <c r="AA62" i="1"/>
  <c r="AB62" i="1" s="1"/>
  <c r="AF62" i="1" s="1"/>
  <c r="AG62" i="1" s="1"/>
  <c r="AH62" i="1" s="1"/>
  <c r="AA685" i="1"/>
  <c r="AB685" i="1" s="1"/>
  <c r="AA646" i="1"/>
  <c r="AB646" i="1" s="1"/>
  <c r="AF646" i="1" s="1"/>
  <c r="AG646" i="1" s="1"/>
  <c r="AH646" i="1" s="1"/>
  <c r="AA547" i="1"/>
  <c r="AB547" i="1" s="1"/>
  <c r="AF547" i="1" s="1"/>
  <c r="AG547" i="1" s="1"/>
  <c r="AH547" i="1" s="1"/>
  <c r="AA594" i="1"/>
  <c r="AB594" i="1" s="1"/>
  <c r="AF594" i="1" s="1"/>
  <c r="AG594" i="1" s="1"/>
  <c r="AH594" i="1" s="1"/>
  <c r="AA412" i="1"/>
  <c r="AB412" i="1" s="1"/>
  <c r="AF412" i="1" s="1"/>
  <c r="AG412" i="1" s="1"/>
  <c r="AH412" i="1" s="1"/>
  <c r="AA446" i="1"/>
  <c r="AB446" i="1" s="1"/>
  <c r="AF446" i="1" s="1"/>
  <c r="AG446" i="1" s="1"/>
  <c r="AH446" i="1" s="1"/>
  <c r="AA292" i="1"/>
  <c r="AB292" i="1" s="1"/>
  <c r="AA184" i="1"/>
  <c r="AA183" i="1"/>
  <c r="AB183" i="1" s="1"/>
  <c r="AF183" i="1" s="1"/>
  <c r="AG183" i="1" s="1"/>
  <c r="AH183" i="1" s="1"/>
  <c r="AA96" i="1"/>
  <c r="AB96" i="1" s="1"/>
  <c r="AA691" i="1"/>
  <c r="AB691" i="1" s="1"/>
  <c r="AF691" i="1" s="1"/>
  <c r="AG691" i="1" s="1"/>
  <c r="AH691" i="1" s="1"/>
  <c r="AA636" i="1"/>
  <c r="AB636" i="1" s="1"/>
  <c r="AF636" i="1" s="1"/>
  <c r="AG636" i="1" s="1"/>
  <c r="AH636" i="1" s="1"/>
  <c r="AA504" i="1"/>
  <c r="AB504" i="1" s="1"/>
  <c r="AA468" i="1"/>
  <c r="AB468" i="1" s="1"/>
  <c r="AF468" i="1" s="1"/>
  <c r="AG468" i="1" s="1"/>
  <c r="AH468" i="1" s="1"/>
  <c r="AA391" i="1"/>
  <c r="AB391" i="1" s="1"/>
  <c r="AF391" i="1" s="1"/>
  <c r="AG391" i="1" s="1"/>
  <c r="AH391" i="1" s="1"/>
  <c r="AA363" i="1"/>
  <c r="AB363" i="1" s="1"/>
  <c r="AA305" i="1"/>
  <c r="AB305" i="1" s="1"/>
  <c r="AF305" i="1" s="1"/>
  <c r="AG305" i="1" s="1"/>
  <c r="AH305" i="1" s="1"/>
  <c r="AA243" i="1"/>
  <c r="AB243" i="1" s="1"/>
  <c r="AF243" i="1" s="1"/>
  <c r="AG243" i="1" s="1"/>
  <c r="AH243" i="1" s="1"/>
  <c r="AA72" i="1"/>
  <c r="AA114" i="1"/>
  <c r="AB114" i="1" s="1"/>
  <c r="AC114" i="1" s="1"/>
  <c r="AD114" i="1" s="1"/>
  <c r="AE114" i="1" s="1"/>
  <c r="AI114" i="1" s="1"/>
  <c r="AA678" i="1"/>
  <c r="AA650" i="1"/>
  <c r="AB650" i="1" s="1"/>
  <c r="AF650" i="1" s="1"/>
  <c r="AG650" i="1" s="1"/>
  <c r="AH650" i="1" s="1"/>
  <c r="AA508" i="1"/>
  <c r="AB508" i="1" s="1"/>
  <c r="AC508" i="1" s="1"/>
  <c r="AD508" i="1" s="1"/>
  <c r="AE508" i="1" s="1"/>
  <c r="AI508" i="1" s="1"/>
  <c r="AA463" i="1"/>
  <c r="AB463" i="1" s="1"/>
  <c r="AA488" i="1"/>
  <c r="AB488" i="1" s="1"/>
  <c r="AA374" i="1"/>
  <c r="AB374" i="1" s="1"/>
  <c r="AA280" i="1"/>
  <c r="AA206" i="1"/>
  <c r="AB206" i="1" s="1"/>
  <c r="AF206" i="1" s="1"/>
  <c r="AG206" i="1" s="1"/>
  <c r="AH206" i="1" s="1"/>
  <c r="AA173" i="1"/>
  <c r="AB173" i="1" s="1"/>
  <c r="AF173" i="1" s="1"/>
  <c r="AG173" i="1" s="1"/>
  <c r="AH173" i="1" s="1"/>
  <c r="AA129" i="1"/>
  <c r="AA965" i="1"/>
  <c r="AB965" i="1" s="1"/>
  <c r="AF965" i="1" s="1"/>
  <c r="AG965" i="1" s="1"/>
  <c r="AH965" i="1" s="1"/>
  <c r="AA924" i="1"/>
  <c r="AB924" i="1" s="1"/>
  <c r="AC924" i="1" s="1"/>
  <c r="AD924" i="1" s="1"/>
  <c r="AE924" i="1" s="1"/>
  <c r="AI924" i="1" s="1"/>
  <c r="AA835" i="1"/>
  <c r="AB835" i="1" s="1"/>
  <c r="AF835" i="1" s="1"/>
  <c r="AG835" i="1" s="1"/>
  <c r="AH835" i="1" s="1"/>
  <c r="AA717" i="1"/>
  <c r="AB717" i="1" s="1"/>
  <c r="AF717" i="1" s="1"/>
  <c r="AG717" i="1" s="1"/>
  <c r="AH717" i="1" s="1"/>
  <c r="AA780" i="1"/>
  <c r="AB780" i="1" s="1"/>
  <c r="AA657" i="1"/>
  <c r="AB657" i="1" s="1"/>
  <c r="AF657" i="1" s="1"/>
  <c r="AG657" i="1" s="1"/>
  <c r="AH657" i="1" s="1"/>
  <c r="AA582" i="1"/>
  <c r="AB582" i="1" s="1"/>
  <c r="AF582" i="1" s="1"/>
  <c r="AG582" i="1" s="1"/>
  <c r="AH582" i="1" s="1"/>
  <c r="AA13" i="1"/>
  <c r="AB13" i="1" s="1"/>
  <c r="AA2306" i="1"/>
  <c r="AB2306" i="1" s="1"/>
  <c r="AF2306" i="1" s="1"/>
  <c r="AG2306" i="1" s="1"/>
  <c r="AH2306" i="1" s="1"/>
  <c r="AA2242" i="1"/>
  <c r="AB2242" i="1" s="1"/>
  <c r="AF2242" i="1" s="1"/>
  <c r="AG2242" i="1" s="1"/>
  <c r="AH2242" i="1" s="1"/>
  <c r="AA2178" i="1"/>
  <c r="AB2178" i="1" s="1"/>
  <c r="AF2178" i="1" s="1"/>
  <c r="AG2178" i="1" s="1"/>
  <c r="AH2178" i="1" s="1"/>
  <c r="AA2114" i="1"/>
  <c r="AB2114" i="1" s="1"/>
  <c r="AF2114" i="1" s="1"/>
  <c r="AG2114" i="1" s="1"/>
  <c r="AH2114" i="1" s="1"/>
  <c r="AA2050" i="1"/>
  <c r="AB2050" i="1" s="1"/>
  <c r="AF2050" i="1" s="1"/>
  <c r="AG2050" i="1" s="1"/>
  <c r="AH2050" i="1" s="1"/>
  <c r="AA1986" i="1"/>
  <c r="AA1932" i="1"/>
  <c r="AB1932" i="1" s="1"/>
  <c r="AA1851" i="1"/>
  <c r="AB1851" i="1" s="1"/>
  <c r="AA1787" i="1"/>
  <c r="AB1787" i="1" s="1"/>
  <c r="AF1787" i="1" s="1"/>
  <c r="AG1787" i="1" s="1"/>
  <c r="AH1787" i="1" s="1"/>
  <c r="AA1723" i="1"/>
  <c r="AB1723" i="1" s="1"/>
  <c r="AC1723" i="1" s="1"/>
  <c r="AD1723" i="1" s="1"/>
  <c r="AE1723" i="1" s="1"/>
  <c r="AI1723" i="1" s="1"/>
  <c r="AA1073" i="1"/>
  <c r="AA981" i="1"/>
  <c r="AB981" i="1" s="1"/>
  <c r="AA814" i="1"/>
  <c r="AB814" i="1" s="1"/>
  <c r="AA875" i="1"/>
  <c r="AB875" i="1" s="1"/>
  <c r="AF875" i="1" s="1"/>
  <c r="AG875" i="1" s="1"/>
  <c r="AH875" i="1" s="1"/>
  <c r="AA760" i="1"/>
  <c r="AB760" i="1" s="1"/>
  <c r="AF760" i="1" s="1"/>
  <c r="AG760" i="1" s="1"/>
  <c r="AH760" i="1" s="1"/>
  <c r="AA688" i="1"/>
  <c r="AB688" i="1" s="1"/>
  <c r="AF688" i="1" s="1"/>
  <c r="AG688" i="1" s="1"/>
  <c r="AH688" i="1" s="1"/>
  <c r="AA150" i="1"/>
  <c r="AB150" i="1" s="1"/>
  <c r="AF150" i="1" s="1"/>
  <c r="AG150" i="1" s="1"/>
  <c r="AH150" i="1" s="1"/>
  <c r="AA46" i="1"/>
  <c r="AB46" i="1" s="1"/>
  <c r="AF46" i="1" s="1"/>
  <c r="AG46" i="1" s="1"/>
  <c r="AH46" i="1" s="1"/>
  <c r="AA2272" i="1"/>
  <c r="AA2208" i="1"/>
  <c r="AB2208" i="1" s="1"/>
  <c r="AA2144" i="1"/>
  <c r="AB2144" i="1" s="1"/>
  <c r="AF2144" i="1" s="1"/>
  <c r="AG2144" i="1" s="1"/>
  <c r="AH2144" i="1" s="1"/>
  <c r="AA2080" i="1"/>
  <c r="AB2080" i="1" s="1"/>
  <c r="AF2080" i="1" s="1"/>
  <c r="AG2080" i="1" s="1"/>
  <c r="AH2080" i="1" s="1"/>
  <c r="AA2016" i="1"/>
  <c r="AB2016" i="1" s="1"/>
  <c r="AA1952" i="1"/>
  <c r="AB1952" i="1" s="1"/>
  <c r="AA1889" i="1"/>
  <c r="AB1889" i="1" s="1"/>
  <c r="AF1889" i="1" s="1"/>
  <c r="AG1889" i="1" s="1"/>
  <c r="AH1889" i="1" s="1"/>
  <c r="AA1825" i="1"/>
  <c r="AB1825" i="1" s="1"/>
  <c r="AF1825" i="1" s="1"/>
  <c r="AG1825" i="1" s="1"/>
  <c r="AH1825" i="1" s="1"/>
  <c r="AA1761" i="1"/>
  <c r="AB1761" i="1" s="1"/>
  <c r="AF1761" i="1" s="1"/>
  <c r="AG1761" i="1" s="1"/>
  <c r="AH1761" i="1" s="1"/>
  <c r="AA55" i="1"/>
  <c r="AB55" i="1" s="1"/>
  <c r="AF55" i="1" s="1"/>
  <c r="AG55" i="1" s="1"/>
  <c r="AH55" i="1" s="1"/>
  <c r="AA2327" i="1"/>
  <c r="AB2327" i="1" s="1"/>
  <c r="AF2327" i="1" s="1"/>
  <c r="AG2327" i="1" s="1"/>
  <c r="AH2327" i="1" s="1"/>
  <c r="AA2263" i="1"/>
  <c r="AB2263" i="1" s="1"/>
  <c r="AF2263" i="1" s="1"/>
  <c r="AG2263" i="1" s="1"/>
  <c r="AH2263" i="1" s="1"/>
  <c r="AA2199" i="1"/>
  <c r="AB2199" i="1" s="1"/>
  <c r="AF2199" i="1" s="1"/>
  <c r="AG2199" i="1" s="1"/>
  <c r="AH2199" i="1" s="1"/>
  <c r="AA2135" i="1"/>
  <c r="AB2135" i="1" s="1"/>
  <c r="AC2135" i="1" s="1"/>
  <c r="AD2135" i="1" s="1"/>
  <c r="AE2135" i="1" s="1"/>
  <c r="AI2135" i="1" s="1"/>
  <c r="AA2071" i="1"/>
  <c r="AB2071" i="1" s="1"/>
  <c r="AC2071" i="1" s="1"/>
  <c r="AD2071" i="1" s="1"/>
  <c r="AE2071" i="1" s="1"/>
  <c r="AI2071" i="1" s="1"/>
  <c r="AA2007" i="1"/>
  <c r="AB2007" i="1" s="1"/>
  <c r="AF2007" i="1" s="1"/>
  <c r="AG2007" i="1" s="1"/>
  <c r="AH2007" i="1" s="1"/>
  <c r="AA1943" i="1"/>
  <c r="AB1943" i="1" s="1"/>
  <c r="AA1880" i="1"/>
  <c r="AB1880" i="1" s="1"/>
  <c r="AF1880" i="1" s="1"/>
  <c r="AG1880" i="1" s="1"/>
  <c r="AH1880" i="1" s="1"/>
  <c r="AA1816" i="1"/>
  <c r="AB1816" i="1" s="1"/>
  <c r="AF1816" i="1" s="1"/>
  <c r="AG1816" i="1" s="1"/>
  <c r="AH1816" i="1" s="1"/>
  <c r="AA112" i="1"/>
  <c r="AB112" i="1" s="1"/>
  <c r="AA16" i="1"/>
  <c r="AB16" i="1" s="1"/>
  <c r="AF16" i="1" s="1"/>
  <c r="AG16" i="1" s="1"/>
  <c r="AH16" i="1" s="1"/>
  <c r="AA2310" i="1"/>
  <c r="AB2310" i="1" s="1"/>
  <c r="AA2246" i="1"/>
  <c r="AB2246" i="1" s="1"/>
  <c r="AF2246" i="1" s="1"/>
  <c r="AG2246" i="1" s="1"/>
  <c r="AH2246" i="1" s="1"/>
  <c r="AA2182" i="1"/>
  <c r="AB2182" i="1" s="1"/>
  <c r="AF2182" i="1" s="1"/>
  <c r="AG2182" i="1" s="1"/>
  <c r="AH2182" i="1" s="1"/>
  <c r="AA2118" i="1"/>
  <c r="AB2118" i="1" s="1"/>
  <c r="AF2118" i="1" s="1"/>
  <c r="AG2118" i="1" s="1"/>
  <c r="AH2118" i="1" s="1"/>
  <c r="AA2054" i="1"/>
  <c r="AB2054" i="1" s="1"/>
  <c r="AF2054" i="1" s="1"/>
  <c r="AG2054" i="1" s="1"/>
  <c r="AH2054" i="1" s="1"/>
  <c r="AA1990" i="1"/>
  <c r="AB1990" i="1" s="1"/>
  <c r="AF1990" i="1" s="1"/>
  <c r="AG1990" i="1" s="1"/>
  <c r="AH1990" i="1" s="1"/>
  <c r="AA1936" i="1"/>
  <c r="AB1936" i="1" s="1"/>
  <c r="AF1936" i="1" s="1"/>
  <c r="AG1936" i="1" s="1"/>
  <c r="AH1936" i="1" s="1"/>
  <c r="AA1863" i="1"/>
  <c r="AB1863" i="1" s="1"/>
  <c r="AC1863" i="1" s="1"/>
  <c r="AD1863" i="1" s="1"/>
  <c r="AE1863" i="1" s="1"/>
  <c r="AI1863" i="1" s="1"/>
  <c r="AA124" i="1"/>
  <c r="AB124" i="1" s="1"/>
  <c r="AF124" i="1" s="1"/>
  <c r="AG124" i="1" s="1"/>
  <c r="AH124" i="1" s="1"/>
  <c r="AA20" i="1"/>
  <c r="AB20" i="1" s="1"/>
  <c r="AF20" i="1" s="1"/>
  <c r="AG20" i="1" s="1"/>
  <c r="AH20" i="1" s="1"/>
  <c r="AA2292" i="1"/>
  <c r="AB2292" i="1" s="1"/>
  <c r="AF2292" i="1" s="1"/>
  <c r="AG2292" i="1" s="1"/>
  <c r="AH2292" i="1" s="1"/>
  <c r="AA2228" i="1"/>
  <c r="AB2228" i="1" s="1"/>
  <c r="AF2228" i="1" s="1"/>
  <c r="AG2228" i="1" s="1"/>
  <c r="AH2228" i="1" s="1"/>
  <c r="AA2164" i="1"/>
  <c r="AB2164" i="1" s="1"/>
  <c r="AF2164" i="1" s="1"/>
  <c r="AG2164" i="1" s="1"/>
  <c r="AH2164" i="1" s="1"/>
  <c r="AA2100" i="1"/>
  <c r="AB2100" i="1" s="1"/>
  <c r="AF2100" i="1" s="1"/>
  <c r="AG2100" i="1" s="1"/>
  <c r="AH2100" i="1" s="1"/>
  <c r="AA2036" i="1"/>
  <c r="AB2036" i="1" s="1"/>
  <c r="AF2036" i="1" s="1"/>
  <c r="AG2036" i="1" s="1"/>
  <c r="AH2036" i="1" s="1"/>
  <c r="AA1972" i="1"/>
  <c r="AB1972" i="1" s="1"/>
  <c r="AF1972" i="1" s="1"/>
  <c r="AG1972" i="1" s="1"/>
  <c r="AH1972" i="1" s="1"/>
  <c r="AA1908" i="1"/>
  <c r="AB1908" i="1" s="1"/>
  <c r="AA1845" i="1"/>
  <c r="AB1845" i="1" s="1"/>
  <c r="AF1845" i="1" s="1"/>
  <c r="AG1845" i="1" s="1"/>
  <c r="AH1845" i="1" s="1"/>
  <c r="AA1781" i="1"/>
  <c r="AB1781" i="1" s="1"/>
  <c r="AF1781" i="1" s="1"/>
  <c r="AG1781" i="1" s="1"/>
  <c r="AH1781" i="1" s="1"/>
  <c r="AA1717" i="1"/>
  <c r="AB1717" i="1" s="1"/>
  <c r="AF1717" i="1" s="1"/>
  <c r="AG1717" i="1" s="1"/>
  <c r="AH1717" i="1" s="1"/>
  <c r="AA467" i="1"/>
  <c r="AB467" i="1" s="1"/>
  <c r="AA390" i="1"/>
  <c r="AB390" i="1" s="1"/>
  <c r="AA362" i="1"/>
  <c r="AB362" i="1" s="1"/>
  <c r="AF362" i="1" s="1"/>
  <c r="AG362" i="1" s="1"/>
  <c r="AH362" i="1" s="1"/>
  <c r="AA307" i="1"/>
  <c r="AB307" i="1" s="1"/>
  <c r="AA245" i="1"/>
  <c r="AB245" i="1" s="1"/>
  <c r="AF245" i="1" s="1"/>
  <c r="AG245" i="1" s="1"/>
  <c r="AH245" i="1" s="1"/>
  <c r="AA70" i="1"/>
  <c r="AB70" i="1" s="1"/>
  <c r="AF70" i="1" s="1"/>
  <c r="AG70" i="1" s="1"/>
  <c r="AH70" i="1" s="1"/>
  <c r="AA115" i="1"/>
  <c r="AB115" i="1" s="1"/>
  <c r="AA10" i="1"/>
  <c r="AB10" i="1" s="1"/>
  <c r="AF10" i="1" s="1"/>
  <c r="AG10" i="1" s="1"/>
  <c r="AH10" i="1" s="1"/>
  <c r="AA2307" i="1"/>
  <c r="AB2307" i="1" s="1"/>
  <c r="AF2307" i="1" s="1"/>
  <c r="AG2307" i="1" s="1"/>
  <c r="AH2307" i="1" s="1"/>
  <c r="AA2179" i="1"/>
  <c r="AB2179" i="1" s="1"/>
  <c r="AF2179" i="1" s="1"/>
  <c r="AG2179" i="1" s="1"/>
  <c r="AH2179" i="1" s="1"/>
  <c r="AA2115" i="1"/>
  <c r="AB2115" i="1" s="1"/>
  <c r="AC2115" i="1" s="1"/>
  <c r="AD2115" i="1" s="1"/>
  <c r="AE2115" i="1" s="1"/>
  <c r="AI2115" i="1" s="1"/>
  <c r="AA2051" i="1"/>
  <c r="AB2051" i="1" s="1"/>
  <c r="AF2051" i="1" s="1"/>
  <c r="AG2051" i="1" s="1"/>
  <c r="AH2051" i="1" s="1"/>
  <c r="AA1987" i="1"/>
  <c r="AB1987" i="1" s="1"/>
  <c r="AA1933" i="1"/>
  <c r="AB1933" i="1" s="1"/>
  <c r="AF1933" i="1" s="1"/>
  <c r="AG1933" i="1" s="1"/>
  <c r="AH1933" i="1" s="1"/>
  <c r="AA1860" i="1"/>
  <c r="AB1860" i="1" s="1"/>
  <c r="AF1860" i="1" s="1"/>
  <c r="AG1860" i="1" s="1"/>
  <c r="AH1860" i="1" s="1"/>
  <c r="AA1796" i="1"/>
  <c r="AB1796" i="1" s="1"/>
  <c r="AF1796" i="1" s="1"/>
  <c r="AG1796" i="1" s="1"/>
  <c r="AH1796" i="1" s="1"/>
  <c r="AA1732" i="1"/>
  <c r="AB1732" i="1" s="1"/>
  <c r="AF1732" i="1" s="1"/>
  <c r="AG1732" i="1" s="1"/>
  <c r="AH1732" i="1" s="1"/>
  <c r="AA1668" i="1"/>
  <c r="AB1668" i="1" s="1"/>
  <c r="AF1668" i="1" s="1"/>
  <c r="AG1668" i="1" s="1"/>
  <c r="AH1668" i="1" s="1"/>
  <c r="AA1691" i="1"/>
  <c r="AB1691" i="1" s="1"/>
  <c r="AF1691" i="1" s="1"/>
  <c r="AG1691" i="1" s="1"/>
  <c r="AH1691" i="1" s="1"/>
  <c r="AA1628" i="1"/>
  <c r="AB1628" i="1" s="1"/>
  <c r="AF1628" i="1" s="1"/>
  <c r="AG1628" i="1" s="1"/>
  <c r="AH1628" i="1" s="1"/>
  <c r="AA614" i="1"/>
  <c r="AB614" i="1" s="1"/>
  <c r="AC614" i="1" s="1"/>
  <c r="AD614" i="1" s="1"/>
  <c r="AE614" i="1" s="1"/>
  <c r="AI614" i="1" s="1"/>
  <c r="AA588" i="1"/>
  <c r="AA585" i="1"/>
  <c r="AB585" i="1" s="1"/>
  <c r="AA419" i="1"/>
  <c r="AB419" i="1" s="1"/>
  <c r="AF419" i="1" s="1"/>
  <c r="AG419" i="1" s="1"/>
  <c r="AH419" i="1" s="1"/>
  <c r="AA354" i="1"/>
  <c r="AB354" i="1" s="1"/>
  <c r="AC354" i="1" s="1"/>
  <c r="AD354" i="1" s="1"/>
  <c r="AE354" i="1" s="1"/>
  <c r="AI354" i="1" s="1"/>
  <c r="AA269" i="1"/>
  <c r="AB269" i="1" s="1"/>
  <c r="AA225" i="1"/>
  <c r="AB225" i="1" s="1"/>
  <c r="AF225" i="1" s="1"/>
  <c r="AG225" i="1" s="1"/>
  <c r="AH225" i="1" s="1"/>
  <c r="AA229" i="1"/>
  <c r="AB229" i="1" s="1"/>
  <c r="AF229" i="1" s="1"/>
  <c r="AG229" i="1" s="1"/>
  <c r="AH229" i="1" s="1"/>
  <c r="AA101" i="1"/>
  <c r="AB101" i="1" s="1"/>
  <c r="AF101" i="1" s="1"/>
  <c r="AG101" i="1" s="1"/>
  <c r="AH101" i="1" s="1"/>
  <c r="AA29" i="1"/>
  <c r="AB29" i="1" s="1"/>
  <c r="AF29" i="1" s="1"/>
  <c r="AG29" i="1" s="1"/>
  <c r="AH29" i="1" s="1"/>
  <c r="AA2321" i="1"/>
  <c r="AB2321" i="1" s="1"/>
  <c r="AF2321" i="1" s="1"/>
  <c r="AG2321" i="1" s="1"/>
  <c r="AH2321" i="1" s="1"/>
  <c r="AA2257" i="1"/>
  <c r="AA2193" i="1"/>
  <c r="AB2193" i="1" s="1"/>
  <c r="AF2193" i="1" s="1"/>
  <c r="AG2193" i="1" s="1"/>
  <c r="AH2193" i="1" s="1"/>
  <c r="AA2129" i="1"/>
  <c r="AB2129" i="1" s="1"/>
  <c r="AF2129" i="1" s="1"/>
  <c r="AG2129" i="1" s="1"/>
  <c r="AH2129" i="1" s="1"/>
  <c r="AA2065" i="1"/>
  <c r="AB2065" i="1" s="1"/>
  <c r="AF2065" i="1" s="1"/>
  <c r="AG2065" i="1" s="1"/>
  <c r="AH2065" i="1" s="1"/>
  <c r="AA2001" i="1"/>
  <c r="AB2001" i="1" s="1"/>
  <c r="AF2001" i="1" s="1"/>
  <c r="AG2001" i="1" s="1"/>
  <c r="AH2001" i="1" s="1"/>
  <c r="AA1929" i="1"/>
  <c r="AB1929" i="1" s="1"/>
  <c r="AF1929" i="1" s="1"/>
  <c r="AG1929" i="1" s="1"/>
  <c r="AH1929" i="1" s="1"/>
  <c r="AA1874" i="1"/>
  <c r="AB1874" i="1" s="1"/>
  <c r="AC1874" i="1" s="1"/>
  <c r="AD1874" i="1" s="1"/>
  <c r="AE1874" i="1" s="1"/>
  <c r="AI1874" i="1" s="1"/>
  <c r="AA1810" i="1"/>
  <c r="AB1810" i="1" s="1"/>
  <c r="AF1810" i="1" s="1"/>
  <c r="AG1810" i="1" s="1"/>
  <c r="AH1810" i="1" s="1"/>
  <c r="AA1746" i="1"/>
  <c r="AB1746" i="1" s="1"/>
  <c r="AF1746" i="1" s="1"/>
  <c r="AG1746" i="1" s="1"/>
  <c r="AH1746" i="1" s="1"/>
  <c r="AA1682" i="1"/>
  <c r="AA1600" i="1"/>
  <c r="AB1600" i="1" s="1"/>
  <c r="AF1600" i="1" s="1"/>
  <c r="AG1600" i="1" s="1"/>
  <c r="AH1600" i="1" s="1"/>
  <c r="AA1681" i="1"/>
  <c r="AB1681" i="1" s="1"/>
  <c r="AF1681" i="1" s="1"/>
  <c r="AG1681" i="1" s="1"/>
  <c r="AH1681" i="1" s="1"/>
  <c r="AA1598" i="1"/>
  <c r="AA1752" i="1"/>
  <c r="AB1752" i="1" s="1"/>
  <c r="AF1752" i="1" s="1"/>
  <c r="AG1752" i="1" s="1"/>
  <c r="AH1752" i="1" s="1"/>
  <c r="AA1688" i="1"/>
  <c r="AA1626" i="1"/>
  <c r="AB1626" i="1" s="1"/>
  <c r="AA1791" i="1"/>
  <c r="AB1791" i="1" s="1"/>
  <c r="AF1791" i="1" s="1"/>
  <c r="AG1791" i="1" s="1"/>
  <c r="AH1791" i="1" s="1"/>
  <c r="AA1727" i="1"/>
  <c r="AA1663" i="1"/>
  <c r="AB1663" i="1" s="1"/>
  <c r="AF1663" i="1" s="1"/>
  <c r="AG1663" i="1" s="1"/>
  <c r="AH1663" i="1" s="1"/>
  <c r="AA1618" i="1"/>
  <c r="AB1618" i="1" s="1"/>
  <c r="AF1618" i="1" s="1"/>
  <c r="AG1618" i="1" s="1"/>
  <c r="AH1618" i="1" s="1"/>
  <c r="AA1661" i="1"/>
  <c r="AA1620" i="1"/>
  <c r="AB1620" i="1" s="1"/>
  <c r="AF1620" i="1" s="1"/>
  <c r="AG1620" i="1" s="1"/>
  <c r="AH1620" i="1" s="1"/>
  <c r="AA1606" i="1"/>
  <c r="AB1606" i="1" s="1"/>
  <c r="AA57" i="1"/>
  <c r="AA2149" i="1"/>
  <c r="AB2149" i="1" s="1"/>
  <c r="AF2149" i="1" s="1"/>
  <c r="AG2149" i="1" s="1"/>
  <c r="AH2149" i="1" s="1"/>
  <c r="AA1935" i="1"/>
  <c r="AB1935" i="1" s="1"/>
  <c r="AF1935" i="1" s="1"/>
  <c r="AG1935" i="1" s="1"/>
  <c r="AH1935" i="1" s="1"/>
  <c r="AA1686" i="1"/>
  <c r="AB1686" i="1" s="1"/>
  <c r="AA5" i="1"/>
  <c r="AB5" i="1" s="1"/>
  <c r="AA2189" i="1"/>
  <c r="AB2189" i="1" s="1"/>
  <c r="AC2189" i="1" s="1"/>
  <c r="AD2189" i="1" s="1"/>
  <c r="AE2189" i="1" s="1"/>
  <c r="AI2189" i="1" s="1"/>
  <c r="AA2005" i="1"/>
  <c r="AB2005" i="1" s="1"/>
  <c r="AF2005" i="1" s="1"/>
  <c r="AG2005" i="1" s="1"/>
  <c r="AH2005" i="1" s="1"/>
  <c r="AA1838" i="1"/>
  <c r="AB1838" i="1" s="1"/>
  <c r="AF1838" i="1" s="1"/>
  <c r="AG1838" i="1" s="1"/>
  <c r="AH1838" i="1" s="1"/>
  <c r="AA1654" i="1"/>
  <c r="AB1654" i="1" s="1"/>
  <c r="AF1654" i="1" s="1"/>
  <c r="AG1654" i="1" s="1"/>
  <c r="AH1654" i="1" s="1"/>
  <c r="AA2277" i="1"/>
  <c r="AB2277" i="1" s="1"/>
  <c r="AA2093" i="1"/>
  <c r="AB2093" i="1" s="1"/>
  <c r="AC2093" i="1" s="1"/>
  <c r="AD2093" i="1" s="1"/>
  <c r="AE2093" i="1" s="1"/>
  <c r="AI2093" i="1" s="1"/>
  <c r="AA1909" i="1"/>
  <c r="AB1909" i="1" s="1"/>
  <c r="AF1909" i="1" s="1"/>
  <c r="AG1909" i="1" s="1"/>
  <c r="AH1909" i="1" s="1"/>
  <c r="AA1734" i="1"/>
  <c r="AB1734" i="1" s="1"/>
  <c r="AF1734" i="1" s="1"/>
  <c r="AG1734" i="1" s="1"/>
  <c r="AH1734" i="1" s="1"/>
  <c r="AA1560" i="1"/>
  <c r="AB1560" i="1" s="1"/>
  <c r="AF1560" i="1" s="1"/>
  <c r="AG1560" i="1" s="1"/>
  <c r="AH1560" i="1" s="1"/>
  <c r="AA1303" i="1"/>
  <c r="AB1303" i="1" s="1"/>
  <c r="AF1303" i="1" s="1"/>
  <c r="AG1303" i="1" s="1"/>
  <c r="AH1303" i="1" s="1"/>
  <c r="AA1349" i="1"/>
  <c r="AB1349" i="1" s="1"/>
  <c r="AF1349" i="1" s="1"/>
  <c r="AG1349" i="1" s="1"/>
  <c r="AH1349" i="1" s="1"/>
  <c r="AA1038" i="1"/>
  <c r="AA1117" i="1"/>
  <c r="AB1117" i="1" s="1"/>
  <c r="AF1117" i="1" s="1"/>
  <c r="AG1117" i="1" s="1"/>
  <c r="AH1117" i="1" s="1"/>
  <c r="AA1290" i="1"/>
  <c r="AB1290" i="1" s="1"/>
  <c r="AF1290" i="1" s="1"/>
  <c r="AG1290" i="1" s="1"/>
  <c r="AH1290" i="1" s="1"/>
  <c r="AA1418" i="1"/>
  <c r="AB1418" i="1" s="1"/>
  <c r="AF1418" i="1" s="1"/>
  <c r="AG1418" i="1" s="1"/>
  <c r="AH1418" i="1" s="1"/>
  <c r="AA809" i="1"/>
  <c r="AB809" i="1" s="1"/>
  <c r="AC809" i="1" s="1"/>
  <c r="AD809" i="1" s="1"/>
  <c r="AE809" i="1" s="1"/>
  <c r="AI809" i="1" s="1"/>
  <c r="AA979" i="1"/>
  <c r="AA1299" i="1"/>
  <c r="AB1299" i="1" s="1"/>
  <c r="AF1299" i="1" s="1"/>
  <c r="AG1299" i="1" s="1"/>
  <c r="AH1299" i="1" s="1"/>
  <c r="AA1139" i="1"/>
  <c r="AB1139" i="1" s="1"/>
  <c r="AF1139" i="1" s="1"/>
  <c r="AG1139" i="1" s="1"/>
  <c r="AH1139" i="1" s="1"/>
  <c r="AA1078" i="1"/>
  <c r="AA1554" i="1"/>
  <c r="AB1554" i="1" s="1"/>
  <c r="AF1554" i="1" s="1"/>
  <c r="AG1554" i="1" s="1"/>
  <c r="AH1554" i="1" s="1"/>
  <c r="AA1570" i="1"/>
  <c r="AB1570" i="1" s="1"/>
  <c r="AF1570" i="1" s="1"/>
  <c r="AG1570" i="1" s="1"/>
  <c r="AH1570" i="1" s="1"/>
  <c r="AA1295" i="1"/>
  <c r="AB1295" i="1" s="1"/>
  <c r="AF1295" i="1" s="1"/>
  <c r="AG1295" i="1" s="1"/>
  <c r="AH1295" i="1" s="1"/>
  <c r="AA1316" i="1"/>
  <c r="AB1316" i="1" s="1"/>
  <c r="AF1316" i="1" s="1"/>
  <c r="AG1316" i="1" s="1"/>
  <c r="AH1316" i="1" s="1"/>
  <c r="AA1566" i="1"/>
  <c r="AB1566" i="1" s="1"/>
  <c r="AF1566" i="1" s="1"/>
  <c r="AG1566" i="1" s="1"/>
  <c r="AH1566" i="1" s="1"/>
  <c r="AA1578" i="1"/>
  <c r="AB1578" i="1" s="1"/>
  <c r="AF1578" i="1" s="1"/>
  <c r="AG1578" i="1" s="1"/>
  <c r="AH1578" i="1" s="1"/>
  <c r="AA1352" i="1"/>
  <c r="AB1352" i="1" s="1"/>
  <c r="AF1352" i="1" s="1"/>
  <c r="AG1352" i="1" s="1"/>
  <c r="AH1352" i="1" s="1"/>
  <c r="AA1432" i="1"/>
  <c r="AB1432" i="1" s="1"/>
  <c r="AF1432" i="1" s="1"/>
  <c r="AG1432" i="1" s="1"/>
  <c r="AH1432" i="1" s="1"/>
  <c r="AA1508" i="1"/>
  <c r="AB1508" i="1" s="1"/>
  <c r="AF1508" i="1" s="1"/>
  <c r="AG1508" i="1" s="1"/>
  <c r="AH1508" i="1" s="1"/>
  <c r="AA1576" i="1"/>
  <c r="AB1576" i="1" s="1"/>
  <c r="AF1576" i="1" s="1"/>
  <c r="AG1576" i="1" s="1"/>
  <c r="AH1576" i="1" s="1"/>
  <c r="AA1350" i="1"/>
  <c r="AB1350" i="1" s="1"/>
  <c r="AF1350" i="1" s="1"/>
  <c r="AG1350" i="1" s="1"/>
  <c r="AH1350" i="1" s="1"/>
  <c r="AA1424" i="1"/>
  <c r="AB1424" i="1" s="1"/>
  <c r="AF1424" i="1" s="1"/>
  <c r="AG1424" i="1" s="1"/>
  <c r="AH1424" i="1" s="1"/>
  <c r="AA1227" i="1"/>
  <c r="AB1227" i="1" s="1"/>
  <c r="AF1227" i="1" s="1"/>
  <c r="AG1227" i="1" s="1"/>
  <c r="AH1227" i="1" s="1"/>
  <c r="AA1292" i="1"/>
  <c r="AB1292" i="1" s="1"/>
  <c r="AF1292" i="1" s="1"/>
  <c r="AG1292" i="1" s="1"/>
  <c r="AH1292" i="1" s="1"/>
  <c r="AA1163" i="1"/>
  <c r="AB1163" i="1" s="1"/>
  <c r="AF1163" i="1" s="1"/>
  <c r="AG1163" i="1" s="1"/>
  <c r="AH1163" i="1" s="1"/>
  <c r="AA1044" i="1"/>
  <c r="AB1044" i="1" s="1"/>
  <c r="AF1044" i="1" s="1"/>
  <c r="AG1044" i="1" s="1"/>
  <c r="AH1044" i="1" s="1"/>
  <c r="AA973" i="1"/>
  <c r="AB973" i="1" s="1"/>
  <c r="AF973" i="1" s="1"/>
  <c r="AG973" i="1" s="1"/>
  <c r="AH973" i="1" s="1"/>
  <c r="AA928" i="1"/>
  <c r="AB928" i="1" s="1"/>
  <c r="AC928" i="1" s="1"/>
  <c r="AD928" i="1" s="1"/>
  <c r="AE928" i="1" s="1"/>
  <c r="AI928" i="1" s="1"/>
  <c r="AA834" i="1"/>
  <c r="AB834" i="1" s="1"/>
  <c r="AF834" i="1" s="1"/>
  <c r="AG834" i="1" s="1"/>
  <c r="AH834" i="1" s="1"/>
  <c r="AA712" i="1"/>
  <c r="AB712" i="1" s="1"/>
  <c r="AF712" i="1" s="1"/>
  <c r="AG712" i="1" s="1"/>
  <c r="AH712" i="1" s="1"/>
  <c r="AA1395" i="1"/>
  <c r="AB1395" i="1" s="1"/>
  <c r="AF1395" i="1" s="1"/>
  <c r="AG1395" i="1" s="1"/>
  <c r="AH1395" i="1" s="1"/>
  <c r="AA1197" i="1"/>
  <c r="AB1197" i="1" s="1"/>
  <c r="AF1197" i="1" s="1"/>
  <c r="AG1197" i="1" s="1"/>
  <c r="AH1197" i="1" s="1"/>
  <c r="AA1261" i="1"/>
  <c r="AA1128" i="1"/>
  <c r="AB1128" i="1" s="1"/>
  <c r="AF1128" i="1" s="1"/>
  <c r="AG1128" i="1" s="1"/>
  <c r="AH1128" i="1" s="1"/>
  <c r="AA1009" i="1"/>
  <c r="AB1009" i="1" s="1"/>
  <c r="AF1009" i="1" s="1"/>
  <c r="AG1009" i="1" s="1"/>
  <c r="AH1009" i="1" s="1"/>
  <c r="AA1071" i="1"/>
  <c r="AB1071" i="1" s="1"/>
  <c r="AC1071" i="1" s="1"/>
  <c r="AD1071" i="1" s="1"/>
  <c r="AE1071" i="1" s="1"/>
  <c r="AI1071" i="1" s="1"/>
  <c r="AA899" i="1"/>
  <c r="AB899" i="1" s="1"/>
  <c r="AF899" i="1" s="1"/>
  <c r="AG899" i="1" s="1"/>
  <c r="AH899" i="1" s="1"/>
  <c r="AA792" i="1"/>
  <c r="AB792" i="1" s="1"/>
  <c r="AF792" i="1" s="1"/>
  <c r="AG792" i="1" s="1"/>
  <c r="AH792" i="1" s="1"/>
  <c r="AA859" i="1"/>
  <c r="AB859" i="1" s="1"/>
  <c r="AF859" i="1" s="1"/>
  <c r="AG859" i="1" s="1"/>
  <c r="AH859" i="1" s="1"/>
  <c r="AA734" i="1"/>
  <c r="AB734" i="1" s="1"/>
  <c r="AC734" i="1" s="1"/>
  <c r="AD734" i="1" s="1"/>
  <c r="AE734" i="1" s="1"/>
  <c r="AI734" i="1" s="1"/>
  <c r="AA1425" i="1"/>
  <c r="AA1236" i="1"/>
  <c r="AB1236" i="1" s="1"/>
  <c r="AA1096" i="1"/>
  <c r="AB1096" i="1" s="1"/>
  <c r="AF1096" i="1" s="1"/>
  <c r="AG1096" i="1" s="1"/>
  <c r="AH1096" i="1" s="1"/>
  <c r="AA1161" i="1"/>
  <c r="AB1161" i="1" s="1"/>
  <c r="AF1161" i="1" s="1"/>
  <c r="AG1161" i="1" s="1"/>
  <c r="AH1161" i="1" s="1"/>
  <c r="AA1042" i="1"/>
  <c r="AA971" i="1"/>
  <c r="AB971" i="1" s="1"/>
  <c r="AF971" i="1" s="1"/>
  <c r="AG971" i="1" s="1"/>
  <c r="AH971" i="1" s="1"/>
  <c r="AA941" i="1"/>
  <c r="AB941" i="1" s="1"/>
  <c r="AA852" i="1"/>
  <c r="AB852" i="1" s="1"/>
  <c r="AF852" i="1" s="1"/>
  <c r="AG852" i="1" s="1"/>
  <c r="AH852" i="1" s="1"/>
  <c r="AA731" i="1"/>
  <c r="AB731" i="1" s="1"/>
  <c r="AA1421" i="1"/>
  <c r="AB1421" i="1" s="1"/>
  <c r="AA1224" i="1"/>
  <c r="AA1289" i="1"/>
  <c r="AB1289" i="1" s="1"/>
  <c r="AF1289" i="1" s="1"/>
  <c r="AG1289" i="1" s="1"/>
  <c r="AH1289" i="1" s="1"/>
  <c r="AA1156" i="1"/>
  <c r="AB1156" i="1" s="1"/>
  <c r="AF1156" i="1" s="1"/>
  <c r="AG1156" i="1" s="1"/>
  <c r="AH1156" i="1" s="1"/>
  <c r="AA1033" i="1"/>
  <c r="AB1033" i="1" s="1"/>
  <c r="AF1033" i="1" s="1"/>
  <c r="AG1033" i="1" s="1"/>
  <c r="AH1033" i="1" s="1"/>
  <c r="AA949" i="1"/>
  <c r="AB949" i="1" s="1"/>
  <c r="AC949" i="1" s="1"/>
  <c r="AD949" i="1" s="1"/>
  <c r="AE949" i="1" s="1"/>
  <c r="AI949" i="1" s="1"/>
  <c r="AA919" i="1"/>
  <c r="AB919" i="1" s="1"/>
  <c r="AF919" i="1" s="1"/>
  <c r="AG919" i="1" s="1"/>
  <c r="AH919" i="1" s="1"/>
  <c r="AA817" i="1"/>
  <c r="AB817" i="1" s="1"/>
  <c r="AF817" i="1" s="1"/>
  <c r="AG817" i="1" s="1"/>
  <c r="AH817" i="1" s="1"/>
  <c r="AA884" i="1"/>
  <c r="AA1398" i="1"/>
  <c r="AB1398" i="1" s="1"/>
  <c r="AF1398" i="1" s="1"/>
  <c r="AG1398" i="1" s="1"/>
  <c r="AH1398" i="1" s="1"/>
  <c r="AA1207" i="1"/>
  <c r="AB1207" i="1" s="1"/>
  <c r="AF1207" i="1" s="1"/>
  <c r="AG1207" i="1" s="1"/>
  <c r="AH1207" i="1" s="1"/>
  <c r="AA1268" i="1"/>
  <c r="AB1268" i="1" s="1"/>
  <c r="AF1268" i="1" s="1"/>
  <c r="AG1268" i="1" s="1"/>
  <c r="AH1268" i="1" s="1"/>
  <c r="AA1130" i="1"/>
  <c r="AB1130" i="1" s="1"/>
  <c r="AF1130" i="1" s="1"/>
  <c r="AG1130" i="1" s="1"/>
  <c r="AH1130" i="1" s="1"/>
  <c r="AA1010" i="1"/>
  <c r="AB1010" i="1" s="1"/>
  <c r="AF1010" i="1" s="1"/>
  <c r="AG1010" i="1" s="1"/>
  <c r="AH1010" i="1" s="1"/>
  <c r="AA1068" i="1"/>
  <c r="AB1068" i="1" s="1"/>
  <c r="AF1068" i="1" s="1"/>
  <c r="AG1068" i="1" s="1"/>
  <c r="AH1068" i="1" s="1"/>
  <c r="AA984" i="1"/>
  <c r="AB984" i="1" s="1"/>
  <c r="AA797" i="1"/>
  <c r="AB797" i="1" s="1"/>
  <c r="AF797" i="1" s="1"/>
  <c r="AG797" i="1" s="1"/>
  <c r="AH797" i="1" s="1"/>
  <c r="AA856" i="1"/>
  <c r="AB856" i="1" s="1"/>
  <c r="AF856" i="1" s="1"/>
  <c r="AG856" i="1" s="1"/>
  <c r="AH856" i="1" s="1"/>
  <c r="AA738" i="1"/>
  <c r="AB738" i="1" s="1"/>
  <c r="AF738" i="1" s="1"/>
  <c r="AG738" i="1" s="1"/>
  <c r="AH738" i="1" s="1"/>
  <c r="AA1471" i="1"/>
  <c r="AB1471" i="1" s="1"/>
  <c r="AA1531" i="1"/>
  <c r="AB1531" i="1" s="1"/>
  <c r="AF1531" i="1" s="1"/>
  <c r="AG1531" i="1" s="1"/>
  <c r="AH1531" i="1" s="1"/>
  <c r="AA1308" i="1"/>
  <c r="AB1308" i="1" s="1"/>
  <c r="AF1308" i="1" s="1"/>
  <c r="AG1308" i="1" s="1"/>
  <c r="AH1308" i="1" s="1"/>
  <c r="AA1180" i="1"/>
  <c r="AB1180" i="1" s="1"/>
  <c r="AF1180" i="1" s="1"/>
  <c r="AG1180" i="1" s="1"/>
  <c r="AH1180" i="1" s="1"/>
  <c r="AA1245" i="1"/>
  <c r="AB1245" i="1" s="1"/>
  <c r="AF1245" i="1" s="1"/>
  <c r="AG1245" i="1" s="1"/>
  <c r="AH1245" i="1" s="1"/>
  <c r="AA1104" i="1"/>
  <c r="AB1104" i="1" s="1"/>
  <c r="AF1104" i="1" s="1"/>
  <c r="AG1104" i="1" s="1"/>
  <c r="AH1104" i="1" s="1"/>
  <c r="AA1171" i="1"/>
  <c r="AB1171" i="1" s="1"/>
  <c r="AF1171" i="1" s="1"/>
  <c r="AG1171" i="1" s="1"/>
  <c r="AH1171" i="1" s="1"/>
  <c r="AA1047" i="1"/>
  <c r="AB1047" i="1" s="1"/>
  <c r="AA1396" i="1"/>
  <c r="AA1205" i="1"/>
  <c r="AA1275" i="1"/>
  <c r="AB1275" i="1" s="1"/>
  <c r="AF1275" i="1" s="1"/>
  <c r="AG1275" i="1" s="1"/>
  <c r="AH1275" i="1" s="1"/>
  <c r="AA1134" i="1"/>
  <c r="AB1134" i="1" s="1"/>
  <c r="AF1134" i="1" s="1"/>
  <c r="AG1134" i="1" s="1"/>
  <c r="AH1134" i="1" s="1"/>
  <c r="AA1018" i="1"/>
  <c r="AB1018" i="1" s="1"/>
  <c r="AF1018" i="1" s="1"/>
  <c r="AG1018" i="1" s="1"/>
  <c r="AH1018" i="1" s="1"/>
  <c r="AA1081" i="1"/>
  <c r="AB1081" i="1" s="1"/>
  <c r="AF1081" i="1" s="1"/>
  <c r="AG1081" i="1" s="1"/>
  <c r="AH1081" i="1" s="1"/>
  <c r="AA907" i="1"/>
  <c r="AB907" i="1" s="1"/>
  <c r="AF907" i="1" s="1"/>
  <c r="AG907" i="1" s="1"/>
  <c r="AH907" i="1" s="1"/>
  <c r="AA815" i="1"/>
  <c r="AB815" i="1" s="1"/>
  <c r="AF815" i="1" s="1"/>
  <c r="AG815" i="1" s="1"/>
  <c r="AH815" i="1" s="1"/>
  <c r="AA876" i="1"/>
  <c r="AA757" i="1"/>
  <c r="AB757" i="1" s="1"/>
  <c r="AA1178" i="1"/>
  <c r="AB1178" i="1" s="1"/>
  <c r="AF1178" i="1" s="1"/>
  <c r="AG1178" i="1" s="1"/>
  <c r="AH1178" i="1" s="1"/>
  <c r="AA1233" i="1"/>
  <c r="AB1233" i="1" s="1"/>
  <c r="AA1102" i="1"/>
  <c r="AB1102" i="1" s="1"/>
  <c r="AF1102" i="1" s="1"/>
  <c r="AG1102" i="1" s="1"/>
  <c r="AH1102" i="1" s="1"/>
  <c r="AA1169" i="1"/>
  <c r="AB1169" i="1" s="1"/>
  <c r="AF1169" i="1" s="1"/>
  <c r="AG1169" i="1" s="1"/>
  <c r="AH1169" i="1" s="1"/>
  <c r="AA783" i="1"/>
  <c r="AB783" i="1" s="1"/>
  <c r="AF783" i="1" s="1"/>
  <c r="AG783" i="1" s="1"/>
  <c r="AH783" i="1" s="1"/>
  <c r="AA643" i="1"/>
  <c r="AB643" i="1" s="1"/>
  <c r="AF643" i="1" s="1"/>
  <c r="AG643" i="1" s="1"/>
  <c r="AH643" i="1" s="1"/>
  <c r="AA574" i="1"/>
  <c r="AB574" i="1" s="1"/>
  <c r="AF574" i="1" s="1"/>
  <c r="AG574" i="1" s="1"/>
  <c r="AH574" i="1" s="1"/>
  <c r="AA497" i="1"/>
  <c r="AB497" i="1" s="1"/>
  <c r="AF497" i="1" s="1"/>
  <c r="AG497" i="1" s="1"/>
  <c r="AH497" i="1" s="1"/>
  <c r="AA426" i="1"/>
  <c r="AB426" i="1" s="1"/>
  <c r="AC426" i="1" s="1"/>
  <c r="AD426" i="1" s="1"/>
  <c r="AE426" i="1" s="1"/>
  <c r="AI426" i="1" s="1"/>
  <c r="AA401" i="1"/>
  <c r="AB401" i="1" s="1"/>
  <c r="AF401" i="1" s="1"/>
  <c r="AG401" i="1" s="1"/>
  <c r="AH401" i="1" s="1"/>
  <c r="AA282" i="1"/>
  <c r="AB282" i="1" s="1"/>
  <c r="AF282" i="1" s="1"/>
  <c r="AG282" i="1" s="1"/>
  <c r="AH282" i="1" s="1"/>
  <c r="AA272" i="1"/>
  <c r="AB272" i="1" s="1"/>
  <c r="AF272" i="1" s="1"/>
  <c r="AG272" i="1" s="1"/>
  <c r="AH272" i="1" s="1"/>
  <c r="AA180" i="1"/>
  <c r="AB180" i="1" s="1"/>
  <c r="AA78" i="1"/>
  <c r="AB78" i="1" s="1"/>
  <c r="AC78" i="1" s="1"/>
  <c r="AD78" i="1" s="1"/>
  <c r="AE78" i="1" s="1"/>
  <c r="AI78" i="1" s="1"/>
  <c r="AA766" i="1"/>
  <c r="AB766" i="1" s="1"/>
  <c r="AF766" i="1" s="1"/>
  <c r="AG766" i="1" s="1"/>
  <c r="AH766" i="1" s="1"/>
  <c r="AA663" i="1"/>
  <c r="AB663" i="1" s="1"/>
  <c r="AF663" i="1" s="1"/>
  <c r="AG663" i="1" s="1"/>
  <c r="AH663" i="1" s="1"/>
  <c r="AA631" i="1"/>
  <c r="AB631" i="1" s="1"/>
  <c r="AA523" i="1"/>
  <c r="AB523" i="1" s="1"/>
  <c r="AF523" i="1" s="1"/>
  <c r="AG523" i="1" s="1"/>
  <c r="AH523" i="1" s="1"/>
  <c r="AA478" i="1"/>
  <c r="AB478" i="1" s="1"/>
  <c r="AF478" i="1" s="1"/>
  <c r="AG478" i="1" s="1"/>
  <c r="AH478" i="1" s="1"/>
  <c r="AA397" i="1"/>
  <c r="AB397" i="1" s="1"/>
  <c r="AF397" i="1" s="1"/>
  <c r="AG397" i="1" s="1"/>
  <c r="AH397" i="1" s="1"/>
  <c r="AA350" i="1"/>
  <c r="AB350" i="1" s="1"/>
  <c r="AF350" i="1" s="1"/>
  <c r="AG350" i="1" s="1"/>
  <c r="AH350" i="1" s="1"/>
  <c r="AA277" i="1"/>
  <c r="AB277" i="1" s="1"/>
  <c r="AC277" i="1" s="1"/>
  <c r="AD277" i="1" s="1"/>
  <c r="AE277" i="1" s="1"/>
  <c r="AI277" i="1" s="1"/>
  <c r="AA203" i="1"/>
  <c r="AB203" i="1" s="1"/>
  <c r="AC203" i="1" s="1"/>
  <c r="AD203" i="1" s="1"/>
  <c r="AE203" i="1" s="1"/>
  <c r="AI203" i="1" s="1"/>
  <c r="AA171" i="1"/>
  <c r="AA777" i="1"/>
  <c r="AB777" i="1" s="1"/>
  <c r="AF777" i="1" s="1"/>
  <c r="AG777" i="1" s="1"/>
  <c r="AH777" i="1" s="1"/>
  <c r="AA653" i="1"/>
  <c r="AA576" i="1"/>
  <c r="AB576" i="1" s="1"/>
  <c r="AA591" i="1"/>
  <c r="AB591" i="1" s="1"/>
  <c r="AF591" i="1" s="1"/>
  <c r="AG591" i="1" s="1"/>
  <c r="AH591" i="1" s="1"/>
  <c r="AA455" i="1"/>
  <c r="AB455" i="1" s="1"/>
  <c r="AF455" i="1" s="1"/>
  <c r="AG455" i="1" s="1"/>
  <c r="AH455" i="1" s="1"/>
  <c r="AA407" i="1"/>
  <c r="AB407" i="1" s="1"/>
  <c r="AF407" i="1" s="1"/>
  <c r="AG407" i="1" s="1"/>
  <c r="AH407" i="1" s="1"/>
  <c r="AA341" i="1"/>
  <c r="AB341" i="1" s="1"/>
  <c r="AF341" i="1" s="1"/>
  <c r="AG341" i="1" s="1"/>
  <c r="AH341" i="1" s="1"/>
  <c r="AA326" i="1"/>
  <c r="AB326" i="1" s="1"/>
  <c r="AF326" i="1" s="1"/>
  <c r="AG326" i="1" s="1"/>
  <c r="AH326" i="1" s="1"/>
  <c r="AA219" i="1"/>
  <c r="AB219" i="1" s="1"/>
  <c r="AF219" i="1" s="1"/>
  <c r="AG219" i="1" s="1"/>
  <c r="AH219" i="1" s="1"/>
  <c r="AA164" i="1"/>
  <c r="AB164" i="1" s="1"/>
  <c r="AF164" i="1" s="1"/>
  <c r="AG164" i="1" s="1"/>
  <c r="AH164" i="1" s="1"/>
  <c r="AA704" i="1"/>
  <c r="AB704" i="1" s="1"/>
  <c r="AF704" i="1" s="1"/>
  <c r="AG704" i="1" s="1"/>
  <c r="AH704" i="1" s="1"/>
  <c r="AA601" i="1"/>
  <c r="AB601" i="1" s="1"/>
  <c r="AF601" i="1" s="1"/>
  <c r="AG601" i="1" s="1"/>
  <c r="AH601" i="1" s="1"/>
  <c r="AA525" i="1"/>
  <c r="AB525" i="1" s="1"/>
  <c r="AF525" i="1" s="1"/>
  <c r="AG525" i="1" s="1"/>
  <c r="AH525" i="1" s="1"/>
  <c r="AA568" i="1"/>
  <c r="AB568" i="1" s="1"/>
  <c r="AA480" i="1"/>
  <c r="AB480" i="1" s="1"/>
  <c r="AF480" i="1" s="1"/>
  <c r="AG480" i="1" s="1"/>
  <c r="AH480" i="1" s="1"/>
  <c r="AA334" i="1"/>
  <c r="AB334" i="1" s="1"/>
  <c r="AC334" i="1" s="1"/>
  <c r="AD334" i="1" s="1"/>
  <c r="AE334" i="1" s="1"/>
  <c r="AI334" i="1" s="1"/>
  <c r="AA299" i="1"/>
  <c r="AA194" i="1"/>
  <c r="AB194" i="1" s="1"/>
  <c r="AF194" i="1" s="1"/>
  <c r="AG194" i="1" s="1"/>
  <c r="AH194" i="1" s="1"/>
  <c r="AA196" i="1"/>
  <c r="AA105" i="1"/>
  <c r="AB105" i="1" s="1"/>
  <c r="AF105" i="1" s="1"/>
  <c r="AG105" i="1" s="1"/>
  <c r="AH105" i="1" s="1"/>
  <c r="AA676" i="1"/>
  <c r="AB676" i="1" s="1"/>
  <c r="AF676" i="1" s="1"/>
  <c r="AG676" i="1" s="1"/>
  <c r="AH676" i="1" s="1"/>
  <c r="AA637" i="1"/>
  <c r="AB637" i="1" s="1"/>
  <c r="AF637" i="1" s="1"/>
  <c r="AG637" i="1" s="1"/>
  <c r="AH637" i="1" s="1"/>
  <c r="AA510" i="1"/>
  <c r="AB510" i="1" s="1"/>
  <c r="AC510" i="1" s="1"/>
  <c r="AD510" i="1" s="1"/>
  <c r="AE510" i="1" s="1"/>
  <c r="AI510" i="1" s="1"/>
  <c r="AA459" i="1"/>
  <c r="AB459" i="1" s="1"/>
  <c r="AF459" i="1" s="1"/>
  <c r="AG459" i="1" s="1"/>
  <c r="AH459" i="1" s="1"/>
  <c r="AA482" i="1"/>
  <c r="AB482" i="1" s="1"/>
  <c r="AA366" i="1"/>
  <c r="AB366" i="1" s="1"/>
  <c r="AA310" i="1"/>
  <c r="AB310" i="1" s="1"/>
  <c r="AF310" i="1" s="1"/>
  <c r="AG310" i="1" s="1"/>
  <c r="AH310" i="1" s="1"/>
  <c r="AA175" i="1"/>
  <c r="AB175" i="1" s="1"/>
  <c r="AC175" i="1" s="1"/>
  <c r="AD175" i="1" s="1"/>
  <c r="AE175" i="1" s="1"/>
  <c r="AI175" i="1" s="1"/>
  <c r="AA60" i="1"/>
  <c r="AB60" i="1" s="1"/>
  <c r="AA772" i="1"/>
  <c r="AB772" i="1" s="1"/>
  <c r="AA660" i="1"/>
  <c r="AB660" i="1" s="1"/>
  <c r="AF660" i="1" s="1"/>
  <c r="AG660" i="1" s="1"/>
  <c r="AH660" i="1" s="1"/>
  <c r="AA623" i="1"/>
  <c r="AB623" i="1" s="1"/>
  <c r="AF623" i="1" s="1"/>
  <c r="AG623" i="1" s="1"/>
  <c r="AH623" i="1" s="1"/>
  <c r="AA518" i="1"/>
  <c r="AB518" i="1" s="1"/>
  <c r="AA450" i="1"/>
  <c r="AB450" i="1" s="1"/>
  <c r="AA392" i="1"/>
  <c r="AB392" i="1" s="1"/>
  <c r="AF392" i="1" s="1"/>
  <c r="AG392" i="1" s="1"/>
  <c r="AH392" i="1" s="1"/>
  <c r="AA345" i="1"/>
  <c r="AB345" i="1" s="1"/>
  <c r="AF345" i="1" s="1"/>
  <c r="AG345" i="1" s="1"/>
  <c r="AH345" i="1" s="1"/>
  <c r="AA318" i="1"/>
  <c r="AB318" i="1" s="1"/>
  <c r="AF318" i="1" s="1"/>
  <c r="AG318" i="1" s="1"/>
  <c r="AH318" i="1" s="1"/>
  <c r="AA201" i="1"/>
  <c r="AA168" i="1"/>
  <c r="AB168" i="1" s="1"/>
  <c r="AA133" i="1"/>
  <c r="AB133" i="1" s="1"/>
  <c r="AF133" i="1" s="1"/>
  <c r="AG133" i="1" s="1"/>
  <c r="AH133" i="1" s="1"/>
  <c r="AA957" i="1"/>
  <c r="AB957" i="1" s="1"/>
  <c r="AC957" i="1" s="1"/>
  <c r="AD957" i="1" s="1"/>
  <c r="AE957" i="1" s="1"/>
  <c r="AI957" i="1" s="1"/>
  <c r="AA934" i="1"/>
  <c r="AB934" i="1" s="1"/>
  <c r="AC934" i="1" s="1"/>
  <c r="AD934" i="1" s="1"/>
  <c r="AE934" i="1" s="1"/>
  <c r="AI934" i="1" s="1"/>
  <c r="AA848" i="1"/>
  <c r="AB848" i="1" s="1"/>
  <c r="AA721" i="1"/>
  <c r="AB721" i="1" s="1"/>
  <c r="AA670" i="1"/>
  <c r="AB670" i="1" s="1"/>
  <c r="AF670" i="1" s="1"/>
  <c r="AG670" i="1" s="1"/>
  <c r="AH670" i="1" s="1"/>
  <c r="AA626" i="1"/>
  <c r="AB626" i="1" s="1"/>
  <c r="AF626" i="1" s="1"/>
  <c r="AG626" i="1" s="1"/>
  <c r="AH626" i="1" s="1"/>
  <c r="AA562" i="1"/>
  <c r="AB562" i="1" s="1"/>
  <c r="AA47" i="1"/>
  <c r="AB47" i="1" s="1"/>
  <c r="AF47" i="1" s="1"/>
  <c r="AG47" i="1" s="1"/>
  <c r="AH47" i="1" s="1"/>
  <c r="AA2298" i="1"/>
  <c r="AB2298" i="1" s="1"/>
  <c r="AF2298" i="1" s="1"/>
  <c r="AG2298" i="1" s="1"/>
  <c r="AH2298" i="1" s="1"/>
  <c r="AA2234" i="1"/>
  <c r="AB2234" i="1" s="1"/>
  <c r="AF2234" i="1" s="1"/>
  <c r="AG2234" i="1" s="1"/>
  <c r="AH2234" i="1" s="1"/>
  <c r="AA2170" i="1"/>
  <c r="AB2170" i="1" s="1"/>
  <c r="AF2170" i="1" s="1"/>
  <c r="AG2170" i="1" s="1"/>
  <c r="AH2170" i="1" s="1"/>
  <c r="AA2106" i="1"/>
  <c r="AA2042" i="1"/>
  <c r="AB2042" i="1" s="1"/>
  <c r="AF2042" i="1" s="1"/>
  <c r="AG2042" i="1" s="1"/>
  <c r="AH2042" i="1" s="1"/>
  <c r="AA1978" i="1"/>
  <c r="AA1914" i="1"/>
  <c r="AB1914" i="1" s="1"/>
  <c r="AF1914" i="1" s="1"/>
  <c r="AG1914" i="1" s="1"/>
  <c r="AH1914" i="1" s="1"/>
  <c r="AA1843" i="1"/>
  <c r="AA1779" i="1"/>
  <c r="AA1715" i="1"/>
  <c r="AB1715" i="1" s="1"/>
  <c r="AF1715" i="1" s="1"/>
  <c r="AG1715" i="1" s="1"/>
  <c r="AH1715" i="1" s="1"/>
  <c r="AA1077" i="1"/>
  <c r="AB1077" i="1" s="1"/>
  <c r="AA906" i="1"/>
  <c r="AB906" i="1" s="1"/>
  <c r="AA823" i="1"/>
  <c r="AB823" i="1" s="1"/>
  <c r="AF823" i="1" s="1"/>
  <c r="AG823" i="1" s="1"/>
  <c r="AH823" i="1" s="1"/>
  <c r="AA880" i="1"/>
  <c r="AB880" i="1" s="1"/>
  <c r="AF880" i="1" s="1"/>
  <c r="AG880" i="1" s="1"/>
  <c r="AH880" i="1" s="1"/>
  <c r="AA768" i="1"/>
  <c r="AA665" i="1"/>
  <c r="AB665" i="1" s="1"/>
  <c r="AA158" i="1"/>
  <c r="AB158" i="1" s="1"/>
  <c r="AF158" i="1" s="1"/>
  <c r="AG158" i="1" s="1"/>
  <c r="AH158" i="1" s="1"/>
  <c r="AA2328" i="1"/>
  <c r="AB2328" i="1" s="1"/>
  <c r="AC2328" i="1" s="1"/>
  <c r="AD2328" i="1" s="1"/>
  <c r="AE2328" i="1" s="1"/>
  <c r="AI2328" i="1" s="1"/>
  <c r="AA2264" i="1"/>
  <c r="AB2264" i="1" s="1"/>
  <c r="AF2264" i="1" s="1"/>
  <c r="AG2264" i="1" s="1"/>
  <c r="AH2264" i="1" s="1"/>
  <c r="AA2200" i="1"/>
  <c r="AB2200" i="1" s="1"/>
  <c r="AA2136" i="1"/>
  <c r="AA2072" i="1"/>
  <c r="AA2008" i="1"/>
  <c r="AB2008" i="1" s="1"/>
  <c r="AF2008" i="1" s="1"/>
  <c r="AG2008" i="1" s="1"/>
  <c r="AH2008" i="1" s="1"/>
  <c r="AA1944" i="1"/>
  <c r="AB1944" i="1" s="1"/>
  <c r="AF1944" i="1" s="1"/>
  <c r="AG1944" i="1" s="1"/>
  <c r="AH1944" i="1" s="1"/>
  <c r="AA1881" i="1"/>
  <c r="AA1817" i="1"/>
  <c r="AB1817" i="1" s="1"/>
  <c r="AF1817" i="1" s="1"/>
  <c r="AG1817" i="1" s="1"/>
  <c r="AH1817" i="1" s="1"/>
  <c r="AA1753" i="1"/>
  <c r="AB1753" i="1" s="1"/>
  <c r="AF1753" i="1" s="1"/>
  <c r="AG1753" i="1" s="1"/>
  <c r="AH1753" i="1" s="1"/>
  <c r="AA27" i="1"/>
  <c r="AB27" i="1" s="1"/>
  <c r="AF27" i="1" s="1"/>
  <c r="AG27" i="1" s="1"/>
  <c r="AH27" i="1" s="1"/>
  <c r="AA2319" i="1"/>
  <c r="AB2319" i="1" s="1"/>
  <c r="AF2319" i="1" s="1"/>
  <c r="AG2319" i="1" s="1"/>
  <c r="AH2319" i="1" s="1"/>
  <c r="AA2255" i="1"/>
  <c r="AA2191" i="1"/>
  <c r="AA2127" i="1"/>
  <c r="AB2127" i="1" s="1"/>
  <c r="AA2063" i="1"/>
  <c r="AB2063" i="1" s="1"/>
  <c r="AF2063" i="1" s="1"/>
  <c r="AG2063" i="1" s="1"/>
  <c r="AH2063" i="1" s="1"/>
  <c r="AA1999" i="1"/>
  <c r="AB1999" i="1" s="1"/>
  <c r="AF1999" i="1" s="1"/>
  <c r="AG1999" i="1" s="1"/>
  <c r="AH1999" i="1" s="1"/>
  <c r="AA1927" i="1"/>
  <c r="AB1927" i="1" s="1"/>
  <c r="AF1927" i="1" s="1"/>
  <c r="AG1927" i="1" s="1"/>
  <c r="AH1927" i="1" s="1"/>
  <c r="AA1872" i="1"/>
  <c r="AB1872" i="1" s="1"/>
  <c r="AF1872" i="1" s="1"/>
  <c r="AG1872" i="1" s="1"/>
  <c r="AH1872" i="1" s="1"/>
  <c r="AA1808" i="1"/>
  <c r="AB1808" i="1" s="1"/>
  <c r="AA121" i="1"/>
  <c r="AB121" i="1" s="1"/>
  <c r="AA4" i="1"/>
  <c r="AB4" i="1" s="1"/>
  <c r="AF4" i="1" s="1"/>
  <c r="AG4" i="1" s="1"/>
  <c r="AH4" i="1" s="1"/>
  <c r="AA2302" i="1"/>
  <c r="AB2302" i="1" s="1"/>
  <c r="AF2302" i="1" s="1"/>
  <c r="AG2302" i="1" s="1"/>
  <c r="AH2302" i="1" s="1"/>
  <c r="AA2238" i="1"/>
  <c r="AB2238" i="1" s="1"/>
  <c r="AC2238" i="1" s="1"/>
  <c r="AD2238" i="1" s="1"/>
  <c r="AE2238" i="1" s="1"/>
  <c r="AI2238" i="1" s="1"/>
  <c r="AA2174" i="1"/>
  <c r="AA2110" i="1"/>
  <c r="AB2110" i="1" s="1"/>
  <c r="AF2110" i="1" s="1"/>
  <c r="AG2110" i="1" s="1"/>
  <c r="AH2110" i="1" s="1"/>
  <c r="AA2046" i="1"/>
  <c r="AA1982" i="1"/>
  <c r="AB1982" i="1" s="1"/>
  <c r="AF1982" i="1" s="1"/>
  <c r="AG1982" i="1" s="1"/>
  <c r="AH1982" i="1" s="1"/>
  <c r="AA1918" i="1"/>
  <c r="AB1918" i="1" s="1"/>
  <c r="AA1855" i="1"/>
  <c r="AB1855" i="1" s="1"/>
  <c r="AF1855" i="1" s="1"/>
  <c r="AG1855" i="1" s="1"/>
  <c r="AH1855" i="1" s="1"/>
  <c r="AA143" i="1"/>
  <c r="AB143" i="1" s="1"/>
  <c r="AC143" i="1" s="1"/>
  <c r="AD143" i="1" s="1"/>
  <c r="AE143" i="1" s="1"/>
  <c r="AI143" i="1" s="1"/>
  <c r="AA21" i="1"/>
  <c r="AB21" i="1" s="1"/>
  <c r="AF21" i="1" s="1"/>
  <c r="AG21" i="1" s="1"/>
  <c r="AH21" i="1" s="1"/>
  <c r="AA2284" i="1"/>
  <c r="AA2220" i="1"/>
  <c r="AB2220" i="1" s="1"/>
  <c r="AF2220" i="1" s="1"/>
  <c r="AG2220" i="1" s="1"/>
  <c r="AH2220" i="1" s="1"/>
  <c r="AA2156" i="1"/>
  <c r="AA2092" i="1"/>
  <c r="AB2092" i="1" s="1"/>
  <c r="AA2028" i="1"/>
  <c r="AB2028" i="1" s="1"/>
  <c r="AF2028" i="1" s="1"/>
  <c r="AG2028" i="1" s="1"/>
  <c r="AH2028" i="1" s="1"/>
  <c r="AA1964" i="1"/>
  <c r="AB1964" i="1" s="1"/>
  <c r="AF1964" i="1" s="1"/>
  <c r="AG1964" i="1" s="1"/>
  <c r="AH1964" i="1" s="1"/>
  <c r="AA1900" i="1"/>
  <c r="AA1837" i="1"/>
  <c r="AB1837" i="1" s="1"/>
  <c r="AF1837" i="1" s="1"/>
  <c r="AG1837" i="1" s="1"/>
  <c r="AH1837" i="1" s="1"/>
  <c r="AA1773" i="1"/>
  <c r="AB1773" i="1" s="1"/>
  <c r="AF1773" i="1" s="1"/>
  <c r="AG1773" i="1" s="1"/>
  <c r="AH1773" i="1" s="1"/>
  <c r="AA1709" i="1"/>
  <c r="AB1709" i="1" s="1"/>
  <c r="AF1709" i="1" s="1"/>
  <c r="AG1709" i="1" s="1"/>
  <c r="AH1709" i="1" s="1"/>
  <c r="AA437" i="1"/>
  <c r="AB437" i="1" s="1"/>
  <c r="AF437" i="1" s="1"/>
  <c r="AG437" i="1" s="1"/>
  <c r="AH437" i="1" s="1"/>
  <c r="AA487" i="1"/>
  <c r="AA365" i="1"/>
  <c r="AA313" i="1"/>
  <c r="AA218" i="1"/>
  <c r="AA66" i="1"/>
  <c r="AB66" i="1" s="1"/>
  <c r="AF66" i="1" s="1"/>
  <c r="AG66" i="1" s="1"/>
  <c r="AH66" i="1" s="1"/>
  <c r="AA130" i="1"/>
  <c r="AA6" i="1"/>
  <c r="AB6" i="1" s="1"/>
  <c r="AF6" i="1" s="1"/>
  <c r="AG6" i="1" s="1"/>
  <c r="AH6" i="1" s="1"/>
  <c r="AA2299" i="1"/>
  <c r="AB2299" i="1" s="1"/>
  <c r="AF2299" i="1" s="1"/>
  <c r="AG2299" i="1" s="1"/>
  <c r="AH2299" i="1" s="1"/>
  <c r="AA2171" i="1"/>
  <c r="AB2171" i="1" s="1"/>
  <c r="AC2171" i="1" s="1"/>
  <c r="AD2171" i="1" s="1"/>
  <c r="AE2171" i="1" s="1"/>
  <c r="AI2171" i="1" s="1"/>
  <c r="AA2107" i="1"/>
  <c r="AA2043" i="1"/>
  <c r="AB2043" i="1" s="1"/>
  <c r="AF2043" i="1" s="1"/>
  <c r="AG2043" i="1" s="1"/>
  <c r="AH2043" i="1" s="1"/>
  <c r="AA1979" i="1"/>
  <c r="AA1915" i="1"/>
  <c r="AB1915" i="1" s="1"/>
  <c r="AA1852" i="1"/>
  <c r="AB1852" i="1" s="1"/>
  <c r="AF1852" i="1" s="1"/>
  <c r="AG1852" i="1" s="1"/>
  <c r="AH1852" i="1" s="1"/>
  <c r="AA1788" i="1"/>
  <c r="AB1788" i="1" s="1"/>
  <c r="AA1724" i="1"/>
  <c r="AB1724" i="1" s="1"/>
  <c r="AF1724" i="1" s="1"/>
  <c r="AG1724" i="1" s="1"/>
  <c r="AH1724" i="1" s="1"/>
  <c r="AA1660" i="1"/>
  <c r="AB1660" i="1" s="1"/>
  <c r="AF1660" i="1" s="1"/>
  <c r="AG1660" i="1" s="1"/>
  <c r="AH1660" i="1" s="1"/>
  <c r="AA1683" i="1"/>
  <c r="AB1683" i="1" s="1"/>
  <c r="AF1683" i="1" s="1"/>
  <c r="AG1683" i="1" s="1"/>
  <c r="AH1683" i="1" s="1"/>
  <c r="AA1599" i="1"/>
  <c r="AB1599" i="1" s="1"/>
  <c r="AC1599" i="1" s="1"/>
  <c r="AD1599" i="1" s="1"/>
  <c r="AE1599" i="1" s="1"/>
  <c r="AI1599" i="1" s="1"/>
  <c r="AA597" i="1"/>
  <c r="AB597" i="1" s="1"/>
  <c r="AA500" i="1"/>
  <c r="AB500" i="1" s="1"/>
  <c r="AA473" i="1"/>
  <c r="AB473" i="1" s="1"/>
  <c r="AF473" i="1" s="1"/>
  <c r="AG473" i="1" s="1"/>
  <c r="AH473" i="1" s="1"/>
  <c r="AA384" i="1"/>
  <c r="AB384" i="1" s="1"/>
  <c r="AF384" i="1" s="1"/>
  <c r="AG384" i="1" s="1"/>
  <c r="AH384" i="1" s="1"/>
  <c r="AA358" i="1"/>
  <c r="AB358" i="1" s="1"/>
  <c r="AF358" i="1" s="1"/>
  <c r="AG358" i="1" s="1"/>
  <c r="AH358" i="1" s="1"/>
  <c r="AA302" i="1"/>
  <c r="AB302" i="1" s="1"/>
  <c r="AF302" i="1" s="1"/>
  <c r="AG302" i="1" s="1"/>
  <c r="AH302" i="1" s="1"/>
  <c r="AA237" i="1"/>
  <c r="AA76" i="1"/>
  <c r="AB76" i="1" s="1"/>
  <c r="AC76" i="1" s="1"/>
  <c r="AD76" i="1" s="1"/>
  <c r="AE76" i="1" s="1"/>
  <c r="AI76" i="1" s="1"/>
  <c r="AA109" i="1"/>
  <c r="AA14" i="1"/>
  <c r="AB14" i="1" s="1"/>
  <c r="AA2313" i="1"/>
  <c r="AB2313" i="1" s="1"/>
  <c r="AF2313" i="1" s="1"/>
  <c r="AG2313" i="1" s="1"/>
  <c r="AH2313" i="1" s="1"/>
  <c r="AA2249" i="1"/>
  <c r="AB2249" i="1" s="1"/>
  <c r="AF2249" i="1" s="1"/>
  <c r="AG2249" i="1" s="1"/>
  <c r="AH2249" i="1" s="1"/>
  <c r="AA2185" i="1"/>
  <c r="AA2121" i="1"/>
  <c r="AA2057" i="1"/>
  <c r="AA1993" i="1"/>
  <c r="AB1993" i="1" s="1"/>
  <c r="AF1993" i="1" s="1"/>
  <c r="AG1993" i="1" s="1"/>
  <c r="AH1993" i="1" s="1"/>
  <c r="AA1921" i="1"/>
  <c r="AB1921" i="1" s="1"/>
  <c r="AF1921" i="1" s="1"/>
  <c r="AG1921" i="1" s="1"/>
  <c r="AH1921" i="1" s="1"/>
  <c r="AA1866" i="1"/>
  <c r="AA1802" i="1"/>
  <c r="AB1802" i="1" s="1"/>
  <c r="AA1738" i="1"/>
  <c r="AA1676" i="1"/>
  <c r="AB1676" i="1" s="1"/>
  <c r="AF1676" i="1" s="1"/>
  <c r="AG1676" i="1" s="1"/>
  <c r="AH1676" i="1" s="1"/>
  <c r="AA1737" i="1"/>
  <c r="AA1675" i="1"/>
  <c r="AA1611" i="1"/>
  <c r="AB1611" i="1" s="1"/>
  <c r="AF1611" i="1" s="1"/>
  <c r="AG1611" i="1" s="1"/>
  <c r="AH1611" i="1" s="1"/>
  <c r="AA1744" i="1"/>
  <c r="AB1744" i="1" s="1"/>
  <c r="AA1680" i="1"/>
  <c r="AA1605" i="1"/>
  <c r="AB1605" i="1" s="1"/>
  <c r="AA1783" i="1"/>
  <c r="AA1719" i="1"/>
  <c r="AB1719" i="1" s="1"/>
  <c r="AF1719" i="1" s="1"/>
  <c r="AG1719" i="1" s="1"/>
  <c r="AH1719" i="1" s="1"/>
  <c r="AA1655" i="1"/>
  <c r="AA1592" i="1"/>
  <c r="AA1653" i="1"/>
  <c r="AB1653" i="1" s="1"/>
  <c r="AA1590" i="1"/>
  <c r="AA1616" i="1"/>
  <c r="AB1616" i="1" s="1"/>
  <c r="AF1616" i="1" s="1"/>
  <c r="AG1616" i="1" s="1"/>
  <c r="AH1616" i="1" s="1"/>
  <c r="AA2317" i="1"/>
  <c r="AB2317" i="1" s="1"/>
  <c r="AC2317" i="1" s="1"/>
  <c r="AD2317" i="1" s="1"/>
  <c r="AE2317" i="1" s="1"/>
  <c r="AI2317" i="1" s="1"/>
  <c r="AA2125" i="1"/>
  <c r="AA1893" i="1"/>
  <c r="AB1893" i="1" s="1"/>
  <c r="AF1893" i="1" s="1"/>
  <c r="AG1893" i="1" s="1"/>
  <c r="AH1893" i="1" s="1"/>
  <c r="AA1662" i="1"/>
  <c r="AB1662" i="1" s="1"/>
  <c r="AF1662" i="1" s="1"/>
  <c r="AG1662" i="1" s="1"/>
  <c r="AH1662" i="1" s="1"/>
  <c r="AA22" i="1"/>
  <c r="AB22" i="1" s="1"/>
  <c r="AA2157" i="1"/>
  <c r="AA1981" i="1"/>
  <c r="AA1814" i="1"/>
  <c r="AB1814" i="1" s="1"/>
  <c r="AA1608" i="1"/>
  <c r="AB1608" i="1" s="1"/>
  <c r="AF1608" i="1" s="1"/>
  <c r="AG1608" i="1" s="1"/>
  <c r="AH1608" i="1" s="1"/>
  <c r="AA2253" i="1"/>
  <c r="AA2069" i="1"/>
  <c r="AB2069" i="1" s="1"/>
  <c r="AA1886" i="1"/>
  <c r="AB1886" i="1" s="1"/>
  <c r="AF1886" i="1" s="1"/>
  <c r="AG1886" i="1" s="1"/>
  <c r="AH1886" i="1" s="1"/>
  <c r="AA1710" i="1"/>
  <c r="AA1481" i="1"/>
  <c r="AB1481" i="1" s="1"/>
  <c r="AF1481" i="1" s="1"/>
  <c r="AG1481" i="1" s="1"/>
  <c r="AH1481" i="1" s="1"/>
  <c r="AA1450" i="1"/>
  <c r="AA1556" i="1"/>
  <c r="AB1556" i="1" s="1"/>
  <c r="AF1556" i="1" s="1"/>
  <c r="AG1556" i="1" s="1"/>
  <c r="AH1556" i="1" s="1"/>
  <c r="AA1572" i="1"/>
  <c r="AA917" i="1"/>
  <c r="AA983" i="1"/>
  <c r="AB983" i="1" s="1"/>
  <c r="AF983" i="1" s="1"/>
  <c r="AG983" i="1" s="1"/>
  <c r="AH983" i="1" s="1"/>
  <c r="AA1039" i="1"/>
  <c r="AB1039" i="1" s="1"/>
  <c r="AA1145" i="1"/>
  <c r="AB1145" i="1" s="1"/>
  <c r="AF1145" i="1" s="1"/>
  <c r="AG1145" i="1" s="1"/>
  <c r="AH1145" i="1" s="1"/>
  <c r="AA1266" i="1"/>
  <c r="AA1479" i="1"/>
  <c r="AB1479" i="1" s="1"/>
  <c r="AF1479" i="1" s="1"/>
  <c r="AG1479" i="1" s="1"/>
  <c r="AH1479" i="1" s="1"/>
  <c r="AA1095" i="1"/>
  <c r="AA805" i="1"/>
  <c r="AB805" i="1" s="1"/>
  <c r="AF805" i="1" s="1"/>
  <c r="AG805" i="1" s="1"/>
  <c r="AH805" i="1" s="1"/>
  <c r="AA1438" i="1"/>
  <c r="AB1438" i="1" s="1"/>
  <c r="AF1438" i="1" s="1"/>
  <c r="AG1438" i="1" s="1"/>
  <c r="AH1438" i="1" s="1"/>
  <c r="AA1475" i="1"/>
  <c r="AA1465" i="1"/>
  <c r="AA1443" i="1"/>
  <c r="AB1443" i="1" s="1"/>
  <c r="AF1443" i="1" s="1"/>
  <c r="AG1443" i="1" s="1"/>
  <c r="AH1443" i="1" s="1"/>
  <c r="AA1434" i="1"/>
  <c r="AB1434" i="1" s="1"/>
  <c r="AF1434" i="1" s="1"/>
  <c r="AG1434" i="1" s="1"/>
  <c r="AH1434" i="1" s="1"/>
  <c r="AA1451" i="1"/>
  <c r="AB1451" i="1" s="1"/>
  <c r="AF1451" i="1" s="1"/>
  <c r="AG1451" i="1" s="1"/>
  <c r="AH1451" i="1" s="1"/>
  <c r="AA1506" i="1"/>
  <c r="AB1506" i="1" s="1"/>
  <c r="AF1506" i="1" s="1"/>
  <c r="AG1506" i="1" s="1"/>
  <c r="AH1506" i="1" s="1"/>
  <c r="AA1574" i="1"/>
  <c r="AB1574" i="1" s="1"/>
  <c r="AF1574" i="1" s="1"/>
  <c r="AG1574" i="1" s="1"/>
  <c r="AH1574" i="1" s="1"/>
  <c r="AA1355" i="1"/>
  <c r="AB1355" i="1" s="1"/>
  <c r="AF1355" i="1" s="1"/>
  <c r="AG1355" i="1" s="1"/>
  <c r="AH1355" i="1" s="1"/>
  <c r="AA1304" i="1"/>
  <c r="AB1304" i="1" s="1"/>
  <c r="AF1304" i="1" s="1"/>
  <c r="AG1304" i="1" s="1"/>
  <c r="AH1304" i="1" s="1"/>
  <c r="AA1373" i="1"/>
  <c r="AA1485" i="1"/>
  <c r="AA1544" i="1"/>
  <c r="AA1323" i="1"/>
  <c r="AB1323" i="1" s="1"/>
  <c r="AF1323" i="1" s="1"/>
  <c r="AG1323" i="1" s="1"/>
  <c r="AH1323" i="1" s="1"/>
  <c r="AA1435" i="1"/>
  <c r="AB1435" i="1" s="1"/>
  <c r="AF1435" i="1" s="1"/>
  <c r="AG1435" i="1" s="1"/>
  <c r="AH1435" i="1" s="1"/>
  <c r="AA1511" i="1"/>
  <c r="AB1511" i="1" s="1"/>
  <c r="AF1511" i="1" s="1"/>
  <c r="AG1511" i="1" s="1"/>
  <c r="AH1511" i="1" s="1"/>
  <c r="AA1567" i="1"/>
  <c r="AB1567" i="1" s="1"/>
  <c r="AF1567" i="1" s="1"/>
  <c r="AG1567" i="1" s="1"/>
  <c r="AH1567" i="1" s="1"/>
  <c r="AA1342" i="1"/>
  <c r="AA1452" i="1"/>
  <c r="AB1452" i="1" s="1"/>
  <c r="AF1452" i="1" s="1"/>
  <c r="AG1452" i="1" s="1"/>
  <c r="AH1452" i="1" s="1"/>
  <c r="AA1520" i="1"/>
  <c r="AA1300" i="1"/>
  <c r="AB1300" i="1" s="1"/>
  <c r="AF1300" i="1" s="1"/>
  <c r="AG1300" i="1" s="1"/>
  <c r="AH1300" i="1" s="1"/>
  <c r="AA1358" i="1"/>
  <c r="AA1478" i="1"/>
  <c r="AA1518" i="1"/>
  <c r="AB1518" i="1" s="1"/>
  <c r="AA1298" i="1"/>
  <c r="AB1298" i="1" s="1"/>
  <c r="AF1298" i="1" s="1"/>
  <c r="AG1298" i="1" s="1"/>
  <c r="AH1298" i="1" s="1"/>
  <c r="AA1356" i="1"/>
  <c r="AB1356" i="1" s="1"/>
  <c r="AF1356" i="1" s="1"/>
  <c r="AG1356" i="1" s="1"/>
  <c r="AH1356" i="1" s="1"/>
  <c r="AA1427" i="1"/>
  <c r="AB1427" i="1" s="1"/>
  <c r="AF1427" i="1" s="1"/>
  <c r="AG1427" i="1" s="1"/>
  <c r="AH1427" i="1" s="1"/>
  <c r="AA1238" i="1"/>
  <c r="AA1098" i="1"/>
  <c r="AB1098" i="1" s="1"/>
  <c r="AF1098" i="1" s="1"/>
  <c r="AG1098" i="1" s="1"/>
  <c r="AH1098" i="1" s="1"/>
  <c r="AA1168" i="1"/>
  <c r="AA1051" i="1"/>
  <c r="AA976" i="1"/>
  <c r="AA931" i="1"/>
  <c r="AB931" i="1" s="1"/>
  <c r="AF931" i="1" s="1"/>
  <c r="AG931" i="1" s="1"/>
  <c r="AH931" i="1" s="1"/>
  <c r="AA842" i="1"/>
  <c r="AB842" i="1" s="1"/>
  <c r="AF842" i="1" s="1"/>
  <c r="AG842" i="1" s="1"/>
  <c r="AH842" i="1" s="1"/>
  <c r="AA718" i="1"/>
  <c r="AB718" i="1" s="1"/>
  <c r="AF718" i="1" s="1"/>
  <c r="AG718" i="1" s="1"/>
  <c r="AH718" i="1" s="1"/>
  <c r="AA1403" i="1"/>
  <c r="AB1403" i="1" s="1"/>
  <c r="AF1403" i="1" s="1"/>
  <c r="AG1403" i="1" s="1"/>
  <c r="AH1403" i="1" s="1"/>
  <c r="AA1213" i="1"/>
  <c r="AB1213" i="1" s="1"/>
  <c r="AF1213" i="1" s="1"/>
  <c r="AG1213" i="1" s="1"/>
  <c r="AH1213" i="1" s="1"/>
  <c r="AA1272" i="1"/>
  <c r="AB1272" i="1" s="1"/>
  <c r="AF1272" i="1" s="1"/>
  <c r="AG1272" i="1" s="1"/>
  <c r="AH1272" i="1" s="1"/>
  <c r="AA1136" i="1"/>
  <c r="AB1136" i="1" s="1"/>
  <c r="AF1136" i="1" s="1"/>
  <c r="AG1136" i="1" s="1"/>
  <c r="AH1136" i="1" s="1"/>
  <c r="AA1016" i="1"/>
  <c r="AB1016" i="1" s="1"/>
  <c r="AF1016" i="1" s="1"/>
  <c r="AG1016" i="1" s="1"/>
  <c r="AH1016" i="1" s="1"/>
  <c r="AA1075" i="1"/>
  <c r="AB1075" i="1" s="1"/>
  <c r="AC1075" i="1" s="1"/>
  <c r="AD1075" i="1" s="1"/>
  <c r="AE1075" i="1" s="1"/>
  <c r="AI1075" i="1" s="1"/>
  <c r="AA801" i="1"/>
  <c r="AA868" i="1"/>
  <c r="AA740" i="1"/>
  <c r="AB740" i="1" s="1"/>
  <c r="AA1175" i="1"/>
  <c r="AB1175" i="1" s="1"/>
  <c r="AF1175" i="1" s="1"/>
  <c r="AG1175" i="1" s="1"/>
  <c r="AH1175" i="1" s="1"/>
  <c r="AA1242" i="1"/>
  <c r="AB1242" i="1" s="1"/>
  <c r="AF1242" i="1" s="1"/>
  <c r="AG1242" i="1" s="1"/>
  <c r="AH1242" i="1" s="1"/>
  <c r="AA1106" i="1"/>
  <c r="AB1106" i="1" s="1"/>
  <c r="AF1106" i="1" s="1"/>
  <c r="AG1106" i="1" s="1"/>
  <c r="AH1106" i="1" s="1"/>
  <c r="AA1166" i="1"/>
  <c r="AA1055" i="1"/>
  <c r="AA974" i="1"/>
  <c r="AB974" i="1" s="1"/>
  <c r="AC974" i="1" s="1"/>
  <c r="AD974" i="1" s="1"/>
  <c r="AE974" i="1" s="1"/>
  <c r="AI974" i="1" s="1"/>
  <c r="AA795" i="1"/>
  <c r="AB795" i="1" s="1"/>
  <c r="AF795" i="1" s="1"/>
  <c r="AG795" i="1" s="1"/>
  <c r="AH795" i="1" s="1"/>
  <c r="AA858" i="1"/>
  <c r="AA733" i="1"/>
  <c r="AB733" i="1" s="1"/>
  <c r="AF733" i="1" s="1"/>
  <c r="AG733" i="1" s="1"/>
  <c r="AH733" i="1" s="1"/>
  <c r="AA1413" i="1"/>
  <c r="AB1413" i="1" s="1"/>
  <c r="AA1232" i="1"/>
  <c r="AB1232" i="1" s="1"/>
  <c r="AF1232" i="1" s="1"/>
  <c r="AG1232" i="1" s="1"/>
  <c r="AH1232" i="1" s="1"/>
  <c r="AA1099" i="1"/>
  <c r="AB1099" i="1" s="1"/>
  <c r="AF1099" i="1" s="1"/>
  <c r="AG1099" i="1" s="1"/>
  <c r="AH1099" i="1" s="1"/>
  <c r="AA1160" i="1"/>
  <c r="AB1160" i="1" s="1"/>
  <c r="AF1160" i="1" s="1"/>
  <c r="AG1160" i="1" s="1"/>
  <c r="AH1160" i="1" s="1"/>
  <c r="AA1049" i="1"/>
  <c r="AB1049" i="1" s="1"/>
  <c r="AA954" i="1"/>
  <c r="AB954" i="1" s="1"/>
  <c r="AC954" i="1" s="1"/>
  <c r="AD954" i="1" s="1"/>
  <c r="AE954" i="1" s="1"/>
  <c r="AI954" i="1" s="1"/>
  <c r="AA922" i="1"/>
  <c r="AA828" i="1"/>
  <c r="AA890" i="1"/>
  <c r="AB890" i="1" s="1"/>
  <c r="AA1408" i="1"/>
  <c r="AA1210" i="1"/>
  <c r="AB1210" i="1" s="1"/>
  <c r="AF1210" i="1" s="1"/>
  <c r="AG1210" i="1" s="1"/>
  <c r="AH1210" i="1" s="1"/>
  <c r="AA1276" i="1"/>
  <c r="AA1152" i="1"/>
  <c r="AB1152" i="1" s="1"/>
  <c r="AF1152" i="1" s="1"/>
  <c r="AG1152" i="1" s="1"/>
  <c r="AH1152" i="1" s="1"/>
  <c r="AA1020" i="1"/>
  <c r="AB1020" i="1" s="1"/>
  <c r="AF1020" i="1" s="1"/>
  <c r="AG1020" i="1" s="1"/>
  <c r="AH1020" i="1" s="1"/>
  <c r="AA807" i="1"/>
  <c r="AB807" i="1" s="1"/>
  <c r="AF807" i="1" s="1"/>
  <c r="AG807" i="1" s="1"/>
  <c r="AH807" i="1" s="1"/>
  <c r="AA865" i="1"/>
  <c r="AA744" i="1"/>
  <c r="AB744" i="1" s="1"/>
  <c r="AF744" i="1" s="1"/>
  <c r="AG744" i="1" s="1"/>
  <c r="AH744" i="1" s="1"/>
  <c r="AA1455" i="1"/>
  <c r="AB1455" i="1" s="1"/>
  <c r="AF1455" i="1" s="1"/>
  <c r="AG1455" i="1" s="1"/>
  <c r="AH1455" i="1" s="1"/>
  <c r="AA1532" i="1"/>
  <c r="AB1532" i="1" s="1"/>
  <c r="AF1532" i="1" s="1"/>
  <c r="AG1532" i="1" s="1"/>
  <c r="AH1532" i="1" s="1"/>
  <c r="AA1310" i="1"/>
  <c r="AB1310" i="1" s="1"/>
  <c r="AF1310" i="1" s="1"/>
  <c r="AG1310" i="1" s="1"/>
  <c r="AH1310" i="1" s="1"/>
  <c r="AA1377" i="1"/>
  <c r="AB1377" i="1" s="1"/>
  <c r="AA1187" i="1"/>
  <c r="AB1187" i="1" s="1"/>
  <c r="AF1187" i="1" s="1"/>
  <c r="AG1187" i="1" s="1"/>
  <c r="AH1187" i="1" s="1"/>
  <c r="AA1246" i="1"/>
  <c r="AA1111" i="1"/>
  <c r="AB1111" i="1" s="1"/>
  <c r="AF1111" i="1" s="1"/>
  <c r="AG1111" i="1" s="1"/>
  <c r="AH1111" i="1" s="1"/>
  <c r="AA989" i="1"/>
  <c r="AA1050" i="1"/>
  <c r="AB1050" i="1" s="1"/>
  <c r="AA1406" i="1"/>
  <c r="AB1406" i="1" s="1"/>
  <c r="AF1406" i="1" s="1"/>
  <c r="AG1406" i="1" s="1"/>
  <c r="AH1406" i="1" s="1"/>
  <c r="AA1217" i="1"/>
  <c r="AB1217" i="1" s="1"/>
  <c r="AF1217" i="1" s="1"/>
  <c r="AG1217" i="1" s="1"/>
  <c r="AH1217" i="1" s="1"/>
  <c r="AA1280" i="1"/>
  <c r="AB1280" i="1" s="1"/>
  <c r="AF1280" i="1" s="1"/>
  <c r="AG1280" i="1" s="1"/>
  <c r="AH1280" i="1" s="1"/>
  <c r="AA1150" i="1"/>
  <c r="AB1150" i="1" s="1"/>
  <c r="AF1150" i="1" s="1"/>
  <c r="AG1150" i="1" s="1"/>
  <c r="AH1150" i="1" s="1"/>
  <c r="AA1028" i="1"/>
  <c r="AA1087" i="1"/>
  <c r="AB1087" i="1" s="1"/>
  <c r="AF1087" i="1" s="1"/>
  <c r="AG1087" i="1" s="1"/>
  <c r="AH1087" i="1" s="1"/>
  <c r="AA915" i="1"/>
  <c r="AB915" i="1" s="1"/>
  <c r="AF915" i="1" s="1"/>
  <c r="AG915" i="1" s="1"/>
  <c r="AH915" i="1" s="1"/>
  <c r="AA820" i="1"/>
  <c r="AB820" i="1" s="1"/>
  <c r="AF820" i="1" s="1"/>
  <c r="AG820" i="1" s="1"/>
  <c r="AH820" i="1" s="1"/>
  <c r="AA881" i="1"/>
  <c r="AB881" i="1" s="1"/>
  <c r="AF881" i="1" s="1"/>
  <c r="AG881" i="1" s="1"/>
  <c r="AH881" i="1" s="1"/>
  <c r="AA763" i="1"/>
  <c r="AB763" i="1" s="1"/>
  <c r="AF763" i="1" s="1"/>
  <c r="AG763" i="1" s="1"/>
  <c r="AH763" i="1" s="1"/>
  <c r="AA1185" i="1"/>
  <c r="AA1249" i="1"/>
  <c r="AA1109" i="1"/>
  <c r="AA993" i="1"/>
  <c r="AA674" i="1"/>
  <c r="AB674" i="1" s="1"/>
  <c r="AF674" i="1" s="1"/>
  <c r="AG674" i="1" s="1"/>
  <c r="AH674" i="1" s="1"/>
  <c r="AA625" i="1"/>
  <c r="AB625" i="1" s="1"/>
  <c r="AF625" i="1" s="1"/>
  <c r="AG625" i="1" s="1"/>
  <c r="AH625" i="1" s="1"/>
  <c r="AA558" i="1"/>
  <c r="AB558" i="1" s="1"/>
  <c r="AF558" i="1" s="1"/>
  <c r="AG558" i="1" s="1"/>
  <c r="AH558" i="1" s="1"/>
  <c r="AA541" i="1"/>
  <c r="AB541" i="1" s="1"/>
  <c r="AF541" i="1" s="1"/>
  <c r="AG541" i="1" s="1"/>
  <c r="AH541" i="1" s="1"/>
  <c r="AA429" i="1"/>
  <c r="AA443" i="1"/>
  <c r="AB443" i="1" s="1"/>
  <c r="AF443" i="1" s="1"/>
  <c r="AG443" i="1" s="1"/>
  <c r="AH443" i="1" s="1"/>
  <c r="AA290" i="1"/>
  <c r="AB290" i="1" s="1"/>
  <c r="AF290" i="1" s="1"/>
  <c r="AG290" i="1" s="1"/>
  <c r="AH290" i="1" s="1"/>
  <c r="AA329" i="1"/>
  <c r="AA214" i="1"/>
  <c r="AB214" i="1" s="1"/>
  <c r="AF214" i="1" s="1"/>
  <c r="AG214" i="1" s="1"/>
  <c r="AH214" i="1" s="1"/>
  <c r="AA86" i="1"/>
  <c r="AB86" i="1" s="1"/>
  <c r="AC86" i="1" s="1"/>
  <c r="AD86" i="1" s="1"/>
  <c r="AE86" i="1" s="1"/>
  <c r="AI86" i="1" s="1"/>
  <c r="AA778" i="1"/>
  <c r="AB778" i="1" s="1"/>
  <c r="AF778" i="1" s="1"/>
  <c r="AG778" i="1" s="1"/>
  <c r="AH778" i="1" s="1"/>
  <c r="AA662" i="1"/>
  <c r="AB662" i="1" s="1"/>
  <c r="AA577" i="1"/>
  <c r="AB577" i="1" s="1"/>
  <c r="AF577" i="1" s="1"/>
  <c r="AG577" i="1" s="1"/>
  <c r="AH577" i="1" s="1"/>
  <c r="AA592" i="1"/>
  <c r="AB592" i="1" s="1"/>
  <c r="AF592" i="1" s="1"/>
  <c r="AG592" i="1" s="1"/>
  <c r="AH592" i="1" s="1"/>
  <c r="AA456" i="1"/>
  <c r="AB456" i="1" s="1"/>
  <c r="AF456" i="1" s="1"/>
  <c r="AG456" i="1" s="1"/>
  <c r="AH456" i="1" s="1"/>
  <c r="AA408" i="1"/>
  <c r="AB408" i="1" s="1"/>
  <c r="AF408" i="1" s="1"/>
  <c r="AG408" i="1" s="1"/>
  <c r="AH408" i="1" s="1"/>
  <c r="AA342" i="1"/>
  <c r="AB342" i="1" s="1"/>
  <c r="AF342" i="1" s="1"/>
  <c r="AG342" i="1" s="1"/>
  <c r="AH342" i="1" s="1"/>
  <c r="AA321" i="1"/>
  <c r="AB321" i="1" s="1"/>
  <c r="AA198" i="1"/>
  <c r="AB198" i="1" s="1"/>
  <c r="AF198" i="1" s="1"/>
  <c r="AG198" i="1" s="1"/>
  <c r="AH198" i="1" s="1"/>
  <c r="AA165" i="1"/>
  <c r="AB165" i="1" s="1"/>
  <c r="AF165" i="1" s="1"/>
  <c r="AG165" i="1" s="1"/>
  <c r="AH165" i="1" s="1"/>
  <c r="AA787" i="1"/>
  <c r="AA641" i="1"/>
  <c r="AB641" i="1" s="1"/>
  <c r="AF641" i="1" s="1"/>
  <c r="AG641" i="1" s="1"/>
  <c r="AH641" i="1" s="1"/>
  <c r="AA572" i="1"/>
  <c r="AA495" i="1"/>
  <c r="AB495" i="1" s="1"/>
  <c r="AF495" i="1" s="1"/>
  <c r="AG495" i="1" s="1"/>
  <c r="AH495" i="1" s="1"/>
  <c r="AA424" i="1"/>
  <c r="AB424" i="1" s="1"/>
  <c r="AF424" i="1" s="1"/>
  <c r="AG424" i="1" s="1"/>
  <c r="AH424" i="1" s="1"/>
  <c r="AA399" i="1"/>
  <c r="AB399" i="1" s="1"/>
  <c r="AF399" i="1" s="1"/>
  <c r="AG399" i="1" s="1"/>
  <c r="AH399" i="1" s="1"/>
  <c r="AA286" i="1"/>
  <c r="AB286" i="1" s="1"/>
  <c r="AF286" i="1" s="1"/>
  <c r="AG286" i="1" s="1"/>
  <c r="AH286" i="1" s="1"/>
  <c r="AA324" i="1"/>
  <c r="AB324" i="1" s="1"/>
  <c r="AF324" i="1" s="1"/>
  <c r="AG324" i="1" s="1"/>
  <c r="AH324" i="1" s="1"/>
  <c r="AA233" i="1"/>
  <c r="AA81" i="1"/>
  <c r="AB81" i="1" s="1"/>
  <c r="AF81" i="1" s="1"/>
  <c r="AG81" i="1" s="1"/>
  <c r="AH81" i="1" s="1"/>
  <c r="AA692" i="1"/>
  <c r="AB692" i="1" s="1"/>
  <c r="AF692" i="1" s="1"/>
  <c r="AG692" i="1" s="1"/>
  <c r="AH692" i="1" s="1"/>
  <c r="AA602" i="1"/>
  <c r="AB602" i="1" s="1"/>
  <c r="AF602" i="1" s="1"/>
  <c r="AG602" i="1" s="1"/>
  <c r="AH602" i="1" s="1"/>
  <c r="AA505" i="1"/>
  <c r="AB505" i="1" s="1"/>
  <c r="AF505" i="1" s="1"/>
  <c r="AG505" i="1" s="1"/>
  <c r="AH505" i="1" s="1"/>
  <c r="AA469" i="1"/>
  <c r="AB469" i="1" s="1"/>
  <c r="AF469" i="1" s="1"/>
  <c r="AG469" i="1" s="1"/>
  <c r="AH469" i="1" s="1"/>
  <c r="AA380" i="1"/>
  <c r="AB380" i="1" s="1"/>
  <c r="AF380" i="1" s="1"/>
  <c r="AG380" i="1" s="1"/>
  <c r="AH380" i="1" s="1"/>
  <c r="AA364" i="1"/>
  <c r="AB364" i="1" s="1"/>
  <c r="AF364" i="1" s="1"/>
  <c r="AG364" i="1" s="1"/>
  <c r="AH364" i="1" s="1"/>
  <c r="AA258" i="1"/>
  <c r="AA244" i="1"/>
  <c r="AA73" i="1"/>
  <c r="AB73" i="1" s="1"/>
  <c r="AF73" i="1" s="1"/>
  <c r="AG73" i="1" s="1"/>
  <c r="AH73" i="1" s="1"/>
  <c r="AA771" i="1"/>
  <c r="AA668" i="1"/>
  <c r="AB668" i="1" s="1"/>
  <c r="AF668" i="1" s="1"/>
  <c r="AG668" i="1" s="1"/>
  <c r="AH668" i="1" s="1"/>
  <c r="AA628" i="1"/>
  <c r="AB628" i="1" s="1"/>
  <c r="AF628" i="1" s="1"/>
  <c r="AG628" i="1" s="1"/>
  <c r="AH628" i="1" s="1"/>
  <c r="AA520" i="1"/>
  <c r="AB520" i="1" s="1"/>
  <c r="AC520" i="1" s="1"/>
  <c r="AD520" i="1" s="1"/>
  <c r="AE520" i="1" s="1"/>
  <c r="AI520" i="1" s="1"/>
  <c r="AA452" i="1"/>
  <c r="AA394" i="1"/>
  <c r="AA347" i="1"/>
  <c r="AB347" i="1" s="1"/>
  <c r="AF347" i="1" s="1"/>
  <c r="AG347" i="1" s="1"/>
  <c r="AH347" i="1" s="1"/>
  <c r="AA316" i="1"/>
  <c r="AB316" i="1" s="1"/>
  <c r="AF316" i="1" s="1"/>
  <c r="AG316" i="1" s="1"/>
  <c r="AH316" i="1" s="1"/>
  <c r="AA254" i="1"/>
  <c r="AB254" i="1" s="1"/>
  <c r="AF254" i="1" s="1"/>
  <c r="AG254" i="1" s="1"/>
  <c r="AH254" i="1" s="1"/>
  <c r="AA59" i="1"/>
  <c r="AB59" i="1" s="1"/>
  <c r="AA781" i="1"/>
  <c r="AA656" i="1"/>
  <c r="AA581" i="1"/>
  <c r="AA530" i="1"/>
  <c r="AB530" i="1" s="1"/>
  <c r="AF530" i="1" s="1"/>
  <c r="AG530" i="1" s="1"/>
  <c r="AH530" i="1" s="1"/>
  <c r="AA428" i="1"/>
  <c r="AB428" i="1" s="1"/>
  <c r="AF428" i="1" s="1"/>
  <c r="AG428" i="1" s="1"/>
  <c r="AH428" i="1" s="1"/>
  <c r="AA403" i="1"/>
  <c r="AA338" i="1"/>
  <c r="AB338" i="1" s="1"/>
  <c r="AF338" i="1" s="1"/>
  <c r="AG338" i="1" s="1"/>
  <c r="AH338" i="1" s="1"/>
  <c r="AA320" i="1"/>
  <c r="AB320" i="1" s="1"/>
  <c r="AF320" i="1" s="1"/>
  <c r="AG320" i="1" s="1"/>
  <c r="AH320" i="1" s="1"/>
  <c r="AA213" i="1"/>
  <c r="AB213" i="1" s="1"/>
  <c r="AC213" i="1" s="1"/>
  <c r="AD213" i="1" s="1"/>
  <c r="AE213" i="1" s="1"/>
  <c r="AI213" i="1" s="1"/>
  <c r="AA170" i="1"/>
  <c r="AB170" i="1" s="1"/>
  <c r="AC170" i="1" s="1"/>
  <c r="AD170" i="1" s="1"/>
  <c r="AE170" i="1" s="1"/>
  <c r="AI170" i="1" s="1"/>
  <c r="AA141" i="1"/>
  <c r="AA968" i="1"/>
  <c r="AB968" i="1" s="1"/>
  <c r="AF968" i="1" s="1"/>
  <c r="AG968" i="1" s="1"/>
  <c r="AH968" i="1" s="1"/>
  <c r="AA789" i="1"/>
  <c r="AB789" i="1" s="1"/>
  <c r="AA853" i="1"/>
  <c r="AA728" i="1"/>
  <c r="AB728" i="1" s="1"/>
  <c r="AF728" i="1" s="1"/>
  <c r="AG728" i="1" s="1"/>
  <c r="AH728" i="1" s="1"/>
  <c r="AA681" i="1"/>
  <c r="AB681" i="1" s="1"/>
  <c r="AF681" i="1" s="1"/>
  <c r="AG681" i="1" s="1"/>
  <c r="AH681" i="1" s="1"/>
  <c r="AA613" i="1"/>
  <c r="AB613" i="1" s="1"/>
  <c r="AF613" i="1" s="1"/>
  <c r="AG613" i="1" s="1"/>
  <c r="AH613" i="1" s="1"/>
  <c r="AA587" i="1"/>
  <c r="AB587" i="1" s="1"/>
  <c r="AF587" i="1" s="1"/>
  <c r="AG587" i="1" s="1"/>
  <c r="AH587" i="1" s="1"/>
  <c r="AA18" i="1"/>
  <c r="AB18" i="1" s="1"/>
  <c r="AF18" i="1" s="1"/>
  <c r="AG18" i="1" s="1"/>
  <c r="AH18" i="1" s="1"/>
  <c r="AA2290" i="1"/>
  <c r="AA2226" i="1"/>
  <c r="AA2162" i="1"/>
  <c r="AA2098" i="1"/>
  <c r="AB2098" i="1" s="1"/>
  <c r="AF2098" i="1" s="1"/>
  <c r="AG2098" i="1" s="1"/>
  <c r="AH2098" i="1" s="1"/>
  <c r="AA2034" i="1"/>
  <c r="AA1970" i="1"/>
  <c r="AB1970" i="1" s="1"/>
  <c r="AF1970" i="1" s="1"/>
  <c r="AG1970" i="1" s="1"/>
  <c r="AH1970" i="1" s="1"/>
  <c r="AA1906" i="1"/>
  <c r="AA1835" i="1"/>
  <c r="AB1835" i="1" s="1"/>
  <c r="AF1835" i="1" s="1"/>
  <c r="AG1835" i="1" s="1"/>
  <c r="AH1835" i="1" s="1"/>
  <c r="AA1771" i="1"/>
  <c r="AB1771" i="1" s="1"/>
  <c r="AF1771" i="1" s="1"/>
  <c r="AG1771" i="1" s="1"/>
  <c r="AH1771" i="1" s="1"/>
  <c r="AA1707" i="1"/>
  <c r="AA1086" i="1"/>
  <c r="AB1086" i="1" s="1"/>
  <c r="AF1086" i="1" s="1"/>
  <c r="AG1086" i="1" s="1"/>
  <c r="AH1086" i="1" s="1"/>
  <c r="AA914" i="1"/>
  <c r="AA830" i="1"/>
  <c r="AB830" i="1" s="1"/>
  <c r="AF830" i="1" s="1"/>
  <c r="AG830" i="1" s="1"/>
  <c r="AH830" i="1" s="1"/>
  <c r="AA894" i="1"/>
  <c r="AB894" i="1" s="1"/>
  <c r="AF894" i="1" s="1"/>
  <c r="AG894" i="1" s="1"/>
  <c r="AH894" i="1" s="1"/>
  <c r="AA775" i="1"/>
  <c r="AB775" i="1" s="1"/>
  <c r="AF775" i="1" s="1"/>
  <c r="AG775" i="1" s="1"/>
  <c r="AH775" i="1" s="1"/>
  <c r="AA659" i="1"/>
  <c r="AB659" i="1" s="1"/>
  <c r="AF659" i="1" s="1"/>
  <c r="AG659" i="1" s="1"/>
  <c r="AH659" i="1" s="1"/>
  <c r="AA28" i="1"/>
  <c r="AB28" i="1" s="1"/>
  <c r="AF28" i="1" s="1"/>
  <c r="AG28" i="1" s="1"/>
  <c r="AH28" i="1" s="1"/>
  <c r="AA2320" i="1"/>
  <c r="AB2320" i="1" s="1"/>
  <c r="AC2320" i="1" s="1"/>
  <c r="AD2320" i="1" s="1"/>
  <c r="AE2320" i="1" s="1"/>
  <c r="AI2320" i="1" s="1"/>
  <c r="AA2256" i="1"/>
  <c r="AB2256" i="1" s="1"/>
  <c r="AF2256" i="1" s="1"/>
  <c r="AG2256" i="1" s="1"/>
  <c r="AH2256" i="1" s="1"/>
  <c r="AA2192" i="1"/>
  <c r="AB2192" i="1" s="1"/>
  <c r="AA2128" i="1"/>
  <c r="AA2064" i="1"/>
  <c r="AB2064" i="1" s="1"/>
  <c r="AF2064" i="1" s="1"/>
  <c r="AG2064" i="1" s="1"/>
  <c r="AH2064" i="1" s="1"/>
  <c r="AA2000" i="1"/>
  <c r="AB2000" i="1" s="1"/>
  <c r="AF2000" i="1" s="1"/>
  <c r="AG2000" i="1" s="1"/>
  <c r="AH2000" i="1" s="1"/>
  <c r="AA1928" i="1"/>
  <c r="AB1928" i="1" s="1"/>
  <c r="AF1928" i="1" s="1"/>
  <c r="AG1928" i="1" s="1"/>
  <c r="AH1928" i="1" s="1"/>
  <c r="AA1873" i="1"/>
  <c r="AB1873" i="1" s="1"/>
  <c r="AF1873" i="1" s="1"/>
  <c r="AG1873" i="1" s="1"/>
  <c r="AH1873" i="1" s="1"/>
  <c r="AA1809" i="1"/>
  <c r="AB1809" i="1" s="1"/>
  <c r="AF1809" i="1" s="1"/>
  <c r="AG1809" i="1" s="1"/>
  <c r="AH1809" i="1" s="1"/>
  <c r="AA1745" i="1"/>
  <c r="AA48" i="1"/>
  <c r="AB48" i="1" s="1"/>
  <c r="AF48" i="1" s="1"/>
  <c r="AG48" i="1" s="1"/>
  <c r="AH48" i="1" s="1"/>
  <c r="AA2311" i="1"/>
  <c r="AB2311" i="1" s="1"/>
  <c r="AF2311" i="1" s="1"/>
  <c r="AG2311" i="1" s="1"/>
  <c r="AH2311" i="1" s="1"/>
  <c r="AA2247" i="1"/>
  <c r="AA2183" i="1"/>
  <c r="AB2183" i="1" s="1"/>
  <c r="AF2183" i="1" s="1"/>
  <c r="AG2183" i="1" s="1"/>
  <c r="AH2183" i="1" s="1"/>
  <c r="AA2119" i="1"/>
  <c r="AB2119" i="1" s="1"/>
  <c r="AC2119" i="1" s="1"/>
  <c r="AD2119" i="1" s="1"/>
  <c r="AE2119" i="1" s="1"/>
  <c r="AI2119" i="1" s="1"/>
  <c r="AA2055" i="1"/>
  <c r="AB2055" i="1" s="1"/>
  <c r="AF2055" i="1" s="1"/>
  <c r="AG2055" i="1" s="1"/>
  <c r="AH2055" i="1" s="1"/>
  <c r="AA1991" i="1"/>
  <c r="AB1991" i="1" s="1"/>
  <c r="AF1991" i="1" s="1"/>
  <c r="AG1991" i="1" s="1"/>
  <c r="AH1991" i="1" s="1"/>
  <c r="AA1937" i="1"/>
  <c r="AB1937" i="1" s="1"/>
  <c r="AC1937" i="1" s="1"/>
  <c r="AD1937" i="1" s="1"/>
  <c r="AE1937" i="1" s="1"/>
  <c r="AI1937" i="1" s="1"/>
  <c r="AA1864" i="1"/>
  <c r="AB1864" i="1" s="1"/>
  <c r="AF1864" i="1" s="1"/>
  <c r="AG1864" i="1" s="1"/>
  <c r="AH1864" i="1" s="1"/>
  <c r="AA1800" i="1"/>
  <c r="AB1800" i="1" s="1"/>
  <c r="AF1800" i="1" s="1"/>
  <c r="AG1800" i="1" s="1"/>
  <c r="AH1800" i="1" s="1"/>
  <c r="AA126" i="1"/>
  <c r="AA52" i="1"/>
  <c r="AA2294" i="1"/>
  <c r="AB2294" i="1" s="1"/>
  <c r="AF2294" i="1" s="1"/>
  <c r="AG2294" i="1" s="1"/>
  <c r="AH2294" i="1" s="1"/>
  <c r="AA2230" i="1"/>
  <c r="AA2166" i="1"/>
  <c r="AA2102" i="1"/>
  <c r="AB2102" i="1" s="1"/>
  <c r="AF2102" i="1" s="1"/>
  <c r="AG2102" i="1" s="1"/>
  <c r="AH2102" i="1" s="1"/>
  <c r="AA2038" i="1"/>
  <c r="AA1974" i="1"/>
  <c r="AB1974" i="1" s="1"/>
  <c r="AF1974" i="1" s="1"/>
  <c r="AG1974" i="1" s="1"/>
  <c r="AH1974" i="1" s="1"/>
  <c r="AA1910" i="1"/>
  <c r="AA1847" i="1"/>
  <c r="AA146" i="1"/>
  <c r="AB146" i="1" s="1"/>
  <c r="AF146" i="1" s="1"/>
  <c r="AG146" i="1" s="1"/>
  <c r="AH146" i="1" s="1"/>
  <c r="AA56" i="1"/>
  <c r="AB56" i="1" s="1"/>
  <c r="AF56" i="1" s="1"/>
  <c r="AG56" i="1" s="1"/>
  <c r="AH56" i="1" s="1"/>
  <c r="AA2276" i="1"/>
  <c r="AA2212" i="1"/>
  <c r="AB2212" i="1" s="1"/>
  <c r="AF2212" i="1" s="1"/>
  <c r="AG2212" i="1" s="1"/>
  <c r="AH2212" i="1" s="1"/>
  <c r="AA2148" i="1"/>
  <c r="AA2084" i="1"/>
  <c r="AB2084" i="1" s="1"/>
  <c r="AF2084" i="1" s="1"/>
  <c r="AG2084" i="1" s="1"/>
  <c r="AH2084" i="1" s="1"/>
  <c r="AA2020" i="1"/>
  <c r="AB2020" i="1" s="1"/>
  <c r="AF2020" i="1" s="1"/>
  <c r="AG2020" i="1" s="1"/>
  <c r="AH2020" i="1" s="1"/>
  <c r="AA1956" i="1"/>
  <c r="AB1956" i="1" s="1"/>
  <c r="AF1956" i="1" s="1"/>
  <c r="AG1956" i="1" s="1"/>
  <c r="AH1956" i="1" s="1"/>
  <c r="AA1892" i="1"/>
  <c r="AB1892" i="1" s="1"/>
  <c r="AC1892" i="1" s="1"/>
  <c r="AD1892" i="1" s="1"/>
  <c r="AE1892" i="1" s="1"/>
  <c r="AI1892" i="1" s="1"/>
  <c r="AA1829" i="1"/>
  <c r="AA1765" i="1"/>
  <c r="AB1765" i="1" s="1"/>
  <c r="AF1765" i="1" s="1"/>
  <c r="AG1765" i="1" s="1"/>
  <c r="AH1765" i="1" s="1"/>
  <c r="AA519" i="1"/>
  <c r="AB519" i="1" s="1"/>
  <c r="AC519" i="1" s="1"/>
  <c r="AD519" i="1" s="1"/>
  <c r="AE519" i="1" s="1"/>
  <c r="AI519" i="1" s="1"/>
  <c r="AA451" i="1"/>
  <c r="AA393" i="1"/>
  <c r="AA346" i="1"/>
  <c r="AB346" i="1" s="1"/>
  <c r="AF346" i="1" s="1"/>
  <c r="AG346" i="1" s="1"/>
  <c r="AH346" i="1" s="1"/>
  <c r="AA317" i="1"/>
  <c r="AB317" i="1" s="1"/>
  <c r="AA253" i="1"/>
  <c r="AB253" i="1" s="1"/>
  <c r="AF253" i="1" s="1"/>
  <c r="AG253" i="1" s="1"/>
  <c r="AH253" i="1" s="1"/>
  <c r="AA174" i="1"/>
  <c r="AB174" i="1" s="1"/>
  <c r="AF174" i="1" s="1"/>
  <c r="AG174" i="1" s="1"/>
  <c r="AH174" i="1" s="1"/>
  <c r="AA123" i="1"/>
  <c r="AB123" i="1" s="1"/>
  <c r="AF123" i="1" s="1"/>
  <c r="AG123" i="1" s="1"/>
  <c r="AH123" i="1" s="1"/>
  <c r="AA19" i="1"/>
  <c r="AB19" i="1" s="1"/>
  <c r="AF19" i="1" s="1"/>
  <c r="AG19" i="1" s="1"/>
  <c r="AH19" i="1" s="1"/>
  <c r="AA2291" i="1"/>
  <c r="AB2291" i="1" s="1"/>
  <c r="AF2291" i="1" s="1"/>
  <c r="AG2291" i="1" s="1"/>
  <c r="AH2291" i="1" s="1"/>
  <c r="AA2227" i="1"/>
  <c r="AB2227" i="1" s="1"/>
  <c r="AF2227" i="1" s="1"/>
  <c r="AG2227" i="1" s="1"/>
  <c r="AH2227" i="1" s="1"/>
  <c r="AA2163" i="1"/>
  <c r="AB2163" i="1" s="1"/>
  <c r="AA2099" i="1"/>
  <c r="AB2099" i="1" s="1"/>
  <c r="AF2099" i="1" s="1"/>
  <c r="AG2099" i="1" s="1"/>
  <c r="AH2099" i="1" s="1"/>
  <c r="AA2035" i="1"/>
  <c r="AB2035" i="1" s="1"/>
  <c r="AF2035" i="1" s="1"/>
  <c r="AG2035" i="1" s="1"/>
  <c r="AH2035" i="1" s="1"/>
  <c r="AA1971" i="1"/>
  <c r="AB1971" i="1" s="1"/>
  <c r="AF1971" i="1" s="1"/>
  <c r="AG1971" i="1" s="1"/>
  <c r="AH1971" i="1" s="1"/>
  <c r="AA1907" i="1"/>
  <c r="AB1907" i="1" s="1"/>
  <c r="AF1907" i="1" s="1"/>
  <c r="AG1907" i="1" s="1"/>
  <c r="AH1907" i="1" s="1"/>
  <c r="AA1844" i="1"/>
  <c r="AA1780" i="1"/>
  <c r="AA1716" i="1"/>
  <c r="AB1716" i="1" s="1"/>
  <c r="AA1652" i="1"/>
  <c r="AB1652" i="1" s="1"/>
  <c r="AF1652" i="1" s="1"/>
  <c r="AG1652" i="1" s="1"/>
  <c r="AH1652" i="1" s="1"/>
  <c r="AA1672" i="1"/>
  <c r="AA1607" i="1"/>
  <c r="AB1607" i="1" s="1"/>
  <c r="AA632" i="1"/>
  <c r="AA514" i="1"/>
  <c r="AB514" i="1" s="1"/>
  <c r="AF514" i="1" s="1"/>
  <c r="AG514" i="1" s="1"/>
  <c r="AH514" i="1" s="1"/>
  <c r="AA465" i="1"/>
  <c r="AA388" i="1"/>
  <c r="AB388" i="1" s="1"/>
  <c r="AF388" i="1" s="1"/>
  <c r="AG388" i="1" s="1"/>
  <c r="AH388" i="1" s="1"/>
  <c r="AA360" i="1"/>
  <c r="AB360" i="1" s="1"/>
  <c r="AA308" i="1"/>
  <c r="AB308" i="1" s="1"/>
  <c r="AF308" i="1" s="1"/>
  <c r="AG308" i="1" s="1"/>
  <c r="AH308" i="1" s="1"/>
  <c r="AA238" i="1"/>
  <c r="AA68" i="1"/>
  <c r="AB68" i="1" s="1"/>
  <c r="AF68" i="1" s="1"/>
  <c r="AG68" i="1" s="1"/>
  <c r="AH68" i="1" s="1"/>
  <c r="AA117" i="1"/>
  <c r="AB117" i="1" s="1"/>
  <c r="AF117" i="1" s="1"/>
  <c r="AG117" i="1" s="1"/>
  <c r="AH117" i="1" s="1"/>
  <c r="AA12" i="1"/>
  <c r="AB12" i="1" s="1"/>
  <c r="AF12" i="1" s="1"/>
  <c r="AG12" i="1" s="1"/>
  <c r="AH12" i="1" s="1"/>
  <c r="AA2305" i="1"/>
  <c r="AB2305" i="1" s="1"/>
  <c r="AF2305" i="1" s="1"/>
  <c r="AG2305" i="1" s="1"/>
  <c r="AH2305" i="1" s="1"/>
  <c r="AA2241" i="1"/>
  <c r="AA2177" i="1"/>
  <c r="AB2177" i="1" s="1"/>
  <c r="AF2177" i="1" s="1"/>
  <c r="AG2177" i="1" s="1"/>
  <c r="AH2177" i="1" s="1"/>
  <c r="AA2113" i="1"/>
  <c r="AB2113" i="1" s="1"/>
  <c r="AF2113" i="1" s="1"/>
  <c r="AG2113" i="1" s="1"/>
  <c r="AH2113" i="1" s="1"/>
  <c r="AA2049" i="1"/>
  <c r="AA1985" i="1"/>
  <c r="AB1985" i="1" s="1"/>
  <c r="AF1985" i="1" s="1"/>
  <c r="AG1985" i="1" s="1"/>
  <c r="AH1985" i="1" s="1"/>
  <c r="AA1931" i="1"/>
  <c r="AB1931" i="1" s="1"/>
  <c r="AA1858" i="1"/>
  <c r="AA1794" i="1"/>
  <c r="AB1794" i="1" s="1"/>
  <c r="AA1730" i="1"/>
  <c r="AB1730" i="1" s="1"/>
  <c r="AA1666" i="1"/>
  <c r="AA1729" i="1"/>
  <c r="AA1665" i="1"/>
  <c r="AA1614" i="1"/>
  <c r="AB1614" i="1" s="1"/>
  <c r="AF1614" i="1" s="1"/>
  <c r="AG1614" i="1" s="1"/>
  <c r="AH1614" i="1" s="1"/>
  <c r="AA1736" i="1"/>
  <c r="AB1736" i="1" s="1"/>
  <c r="AA1674" i="1"/>
  <c r="AB1674" i="1" s="1"/>
  <c r="AF1674" i="1" s="1"/>
  <c r="AG1674" i="1" s="1"/>
  <c r="AH1674" i="1" s="1"/>
  <c r="AA1609" i="1"/>
  <c r="AB1609" i="1" s="1"/>
  <c r="AF1609" i="1" s="1"/>
  <c r="AG1609" i="1" s="1"/>
  <c r="AH1609" i="1" s="1"/>
  <c r="AA1775" i="1"/>
  <c r="AB1775" i="1" s="1"/>
  <c r="AF1775" i="1" s="1"/>
  <c r="AG1775" i="1" s="1"/>
  <c r="AH1775" i="1" s="1"/>
  <c r="AA1711" i="1"/>
  <c r="AB1711" i="1" s="1"/>
  <c r="AF1711" i="1" s="1"/>
  <c r="AG1711" i="1" s="1"/>
  <c r="AH1711" i="1" s="1"/>
  <c r="AA1647" i="1"/>
  <c r="AB1647" i="1" s="1"/>
  <c r="AF1647" i="1" s="1"/>
  <c r="AG1647" i="1" s="1"/>
  <c r="AH1647" i="1" s="1"/>
  <c r="AA1584" i="1"/>
  <c r="AB1584" i="1" s="1"/>
  <c r="AF1584" i="1" s="1"/>
  <c r="AG1584" i="1" s="1"/>
  <c r="AH1584" i="1" s="1"/>
  <c r="AA1645" i="1"/>
  <c r="AB1645" i="1" s="1"/>
  <c r="AF1645" i="1" s="1"/>
  <c r="AG1645" i="1" s="1"/>
  <c r="AH1645" i="1" s="1"/>
  <c r="AA1582" i="1"/>
  <c r="AB1582" i="1" s="1"/>
  <c r="AA1595" i="1"/>
  <c r="AB1595" i="1" s="1"/>
  <c r="AF1595" i="1" s="1"/>
  <c r="AG1595" i="1" s="1"/>
  <c r="AH1595" i="1" s="1"/>
  <c r="AA2293" i="1"/>
  <c r="AB2293" i="1" s="1"/>
  <c r="AA2085" i="1"/>
  <c r="AB2085" i="1" s="1"/>
  <c r="AA1870" i="1"/>
  <c r="AB1870" i="1" s="1"/>
  <c r="AF1870" i="1" s="1"/>
  <c r="AG1870" i="1" s="1"/>
  <c r="AH1870" i="1" s="1"/>
  <c r="AA1638" i="1"/>
  <c r="AB1638" i="1" s="1"/>
  <c r="AF1638" i="1" s="1"/>
  <c r="AG1638" i="1" s="1"/>
  <c r="AH1638" i="1" s="1"/>
  <c r="AA2333" i="1"/>
  <c r="AB2333" i="1" s="1"/>
  <c r="AF2333" i="1" s="1"/>
  <c r="AG2333" i="1" s="1"/>
  <c r="AH2333" i="1" s="1"/>
  <c r="AA2141" i="1"/>
  <c r="AB2141" i="1" s="1"/>
  <c r="AA1957" i="1"/>
  <c r="AA1790" i="1"/>
  <c r="AB1790" i="1" s="1"/>
  <c r="AF1790" i="1" s="1"/>
  <c r="AG1790" i="1" s="1"/>
  <c r="AH1790" i="1" s="1"/>
  <c r="AA1583" i="1"/>
  <c r="AB1583" i="1" s="1"/>
  <c r="AF1583" i="1" s="1"/>
  <c r="AG1583" i="1" s="1"/>
  <c r="AH1583" i="1" s="1"/>
  <c r="AA2229" i="1"/>
  <c r="AB2229" i="1" s="1"/>
  <c r="AF2229" i="1" s="1"/>
  <c r="AG2229" i="1" s="1"/>
  <c r="AH2229" i="1" s="1"/>
  <c r="AA2045" i="1"/>
  <c r="AB2045" i="1" s="1"/>
  <c r="AF2045" i="1" s="1"/>
  <c r="AG2045" i="1" s="1"/>
  <c r="AH2045" i="1" s="1"/>
  <c r="AA1862" i="1"/>
  <c r="AB1862" i="1" s="1"/>
  <c r="AF1862" i="1" s="1"/>
  <c r="AG1862" i="1" s="1"/>
  <c r="AH1862" i="1" s="1"/>
  <c r="AA1694" i="1"/>
  <c r="AA1501" i="1"/>
  <c r="AA1526" i="1"/>
  <c r="AB1526" i="1" s="1"/>
  <c r="AF1526" i="1" s="1"/>
  <c r="AG1526" i="1" s="1"/>
  <c r="AH1526" i="1" s="1"/>
  <c r="AA1565" i="1"/>
  <c r="AB1565" i="1" s="1"/>
  <c r="AA1283" i="1"/>
  <c r="AB1283" i="1" s="1"/>
  <c r="AF1283" i="1" s="1"/>
  <c r="AG1283" i="1" s="1"/>
  <c r="AH1283" i="1" s="1"/>
  <c r="AA1390" i="1"/>
  <c r="AA732" i="1"/>
  <c r="AB732" i="1" s="1"/>
  <c r="AA840" i="1"/>
  <c r="AA910" i="1"/>
  <c r="AB910" i="1" s="1"/>
  <c r="AF910" i="1" s="1"/>
  <c r="AG910" i="1" s="1"/>
  <c r="AH910" i="1" s="1"/>
  <c r="AA1066" i="1"/>
  <c r="AB1066" i="1" s="1"/>
  <c r="AF1066" i="1" s="1"/>
  <c r="AG1066" i="1" s="1"/>
  <c r="AH1066" i="1" s="1"/>
  <c r="AA1357" i="1"/>
  <c r="AA863" i="1"/>
  <c r="AB863" i="1" s="1"/>
  <c r="AF863" i="1" s="1"/>
  <c r="AG863" i="1" s="1"/>
  <c r="AH863" i="1" s="1"/>
  <c r="AA1328" i="1"/>
  <c r="AB1328" i="1" s="1"/>
  <c r="AF1328" i="1" s="1"/>
  <c r="AG1328" i="1" s="1"/>
  <c r="AH1328" i="1" s="1"/>
  <c r="AA1345" i="1"/>
  <c r="AB1345" i="1" s="1"/>
  <c r="AC1345" i="1" s="1"/>
  <c r="AD1345" i="1" s="1"/>
  <c r="AE1345" i="1" s="1"/>
  <c r="AI1345" i="1" s="1"/>
  <c r="AA1363" i="1"/>
  <c r="AB1363" i="1" s="1"/>
  <c r="AF1363" i="1" s="1"/>
  <c r="AG1363" i="1" s="1"/>
  <c r="AH1363" i="1" s="1"/>
  <c r="AA1498" i="1"/>
  <c r="AB1498" i="1" s="1"/>
  <c r="AF1498" i="1" s="1"/>
  <c r="AG1498" i="1" s="1"/>
  <c r="AH1498" i="1" s="1"/>
  <c r="AA1510" i="1"/>
  <c r="AB1510" i="1" s="1"/>
  <c r="AF1510" i="1" s="1"/>
  <c r="AG1510" i="1" s="1"/>
  <c r="AH1510" i="1" s="1"/>
  <c r="AA1439" i="1"/>
  <c r="AB1439" i="1" s="1"/>
  <c r="AF1439" i="1" s="1"/>
  <c r="AG1439" i="1" s="1"/>
  <c r="AH1439" i="1" s="1"/>
  <c r="AA1482" i="1"/>
  <c r="AB1482" i="1" s="1"/>
  <c r="AA1571" i="1"/>
  <c r="AB1571" i="1" s="1"/>
  <c r="AF1571" i="1" s="1"/>
  <c r="AG1571" i="1" s="1"/>
  <c r="AH1571" i="1" s="1"/>
  <c r="AA1346" i="1"/>
  <c r="AB1346" i="1" s="1"/>
  <c r="AF1346" i="1" s="1"/>
  <c r="AG1346" i="1" s="1"/>
  <c r="AH1346" i="1" s="1"/>
  <c r="AA1296" i="1"/>
  <c r="AB1296" i="1" s="1"/>
  <c r="AF1296" i="1" s="1"/>
  <c r="AG1296" i="1" s="1"/>
  <c r="AH1296" i="1" s="1"/>
  <c r="AA1361" i="1"/>
  <c r="AB1361" i="1" s="1"/>
  <c r="AF1361" i="1" s="1"/>
  <c r="AG1361" i="1" s="1"/>
  <c r="AH1361" i="1" s="1"/>
  <c r="AA1489" i="1"/>
  <c r="AB1489" i="1" s="1"/>
  <c r="AF1489" i="1" s="1"/>
  <c r="AG1489" i="1" s="1"/>
  <c r="AH1489" i="1" s="1"/>
  <c r="AA1557" i="1"/>
  <c r="AB1557" i="1" s="1"/>
  <c r="AA1334" i="1"/>
  <c r="AB1334" i="1" s="1"/>
  <c r="AF1334" i="1" s="1"/>
  <c r="AG1334" i="1" s="1"/>
  <c r="AH1334" i="1" s="1"/>
  <c r="AA1453" i="1"/>
  <c r="AB1453" i="1" s="1"/>
  <c r="AF1453" i="1" s="1"/>
  <c r="AG1453" i="1" s="1"/>
  <c r="AH1453" i="1" s="1"/>
  <c r="AA1521" i="1"/>
  <c r="AB1521" i="1" s="1"/>
  <c r="AF1521" i="1" s="1"/>
  <c r="AG1521" i="1" s="1"/>
  <c r="AH1521" i="1" s="1"/>
  <c r="AA1301" i="1"/>
  <c r="AB1301" i="1" s="1"/>
  <c r="AF1301" i="1" s="1"/>
  <c r="AG1301" i="1" s="1"/>
  <c r="AH1301" i="1" s="1"/>
  <c r="AA1359" i="1"/>
  <c r="AB1359" i="1" s="1"/>
  <c r="AF1359" i="1" s="1"/>
  <c r="AG1359" i="1" s="1"/>
  <c r="AH1359" i="1" s="1"/>
  <c r="AA1309" i="1"/>
  <c r="AB1309" i="1" s="1"/>
  <c r="AF1309" i="1" s="1"/>
  <c r="AG1309" i="1" s="1"/>
  <c r="AH1309" i="1" s="1"/>
  <c r="AA1470" i="1"/>
  <c r="AA1530" i="1"/>
  <c r="AB1530" i="1" s="1"/>
  <c r="AF1530" i="1" s="1"/>
  <c r="AG1530" i="1" s="1"/>
  <c r="AH1530" i="1" s="1"/>
  <c r="AA1177" i="1"/>
  <c r="AB1177" i="1" s="1"/>
  <c r="AF1177" i="1" s="1"/>
  <c r="AG1177" i="1" s="1"/>
  <c r="AH1177" i="1" s="1"/>
  <c r="AA1244" i="1"/>
  <c r="AB1244" i="1" s="1"/>
  <c r="AF1244" i="1" s="1"/>
  <c r="AG1244" i="1" s="1"/>
  <c r="AH1244" i="1" s="1"/>
  <c r="AA1108" i="1"/>
  <c r="AB1108" i="1" s="1"/>
  <c r="AF1108" i="1" s="1"/>
  <c r="AG1108" i="1" s="1"/>
  <c r="AH1108" i="1" s="1"/>
  <c r="AA992" i="1"/>
  <c r="AB992" i="1" s="1"/>
  <c r="AF992" i="1" s="1"/>
  <c r="AG992" i="1" s="1"/>
  <c r="AH992" i="1" s="1"/>
  <c r="AA1059" i="1"/>
  <c r="AA982" i="1"/>
  <c r="AB982" i="1" s="1"/>
  <c r="AF982" i="1" s="1"/>
  <c r="AG982" i="1" s="1"/>
  <c r="AH982" i="1" s="1"/>
  <c r="AA943" i="1"/>
  <c r="AA845" i="1"/>
  <c r="AB845" i="1" s="1"/>
  <c r="AF845" i="1" s="1"/>
  <c r="AG845" i="1" s="1"/>
  <c r="AH845" i="1" s="1"/>
  <c r="AA726" i="1"/>
  <c r="AB726" i="1" s="1"/>
  <c r="AA1412" i="1"/>
  <c r="AB1412" i="1" s="1"/>
  <c r="AF1412" i="1" s="1"/>
  <c r="AG1412" i="1" s="1"/>
  <c r="AH1412" i="1" s="1"/>
  <c r="AA1221" i="1"/>
  <c r="AA1282" i="1"/>
  <c r="AB1282" i="1" s="1"/>
  <c r="AF1282" i="1" s="1"/>
  <c r="AG1282" i="1" s="1"/>
  <c r="AH1282" i="1" s="1"/>
  <c r="AA1147" i="1"/>
  <c r="AB1147" i="1" s="1"/>
  <c r="AC1147" i="1" s="1"/>
  <c r="AD1147" i="1" s="1"/>
  <c r="AE1147" i="1" s="1"/>
  <c r="AI1147" i="1" s="1"/>
  <c r="AA1025" i="1"/>
  <c r="AB1025" i="1" s="1"/>
  <c r="AA1084" i="1"/>
  <c r="AB1084" i="1" s="1"/>
  <c r="AF1084" i="1" s="1"/>
  <c r="AG1084" i="1" s="1"/>
  <c r="AH1084" i="1" s="1"/>
  <c r="AA911" i="1"/>
  <c r="AA811" i="1"/>
  <c r="AB811" i="1" s="1"/>
  <c r="AF811" i="1" s="1"/>
  <c r="AG811" i="1" s="1"/>
  <c r="AH811" i="1" s="1"/>
  <c r="AA872" i="1"/>
  <c r="AB872" i="1" s="1"/>
  <c r="AF872" i="1" s="1"/>
  <c r="AG872" i="1" s="1"/>
  <c r="AH872" i="1" s="1"/>
  <c r="AA1382" i="1"/>
  <c r="AB1382" i="1" s="1"/>
  <c r="AC1382" i="1" s="1"/>
  <c r="AD1382" i="1" s="1"/>
  <c r="AE1382" i="1" s="1"/>
  <c r="AI1382" i="1" s="1"/>
  <c r="AA1182" i="1"/>
  <c r="AB1182" i="1" s="1"/>
  <c r="AF1182" i="1" s="1"/>
  <c r="AG1182" i="1" s="1"/>
  <c r="AH1182" i="1" s="1"/>
  <c r="AA1251" i="1"/>
  <c r="AB1251" i="1" s="1"/>
  <c r="AF1251" i="1" s="1"/>
  <c r="AG1251" i="1" s="1"/>
  <c r="AH1251" i="1" s="1"/>
  <c r="AA1113" i="1"/>
  <c r="AB1113" i="1" s="1"/>
  <c r="AF1113" i="1" s="1"/>
  <c r="AG1113" i="1" s="1"/>
  <c r="AH1113" i="1" s="1"/>
  <c r="AA990" i="1"/>
  <c r="AB990" i="1" s="1"/>
  <c r="AF990" i="1" s="1"/>
  <c r="AG990" i="1" s="1"/>
  <c r="AH990" i="1" s="1"/>
  <c r="AA1057" i="1"/>
  <c r="AB1057" i="1" s="1"/>
  <c r="AF1057" i="1" s="1"/>
  <c r="AG1057" i="1" s="1"/>
  <c r="AH1057" i="1" s="1"/>
  <c r="AA986" i="1"/>
  <c r="AB986" i="1" s="1"/>
  <c r="AF986" i="1" s="1"/>
  <c r="AG986" i="1" s="1"/>
  <c r="AH986" i="1" s="1"/>
  <c r="AA800" i="1"/>
  <c r="AB800" i="1" s="1"/>
  <c r="AF800" i="1" s="1"/>
  <c r="AG800" i="1" s="1"/>
  <c r="AH800" i="1" s="1"/>
  <c r="AA870" i="1"/>
  <c r="AA746" i="1"/>
  <c r="AB746" i="1" s="1"/>
  <c r="AF746" i="1" s="1"/>
  <c r="AG746" i="1" s="1"/>
  <c r="AH746" i="1" s="1"/>
  <c r="AA1174" i="1"/>
  <c r="AA1241" i="1"/>
  <c r="AB1241" i="1" s="1"/>
  <c r="AF1241" i="1" s="1"/>
  <c r="AG1241" i="1" s="1"/>
  <c r="AH1241" i="1" s="1"/>
  <c r="AA1105" i="1"/>
  <c r="AB1105" i="1" s="1"/>
  <c r="AF1105" i="1" s="1"/>
  <c r="AG1105" i="1" s="1"/>
  <c r="AH1105" i="1" s="1"/>
  <c r="AA1165" i="1"/>
  <c r="AA1041" i="1"/>
  <c r="AB1041" i="1" s="1"/>
  <c r="AF1041" i="1" s="1"/>
  <c r="AG1041" i="1" s="1"/>
  <c r="AH1041" i="1" s="1"/>
  <c r="AA959" i="1"/>
  <c r="AA936" i="1"/>
  <c r="AB936" i="1" s="1"/>
  <c r="AC936" i="1" s="1"/>
  <c r="AD936" i="1" s="1"/>
  <c r="AE936" i="1" s="1"/>
  <c r="AI936" i="1" s="1"/>
  <c r="AA837" i="1"/>
  <c r="AB837" i="1" s="1"/>
  <c r="AF837" i="1" s="1"/>
  <c r="AG837" i="1" s="1"/>
  <c r="AH837" i="1" s="1"/>
  <c r="AA715" i="1"/>
  <c r="AA1417" i="1"/>
  <c r="AB1417" i="1" s="1"/>
  <c r="AF1417" i="1" s="1"/>
  <c r="AG1417" i="1" s="1"/>
  <c r="AH1417" i="1" s="1"/>
  <c r="AA1218" i="1"/>
  <c r="AB1218" i="1" s="1"/>
  <c r="AF1218" i="1" s="1"/>
  <c r="AG1218" i="1" s="1"/>
  <c r="AH1218" i="1" s="1"/>
  <c r="AA1287" i="1"/>
  <c r="AB1287" i="1" s="1"/>
  <c r="AF1287" i="1" s="1"/>
  <c r="AG1287" i="1" s="1"/>
  <c r="AH1287" i="1" s="1"/>
  <c r="AA1144" i="1"/>
  <c r="AB1144" i="1" s="1"/>
  <c r="AF1144" i="1" s="1"/>
  <c r="AG1144" i="1" s="1"/>
  <c r="AH1144" i="1" s="1"/>
  <c r="AA1022" i="1"/>
  <c r="AB1022" i="1" s="1"/>
  <c r="AF1022" i="1" s="1"/>
  <c r="AG1022" i="1" s="1"/>
  <c r="AH1022" i="1" s="1"/>
  <c r="AA1089" i="1"/>
  <c r="AB1089" i="1" s="1"/>
  <c r="AF1089" i="1" s="1"/>
  <c r="AG1089" i="1" s="1"/>
  <c r="AH1089" i="1" s="1"/>
  <c r="AA901" i="1"/>
  <c r="AB901" i="1" s="1"/>
  <c r="AF901" i="1" s="1"/>
  <c r="AG901" i="1" s="1"/>
  <c r="AH901" i="1" s="1"/>
  <c r="AA812" i="1"/>
  <c r="AA879" i="1"/>
  <c r="AB879" i="1" s="1"/>
  <c r="AF879" i="1" s="1"/>
  <c r="AG879" i="1" s="1"/>
  <c r="AH879" i="1" s="1"/>
  <c r="AA756" i="1"/>
  <c r="AB756" i="1" s="1"/>
  <c r="AA1462" i="1"/>
  <c r="AB1462" i="1" s="1"/>
  <c r="AF1462" i="1" s="1"/>
  <c r="AG1462" i="1" s="1"/>
  <c r="AH1462" i="1" s="1"/>
  <c r="AA1549" i="1"/>
  <c r="AB1549" i="1" s="1"/>
  <c r="AF1549" i="1" s="1"/>
  <c r="AG1549" i="1" s="1"/>
  <c r="AH1549" i="1" s="1"/>
  <c r="AA1317" i="1"/>
  <c r="AB1317" i="1" s="1"/>
  <c r="AF1317" i="1" s="1"/>
  <c r="AG1317" i="1" s="1"/>
  <c r="AH1317" i="1" s="1"/>
  <c r="AA1379" i="1"/>
  <c r="AA1189" i="1"/>
  <c r="AA1255" i="1"/>
  <c r="AB1255" i="1" s="1"/>
  <c r="AF1255" i="1" s="1"/>
  <c r="AG1255" i="1" s="1"/>
  <c r="AH1255" i="1" s="1"/>
  <c r="AA1121" i="1"/>
  <c r="AB1121" i="1" s="1"/>
  <c r="AF1121" i="1" s="1"/>
  <c r="AG1121" i="1" s="1"/>
  <c r="AH1121" i="1" s="1"/>
  <c r="AA997" i="1"/>
  <c r="AA1062" i="1"/>
  <c r="AB1062" i="1" s="1"/>
  <c r="AF1062" i="1" s="1"/>
  <c r="AG1062" i="1" s="1"/>
  <c r="AH1062" i="1" s="1"/>
  <c r="AA1415" i="1"/>
  <c r="AB1415" i="1" s="1"/>
  <c r="AF1415" i="1" s="1"/>
  <c r="AG1415" i="1" s="1"/>
  <c r="AH1415" i="1" s="1"/>
  <c r="AA1229" i="1"/>
  <c r="AA1285" i="1"/>
  <c r="AA1143" i="1"/>
  <c r="AB1143" i="1" s="1"/>
  <c r="AF1143" i="1" s="1"/>
  <c r="AG1143" i="1" s="1"/>
  <c r="AH1143" i="1" s="1"/>
  <c r="AA1035" i="1"/>
  <c r="AB1035" i="1" s="1"/>
  <c r="AC1035" i="1" s="1"/>
  <c r="AD1035" i="1" s="1"/>
  <c r="AE1035" i="1" s="1"/>
  <c r="AI1035" i="1" s="1"/>
  <c r="AA946" i="1"/>
  <c r="AB946" i="1" s="1"/>
  <c r="AC946" i="1" s="1"/>
  <c r="AD946" i="1" s="1"/>
  <c r="AE946" i="1" s="1"/>
  <c r="AI946" i="1" s="1"/>
  <c r="AA927" i="1"/>
  <c r="AB927" i="1" s="1"/>
  <c r="AF927" i="1" s="1"/>
  <c r="AG927" i="1" s="1"/>
  <c r="AH927" i="1" s="1"/>
  <c r="AA831" i="1"/>
  <c r="AB831" i="1" s="1"/>
  <c r="AF831" i="1" s="1"/>
  <c r="AG831" i="1" s="1"/>
  <c r="AH831" i="1" s="1"/>
  <c r="AA895" i="1"/>
  <c r="AB895" i="1" s="1"/>
  <c r="AF895" i="1" s="1"/>
  <c r="AG895" i="1" s="1"/>
  <c r="AH895" i="1" s="1"/>
  <c r="AA1392" i="1"/>
  <c r="AB1392" i="1" s="1"/>
  <c r="AA1192" i="1"/>
  <c r="AB1192" i="1" s="1"/>
  <c r="AF1192" i="1" s="1"/>
  <c r="AG1192" i="1" s="1"/>
  <c r="AH1192" i="1" s="1"/>
  <c r="AA1253" i="1"/>
  <c r="AB1253" i="1" s="1"/>
  <c r="AF1253" i="1" s="1"/>
  <c r="AG1253" i="1" s="1"/>
  <c r="AH1253" i="1" s="1"/>
  <c r="AA1119" i="1"/>
  <c r="AB1119" i="1" s="1"/>
  <c r="AF1119" i="1" s="1"/>
  <c r="AG1119" i="1" s="1"/>
  <c r="AH1119" i="1" s="1"/>
  <c r="AA1002" i="1"/>
  <c r="AB1002" i="1" s="1"/>
  <c r="AA696" i="1"/>
  <c r="AB696" i="1" s="1"/>
  <c r="AF696" i="1" s="1"/>
  <c r="AG696" i="1" s="1"/>
  <c r="AH696" i="1" s="1"/>
  <c r="AA610" i="1"/>
  <c r="AA544" i="1"/>
  <c r="AB544" i="1" s="1"/>
  <c r="AC544" i="1" s="1"/>
  <c r="AD544" i="1" s="1"/>
  <c r="AE544" i="1" s="1"/>
  <c r="AI544" i="1" s="1"/>
  <c r="AA549" i="1"/>
  <c r="AB549" i="1" s="1"/>
  <c r="AF549" i="1" s="1"/>
  <c r="AG549" i="1" s="1"/>
  <c r="AH549" i="1" s="1"/>
  <c r="AA415" i="1"/>
  <c r="AB415" i="1" s="1"/>
  <c r="AF415" i="1" s="1"/>
  <c r="AG415" i="1" s="1"/>
  <c r="AH415" i="1" s="1"/>
  <c r="AA379" i="1"/>
  <c r="AB379" i="1" s="1"/>
  <c r="AC379" i="1" s="1"/>
  <c r="AD379" i="1" s="1"/>
  <c r="AE379" i="1" s="1"/>
  <c r="AI379" i="1" s="1"/>
  <c r="AA295" i="1"/>
  <c r="AB295" i="1" s="1"/>
  <c r="AF295" i="1" s="1"/>
  <c r="AG295" i="1" s="1"/>
  <c r="AH295" i="1" s="1"/>
  <c r="AA221" i="1"/>
  <c r="AB221" i="1" s="1"/>
  <c r="AF221" i="1" s="1"/>
  <c r="AG221" i="1" s="1"/>
  <c r="AH221" i="1" s="1"/>
  <c r="AA231" i="1"/>
  <c r="AB231" i="1" s="1"/>
  <c r="AF231" i="1" s="1"/>
  <c r="AG231" i="1" s="1"/>
  <c r="AH231" i="1" s="1"/>
  <c r="AA93" i="1"/>
  <c r="AB93" i="1" s="1"/>
  <c r="AF93" i="1" s="1"/>
  <c r="AG93" i="1" s="1"/>
  <c r="AH93" i="1" s="1"/>
  <c r="AA782" i="1"/>
  <c r="AB782" i="1" s="1"/>
  <c r="AF782" i="1" s="1"/>
  <c r="AG782" i="1" s="1"/>
  <c r="AH782" i="1" s="1"/>
  <c r="AA642" i="1"/>
  <c r="AB642" i="1" s="1"/>
  <c r="AF642" i="1" s="1"/>
  <c r="AG642" i="1" s="1"/>
  <c r="AH642" i="1" s="1"/>
  <c r="AA573" i="1"/>
  <c r="AB573" i="1" s="1"/>
  <c r="AF573" i="1" s="1"/>
  <c r="AG573" i="1" s="1"/>
  <c r="AH573" i="1" s="1"/>
  <c r="AA496" i="1"/>
  <c r="AB496" i="1" s="1"/>
  <c r="AA425" i="1"/>
  <c r="AB425" i="1" s="1"/>
  <c r="AF425" i="1" s="1"/>
  <c r="AG425" i="1" s="1"/>
  <c r="AH425" i="1" s="1"/>
  <c r="AA400" i="1"/>
  <c r="AB400" i="1" s="1"/>
  <c r="AF400" i="1" s="1"/>
  <c r="AG400" i="1" s="1"/>
  <c r="AH400" i="1" s="1"/>
  <c r="AA281" i="1"/>
  <c r="AB281" i="1" s="1"/>
  <c r="AF281" i="1" s="1"/>
  <c r="AG281" i="1" s="1"/>
  <c r="AH281" i="1" s="1"/>
  <c r="AA284" i="1"/>
  <c r="AB284" i="1" s="1"/>
  <c r="AF284" i="1" s="1"/>
  <c r="AG284" i="1" s="1"/>
  <c r="AH284" i="1" s="1"/>
  <c r="AA241" i="1"/>
  <c r="AB241" i="1" s="1"/>
  <c r="AF241" i="1" s="1"/>
  <c r="AG241" i="1" s="1"/>
  <c r="AH241" i="1" s="1"/>
  <c r="AA77" i="1"/>
  <c r="AB77" i="1" s="1"/>
  <c r="AF77" i="1" s="1"/>
  <c r="AG77" i="1" s="1"/>
  <c r="AH77" i="1" s="1"/>
  <c r="AA672" i="1"/>
  <c r="AB672" i="1" s="1"/>
  <c r="AF672" i="1" s="1"/>
  <c r="AG672" i="1" s="1"/>
  <c r="AH672" i="1" s="1"/>
  <c r="AA605" i="1"/>
  <c r="AB605" i="1" s="1"/>
  <c r="AF605" i="1" s="1"/>
  <c r="AG605" i="1" s="1"/>
  <c r="AH605" i="1" s="1"/>
  <c r="AA556" i="1"/>
  <c r="AA539" i="1"/>
  <c r="AB539" i="1" s="1"/>
  <c r="AF539" i="1" s="1"/>
  <c r="AG539" i="1" s="1"/>
  <c r="AH539" i="1" s="1"/>
  <c r="AA435" i="1"/>
  <c r="AB435" i="1" s="1"/>
  <c r="AF435" i="1" s="1"/>
  <c r="AG435" i="1" s="1"/>
  <c r="AH435" i="1" s="1"/>
  <c r="AA441" i="1"/>
  <c r="AB441" i="1" s="1"/>
  <c r="AF441" i="1" s="1"/>
  <c r="AG441" i="1" s="1"/>
  <c r="AH441" i="1" s="1"/>
  <c r="AA287" i="1"/>
  <c r="AB287" i="1" s="1"/>
  <c r="AF287" i="1" s="1"/>
  <c r="AG287" i="1" s="1"/>
  <c r="AH287" i="1" s="1"/>
  <c r="AA257" i="1"/>
  <c r="AB257" i="1" s="1"/>
  <c r="AA191" i="1"/>
  <c r="AB191" i="1" s="1"/>
  <c r="AF191" i="1" s="1"/>
  <c r="AG191" i="1" s="1"/>
  <c r="AH191" i="1" s="1"/>
  <c r="AA762" i="1"/>
  <c r="AB762" i="1" s="1"/>
  <c r="AF762" i="1" s="1"/>
  <c r="AG762" i="1" s="1"/>
  <c r="AH762" i="1" s="1"/>
  <c r="AA677" i="1"/>
  <c r="AB677" i="1" s="1"/>
  <c r="AA638" i="1"/>
  <c r="AA511" i="1"/>
  <c r="AB511" i="1" s="1"/>
  <c r="AA460" i="1"/>
  <c r="AB460" i="1" s="1"/>
  <c r="AF460" i="1" s="1"/>
  <c r="AG460" i="1" s="1"/>
  <c r="AH460" i="1" s="1"/>
  <c r="AA483" i="1"/>
  <c r="AB483" i="1" s="1"/>
  <c r="AF483" i="1" s="1"/>
  <c r="AG483" i="1" s="1"/>
  <c r="AH483" i="1" s="1"/>
  <c r="AA367" i="1"/>
  <c r="AB367" i="1" s="1"/>
  <c r="AA312" i="1"/>
  <c r="AB312" i="1" s="1"/>
  <c r="AF312" i="1" s="1"/>
  <c r="AG312" i="1" s="1"/>
  <c r="AH312" i="1" s="1"/>
  <c r="AA176" i="1"/>
  <c r="AB176" i="1" s="1"/>
  <c r="AF176" i="1" s="1"/>
  <c r="AG176" i="1" s="1"/>
  <c r="AH176" i="1" s="1"/>
  <c r="AA61" i="1"/>
  <c r="AB61" i="1" s="1"/>
  <c r="AF61" i="1" s="1"/>
  <c r="AG61" i="1" s="1"/>
  <c r="AH61" i="1" s="1"/>
  <c r="AA779" i="1"/>
  <c r="AA654" i="1"/>
  <c r="AA579" i="1"/>
  <c r="AA532" i="1"/>
  <c r="AB532" i="1" s="1"/>
  <c r="AA458" i="1"/>
  <c r="AB458" i="1" s="1"/>
  <c r="AA405" i="1"/>
  <c r="AB405" i="1" s="1"/>
  <c r="AF405" i="1" s="1"/>
  <c r="AG405" i="1" s="1"/>
  <c r="AH405" i="1" s="1"/>
  <c r="AA339" i="1"/>
  <c r="AB339" i="1" s="1"/>
  <c r="AF339" i="1" s="1"/>
  <c r="AG339" i="1" s="1"/>
  <c r="AH339" i="1" s="1"/>
  <c r="AA327" i="1"/>
  <c r="AB327" i="1" s="1"/>
  <c r="AF327" i="1" s="1"/>
  <c r="AG327" i="1" s="1"/>
  <c r="AH327" i="1" s="1"/>
  <c r="AA239" i="1"/>
  <c r="AB239" i="1" s="1"/>
  <c r="AF239" i="1" s="1"/>
  <c r="AG239" i="1" s="1"/>
  <c r="AH239" i="1" s="1"/>
  <c r="AA162" i="1"/>
  <c r="AA669" i="1"/>
  <c r="AB669" i="1" s="1"/>
  <c r="AF669" i="1" s="1"/>
  <c r="AG669" i="1" s="1"/>
  <c r="AH669" i="1" s="1"/>
  <c r="AA609" i="1"/>
  <c r="AB609" i="1" s="1"/>
  <c r="AA554" i="1"/>
  <c r="AA535" i="1"/>
  <c r="AB535" i="1" s="1"/>
  <c r="AF535" i="1" s="1"/>
  <c r="AG535" i="1" s="1"/>
  <c r="AH535" i="1" s="1"/>
  <c r="AA431" i="1"/>
  <c r="AB431" i="1" s="1"/>
  <c r="AF431" i="1" s="1"/>
  <c r="AG431" i="1" s="1"/>
  <c r="AH431" i="1" s="1"/>
  <c r="AA445" i="1"/>
  <c r="AA264" i="1"/>
  <c r="AB264" i="1" s="1"/>
  <c r="AF264" i="1" s="1"/>
  <c r="AG264" i="1" s="1"/>
  <c r="AH264" i="1" s="1"/>
  <c r="AA267" i="1"/>
  <c r="AB267" i="1" s="1"/>
  <c r="AF267" i="1" s="1"/>
  <c r="AG267" i="1" s="1"/>
  <c r="AH267" i="1" s="1"/>
  <c r="AA186" i="1"/>
  <c r="AB186" i="1" s="1"/>
  <c r="AF186" i="1" s="1"/>
  <c r="AG186" i="1" s="1"/>
  <c r="AH186" i="1" s="1"/>
  <c r="AA87" i="1"/>
  <c r="AB87" i="1" s="1"/>
  <c r="AC87" i="1" s="1"/>
  <c r="AD87" i="1" s="1"/>
  <c r="AE87" i="1" s="1"/>
  <c r="AI87" i="1" s="1"/>
  <c r="AA149" i="1"/>
  <c r="AB149" i="1" s="1"/>
  <c r="AA978" i="1"/>
  <c r="AB978" i="1" s="1"/>
  <c r="AC978" i="1" s="1"/>
  <c r="AD978" i="1" s="1"/>
  <c r="AE978" i="1" s="1"/>
  <c r="AI978" i="1" s="1"/>
  <c r="AA796" i="1"/>
  <c r="AA855" i="1"/>
  <c r="AB855" i="1" s="1"/>
  <c r="AF855" i="1" s="1"/>
  <c r="AG855" i="1" s="1"/>
  <c r="AH855" i="1" s="1"/>
  <c r="AA747" i="1"/>
  <c r="AB747" i="1" s="1"/>
  <c r="AA683" i="1"/>
  <c r="AB683" i="1" s="1"/>
  <c r="AF683" i="1" s="1"/>
  <c r="AG683" i="1" s="1"/>
  <c r="AH683" i="1" s="1"/>
  <c r="AA644" i="1"/>
  <c r="AB644" i="1" s="1"/>
  <c r="AF644" i="1" s="1"/>
  <c r="AG644" i="1" s="1"/>
  <c r="AH644" i="1" s="1"/>
  <c r="AA529" i="1"/>
  <c r="AA41" i="1"/>
  <c r="AA2282" i="1"/>
  <c r="AB2282" i="1" s="1"/>
  <c r="AF2282" i="1" s="1"/>
  <c r="AG2282" i="1" s="1"/>
  <c r="AH2282" i="1" s="1"/>
  <c r="AA2218" i="1"/>
  <c r="AB2218" i="1" s="1"/>
  <c r="AF2218" i="1" s="1"/>
  <c r="AG2218" i="1" s="1"/>
  <c r="AH2218" i="1" s="1"/>
  <c r="AA2154" i="1"/>
  <c r="AB2154" i="1" s="1"/>
  <c r="AF2154" i="1" s="1"/>
  <c r="AG2154" i="1" s="1"/>
  <c r="AH2154" i="1" s="1"/>
  <c r="AA2090" i="1"/>
  <c r="AB2090" i="1" s="1"/>
  <c r="AF2090" i="1" s="1"/>
  <c r="AG2090" i="1" s="1"/>
  <c r="AH2090" i="1" s="1"/>
  <c r="AA2026" i="1"/>
  <c r="AB2026" i="1" s="1"/>
  <c r="AF2026" i="1" s="1"/>
  <c r="AG2026" i="1" s="1"/>
  <c r="AH2026" i="1" s="1"/>
  <c r="AA1962" i="1"/>
  <c r="AB1962" i="1" s="1"/>
  <c r="AF1962" i="1" s="1"/>
  <c r="AG1962" i="1" s="1"/>
  <c r="AH1962" i="1" s="1"/>
  <c r="AA1898" i="1"/>
  <c r="AA1827" i="1"/>
  <c r="AB1827" i="1" s="1"/>
  <c r="AF1827" i="1" s="1"/>
  <c r="AG1827" i="1" s="1"/>
  <c r="AH1827" i="1" s="1"/>
  <c r="AA1763" i="1"/>
  <c r="AB1763" i="1" s="1"/>
  <c r="AF1763" i="1" s="1"/>
  <c r="AG1763" i="1" s="1"/>
  <c r="AH1763" i="1" s="1"/>
  <c r="AA1027" i="1"/>
  <c r="AA1092" i="1"/>
  <c r="AB1092" i="1" s="1"/>
  <c r="AF1092" i="1" s="1"/>
  <c r="AG1092" i="1" s="1"/>
  <c r="AH1092" i="1" s="1"/>
  <c r="AA926" i="1"/>
  <c r="AB926" i="1" s="1"/>
  <c r="AC926" i="1" s="1"/>
  <c r="AD926" i="1" s="1"/>
  <c r="AE926" i="1" s="1"/>
  <c r="AI926" i="1" s="1"/>
  <c r="AA838" i="1"/>
  <c r="AB838" i="1" s="1"/>
  <c r="AF838" i="1" s="1"/>
  <c r="AG838" i="1" s="1"/>
  <c r="AH838" i="1" s="1"/>
  <c r="AA719" i="1"/>
  <c r="AB719" i="1" s="1"/>
  <c r="AC719" i="1" s="1"/>
  <c r="AD719" i="1" s="1"/>
  <c r="AE719" i="1" s="1"/>
  <c r="AI719" i="1" s="1"/>
  <c r="AA784" i="1"/>
  <c r="AB784" i="1" s="1"/>
  <c r="AF784" i="1" s="1"/>
  <c r="AG784" i="1" s="1"/>
  <c r="AH784" i="1" s="1"/>
  <c r="AA655" i="1"/>
  <c r="AB655" i="1" s="1"/>
  <c r="AF655" i="1" s="1"/>
  <c r="AG655" i="1" s="1"/>
  <c r="AH655" i="1" s="1"/>
  <c r="AA15" i="1"/>
  <c r="AB15" i="1" s="1"/>
  <c r="AF15" i="1" s="1"/>
  <c r="AG15" i="1" s="1"/>
  <c r="AH15" i="1" s="1"/>
  <c r="AA2312" i="1"/>
  <c r="AB2312" i="1" s="1"/>
  <c r="AF2312" i="1" s="1"/>
  <c r="AG2312" i="1" s="1"/>
  <c r="AH2312" i="1" s="1"/>
  <c r="AA2248" i="1"/>
  <c r="AB2248" i="1" s="1"/>
  <c r="AF2248" i="1" s="1"/>
  <c r="AG2248" i="1" s="1"/>
  <c r="AH2248" i="1" s="1"/>
  <c r="AA2184" i="1"/>
  <c r="AB2184" i="1" s="1"/>
  <c r="AF2184" i="1" s="1"/>
  <c r="AG2184" i="1" s="1"/>
  <c r="AH2184" i="1" s="1"/>
  <c r="AA2120" i="1"/>
  <c r="AB2120" i="1" s="1"/>
  <c r="AF2120" i="1" s="1"/>
  <c r="AG2120" i="1" s="1"/>
  <c r="AH2120" i="1" s="1"/>
  <c r="AA2056" i="1"/>
  <c r="AB2056" i="1" s="1"/>
  <c r="AF2056" i="1" s="1"/>
  <c r="AG2056" i="1" s="1"/>
  <c r="AH2056" i="1" s="1"/>
  <c r="AA1992" i="1"/>
  <c r="AA1938" i="1"/>
  <c r="AB1938" i="1" s="1"/>
  <c r="AA1865" i="1"/>
  <c r="AB1865" i="1" s="1"/>
  <c r="AC1865" i="1" s="1"/>
  <c r="AD1865" i="1" s="1"/>
  <c r="AE1865" i="1" s="1"/>
  <c r="AI1865" i="1" s="1"/>
  <c r="AA1801" i="1"/>
  <c r="AB1801" i="1" s="1"/>
  <c r="AF1801" i="1" s="1"/>
  <c r="AG1801" i="1" s="1"/>
  <c r="AH1801" i="1" s="1"/>
  <c r="AA119" i="1"/>
  <c r="AB119" i="1" s="1"/>
  <c r="AF119" i="1" s="1"/>
  <c r="AG119" i="1" s="1"/>
  <c r="AH119" i="1" s="1"/>
  <c r="AA2303" i="1"/>
  <c r="AA2239" i="1"/>
  <c r="AB2239" i="1" s="1"/>
  <c r="AF2239" i="1" s="1"/>
  <c r="AG2239" i="1" s="1"/>
  <c r="AH2239" i="1" s="1"/>
  <c r="AA2175" i="1"/>
  <c r="AA2111" i="1"/>
  <c r="AB2111" i="1" s="1"/>
  <c r="AC2111" i="1" s="1"/>
  <c r="AD2111" i="1" s="1"/>
  <c r="AE2111" i="1" s="1"/>
  <c r="AI2111" i="1" s="1"/>
  <c r="AA2047" i="1"/>
  <c r="AB2047" i="1" s="1"/>
  <c r="AF2047" i="1" s="1"/>
  <c r="AG2047" i="1" s="1"/>
  <c r="AH2047" i="1" s="1"/>
  <c r="AA1983" i="1"/>
  <c r="AA1919" i="1"/>
  <c r="AB1919" i="1" s="1"/>
  <c r="AA1856" i="1"/>
  <c r="AB1856" i="1" s="1"/>
  <c r="AF1856" i="1" s="1"/>
  <c r="AG1856" i="1" s="1"/>
  <c r="AH1856" i="1" s="1"/>
  <c r="AA1792" i="1"/>
  <c r="AA134" i="1"/>
  <c r="AB134" i="1" s="1"/>
  <c r="AF134" i="1" s="1"/>
  <c r="AG134" i="1" s="1"/>
  <c r="AH134" i="1" s="1"/>
  <c r="AA23" i="1"/>
  <c r="AB23" i="1" s="1"/>
  <c r="AF23" i="1" s="1"/>
  <c r="AG23" i="1" s="1"/>
  <c r="AH23" i="1" s="1"/>
  <c r="AA2286" i="1"/>
  <c r="AB2286" i="1" s="1"/>
  <c r="AF2286" i="1" s="1"/>
  <c r="AG2286" i="1" s="1"/>
  <c r="AH2286" i="1" s="1"/>
  <c r="AA2222" i="1"/>
  <c r="AB2222" i="1" s="1"/>
  <c r="AF2222" i="1" s="1"/>
  <c r="AG2222" i="1" s="1"/>
  <c r="AH2222" i="1" s="1"/>
  <c r="AA2158" i="1"/>
  <c r="AB2158" i="1" s="1"/>
  <c r="AF2158" i="1" s="1"/>
  <c r="AG2158" i="1" s="1"/>
  <c r="AH2158" i="1" s="1"/>
  <c r="AA2094" i="1"/>
  <c r="AB2094" i="1" s="1"/>
  <c r="AC2094" i="1" s="1"/>
  <c r="AD2094" i="1" s="1"/>
  <c r="AE2094" i="1" s="1"/>
  <c r="AI2094" i="1" s="1"/>
  <c r="AA2030" i="1"/>
  <c r="AB2030" i="1" s="1"/>
  <c r="AF2030" i="1" s="1"/>
  <c r="AG2030" i="1" s="1"/>
  <c r="AH2030" i="1" s="1"/>
  <c r="AA1966" i="1"/>
  <c r="AA1902" i="1"/>
  <c r="AA1839" i="1"/>
  <c r="AA154" i="1"/>
  <c r="AB154" i="1" s="1"/>
  <c r="AF154" i="1" s="1"/>
  <c r="AG154" i="1" s="1"/>
  <c r="AH154" i="1" s="1"/>
  <c r="AA2332" i="1"/>
  <c r="AB2332" i="1" s="1"/>
  <c r="AF2332" i="1" s="1"/>
  <c r="AG2332" i="1" s="1"/>
  <c r="AH2332" i="1" s="1"/>
  <c r="AA2268" i="1"/>
  <c r="AB2268" i="1" s="1"/>
  <c r="AF2268" i="1" s="1"/>
  <c r="AG2268" i="1" s="1"/>
  <c r="AH2268" i="1" s="1"/>
  <c r="AA2204" i="1"/>
  <c r="AB2204" i="1" s="1"/>
  <c r="AF2204" i="1" s="1"/>
  <c r="AG2204" i="1" s="1"/>
  <c r="AH2204" i="1" s="1"/>
  <c r="AA2140" i="1"/>
  <c r="AB2140" i="1" s="1"/>
  <c r="AA2076" i="1"/>
  <c r="AB2076" i="1" s="1"/>
  <c r="AF2076" i="1" s="1"/>
  <c r="AG2076" i="1" s="1"/>
  <c r="AH2076" i="1" s="1"/>
  <c r="AA2012" i="1"/>
  <c r="AA1948" i="1"/>
  <c r="AB1948" i="1" s="1"/>
  <c r="AC1948" i="1" s="1"/>
  <c r="AD1948" i="1" s="1"/>
  <c r="AE1948" i="1" s="1"/>
  <c r="AI1948" i="1" s="1"/>
  <c r="AA1885" i="1"/>
  <c r="AA1821" i="1"/>
  <c r="AB1821" i="1" s="1"/>
  <c r="AF1821" i="1" s="1"/>
  <c r="AG1821" i="1" s="1"/>
  <c r="AH1821" i="1" s="1"/>
  <c r="AA1757" i="1"/>
  <c r="AB1757" i="1" s="1"/>
  <c r="AF1757" i="1" s="1"/>
  <c r="AG1757" i="1" s="1"/>
  <c r="AH1757" i="1" s="1"/>
  <c r="AA531" i="1"/>
  <c r="AB531" i="1" s="1"/>
  <c r="AF531" i="1" s="1"/>
  <c r="AG531" i="1" s="1"/>
  <c r="AH531" i="1" s="1"/>
  <c r="AA423" i="1"/>
  <c r="AB423" i="1" s="1"/>
  <c r="AF423" i="1" s="1"/>
  <c r="AG423" i="1" s="1"/>
  <c r="AH423" i="1" s="1"/>
  <c r="AA404" i="1"/>
  <c r="AB404" i="1" s="1"/>
  <c r="AA336" i="1"/>
  <c r="AB336" i="1" s="1"/>
  <c r="AC336" i="1" s="1"/>
  <c r="AD336" i="1" s="1"/>
  <c r="AE336" i="1" s="1"/>
  <c r="AI336" i="1" s="1"/>
  <c r="AA323" i="1"/>
  <c r="AB323" i="1" s="1"/>
  <c r="AF323" i="1" s="1"/>
  <c r="AG323" i="1" s="1"/>
  <c r="AH323" i="1" s="1"/>
  <c r="AA234" i="1"/>
  <c r="AB234" i="1" s="1"/>
  <c r="AF234" i="1" s="1"/>
  <c r="AG234" i="1" s="1"/>
  <c r="AH234" i="1" s="1"/>
  <c r="AA169" i="1"/>
  <c r="AB169" i="1" s="1"/>
  <c r="AC169" i="1" s="1"/>
  <c r="AD169" i="1" s="1"/>
  <c r="AE169" i="1" s="1"/>
  <c r="AI169" i="1" s="1"/>
  <c r="AA142" i="1"/>
  <c r="AA42" i="1"/>
  <c r="AB42" i="1" s="1"/>
  <c r="AF42" i="1" s="1"/>
  <c r="AG42" i="1" s="1"/>
  <c r="AH42" i="1" s="1"/>
  <c r="AA2283" i="1"/>
  <c r="AB2283" i="1" s="1"/>
  <c r="AA2219" i="1"/>
  <c r="AA2155" i="1"/>
  <c r="AB2155" i="1" s="1"/>
  <c r="AF2155" i="1" s="1"/>
  <c r="AG2155" i="1" s="1"/>
  <c r="AH2155" i="1" s="1"/>
  <c r="AA2091" i="1"/>
  <c r="AB2091" i="1" s="1"/>
  <c r="AA2027" i="1"/>
  <c r="AB2027" i="1" s="1"/>
  <c r="AF2027" i="1" s="1"/>
  <c r="AG2027" i="1" s="1"/>
  <c r="AH2027" i="1" s="1"/>
  <c r="AA1963" i="1"/>
  <c r="AB1963" i="1" s="1"/>
  <c r="AF1963" i="1" s="1"/>
  <c r="AG1963" i="1" s="1"/>
  <c r="AH1963" i="1" s="1"/>
  <c r="AA1899" i="1"/>
  <c r="AA1836" i="1"/>
  <c r="AA1772" i="1"/>
  <c r="AA1708" i="1"/>
  <c r="AB1708" i="1" s="1"/>
  <c r="AF1708" i="1" s="1"/>
  <c r="AG1708" i="1" s="1"/>
  <c r="AH1708" i="1" s="1"/>
  <c r="AA1644" i="1"/>
  <c r="AB1644" i="1" s="1"/>
  <c r="AC1644" i="1" s="1"/>
  <c r="AD1644" i="1" s="1"/>
  <c r="AE1644" i="1" s="1"/>
  <c r="AI1644" i="1" s="1"/>
  <c r="AA1667" i="1"/>
  <c r="AB1667" i="1" s="1"/>
  <c r="AF1667" i="1" s="1"/>
  <c r="AG1667" i="1" s="1"/>
  <c r="AH1667" i="1" s="1"/>
  <c r="AA1613" i="1"/>
  <c r="AB1613" i="1" s="1"/>
  <c r="AC1613" i="1" s="1"/>
  <c r="AD1613" i="1" s="1"/>
  <c r="AE1613" i="1" s="1"/>
  <c r="AI1613" i="1" s="1"/>
  <c r="AA621" i="1"/>
  <c r="AB621" i="1" s="1"/>
  <c r="AF621" i="1" s="1"/>
  <c r="AG621" i="1" s="1"/>
  <c r="AH621" i="1" s="1"/>
  <c r="AA507" i="1"/>
  <c r="AB507" i="1" s="1"/>
  <c r="AF507" i="1" s="1"/>
  <c r="AG507" i="1" s="1"/>
  <c r="AH507" i="1" s="1"/>
  <c r="AA477" i="1"/>
  <c r="AB477" i="1" s="1"/>
  <c r="AF477" i="1" s="1"/>
  <c r="AG477" i="1" s="1"/>
  <c r="AH477" i="1" s="1"/>
  <c r="AA494" i="1"/>
  <c r="AB494" i="1" s="1"/>
  <c r="AF494" i="1" s="1"/>
  <c r="AG494" i="1" s="1"/>
  <c r="AH494" i="1" s="1"/>
  <c r="AA352" i="1"/>
  <c r="AB352" i="1" s="1"/>
  <c r="AF352" i="1" s="1"/>
  <c r="AG352" i="1" s="1"/>
  <c r="AH352" i="1" s="1"/>
  <c r="AA279" i="1"/>
  <c r="AB279" i="1" s="1"/>
  <c r="AF279" i="1" s="1"/>
  <c r="AG279" i="1" s="1"/>
  <c r="AH279" i="1" s="1"/>
  <c r="AA205" i="1"/>
  <c r="AB205" i="1" s="1"/>
  <c r="AF205" i="1" s="1"/>
  <c r="AG205" i="1" s="1"/>
  <c r="AH205" i="1" s="1"/>
  <c r="AA172" i="1"/>
  <c r="AB172" i="1" s="1"/>
  <c r="AF172" i="1" s="1"/>
  <c r="AG172" i="1" s="1"/>
  <c r="AH172" i="1" s="1"/>
  <c r="AA128" i="1"/>
  <c r="AB128" i="1" s="1"/>
  <c r="AA9" i="1"/>
  <c r="AB9" i="1" s="1"/>
  <c r="AF9" i="1" s="1"/>
  <c r="AG9" i="1" s="1"/>
  <c r="AH9" i="1" s="1"/>
  <c r="AA2297" i="1"/>
  <c r="AA2233" i="1"/>
  <c r="AA2169" i="1"/>
  <c r="AB2169" i="1" s="1"/>
  <c r="AF2169" i="1" s="1"/>
  <c r="AG2169" i="1" s="1"/>
  <c r="AH2169" i="1" s="1"/>
  <c r="AA2105" i="1"/>
  <c r="AB2105" i="1" s="1"/>
  <c r="AF2105" i="1" s="1"/>
  <c r="AG2105" i="1" s="1"/>
  <c r="AH2105" i="1" s="1"/>
  <c r="AA2041" i="1"/>
  <c r="AB2041" i="1" s="1"/>
  <c r="AF2041" i="1" s="1"/>
  <c r="AG2041" i="1" s="1"/>
  <c r="AH2041" i="1" s="1"/>
  <c r="AA1977" i="1"/>
  <c r="AB1977" i="1" s="1"/>
  <c r="AF1977" i="1" s="1"/>
  <c r="AG1977" i="1" s="1"/>
  <c r="AH1977" i="1" s="1"/>
  <c r="AA1913" i="1"/>
  <c r="AB1913" i="1" s="1"/>
  <c r="AF1913" i="1" s="1"/>
  <c r="AG1913" i="1" s="1"/>
  <c r="AH1913" i="1" s="1"/>
  <c r="AA1850" i="1"/>
  <c r="AB1850" i="1" s="1"/>
  <c r="AC1850" i="1" s="1"/>
  <c r="AD1850" i="1" s="1"/>
  <c r="AE1850" i="1" s="1"/>
  <c r="AI1850" i="1" s="1"/>
  <c r="AA1786" i="1"/>
  <c r="AB1786" i="1" s="1"/>
  <c r="AF1786" i="1" s="1"/>
  <c r="AG1786" i="1" s="1"/>
  <c r="AH1786" i="1" s="1"/>
  <c r="AA1722" i="1"/>
  <c r="AB1722" i="1" s="1"/>
  <c r="AF1722" i="1" s="1"/>
  <c r="AG1722" i="1" s="1"/>
  <c r="AH1722" i="1" s="1"/>
  <c r="AA1658" i="1"/>
  <c r="AB1658" i="1" s="1"/>
  <c r="AF1658" i="1" s="1"/>
  <c r="AG1658" i="1" s="1"/>
  <c r="AH1658" i="1" s="1"/>
  <c r="AA1721" i="1"/>
  <c r="AB1721" i="1" s="1"/>
  <c r="AF1721" i="1" s="1"/>
  <c r="AG1721" i="1" s="1"/>
  <c r="AH1721" i="1" s="1"/>
  <c r="AA1657" i="1"/>
  <c r="AB1657" i="1" s="1"/>
  <c r="AF1657" i="1" s="1"/>
  <c r="AG1657" i="1" s="1"/>
  <c r="AH1657" i="1" s="1"/>
  <c r="AA1594" i="1"/>
  <c r="AB1594" i="1" s="1"/>
  <c r="AF1594" i="1" s="1"/>
  <c r="AG1594" i="1" s="1"/>
  <c r="AH1594" i="1" s="1"/>
  <c r="AA1728" i="1"/>
  <c r="AA1664" i="1"/>
  <c r="AB1664" i="1" s="1"/>
  <c r="AF1664" i="1" s="1"/>
  <c r="AG1664" i="1" s="1"/>
  <c r="AH1664" i="1" s="1"/>
  <c r="AA1612" i="1"/>
  <c r="AB1612" i="1" s="1"/>
  <c r="AF1612" i="1" s="1"/>
  <c r="AG1612" i="1" s="1"/>
  <c r="AH1612" i="1" s="1"/>
  <c r="AA1767" i="1"/>
  <c r="AB1767" i="1" s="1"/>
  <c r="AF1767" i="1" s="1"/>
  <c r="AG1767" i="1" s="1"/>
  <c r="AH1767" i="1" s="1"/>
  <c r="AA1703" i="1"/>
  <c r="AA1639" i="1"/>
  <c r="AA1701" i="1"/>
  <c r="AB1701" i="1" s="1"/>
  <c r="AF1701" i="1" s="1"/>
  <c r="AG1701" i="1" s="1"/>
  <c r="AH1701" i="1" s="1"/>
  <c r="AA1637" i="1"/>
  <c r="AB1637" i="1" s="1"/>
  <c r="AF1637" i="1" s="1"/>
  <c r="AG1637" i="1" s="1"/>
  <c r="AH1637" i="1" s="1"/>
  <c r="AA1597" i="1"/>
  <c r="AB1597" i="1" s="1"/>
  <c r="AC1597" i="1" s="1"/>
  <c r="AD1597" i="1" s="1"/>
  <c r="AE1597" i="1" s="1"/>
  <c r="AI1597" i="1" s="1"/>
  <c r="AA1587" i="1"/>
  <c r="AA2269" i="1"/>
  <c r="AA2061" i="1"/>
  <c r="AB2061" i="1" s="1"/>
  <c r="AC2061" i="1" s="1"/>
  <c r="AD2061" i="1" s="1"/>
  <c r="AE2061" i="1" s="1"/>
  <c r="AI2061" i="1" s="1"/>
  <c r="AA1830" i="1"/>
  <c r="AB1830" i="1" s="1"/>
  <c r="AA1604" i="1"/>
  <c r="AB1604" i="1" s="1"/>
  <c r="AF1604" i="1" s="1"/>
  <c r="AG1604" i="1" s="1"/>
  <c r="AH1604" i="1" s="1"/>
  <c r="AA2309" i="1"/>
  <c r="AB2309" i="1" s="1"/>
  <c r="AF2309" i="1" s="1"/>
  <c r="AG2309" i="1" s="1"/>
  <c r="AH2309" i="1" s="1"/>
  <c r="AA2117" i="1"/>
  <c r="AB2117" i="1" s="1"/>
  <c r="AA1941" i="1"/>
  <c r="AA1766" i="1"/>
  <c r="AB1766" i="1" s="1"/>
  <c r="AC1766" i="1" s="1"/>
  <c r="AD1766" i="1" s="1"/>
  <c r="AE1766" i="1" s="1"/>
  <c r="AI1766" i="1" s="1"/>
  <c r="AA125" i="1"/>
  <c r="AB125" i="1" s="1"/>
  <c r="AF125" i="1" s="1"/>
  <c r="AG125" i="1" s="1"/>
  <c r="AH125" i="1" s="1"/>
  <c r="AA2205" i="1"/>
  <c r="AA2021" i="1"/>
  <c r="AB2021" i="1" s="1"/>
  <c r="AF2021" i="1" s="1"/>
  <c r="AG2021" i="1" s="1"/>
  <c r="AH2021" i="1" s="1"/>
  <c r="AA1846" i="1"/>
  <c r="AA1670" i="1"/>
  <c r="AB1670" i="1" s="1"/>
  <c r="AF1670" i="1" s="1"/>
  <c r="AG1670" i="1" s="1"/>
  <c r="AH1670" i="1" s="1"/>
  <c r="AA1446" i="1"/>
  <c r="AB1446" i="1" s="1"/>
  <c r="AF1446" i="1" s="1"/>
  <c r="AG1446" i="1" s="1"/>
  <c r="AH1446" i="1" s="1"/>
  <c r="AA1458" i="1"/>
  <c r="AA1497" i="1"/>
  <c r="AB1497" i="1" s="1"/>
  <c r="AF1497" i="1" s="1"/>
  <c r="AG1497" i="1" s="1"/>
  <c r="AH1497" i="1" s="1"/>
  <c r="AA1215" i="1"/>
  <c r="AB1215" i="1" s="1"/>
  <c r="AF1215" i="1" s="1"/>
  <c r="AG1215" i="1" s="1"/>
  <c r="AH1215" i="1" s="1"/>
  <c r="AA1196" i="1"/>
  <c r="AB1196" i="1" s="1"/>
  <c r="AF1196" i="1" s="1"/>
  <c r="AG1196" i="1" s="1"/>
  <c r="AH1196" i="1" s="1"/>
  <c r="AA1422" i="1"/>
  <c r="AB1422" i="1" s="1"/>
  <c r="AF1422" i="1" s="1"/>
  <c r="AG1422" i="1" s="1"/>
  <c r="AH1422" i="1" s="1"/>
  <c r="AA1219" i="1"/>
  <c r="AB1219" i="1" s="1"/>
  <c r="AF1219" i="1" s="1"/>
  <c r="AG1219" i="1" s="1"/>
  <c r="AH1219" i="1" s="1"/>
  <c r="AA878" i="1"/>
  <c r="AB878" i="1" s="1"/>
  <c r="AF878" i="1" s="1"/>
  <c r="AG878" i="1" s="1"/>
  <c r="AH878" i="1" s="1"/>
  <c r="AA790" i="1"/>
  <c r="AA1419" i="1"/>
  <c r="AB1419" i="1" s="1"/>
  <c r="AA988" i="1"/>
  <c r="AB988" i="1" s="1"/>
  <c r="AF988" i="1" s="1"/>
  <c r="AG988" i="1" s="1"/>
  <c r="AH988" i="1" s="1"/>
  <c r="AA1492" i="1"/>
  <c r="AB1492" i="1" s="1"/>
  <c r="AF1492" i="1" s="1"/>
  <c r="AG1492" i="1" s="1"/>
  <c r="AH1492" i="1" s="1"/>
  <c r="AA1514" i="1"/>
  <c r="AA1515" i="1"/>
  <c r="AB1515" i="1" s="1"/>
  <c r="AF1515" i="1" s="1"/>
  <c r="AG1515" i="1" s="1"/>
  <c r="AH1515" i="1" s="1"/>
  <c r="AA1540" i="1"/>
  <c r="AA1339" i="1"/>
  <c r="AB1339" i="1" s="1"/>
  <c r="AF1339" i="1" s="1"/>
  <c r="AG1339" i="1" s="1"/>
  <c r="AH1339" i="1" s="1"/>
  <c r="AA1337" i="1"/>
  <c r="AB1337" i="1" s="1"/>
  <c r="AA1448" i="1"/>
  <c r="AB1448" i="1" s="1"/>
  <c r="AF1448" i="1" s="1"/>
  <c r="AG1448" i="1" s="1"/>
  <c r="AH1448" i="1" s="1"/>
  <c r="AA1507" i="1"/>
  <c r="AA1575" i="1"/>
  <c r="AA1353" i="1"/>
  <c r="AB1353" i="1" s="1"/>
  <c r="AF1353" i="1" s="1"/>
  <c r="AG1353" i="1" s="1"/>
  <c r="AH1353" i="1" s="1"/>
  <c r="AA1528" i="1"/>
  <c r="AB1528" i="1" s="1"/>
  <c r="AF1528" i="1" s="1"/>
  <c r="AG1528" i="1" s="1"/>
  <c r="AH1528" i="1" s="1"/>
  <c r="AA1305" i="1"/>
  <c r="AA1444" i="1"/>
  <c r="AA1499" i="1"/>
  <c r="AA1558" i="1"/>
  <c r="AB1558" i="1" s="1"/>
  <c r="AF1558" i="1" s="1"/>
  <c r="AG1558" i="1" s="1"/>
  <c r="AH1558" i="1" s="1"/>
  <c r="AA1340" i="1"/>
  <c r="AB1340" i="1" s="1"/>
  <c r="AF1340" i="1" s="1"/>
  <c r="AG1340" i="1" s="1"/>
  <c r="AH1340" i="1" s="1"/>
  <c r="AA1524" i="1"/>
  <c r="AB1524" i="1" s="1"/>
  <c r="AF1524" i="1" s="1"/>
  <c r="AG1524" i="1" s="1"/>
  <c r="AH1524" i="1" s="1"/>
  <c r="AA1364" i="1"/>
  <c r="AB1364" i="1" s="1"/>
  <c r="AF1364" i="1" s="1"/>
  <c r="AG1364" i="1" s="1"/>
  <c r="AH1364" i="1" s="1"/>
  <c r="AA1456" i="1"/>
  <c r="AB1456" i="1" s="1"/>
  <c r="AF1456" i="1" s="1"/>
  <c r="AG1456" i="1" s="1"/>
  <c r="AH1456" i="1" s="1"/>
  <c r="AA1533" i="1"/>
  <c r="AA1311" i="1"/>
  <c r="AB1311" i="1" s="1"/>
  <c r="AF1311" i="1" s="1"/>
  <c r="AG1311" i="1" s="1"/>
  <c r="AH1311" i="1" s="1"/>
  <c r="AA1454" i="1"/>
  <c r="AB1454" i="1" s="1"/>
  <c r="AF1454" i="1" s="1"/>
  <c r="AG1454" i="1" s="1"/>
  <c r="AH1454" i="1" s="1"/>
  <c r="AA1536" i="1"/>
  <c r="AB1536" i="1" s="1"/>
  <c r="AF1536" i="1" s="1"/>
  <c r="AG1536" i="1" s="1"/>
  <c r="AH1536" i="1" s="1"/>
  <c r="AA1376" i="1"/>
  <c r="AB1376" i="1" s="1"/>
  <c r="AF1376" i="1" s="1"/>
  <c r="AG1376" i="1" s="1"/>
  <c r="AH1376" i="1" s="1"/>
  <c r="AA1184" i="1"/>
  <c r="AA1248" i="1"/>
  <c r="AB1248" i="1" s="1"/>
  <c r="AF1248" i="1" s="1"/>
  <c r="AG1248" i="1" s="1"/>
  <c r="AH1248" i="1" s="1"/>
  <c r="AA1118" i="1"/>
  <c r="AB1118" i="1" s="1"/>
  <c r="AF1118" i="1" s="1"/>
  <c r="AG1118" i="1" s="1"/>
  <c r="AH1118" i="1" s="1"/>
  <c r="AA1001" i="1"/>
  <c r="AB1001" i="1" s="1"/>
  <c r="AF1001" i="1" s="1"/>
  <c r="AG1001" i="1" s="1"/>
  <c r="AH1001" i="1" s="1"/>
  <c r="AA1072" i="1"/>
  <c r="AA900" i="1"/>
  <c r="AB900" i="1" s="1"/>
  <c r="AC900" i="1" s="1"/>
  <c r="AD900" i="1" s="1"/>
  <c r="AE900" i="1" s="1"/>
  <c r="AI900" i="1" s="1"/>
  <c r="AA793" i="1"/>
  <c r="AB793" i="1" s="1"/>
  <c r="AF793" i="1" s="1"/>
  <c r="AG793" i="1" s="1"/>
  <c r="AH793" i="1" s="1"/>
  <c r="AA860" i="1"/>
  <c r="AA735" i="1"/>
  <c r="AA1423" i="1"/>
  <c r="AA1226" i="1"/>
  <c r="AB1226" i="1" s="1"/>
  <c r="AF1226" i="1" s="1"/>
  <c r="AG1226" i="1" s="1"/>
  <c r="AH1226" i="1" s="1"/>
  <c r="AA1291" i="1"/>
  <c r="AA1140" i="1"/>
  <c r="AB1140" i="1" s="1"/>
  <c r="AF1140" i="1" s="1"/>
  <c r="AG1140" i="1" s="1"/>
  <c r="AH1140" i="1" s="1"/>
  <c r="AA1030" i="1"/>
  <c r="AB1030" i="1" s="1"/>
  <c r="AF1030" i="1" s="1"/>
  <c r="AG1030" i="1" s="1"/>
  <c r="AH1030" i="1" s="1"/>
  <c r="AA951" i="1"/>
  <c r="AB951" i="1" s="1"/>
  <c r="AF951" i="1" s="1"/>
  <c r="AG951" i="1" s="1"/>
  <c r="AH951" i="1" s="1"/>
  <c r="AA921" i="1"/>
  <c r="AB921" i="1" s="1"/>
  <c r="AA819" i="1"/>
  <c r="AB819" i="1" s="1"/>
  <c r="AF819" i="1" s="1"/>
  <c r="AG819" i="1" s="1"/>
  <c r="AH819" i="1" s="1"/>
  <c r="AA886" i="1"/>
  <c r="AA1389" i="1"/>
  <c r="AB1389" i="1" s="1"/>
  <c r="AA1195" i="1"/>
  <c r="AB1195" i="1" s="1"/>
  <c r="AA1258" i="1"/>
  <c r="AB1258" i="1" s="1"/>
  <c r="AF1258" i="1" s="1"/>
  <c r="AG1258" i="1" s="1"/>
  <c r="AH1258" i="1" s="1"/>
  <c r="AA1122" i="1"/>
  <c r="AB1122" i="1" s="1"/>
  <c r="AF1122" i="1" s="1"/>
  <c r="AG1122" i="1" s="1"/>
  <c r="AH1122" i="1" s="1"/>
  <c r="AA999" i="1"/>
  <c r="AA1070" i="1"/>
  <c r="AA898" i="1"/>
  <c r="AA810" i="1"/>
  <c r="AB810" i="1" s="1"/>
  <c r="AF810" i="1" s="1"/>
  <c r="AG810" i="1" s="1"/>
  <c r="AH810" i="1" s="1"/>
  <c r="AA871" i="1"/>
  <c r="AB871" i="1" s="1"/>
  <c r="AF871" i="1" s="1"/>
  <c r="AG871" i="1" s="1"/>
  <c r="AH871" i="1" s="1"/>
  <c r="AA749" i="1"/>
  <c r="AB749" i="1" s="1"/>
  <c r="AF749" i="1" s="1"/>
  <c r="AG749" i="1" s="1"/>
  <c r="AH749" i="1" s="1"/>
  <c r="AA1188" i="1"/>
  <c r="AB1188" i="1" s="1"/>
  <c r="AF1188" i="1" s="1"/>
  <c r="AG1188" i="1" s="1"/>
  <c r="AH1188" i="1" s="1"/>
  <c r="AA1257" i="1"/>
  <c r="AB1257" i="1" s="1"/>
  <c r="AF1257" i="1" s="1"/>
  <c r="AG1257" i="1" s="1"/>
  <c r="AH1257" i="1" s="1"/>
  <c r="AA1115" i="1"/>
  <c r="AB1115" i="1" s="1"/>
  <c r="AA996" i="1"/>
  <c r="AB996" i="1" s="1"/>
  <c r="AF996" i="1" s="1"/>
  <c r="AG996" i="1" s="1"/>
  <c r="AH996" i="1" s="1"/>
  <c r="AA1056" i="1"/>
  <c r="AB1056" i="1" s="1"/>
  <c r="AF1056" i="1" s="1"/>
  <c r="AG1056" i="1" s="1"/>
  <c r="AH1056" i="1" s="1"/>
  <c r="AA970" i="1"/>
  <c r="AB970" i="1" s="1"/>
  <c r="AF970" i="1" s="1"/>
  <c r="AG970" i="1" s="1"/>
  <c r="AH970" i="1" s="1"/>
  <c r="AA938" i="1"/>
  <c r="AB938" i="1" s="1"/>
  <c r="AC938" i="1" s="1"/>
  <c r="AD938" i="1" s="1"/>
  <c r="AE938" i="1" s="1"/>
  <c r="AI938" i="1" s="1"/>
  <c r="AA843" i="1"/>
  <c r="AA723" i="1"/>
  <c r="AB723" i="1" s="1"/>
  <c r="AF723" i="1" s="1"/>
  <c r="AG723" i="1" s="1"/>
  <c r="AH723" i="1" s="1"/>
  <c r="AA1420" i="1"/>
  <c r="AB1420" i="1" s="1"/>
  <c r="AA1223" i="1"/>
  <c r="AA1093" i="1"/>
  <c r="AB1093" i="1" s="1"/>
  <c r="AF1093" i="1" s="1"/>
  <c r="AG1093" i="1" s="1"/>
  <c r="AH1093" i="1" s="1"/>
  <c r="AA1155" i="1"/>
  <c r="AB1155" i="1" s="1"/>
  <c r="AC1155" i="1" s="1"/>
  <c r="AD1155" i="1" s="1"/>
  <c r="AE1155" i="1" s="1"/>
  <c r="AI1155" i="1" s="1"/>
  <c r="AA1032" i="1"/>
  <c r="AB1032" i="1" s="1"/>
  <c r="AF1032" i="1" s="1"/>
  <c r="AG1032" i="1" s="1"/>
  <c r="AH1032" i="1" s="1"/>
  <c r="AA948" i="1"/>
  <c r="AB948" i="1" s="1"/>
  <c r="AC948" i="1" s="1"/>
  <c r="AD948" i="1" s="1"/>
  <c r="AE948" i="1" s="1"/>
  <c r="AI948" i="1" s="1"/>
  <c r="AA909" i="1"/>
  <c r="AB909" i="1" s="1"/>
  <c r="AF909" i="1" s="1"/>
  <c r="AG909" i="1" s="1"/>
  <c r="AH909" i="1" s="1"/>
  <c r="AA822" i="1"/>
  <c r="AB822" i="1" s="1"/>
  <c r="AA883" i="1"/>
  <c r="AB883" i="1" s="1"/>
  <c r="AA765" i="1"/>
  <c r="AB765" i="1" s="1"/>
  <c r="AF765" i="1" s="1"/>
  <c r="AG765" i="1" s="1"/>
  <c r="AH765" i="1" s="1"/>
  <c r="AA1386" i="1"/>
  <c r="AB1386" i="1" s="1"/>
  <c r="AF1386" i="1" s="1"/>
  <c r="AG1386" i="1" s="1"/>
  <c r="AH1386" i="1" s="1"/>
  <c r="AA1201" i="1"/>
  <c r="AB1201" i="1" s="1"/>
  <c r="AC1201" i="1" s="1"/>
  <c r="AD1201" i="1" s="1"/>
  <c r="AE1201" i="1" s="1"/>
  <c r="AI1201" i="1" s="1"/>
  <c r="AA1265" i="1"/>
  <c r="AB1265" i="1" s="1"/>
  <c r="AF1265" i="1" s="1"/>
  <c r="AG1265" i="1" s="1"/>
  <c r="AH1265" i="1" s="1"/>
  <c r="AA1123" i="1"/>
  <c r="AB1123" i="1" s="1"/>
  <c r="AA1005" i="1"/>
  <c r="AB1005" i="1" s="1"/>
  <c r="AA1065" i="1"/>
  <c r="AB1065" i="1" s="1"/>
  <c r="AF1065" i="1" s="1"/>
  <c r="AG1065" i="1" s="1"/>
  <c r="AH1065" i="1" s="1"/>
  <c r="AA1429" i="1"/>
  <c r="AA1235" i="1"/>
  <c r="AB1235" i="1" s="1"/>
  <c r="AF1235" i="1" s="1"/>
  <c r="AG1235" i="1" s="1"/>
  <c r="AH1235" i="1" s="1"/>
  <c r="AA1094" i="1"/>
  <c r="AB1094" i="1" s="1"/>
  <c r="AF1094" i="1" s="1"/>
  <c r="AG1094" i="1" s="1"/>
  <c r="AH1094" i="1" s="1"/>
  <c r="AA1159" i="1"/>
  <c r="AB1159" i="1" s="1"/>
  <c r="AF1159" i="1" s="1"/>
  <c r="AG1159" i="1" s="1"/>
  <c r="AH1159" i="1" s="1"/>
  <c r="AA1046" i="1"/>
  <c r="AB1046" i="1" s="1"/>
  <c r="AA964" i="1"/>
  <c r="AB964" i="1" s="1"/>
  <c r="AA933" i="1"/>
  <c r="AB933" i="1" s="1"/>
  <c r="AA839" i="1"/>
  <c r="AB839" i="1" s="1"/>
  <c r="AF839" i="1" s="1"/>
  <c r="AG839" i="1" s="1"/>
  <c r="AH839" i="1" s="1"/>
  <c r="AA716" i="1"/>
  <c r="AB716" i="1" s="1"/>
  <c r="AF716" i="1" s="1"/>
  <c r="AG716" i="1" s="1"/>
  <c r="AH716" i="1" s="1"/>
  <c r="AA1394" i="1"/>
  <c r="AA1199" i="1"/>
  <c r="AB1199" i="1" s="1"/>
  <c r="AF1199" i="1" s="1"/>
  <c r="AG1199" i="1" s="1"/>
  <c r="AH1199" i="1" s="1"/>
  <c r="AA1263" i="1"/>
  <c r="AB1263" i="1" s="1"/>
  <c r="AF1263" i="1" s="1"/>
  <c r="AG1263" i="1" s="1"/>
  <c r="AH1263" i="1" s="1"/>
  <c r="AA1126" i="1"/>
  <c r="AB1126" i="1" s="1"/>
  <c r="AF1126" i="1" s="1"/>
  <c r="AG1126" i="1" s="1"/>
  <c r="AH1126" i="1" s="1"/>
  <c r="AA1006" i="1"/>
  <c r="AB1006" i="1" s="1"/>
  <c r="AF1006" i="1" s="1"/>
  <c r="AG1006" i="1" s="1"/>
  <c r="AH1006" i="1" s="1"/>
  <c r="AA700" i="1"/>
  <c r="AB700" i="1" s="1"/>
  <c r="AA618" i="1"/>
  <c r="AA528" i="1"/>
  <c r="AA583" i="1"/>
  <c r="AB583" i="1" s="1"/>
  <c r="AF583" i="1" s="1"/>
  <c r="AG583" i="1" s="1"/>
  <c r="AH583" i="1" s="1"/>
  <c r="AA418" i="1"/>
  <c r="AB418" i="1" s="1"/>
  <c r="AA353" i="1"/>
  <c r="AB353" i="1" s="1"/>
  <c r="AF353" i="1" s="1"/>
  <c r="AG353" i="1" s="1"/>
  <c r="AH353" i="1" s="1"/>
  <c r="AA268" i="1"/>
  <c r="AA228" i="1"/>
  <c r="AB228" i="1" s="1"/>
  <c r="AF228" i="1" s="1"/>
  <c r="AG228" i="1" s="1"/>
  <c r="AH228" i="1" s="1"/>
  <c r="AA193" i="1"/>
  <c r="AB193" i="1" s="1"/>
  <c r="AF193" i="1" s="1"/>
  <c r="AG193" i="1" s="1"/>
  <c r="AH193" i="1" s="1"/>
  <c r="AA102" i="1"/>
  <c r="AB102" i="1" s="1"/>
  <c r="AC102" i="1" s="1"/>
  <c r="AD102" i="1" s="1"/>
  <c r="AE102" i="1" s="1"/>
  <c r="AI102" i="1" s="1"/>
  <c r="AA673" i="1"/>
  <c r="AB673" i="1" s="1"/>
  <c r="AF673" i="1" s="1"/>
  <c r="AG673" i="1" s="1"/>
  <c r="AH673" i="1" s="1"/>
  <c r="AA624" i="1"/>
  <c r="AB624" i="1" s="1"/>
  <c r="AF624" i="1" s="1"/>
  <c r="AG624" i="1" s="1"/>
  <c r="AH624" i="1" s="1"/>
  <c r="AA557" i="1"/>
  <c r="AB557" i="1" s="1"/>
  <c r="AF557" i="1" s="1"/>
  <c r="AG557" i="1" s="1"/>
  <c r="AH557" i="1" s="1"/>
  <c r="AA540" i="1"/>
  <c r="AB540" i="1" s="1"/>
  <c r="AC540" i="1" s="1"/>
  <c r="AD540" i="1" s="1"/>
  <c r="AE540" i="1" s="1"/>
  <c r="AI540" i="1" s="1"/>
  <c r="AA436" i="1"/>
  <c r="AB436" i="1" s="1"/>
  <c r="AA442" i="1"/>
  <c r="AB442" i="1" s="1"/>
  <c r="AC442" i="1" s="1"/>
  <c r="AD442" i="1" s="1"/>
  <c r="AE442" i="1" s="1"/>
  <c r="AI442" i="1" s="1"/>
  <c r="AA288" i="1"/>
  <c r="AA328" i="1"/>
  <c r="AA192" i="1"/>
  <c r="AB192" i="1" s="1"/>
  <c r="AF192" i="1" s="1"/>
  <c r="AG192" i="1" s="1"/>
  <c r="AH192" i="1" s="1"/>
  <c r="AA85" i="1"/>
  <c r="AB85" i="1" s="1"/>
  <c r="AF85" i="1" s="1"/>
  <c r="AG85" i="1" s="1"/>
  <c r="AH85" i="1" s="1"/>
  <c r="AA694" i="1"/>
  <c r="AB694" i="1" s="1"/>
  <c r="AA648" i="1"/>
  <c r="AB648" i="1" s="1"/>
  <c r="AA542" i="1"/>
  <c r="AB542" i="1" s="1"/>
  <c r="AF542" i="1" s="1"/>
  <c r="AG542" i="1" s="1"/>
  <c r="AH542" i="1" s="1"/>
  <c r="AA595" i="1"/>
  <c r="AB595" i="1" s="1"/>
  <c r="AF595" i="1" s="1"/>
  <c r="AG595" i="1" s="1"/>
  <c r="AH595" i="1" s="1"/>
  <c r="AA413" i="1"/>
  <c r="AA447" i="1"/>
  <c r="AB447" i="1" s="1"/>
  <c r="AF447" i="1" s="1"/>
  <c r="AG447" i="1" s="1"/>
  <c r="AH447" i="1" s="1"/>
  <c r="AA275" i="1"/>
  <c r="AB275" i="1" s="1"/>
  <c r="AA211" i="1"/>
  <c r="AA235" i="1"/>
  <c r="AB235" i="1" s="1"/>
  <c r="AF235" i="1" s="1"/>
  <c r="AG235" i="1" s="1"/>
  <c r="AH235" i="1" s="1"/>
  <c r="AA769" i="1"/>
  <c r="AB769" i="1" s="1"/>
  <c r="AF769" i="1" s="1"/>
  <c r="AG769" i="1" s="1"/>
  <c r="AH769" i="1" s="1"/>
  <c r="AA667" i="1"/>
  <c r="AB667" i="1" s="1"/>
  <c r="AF667" i="1" s="1"/>
  <c r="AG667" i="1" s="1"/>
  <c r="AH667" i="1" s="1"/>
  <c r="AA629" i="1"/>
  <c r="AB629" i="1" s="1"/>
  <c r="AF629" i="1" s="1"/>
  <c r="AG629" i="1" s="1"/>
  <c r="AH629" i="1" s="1"/>
  <c r="AA521" i="1"/>
  <c r="AB521" i="1" s="1"/>
  <c r="AF521" i="1" s="1"/>
  <c r="AG521" i="1" s="1"/>
  <c r="AH521" i="1" s="1"/>
  <c r="AA453" i="1"/>
  <c r="AB453" i="1" s="1"/>
  <c r="AF453" i="1" s="1"/>
  <c r="AG453" i="1" s="1"/>
  <c r="AH453" i="1" s="1"/>
  <c r="AA395" i="1"/>
  <c r="AB395" i="1" s="1"/>
  <c r="AF395" i="1" s="1"/>
  <c r="AG395" i="1" s="1"/>
  <c r="AH395" i="1" s="1"/>
  <c r="AA348" i="1"/>
  <c r="AB348" i="1" s="1"/>
  <c r="AF348" i="1" s="1"/>
  <c r="AG348" i="1" s="1"/>
  <c r="AH348" i="1" s="1"/>
  <c r="AA314" i="1"/>
  <c r="AA223" i="1"/>
  <c r="AB223" i="1" s="1"/>
  <c r="AF223" i="1" s="1"/>
  <c r="AG223" i="1" s="1"/>
  <c r="AH223" i="1" s="1"/>
  <c r="AA161" i="1"/>
  <c r="AB161" i="1" s="1"/>
  <c r="AF161" i="1" s="1"/>
  <c r="AG161" i="1" s="1"/>
  <c r="AH161" i="1" s="1"/>
  <c r="AA785" i="1"/>
  <c r="AB785" i="1" s="1"/>
  <c r="AA627" i="1"/>
  <c r="AB627" i="1" s="1"/>
  <c r="AF627" i="1" s="1"/>
  <c r="AG627" i="1" s="1"/>
  <c r="AH627" i="1" s="1"/>
  <c r="AA563" i="1"/>
  <c r="AB563" i="1" s="1"/>
  <c r="AF563" i="1" s="1"/>
  <c r="AG563" i="1" s="1"/>
  <c r="AH563" i="1" s="1"/>
  <c r="AA537" i="1"/>
  <c r="AB537" i="1" s="1"/>
  <c r="AF537" i="1" s="1"/>
  <c r="AG537" i="1" s="1"/>
  <c r="AH537" i="1" s="1"/>
  <c r="AA377" i="1"/>
  <c r="AB377" i="1" s="1"/>
  <c r="AA489" i="1"/>
  <c r="AB489" i="1" s="1"/>
  <c r="AA266" i="1"/>
  <c r="AB266" i="1" s="1"/>
  <c r="AF266" i="1" s="1"/>
  <c r="AG266" i="1" s="1"/>
  <c r="AH266" i="1" s="1"/>
  <c r="AA325" i="1"/>
  <c r="AB325" i="1" s="1"/>
  <c r="AA242" i="1"/>
  <c r="AB242" i="1" s="1"/>
  <c r="AA83" i="1"/>
  <c r="AA698" i="1"/>
  <c r="AA612" i="1"/>
  <c r="AB612" i="1" s="1"/>
  <c r="AF612" i="1" s="1"/>
  <c r="AG612" i="1" s="1"/>
  <c r="AH612" i="1" s="1"/>
  <c r="AA561" i="1"/>
  <c r="AB561" i="1" s="1"/>
  <c r="AA551" i="1"/>
  <c r="AB551" i="1" s="1"/>
  <c r="AF551" i="1" s="1"/>
  <c r="AG551" i="1" s="1"/>
  <c r="AH551" i="1" s="1"/>
  <c r="AA411" i="1"/>
  <c r="AB411" i="1" s="1"/>
  <c r="AF411" i="1" s="1"/>
  <c r="AG411" i="1" s="1"/>
  <c r="AH411" i="1" s="1"/>
  <c r="AA438" i="1"/>
  <c r="AB438" i="1" s="1"/>
  <c r="AC438" i="1" s="1"/>
  <c r="AD438" i="1" s="1"/>
  <c r="AE438" i="1" s="1"/>
  <c r="AI438" i="1" s="1"/>
  <c r="AA297" i="1"/>
  <c r="AB297" i="1" s="1"/>
  <c r="AA248" i="1"/>
  <c r="AA216" i="1"/>
  <c r="AB216" i="1" s="1"/>
  <c r="AF216" i="1" s="1"/>
  <c r="AG216" i="1" s="1"/>
  <c r="AH216" i="1" s="1"/>
  <c r="AA92" i="1"/>
  <c r="AB92" i="1" s="1"/>
  <c r="AF92" i="1" s="1"/>
  <c r="AG92" i="1" s="1"/>
  <c r="AH92" i="1" s="1"/>
  <c r="AA155" i="1"/>
  <c r="AB155" i="1" s="1"/>
  <c r="AF155" i="1" s="1"/>
  <c r="AG155" i="1" s="1"/>
  <c r="AH155" i="1" s="1"/>
  <c r="AA987" i="1"/>
  <c r="AB987" i="1" s="1"/>
  <c r="AF987" i="1" s="1"/>
  <c r="AG987" i="1" s="1"/>
  <c r="AH987" i="1" s="1"/>
  <c r="AA806" i="1"/>
  <c r="AA864" i="1"/>
  <c r="AB864" i="1" s="1"/>
  <c r="AF864" i="1" s="1"/>
  <c r="AG864" i="1" s="1"/>
  <c r="AH864" i="1" s="1"/>
  <c r="AA754" i="1"/>
  <c r="AB754" i="1" s="1"/>
  <c r="AF754" i="1" s="1"/>
  <c r="AG754" i="1" s="1"/>
  <c r="AH754" i="1" s="1"/>
  <c r="AA702" i="1"/>
  <c r="AB702" i="1" s="1"/>
  <c r="AA599" i="1"/>
  <c r="AB599" i="1" s="1"/>
  <c r="AF599" i="1" s="1"/>
  <c r="AG599" i="1" s="1"/>
  <c r="AH599" i="1" s="1"/>
  <c r="AA590" i="1"/>
  <c r="AB590" i="1" s="1"/>
  <c r="AF590" i="1" s="1"/>
  <c r="AG590" i="1" s="1"/>
  <c r="AH590" i="1" s="1"/>
  <c r="AA54" i="1"/>
  <c r="AB54" i="1" s="1"/>
  <c r="AF54" i="1" s="1"/>
  <c r="AG54" i="1" s="1"/>
  <c r="AH54" i="1" s="1"/>
  <c r="AA2274" i="1"/>
  <c r="AB2274" i="1" s="1"/>
  <c r="AA2210" i="1"/>
  <c r="AB2210" i="1" s="1"/>
  <c r="AF2210" i="1" s="1"/>
  <c r="AG2210" i="1" s="1"/>
  <c r="AH2210" i="1" s="1"/>
  <c r="AA2146" i="1"/>
  <c r="AB2146" i="1" s="1"/>
  <c r="AF2146" i="1" s="1"/>
  <c r="AG2146" i="1" s="1"/>
  <c r="AH2146" i="1" s="1"/>
  <c r="AA2082" i="1"/>
  <c r="AB2082" i="1" s="1"/>
  <c r="AF2082" i="1" s="1"/>
  <c r="AG2082" i="1" s="1"/>
  <c r="AH2082" i="1" s="1"/>
  <c r="AA2018" i="1"/>
  <c r="AB2018" i="1" s="1"/>
  <c r="AF2018" i="1" s="1"/>
  <c r="AG2018" i="1" s="1"/>
  <c r="AH2018" i="1" s="1"/>
  <c r="AA1954" i="1"/>
  <c r="AB1954" i="1" s="1"/>
  <c r="AF1954" i="1" s="1"/>
  <c r="AG1954" i="1" s="1"/>
  <c r="AH1954" i="1" s="1"/>
  <c r="AA1883" i="1"/>
  <c r="AB1883" i="1" s="1"/>
  <c r="AF1883" i="1" s="1"/>
  <c r="AG1883" i="1" s="1"/>
  <c r="AH1883" i="1" s="1"/>
  <c r="AA1819" i="1"/>
  <c r="AB1819" i="1" s="1"/>
  <c r="AA1755" i="1"/>
  <c r="AB1755" i="1" s="1"/>
  <c r="AF1755" i="1" s="1"/>
  <c r="AG1755" i="1" s="1"/>
  <c r="AH1755" i="1" s="1"/>
  <c r="AA1036" i="1"/>
  <c r="AB1036" i="1" s="1"/>
  <c r="AF1036" i="1" s="1"/>
  <c r="AG1036" i="1" s="1"/>
  <c r="AH1036" i="1" s="1"/>
  <c r="AA952" i="1"/>
  <c r="AB952" i="1" s="1"/>
  <c r="AC952" i="1" s="1"/>
  <c r="AD952" i="1" s="1"/>
  <c r="AE952" i="1" s="1"/>
  <c r="AI952" i="1" s="1"/>
  <c r="AA932" i="1"/>
  <c r="AB932" i="1" s="1"/>
  <c r="AC932" i="1" s="1"/>
  <c r="AD932" i="1" s="1"/>
  <c r="AE932" i="1" s="1"/>
  <c r="AI932" i="1" s="1"/>
  <c r="AA846" i="1"/>
  <c r="AB846" i="1" s="1"/>
  <c r="AF846" i="1" s="1"/>
  <c r="AG846" i="1" s="1"/>
  <c r="AH846" i="1" s="1"/>
  <c r="AA727" i="1"/>
  <c r="AA671" i="1"/>
  <c r="AB671" i="1" s="1"/>
  <c r="AF671" i="1" s="1"/>
  <c r="AG671" i="1" s="1"/>
  <c r="AH671" i="1" s="1"/>
  <c r="AA608" i="1"/>
  <c r="AB608" i="1" s="1"/>
  <c r="AF608" i="1" s="1"/>
  <c r="AG608" i="1" s="1"/>
  <c r="AH608" i="1" s="1"/>
  <c r="AA3" i="1"/>
  <c r="AB3" i="1" s="1"/>
  <c r="AF3" i="1" s="1"/>
  <c r="AG3" i="1" s="1"/>
  <c r="AH3" i="1" s="1"/>
  <c r="AA2304" i="1"/>
  <c r="AB2304" i="1" s="1"/>
  <c r="AA2240" i="1"/>
  <c r="AB2240" i="1" s="1"/>
  <c r="AF2240" i="1" s="1"/>
  <c r="AG2240" i="1" s="1"/>
  <c r="AH2240" i="1" s="1"/>
  <c r="AA2176" i="1"/>
  <c r="AB2176" i="1" s="1"/>
  <c r="AA2112" i="1"/>
  <c r="AB2112" i="1" s="1"/>
  <c r="AF2112" i="1" s="1"/>
  <c r="AG2112" i="1" s="1"/>
  <c r="AH2112" i="1" s="1"/>
  <c r="AA2048" i="1"/>
  <c r="AB2048" i="1" s="1"/>
  <c r="AF2048" i="1" s="1"/>
  <c r="AG2048" i="1" s="1"/>
  <c r="AH2048" i="1" s="1"/>
  <c r="AA1984" i="1"/>
  <c r="AB1984" i="1" s="1"/>
  <c r="AF1984" i="1" s="1"/>
  <c r="AG1984" i="1" s="1"/>
  <c r="AH1984" i="1" s="1"/>
  <c r="AA1920" i="1"/>
  <c r="AB1920" i="1" s="1"/>
  <c r="AF1920" i="1" s="1"/>
  <c r="AG1920" i="1" s="1"/>
  <c r="AH1920" i="1" s="1"/>
  <c r="AA1857" i="1"/>
  <c r="AB1857" i="1" s="1"/>
  <c r="AF1857" i="1" s="1"/>
  <c r="AG1857" i="1" s="1"/>
  <c r="AH1857" i="1" s="1"/>
  <c r="AA1793" i="1"/>
  <c r="AB1793" i="1" s="1"/>
  <c r="AF1793" i="1" s="1"/>
  <c r="AG1793" i="1" s="1"/>
  <c r="AH1793" i="1" s="1"/>
  <c r="AA122" i="1"/>
  <c r="AB122" i="1" s="1"/>
  <c r="AC122" i="1" s="1"/>
  <c r="AD122" i="1" s="1"/>
  <c r="AE122" i="1" s="1"/>
  <c r="AI122" i="1" s="1"/>
  <c r="AA50" i="1"/>
  <c r="AB50" i="1" s="1"/>
  <c r="AF50" i="1" s="1"/>
  <c r="AG50" i="1" s="1"/>
  <c r="AH50" i="1" s="1"/>
  <c r="AA2295" i="1"/>
  <c r="AA2231" i="1"/>
  <c r="AB2231" i="1" s="1"/>
  <c r="AF2231" i="1" s="1"/>
  <c r="AG2231" i="1" s="1"/>
  <c r="AH2231" i="1" s="1"/>
  <c r="AA2167" i="1"/>
  <c r="AB2167" i="1" s="1"/>
  <c r="AF2167" i="1" s="1"/>
  <c r="AG2167" i="1" s="1"/>
  <c r="AH2167" i="1" s="1"/>
  <c r="AA2103" i="1"/>
  <c r="AB2103" i="1" s="1"/>
  <c r="AF2103" i="1" s="1"/>
  <c r="AG2103" i="1" s="1"/>
  <c r="AH2103" i="1" s="1"/>
  <c r="AA2039" i="1"/>
  <c r="AB2039" i="1" s="1"/>
  <c r="AF2039" i="1" s="1"/>
  <c r="AG2039" i="1" s="1"/>
  <c r="AH2039" i="1" s="1"/>
  <c r="AA1975" i="1"/>
  <c r="AA1911" i="1"/>
  <c r="AB1911" i="1" s="1"/>
  <c r="AA1848" i="1"/>
  <c r="AB1848" i="1" s="1"/>
  <c r="AF1848" i="1" s="1"/>
  <c r="AG1848" i="1" s="1"/>
  <c r="AH1848" i="1" s="1"/>
  <c r="AA1784" i="1"/>
  <c r="AA144" i="1"/>
  <c r="AB144" i="1" s="1"/>
  <c r="AF144" i="1" s="1"/>
  <c r="AG144" i="1" s="1"/>
  <c r="AH144" i="1" s="1"/>
  <c r="AA58" i="1"/>
  <c r="AB58" i="1" s="1"/>
  <c r="AF58" i="1" s="1"/>
  <c r="AG58" i="1" s="1"/>
  <c r="AH58" i="1" s="1"/>
  <c r="AA2278" i="1"/>
  <c r="AB2278" i="1" s="1"/>
  <c r="AF2278" i="1" s="1"/>
  <c r="AG2278" i="1" s="1"/>
  <c r="AH2278" i="1" s="1"/>
  <c r="AA2214" i="1"/>
  <c r="AB2214" i="1" s="1"/>
  <c r="AF2214" i="1" s="1"/>
  <c r="AG2214" i="1" s="1"/>
  <c r="AH2214" i="1" s="1"/>
  <c r="AA2150" i="1"/>
  <c r="AA2086" i="1"/>
  <c r="AB2086" i="1" s="1"/>
  <c r="AF2086" i="1" s="1"/>
  <c r="AG2086" i="1" s="1"/>
  <c r="AH2086" i="1" s="1"/>
  <c r="AA2022" i="1"/>
  <c r="AB2022" i="1" s="1"/>
  <c r="AF2022" i="1" s="1"/>
  <c r="AG2022" i="1" s="1"/>
  <c r="AH2022" i="1" s="1"/>
  <c r="AA1958" i="1"/>
  <c r="AB1958" i="1" s="1"/>
  <c r="AF1958" i="1" s="1"/>
  <c r="AG1958" i="1" s="1"/>
  <c r="AH1958" i="1" s="1"/>
  <c r="AA1894" i="1"/>
  <c r="AB1894" i="1" s="1"/>
  <c r="AF1894" i="1" s="1"/>
  <c r="AG1894" i="1" s="1"/>
  <c r="AH1894" i="1" s="1"/>
  <c r="AA1831" i="1"/>
  <c r="AA36" i="1"/>
  <c r="AB36" i="1" s="1"/>
  <c r="AF36" i="1" s="1"/>
  <c r="AG36" i="1" s="1"/>
  <c r="AH36" i="1" s="1"/>
  <c r="AA2324" i="1"/>
  <c r="AB2324" i="1" s="1"/>
  <c r="AF2324" i="1" s="1"/>
  <c r="AG2324" i="1" s="1"/>
  <c r="AH2324" i="1" s="1"/>
  <c r="AA2260" i="1"/>
  <c r="AB2260" i="1" s="1"/>
  <c r="AF2260" i="1" s="1"/>
  <c r="AG2260" i="1" s="1"/>
  <c r="AH2260" i="1" s="1"/>
  <c r="AA2196" i="1"/>
  <c r="AA2132" i="1"/>
  <c r="AB2132" i="1" s="1"/>
  <c r="AF2132" i="1" s="1"/>
  <c r="AG2132" i="1" s="1"/>
  <c r="AH2132" i="1" s="1"/>
  <c r="AA2068" i="1"/>
  <c r="AA2004" i="1"/>
  <c r="AB2004" i="1" s="1"/>
  <c r="AF2004" i="1" s="1"/>
  <c r="AG2004" i="1" s="1"/>
  <c r="AH2004" i="1" s="1"/>
  <c r="AA1940" i="1"/>
  <c r="AB1940" i="1" s="1"/>
  <c r="AA1877" i="1"/>
  <c r="AB1877" i="1" s="1"/>
  <c r="AA1813" i="1"/>
  <c r="AA1749" i="1"/>
  <c r="AA536" i="1"/>
  <c r="AA376" i="1"/>
  <c r="AB376" i="1" s="1"/>
  <c r="AA491" i="1"/>
  <c r="AA265" i="1"/>
  <c r="AB265" i="1" s="1"/>
  <c r="AF265" i="1" s="1"/>
  <c r="AG265" i="1" s="1"/>
  <c r="AH265" i="1" s="1"/>
  <c r="AA331" i="1"/>
  <c r="AB331" i="1" s="1"/>
  <c r="AF331" i="1" s="1"/>
  <c r="AG331" i="1" s="1"/>
  <c r="AH331" i="1" s="1"/>
  <c r="AA222" i="1"/>
  <c r="AB222" i="1" s="1"/>
  <c r="AC222" i="1" s="1"/>
  <c r="AD222" i="1" s="1"/>
  <c r="AE222" i="1" s="1"/>
  <c r="AI222" i="1" s="1"/>
  <c r="AA82" i="1"/>
  <c r="AB82" i="1" s="1"/>
  <c r="AA147" i="1"/>
  <c r="AB147" i="1" s="1"/>
  <c r="AF147" i="1" s="1"/>
  <c r="AG147" i="1" s="1"/>
  <c r="AH147" i="1" s="1"/>
  <c r="AA53" i="1"/>
  <c r="AB53" i="1" s="1"/>
  <c r="AF53" i="1" s="1"/>
  <c r="AG53" i="1" s="1"/>
  <c r="AH53" i="1" s="1"/>
  <c r="AA2275" i="1"/>
  <c r="AA2211" i="1"/>
  <c r="AB2211" i="1" s="1"/>
  <c r="AF2211" i="1" s="1"/>
  <c r="AG2211" i="1" s="1"/>
  <c r="AH2211" i="1" s="1"/>
  <c r="AA2147" i="1"/>
  <c r="AB2147" i="1" s="1"/>
  <c r="AA2083" i="1"/>
  <c r="AB2083" i="1" s="1"/>
  <c r="AF2083" i="1" s="1"/>
  <c r="AG2083" i="1" s="1"/>
  <c r="AH2083" i="1" s="1"/>
  <c r="AA2019" i="1"/>
  <c r="AB2019" i="1" s="1"/>
  <c r="AF2019" i="1" s="1"/>
  <c r="AG2019" i="1" s="1"/>
  <c r="AH2019" i="1" s="1"/>
  <c r="AA1955" i="1"/>
  <c r="AB1955" i="1" s="1"/>
  <c r="AF1955" i="1" s="1"/>
  <c r="AG1955" i="1" s="1"/>
  <c r="AH1955" i="1" s="1"/>
  <c r="AA1891" i="1"/>
  <c r="AB1891" i="1" s="1"/>
  <c r="AF1891" i="1" s="1"/>
  <c r="AG1891" i="1" s="1"/>
  <c r="AH1891" i="1" s="1"/>
  <c r="AA1828" i="1"/>
  <c r="AB1828" i="1" s="1"/>
  <c r="AA1764" i="1"/>
  <c r="AB1764" i="1" s="1"/>
  <c r="AF1764" i="1" s="1"/>
  <c r="AG1764" i="1" s="1"/>
  <c r="AH1764" i="1" s="1"/>
  <c r="AA1700" i="1"/>
  <c r="AB1700" i="1" s="1"/>
  <c r="AA1636" i="1"/>
  <c r="AB1636" i="1" s="1"/>
  <c r="AA1659" i="1"/>
  <c r="AB1659" i="1" s="1"/>
  <c r="AF1659" i="1" s="1"/>
  <c r="AG1659" i="1" s="1"/>
  <c r="AH1659" i="1" s="1"/>
  <c r="AA1596" i="1"/>
  <c r="AB1596" i="1" s="1"/>
  <c r="AF1596" i="1" s="1"/>
  <c r="AG1596" i="1" s="1"/>
  <c r="AH1596" i="1" s="1"/>
  <c r="AA622" i="1"/>
  <c r="AA517" i="1"/>
  <c r="AB517" i="1" s="1"/>
  <c r="AF517" i="1" s="1"/>
  <c r="AG517" i="1" s="1"/>
  <c r="AH517" i="1" s="1"/>
  <c r="AA449" i="1"/>
  <c r="AB449" i="1" s="1"/>
  <c r="AF449" i="1" s="1"/>
  <c r="AG449" i="1" s="1"/>
  <c r="AH449" i="1" s="1"/>
  <c r="AA410" i="1"/>
  <c r="AB410" i="1" s="1"/>
  <c r="AC410" i="1" s="1"/>
  <c r="AD410" i="1" s="1"/>
  <c r="AE410" i="1" s="1"/>
  <c r="AI410" i="1" s="1"/>
  <c r="AA344" i="1"/>
  <c r="AB344" i="1" s="1"/>
  <c r="AF344" i="1" s="1"/>
  <c r="AG344" i="1" s="1"/>
  <c r="AH344" i="1" s="1"/>
  <c r="AA319" i="1"/>
  <c r="AB319" i="1" s="1"/>
  <c r="AF319" i="1" s="1"/>
  <c r="AG319" i="1" s="1"/>
  <c r="AH319" i="1" s="1"/>
  <c r="AA200" i="1"/>
  <c r="AB200" i="1" s="1"/>
  <c r="AF200" i="1" s="1"/>
  <c r="AG200" i="1" s="1"/>
  <c r="AH200" i="1" s="1"/>
  <c r="AA167" i="1"/>
  <c r="AA132" i="1"/>
  <c r="AA17" i="1"/>
  <c r="AB17" i="1" s="1"/>
  <c r="AF17" i="1" s="1"/>
  <c r="AG17" i="1" s="1"/>
  <c r="AH17" i="1" s="1"/>
  <c r="AA2289" i="1"/>
  <c r="AB2289" i="1" s="1"/>
  <c r="AA2225" i="1"/>
  <c r="AB2225" i="1" s="1"/>
  <c r="AF2225" i="1" s="1"/>
  <c r="AG2225" i="1" s="1"/>
  <c r="AH2225" i="1" s="1"/>
  <c r="AA2161" i="1"/>
  <c r="AA2097" i="1"/>
  <c r="AA2033" i="1"/>
  <c r="AB2033" i="1" s="1"/>
  <c r="AF2033" i="1" s="1"/>
  <c r="AG2033" i="1" s="1"/>
  <c r="AH2033" i="1" s="1"/>
  <c r="AA1969" i="1"/>
  <c r="AB1969" i="1" s="1"/>
  <c r="AA1905" i="1"/>
  <c r="AB1905" i="1" s="1"/>
  <c r="AA1842" i="1"/>
  <c r="AA1778" i="1"/>
  <c r="AB1778" i="1" s="1"/>
  <c r="AA1714" i="1"/>
  <c r="AB1714" i="1" s="1"/>
  <c r="AF1714" i="1" s="1"/>
  <c r="AG1714" i="1" s="1"/>
  <c r="AH1714" i="1" s="1"/>
  <c r="AA1650" i="1"/>
  <c r="AB1650" i="1" s="1"/>
  <c r="AA1713" i="1"/>
  <c r="AB1713" i="1" s="1"/>
  <c r="AF1713" i="1" s="1"/>
  <c r="AG1713" i="1" s="1"/>
  <c r="AH1713" i="1" s="1"/>
  <c r="AA1649" i="1"/>
  <c r="AA1586" i="1"/>
  <c r="AB1586" i="1" s="1"/>
  <c r="AA1720" i="1"/>
  <c r="AA1656" i="1"/>
  <c r="AB1656" i="1" s="1"/>
  <c r="AF1656" i="1" s="1"/>
  <c r="AG1656" i="1" s="1"/>
  <c r="AH1656" i="1" s="1"/>
  <c r="AA1593" i="1"/>
  <c r="AB1593" i="1" s="1"/>
  <c r="AF1593" i="1" s="1"/>
  <c r="AG1593" i="1" s="1"/>
  <c r="AH1593" i="1" s="1"/>
  <c r="AA1759" i="1"/>
  <c r="AB1759" i="1" s="1"/>
  <c r="AF1759" i="1" s="1"/>
  <c r="AG1759" i="1" s="1"/>
  <c r="AH1759" i="1" s="1"/>
  <c r="AA1695" i="1"/>
  <c r="AA1631" i="1"/>
  <c r="AB1631" i="1" s="1"/>
  <c r="AF1631" i="1" s="1"/>
  <c r="AG1631" i="1" s="1"/>
  <c r="AH1631" i="1" s="1"/>
  <c r="AA1693" i="1"/>
  <c r="AB1693" i="1" s="1"/>
  <c r="AF1693" i="1" s="1"/>
  <c r="AG1693" i="1" s="1"/>
  <c r="AH1693" i="1" s="1"/>
  <c r="AA1630" i="1"/>
  <c r="AB1630" i="1" s="1"/>
  <c r="AF1630" i="1" s="1"/>
  <c r="AG1630" i="1" s="1"/>
  <c r="AH1630" i="1" s="1"/>
  <c r="AA1615" i="1"/>
  <c r="AB1615" i="1" s="1"/>
  <c r="AA120" i="1"/>
  <c r="AB120" i="1" s="1"/>
  <c r="AA2245" i="1"/>
  <c r="AB2245" i="1" s="1"/>
  <c r="AF2245" i="1" s="1"/>
  <c r="AG2245" i="1" s="1"/>
  <c r="AH2245" i="1" s="1"/>
  <c r="AA2037" i="1"/>
  <c r="AB2037" i="1" s="1"/>
  <c r="AA1806" i="1"/>
  <c r="AA1619" i="1"/>
  <c r="AB1619" i="1" s="1"/>
  <c r="AA2285" i="1"/>
  <c r="AB2285" i="1" s="1"/>
  <c r="AF2285" i="1" s="1"/>
  <c r="AG2285" i="1" s="1"/>
  <c r="AH2285" i="1" s="1"/>
  <c r="AA2101" i="1"/>
  <c r="AA1917" i="1"/>
  <c r="AB1917" i="1" s="1"/>
  <c r="AF1917" i="1" s="1"/>
  <c r="AG1917" i="1" s="1"/>
  <c r="AH1917" i="1" s="1"/>
  <c r="AA1742" i="1"/>
  <c r="AA153" i="1"/>
  <c r="AA2181" i="1"/>
  <c r="AB2181" i="1" s="1"/>
  <c r="AF2181" i="1" s="1"/>
  <c r="AG2181" i="1" s="1"/>
  <c r="AH2181" i="1" s="1"/>
  <c r="AA1997" i="1"/>
  <c r="AB1997" i="1" s="1"/>
  <c r="AF1997" i="1" s="1"/>
  <c r="AG1997" i="1" s="1"/>
  <c r="AH1997" i="1" s="1"/>
  <c r="AA1822" i="1"/>
  <c r="AB1822" i="1" s="1"/>
  <c r="AF1822" i="1" s="1"/>
  <c r="AG1822" i="1" s="1"/>
  <c r="AH1822" i="1" s="1"/>
  <c r="AA1646" i="1"/>
  <c r="AB1646" i="1" s="1"/>
  <c r="AF1646" i="1" s="1"/>
  <c r="AG1646" i="1" s="1"/>
  <c r="AH1646" i="1" s="1"/>
  <c r="AA1338" i="1"/>
  <c r="AA1372" i="1"/>
  <c r="AB1372" i="1" s="1"/>
  <c r="AA1440" i="1"/>
  <c r="AA1141" i="1"/>
  <c r="AB1141" i="1" s="1"/>
  <c r="AF1141" i="1" s="1"/>
  <c r="AG1141" i="1" s="1"/>
  <c r="AH1141" i="1" s="1"/>
  <c r="AA1000" i="1"/>
  <c r="AB1000" i="1" s="1"/>
  <c r="AF1000" i="1" s="1"/>
  <c r="AG1000" i="1" s="1"/>
  <c r="AH1000" i="1" s="1"/>
  <c r="AA1225" i="1"/>
  <c r="AA724" i="1"/>
  <c r="AB724" i="1" s="1"/>
  <c r="AF724" i="1" s="1"/>
  <c r="AG724" i="1" s="1"/>
  <c r="AH724" i="1" s="1"/>
  <c r="AA748" i="1"/>
  <c r="AA850" i="1"/>
  <c r="AA1200" i="1"/>
  <c r="AB1200" i="1" s="1"/>
  <c r="AA1477" i="1"/>
  <c r="AB1477" i="1" s="1"/>
  <c r="AF1477" i="1" s="1"/>
  <c r="AG1477" i="1" s="1"/>
  <c r="AH1477" i="1" s="1"/>
  <c r="AA1297" i="1"/>
  <c r="AB1297" i="1" s="1"/>
  <c r="AF1297" i="1" s="1"/>
  <c r="AG1297" i="1" s="1"/>
  <c r="AH1297" i="1" s="1"/>
  <c r="AA1459" i="1"/>
  <c r="AA1315" i="1"/>
  <c r="AB1315" i="1" s="1"/>
  <c r="AF1315" i="1" s="1"/>
  <c r="AG1315" i="1" s="1"/>
  <c r="AH1315" i="1" s="1"/>
  <c r="AA1490" i="1"/>
  <c r="AA1335" i="1"/>
  <c r="AB1335" i="1" s="1"/>
  <c r="AC1335" i="1" s="1"/>
  <c r="AD1335" i="1" s="1"/>
  <c r="AE1335" i="1" s="1"/>
  <c r="AI1335" i="1" s="1"/>
  <c r="AA1436" i="1"/>
  <c r="AB1436" i="1" s="1"/>
  <c r="AF1436" i="1" s="1"/>
  <c r="AG1436" i="1" s="1"/>
  <c r="AH1436" i="1" s="1"/>
  <c r="AA1512" i="1"/>
  <c r="AA1568" i="1"/>
  <c r="AA1343" i="1"/>
  <c r="AB1343" i="1" s="1"/>
  <c r="AF1343" i="1" s="1"/>
  <c r="AG1343" i="1" s="1"/>
  <c r="AH1343" i="1" s="1"/>
  <c r="AA1457" i="1"/>
  <c r="AB1457" i="1" s="1"/>
  <c r="AF1457" i="1" s="1"/>
  <c r="AG1457" i="1" s="1"/>
  <c r="AH1457" i="1" s="1"/>
  <c r="AA1534" i="1"/>
  <c r="AB1534" i="1" s="1"/>
  <c r="AF1534" i="1" s="1"/>
  <c r="AG1534" i="1" s="1"/>
  <c r="AH1534" i="1" s="1"/>
  <c r="AA1302" i="1"/>
  <c r="AA1371" i="1"/>
  <c r="AB1371" i="1" s="1"/>
  <c r="AA1463" i="1"/>
  <c r="AA1538" i="1"/>
  <c r="AB1538" i="1" s="1"/>
  <c r="AF1538" i="1" s="1"/>
  <c r="AG1538" i="1" s="1"/>
  <c r="AH1538" i="1" s="1"/>
  <c r="AA1318" i="1"/>
  <c r="AB1318" i="1" s="1"/>
  <c r="AF1318" i="1" s="1"/>
  <c r="AG1318" i="1" s="1"/>
  <c r="AH1318" i="1" s="1"/>
  <c r="AA1380" i="1"/>
  <c r="AB1380" i="1" s="1"/>
  <c r="AF1380" i="1" s="1"/>
  <c r="AG1380" i="1" s="1"/>
  <c r="AH1380" i="1" s="1"/>
  <c r="AA1461" i="1"/>
  <c r="AA1548" i="1"/>
  <c r="AB1548" i="1" s="1"/>
  <c r="AA1327" i="1"/>
  <c r="AB1327" i="1" s="1"/>
  <c r="AA1391" i="1"/>
  <c r="AB1391" i="1" s="1"/>
  <c r="AA1191" i="1"/>
  <c r="AA1252" i="1"/>
  <c r="AB1252" i="1" s="1"/>
  <c r="AF1252" i="1" s="1"/>
  <c r="AG1252" i="1" s="1"/>
  <c r="AH1252" i="1" s="1"/>
  <c r="AA1129" i="1"/>
  <c r="AB1129" i="1" s="1"/>
  <c r="AF1129" i="1" s="1"/>
  <c r="AG1129" i="1" s="1"/>
  <c r="AH1129" i="1" s="1"/>
  <c r="AA1008" i="1"/>
  <c r="AB1008" i="1" s="1"/>
  <c r="AF1008" i="1" s="1"/>
  <c r="AG1008" i="1" s="1"/>
  <c r="AH1008" i="1" s="1"/>
  <c r="AA1076" i="1"/>
  <c r="AB1076" i="1" s="1"/>
  <c r="AF1076" i="1" s="1"/>
  <c r="AG1076" i="1" s="1"/>
  <c r="AH1076" i="1" s="1"/>
  <c r="AA904" i="1"/>
  <c r="AB904" i="1" s="1"/>
  <c r="AA802" i="1"/>
  <c r="AB802" i="1" s="1"/>
  <c r="AF802" i="1" s="1"/>
  <c r="AG802" i="1" s="1"/>
  <c r="AH802" i="1" s="1"/>
  <c r="AA867" i="1"/>
  <c r="AB867" i="1" s="1"/>
  <c r="AF867" i="1" s="1"/>
  <c r="AG867" i="1" s="1"/>
  <c r="AH867" i="1" s="1"/>
  <c r="AA741" i="1"/>
  <c r="AB741" i="1" s="1"/>
  <c r="AA1426" i="1"/>
  <c r="AA1237" i="1"/>
  <c r="AB1237" i="1" s="1"/>
  <c r="AF1237" i="1" s="1"/>
  <c r="AG1237" i="1" s="1"/>
  <c r="AH1237" i="1" s="1"/>
  <c r="AA1097" i="1"/>
  <c r="AA1162" i="1"/>
  <c r="AB1162" i="1" s="1"/>
  <c r="AF1162" i="1" s="1"/>
  <c r="AG1162" i="1" s="1"/>
  <c r="AH1162" i="1" s="1"/>
  <c r="AA1037" i="1"/>
  <c r="AB1037" i="1" s="1"/>
  <c r="AA961" i="1"/>
  <c r="AA916" i="1"/>
  <c r="AB916" i="1" s="1"/>
  <c r="AC916" i="1" s="1"/>
  <c r="AD916" i="1" s="1"/>
  <c r="AE916" i="1" s="1"/>
  <c r="AI916" i="1" s="1"/>
  <c r="AA825" i="1"/>
  <c r="AA892" i="1"/>
  <c r="AB892" i="1" s="1"/>
  <c r="AF892" i="1" s="1"/>
  <c r="AG892" i="1" s="1"/>
  <c r="AH892" i="1" s="1"/>
  <c r="AA1400" i="1"/>
  <c r="AB1400" i="1" s="1"/>
  <c r="AF1400" i="1" s="1"/>
  <c r="AG1400" i="1" s="1"/>
  <c r="AH1400" i="1" s="1"/>
  <c r="AA1203" i="1"/>
  <c r="AB1203" i="1" s="1"/>
  <c r="AF1203" i="1" s="1"/>
  <c r="AG1203" i="1" s="1"/>
  <c r="AH1203" i="1" s="1"/>
  <c r="AA1267" i="1"/>
  <c r="AB1267" i="1" s="1"/>
  <c r="AF1267" i="1" s="1"/>
  <c r="AG1267" i="1" s="1"/>
  <c r="AH1267" i="1" s="1"/>
  <c r="AA1132" i="1"/>
  <c r="AB1132" i="1" s="1"/>
  <c r="AA1015" i="1"/>
  <c r="AB1015" i="1" s="1"/>
  <c r="AC1015" i="1" s="1"/>
  <c r="AD1015" i="1" s="1"/>
  <c r="AE1015" i="1" s="1"/>
  <c r="AI1015" i="1" s="1"/>
  <c r="AA1079" i="1"/>
  <c r="AB1079" i="1" s="1"/>
  <c r="AC1079" i="1" s="1"/>
  <c r="AD1079" i="1" s="1"/>
  <c r="AE1079" i="1" s="1"/>
  <c r="AI1079" i="1" s="1"/>
  <c r="AA902" i="1"/>
  <c r="AA818" i="1"/>
  <c r="AB818" i="1" s="1"/>
  <c r="AF818" i="1" s="1"/>
  <c r="AG818" i="1" s="1"/>
  <c r="AH818" i="1" s="1"/>
  <c r="AA885" i="1"/>
  <c r="AB885" i="1" s="1"/>
  <c r="AF885" i="1" s="1"/>
  <c r="AG885" i="1" s="1"/>
  <c r="AH885" i="1" s="1"/>
  <c r="AA761" i="1"/>
  <c r="AA1194" i="1"/>
  <c r="AB1194" i="1" s="1"/>
  <c r="AF1194" i="1" s="1"/>
  <c r="AG1194" i="1" s="1"/>
  <c r="AH1194" i="1" s="1"/>
  <c r="AA1260" i="1"/>
  <c r="AA1125" i="1"/>
  <c r="AA998" i="1"/>
  <c r="AB998" i="1" s="1"/>
  <c r="AC998" i="1" s="1"/>
  <c r="AD998" i="1" s="1"/>
  <c r="AE998" i="1" s="1"/>
  <c r="AI998" i="1" s="1"/>
  <c r="AA1064" i="1"/>
  <c r="AB1064" i="1" s="1"/>
  <c r="AF1064" i="1" s="1"/>
  <c r="AG1064" i="1" s="1"/>
  <c r="AH1064" i="1" s="1"/>
  <c r="AA980" i="1"/>
  <c r="AB980" i="1" s="1"/>
  <c r="AF980" i="1" s="1"/>
  <c r="AG980" i="1" s="1"/>
  <c r="AH980" i="1" s="1"/>
  <c r="AA940" i="1"/>
  <c r="AB940" i="1" s="1"/>
  <c r="AC940" i="1" s="1"/>
  <c r="AD940" i="1" s="1"/>
  <c r="AE940" i="1" s="1"/>
  <c r="AI940" i="1" s="1"/>
  <c r="AA851" i="1"/>
  <c r="AA730" i="1"/>
  <c r="AA1181" i="1"/>
  <c r="AB1181" i="1" s="1"/>
  <c r="AA1231" i="1"/>
  <c r="AB1231" i="1" s="1"/>
  <c r="AF1231" i="1" s="1"/>
  <c r="AG1231" i="1" s="1"/>
  <c r="AH1231" i="1" s="1"/>
  <c r="AA1101" i="1"/>
  <c r="AB1101" i="1" s="1"/>
  <c r="AF1101" i="1" s="1"/>
  <c r="AG1101" i="1" s="1"/>
  <c r="AH1101" i="1" s="1"/>
  <c r="AA1172" i="1"/>
  <c r="AB1172" i="1" s="1"/>
  <c r="AF1172" i="1" s="1"/>
  <c r="AG1172" i="1" s="1"/>
  <c r="AH1172" i="1" s="1"/>
  <c r="AA1048" i="1"/>
  <c r="AB1048" i="1" s="1"/>
  <c r="AF1048" i="1" s="1"/>
  <c r="AG1048" i="1" s="1"/>
  <c r="AH1048" i="1" s="1"/>
  <c r="AA953" i="1"/>
  <c r="AA925" i="1"/>
  <c r="AB925" i="1" s="1"/>
  <c r="AA827" i="1"/>
  <c r="AB827" i="1" s="1"/>
  <c r="AF827" i="1" s="1"/>
  <c r="AG827" i="1" s="1"/>
  <c r="AH827" i="1" s="1"/>
  <c r="AA889" i="1"/>
  <c r="AA1431" i="1"/>
  <c r="AA1504" i="1"/>
  <c r="AB1504" i="1" s="1"/>
  <c r="AF1504" i="1" s="1"/>
  <c r="AG1504" i="1" s="1"/>
  <c r="AH1504" i="1" s="1"/>
  <c r="AA1563" i="1"/>
  <c r="AA1331" i="1"/>
  <c r="AB1331" i="1" s="1"/>
  <c r="AA1397" i="1"/>
  <c r="AB1397" i="1" s="1"/>
  <c r="AF1397" i="1" s="1"/>
  <c r="AG1397" i="1" s="1"/>
  <c r="AH1397" i="1" s="1"/>
  <c r="AA1206" i="1"/>
  <c r="AB1206" i="1" s="1"/>
  <c r="AA1270" i="1"/>
  <c r="AB1270" i="1" s="1"/>
  <c r="AF1270" i="1" s="1"/>
  <c r="AG1270" i="1" s="1"/>
  <c r="AH1270" i="1" s="1"/>
  <c r="AA1133" i="1"/>
  <c r="AB1133" i="1" s="1"/>
  <c r="AF1133" i="1" s="1"/>
  <c r="AG1133" i="1" s="1"/>
  <c r="AH1133" i="1" s="1"/>
  <c r="AA1012" i="1"/>
  <c r="AB1012" i="1" s="1"/>
  <c r="AF1012" i="1" s="1"/>
  <c r="AG1012" i="1" s="1"/>
  <c r="AH1012" i="1" s="1"/>
  <c r="AA1067" i="1"/>
  <c r="AB1067" i="1" s="1"/>
  <c r="AC1067" i="1" s="1"/>
  <c r="AD1067" i="1" s="1"/>
  <c r="AE1067" i="1" s="1"/>
  <c r="AI1067" i="1" s="1"/>
  <c r="AA1179" i="1"/>
  <c r="AB1179" i="1" s="1"/>
  <c r="AF1179" i="1" s="1"/>
  <c r="AG1179" i="1" s="1"/>
  <c r="AH1179" i="1" s="1"/>
  <c r="AA1234" i="1"/>
  <c r="AB1234" i="1" s="1"/>
  <c r="AF1234" i="1" s="1"/>
  <c r="AG1234" i="1" s="1"/>
  <c r="AH1234" i="1" s="1"/>
  <c r="AA1103" i="1"/>
  <c r="AB1103" i="1" s="1"/>
  <c r="AF1103" i="1" s="1"/>
  <c r="AG1103" i="1" s="1"/>
  <c r="AH1103" i="1" s="1"/>
  <c r="AA1170" i="1"/>
  <c r="AB1170" i="1" s="1"/>
  <c r="AF1170" i="1" s="1"/>
  <c r="AG1170" i="1" s="1"/>
  <c r="AH1170" i="1" s="1"/>
  <c r="AA1053" i="1"/>
  <c r="AA956" i="1"/>
  <c r="AB956" i="1" s="1"/>
  <c r="AA944" i="1"/>
  <c r="AB944" i="1" s="1"/>
  <c r="AC944" i="1" s="1"/>
  <c r="AD944" i="1" s="1"/>
  <c r="AE944" i="1" s="1"/>
  <c r="AI944" i="1" s="1"/>
  <c r="AA847" i="1"/>
  <c r="AB847" i="1" s="1"/>
  <c r="AF847" i="1" s="1"/>
  <c r="AG847" i="1" s="1"/>
  <c r="AH847" i="1" s="1"/>
  <c r="AA720" i="1"/>
  <c r="AB720" i="1" s="1"/>
  <c r="AF720" i="1" s="1"/>
  <c r="AG720" i="1" s="1"/>
  <c r="AH720" i="1" s="1"/>
  <c r="AA1402" i="1"/>
  <c r="AB1402" i="1" s="1"/>
  <c r="AA1204" i="1"/>
  <c r="AA1274" i="1"/>
  <c r="AB1274" i="1" s="1"/>
  <c r="AF1274" i="1" s="1"/>
  <c r="AG1274" i="1" s="1"/>
  <c r="AH1274" i="1" s="1"/>
  <c r="AA1138" i="1"/>
  <c r="AB1138" i="1" s="1"/>
  <c r="AF1138" i="1" s="1"/>
  <c r="AG1138" i="1" s="1"/>
  <c r="AH1138" i="1" s="1"/>
  <c r="AA1013" i="1"/>
  <c r="AA707" i="1"/>
  <c r="AA596" i="1"/>
  <c r="AB596" i="1" s="1"/>
  <c r="AC596" i="1" s="1"/>
  <c r="AD596" i="1" s="1"/>
  <c r="AE596" i="1" s="1"/>
  <c r="AI596" i="1" s="1"/>
  <c r="AA499" i="1"/>
  <c r="AB499" i="1" s="1"/>
  <c r="AA472" i="1"/>
  <c r="AB472" i="1" s="1"/>
  <c r="AF472" i="1" s="1"/>
  <c r="AG472" i="1" s="1"/>
  <c r="AH472" i="1" s="1"/>
  <c r="AA383" i="1"/>
  <c r="AA373" i="1"/>
  <c r="AA263" i="1"/>
  <c r="AB263" i="1" s="1"/>
  <c r="AA236" i="1"/>
  <c r="AB236" i="1" s="1"/>
  <c r="AF236" i="1" s="1"/>
  <c r="AG236" i="1" s="1"/>
  <c r="AH236" i="1" s="1"/>
  <c r="AA75" i="1"/>
  <c r="AA110" i="1"/>
  <c r="AB110" i="1" s="1"/>
  <c r="AC110" i="1" s="1"/>
  <c r="AD110" i="1" s="1"/>
  <c r="AE110" i="1" s="1"/>
  <c r="AI110" i="1" s="1"/>
  <c r="AA695" i="1"/>
  <c r="AB695" i="1" s="1"/>
  <c r="AF695" i="1" s="1"/>
  <c r="AG695" i="1" s="1"/>
  <c r="AH695" i="1" s="1"/>
  <c r="AA649" i="1"/>
  <c r="AB649" i="1" s="1"/>
  <c r="AF649" i="1" s="1"/>
  <c r="AG649" i="1" s="1"/>
  <c r="AH649" i="1" s="1"/>
  <c r="AA543" i="1"/>
  <c r="AB543" i="1" s="1"/>
  <c r="AF543" i="1" s="1"/>
  <c r="AG543" i="1" s="1"/>
  <c r="AH543" i="1" s="1"/>
  <c r="AA566" i="1"/>
  <c r="AB566" i="1" s="1"/>
  <c r="AF566" i="1" s="1"/>
  <c r="AG566" i="1" s="1"/>
  <c r="AH566" i="1" s="1"/>
  <c r="AA414" i="1"/>
  <c r="AB414" i="1" s="1"/>
  <c r="AF414" i="1" s="1"/>
  <c r="AG414" i="1" s="1"/>
  <c r="AH414" i="1" s="1"/>
  <c r="AA448" i="1"/>
  <c r="AB448" i="1" s="1"/>
  <c r="AA276" i="1"/>
  <c r="AB276" i="1" s="1"/>
  <c r="AF276" i="1" s="1"/>
  <c r="AG276" i="1" s="1"/>
  <c r="AH276" i="1" s="1"/>
  <c r="AA220" i="1"/>
  <c r="AB220" i="1" s="1"/>
  <c r="AF220" i="1" s="1"/>
  <c r="AG220" i="1" s="1"/>
  <c r="AH220" i="1" s="1"/>
  <c r="AA230" i="1"/>
  <c r="AB230" i="1" s="1"/>
  <c r="AA95" i="1"/>
  <c r="AB95" i="1" s="1"/>
  <c r="AF95" i="1" s="1"/>
  <c r="AG95" i="1" s="1"/>
  <c r="AH95" i="1" s="1"/>
  <c r="AA705" i="1"/>
  <c r="AA616" i="1"/>
  <c r="AA526" i="1"/>
  <c r="AB526" i="1" s="1"/>
  <c r="AC526" i="1" s="1"/>
  <c r="AD526" i="1" s="1"/>
  <c r="AE526" i="1" s="1"/>
  <c r="AI526" i="1" s="1"/>
  <c r="AA569" i="1"/>
  <c r="AA481" i="1"/>
  <c r="AA335" i="1"/>
  <c r="AB335" i="1" s="1"/>
  <c r="AF335" i="1" s="1"/>
  <c r="AG335" i="1" s="1"/>
  <c r="AH335" i="1" s="1"/>
  <c r="AA301" i="1"/>
  <c r="AB301" i="1" s="1"/>
  <c r="AA189" i="1"/>
  <c r="AB189" i="1" s="1"/>
  <c r="AF189" i="1" s="1"/>
  <c r="AG189" i="1" s="1"/>
  <c r="AH189" i="1" s="1"/>
  <c r="AA209" i="1"/>
  <c r="AB209" i="1" s="1"/>
  <c r="AF209" i="1" s="1"/>
  <c r="AG209" i="1" s="1"/>
  <c r="AH209" i="1" s="1"/>
  <c r="AA776" i="1"/>
  <c r="AA652" i="1"/>
  <c r="AB652" i="1" s="1"/>
  <c r="AF652" i="1" s="1"/>
  <c r="AG652" i="1" s="1"/>
  <c r="AH652" i="1" s="1"/>
  <c r="AA580" i="1"/>
  <c r="AB580" i="1" s="1"/>
  <c r="AA533" i="1"/>
  <c r="AB533" i="1" s="1"/>
  <c r="AF533" i="1" s="1"/>
  <c r="AG533" i="1" s="1"/>
  <c r="AH533" i="1" s="1"/>
  <c r="AA454" i="1"/>
  <c r="AB454" i="1" s="1"/>
  <c r="AA406" i="1"/>
  <c r="AB406" i="1" s="1"/>
  <c r="AA340" i="1"/>
  <c r="AA330" i="1"/>
  <c r="AA240" i="1"/>
  <c r="AB240" i="1" s="1"/>
  <c r="AF240" i="1" s="1"/>
  <c r="AG240" i="1" s="1"/>
  <c r="AH240" i="1" s="1"/>
  <c r="AA163" i="1"/>
  <c r="AB163" i="1" s="1"/>
  <c r="AF163" i="1" s="1"/>
  <c r="AG163" i="1" s="1"/>
  <c r="AH163" i="1" s="1"/>
  <c r="AA710" i="1"/>
  <c r="AB710" i="1" s="1"/>
  <c r="AC710" i="1" s="1"/>
  <c r="AD710" i="1" s="1"/>
  <c r="AE710" i="1" s="1"/>
  <c r="AI710" i="1" s="1"/>
  <c r="AA606" i="1"/>
  <c r="AB606" i="1" s="1"/>
  <c r="AF606" i="1" s="1"/>
  <c r="AG606" i="1" s="1"/>
  <c r="AH606" i="1" s="1"/>
  <c r="AA560" i="1"/>
  <c r="AB560" i="1" s="1"/>
  <c r="AF560" i="1" s="1"/>
  <c r="AG560" i="1" s="1"/>
  <c r="AH560" i="1" s="1"/>
  <c r="AA553" i="1"/>
  <c r="AA433" i="1"/>
  <c r="AB433" i="1" s="1"/>
  <c r="AF433" i="1" s="1"/>
  <c r="AG433" i="1" s="1"/>
  <c r="AH433" i="1" s="1"/>
  <c r="AA492" i="1"/>
  <c r="AB492" i="1" s="1"/>
  <c r="AA261" i="1"/>
  <c r="AA255" i="1"/>
  <c r="AB255" i="1" s="1"/>
  <c r="AF255" i="1" s="1"/>
  <c r="AG255" i="1" s="1"/>
  <c r="AH255" i="1" s="1"/>
  <c r="AA224" i="1"/>
  <c r="AA89" i="1"/>
  <c r="AB89" i="1" s="1"/>
  <c r="AA682" i="1"/>
  <c r="AB682" i="1" s="1"/>
  <c r="AA615" i="1"/>
  <c r="AB615" i="1" s="1"/>
  <c r="AF615" i="1" s="1"/>
  <c r="AG615" i="1" s="1"/>
  <c r="AH615" i="1" s="1"/>
  <c r="AA589" i="1"/>
  <c r="AB589" i="1" s="1"/>
  <c r="AF589" i="1" s="1"/>
  <c r="AG589" i="1" s="1"/>
  <c r="AH589" i="1" s="1"/>
  <c r="AA584" i="1"/>
  <c r="AB584" i="1" s="1"/>
  <c r="AF584" i="1" s="1"/>
  <c r="AG584" i="1" s="1"/>
  <c r="AH584" i="1" s="1"/>
  <c r="AA420" i="1"/>
  <c r="AB420" i="1" s="1"/>
  <c r="AF420" i="1" s="1"/>
  <c r="AG420" i="1" s="1"/>
  <c r="AH420" i="1" s="1"/>
  <c r="AA355" i="1"/>
  <c r="AB355" i="1" s="1"/>
  <c r="AF355" i="1" s="1"/>
  <c r="AG355" i="1" s="1"/>
  <c r="AH355" i="1" s="1"/>
  <c r="AA270" i="1"/>
  <c r="AB270" i="1" s="1"/>
  <c r="AF270" i="1" s="1"/>
  <c r="AG270" i="1" s="1"/>
  <c r="AH270" i="1" s="1"/>
  <c r="AA177" i="1"/>
  <c r="AB177" i="1" s="1"/>
  <c r="AF177" i="1" s="1"/>
  <c r="AG177" i="1" s="1"/>
  <c r="AH177" i="1" s="1"/>
  <c r="AA188" i="1"/>
  <c r="AB188" i="1" s="1"/>
  <c r="AA100" i="1"/>
  <c r="AB100" i="1" s="1"/>
  <c r="AF100" i="1" s="1"/>
  <c r="AG100" i="1" s="1"/>
  <c r="AH100" i="1" s="1"/>
  <c r="AA26" i="1"/>
  <c r="AA908" i="1"/>
  <c r="AB908" i="1" s="1"/>
  <c r="AA813" i="1"/>
  <c r="AA877" i="1"/>
  <c r="AA755" i="1"/>
  <c r="AB755" i="1" s="1"/>
  <c r="AF755" i="1" s="1"/>
  <c r="AG755" i="1" s="1"/>
  <c r="AH755" i="1" s="1"/>
  <c r="AA690" i="1"/>
  <c r="AB690" i="1" s="1"/>
  <c r="AA635" i="1"/>
  <c r="AB635" i="1" s="1"/>
  <c r="AF635" i="1" s="1"/>
  <c r="AG635" i="1" s="1"/>
  <c r="AH635" i="1" s="1"/>
  <c r="AA503" i="1"/>
  <c r="AB503" i="1" s="1"/>
  <c r="AA2330" i="1"/>
  <c r="AB2330" i="1" s="1"/>
  <c r="AC2330" i="1" s="1"/>
  <c r="AD2330" i="1" s="1"/>
  <c r="AE2330" i="1" s="1"/>
  <c r="AI2330" i="1" s="1"/>
  <c r="AA2266" i="1"/>
  <c r="AB2266" i="1" s="1"/>
  <c r="AF2266" i="1" s="1"/>
  <c r="AG2266" i="1" s="1"/>
  <c r="AH2266" i="1" s="1"/>
  <c r="AA2202" i="1"/>
  <c r="AA2138" i="1"/>
  <c r="AB2138" i="1" s="1"/>
  <c r="AF2138" i="1" s="1"/>
  <c r="AG2138" i="1" s="1"/>
  <c r="AH2138" i="1" s="1"/>
  <c r="AA2074" i="1"/>
  <c r="AB2074" i="1" s="1"/>
  <c r="AF2074" i="1" s="1"/>
  <c r="AG2074" i="1" s="1"/>
  <c r="AH2074" i="1" s="1"/>
  <c r="AA2010" i="1"/>
  <c r="AB2010" i="1" s="1"/>
  <c r="AF2010" i="1" s="1"/>
  <c r="AG2010" i="1" s="1"/>
  <c r="AH2010" i="1" s="1"/>
  <c r="AA1946" i="1"/>
  <c r="AB1946" i="1" s="1"/>
  <c r="AF1946" i="1" s="1"/>
  <c r="AG1946" i="1" s="1"/>
  <c r="AH1946" i="1" s="1"/>
  <c r="AA1875" i="1"/>
  <c r="AB1875" i="1" s="1"/>
  <c r="AF1875" i="1" s="1"/>
  <c r="AG1875" i="1" s="1"/>
  <c r="AH1875" i="1" s="1"/>
  <c r="AA1811" i="1"/>
  <c r="AA1747" i="1"/>
  <c r="AA1045" i="1"/>
  <c r="AA963" i="1"/>
  <c r="AB963" i="1" s="1"/>
  <c r="AF963" i="1" s="1"/>
  <c r="AG963" i="1" s="1"/>
  <c r="AH963" i="1" s="1"/>
  <c r="AA788" i="1"/>
  <c r="AB788" i="1" s="1"/>
  <c r="AA861" i="1"/>
  <c r="AB861" i="1" s="1"/>
  <c r="AF861" i="1" s="1"/>
  <c r="AG861" i="1" s="1"/>
  <c r="AH861" i="1" s="1"/>
  <c r="AA736" i="1"/>
  <c r="AB736" i="1" s="1"/>
  <c r="AF736" i="1" s="1"/>
  <c r="AG736" i="1" s="1"/>
  <c r="AH736" i="1" s="1"/>
  <c r="AA697" i="1"/>
  <c r="AB697" i="1" s="1"/>
  <c r="AF697" i="1" s="1"/>
  <c r="AG697" i="1" s="1"/>
  <c r="AH697" i="1" s="1"/>
  <c r="AA127" i="1"/>
  <c r="AA8" i="1"/>
  <c r="AB8" i="1" s="1"/>
  <c r="AA2296" i="1"/>
  <c r="AA2232" i="1"/>
  <c r="AB2232" i="1" s="1"/>
  <c r="AF2232" i="1" s="1"/>
  <c r="AG2232" i="1" s="1"/>
  <c r="AH2232" i="1" s="1"/>
  <c r="AA2168" i="1"/>
  <c r="AB2168" i="1" s="1"/>
  <c r="AA2104" i="1"/>
  <c r="AB2104" i="1" s="1"/>
  <c r="AF2104" i="1" s="1"/>
  <c r="AG2104" i="1" s="1"/>
  <c r="AH2104" i="1" s="1"/>
  <c r="AA2040" i="1"/>
  <c r="AB2040" i="1" s="1"/>
  <c r="AF2040" i="1" s="1"/>
  <c r="AG2040" i="1" s="1"/>
  <c r="AH2040" i="1" s="1"/>
  <c r="AA1976" i="1"/>
  <c r="AA1912" i="1"/>
  <c r="AA1849" i="1"/>
  <c r="AB1849" i="1" s="1"/>
  <c r="AC1849" i="1" s="1"/>
  <c r="AD1849" i="1" s="1"/>
  <c r="AE1849" i="1" s="1"/>
  <c r="AI1849" i="1" s="1"/>
  <c r="AA1785" i="1"/>
  <c r="AA135" i="1"/>
  <c r="AB135" i="1" s="1"/>
  <c r="AF135" i="1" s="1"/>
  <c r="AG135" i="1" s="1"/>
  <c r="AH135" i="1" s="1"/>
  <c r="AA24" i="1"/>
  <c r="AB24" i="1" s="1"/>
  <c r="AF24" i="1" s="1"/>
  <c r="AG24" i="1" s="1"/>
  <c r="AH24" i="1" s="1"/>
  <c r="AA2287" i="1"/>
  <c r="AA2223" i="1"/>
  <c r="AB2223" i="1" s="1"/>
  <c r="AA2159" i="1"/>
  <c r="AB2159" i="1" s="1"/>
  <c r="AF2159" i="1" s="1"/>
  <c r="AG2159" i="1" s="1"/>
  <c r="AH2159" i="1" s="1"/>
  <c r="AA2095" i="1"/>
  <c r="AB2095" i="1" s="1"/>
  <c r="AA2031" i="1"/>
  <c r="AB2031" i="1" s="1"/>
  <c r="AF2031" i="1" s="1"/>
  <c r="AG2031" i="1" s="1"/>
  <c r="AH2031" i="1" s="1"/>
  <c r="AA1967" i="1"/>
  <c r="AB1967" i="1" s="1"/>
  <c r="AF1967" i="1" s="1"/>
  <c r="AG1967" i="1" s="1"/>
  <c r="AH1967" i="1" s="1"/>
  <c r="AA1903" i="1"/>
  <c r="AB1903" i="1" s="1"/>
  <c r="AF1903" i="1" s="1"/>
  <c r="AG1903" i="1" s="1"/>
  <c r="AH1903" i="1" s="1"/>
  <c r="AA1840" i="1"/>
  <c r="AB1840" i="1" s="1"/>
  <c r="AF1840" i="1" s="1"/>
  <c r="AG1840" i="1" s="1"/>
  <c r="AH1840" i="1" s="1"/>
  <c r="AA84" i="1"/>
  <c r="AB84" i="1" s="1"/>
  <c r="AF84" i="1" s="1"/>
  <c r="AG84" i="1" s="1"/>
  <c r="AH84" i="1" s="1"/>
  <c r="AA152" i="1"/>
  <c r="AA2334" i="1"/>
  <c r="AB2334" i="1" s="1"/>
  <c r="AA2270" i="1"/>
  <c r="AB2270" i="1" s="1"/>
  <c r="AF2270" i="1" s="1"/>
  <c r="AG2270" i="1" s="1"/>
  <c r="AH2270" i="1" s="1"/>
  <c r="AA2206" i="1"/>
  <c r="AB2206" i="1" s="1"/>
  <c r="AF2206" i="1" s="1"/>
  <c r="AG2206" i="1" s="1"/>
  <c r="AH2206" i="1" s="1"/>
  <c r="AA2142" i="1"/>
  <c r="AB2142" i="1" s="1"/>
  <c r="AF2142" i="1" s="1"/>
  <c r="AG2142" i="1" s="1"/>
  <c r="AH2142" i="1" s="1"/>
  <c r="AA2078" i="1"/>
  <c r="AB2078" i="1" s="1"/>
  <c r="AF2078" i="1" s="1"/>
  <c r="AG2078" i="1" s="1"/>
  <c r="AH2078" i="1" s="1"/>
  <c r="AA2014" i="1"/>
  <c r="AB2014" i="1" s="1"/>
  <c r="AF2014" i="1" s="1"/>
  <c r="AG2014" i="1" s="1"/>
  <c r="AH2014" i="1" s="1"/>
  <c r="AA1950" i="1"/>
  <c r="AB1950" i="1" s="1"/>
  <c r="AF1950" i="1" s="1"/>
  <c r="AG1950" i="1" s="1"/>
  <c r="AH1950" i="1" s="1"/>
  <c r="AA1887" i="1"/>
  <c r="AB1887" i="1" s="1"/>
  <c r="AF1887" i="1" s="1"/>
  <c r="AG1887" i="1" s="1"/>
  <c r="AH1887" i="1" s="1"/>
  <c r="AA1823" i="1"/>
  <c r="AA31" i="1"/>
  <c r="AB31" i="1" s="1"/>
  <c r="AF31" i="1" s="1"/>
  <c r="AG31" i="1" s="1"/>
  <c r="AH31" i="1" s="1"/>
  <c r="AA2316" i="1"/>
  <c r="AA2252" i="1"/>
  <c r="AA2188" i="1"/>
  <c r="AA2124" i="1"/>
  <c r="AB2124" i="1" s="1"/>
  <c r="AF2124" i="1" s="1"/>
  <c r="AG2124" i="1" s="1"/>
  <c r="AH2124" i="1" s="1"/>
  <c r="AA2060" i="1"/>
  <c r="AB2060" i="1" s="1"/>
  <c r="AA1996" i="1"/>
  <c r="AA1924" i="1"/>
  <c r="AB1924" i="1" s="1"/>
  <c r="AF1924" i="1" s="1"/>
  <c r="AG1924" i="1" s="1"/>
  <c r="AH1924" i="1" s="1"/>
  <c r="AA1869" i="1"/>
  <c r="AB1869" i="1" s="1"/>
  <c r="AC1869" i="1" s="1"/>
  <c r="AD1869" i="1" s="1"/>
  <c r="AE1869" i="1" s="1"/>
  <c r="AI1869" i="1" s="1"/>
  <c r="AA1805" i="1"/>
  <c r="AA1741" i="1"/>
  <c r="AB1741" i="1" s="1"/>
  <c r="AA552" i="1"/>
  <c r="AB552" i="1" s="1"/>
  <c r="AF552" i="1" s="1"/>
  <c r="AG552" i="1" s="1"/>
  <c r="AH552" i="1" s="1"/>
  <c r="AA432" i="1"/>
  <c r="AB432" i="1" s="1"/>
  <c r="AF432" i="1" s="1"/>
  <c r="AG432" i="1" s="1"/>
  <c r="AH432" i="1" s="1"/>
  <c r="AA439" i="1"/>
  <c r="AB439" i="1" s="1"/>
  <c r="AF439" i="1" s="1"/>
  <c r="AG439" i="1" s="1"/>
  <c r="AH439" i="1" s="1"/>
  <c r="AA260" i="1"/>
  <c r="AB260" i="1" s="1"/>
  <c r="AF260" i="1" s="1"/>
  <c r="AG260" i="1" s="1"/>
  <c r="AH260" i="1" s="1"/>
  <c r="AA197" i="1"/>
  <c r="AA217" i="1"/>
  <c r="AB217" i="1" s="1"/>
  <c r="AF217" i="1" s="1"/>
  <c r="AG217" i="1" s="1"/>
  <c r="AH217" i="1" s="1"/>
  <c r="AA91" i="1"/>
  <c r="AB91" i="1" s="1"/>
  <c r="AF91" i="1" s="1"/>
  <c r="AG91" i="1" s="1"/>
  <c r="AH91" i="1" s="1"/>
  <c r="AA156" i="1"/>
  <c r="AA2331" i="1"/>
  <c r="AB2331" i="1" s="1"/>
  <c r="AF2331" i="1" s="1"/>
  <c r="AG2331" i="1" s="1"/>
  <c r="AH2331" i="1" s="1"/>
  <c r="AA2267" i="1"/>
  <c r="AA2203" i="1"/>
  <c r="AB2203" i="1" s="1"/>
  <c r="AF2203" i="1" s="1"/>
  <c r="AG2203" i="1" s="1"/>
  <c r="AH2203" i="1" s="1"/>
  <c r="AA2139" i="1"/>
  <c r="AB2139" i="1" s="1"/>
  <c r="AC2139" i="1" s="1"/>
  <c r="AD2139" i="1" s="1"/>
  <c r="AE2139" i="1" s="1"/>
  <c r="AI2139" i="1" s="1"/>
  <c r="AA2075" i="1"/>
  <c r="AA2011" i="1"/>
  <c r="AB2011" i="1" s="1"/>
  <c r="AF2011" i="1" s="1"/>
  <c r="AG2011" i="1" s="1"/>
  <c r="AH2011" i="1" s="1"/>
  <c r="AA1947" i="1"/>
  <c r="AB1947" i="1" s="1"/>
  <c r="AF1947" i="1" s="1"/>
  <c r="AG1947" i="1" s="1"/>
  <c r="AH1947" i="1" s="1"/>
  <c r="AA1884" i="1"/>
  <c r="AB1884" i="1" s="1"/>
  <c r="AF1884" i="1" s="1"/>
  <c r="AG1884" i="1" s="1"/>
  <c r="AH1884" i="1" s="1"/>
  <c r="AA1820" i="1"/>
  <c r="AB1820" i="1" s="1"/>
  <c r="AA1756" i="1"/>
  <c r="AB1756" i="1" s="1"/>
  <c r="AC1756" i="1" s="1"/>
  <c r="AD1756" i="1" s="1"/>
  <c r="AE1756" i="1" s="1"/>
  <c r="AI1756" i="1" s="1"/>
  <c r="AA1692" i="1"/>
  <c r="AB1692" i="1" s="1"/>
  <c r="AF1692" i="1" s="1"/>
  <c r="AG1692" i="1" s="1"/>
  <c r="AH1692" i="1" s="1"/>
  <c r="AA1629" i="1"/>
  <c r="AB1629" i="1" s="1"/>
  <c r="AF1629" i="1" s="1"/>
  <c r="AG1629" i="1" s="1"/>
  <c r="AH1629" i="1" s="1"/>
  <c r="AA1651" i="1"/>
  <c r="AA1588" i="1"/>
  <c r="AB1588" i="1" s="1"/>
  <c r="AF1588" i="1" s="1"/>
  <c r="AG1588" i="1" s="1"/>
  <c r="AH1588" i="1" s="1"/>
  <c r="AA575" i="1"/>
  <c r="AB575" i="1" s="1"/>
  <c r="AF575" i="1" s="1"/>
  <c r="AG575" i="1" s="1"/>
  <c r="AH575" i="1" s="1"/>
  <c r="AA498" i="1"/>
  <c r="AB498" i="1" s="1"/>
  <c r="AA427" i="1"/>
  <c r="AA402" i="1"/>
  <c r="AB402" i="1" s="1"/>
  <c r="AC402" i="1" s="1"/>
  <c r="AD402" i="1" s="1"/>
  <c r="AE402" i="1" s="1"/>
  <c r="AI402" i="1" s="1"/>
  <c r="AA337" i="1"/>
  <c r="AB337" i="1" s="1"/>
  <c r="AF337" i="1" s="1"/>
  <c r="AG337" i="1" s="1"/>
  <c r="AH337" i="1" s="1"/>
  <c r="AA273" i="1"/>
  <c r="AA212" i="1"/>
  <c r="AB212" i="1" s="1"/>
  <c r="AF212" i="1" s="1"/>
  <c r="AG212" i="1" s="1"/>
  <c r="AH212" i="1" s="1"/>
  <c r="AA79" i="1"/>
  <c r="AB79" i="1" s="1"/>
  <c r="AF79" i="1" s="1"/>
  <c r="AG79" i="1" s="1"/>
  <c r="AH79" i="1" s="1"/>
  <c r="AA140" i="1"/>
  <c r="AB140" i="1" s="1"/>
  <c r="AA40" i="1"/>
  <c r="AB40" i="1" s="1"/>
  <c r="AA2281" i="1"/>
  <c r="AA2217" i="1"/>
  <c r="AA2153" i="1"/>
  <c r="AA2089" i="1"/>
  <c r="AB2089" i="1" s="1"/>
  <c r="AC2089" i="1" s="1"/>
  <c r="AD2089" i="1" s="1"/>
  <c r="AE2089" i="1" s="1"/>
  <c r="AI2089" i="1" s="1"/>
  <c r="AA2025" i="1"/>
  <c r="AA1961" i="1"/>
  <c r="AB1961" i="1" s="1"/>
  <c r="AF1961" i="1" s="1"/>
  <c r="AG1961" i="1" s="1"/>
  <c r="AH1961" i="1" s="1"/>
  <c r="AA1897" i="1"/>
  <c r="AA1834" i="1"/>
  <c r="AB1834" i="1" s="1"/>
  <c r="AF1834" i="1" s="1"/>
  <c r="AG1834" i="1" s="1"/>
  <c r="AH1834" i="1" s="1"/>
  <c r="AA1770" i="1"/>
  <c r="AB1770" i="1" s="1"/>
  <c r="AF1770" i="1" s="1"/>
  <c r="AG1770" i="1" s="1"/>
  <c r="AH1770" i="1" s="1"/>
  <c r="AA1706" i="1"/>
  <c r="AB1706" i="1" s="1"/>
  <c r="AF1706" i="1" s="1"/>
  <c r="AG1706" i="1" s="1"/>
  <c r="AH1706" i="1" s="1"/>
  <c r="AA1642" i="1"/>
  <c r="AB1642" i="1" s="1"/>
  <c r="AF1642" i="1" s="1"/>
  <c r="AG1642" i="1" s="1"/>
  <c r="AH1642" i="1" s="1"/>
  <c r="AA1705" i="1"/>
  <c r="AB1705" i="1" s="1"/>
  <c r="AF1705" i="1" s="1"/>
  <c r="AG1705" i="1" s="1"/>
  <c r="AH1705" i="1" s="1"/>
  <c r="AA1641" i="1"/>
  <c r="AB1641" i="1" s="1"/>
  <c r="AF1641" i="1" s="1"/>
  <c r="AG1641" i="1" s="1"/>
  <c r="AH1641" i="1" s="1"/>
  <c r="AA1776" i="1"/>
  <c r="AB1776" i="1" s="1"/>
  <c r="AA1712" i="1"/>
  <c r="AB1712" i="1" s="1"/>
  <c r="AA1648" i="1"/>
  <c r="AB1648" i="1" s="1"/>
  <c r="AA1585" i="1"/>
  <c r="AB1585" i="1" s="1"/>
  <c r="AC1585" i="1" s="1"/>
  <c r="AD1585" i="1" s="1"/>
  <c r="AE1585" i="1" s="1"/>
  <c r="AI1585" i="1" s="1"/>
  <c r="AA1751" i="1"/>
  <c r="AB1751" i="1" s="1"/>
  <c r="AF1751" i="1" s="1"/>
  <c r="AG1751" i="1" s="1"/>
  <c r="AH1751" i="1" s="1"/>
  <c r="AA1687" i="1"/>
  <c r="AB1687" i="1" s="1"/>
  <c r="AA1624" i="1"/>
  <c r="AA1685" i="1"/>
  <c r="AA1622" i="1"/>
  <c r="AB1622" i="1" s="1"/>
  <c r="AF1622" i="1" s="1"/>
  <c r="AG1622" i="1" s="1"/>
  <c r="AH1622" i="1" s="1"/>
  <c r="AA1621" i="1"/>
  <c r="AA35" i="1"/>
  <c r="AA2221" i="1"/>
  <c r="AB2221" i="1" s="1"/>
  <c r="AF2221" i="1" s="1"/>
  <c r="AG2221" i="1" s="1"/>
  <c r="AH2221" i="1" s="1"/>
  <c r="AA2013" i="1"/>
  <c r="AA1782" i="1"/>
  <c r="AB1782" i="1" s="1"/>
  <c r="AA113" i="1"/>
  <c r="AB113" i="1" s="1"/>
  <c r="AA2261" i="1"/>
  <c r="AB2261" i="1" s="1"/>
  <c r="AF2261" i="1" s="1"/>
  <c r="AG2261" i="1" s="1"/>
  <c r="AH2261" i="1" s="1"/>
  <c r="AA2077" i="1"/>
  <c r="AB2077" i="1" s="1"/>
  <c r="AA1901" i="1"/>
  <c r="AB1901" i="1" s="1"/>
  <c r="AF1901" i="1" s="1"/>
  <c r="AG1901" i="1" s="1"/>
  <c r="AH1901" i="1" s="1"/>
  <c r="AA1718" i="1"/>
  <c r="AA51" i="1"/>
  <c r="AA2165" i="1"/>
  <c r="AB2165" i="1" s="1"/>
  <c r="AF2165" i="1" s="1"/>
  <c r="AG2165" i="1" s="1"/>
  <c r="AH2165" i="1" s="1"/>
  <c r="AA1973" i="1"/>
  <c r="AB1973" i="1" s="1"/>
  <c r="AF1973" i="1" s="1"/>
  <c r="AG1973" i="1" s="1"/>
  <c r="AH1973" i="1" s="1"/>
  <c r="AA1798" i="1"/>
  <c r="AB1798" i="1" s="1"/>
  <c r="AA1623" i="1"/>
  <c r="AA1547" i="1"/>
  <c r="AB1547" i="1" s="1"/>
  <c r="AF1547" i="1" s="1"/>
  <c r="AG1547" i="1" s="1"/>
  <c r="AH1547" i="1" s="1"/>
  <c r="AA1573" i="1"/>
  <c r="AA1442" i="1"/>
  <c r="AB1442" i="1" s="1"/>
  <c r="AA1404" i="1"/>
  <c r="AA893" i="1"/>
  <c r="AB893" i="1" s="1"/>
  <c r="AF893" i="1" s="1"/>
  <c r="AG893" i="1" s="1"/>
  <c r="AH893" i="1" s="1"/>
  <c r="AA849" i="1"/>
  <c r="AA960" i="1"/>
  <c r="AB960" i="1" s="1"/>
  <c r="AC960" i="1" s="1"/>
  <c r="AD960" i="1" s="1"/>
  <c r="AE960" i="1" s="1"/>
  <c r="AI960" i="1" s="1"/>
  <c r="AA1023" i="1"/>
  <c r="AA1124" i="1"/>
  <c r="AA1519" i="1"/>
  <c r="AA1127" i="1"/>
  <c r="AA1517" i="1"/>
  <c r="AA1362" i="1"/>
  <c r="AB1362" i="1" s="1"/>
  <c r="AF1362" i="1" s="1"/>
  <c r="AG1362" i="1" s="1"/>
  <c r="AH1362" i="1" s="1"/>
  <c r="AA1537" i="1"/>
  <c r="AB1537" i="1" s="1"/>
  <c r="AF1537" i="1" s="1"/>
  <c r="AG1537" i="1" s="1"/>
  <c r="AH1537" i="1" s="1"/>
  <c r="AA1374" i="1"/>
  <c r="AB1374" i="1" s="1"/>
  <c r="AA1552" i="1"/>
  <c r="AB1552" i="1" s="1"/>
  <c r="AF1552" i="1" s="1"/>
  <c r="AG1552" i="1" s="1"/>
  <c r="AH1552" i="1" s="1"/>
  <c r="AA1469" i="1"/>
  <c r="AA1529" i="1"/>
  <c r="AB1529" i="1" s="1"/>
  <c r="AF1529" i="1" s="1"/>
  <c r="AG1529" i="1" s="1"/>
  <c r="AH1529" i="1" s="1"/>
  <c r="AA1306" i="1"/>
  <c r="AA1480" i="1"/>
  <c r="AB1480" i="1" s="1"/>
  <c r="AF1480" i="1" s="1"/>
  <c r="AG1480" i="1" s="1"/>
  <c r="AH1480" i="1" s="1"/>
  <c r="AA1546" i="1"/>
  <c r="AB1546" i="1" s="1"/>
  <c r="AF1546" i="1" s="1"/>
  <c r="AG1546" i="1" s="1"/>
  <c r="AH1546" i="1" s="1"/>
  <c r="AA1325" i="1"/>
  <c r="AB1325" i="1" s="1"/>
  <c r="AF1325" i="1" s="1"/>
  <c r="AG1325" i="1" s="1"/>
  <c r="AH1325" i="1" s="1"/>
  <c r="AA1445" i="1"/>
  <c r="AA1500" i="1"/>
  <c r="AB1500" i="1" s="1"/>
  <c r="AF1500" i="1" s="1"/>
  <c r="AG1500" i="1" s="1"/>
  <c r="AH1500" i="1" s="1"/>
  <c r="AA1559" i="1"/>
  <c r="AB1559" i="1" s="1"/>
  <c r="AF1559" i="1" s="1"/>
  <c r="AG1559" i="1" s="1"/>
  <c r="AH1559" i="1" s="1"/>
  <c r="AA1341" i="1"/>
  <c r="AA1449" i="1"/>
  <c r="AB1449" i="1" s="1"/>
  <c r="AF1449" i="1" s="1"/>
  <c r="AG1449" i="1" s="1"/>
  <c r="AH1449" i="1" s="1"/>
  <c r="AA1522" i="1"/>
  <c r="AA1579" i="1"/>
  <c r="AB1579" i="1" s="1"/>
  <c r="AF1579" i="1" s="1"/>
  <c r="AG1579" i="1" s="1"/>
  <c r="AH1579" i="1" s="1"/>
  <c r="AA1360" i="1"/>
  <c r="AB1360" i="1" s="1"/>
  <c r="AF1360" i="1" s="1"/>
  <c r="AG1360" i="1" s="1"/>
  <c r="AH1360" i="1" s="1"/>
  <c r="AA1464" i="1"/>
  <c r="AB1464" i="1" s="1"/>
  <c r="AF1464" i="1" s="1"/>
  <c r="AG1464" i="1" s="1"/>
  <c r="AH1464" i="1" s="1"/>
  <c r="AA1539" i="1"/>
  <c r="AA1319" i="1"/>
  <c r="AB1319" i="1" s="1"/>
  <c r="AF1319" i="1" s="1"/>
  <c r="AG1319" i="1" s="1"/>
  <c r="AH1319" i="1" s="1"/>
  <c r="AA1381" i="1"/>
  <c r="AB1381" i="1" s="1"/>
  <c r="AF1381" i="1" s="1"/>
  <c r="AG1381" i="1" s="1"/>
  <c r="AH1381" i="1" s="1"/>
  <c r="AA1321" i="1"/>
  <c r="AB1321" i="1" s="1"/>
  <c r="AF1321" i="1" s="1"/>
  <c r="AG1321" i="1" s="1"/>
  <c r="AH1321" i="1" s="1"/>
  <c r="AA1387" i="1"/>
  <c r="AA1493" i="1"/>
  <c r="AB1493" i="1" s="1"/>
  <c r="AF1493" i="1" s="1"/>
  <c r="AG1493" i="1" s="1"/>
  <c r="AH1493" i="1" s="1"/>
  <c r="AA1551" i="1"/>
  <c r="AA1393" i="1"/>
  <c r="AB1393" i="1" s="1"/>
  <c r="AF1393" i="1" s="1"/>
  <c r="AG1393" i="1" s="1"/>
  <c r="AH1393" i="1" s="1"/>
  <c r="AA1198" i="1"/>
  <c r="AB1198" i="1" s="1"/>
  <c r="AA1262" i="1"/>
  <c r="AB1262" i="1" s="1"/>
  <c r="AF1262" i="1" s="1"/>
  <c r="AG1262" i="1" s="1"/>
  <c r="AH1262" i="1" s="1"/>
  <c r="AA1137" i="1"/>
  <c r="AB1137" i="1" s="1"/>
  <c r="AF1137" i="1" s="1"/>
  <c r="AG1137" i="1" s="1"/>
  <c r="AH1137" i="1" s="1"/>
  <c r="AA1017" i="1"/>
  <c r="AB1017" i="1" s="1"/>
  <c r="AF1017" i="1" s="1"/>
  <c r="AG1017" i="1" s="1"/>
  <c r="AH1017" i="1" s="1"/>
  <c r="AA1085" i="1"/>
  <c r="AB1085" i="1" s="1"/>
  <c r="AF1085" i="1" s="1"/>
  <c r="AG1085" i="1" s="1"/>
  <c r="AH1085" i="1" s="1"/>
  <c r="AA905" i="1"/>
  <c r="AB905" i="1" s="1"/>
  <c r="AF905" i="1" s="1"/>
  <c r="AG905" i="1" s="1"/>
  <c r="AH905" i="1" s="1"/>
  <c r="AA808" i="1"/>
  <c r="AB808" i="1" s="1"/>
  <c r="AA873" i="1"/>
  <c r="AA751" i="1"/>
  <c r="AA1176" i="1"/>
  <c r="AB1176" i="1" s="1"/>
  <c r="AF1176" i="1" s="1"/>
  <c r="AG1176" i="1" s="1"/>
  <c r="AH1176" i="1" s="1"/>
  <c r="AA1243" i="1"/>
  <c r="AB1243" i="1" s="1"/>
  <c r="AF1243" i="1" s="1"/>
  <c r="AG1243" i="1" s="1"/>
  <c r="AH1243" i="1" s="1"/>
  <c r="AA1107" i="1"/>
  <c r="AB1107" i="1" s="1"/>
  <c r="AF1107" i="1" s="1"/>
  <c r="AG1107" i="1" s="1"/>
  <c r="AH1107" i="1" s="1"/>
  <c r="AA1167" i="1"/>
  <c r="AB1167" i="1" s="1"/>
  <c r="AF1167" i="1" s="1"/>
  <c r="AG1167" i="1" s="1"/>
  <c r="AH1167" i="1" s="1"/>
  <c r="AA1043" i="1"/>
  <c r="AB1043" i="1" s="1"/>
  <c r="AA972" i="1"/>
  <c r="AA930" i="1"/>
  <c r="AB930" i="1" s="1"/>
  <c r="AA833" i="1"/>
  <c r="AB833" i="1" s="1"/>
  <c r="AF833" i="1" s="1"/>
  <c r="AG833" i="1" s="1"/>
  <c r="AH833" i="1" s="1"/>
  <c r="AA711" i="1"/>
  <c r="AB711" i="1" s="1"/>
  <c r="AF711" i="1" s="1"/>
  <c r="AG711" i="1" s="1"/>
  <c r="AH711" i="1" s="1"/>
  <c r="AA1410" i="1"/>
  <c r="AA1212" i="1"/>
  <c r="AA1271" i="1"/>
  <c r="AB1271" i="1" s="1"/>
  <c r="AF1271" i="1" s="1"/>
  <c r="AG1271" i="1" s="1"/>
  <c r="AH1271" i="1" s="1"/>
  <c r="AA1135" i="1"/>
  <c r="AA1024" i="1"/>
  <c r="AB1024" i="1" s="1"/>
  <c r="AF1024" i="1" s="1"/>
  <c r="AG1024" i="1" s="1"/>
  <c r="AH1024" i="1" s="1"/>
  <c r="AA1091" i="1"/>
  <c r="AB1091" i="1" s="1"/>
  <c r="AA920" i="1"/>
  <c r="AB920" i="1" s="1"/>
  <c r="AC920" i="1" s="1"/>
  <c r="AD920" i="1" s="1"/>
  <c r="AE920" i="1" s="1"/>
  <c r="AI920" i="1" s="1"/>
  <c r="AA829" i="1"/>
  <c r="AB829" i="1" s="1"/>
  <c r="AF829" i="1" s="1"/>
  <c r="AG829" i="1" s="1"/>
  <c r="AH829" i="1" s="1"/>
  <c r="AA891" i="1"/>
  <c r="AA1399" i="1"/>
  <c r="AB1399" i="1" s="1"/>
  <c r="AF1399" i="1" s="1"/>
  <c r="AG1399" i="1" s="1"/>
  <c r="AH1399" i="1" s="1"/>
  <c r="AA1208" i="1"/>
  <c r="AB1208" i="1" s="1"/>
  <c r="AF1208" i="1" s="1"/>
  <c r="AG1208" i="1" s="1"/>
  <c r="AH1208" i="1" s="1"/>
  <c r="AA1269" i="1"/>
  <c r="AB1269" i="1" s="1"/>
  <c r="AF1269" i="1" s="1"/>
  <c r="AG1269" i="1" s="1"/>
  <c r="AH1269" i="1" s="1"/>
  <c r="AA1131" i="1"/>
  <c r="AB1131" i="1" s="1"/>
  <c r="AC1131" i="1" s="1"/>
  <c r="AD1131" i="1" s="1"/>
  <c r="AE1131" i="1" s="1"/>
  <c r="AI1131" i="1" s="1"/>
  <c r="AA1011" i="1"/>
  <c r="AB1011" i="1" s="1"/>
  <c r="AA1069" i="1"/>
  <c r="AA985" i="1"/>
  <c r="AA794" i="1"/>
  <c r="AB794" i="1" s="1"/>
  <c r="AF794" i="1" s="1"/>
  <c r="AG794" i="1" s="1"/>
  <c r="AH794" i="1" s="1"/>
  <c r="AA857" i="1"/>
  <c r="AB857" i="1" s="1"/>
  <c r="AF857" i="1" s="1"/>
  <c r="AG857" i="1" s="1"/>
  <c r="AH857" i="1" s="1"/>
  <c r="AA739" i="1"/>
  <c r="AB739" i="1" s="1"/>
  <c r="AF739" i="1" s="1"/>
  <c r="AG739" i="1" s="1"/>
  <c r="AH739" i="1" s="1"/>
  <c r="AA1173" i="1"/>
  <c r="AA1240" i="1"/>
  <c r="AB1240" i="1" s="1"/>
  <c r="AF1240" i="1" s="1"/>
  <c r="AG1240" i="1" s="1"/>
  <c r="AH1240" i="1" s="1"/>
  <c r="AA1112" i="1"/>
  <c r="AB1112" i="1" s="1"/>
  <c r="AF1112" i="1" s="1"/>
  <c r="AG1112" i="1" s="1"/>
  <c r="AH1112" i="1" s="1"/>
  <c r="AA1164" i="1"/>
  <c r="AA1040" i="1"/>
  <c r="AA958" i="1"/>
  <c r="AB958" i="1" s="1"/>
  <c r="AF958" i="1" s="1"/>
  <c r="AG958" i="1" s="1"/>
  <c r="AH958" i="1" s="1"/>
  <c r="AA935" i="1"/>
  <c r="AA836" i="1"/>
  <c r="AA714" i="1"/>
  <c r="AA1441" i="1"/>
  <c r="AB1441" i="1" s="1"/>
  <c r="AF1441" i="1" s="1"/>
  <c r="AG1441" i="1" s="1"/>
  <c r="AH1441" i="1" s="1"/>
  <c r="AA1496" i="1"/>
  <c r="AA1564" i="1"/>
  <c r="AA1348" i="1"/>
  <c r="AA1407" i="1"/>
  <c r="AB1407" i="1" s="1"/>
  <c r="AF1407" i="1" s="1"/>
  <c r="AG1407" i="1" s="1"/>
  <c r="AH1407" i="1" s="1"/>
  <c r="AA1214" i="1"/>
  <c r="AA1278" i="1"/>
  <c r="AB1278" i="1" s="1"/>
  <c r="AF1278" i="1" s="1"/>
  <c r="AG1278" i="1" s="1"/>
  <c r="AH1278" i="1" s="1"/>
  <c r="AA1151" i="1"/>
  <c r="AB1151" i="1" s="1"/>
  <c r="AF1151" i="1" s="1"/>
  <c r="AG1151" i="1" s="1"/>
  <c r="AH1151" i="1" s="1"/>
  <c r="AA1019" i="1"/>
  <c r="AB1019" i="1" s="1"/>
  <c r="AF1019" i="1" s="1"/>
  <c r="AG1019" i="1" s="1"/>
  <c r="AH1019" i="1" s="1"/>
  <c r="AA1082" i="1"/>
  <c r="AB1082" i="1" s="1"/>
  <c r="AF1082" i="1" s="1"/>
  <c r="AG1082" i="1" s="1"/>
  <c r="AH1082" i="1" s="1"/>
  <c r="AA1186" i="1"/>
  <c r="AA1250" i="1"/>
  <c r="AA1110" i="1"/>
  <c r="AA994" i="1"/>
  <c r="AB994" i="1" s="1"/>
  <c r="AF994" i="1" s="1"/>
  <c r="AG994" i="1" s="1"/>
  <c r="AH994" i="1" s="1"/>
  <c r="AA1061" i="1"/>
  <c r="AB1061" i="1" s="1"/>
  <c r="AF1061" i="1" s="1"/>
  <c r="AG1061" i="1" s="1"/>
  <c r="AH1061" i="1" s="1"/>
  <c r="AA967" i="1"/>
  <c r="AB967" i="1" s="1"/>
  <c r="AF967" i="1" s="1"/>
  <c r="AG967" i="1" s="1"/>
  <c r="AH967" i="1" s="1"/>
  <c r="AA791" i="1"/>
  <c r="AB791" i="1" s="1"/>
  <c r="AF791" i="1" s="1"/>
  <c r="AG791" i="1" s="1"/>
  <c r="AH791" i="1" s="1"/>
  <c r="AA862" i="1"/>
  <c r="AB862" i="1" s="1"/>
  <c r="AF862" i="1" s="1"/>
  <c r="AG862" i="1" s="1"/>
  <c r="AH862" i="1" s="1"/>
  <c r="AA737" i="1"/>
  <c r="AB737" i="1" s="1"/>
  <c r="AF737" i="1" s="1"/>
  <c r="AG737" i="1" s="1"/>
  <c r="AH737" i="1" s="1"/>
  <c r="AA1405" i="1"/>
  <c r="AB1405" i="1" s="1"/>
  <c r="AA1216" i="1"/>
  <c r="AA1279" i="1"/>
  <c r="AA1149" i="1"/>
  <c r="AA1021" i="1"/>
  <c r="AB1021" i="1" s="1"/>
  <c r="AF1021" i="1" s="1"/>
  <c r="AG1021" i="1" s="1"/>
  <c r="AH1021" i="1" s="1"/>
  <c r="AA687" i="1"/>
  <c r="AA647" i="1"/>
  <c r="AB647" i="1" s="1"/>
  <c r="AF647" i="1" s="1"/>
  <c r="AG647" i="1" s="1"/>
  <c r="AH647" i="1" s="1"/>
  <c r="AA516" i="1"/>
  <c r="AB516" i="1" s="1"/>
  <c r="AF516" i="1" s="1"/>
  <c r="AG516" i="1" s="1"/>
  <c r="AH516" i="1" s="1"/>
  <c r="AA464" i="1"/>
  <c r="AB464" i="1" s="1"/>
  <c r="AF464" i="1" s="1"/>
  <c r="AG464" i="1" s="1"/>
  <c r="AH464" i="1" s="1"/>
  <c r="AA486" i="1"/>
  <c r="AA370" i="1"/>
  <c r="AB370" i="1" s="1"/>
  <c r="AC370" i="1" s="1"/>
  <c r="AD370" i="1" s="1"/>
  <c r="AE370" i="1" s="1"/>
  <c r="AI370" i="1" s="1"/>
  <c r="AA309" i="1"/>
  <c r="AB309" i="1" s="1"/>
  <c r="AF309" i="1" s="1"/>
  <c r="AG309" i="1" s="1"/>
  <c r="AH309" i="1" s="1"/>
  <c r="AA251" i="1"/>
  <c r="AB251" i="1" s="1"/>
  <c r="AF251" i="1" s="1"/>
  <c r="AG251" i="1" s="1"/>
  <c r="AH251" i="1" s="1"/>
  <c r="AA67" i="1"/>
  <c r="AA116" i="1"/>
  <c r="AB116" i="1" s="1"/>
  <c r="AC116" i="1" s="1"/>
  <c r="AD116" i="1" s="1"/>
  <c r="AE116" i="1" s="1"/>
  <c r="AI116" i="1" s="1"/>
  <c r="AA699" i="1"/>
  <c r="AB699" i="1" s="1"/>
  <c r="AF699" i="1" s="1"/>
  <c r="AG699" i="1" s="1"/>
  <c r="AH699" i="1" s="1"/>
  <c r="AA617" i="1"/>
  <c r="AA527" i="1"/>
  <c r="AB527" i="1" s="1"/>
  <c r="AF527" i="1" s="1"/>
  <c r="AG527" i="1" s="1"/>
  <c r="AH527" i="1" s="1"/>
  <c r="AA570" i="1"/>
  <c r="AB570" i="1" s="1"/>
  <c r="AF570" i="1" s="1"/>
  <c r="AG570" i="1" s="1"/>
  <c r="AH570" i="1" s="1"/>
  <c r="AA417" i="1"/>
  <c r="AB417" i="1" s="1"/>
  <c r="AF417" i="1" s="1"/>
  <c r="AG417" i="1" s="1"/>
  <c r="AH417" i="1" s="1"/>
  <c r="AA375" i="1"/>
  <c r="AB375" i="1" s="1"/>
  <c r="AF375" i="1" s="1"/>
  <c r="AG375" i="1" s="1"/>
  <c r="AH375" i="1" s="1"/>
  <c r="AA300" i="1"/>
  <c r="AB300" i="1" s="1"/>
  <c r="AF300" i="1" s="1"/>
  <c r="AG300" i="1" s="1"/>
  <c r="AH300" i="1" s="1"/>
  <c r="AA227" i="1"/>
  <c r="AB227" i="1" s="1"/>
  <c r="AF227" i="1" s="1"/>
  <c r="AG227" i="1" s="1"/>
  <c r="AH227" i="1" s="1"/>
  <c r="AA210" i="1"/>
  <c r="AB210" i="1" s="1"/>
  <c r="AF210" i="1" s="1"/>
  <c r="AG210" i="1" s="1"/>
  <c r="AH210" i="1" s="1"/>
  <c r="AA107" i="1"/>
  <c r="AB107" i="1" s="1"/>
  <c r="AF107" i="1" s="1"/>
  <c r="AG107" i="1" s="1"/>
  <c r="AH107" i="1" s="1"/>
  <c r="AA693" i="1"/>
  <c r="AB693" i="1" s="1"/>
  <c r="AF693" i="1" s="1"/>
  <c r="AG693" i="1" s="1"/>
  <c r="AH693" i="1" s="1"/>
  <c r="AA603" i="1"/>
  <c r="AB603" i="1" s="1"/>
  <c r="AF603" i="1" s="1"/>
  <c r="AG603" i="1" s="1"/>
  <c r="AH603" i="1" s="1"/>
  <c r="AA506" i="1"/>
  <c r="AB506" i="1" s="1"/>
  <c r="AC506" i="1" s="1"/>
  <c r="AD506" i="1" s="1"/>
  <c r="AE506" i="1" s="1"/>
  <c r="AI506" i="1" s="1"/>
  <c r="AA470" i="1"/>
  <c r="AB470" i="1" s="1"/>
  <c r="AA381" i="1"/>
  <c r="AA371" i="1"/>
  <c r="AB371" i="1" s="1"/>
  <c r="AF371" i="1" s="1"/>
  <c r="AG371" i="1" s="1"/>
  <c r="AH371" i="1" s="1"/>
  <c r="AA274" i="1"/>
  <c r="AB274" i="1" s="1"/>
  <c r="AF274" i="1" s="1"/>
  <c r="AG274" i="1" s="1"/>
  <c r="AH274" i="1" s="1"/>
  <c r="AA249" i="1"/>
  <c r="AA74" i="1"/>
  <c r="AB74" i="1" s="1"/>
  <c r="AC74" i="1" s="1"/>
  <c r="AD74" i="1" s="1"/>
  <c r="AE74" i="1" s="1"/>
  <c r="AI74" i="1" s="1"/>
  <c r="AA786" i="1"/>
  <c r="AA640" i="1"/>
  <c r="AB640" i="1" s="1"/>
  <c r="AF640" i="1" s="1"/>
  <c r="AG640" i="1" s="1"/>
  <c r="AH640" i="1" s="1"/>
  <c r="AA571" i="1"/>
  <c r="AB571" i="1" s="1"/>
  <c r="AF571" i="1" s="1"/>
  <c r="AG571" i="1" s="1"/>
  <c r="AH571" i="1" s="1"/>
  <c r="AA538" i="1"/>
  <c r="AA378" i="1"/>
  <c r="AB378" i="1" s="1"/>
  <c r="AA490" i="1"/>
  <c r="AB490" i="1" s="1"/>
  <c r="AF490" i="1" s="1"/>
  <c r="AG490" i="1" s="1"/>
  <c r="AH490" i="1" s="1"/>
  <c r="AA289" i="1"/>
  <c r="AB289" i="1" s="1"/>
  <c r="AC289" i="1" s="1"/>
  <c r="AD289" i="1" s="1"/>
  <c r="AE289" i="1" s="1"/>
  <c r="AI289" i="1" s="1"/>
  <c r="AA283" i="1"/>
  <c r="AA232" i="1"/>
  <c r="AB232" i="1" s="1"/>
  <c r="AF232" i="1" s="1"/>
  <c r="AG232" i="1" s="1"/>
  <c r="AH232" i="1" s="1"/>
  <c r="AA80" i="1"/>
  <c r="AA684" i="1"/>
  <c r="AA645" i="1"/>
  <c r="AB645" i="1" s="1"/>
  <c r="AF645" i="1" s="1"/>
  <c r="AG645" i="1" s="1"/>
  <c r="AH645" i="1" s="1"/>
  <c r="AA546" i="1"/>
  <c r="AB546" i="1" s="1"/>
  <c r="AF546" i="1" s="1"/>
  <c r="AG546" i="1" s="1"/>
  <c r="AH546" i="1" s="1"/>
  <c r="AA565" i="1"/>
  <c r="AB565" i="1" s="1"/>
  <c r="AF565" i="1" s="1"/>
  <c r="AG565" i="1" s="1"/>
  <c r="AH565" i="1" s="1"/>
  <c r="AA422" i="1"/>
  <c r="AB422" i="1" s="1"/>
  <c r="AA357" i="1"/>
  <c r="AB357" i="1" s="1"/>
  <c r="AF357" i="1" s="1"/>
  <c r="AG357" i="1" s="1"/>
  <c r="AH357" i="1" s="1"/>
  <c r="AA293" i="1"/>
  <c r="AA179" i="1"/>
  <c r="AA182" i="1"/>
  <c r="AA98" i="1"/>
  <c r="AB98" i="1" s="1"/>
  <c r="AA709" i="1"/>
  <c r="AA598" i="1"/>
  <c r="AB598" i="1" s="1"/>
  <c r="AF598" i="1" s="1"/>
  <c r="AG598" i="1" s="1"/>
  <c r="AH598" i="1" s="1"/>
  <c r="AA501" i="1"/>
  <c r="AA474" i="1"/>
  <c r="AB474" i="1" s="1"/>
  <c r="AC474" i="1" s="1"/>
  <c r="AD474" i="1" s="1"/>
  <c r="AE474" i="1" s="1"/>
  <c r="AI474" i="1" s="1"/>
  <c r="AA385" i="1"/>
  <c r="AA359" i="1"/>
  <c r="AB359" i="1" s="1"/>
  <c r="AF359" i="1" s="1"/>
  <c r="AG359" i="1" s="1"/>
  <c r="AH359" i="1" s="1"/>
  <c r="AA271" i="1"/>
  <c r="AB271" i="1" s="1"/>
  <c r="AF271" i="1" s="1"/>
  <c r="AG271" i="1" s="1"/>
  <c r="AH271" i="1" s="1"/>
  <c r="AA207" i="1"/>
  <c r="AB207" i="1" s="1"/>
  <c r="AC207" i="1" s="1"/>
  <c r="AD207" i="1" s="1"/>
  <c r="AE207" i="1" s="1"/>
  <c r="AI207" i="1" s="1"/>
  <c r="AA159" i="1"/>
  <c r="AB159" i="1" s="1"/>
  <c r="AA108" i="1"/>
  <c r="AB108" i="1" s="1"/>
  <c r="AA1088" i="1"/>
  <c r="AB1088" i="1" s="1"/>
  <c r="AF1088" i="1" s="1"/>
  <c r="AG1088" i="1" s="1"/>
  <c r="AH1088" i="1" s="1"/>
  <c r="AA912" i="1"/>
  <c r="AB912" i="1" s="1"/>
  <c r="AA821" i="1"/>
  <c r="AA882" i="1"/>
  <c r="AA764" i="1"/>
  <c r="AA675" i="1"/>
  <c r="AA619" i="1"/>
  <c r="AA509" i="1"/>
  <c r="AB509" i="1" s="1"/>
  <c r="AF509" i="1" s="1"/>
  <c r="AG509" i="1" s="1"/>
  <c r="AH509" i="1" s="1"/>
  <c r="AA2322" i="1"/>
  <c r="AB2322" i="1" s="1"/>
  <c r="AC2322" i="1" s="1"/>
  <c r="AD2322" i="1" s="1"/>
  <c r="AE2322" i="1" s="1"/>
  <c r="AI2322" i="1" s="1"/>
  <c r="AA2258" i="1"/>
  <c r="AB2258" i="1" s="1"/>
  <c r="AF2258" i="1" s="1"/>
  <c r="AG2258" i="1" s="1"/>
  <c r="AH2258" i="1" s="1"/>
  <c r="AA2194" i="1"/>
  <c r="AA2130" i="1"/>
  <c r="AB2130" i="1" s="1"/>
  <c r="AF2130" i="1" s="1"/>
  <c r="AG2130" i="1" s="1"/>
  <c r="AH2130" i="1" s="1"/>
  <c r="AA2066" i="1"/>
  <c r="AB2066" i="1" s="1"/>
  <c r="AF2066" i="1" s="1"/>
  <c r="AG2066" i="1" s="1"/>
  <c r="AH2066" i="1" s="1"/>
  <c r="AA2002" i="1"/>
  <c r="AB2002" i="1" s="1"/>
  <c r="AF2002" i="1" s="1"/>
  <c r="AG2002" i="1" s="1"/>
  <c r="AH2002" i="1" s="1"/>
  <c r="AA1930" i="1"/>
  <c r="AA1867" i="1"/>
  <c r="AA1803" i="1"/>
  <c r="AB1803" i="1" s="1"/>
  <c r="AC1803" i="1" s="1"/>
  <c r="AD1803" i="1" s="1"/>
  <c r="AE1803" i="1" s="1"/>
  <c r="AI1803" i="1" s="1"/>
  <c r="AA1739" i="1"/>
  <c r="AB1739" i="1" s="1"/>
  <c r="AF1739" i="1" s="1"/>
  <c r="AG1739" i="1" s="1"/>
  <c r="AH1739" i="1" s="1"/>
  <c r="AA1052" i="1"/>
  <c r="AB1052" i="1" s="1"/>
  <c r="AF1052" i="1" s="1"/>
  <c r="AG1052" i="1" s="1"/>
  <c r="AH1052" i="1" s="1"/>
  <c r="AA955" i="1"/>
  <c r="AB955" i="1" s="1"/>
  <c r="AF955" i="1" s="1"/>
  <c r="AG955" i="1" s="1"/>
  <c r="AH955" i="1" s="1"/>
  <c r="AA798" i="1"/>
  <c r="AB798" i="1" s="1"/>
  <c r="AF798" i="1" s="1"/>
  <c r="AG798" i="1" s="1"/>
  <c r="AH798" i="1" s="1"/>
  <c r="AA866" i="1"/>
  <c r="AA742" i="1"/>
  <c r="AB742" i="1" s="1"/>
  <c r="AF742" i="1" s="1"/>
  <c r="AG742" i="1" s="1"/>
  <c r="AH742" i="1" s="1"/>
  <c r="AA701" i="1"/>
  <c r="AB701" i="1" s="1"/>
  <c r="AF701" i="1" s="1"/>
  <c r="AG701" i="1" s="1"/>
  <c r="AH701" i="1" s="1"/>
  <c r="AA136" i="1"/>
  <c r="AB136" i="1" s="1"/>
  <c r="AF136" i="1" s="1"/>
  <c r="AG136" i="1" s="1"/>
  <c r="AH136" i="1" s="1"/>
  <c r="AA25" i="1"/>
  <c r="AB25" i="1" s="1"/>
  <c r="AF25" i="1" s="1"/>
  <c r="AG25" i="1" s="1"/>
  <c r="AH25" i="1" s="1"/>
  <c r="AA2288" i="1"/>
  <c r="AB2288" i="1" s="1"/>
  <c r="AF2288" i="1" s="1"/>
  <c r="AG2288" i="1" s="1"/>
  <c r="AH2288" i="1" s="1"/>
  <c r="AA2224" i="1"/>
  <c r="AA2160" i="1"/>
  <c r="AB2160" i="1" s="1"/>
  <c r="AF2160" i="1" s="1"/>
  <c r="AG2160" i="1" s="1"/>
  <c r="AH2160" i="1" s="1"/>
  <c r="AA2096" i="1"/>
  <c r="AA2032" i="1"/>
  <c r="AB2032" i="1" s="1"/>
  <c r="AF2032" i="1" s="1"/>
  <c r="AG2032" i="1" s="1"/>
  <c r="AH2032" i="1" s="1"/>
  <c r="AA1968" i="1"/>
  <c r="AB1968" i="1" s="1"/>
  <c r="AF1968" i="1" s="1"/>
  <c r="AG1968" i="1" s="1"/>
  <c r="AH1968" i="1" s="1"/>
  <c r="AA1904" i="1"/>
  <c r="AB1904" i="1" s="1"/>
  <c r="AF1904" i="1" s="1"/>
  <c r="AG1904" i="1" s="1"/>
  <c r="AH1904" i="1" s="1"/>
  <c r="AA1841" i="1"/>
  <c r="AA1777" i="1"/>
  <c r="AB1777" i="1" s="1"/>
  <c r="AF1777" i="1" s="1"/>
  <c r="AG1777" i="1" s="1"/>
  <c r="AH1777" i="1" s="1"/>
  <c r="AA138" i="1"/>
  <c r="AA38" i="1"/>
  <c r="AB38" i="1" s="1"/>
  <c r="AF38" i="1" s="1"/>
  <c r="AG38" i="1" s="1"/>
  <c r="AH38" i="1" s="1"/>
  <c r="AA2279" i="1"/>
  <c r="AB2279" i="1" s="1"/>
  <c r="AF2279" i="1" s="1"/>
  <c r="AG2279" i="1" s="1"/>
  <c r="AH2279" i="1" s="1"/>
  <c r="AA2215" i="1"/>
  <c r="AB2215" i="1" s="1"/>
  <c r="AF2215" i="1" s="1"/>
  <c r="AG2215" i="1" s="1"/>
  <c r="AH2215" i="1" s="1"/>
  <c r="AA2151" i="1"/>
  <c r="AA2087" i="1"/>
  <c r="AB2087" i="1" s="1"/>
  <c r="AF2087" i="1" s="1"/>
  <c r="AG2087" i="1" s="1"/>
  <c r="AH2087" i="1" s="1"/>
  <c r="AA2023" i="1"/>
  <c r="AB2023" i="1" s="1"/>
  <c r="AF2023" i="1" s="1"/>
  <c r="AG2023" i="1" s="1"/>
  <c r="AH2023" i="1" s="1"/>
  <c r="AA1959" i="1"/>
  <c r="AB1959" i="1" s="1"/>
  <c r="AF1959" i="1" s="1"/>
  <c r="AG1959" i="1" s="1"/>
  <c r="AH1959" i="1" s="1"/>
  <c r="AA1895" i="1"/>
  <c r="AA1832" i="1"/>
  <c r="AB1832" i="1" s="1"/>
  <c r="AA99" i="1"/>
  <c r="AB99" i="1" s="1"/>
  <c r="AA44" i="1"/>
  <c r="AA2326" i="1"/>
  <c r="AB2326" i="1" s="1"/>
  <c r="AA2262" i="1"/>
  <c r="AA2198" i="1"/>
  <c r="AA2134" i="1"/>
  <c r="AB2134" i="1" s="1"/>
  <c r="AF2134" i="1" s="1"/>
  <c r="AG2134" i="1" s="1"/>
  <c r="AH2134" i="1" s="1"/>
  <c r="AA2070" i="1"/>
  <c r="AA2006" i="1"/>
  <c r="AB2006" i="1" s="1"/>
  <c r="AF2006" i="1" s="1"/>
  <c r="AG2006" i="1" s="1"/>
  <c r="AH2006" i="1" s="1"/>
  <c r="AA1942" i="1"/>
  <c r="AB1942" i="1" s="1"/>
  <c r="AF1942" i="1" s="1"/>
  <c r="AG1942" i="1" s="1"/>
  <c r="AH1942" i="1" s="1"/>
  <c r="AA1879" i="1"/>
  <c r="AB1879" i="1" s="1"/>
  <c r="AF1879" i="1" s="1"/>
  <c r="AG1879" i="1" s="1"/>
  <c r="AH1879" i="1" s="1"/>
  <c r="AA1815" i="1"/>
  <c r="AB1815" i="1" s="1"/>
  <c r="AF1815" i="1" s="1"/>
  <c r="AG1815" i="1" s="1"/>
  <c r="AH1815" i="1" s="1"/>
  <c r="AA11" i="1"/>
  <c r="AB11" i="1" s="1"/>
  <c r="AF11" i="1" s="1"/>
  <c r="AG11" i="1" s="1"/>
  <c r="AH11" i="1" s="1"/>
  <c r="AA2308" i="1"/>
  <c r="AB2308" i="1" s="1"/>
  <c r="AF2308" i="1" s="1"/>
  <c r="AG2308" i="1" s="1"/>
  <c r="AH2308" i="1" s="1"/>
  <c r="AA2244" i="1"/>
  <c r="AB2244" i="1" s="1"/>
  <c r="AF2244" i="1" s="1"/>
  <c r="AG2244" i="1" s="1"/>
  <c r="AH2244" i="1" s="1"/>
  <c r="AA2180" i="1"/>
  <c r="AB2180" i="1" s="1"/>
  <c r="AA2116" i="1"/>
  <c r="AB2116" i="1" s="1"/>
  <c r="AF2116" i="1" s="1"/>
  <c r="AG2116" i="1" s="1"/>
  <c r="AH2116" i="1" s="1"/>
  <c r="AA2052" i="1"/>
  <c r="AB2052" i="1" s="1"/>
  <c r="AF2052" i="1" s="1"/>
  <c r="AG2052" i="1" s="1"/>
  <c r="AH2052" i="1" s="1"/>
  <c r="AA1988" i="1"/>
  <c r="AA1934" i="1"/>
  <c r="AB1934" i="1" s="1"/>
  <c r="AF1934" i="1" s="1"/>
  <c r="AG1934" i="1" s="1"/>
  <c r="AH1934" i="1" s="1"/>
  <c r="AA1861" i="1"/>
  <c r="AB1861" i="1" s="1"/>
  <c r="AF1861" i="1" s="1"/>
  <c r="AG1861" i="1" s="1"/>
  <c r="AH1861" i="1" s="1"/>
  <c r="AA1797" i="1"/>
  <c r="AA1733" i="1"/>
  <c r="AB1733" i="1" s="1"/>
  <c r="AF1733" i="1" s="1"/>
  <c r="AG1733" i="1" s="1"/>
  <c r="AH1733" i="1" s="1"/>
  <c r="AA567" i="1"/>
  <c r="AA421" i="1"/>
  <c r="AB421" i="1" s="1"/>
  <c r="AF421" i="1" s="1"/>
  <c r="AG421" i="1" s="1"/>
  <c r="AH421" i="1" s="1"/>
  <c r="AA356" i="1"/>
  <c r="AB356" i="1" s="1"/>
  <c r="AF356" i="1" s="1"/>
  <c r="AG356" i="1" s="1"/>
  <c r="AH356" i="1" s="1"/>
  <c r="AA294" i="1"/>
  <c r="AA178" i="1"/>
  <c r="AB178" i="1" s="1"/>
  <c r="AF178" i="1" s="1"/>
  <c r="AG178" i="1" s="1"/>
  <c r="AH178" i="1" s="1"/>
  <c r="AA181" i="1"/>
  <c r="AA97" i="1"/>
  <c r="AB97" i="1" s="1"/>
  <c r="AF97" i="1" s="1"/>
  <c r="AG97" i="1" s="1"/>
  <c r="AH97" i="1" s="1"/>
  <c r="AA37" i="1"/>
  <c r="AA2323" i="1"/>
  <c r="AB2323" i="1" s="1"/>
  <c r="AF2323" i="1" s="1"/>
  <c r="AG2323" i="1" s="1"/>
  <c r="AH2323" i="1" s="1"/>
  <c r="AA2259" i="1"/>
  <c r="AB2259" i="1" s="1"/>
  <c r="AF2259" i="1" s="1"/>
  <c r="AG2259" i="1" s="1"/>
  <c r="AH2259" i="1" s="1"/>
  <c r="AA2195" i="1"/>
  <c r="AB2195" i="1" s="1"/>
  <c r="AA2131" i="1"/>
  <c r="AB2131" i="1" s="1"/>
  <c r="AF2131" i="1" s="1"/>
  <c r="AG2131" i="1" s="1"/>
  <c r="AH2131" i="1" s="1"/>
  <c r="AA2067" i="1"/>
  <c r="AA2003" i="1"/>
  <c r="AB2003" i="1" s="1"/>
  <c r="AF2003" i="1" s="1"/>
  <c r="AG2003" i="1" s="1"/>
  <c r="AH2003" i="1" s="1"/>
  <c r="AA1939" i="1"/>
  <c r="AB1939" i="1" s="1"/>
  <c r="AC1939" i="1" s="1"/>
  <c r="AD1939" i="1" s="1"/>
  <c r="AE1939" i="1" s="1"/>
  <c r="AI1939" i="1" s="1"/>
  <c r="AA1876" i="1"/>
  <c r="AB1876" i="1" s="1"/>
  <c r="AF1876" i="1" s="1"/>
  <c r="AG1876" i="1" s="1"/>
  <c r="AH1876" i="1" s="1"/>
  <c r="AA1812" i="1"/>
  <c r="AB1812" i="1" s="1"/>
  <c r="AF1812" i="1" s="1"/>
  <c r="AG1812" i="1" s="1"/>
  <c r="AH1812" i="1" s="1"/>
  <c r="AA1748" i="1"/>
  <c r="AB1748" i="1" s="1"/>
  <c r="AF1748" i="1" s="1"/>
  <c r="AG1748" i="1" s="1"/>
  <c r="AH1748" i="1" s="1"/>
  <c r="AA1684" i="1"/>
  <c r="AB1684" i="1" s="1"/>
  <c r="AF1684" i="1" s="1"/>
  <c r="AG1684" i="1" s="1"/>
  <c r="AH1684" i="1" s="1"/>
  <c r="AA1601" i="1"/>
  <c r="AB1601" i="1" s="1"/>
  <c r="AF1601" i="1" s="1"/>
  <c r="AG1601" i="1" s="1"/>
  <c r="AH1601" i="1" s="1"/>
  <c r="AA1643" i="1"/>
  <c r="AB1643" i="1" s="1"/>
  <c r="AF1643" i="1" s="1"/>
  <c r="AG1643" i="1" s="1"/>
  <c r="AH1643" i="1" s="1"/>
  <c r="AA1580" i="1"/>
  <c r="AB1580" i="1" s="1"/>
  <c r="AF1580" i="1" s="1"/>
  <c r="AG1580" i="1" s="1"/>
  <c r="AH1580" i="1" s="1"/>
  <c r="AA559" i="1"/>
  <c r="AB559" i="1" s="1"/>
  <c r="AF559" i="1" s="1"/>
  <c r="AG559" i="1" s="1"/>
  <c r="AH559" i="1" s="1"/>
  <c r="AA534" i="1"/>
  <c r="AB534" i="1" s="1"/>
  <c r="AC534" i="1" s="1"/>
  <c r="AD534" i="1" s="1"/>
  <c r="AE534" i="1" s="1"/>
  <c r="AI534" i="1" s="1"/>
  <c r="AA430" i="1"/>
  <c r="AB430" i="1" s="1"/>
  <c r="AF430" i="1" s="1"/>
  <c r="AG430" i="1" s="1"/>
  <c r="AH430" i="1" s="1"/>
  <c r="AA444" i="1"/>
  <c r="AB444" i="1" s="1"/>
  <c r="AF444" i="1" s="1"/>
  <c r="AG444" i="1" s="1"/>
  <c r="AH444" i="1" s="1"/>
  <c r="AA291" i="1"/>
  <c r="AB291" i="1" s="1"/>
  <c r="AF291" i="1" s="1"/>
  <c r="AG291" i="1" s="1"/>
  <c r="AH291" i="1" s="1"/>
  <c r="AA259" i="1"/>
  <c r="AB259" i="1" s="1"/>
  <c r="AF259" i="1" s="1"/>
  <c r="AG259" i="1" s="1"/>
  <c r="AH259" i="1" s="1"/>
  <c r="AA187" i="1"/>
  <c r="AB187" i="1" s="1"/>
  <c r="AF187" i="1" s="1"/>
  <c r="AG187" i="1" s="1"/>
  <c r="AH187" i="1" s="1"/>
  <c r="AA88" i="1"/>
  <c r="AB88" i="1" s="1"/>
  <c r="AF88" i="1" s="1"/>
  <c r="AG88" i="1" s="1"/>
  <c r="AH88" i="1" s="1"/>
  <c r="AA148" i="1"/>
  <c r="AB148" i="1" s="1"/>
  <c r="AF148" i="1" s="1"/>
  <c r="AG148" i="1" s="1"/>
  <c r="AH148" i="1" s="1"/>
  <c r="AA43" i="1"/>
  <c r="AB43" i="1" s="1"/>
  <c r="AF43" i="1" s="1"/>
  <c r="AG43" i="1" s="1"/>
  <c r="AH43" i="1" s="1"/>
  <c r="AA2273" i="1"/>
  <c r="AB2273" i="1" s="1"/>
  <c r="AF2273" i="1" s="1"/>
  <c r="AG2273" i="1" s="1"/>
  <c r="AH2273" i="1" s="1"/>
  <c r="AA2209" i="1"/>
  <c r="AB2209" i="1" s="1"/>
  <c r="AA2145" i="1"/>
  <c r="AB2145" i="1" s="1"/>
  <c r="AF2145" i="1" s="1"/>
  <c r="AG2145" i="1" s="1"/>
  <c r="AH2145" i="1" s="1"/>
  <c r="AA2081" i="1"/>
  <c r="AB2081" i="1" s="1"/>
  <c r="AA2017" i="1"/>
  <c r="AB2017" i="1" s="1"/>
  <c r="AF2017" i="1" s="1"/>
  <c r="AG2017" i="1" s="1"/>
  <c r="AH2017" i="1" s="1"/>
  <c r="AA1953" i="1"/>
  <c r="AA1890" i="1"/>
  <c r="AB1890" i="1" s="1"/>
  <c r="AF1890" i="1" s="1"/>
  <c r="AG1890" i="1" s="1"/>
  <c r="AH1890" i="1" s="1"/>
  <c r="AA1826" i="1"/>
  <c r="AB1826" i="1" s="1"/>
  <c r="AA1762" i="1"/>
  <c r="AB1762" i="1" s="1"/>
  <c r="AF1762" i="1" s="1"/>
  <c r="AG1762" i="1" s="1"/>
  <c r="AH1762" i="1" s="1"/>
  <c r="AA1698" i="1"/>
  <c r="AA1634" i="1"/>
  <c r="AB1634" i="1" s="1"/>
  <c r="AF1634" i="1" s="1"/>
  <c r="AG1634" i="1" s="1"/>
  <c r="AH1634" i="1" s="1"/>
  <c r="AA1697" i="1"/>
  <c r="AA1633" i="1"/>
  <c r="AB1633" i="1" s="1"/>
  <c r="AF1633" i="1" s="1"/>
  <c r="AG1633" i="1" s="1"/>
  <c r="AH1633" i="1" s="1"/>
  <c r="AA1768" i="1"/>
  <c r="AA1704" i="1"/>
  <c r="AB1704" i="1" s="1"/>
  <c r="AF1704" i="1" s="1"/>
  <c r="AG1704" i="1" s="1"/>
  <c r="AH1704" i="1" s="1"/>
  <c r="AA1640" i="1"/>
  <c r="AB1640" i="1" s="1"/>
  <c r="AF1640" i="1" s="1"/>
  <c r="AG1640" i="1" s="1"/>
  <c r="AH1640" i="1" s="1"/>
  <c r="AA1807" i="1"/>
  <c r="AB1807" i="1" s="1"/>
  <c r="AF1807" i="1" s="1"/>
  <c r="AG1807" i="1" s="1"/>
  <c r="AH1807" i="1" s="1"/>
  <c r="AA1743" i="1"/>
  <c r="AA1679" i="1"/>
  <c r="AB1679" i="1" s="1"/>
  <c r="AF1679" i="1" s="1"/>
  <c r="AG1679" i="1" s="1"/>
  <c r="AH1679" i="1" s="1"/>
  <c r="AA1603" i="1"/>
  <c r="AB1603" i="1" s="1"/>
  <c r="AA1671" i="1"/>
  <c r="AA1602" i="1"/>
  <c r="AB1602" i="1" s="1"/>
  <c r="AF1602" i="1" s="1"/>
  <c r="AG1602" i="1" s="1"/>
  <c r="AH1602" i="1" s="1"/>
  <c r="AA1589" i="1"/>
  <c r="AB1589" i="1" s="1"/>
  <c r="AC1589" i="1" s="1"/>
  <c r="AD1589" i="1" s="1"/>
  <c r="AE1589" i="1" s="1"/>
  <c r="AI1589" i="1" s="1"/>
  <c r="AA32" i="1"/>
  <c r="AB32" i="1" s="1"/>
  <c r="AF32" i="1" s="1"/>
  <c r="AG32" i="1" s="1"/>
  <c r="AH32" i="1" s="1"/>
  <c r="AA2197" i="1"/>
  <c r="AB2197" i="1" s="1"/>
  <c r="AF2197" i="1" s="1"/>
  <c r="AG2197" i="1" s="1"/>
  <c r="AH2197" i="1" s="1"/>
  <c r="AA1989" i="1"/>
  <c r="AA1758" i="1"/>
  <c r="AB1758" i="1" s="1"/>
  <c r="AF1758" i="1" s="1"/>
  <c r="AG1758" i="1" s="1"/>
  <c r="AH1758" i="1" s="1"/>
  <c r="AA137" i="1"/>
  <c r="AB137" i="1" s="1"/>
  <c r="AC137" i="1" s="1"/>
  <c r="AD137" i="1" s="1"/>
  <c r="AE137" i="1" s="1"/>
  <c r="AI137" i="1" s="1"/>
  <c r="AA2237" i="1"/>
  <c r="AB2237" i="1" s="1"/>
  <c r="AF2237" i="1" s="1"/>
  <c r="AG2237" i="1" s="1"/>
  <c r="AH2237" i="1" s="1"/>
  <c r="AA2053" i="1"/>
  <c r="AA1878" i="1"/>
  <c r="AB1878" i="1" s="1"/>
  <c r="AF1878" i="1" s="1"/>
  <c r="AG1878" i="1" s="1"/>
  <c r="AH1878" i="1" s="1"/>
  <c r="AA1702" i="1"/>
  <c r="AA2325" i="1"/>
  <c r="AA2133" i="1"/>
  <c r="AB2133" i="1" s="1"/>
  <c r="AF2133" i="1" s="1"/>
  <c r="AG2133" i="1" s="1"/>
  <c r="AH2133" i="1" s="1"/>
  <c r="AA1949" i="1"/>
  <c r="AB1949" i="1" s="1"/>
  <c r="AF1949" i="1" s="1"/>
  <c r="AG1949" i="1" s="1"/>
  <c r="AH1949" i="1" s="1"/>
  <c r="AA1774" i="1"/>
  <c r="AB1774" i="1" s="1"/>
  <c r="AC1774" i="1" s="1"/>
  <c r="AD1774" i="1" s="1"/>
  <c r="AE1774" i="1" s="1"/>
  <c r="AI1774" i="1" s="1"/>
  <c r="AA1591" i="1"/>
  <c r="AB1591" i="1" s="1"/>
  <c r="AF1591" i="1" s="1"/>
  <c r="AG1591" i="1" s="1"/>
  <c r="AH1591" i="1" s="1"/>
  <c r="X1370" i="1"/>
  <c r="Z1370" i="1" s="1"/>
  <c r="X2173" i="1"/>
  <c r="Z2173" i="1" s="1"/>
  <c r="X1369" i="1"/>
  <c r="Z1369" i="1" s="1"/>
  <c r="X2235" i="1"/>
  <c r="Z2235" i="1" s="1"/>
  <c r="X1058" i="1"/>
  <c r="Z1058" i="1" s="1"/>
  <c r="X2243" i="1"/>
  <c r="Z2243" i="1" s="1"/>
  <c r="X1447" i="1"/>
  <c r="Z1447" i="1" s="1"/>
  <c r="X1502" i="1"/>
  <c r="Z1502" i="1" s="1"/>
  <c r="X1561" i="1"/>
  <c r="Z1561" i="1" s="1"/>
  <c r="X1467" i="1"/>
  <c r="Z1467" i="1" s="1"/>
  <c r="X1527" i="1"/>
  <c r="Z1527" i="1" s="1"/>
  <c r="X903" i="1"/>
  <c r="Z903" i="1" s="1"/>
  <c r="X1083" i="1"/>
  <c r="Z1083" i="1" s="1"/>
  <c r="X896" i="1"/>
  <c r="Z896" i="1" s="1"/>
  <c r="X1466" i="1"/>
  <c r="Z1466" i="1" s="1"/>
  <c r="X1516" i="1"/>
  <c r="Z1516" i="1" s="1"/>
  <c r="X1472" i="1"/>
  <c r="Z1472" i="1" s="1"/>
  <c r="X1523" i="1"/>
  <c r="Z1523" i="1" s="1"/>
  <c r="X1307" i="1"/>
  <c r="Z1307" i="1" s="1"/>
  <c r="X1468" i="1"/>
  <c r="Z1468" i="1" s="1"/>
  <c r="X1366" i="1"/>
  <c r="Z1366" i="1" s="1"/>
  <c r="X1486" i="1"/>
  <c r="Z1486" i="1" s="1"/>
  <c r="X1545" i="1"/>
  <c r="Z1545" i="1" s="1"/>
  <c r="X1324" i="1"/>
  <c r="Z1324" i="1" s="1"/>
  <c r="X1473" i="1"/>
  <c r="Z1473" i="1" s="1"/>
  <c r="X1293" i="1"/>
  <c r="Z1293" i="1" s="1"/>
  <c r="X1378" i="1"/>
  <c r="Z1378" i="1" s="1"/>
  <c r="X1313" i="1"/>
  <c r="Z1313" i="1" s="1"/>
  <c r="X1494" i="1"/>
  <c r="Z1494" i="1" s="1"/>
  <c r="X1550" i="1"/>
  <c r="Z1550" i="1" s="1"/>
  <c r="X1320" i="1"/>
  <c r="Z1320" i="1" s="1"/>
  <c r="X1541" i="1"/>
  <c r="Z1541" i="1" s="1"/>
  <c r="X1383" i="1"/>
  <c r="Z1383" i="1" s="1"/>
  <c r="X1368" i="1"/>
  <c r="Z1368" i="1" s="1"/>
  <c r="X1476" i="1"/>
  <c r="Z1476" i="1" s="1"/>
  <c r="X1314" i="1"/>
  <c r="Z1314" i="1" s="1"/>
  <c r="X1367" i="1"/>
  <c r="Z1367" i="1" s="1"/>
  <c r="X1483" i="1"/>
  <c r="Z1483" i="1" s="1"/>
  <c r="X1542" i="1"/>
  <c r="Z1542" i="1" s="1"/>
  <c r="X1329" i="1"/>
  <c r="Z1329" i="1" s="1"/>
  <c r="AC357" i="1" l="1"/>
  <c r="AD357" i="1" s="1"/>
  <c r="AE357" i="1" s="1"/>
  <c r="AI357" i="1" s="1"/>
  <c r="AC1453" i="1"/>
  <c r="AD1453" i="1" s="1"/>
  <c r="AE1453" i="1" s="1"/>
  <c r="AI1453" i="1" s="1"/>
  <c r="AF1585" i="1"/>
  <c r="AG1585" i="1" s="1"/>
  <c r="AH1585" i="1" s="1"/>
  <c r="AC1262" i="1"/>
  <c r="AD1262" i="1" s="1"/>
  <c r="AE1262" i="1" s="1"/>
  <c r="AI1262" i="1" s="1"/>
  <c r="AC1848" i="1"/>
  <c r="AD1848" i="1" s="1"/>
  <c r="AE1848" i="1" s="1"/>
  <c r="AI1848" i="1" s="1"/>
  <c r="AF2061" i="1"/>
  <c r="AG2061" i="1" s="1"/>
  <c r="AH2061" i="1" s="1"/>
  <c r="AC704" i="1"/>
  <c r="AD704" i="1" s="1"/>
  <c r="AE704" i="1" s="1"/>
  <c r="AI704" i="1" s="1"/>
  <c r="AC161" i="1"/>
  <c r="AD161" i="1" s="1"/>
  <c r="AE161" i="1" s="1"/>
  <c r="AI161" i="1" s="1"/>
  <c r="AC2090" i="1"/>
  <c r="AD2090" i="1" s="1"/>
  <c r="AE2090" i="1" s="1"/>
  <c r="AI2090" i="1" s="1"/>
  <c r="AC965" i="1"/>
  <c r="AD965" i="1" s="1"/>
  <c r="AE965" i="1" s="1"/>
  <c r="AI965" i="1" s="1"/>
  <c r="AC1064" i="1"/>
  <c r="AD1064" i="1" s="1"/>
  <c r="AE1064" i="1" s="1"/>
  <c r="AI1064" i="1" s="1"/>
  <c r="AC1807" i="1"/>
  <c r="AD1807" i="1" s="1"/>
  <c r="AE1807" i="1" s="1"/>
  <c r="AI1807" i="1" s="1"/>
  <c r="AC2040" i="1"/>
  <c r="AD2040" i="1" s="1"/>
  <c r="AE2040" i="1" s="1"/>
  <c r="AI2040" i="1" s="1"/>
  <c r="AC615" i="1"/>
  <c r="AD615" i="1" s="1"/>
  <c r="AE615" i="1" s="1"/>
  <c r="AI615" i="1" s="1"/>
  <c r="AC1024" i="1"/>
  <c r="AD1024" i="1" s="1"/>
  <c r="AE1024" i="1" s="1"/>
  <c r="AI1024" i="1" s="1"/>
  <c r="AC1733" i="1"/>
  <c r="AD1733" i="1" s="1"/>
  <c r="AE1733" i="1" s="1"/>
  <c r="AI1733" i="1" s="1"/>
  <c r="AC1546" i="1"/>
  <c r="AD1546" i="1" s="1"/>
  <c r="AE1546" i="1" s="1"/>
  <c r="AI1546" i="1" s="1"/>
  <c r="AC1242" i="1"/>
  <c r="AD1242" i="1" s="1"/>
  <c r="AE1242" i="1" s="1"/>
  <c r="AI1242" i="1" s="1"/>
  <c r="AC1052" i="1"/>
  <c r="AD1052" i="1" s="1"/>
  <c r="AE1052" i="1" s="1"/>
  <c r="AI1052" i="1" s="1"/>
  <c r="AC1089" i="1"/>
  <c r="AD1089" i="1" s="1"/>
  <c r="AE1089" i="1" s="1"/>
  <c r="AI1089" i="1" s="1"/>
  <c r="AF2119" i="1"/>
  <c r="AG2119" i="1" s="1"/>
  <c r="AH2119" i="1" s="1"/>
  <c r="AC1455" i="1"/>
  <c r="AD1455" i="1" s="1"/>
  <c r="AE1455" i="1" s="1"/>
  <c r="AI1455" i="1" s="1"/>
  <c r="AC177" i="1"/>
  <c r="AD177" i="1" s="1"/>
  <c r="AE177" i="1" s="1"/>
  <c r="AI177" i="1" s="1"/>
  <c r="AC1234" i="1"/>
  <c r="AD1234" i="1" s="1"/>
  <c r="AE1234" i="1" s="1"/>
  <c r="AI1234" i="1" s="1"/>
  <c r="AC1397" i="1"/>
  <c r="AD1397" i="1" s="1"/>
  <c r="AE1397" i="1" s="1"/>
  <c r="AI1397" i="1" s="1"/>
  <c r="AC1991" i="1"/>
  <c r="AD1991" i="1" s="1"/>
  <c r="AE1991" i="1" s="1"/>
  <c r="AI1991" i="1" s="1"/>
  <c r="AC1310" i="1"/>
  <c r="AD1310" i="1" s="1"/>
  <c r="AE1310" i="1" s="1"/>
  <c r="AI1310" i="1" s="1"/>
  <c r="AC1156" i="1"/>
  <c r="AD1156" i="1" s="1"/>
  <c r="AE1156" i="1" s="1"/>
  <c r="AI1156" i="1" s="1"/>
  <c r="AF1597" i="1"/>
  <c r="AG1597" i="1" s="1"/>
  <c r="AH1597" i="1" s="1"/>
  <c r="AC1612" i="1"/>
  <c r="AD1612" i="1" s="1"/>
  <c r="AE1612" i="1" s="1"/>
  <c r="AI1612" i="1" s="1"/>
  <c r="AC515" i="1"/>
  <c r="AD515" i="1" s="1"/>
  <c r="AE515" i="1" s="1"/>
  <c r="AI515" i="1" s="1"/>
  <c r="AF515" i="1"/>
  <c r="AG515" i="1" s="1"/>
  <c r="AH515" i="1" s="1"/>
  <c r="AC1815" i="1"/>
  <c r="AD1815" i="1" s="1"/>
  <c r="AE1815" i="1" s="1"/>
  <c r="AI1815" i="1" s="1"/>
  <c r="AF1869" i="1"/>
  <c r="AG1869" i="1" s="1"/>
  <c r="AH1869" i="1" s="1"/>
  <c r="AC1098" i="1"/>
  <c r="AD1098" i="1" s="1"/>
  <c r="AE1098" i="1" s="1"/>
  <c r="AI1098" i="1" s="1"/>
  <c r="AC983" i="1"/>
  <c r="AD983" i="1" s="1"/>
  <c r="AE983" i="1" s="1"/>
  <c r="AI983" i="1" s="1"/>
  <c r="AC27" i="1"/>
  <c r="AD27" i="1" s="1"/>
  <c r="AE27" i="1" s="1"/>
  <c r="AI27" i="1" s="1"/>
  <c r="AC2059" i="1"/>
  <c r="AD2059" i="1" s="1"/>
  <c r="AE2059" i="1" s="1"/>
  <c r="AI2059" i="1" s="1"/>
  <c r="AC2271" i="1"/>
  <c r="AD2271" i="1" s="1"/>
  <c r="AE2271" i="1" s="1"/>
  <c r="AI2271" i="1" s="1"/>
  <c r="AC204" i="1"/>
  <c r="AD204" i="1" s="1"/>
  <c r="AE204" i="1" s="1"/>
  <c r="AI204" i="1" s="1"/>
  <c r="AC1208" i="1"/>
  <c r="AD1208" i="1" s="1"/>
  <c r="AE1208" i="1" s="1"/>
  <c r="AI1208" i="1" s="1"/>
  <c r="AF960" i="1"/>
  <c r="AG960" i="1" s="1"/>
  <c r="AH960" i="1" s="1"/>
  <c r="AF1201" i="1"/>
  <c r="AG1201" i="1" s="1"/>
  <c r="AH1201" i="1" s="1"/>
  <c r="AC659" i="1"/>
  <c r="AD659" i="1" s="1"/>
  <c r="AE659" i="1" s="1"/>
  <c r="AI659" i="1" s="1"/>
  <c r="AC1395" i="1"/>
  <c r="AD1395" i="1" s="1"/>
  <c r="AE1395" i="1" s="1"/>
  <c r="AI1395" i="1" s="1"/>
  <c r="AC1349" i="1"/>
  <c r="AD1349" i="1" s="1"/>
  <c r="AE1349" i="1" s="1"/>
  <c r="AI1349" i="1" s="1"/>
  <c r="AC1972" i="1"/>
  <c r="AD1972" i="1" s="1"/>
  <c r="AE1972" i="1" s="1"/>
  <c r="AI1972" i="1" s="1"/>
  <c r="AC2242" i="1"/>
  <c r="AD2242" i="1" s="1"/>
  <c r="AE2242" i="1" s="1"/>
  <c r="AI2242" i="1" s="1"/>
  <c r="AC2062" i="1"/>
  <c r="AD2062" i="1" s="1"/>
  <c r="AE2062" i="1" s="1"/>
  <c r="AI2062" i="1" s="1"/>
  <c r="AF506" i="1"/>
  <c r="AG506" i="1" s="1"/>
  <c r="AH506" i="1" s="1"/>
  <c r="AC647" i="1"/>
  <c r="AD647" i="1" s="1"/>
  <c r="AE647" i="1" s="1"/>
  <c r="AI647" i="1" s="1"/>
  <c r="AC31" i="1"/>
  <c r="AD31" i="1" s="1"/>
  <c r="AE31" i="1" s="1"/>
  <c r="AI31" i="1" s="1"/>
  <c r="AC270" i="1"/>
  <c r="AD270" i="1" s="1"/>
  <c r="AE270" i="1" s="1"/>
  <c r="AI270" i="1" s="1"/>
  <c r="AC1528" i="1"/>
  <c r="AD1528" i="1" s="1"/>
  <c r="AE1528" i="1" s="1"/>
  <c r="AI1528" i="1" s="1"/>
  <c r="AC2027" i="1"/>
  <c r="AD2027" i="1" s="1"/>
  <c r="AE2027" i="1" s="1"/>
  <c r="AI2027" i="1" s="1"/>
  <c r="AC405" i="1"/>
  <c r="AD405" i="1" s="1"/>
  <c r="AE405" i="1" s="1"/>
  <c r="AI405" i="1" s="1"/>
  <c r="AC1595" i="1"/>
  <c r="AD1595" i="1" s="1"/>
  <c r="AE1595" i="1" s="1"/>
  <c r="AI1595" i="1" s="1"/>
  <c r="AC592" i="1"/>
  <c r="AD592" i="1" s="1"/>
  <c r="AE592" i="1" s="1"/>
  <c r="AI592" i="1" s="1"/>
  <c r="AC660" i="1"/>
  <c r="AD660" i="1" s="1"/>
  <c r="AE660" i="1" s="1"/>
  <c r="AI660" i="1" s="1"/>
  <c r="AC1259" i="1"/>
  <c r="AD1259" i="1" s="1"/>
  <c r="AE1259" i="1" s="1"/>
  <c r="AI1259" i="1" s="1"/>
  <c r="AC1112" i="1"/>
  <c r="AD1112" i="1" s="1"/>
  <c r="AE1112" i="1" s="1"/>
  <c r="AI1112" i="1" s="1"/>
  <c r="AC533" i="1"/>
  <c r="AD533" i="1" s="1"/>
  <c r="AE533" i="1" s="1"/>
  <c r="AI533" i="1" s="1"/>
  <c r="AC1415" i="1"/>
  <c r="AD1415" i="1" s="1"/>
  <c r="AE1415" i="1" s="1"/>
  <c r="AI1415" i="1" s="1"/>
  <c r="AC286" i="1"/>
  <c r="AD286" i="1" s="1"/>
  <c r="AE286" i="1" s="1"/>
  <c r="AI286" i="1" s="1"/>
  <c r="AC2234" i="1"/>
  <c r="AD2234" i="1" s="1"/>
  <c r="AE2234" i="1" s="1"/>
  <c r="AI2234" i="1" s="1"/>
  <c r="AC1560" i="1"/>
  <c r="AD1560" i="1" s="1"/>
  <c r="AE1560" i="1" s="1"/>
  <c r="AI1560" i="1" s="1"/>
  <c r="AC1120" i="1"/>
  <c r="AD1120" i="1" s="1"/>
  <c r="AE1120" i="1" s="1"/>
  <c r="AI1120" i="1" s="1"/>
  <c r="AC1684" i="1"/>
  <c r="AD1684" i="1" s="1"/>
  <c r="AE1684" i="1" s="1"/>
  <c r="AI1684" i="1" s="1"/>
  <c r="AC2160" i="1"/>
  <c r="AD2160" i="1" s="1"/>
  <c r="AE2160" i="1" s="1"/>
  <c r="AI2160" i="1" s="1"/>
  <c r="AC1278" i="1"/>
  <c r="AD1278" i="1" s="1"/>
  <c r="AE1278" i="1" s="1"/>
  <c r="AI1278" i="1" s="1"/>
  <c r="AC1464" i="1"/>
  <c r="AD1464" i="1" s="1"/>
  <c r="AE1464" i="1" s="1"/>
  <c r="AI1464" i="1" s="1"/>
  <c r="AC980" i="1"/>
  <c r="AD980" i="1" s="1"/>
  <c r="AE980" i="1" s="1"/>
  <c r="AI980" i="1" s="1"/>
  <c r="AC2260" i="1"/>
  <c r="AD2260" i="1" s="1"/>
  <c r="AE2260" i="1" s="1"/>
  <c r="AI2260" i="1" s="1"/>
  <c r="AC1645" i="1"/>
  <c r="AD1645" i="1" s="1"/>
  <c r="AE1645" i="1" s="1"/>
  <c r="AI1645" i="1" s="1"/>
  <c r="AC1481" i="1"/>
  <c r="AD1481" i="1" s="1"/>
  <c r="AE1481" i="1" s="1"/>
  <c r="AI1481" i="1" s="1"/>
  <c r="AC2319" i="1"/>
  <c r="AD2319" i="1" s="1"/>
  <c r="AE2319" i="1" s="1"/>
  <c r="AI2319" i="1" s="1"/>
  <c r="AF180" i="1"/>
  <c r="AG180" i="1" s="1"/>
  <c r="AH180" i="1" s="1"/>
  <c r="AC180" i="1"/>
  <c r="AD180" i="1" s="1"/>
  <c r="AE180" i="1" s="1"/>
  <c r="AI180" i="1" s="1"/>
  <c r="AC1626" i="1"/>
  <c r="AD1626" i="1" s="1"/>
  <c r="AE1626" i="1" s="1"/>
  <c r="AI1626" i="1" s="1"/>
  <c r="AF1626" i="1"/>
  <c r="AG1626" i="1" s="1"/>
  <c r="AH1626" i="1" s="1"/>
  <c r="AF1939" i="1"/>
  <c r="AG1939" i="1" s="1"/>
  <c r="AH1939" i="1" s="1"/>
  <c r="AC509" i="1"/>
  <c r="AD509" i="1" s="1"/>
  <c r="AE509" i="1" s="1"/>
  <c r="AI509" i="1" s="1"/>
  <c r="AC1088" i="1"/>
  <c r="AD1088" i="1" s="1"/>
  <c r="AE1088" i="1" s="1"/>
  <c r="AI1088" i="1" s="1"/>
  <c r="AC571" i="1"/>
  <c r="AD571" i="1" s="1"/>
  <c r="AE571" i="1" s="1"/>
  <c r="AI571" i="1" s="1"/>
  <c r="AB1341" i="1"/>
  <c r="AF1341" i="1" s="1"/>
  <c r="AG1341" i="1" s="1"/>
  <c r="AH1341" i="1" s="1"/>
  <c r="AC1480" i="1"/>
  <c r="AD1480" i="1" s="1"/>
  <c r="AE1480" i="1" s="1"/>
  <c r="AI1480" i="1" s="1"/>
  <c r="AC1901" i="1"/>
  <c r="AD1901" i="1" s="1"/>
  <c r="AE1901" i="1" s="1"/>
  <c r="AI1901" i="1" s="1"/>
  <c r="AC963" i="1"/>
  <c r="AD963" i="1" s="1"/>
  <c r="AE963" i="1" s="1"/>
  <c r="AI963" i="1" s="1"/>
  <c r="AC1436" i="1"/>
  <c r="AD1436" i="1" s="1"/>
  <c r="AE1436" i="1" s="1"/>
  <c r="AI1436" i="1" s="1"/>
  <c r="AC988" i="1"/>
  <c r="AD988" i="1" s="1"/>
  <c r="AE988" i="1" s="1"/>
  <c r="AI988" i="1" s="1"/>
  <c r="AC2218" i="1"/>
  <c r="AD2218" i="1" s="1"/>
  <c r="AE2218" i="1" s="1"/>
  <c r="AI2218" i="1" s="1"/>
  <c r="AC441" i="1"/>
  <c r="AD441" i="1" s="1"/>
  <c r="AE441" i="1" s="1"/>
  <c r="AI441" i="1" s="1"/>
  <c r="AF1147" i="1"/>
  <c r="AG1147" i="1" s="1"/>
  <c r="AH1147" i="1" s="1"/>
  <c r="AC1283" i="1"/>
  <c r="AD1283" i="1" s="1"/>
  <c r="AE1283" i="1" s="1"/>
  <c r="AI1283" i="1" s="1"/>
  <c r="AC1614" i="1"/>
  <c r="AD1614" i="1" s="1"/>
  <c r="AE1614" i="1" s="1"/>
  <c r="AI1614" i="1" s="1"/>
  <c r="AC514" i="1"/>
  <c r="AD514" i="1" s="1"/>
  <c r="AE514" i="1" s="1"/>
  <c r="AI514" i="1" s="1"/>
  <c r="AC2291" i="1"/>
  <c r="AD2291" i="1" s="1"/>
  <c r="AE2291" i="1" s="1"/>
  <c r="AI2291" i="1" s="1"/>
  <c r="AC28" i="1"/>
  <c r="AD28" i="1" s="1"/>
  <c r="AE28" i="1" s="1"/>
  <c r="AI28" i="1" s="1"/>
  <c r="AC820" i="1"/>
  <c r="AD820" i="1" s="1"/>
  <c r="AE820" i="1" s="1"/>
  <c r="AI820" i="1" s="1"/>
  <c r="AC807" i="1"/>
  <c r="AD807" i="1" s="1"/>
  <c r="AE807" i="1" s="1"/>
  <c r="AI807" i="1" s="1"/>
  <c r="AC384" i="1"/>
  <c r="AD384" i="1" s="1"/>
  <c r="AE384" i="1" s="1"/>
  <c r="AI384" i="1" s="1"/>
  <c r="AB1979" i="1"/>
  <c r="AF1979" i="1" s="1"/>
  <c r="AG1979" i="1" s="1"/>
  <c r="AH1979" i="1" s="1"/>
  <c r="AC158" i="1"/>
  <c r="AD158" i="1" s="1"/>
  <c r="AE158" i="1" s="1"/>
  <c r="AI158" i="1" s="1"/>
  <c r="AC1178" i="1"/>
  <c r="AD1178" i="1" s="1"/>
  <c r="AE1178" i="1" s="1"/>
  <c r="AI1178" i="1" s="1"/>
  <c r="AC578" i="1"/>
  <c r="AD578" i="1" s="1"/>
  <c r="AE578" i="1" s="1"/>
  <c r="AI578" i="1" s="1"/>
  <c r="AC869" i="1"/>
  <c r="AD869" i="1" s="1"/>
  <c r="AE869" i="1" s="1"/>
  <c r="AI869" i="1" s="1"/>
  <c r="AB656" i="1"/>
  <c r="AF656" i="1" s="1"/>
  <c r="AG656" i="1" s="1"/>
  <c r="AH656" i="1" s="1"/>
  <c r="AC1964" i="1"/>
  <c r="AD1964" i="1" s="1"/>
  <c r="AE1964" i="1" s="1"/>
  <c r="AI1964" i="1" s="1"/>
  <c r="AB947" i="1"/>
  <c r="AF947" i="1" s="1"/>
  <c r="AG947" i="1" s="1"/>
  <c r="AH947" i="1" s="1"/>
  <c r="AC134" i="1"/>
  <c r="AD134" i="1" s="1"/>
  <c r="AE134" i="1" s="1"/>
  <c r="AI134" i="1" s="1"/>
  <c r="AC782" i="1"/>
  <c r="AD782" i="1" s="1"/>
  <c r="AE782" i="1" s="1"/>
  <c r="AI782" i="1" s="1"/>
  <c r="AC728" i="1"/>
  <c r="AD728" i="1" s="1"/>
  <c r="AE728" i="1" s="1"/>
  <c r="AI728" i="1" s="1"/>
  <c r="AF76" i="1"/>
  <c r="AG76" i="1" s="1"/>
  <c r="AH76" i="1" s="1"/>
  <c r="AC2015" i="1"/>
  <c r="AD2015" i="1" s="1"/>
  <c r="AE2015" i="1" s="1"/>
  <c r="AI2015" i="1" s="1"/>
  <c r="AC2006" i="1"/>
  <c r="AD2006" i="1" s="1"/>
  <c r="AE2006" i="1" s="1"/>
  <c r="AI2006" i="1" s="1"/>
  <c r="AF207" i="1"/>
  <c r="AG207" i="1" s="1"/>
  <c r="AH207" i="1" s="1"/>
  <c r="AC1271" i="1"/>
  <c r="AD1271" i="1" s="1"/>
  <c r="AE1271" i="1" s="1"/>
  <c r="AI1271" i="1" s="1"/>
  <c r="AC1393" i="1"/>
  <c r="AD1393" i="1" s="1"/>
  <c r="AE1393" i="1" s="1"/>
  <c r="AI1393" i="1" s="1"/>
  <c r="AC1770" i="1"/>
  <c r="AD1770" i="1" s="1"/>
  <c r="AE1770" i="1" s="1"/>
  <c r="AI1770" i="1" s="1"/>
  <c r="AC827" i="1"/>
  <c r="AD827" i="1" s="1"/>
  <c r="AE827" i="1" s="1"/>
  <c r="AI827" i="1" s="1"/>
  <c r="AB1426" i="1"/>
  <c r="AF1426" i="1" s="1"/>
  <c r="AG1426" i="1" s="1"/>
  <c r="AH1426" i="1" s="1"/>
  <c r="AC17" i="1"/>
  <c r="AD17" i="1" s="1"/>
  <c r="AE17" i="1" s="1"/>
  <c r="AI17" i="1" s="1"/>
  <c r="AC54" i="1"/>
  <c r="AD54" i="1" s="1"/>
  <c r="AE54" i="1" s="1"/>
  <c r="AI54" i="1" s="1"/>
  <c r="AC551" i="1"/>
  <c r="AD551" i="1" s="1"/>
  <c r="AE551" i="1" s="1"/>
  <c r="AI551" i="1" s="1"/>
  <c r="AC819" i="1"/>
  <c r="AD819" i="1" s="1"/>
  <c r="AE819" i="1" s="1"/>
  <c r="AI819" i="1" s="1"/>
  <c r="AC1999" i="1"/>
  <c r="AD1999" i="1" s="1"/>
  <c r="AE1999" i="1" s="1"/>
  <c r="AI1999" i="1" s="1"/>
  <c r="AC525" i="1"/>
  <c r="AD525" i="1" s="1"/>
  <c r="AE525" i="1" s="1"/>
  <c r="AI525" i="1" s="1"/>
  <c r="AC1576" i="1"/>
  <c r="AD1576" i="1" s="1"/>
  <c r="AE1576" i="1" s="1"/>
  <c r="AI1576" i="1" s="1"/>
  <c r="AF809" i="1"/>
  <c r="AG809" i="1" s="1"/>
  <c r="AH809" i="1" s="1"/>
  <c r="AC349" i="1"/>
  <c r="AD349" i="1" s="1"/>
  <c r="AE349" i="1" s="1"/>
  <c r="AI349" i="1" s="1"/>
  <c r="AC232" i="1"/>
  <c r="AD232" i="1" s="1"/>
  <c r="AE232" i="1" s="1"/>
  <c r="AI232" i="1" s="1"/>
  <c r="AC2032" i="1"/>
  <c r="AD2032" i="1" s="1"/>
  <c r="AE2032" i="1" s="1"/>
  <c r="AI2032" i="1" s="1"/>
  <c r="AC1946" i="1"/>
  <c r="AD1946" i="1" s="1"/>
  <c r="AE1946" i="1" s="1"/>
  <c r="AI1946" i="1" s="1"/>
  <c r="AC100" i="1"/>
  <c r="AD100" i="1" s="1"/>
  <c r="AE100" i="1" s="1"/>
  <c r="AI100" i="1" s="1"/>
  <c r="AC1492" i="1"/>
  <c r="AD1492" i="1" s="1"/>
  <c r="AE1492" i="1" s="1"/>
  <c r="AI1492" i="1" s="1"/>
  <c r="AB2303" i="1"/>
  <c r="AF2303" i="1" s="1"/>
  <c r="AG2303" i="1" s="1"/>
  <c r="AH2303" i="1" s="1"/>
  <c r="AC1763" i="1"/>
  <c r="AD1763" i="1" s="1"/>
  <c r="AE1763" i="1" s="1"/>
  <c r="AI1763" i="1" s="1"/>
  <c r="AC174" i="1"/>
  <c r="AD174" i="1" s="1"/>
  <c r="AE174" i="1" s="1"/>
  <c r="AI174" i="1" s="1"/>
  <c r="AC778" i="1"/>
  <c r="AD778" i="1" s="1"/>
  <c r="AE778" i="1" s="1"/>
  <c r="AI778" i="1" s="1"/>
  <c r="AC1616" i="1"/>
  <c r="AD1616" i="1" s="1"/>
  <c r="AE1616" i="1" s="1"/>
  <c r="AI1616" i="1" s="1"/>
  <c r="AC2249" i="1"/>
  <c r="AD2249" i="1" s="1"/>
  <c r="AE2249" i="1" s="1"/>
  <c r="AI2249" i="1" s="1"/>
  <c r="AC1428" i="1"/>
  <c r="AD1428" i="1" s="1"/>
  <c r="AE1428" i="1" s="1"/>
  <c r="AI1428" i="1" s="1"/>
  <c r="AC1247" i="1"/>
  <c r="AD1247" i="1" s="1"/>
  <c r="AE1247" i="1" s="1"/>
  <c r="AI1247" i="1" s="1"/>
  <c r="AF930" i="1"/>
  <c r="AG930" i="1" s="1"/>
  <c r="AH930" i="1" s="1"/>
  <c r="AC930" i="1"/>
  <c r="AD930" i="1" s="1"/>
  <c r="AE930" i="1" s="1"/>
  <c r="AI930" i="1" s="1"/>
  <c r="AF113" i="1"/>
  <c r="AG113" i="1" s="1"/>
  <c r="AH113" i="1" s="1"/>
  <c r="AC113" i="1"/>
  <c r="AD113" i="1" s="1"/>
  <c r="AE113" i="1" s="1"/>
  <c r="AI113" i="1" s="1"/>
  <c r="AC82" i="1"/>
  <c r="AD82" i="1" s="1"/>
  <c r="AE82" i="1" s="1"/>
  <c r="AI82" i="1" s="1"/>
  <c r="AF82" i="1"/>
  <c r="AG82" i="1" s="1"/>
  <c r="AH82" i="1" s="1"/>
  <c r="AB181" i="1"/>
  <c r="AF181" i="1" s="1"/>
  <c r="AG181" i="1" s="1"/>
  <c r="AH181" i="1" s="1"/>
  <c r="AC598" i="1"/>
  <c r="AD598" i="1" s="1"/>
  <c r="AE598" i="1" s="1"/>
  <c r="AI598" i="1" s="1"/>
  <c r="AC1021" i="1"/>
  <c r="AD1021" i="1" s="1"/>
  <c r="AE1021" i="1" s="1"/>
  <c r="AI1021" i="1" s="1"/>
  <c r="AC739" i="1"/>
  <c r="AD739" i="1" s="1"/>
  <c r="AE739" i="1" s="1"/>
  <c r="AI739" i="1" s="1"/>
  <c r="AC1552" i="1"/>
  <c r="AD1552" i="1" s="1"/>
  <c r="AE1552" i="1" s="1"/>
  <c r="AI1552" i="1" s="1"/>
  <c r="AC240" i="1"/>
  <c r="AD240" i="1" s="1"/>
  <c r="AE240" i="1" s="1"/>
  <c r="AI240" i="1" s="1"/>
  <c r="AB75" i="1"/>
  <c r="AF75" i="1" s="1"/>
  <c r="AG75" i="1" s="1"/>
  <c r="AH75" i="1" s="1"/>
  <c r="AC720" i="1"/>
  <c r="AD720" i="1" s="1"/>
  <c r="AE720" i="1" s="1"/>
  <c r="AI720" i="1" s="1"/>
  <c r="AC1504" i="1"/>
  <c r="AD1504" i="1" s="1"/>
  <c r="AE1504" i="1" s="1"/>
  <c r="AI1504" i="1" s="1"/>
  <c r="AC1048" i="1"/>
  <c r="AD1048" i="1" s="1"/>
  <c r="AE1048" i="1" s="1"/>
  <c r="AI1048" i="1" s="1"/>
  <c r="AB1260" i="1"/>
  <c r="AF1260" i="1" s="1"/>
  <c r="AG1260" i="1" s="1"/>
  <c r="AH1260" i="1" s="1"/>
  <c r="AB1291" i="1"/>
  <c r="AF1291" i="1" s="1"/>
  <c r="AG1291" i="1" s="1"/>
  <c r="AH1291" i="1" s="1"/>
  <c r="AC2116" i="1"/>
  <c r="AD2116" i="1" s="1"/>
  <c r="AE2116" i="1" s="1"/>
  <c r="AI2116" i="1" s="1"/>
  <c r="AC1269" i="1"/>
  <c r="AD1269" i="1" s="1"/>
  <c r="AE1269" i="1" s="1"/>
  <c r="AI1269" i="1" s="1"/>
  <c r="AC1875" i="1"/>
  <c r="AD1875" i="1" s="1"/>
  <c r="AE1875" i="1" s="1"/>
  <c r="AI1875" i="1" s="1"/>
  <c r="AC755" i="1"/>
  <c r="AD755" i="1" s="1"/>
  <c r="AE755" i="1" s="1"/>
  <c r="AI755" i="1" s="1"/>
  <c r="AB481" i="1"/>
  <c r="AF481" i="1" s="1"/>
  <c r="AG481" i="1" s="1"/>
  <c r="AH481" i="1" s="1"/>
  <c r="AB1568" i="1"/>
  <c r="AF1568" i="1" s="1"/>
  <c r="AG1568" i="1" s="1"/>
  <c r="AH1568" i="1" s="1"/>
  <c r="AB1394" i="1"/>
  <c r="AF1394" i="1" s="1"/>
  <c r="AG1394" i="1" s="1"/>
  <c r="AH1394" i="1" s="1"/>
  <c r="AB554" i="1"/>
  <c r="AF554" i="1" s="1"/>
  <c r="AG554" i="1" s="1"/>
  <c r="AH554" i="1" s="1"/>
  <c r="AC269" i="1"/>
  <c r="AD269" i="1" s="1"/>
  <c r="AE269" i="1" s="1"/>
  <c r="AI269" i="1" s="1"/>
  <c r="AF269" i="1"/>
  <c r="AG269" i="1" s="1"/>
  <c r="AH269" i="1" s="1"/>
  <c r="AC1622" i="1"/>
  <c r="AD1622" i="1" s="1"/>
  <c r="AE1622" i="1" s="1"/>
  <c r="AI1622" i="1" s="1"/>
  <c r="AC2003" i="1"/>
  <c r="AD2003" i="1" s="1"/>
  <c r="AE2003" i="1" s="1"/>
  <c r="AI2003" i="1" s="1"/>
  <c r="AC2323" i="1"/>
  <c r="AD2323" i="1" s="1"/>
  <c r="AE2323" i="1" s="1"/>
  <c r="AI2323" i="1" s="1"/>
  <c r="AC546" i="1"/>
  <c r="AD546" i="1" s="1"/>
  <c r="AE546" i="1" s="1"/>
  <c r="AI546" i="1" s="1"/>
  <c r="AC300" i="1"/>
  <c r="AD300" i="1" s="1"/>
  <c r="AE300" i="1" s="1"/>
  <c r="AI300" i="1" s="1"/>
  <c r="AC905" i="1"/>
  <c r="AD905" i="1" s="1"/>
  <c r="AE905" i="1" s="1"/>
  <c r="AI905" i="1" s="1"/>
  <c r="AC212" i="1"/>
  <c r="AD212" i="1" s="1"/>
  <c r="AE212" i="1" s="1"/>
  <c r="AI212" i="1" s="1"/>
  <c r="AC1884" i="1"/>
  <c r="AD1884" i="1" s="1"/>
  <c r="AE1884" i="1" s="1"/>
  <c r="AI1884" i="1" s="1"/>
  <c r="AC260" i="1"/>
  <c r="AD260" i="1" s="1"/>
  <c r="AE260" i="1" s="1"/>
  <c r="AI260" i="1" s="1"/>
  <c r="AC84" i="1"/>
  <c r="AD84" i="1" s="1"/>
  <c r="AE84" i="1" s="1"/>
  <c r="AI84" i="1" s="1"/>
  <c r="AC2266" i="1"/>
  <c r="AD2266" i="1" s="1"/>
  <c r="AE2266" i="1" s="1"/>
  <c r="AI2266" i="1" s="1"/>
  <c r="AC589" i="1"/>
  <c r="AD589" i="1" s="1"/>
  <c r="AE589" i="1" s="1"/>
  <c r="AI589" i="1" s="1"/>
  <c r="AF710" i="1"/>
  <c r="AG710" i="1" s="1"/>
  <c r="AH710" i="1" s="1"/>
  <c r="AC220" i="1"/>
  <c r="AD220" i="1" s="1"/>
  <c r="AE220" i="1" s="1"/>
  <c r="AI220" i="1" s="1"/>
  <c r="AF944" i="1"/>
  <c r="AG944" i="1" s="1"/>
  <c r="AH944" i="1" s="1"/>
  <c r="AC1162" i="1"/>
  <c r="AD1162" i="1" s="1"/>
  <c r="AE1162" i="1" s="1"/>
  <c r="AI1162" i="1" s="1"/>
  <c r="AC2211" i="1"/>
  <c r="AD2211" i="1" s="1"/>
  <c r="AE2211" i="1" s="1"/>
  <c r="AI2211" i="1" s="1"/>
  <c r="AC1107" i="1"/>
  <c r="AD1107" i="1" s="1"/>
  <c r="AE1107" i="1" s="1"/>
  <c r="AI1107" i="1" s="1"/>
  <c r="AC649" i="1"/>
  <c r="AD649" i="1" s="1"/>
  <c r="AE649" i="1" s="1"/>
  <c r="AI649" i="1" s="1"/>
  <c r="AC1179" i="1"/>
  <c r="AD1179" i="1" s="1"/>
  <c r="AE1179" i="1" s="1"/>
  <c r="AI1179" i="1" s="1"/>
  <c r="AB1649" i="1"/>
  <c r="AF1649" i="1" s="1"/>
  <c r="AG1649" i="1" s="1"/>
  <c r="AH1649" i="1" s="1"/>
  <c r="AB167" i="1"/>
  <c r="AF167" i="1" s="1"/>
  <c r="AG167" i="1" s="1"/>
  <c r="AH167" i="1" s="1"/>
  <c r="AC794" i="1"/>
  <c r="AD794" i="1" s="1"/>
  <c r="AE794" i="1" s="1"/>
  <c r="AI794" i="1" s="1"/>
  <c r="AC439" i="1"/>
  <c r="AD439" i="1" s="1"/>
  <c r="AE439" i="1" s="1"/>
  <c r="AI439" i="1" s="1"/>
  <c r="AC904" i="1"/>
  <c r="AD904" i="1" s="1"/>
  <c r="AE904" i="1" s="1"/>
  <c r="AI904" i="1" s="1"/>
  <c r="AF904" i="1"/>
  <c r="AG904" i="1" s="1"/>
  <c r="AH904" i="1" s="1"/>
  <c r="AB1302" i="1"/>
  <c r="AF1302" i="1" s="1"/>
  <c r="AG1302" i="1" s="1"/>
  <c r="AH1302" i="1" s="1"/>
  <c r="AC1477" i="1"/>
  <c r="AD1477" i="1" s="1"/>
  <c r="AE1477" i="1" s="1"/>
  <c r="AI1477" i="1" s="1"/>
  <c r="AF933" i="1"/>
  <c r="AG933" i="1" s="1"/>
  <c r="AH933" i="1" s="1"/>
  <c r="AC933" i="1"/>
  <c r="AD933" i="1" s="1"/>
  <c r="AE933" i="1" s="1"/>
  <c r="AI933" i="1" s="1"/>
  <c r="AB999" i="1"/>
  <c r="AF999" i="1" s="1"/>
  <c r="AG999" i="1" s="1"/>
  <c r="AH999" i="1" s="1"/>
  <c r="AC121" i="1"/>
  <c r="AD121" i="1" s="1"/>
  <c r="AE121" i="1" s="1"/>
  <c r="AI121" i="1" s="1"/>
  <c r="AF121" i="1"/>
  <c r="AG121" i="1" s="1"/>
  <c r="AH121" i="1" s="1"/>
  <c r="AC1762" i="1"/>
  <c r="AD1762" i="1" s="1"/>
  <c r="AE1762" i="1" s="1"/>
  <c r="AI1762" i="1" s="1"/>
  <c r="AC187" i="1"/>
  <c r="AD187" i="1" s="1"/>
  <c r="AE187" i="1" s="1"/>
  <c r="AI187" i="1" s="1"/>
  <c r="AC97" i="1"/>
  <c r="AD97" i="1" s="1"/>
  <c r="AE97" i="1" s="1"/>
  <c r="AI97" i="1" s="1"/>
  <c r="AC421" i="1"/>
  <c r="AD421" i="1" s="1"/>
  <c r="AE421" i="1" s="1"/>
  <c r="AI421" i="1" s="1"/>
  <c r="AC417" i="1"/>
  <c r="AD417" i="1" s="1"/>
  <c r="AE417" i="1" s="1"/>
  <c r="AI417" i="1" s="1"/>
  <c r="AC1176" i="1"/>
  <c r="AD1176" i="1" s="1"/>
  <c r="AE1176" i="1" s="1"/>
  <c r="AI1176" i="1" s="1"/>
  <c r="AC1529" i="1"/>
  <c r="AD1529" i="1" s="1"/>
  <c r="AE1529" i="1" s="1"/>
  <c r="AI1529" i="1" s="1"/>
  <c r="AC1973" i="1"/>
  <c r="AD1973" i="1" s="1"/>
  <c r="AE1973" i="1" s="1"/>
  <c r="AI1973" i="1" s="1"/>
  <c r="AC1834" i="1"/>
  <c r="AD1834" i="1" s="1"/>
  <c r="AE1834" i="1" s="1"/>
  <c r="AI1834" i="1" s="1"/>
  <c r="AC433" i="1"/>
  <c r="AD433" i="1" s="1"/>
  <c r="AE433" i="1" s="1"/>
  <c r="AI433" i="1" s="1"/>
  <c r="AC189" i="1"/>
  <c r="AD189" i="1" s="1"/>
  <c r="AE189" i="1" s="1"/>
  <c r="AI189" i="1" s="1"/>
  <c r="AC1891" i="1"/>
  <c r="AD1891" i="1" s="1"/>
  <c r="AE1891" i="1" s="1"/>
  <c r="AI1891" i="1" s="1"/>
  <c r="AC265" i="1"/>
  <c r="AD265" i="1" s="1"/>
  <c r="AE265" i="1" s="1"/>
  <c r="AI265" i="1" s="1"/>
  <c r="AC1940" i="1"/>
  <c r="AD1940" i="1" s="1"/>
  <c r="AE1940" i="1" s="1"/>
  <c r="AI1940" i="1" s="1"/>
  <c r="AF1940" i="1"/>
  <c r="AG1940" i="1" s="1"/>
  <c r="AH1940" i="1" s="1"/>
  <c r="AC964" i="1"/>
  <c r="AD964" i="1" s="1"/>
  <c r="AE964" i="1" s="1"/>
  <c r="AI964" i="1" s="1"/>
  <c r="AF964" i="1"/>
  <c r="AG964" i="1" s="1"/>
  <c r="AH964" i="1" s="1"/>
  <c r="AC2017" i="1"/>
  <c r="AD2017" i="1" s="1"/>
  <c r="AE2017" i="1" s="1"/>
  <c r="AI2017" i="1" s="1"/>
  <c r="AC2052" i="1"/>
  <c r="AD2052" i="1" s="1"/>
  <c r="AE2052" i="1" s="1"/>
  <c r="AI2052" i="1" s="1"/>
  <c r="AC2261" i="1"/>
  <c r="AD2261" i="1" s="1"/>
  <c r="AE2261" i="1" s="1"/>
  <c r="AI2261" i="1" s="1"/>
  <c r="AC1046" i="1"/>
  <c r="AD1046" i="1" s="1"/>
  <c r="AE1046" i="1" s="1"/>
  <c r="AI1046" i="1" s="1"/>
  <c r="AF1046" i="1"/>
  <c r="AG1046" i="1" s="1"/>
  <c r="AH1046" i="1" s="1"/>
  <c r="AB1983" i="1"/>
  <c r="AF1983" i="1" s="1"/>
  <c r="AG1983" i="1" s="1"/>
  <c r="AH1983" i="1" s="1"/>
  <c r="AC1376" i="1"/>
  <c r="AD1376" i="1" s="1"/>
  <c r="AE1376" i="1" s="1"/>
  <c r="AI1376" i="1" s="1"/>
  <c r="AC1282" i="1"/>
  <c r="AD1282" i="1" s="1"/>
  <c r="AE1282" i="1" s="1"/>
  <c r="AI1282" i="1" s="1"/>
  <c r="AC1638" i="1"/>
  <c r="AD1638" i="1" s="1"/>
  <c r="AE1638" i="1" s="1"/>
  <c r="AI1638" i="1" s="1"/>
  <c r="AC2227" i="1"/>
  <c r="AD2227" i="1" s="1"/>
  <c r="AE2227" i="1" s="1"/>
  <c r="AI2227" i="1" s="1"/>
  <c r="AF519" i="1"/>
  <c r="AG519" i="1" s="1"/>
  <c r="AH519" i="1" s="1"/>
  <c r="AC2020" i="1"/>
  <c r="AD2020" i="1" s="1"/>
  <c r="AE2020" i="1" s="1"/>
  <c r="AI2020" i="1" s="1"/>
  <c r="AC1873" i="1"/>
  <c r="AD1873" i="1" s="1"/>
  <c r="AE1873" i="1" s="1"/>
  <c r="AI1873" i="1" s="1"/>
  <c r="AC613" i="1"/>
  <c r="AD613" i="1" s="1"/>
  <c r="AE613" i="1" s="1"/>
  <c r="AI613" i="1" s="1"/>
  <c r="AC66" i="1"/>
  <c r="AD66" i="1" s="1"/>
  <c r="AE66" i="1" s="1"/>
  <c r="AI66" i="1" s="1"/>
  <c r="AC105" i="1"/>
  <c r="AD105" i="1" s="1"/>
  <c r="AE105" i="1" s="1"/>
  <c r="AI105" i="1" s="1"/>
  <c r="AC1554" i="1"/>
  <c r="AD1554" i="1" s="1"/>
  <c r="AE1554" i="1" s="1"/>
  <c r="AI1554" i="1" s="1"/>
  <c r="AC2005" i="1"/>
  <c r="AD2005" i="1" s="1"/>
  <c r="AE2005" i="1" s="1"/>
  <c r="AI2005" i="1" s="1"/>
  <c r="AC2149" i="1"/>
  <c r="AD2149" i="1" s="1"/>
  <c r="AE2149" i="1" s="1"/>
  <c r="AI2149" i="1" s="1"/>
  <c r="AC2246" i="1"/>
  <c r="AD2246" i="1" s="1"/>
  <c r="AE2246" i="1" s="1"/>
  <c r="AI2246" i="1" s="1"/>
  <c r="AB1986" i="1"/>
  <c r="AF1986" i="1" s="1"/>
  <c r="AG1986" i="1" s="1"/>
  <c r="AH1986" i="1" s="1"/>
  <c r="AC1998" i="1"/>
  <c r="AD1998" i="1" s="1"/>
  <c r="AE1998" i="1" s="1"/>
  <c r="AI1998" i="1" s="1"/>
  <c r="AF502" i="1"/>
  <c r="AG502" i="1" s="1"/>
  <c r="AH502" i="1" s="1"/>
  <c r="AC1752" i="1"/>
  <c r="AD1752" i="1" s="1"/>
  <c r="AE1752" i="1" s="1"/>
  <c r="AI1752" i="1" s="1"/>
  <c r="AC215" i="1"/>
  <c r="AD215" i="1" s="1"/>
  <c r="AE215" i="1" s="1"/>
  <c r="AI215" i="1" s="1"/>
  <c r="AC85" i="1"/>
  <c r="AD85" i="1" s="1"/>
  <c r="AE85" i="1" s="1"/>
  <c r="AI85" i="1" s="1"/>
  <c r="AC970" i="1"/>
  <c r="AD970" i="1" s="1"/>
  <c r="AE970" i="1" s="1"/>
  <c r="AI970" i="1" s="1"/>
  <c r="AC951" i="1"/>
  <c r="AD951" i="1" s="1"/>
  <c r="AE951" i="1" s="1"/>
  <c r="AI951" i="1" s="1"/>
  <c r="AC279" i="1"/>
  <c r="AD279" i="1" s="1"/>
  <c r="AE279" i="1" s="1"/>
  <c r="AI279" i="1" s="1"/>
  <c r="AF1613" i="1"/>
  <c r="AG1613" i="1" s="1"/>
  <c r="AH1613" i="1" s="1"/>
  <c r="AC1062" i="1"/>
  <c r="AD1062" i="1" s="1"/>
  <c r="AE1062" i="1" s="1"/>
  <c r="AI1062" i="1" s="1"/>
  <c r="AC1406" i="1"/>
  <c r="AD1406" i="1" s="1"/>
  <c r="AE1406" i="1" s="1"/>
  <c r="AI1406" i="1" s="1"/>
  <c r="AC1773" i="1"/>
  <c r="AD1773" i="1" s="1"/>
  <c r="AE1773" i="1" s="1"/>
  <c r="AI1773" i="1" s="1"/>
  <c r="AB876" i="1"/>
  <c r="AF876" i="1" s="1"/>
  <c r="AG876" i="1" s="1"/>
  <c r="AH876" i="1" s="1"/>
  <c r="AC1180" i="1"/>
  <c r="AD1180" i="1" s="1"/>
  <c r="AE1180" i="1" s="1"/>
  <c r="AI1180" i="1" s="1"/>
  <c r="AB1598" i="1"/>
  <c r="AF1598" i="1" s="1"/>
  <c r="AG1598" i="1" s="1"/>
  <c r="AH1598" i="1" s="1"/>
  <c r="AC1810" i="1"/>
  <c r="AD1810" i="1" s="1"/>
  <c r="AE1810" i="1" s="1"/>
  <c r="AI1810" i="1" s="1"/>
  <c r="AC1990" i="1"/>
  <c r="AD1990" i="1" s="1"/>
  <c r="AE1990" i="1" s="1"/>
  <c r="AI1990" i="1" s="1"/>
  <c r="AF114" i="1"/>
  <c r="AG114" i="1" s="1"/>
  <c r="AH114" i="1" s="1"/>
  <c r="AC593" i="1"/>
  <c r="AD593" i="1" s="1"/>
  <c r="AE593" i="1" s="1"/>
  <c r="AI593" i="1" s="1"/>
  <c r="AB398" i="1"/>
  <c r="AF398" i="1" s="1"/>
  <c r="AG398" i="1" s="1"/>
  <c r="AH398" i="1" s="1"/>
  <c r="AC1148" i="1"/>
  <c r="AD1148" i="1" s="1"/>
  <c r="AE1148" i="1" s="1"/>
  <c r="AI1148" i="1" s="1"/>
  <c r="AC331" i="1"/>
  <c r="AD331" i="1" s="1"/>
  <c r="AE331" i="1" s="1"/>
  <c r="AI331" i="1" s="1"/>
  <c r="AC590" i="1"/>
  <c r="AD590" i="1" s="1"/>
  <c r="AE590" i="1" s="1"/>
  <c r="AI590" i="1" s="1"/>
  <c r="AC521" i="1"/>
  <c r="AD521" i="1" s="1"/>
  <c r="AE521" i="1" s="1"/>
  <c r="AI521" i="1" s="1"/>
  <c r="AC839" i="1"/>
  <c r="AD839" i="1" s="1"/>
  <c r="AE839" i="1" s="1"/>
  <c r="AI839" i="1" s="1"/>
  <c r="AC1340" i="1"/>
  <c r="AD1340" i="1" s="1"/>
  <c r="AE1340" i="1" s="1"/>
  <c r="AI1340" i="1" s="1"/>
  <c r="AC1446" i="1"/>
  <c r="AD1446" i="1" s="1"/>
  <c r="AE1446" i="1" s="1"/>
  <c r="AI1446" i="1" s="1"/>
  <c r="AC125" i="1"/>
  <c r="AD125" i="1" s="1"/>
  <c r="AE125" i="1" s="1"/>
  <c r="AI125" i="1" s="1"/>
  <c r="AC1604" i="1"/>
  <c r="AD1604" i="1" s="1"/>
  <c r="AE1604" i="1" s="1"/>
  <c r="AI1604" i="1" s="1"/>
  <c r="AB1885" i="1"/>
  <c r="AF1885" i="1" s="1"/>
  <c r="AG1885" i="1" s="1"/>
  <c r="AH1885" i="1" s="1"/>
  <c r="AF2094" i="1"/>
  <c r="AG2094" i="1" s="1"/>
  <c r="AH2094" i="1" s="1"/>
  <c r="AC539" i="1"/>
  <c r="AD539" i="1" s="1"/>
  <c r="AE539" i="1" s="1"/>
  <c r="AI539" i="1" s="1"/>
  <c r="AC221" i="1"/>
  <c r="AD221" i="1" s="1"/>
  <c r="AE221" i="1" s="1"/>
  <c r="AI221" i="1" s="1"/>
  <c r="AC910" i="1"/>
  <c r="AD910" i="1" s="1"/>
  <c r="AE910" i="1" s="1"/>
  <c r="AI910" i="1" s="1"/>
  <c r="AC2305" i="1"/>
  <c r="AD2305" i="1" s="1"/>
  <c r="AE2305" i="1" s="1"/>
  <c r="AI2305" i="1" s="1"/>
  <c r="AC2035" i="1"/>
  <c r="AD2035" i="1" s="1"/>
  <c r="AE2035" i="1" s="1"/>
  <c r="AI2035" i="1" s="1"/>
  <c r="AC1099" i="1"/>
  <c r="AD1099" i="1" s="1"/>
  <c r="AE1099" i="1" s="1"/>
  <c r="AI1099" i="1" s="1"/>
  <c r="AC1016" i="1"/>
  <c r="AD1016" i="1" s="1"/>
  <c r="AE1016" i="1" s="1"/>
  <c r="AI1016" i="1" s="1"/>
  <c r="AC1608" i="1"/>
  <c r="AD1608" i="1" s="1"/>
  <c r="AE1608" i="1" s="1"/>
  <c r="AI1608" i="1" s="1"/>
  <c r="AC1068" i="1"/>
  <c r="AD1068" i="1" s="1"/>
  <c r="AE1068" i="1" s="1"/>
  <c r="AI1068" i="1" s="1"/>
  <c r="AC1303" i="1"/>
  <c r="AD1303" i="1" s="1"/>
  <c r="AE1303" i="1" s="1"/>
  <c r="AI1303" i="1" s="1"/>
  <c r="AC2307" i="1"/>
  <c r="AD2307" i="1" s="1"/>
  <c r="AE2307" i="1" s="1"/>
  <c r="AI2307" i="1" s="1"/>
  <c r="AC2054" i="1"/>
  <c r="AD2054" i="1" s="1"/>
  <c r="AE2054" i="1" s="1"/>
  <c r="AI2054" i="1" s="1"/>
  <c r="AC1625" i="1"/>
  <c r="AD1625" i="1" s="1"/>
  <c r="AE1625" i="1" s="1"/>
  <c r="AI1625" i="1" s="1"/>
  <c r="AC1818" i="1"/>
  <c r="AD1818" i="1" s="1"/>
  <c r="AE1818" i="1" s="1"/>
  <c r="AI1818" i="1" s="1"/>
  <c r="AF2079" i="1"/>
  <c r="AG2079" i="1" s="1"/>
  <c r="AH2079" i="1" s="1"/>
  <c r="AC1254" i="1"/>
  <c r="AD1254" i="1" s="1"/>
  <c r="AE1254" i="1" s="1"/>
  <c r="AI1254" i="1" s="1"/>
  <c r="AC1332" i="1"/>
  <c r="AD1332" i="1" s="1"/>
  <c r="AE1332" i="1" s="1"/>
  <c r="AI1332" i="1" s="1"/>
  <c r="AC1920" i="1"/>
  <c r="AD1920" i="1" s="1"/>
  <c r="AE1920" i="1" s="1"/>
  <c r="AI1920" i="1" s="1"/>
  <c r="AC2126" i="1"/>
  <c r="AD2126" i="1" s="1"/>
  <c r="AE2126" i="1" s="1"/>
  <c r="AI2126" i="1" s="1"/>
  <c r="AC1101" i="1"/>
  <c r="AD1101" i="1" s="1"/>
  <c r="AE1101" i="1" s="1"/>
  <c r="AI1101" i="1" s="1"/>
  <c r="AC1593" i="1"/>
  <c r="AD1593" i="1" s="1"/>
  <c r="AE1593" i="1" s="1"/>
  <c r="AI1593" i="1" s="1"/>
  <c r="AC449" i="1"/>
  <c r="AD449" i="1" s="1"/>
  <c r="AE449" i="1" s="1"/>
  <c r="AI449" i="1" s="1"/>
  <c r="AC147" i="1"/>
  <c r="AD147" i="1" s="1"/>
  <c r="AE147" i="1" s="1"/>
  <c r="AI147" i="1" s="1"/>
  <c r="AC595" i="1"/>
  <c r="AD595" i="1" s="1"/>
  <c r="AE595" i="1" s="1"/>
  <c r="AI595" i="1" s="1"/>
  <c r="AC1030" i="1"/>
  <c r="AD1030" i="1" s="1"/>
  <c r="AE1030" i="1" s="1"/>
  <c r="AI1030" i="1" s="1"/>
  <c r="AC1311" i="1"/>
  <c r="AD1311" i="1" s="1"/>
  <c r="AE1311" i="1" s="1"/>
  <c r="AI1311" i="1" s="1"/>
  <c r="AC1786" i="1"/>
  <c r="AD1786" i="1" s="1"/>
  <c r="AE1786" i="1" s="1"/>
  <c r="AI1786" i="1" s="1"/>
  <c r="AC2248" i="1"/>
  <c r="AD2248" i="1" s="1"/>
  <c r="AE2248" i="1" s="1"/>
  <c r="AI2248" i="1" s="1"/>
  <c r="AC239" i="1"/>
  <c r="AD239" i="1" s="1"/>
  <c r="AE239" i="1" s="1"/>
  <c r="AI239" i="1" s="1"/>
  <c r="AC1041" i="1"/>
  <c r="AD1041" i="1" s="1"/>
  <c r="AE1041" i="1" s="1"/>
  <c r="AI1041" i="1" s="1"/>
  <c r="AC1800" i="1"/>
  <c r="AD1800" i="1" s="1"/>
  <c r="AE1800" i="1" s="1"/>
  <c r="AI1800" i="1" s="1"/>
  <c r="AC48" i="1"/>
  <c r="AD48" i="1" s="1"/>
  <c r="AE48" i="1" s="1"/>
  <c r="AI48" i="1" s="1"/>
  <c r="AF170" i="1"/>
  <c r="AG170" i="1" s="1"/>
  <c r="AH170" i="1" s="1"/>
  <c r="AC254" i="1"/>
  <c r="AD254" i="1" s="1"/>
  <c r="AE254" i="1" s="1"/>
  <c r="AI254" i="1" s="1"/>
  <c r="AC364" i="1"/>
  <c r="AD364" i="1" s="1"/>
  <c r="AE364" i="1" s="1"/>
  <c r="AI364" i="1" s="1"/>
  <c r="AC1136" i="1"/>
  <c r="AD1136" i="1" s="1"/>
  <c r="AE1136" i="1" s="1"/>
  <c r="AI1136" i="1" s="1"/>
  <c r="AC6" i="1"/>
  <c r="AD6" i="1" s="1"/>
  <c r="AE6" i="1" s="1"/>
  <c r="AI6" i="1" s="1"/>
  <c r="AC1010" i="1"/>
  <c r="AD1010" i="1" s="1"/>
  <c r="AE1010" i="1" s="1"/>
  <c r="AI1010" i="1" s="1"/>
  <c r="AC1929" i="1"/>
  <c r="AD1929" i="1" s="1"/>
  <c r="AE1929" i="1" s="1"/>
  <c r="AI1929" i="1" s="1"/>
  <c r="AC2118" i="1"/>
  <c r="AD2118" i="1" s="1"/>
  <c r="AE2118" i="1" s="1"/>
  <c r="AI2118" i="1" s="1"/>
  <c r="AC1825" i="1"/>
  <c r="AD1825" i="1" s="1"/>
  <c r="AE1825" i="1" s="1"/>
  <c r="AI1825" i="1" s="1"/>
  <c r="AC1787" i="1"/>
  <c r="AD1787" i="1" s="1"/>
  <c r="AE1787" i="1" s="1"/>
  <c r="AI1787" i="1" s="1"/>
  <c r="AC594" i="1"/>
  <c r="AD594" i="1" s="1"/>
  <c r="AE594" i="1" s="1"/>
  <c r="AI594" i="1" s="1"/>
  <c r="AC918" i="1"/>
  <c r="AD918" i="1" s="1"/>
  <c r="AE918" i="1" s="1"/>
  <c r="AI918" i="1" s="1"/>
  <c r="AC1193" i="1"/>
  <c r="AD1193" i="1" s="1"/>
  <c r="AE1193" i="1" s="1"/>
  <c r="AI1193" i="1" s="1"/>
  <c r="AC1153" i="1"/>
  <c r="AD1153" i="1" s="1"/>
  <c r="AE1153" i="1" s="1"/>
  <c r="AI1153" i="1" s="1"/>
  <c r="AC832" i="1"/>
  <c r="AD832" i="1" s="1"/>
  <c r="AE832" i="1" s="1"/>
  <c r="AI832" i="1" s="1"/>
  <c r="AC1555" i="1"/>
  <c r="AD1555" i="1" s="1"/>
  <c r="AE1555" i="1" s="1"/>
  <c r="AI1555" i="1" s="1"/>
  <c r="AC342" i="1"/>
  <c r="AD342" i="1" s="1"/>
  <c r="AE342" i="1" s="1"/>
  <c r="AI342" i="1" s="1"/>
  <c r="AC1789" i="1"/>
  <c r="AD1789" i="1" s="1"/>
  <c r="AE1789" i="1" s="1"/>
  <c r="AI1789" i="1" s="1"/>
  <c r="AC476" i="1"/>
  <c r="AD476" i="1" s="1"/>
  <c r="AE476" i="1" s="1"/>
  <c r="AI476" i="1" s="1"/>
  <c r="AC627" i="1"/>
  <c r="AD627" i="1" s="1"/>
  <c r="AE627" i="1" s="1"/>
  <c r="AI627" i="1" s="1"/>
  <c r="AC1199" i="1"/>
  <c r="AD1199" i="1" s="1"/>
  <c r="AE1199" i="1" s="1"/>
  <c r="AI1199" i="1" s="1"/>
  <c r="AC793" i="1"/>
  <c r="AD793" i="1" s="1"/>
  <c r="AE793" i="1" s="1"/>
  <c r="AI793" i="1" s="1"/>
  <c r="AC1456" i="1"/>
  <c r="AD1456" i="1" s="1"/>
  <c r="AE1456" i="1" s="1"/>
  <c r="AI1456" i="1" s="1"/>
  <c r="AC507" i="1"/>
  <c r="AD507" i="1" s="1"/>
  <c r="AE507" i="1" s="1"/>
  <c r="AI507" i="1" s="1"/>
  <c r="AC234" i="1"/>
  <c r="AD234" i="1" s="1"/>
  <c r="AE234" i="1" s="1"/>
  <c r="AI234" i="1" s="1"/>
  <c r="AC1757" i="1"/>
  <c r="AD1757" i="1" s="1"/>
  <c r="AE1757" i="1" s="1"/>
  <c r="AI1757" i="1" s="1"/>
  <c r="AC672" i="1"/>
  <c r="AD672" i="1" s="1"/>
  <c r="AE672" i="1" s="1"/>
  <c r="AI672" i="1" s="1"/>
  <c r="AF379" i="1"/>
  <c r="AG379" i="1" s="1"/>
  <c r="AH379" i="1" s="1"/>
  <c r="AC872" i="1"/>
  <c r="AD872" i="1" s="1"/>
  <c r="AE872" i="1" s="1"/>
  <c r="AI872" i="1" s="1"/>
  <c r="AC1334" i="1"/>
  <c r="AD1334" i="1" s="1"/>
  <c r="AE1334" i="1" s="1"/>
  <c r="AI1334" i="1" s="1"/>
  <c r="AC1862" i="1"/>
  <c r="AD1862" i="1" s="1"/>
  <c r="AE1862" i="1" s="1"/>
  <c r="AI1862" i="1" s="1"/>
  <c r="AC68" i="1"/>
  <c r="AD68" i="1" s="1"/>
  <c r="AE68" i="1" s="1"/>
  <c r="AI68" i="1" s="1"/>
  <c r="AC56" i="1"/>
  <c r="AD56" i="1" s="1"/>
  <c r="AE56" i="1" s="1"/>
  <c r="AI56" i="1" s="1"/>
  <c r="AC320" i="1"/>
  <c r="AD320" i="1" s="1"/>
  <c r="AE320" i="1" s="1"/>
  <c r="AI320" i="1" s="1"/>
  <c r="AB233" i="1"/>
  <c r="AF233" i="1" s="1"/>
  <c r="AG233" i="1" s="1"/>
  <c r="AH233" i="1" s="1"/>
  <c r="AC1152" i="1"/>
  <c r="AD1152" i="1" s="1"/>
  <c r="AE1152" i="1" s="1"/>
  <c r="AI1152" i="1" s="1"/>
  <c r="AC1452" i="1"/>
  <c r="AD1452" i="1" s="1"/>
  <c r="AE1452" i="1" s="1"/>
  <c r="AI1452" i="1" s="1"/>
  <c r="AC1719" i="1"/>
  <c r="AD1719" i="1" s="1"/>
  <c r="AE1719" i="1" s="1"/>
  <c r="AI1719" i="1" s="1"/>
  <c r="AC2028" i="1"/>
  <c r="AD2028" i="1" s="1"/>
  <c r="AE2028" i="1" s="1"/>
  <c r="AI2028" i="1" s="1"/>
  <c r="AF2328" i="1"/>
  <c r="AG2328" i="1" s="1"/>
  <c r="AH2328" i="1" s="1"/>
  <c r="AB1042" i="1"/>
  <c r="AF1042" i="1" s="1"/>
  <c r="AG1042" i="1" s="1"/>
  <c r="AH1042" i="1" s="1"/>
  <c r="AB1038" i="1"/>
  <c r="AF1038" i="1" s="1"/>
  <c r="AG1038" i="1" s="1"/>
  <c r="AH1038" i="1" s="1"/>
  <c r="AB678" i="1"/>
  <c r="AF678" i="1" s="1"/>
  <c r="AG678" i="1" s="1"/>
  <c r="AH678" i="1" s="1"/>
  <c r="AC391" i="1"/>
  <c r="AD391" i="1" s="1"/>
  <c r="AE391" i="1" s="1"/>
  <c r="AI391" i="1" s="1"/>
  <c r="AC633" i="1"/>
  <c r="AD633" i="1" s="1"/>
  <c r="AE633" i="1" s="1"/>
  <c r="AI633" i="1" s="1"/>
  <c r="AB1632" i="1"/>
  <c r="AF1632" i="1" s="1"/>
  <c r="AG1632" i="1" s="1"/>
  <c r="AH1632" i="1" s="1"/>
  <c r="AC2058" i="1"/>
  <c r="AD2058" i="1" s="1"/>
  <c r="AE2058" i="1" s="1"/>
  <c r="AI2058" i="1" s="1"/>
  <c r="AC1384" i="1"/>
  <c r="AD1384" i="1" s="1"/>
  <c r="AE1384" i="1" s="1"/>
  <c r="AI1384" i="1" s="1"/>
  <c r="AC897" i="1"/>
  <c r="AD897" i="1" s="1"/>
  <c r="AE897" i="1" s="1"/>
  <c r="AI897" i="1" s="1"/>
  <c r="AC1211" i="1"/>
  <c r="AD1211" i="1" s="1"/>
  <c r="AE1211" i="1" s="1"/>
  <c r="AI1211" i="1" s="1"/>
  <c r="AC1562" i="1"/>
  <c r="AD1562" i="1" s="1"/>
  <c r="AE1562" i="1" s="1"/>
  <c r="AI1562" i="1" s="1"/>
  <c r="AF2195" i="1"/>
  <c r="AG2195" i="1" s="1"/>
  <c r="AH2195" i="1" s="1"/>
  <c r="AC2195" i="1"/>
  <c r="AD2195" i="1" s="1"/>
  <c r="AE2195" i="1" s="1"/>
  <c r="AI2195" i="1" s="1"/>
  <c r="AF1832" i="1"/>
  <c r="AG1832" i="1" s="1"/>
  <c r="AH1832" i="1" s="1"/>
  <c r="AC1832" i="1"/>
  <c r="AD1832" i="1" s="1"/>
  <c r="AE1832" i="1" s="1"/>
  <c r="AI1832" i="1" s="1"/>
  <c r="AC1826" i="1"/>
  <c r="AD1826" i="1" s="1"/>
  <c r="AE1826" i="1" s="1"/>
  <c r="AI1826" i="1" s="1"/>
  <c r="AF1826" i="1"/>
  <c r="AG1826" i="1" s="1"/>
  <c r="AH1826" i="1" s="1"/>
  <c r="AF2081" i="1"/>
  <c r="AG2081" i="1" s="1"/>
  <c r="AH2081" i="1" s="1"/>
  <c r="AC2081" i="1"/>
  <c r="AD2081" i="1" s="1"/>
  <c r="AE2081" i="1" s="1"/>
  <c r="AI2081" i="1" s="1"/>
  <c r="AC2326" i="1"/>
  <c r="AD2326" i="1" s="1"/>
  <c r="AE2326" i="1" s="1"/>
  <c r="AI2326" i="1" s="1"/>
  <c r="AF2326" i="1"/>
  <c r="AG2326" i="1" s="1"/>
  <c r="AH2326" i="1" s="1"/>
  <c r="AB1953" i="1"/>
  <c r="AF1953" i="1" s="1"/>
  <c r="AG1953" i="1" s="1"/>
  <c r="AH1953" i="1" s="1"/>
  <c r="AC2145" i="1"/>
  <c r="AD2145" i="1" s="1"/>
  <c r="AE2145" i="1" s="1"/>
  <c r="AI2145" i="1" s="1"/>
  <c r="AC148" i="1"/>
  <c r="AD148" i="1" s="1"/>
  <c r="AE148" i="1" s="1"/>
  <c r="AI148" i="1" s="1"/>
  <c r="AC559" i="1"/>
  <c r="AD559" i="1" s="1"/>
  <c r="AE559" i="1" s="1"/>
  <c r="AI559" i="1" s="1"/>
  <c r="AC1601" i="1"/>
  <c r="AD1601" i="1" s="1"/>
  <c r="AE1601" i="1" s="1"/>
  <c r="AI1601" i="1" s="1"/>
  <c r="AB182" i="1"/>
  <c r="AF182" i="1" s="1"/>
  <c r="AG182" i="1" s="1"/>
  <c r="AH182" i="1" s="1"/>
  <c r="AB786" i="1"/>
  <c r="AF786" i="1" s="1"/>
  <c r="AG786" i="1" s="1"/>
  <c r="AH786" i="1" s="1"/>
  <c r="AB1519" i="1"/>
  <c r="AF1519" i="1" s="1"/>
  <c r="AG1519" i="1" s="1"/>
  <c r="AH1519" i="1" s="1"/>
  <c r="AB1621" i="1"/>
  <c r="AF1621" i="1" s="1"/>
  <c r="AG1621" i="1" s="1"/>
  <c r="AH1621" i="1" s="1"/>
  <c r="AC1633" i="1"/>
  <c r="AD1633" i="1" s="1"/>
  <c r="AE1633" i="1" s="1"/>
  <c r="AI1633" i="1" s="1"/>
  <c r="AC1876" i="1"/>
  <c r="AD1876" i="1" s="1"/>
  <c r="AE1876" i="1" s="1"/>
  <c r="AI1876" i="1" s="1"/>
  <c r="AC356" i="1"/>
  <c r="AD356" i="1" s="1"/>
  <c r="AE356" i="1" s="1"/>
  <c r="AI356" i="1" s="1"/>
  <c r="AC1739" i="1"/>
  <c r="AD1739" i="1" s="1"/>
  <c r="AE1739" i="1" s="1"/>
  <c r="AI1739" i="1" s="1"/>
  <c r="AC2130" i="1"/>
  <c r="AD2130" i="1" s="1"/>
  <c r="AE2130" i="1" s="1"/>
  <c r="AI2130" i="1" s="1"/>
  <c r="AB385" i="1"/>
  <c r="AF385" i="1" s="1"/>
  <c r="AG385" i="1" s="1"/>
  <c r="AH385" i="1" s="1"/>
  <c r="AB486" i="1"/>
  <c r="AF486" i="1" s="1"/>
  <c r="AG486" i="1" s="1"/>
  <c r="AH486" i="1" s="1"/>
  <c r="AC1091" i="1"/>
  <c r="AD1091" i="1" s="1"/>
  <c r="AE1091" i="1" s="1"/>
  <c r="AI1091" i="1" s="1"/>
  <c r="AF1091" i="1"/>
  <c r="AG1091" i="1" s="1"/>
  <c r="AH1091" i="1" s="1"/>
  <c r="AC140" i="1"/>
  <c r="AD140" i="1" s="1"/>
  <c r="AE140" i="1" s="1"/>
  <c r="AI140" i="1" s="1"/>
  <c r="AF140" i="1"/>
  <c r="AG140" i="1" s="1"/>
  <c r="AH140" i="1" s="1"/>
  <c r="AF690" i="1"/>
  <c r="AG690" i="1" s="1"/>
  <c r="AH690" i="1" s="1"/>
  <c r="AC690" i="1"/>
  <c r="AD690" i="1" s="1"/>
  <c r="AE690" i="1" s="1"/>
  <c r="AI690" i="1" s="1"/>
  <c r="AC325" i="1"/>
  <c r="AD325" i="1" s="1"/>
  <c r="AE325" i="1" s="1"/>
  <c r="AI325" i="1" s="1"/>
  <c r="AF325" i="1"/>
  <c r="AG325" i="1" s="1"/>
  <c r="AH325" i="1" s="1"/>
  <c r="AF700" i="1"/>
  <c r="AG700" i="1" s="1"/>
  <c r="AH700" i="1" s="1"/>
  <c r="AC700" i="1"/>
  <c r="AD700" i="1" s="1"/>
  <c r="AE700" i="1" s="1"/>
  <c r="AI700" i="1" s="1"/>
  <c r="AB293" i="1"/>
  <c r="AF293" i="1" s="1"/>
  <c r="AG293" i="1" s="1"/>
  <c r="AH293" i="1" s="1"/>
  <c r="AB1348" i="1"/>
  <c r="AF1348" i="1" s="1"/>
  <c r="AG1348" i="1" s="1"/>
  <c r="AH1348" i="1" s="1"/>
  <c r="AB935" i="1"/>
  <c r="AF935" i="1" s="1"/>
  <c r="AG935" i="1" s="1"/>
  <c r="AH935" i="1" s="1"/>
  <c r="AC711" i="1"/>
  <c r="AD711" i="1" s="1"/>
  <c r="AE711" i="1" s="1"/>
  <c r="AI711" i="1" s="1"/>
  <c r="AB1023" i="1"/>
  <c r="AF1023" i="1" s="1"/>
  <c r="AG1023" i="1" s="1"/>
  <c r="AH1023" i="1" s="1"/>
  <c r="AC2095" i="1"/>
  <c r="AD2095" i="1" s="1"/>
  <c r="AE2095" i="1" s="1"/>
  <c r="AI2095" i="1" s="1"/>
  <c r="AF2095" i="1"/>
  <c r="AG2095" i="1" s="1"/>
  <c r="AH2095" i="1" s="1"/>
  <c r="AC1591" i="1"/>
  <c r="AD1591" i="1" s="1"/>
  <c r="AE1591" i="1" s="1"/>
  <c r="AI1591" i="1" s="1"/>
  <c r="AC2273" i="1"/>
  <c r="AD2273" i="1" s="1"/>
  <c r="AE2273" i="1" s="1"/>
  <c r="AI2273" i="1" s="1"/>
  <c r="AC2308" i="1"/>
  <c r="AD2308" i="1" s="1"/>
  <c r="AE2308" i="1" s="1"/>
  <c r="AI2308" i="1" s="1"/>
  <c r="AC1942" i="1"/>
  <c r="AD1942" i="1" s="1"/>
  <c r="AE1942" i="1" s="1"/>
  <c r="AI1942" i="1" s="1"/>
  <c r="AC2087" i="1"/>
  <c r="AD2087" i="1" s="1"/>
  <c r="AE2087" i="1" s="1"/>
  <c r="AI2087" i="1" s="1"/>
  <c r="AC798" i="1"/>
  <c r="AD798" i="1" s="1"/>
  <c r="AE798" i="1" s="1"/>
  <c r="AI798" i="1" s="1"/>
  <c r="AB675" i="1"/>
  <c r="AF675" i="1" s="1"/>
  <c r="AG675" i="1" s="1"/>
  <c r="AH675" i="1" s="1"/>
  <c r="AB684" i="1"/>
  <c r="AF684" i="1" s="1"/>
  <c r="AG684" i="1" s="1"/>
  <c r="AH684" i="1" s="1"/>
  <c r="AB538" i="1"/>
  <c r="AF538" i="1" s="1"/>
  <c r="AG538" i="1" s="1"/>
  <c r="AH538" i="1" s="1"/>
  <c r="AC958" i="1"/>
  <c r="AD958" i="1" s="1"/>
  <c r="AE958" i="1" s="1"/>
  <c r="AI958" i="1" s="1"/>
  <c r="AB985" i="1"/>
  <c r="AF985" i="1" s="1"/>
  <c r="AG985" i="1" s="1"/>
  <c r="AH985" i="1" s="1"/>
  <c r="AC1374" i="1"/>
  <c r="AD1374" i="1" s="1"/>
  <c r="AE1374" i="1" s="1"/>
  <c r="AI1374" i="1" s="1"/>
  <c r="AF1374" i="1"/>
  <c r="AG1374" i="1" s="1"/>
  <c r="AH1374" i="1" s="1"/>
  <c r="AB1718" i="1"/>
  <c r="AF1718" i="1" s="1"/>
  <c r="AG1718" i="1" s="1"/>
  <c r="AH1718" i="1" s="1"/>
  <c r="AB67" i="1"/>
  <c r="AF67" i="1" s="1"/>
  <c r="AG67" i="1" s="1"/>
  <c r="AH67" i="1" s="1"/>
  <c r="AB1496" i="1"/>
  <c r="AF1496" i="1" s="1"/>
  <c r="AG1496" i="1" s="1"/>
  <c r="AH1496" i="1" s="1"/>
  <c r="AC1206" i="1"/>
  <c r="AD1206" i="1" s="1"/>
  <c r="AE1206" i="1" s="1"/>
  <c r="AI1206" i="1" s="1"/>
  <c r="AF1206" i="1"/>
  <c r="AG1206" i="1" s="1"/>
  <c r="AH1206" i="1" s="1"/>
  <c r="AC1969" i="1"/>
  <c r="AD1969" i="1" s="1"/>
  <c r="AE1969" i="1" s="1"/>
  <c r="AI1969" i="1" s="1"/>
  <c r="AF1969" i="1"/>
  <c r="AG1969" i="1" s="1"/>
  <c r="AH1969" i="1" s="1"/>
  <c r="AC1877" i="1"/>
  <c r="AD1877" i="1" s="1"/>
  <c r="AE1877" i="1" s="1"/>
  <c r="AI1877" i="1" s="1"/>
  <c r="AF1877" i="1"/>
  <c r="AG1877" i="1" s="1"/>
  <c r="AH1877" i="1" s="1"/>
  <c r="AC1878" i="1"/>
  <c r="AD1878" i="1" s="1"/>
  <c r="AE1878" i="1" s="1"/>
  <c r="AI1878" i="1" s="1"/>
  <c r="AC43" i="1"/>
  <c r="AD43" i="1" s="1"/>
  <c r="AE43" i="1" s="1"/>
  <c r="AI43" i="1" s="1"/>
  <c r="AC430" i="1"/>
  <c r="AD430" i="1" s="1"/>
  <c r="AE430" i="1" s="1"/>
  <c r="AI430" i="1" s="1"/>
  <c r="AC1643" i="1"/>
  <c r="AD1643" i="1" s="1"/>
  <c r="AE1643" i="1" s="1"/>
  <c r="AI1643" i="1" s="1"/>
  <c r="AC1861" i="1"/>
  <c r="AD1861" i="1" s="1"/>
  <c r="AE1861" i="1" s="1"/>
  <c r="AI1861" i="1" s="1"/>
  <c r="AC11" i="1"/>
  <c r="AD11" i="1" s="1"/>
  <c r="AE11" i="1" s="1"/>
  <c r="AI11" i="1" s="1"/>
  <c r="AC1777" i="1"/>
  <c r="AD1777" i="1" s="1"/>
  <c r="AE1777" i="1" s="1"/>
  <c r="AI1777" i="1" s="1"/>
  <c r="AC136" i="1"/>
  <c r="AD136" i="1" s="1"/>
  <c r="AE136" i="1" s="1"/>
  <c r="AI136" i="1" s="1"/>
  <c r="AC955" i="1"/>
  <c r="AD955" i="1" s="1"/>
  <c r="AE955" i="1" s="1"/>
  <c r="AI955" i="1" s="1"/>
  <c r="AF2322" i="1"/>
  <c r="AG2322" i="1" s="1"/>
  <c r="AH2322" i="1" s="1"/>
  <c r="AB381" i="1"/>
  <c r="AF381" i="1" s="1"/>
  <c r="AG381" i="1" s="1"/>
  <c r="AH381" i="1" s="1"/>
  <c r="AB1040" i="1"/>
  <c r="AF1040" i="1" s="1"/>
  <c r="AG1040" i="1" s="1"/>
  <c r="AH1040" i="1" s="1"/>
  <c r="AB891" i="1"/>
  <c r="AF891" i="1" s="1"/>
  <c r="AG891" i="1" s="1"/>
  <c r="AH891" i="1" s="1"/>
  <c r="AC1579" i="1"/>
  <c r="AD1579" i="1" s="1"/>
  <c r="AE1579" i="1" s="1"/>
  <c r="AI1579" i="1" s="1"/>
  <c r="AB1623" i="1"/>
  <c r="AF1623" i="1" s="1"/>
  <c r="AG1623" i="1" s="1"/>
  <c r="AH1623" i="1" s="1"/>
  <c r="AC1776" i="1"/>
  <c r="AD1776" i="1" s="1"/>
  <c r="AE1776" i="1" s="1"/>
  <c r="AI1776" i="1" s="1"/>
  <c r="AF1776" i="1"/>
  <c r="AG1776" i="1" s="1"/>
  <c r="AH1776" i="1" s="1"/>
  <c r="AC1123" i="1"/>
  <c r="AD1123" i="1" s="1"/>
  <c r="AE1123" i="1" s="1"/>
  <c r="AI1123" i="1" s="1"/>
  <c r="AF1123" i="1"/>
  <c r="AG1123" i="1" s="1"/>
  <c r="AH1123" i="1" s="1"/>
  <c r="AF1774" i="1"/>
  <c r="AG1774" i="1" s="1"/>
  <c r="AH1774" i="1" s="1"/>
  <c r="AF534" i="1"/>
  <c r="AG534" i="1" s="1"/>
  <c r="AH534" i="1" s="1"/>
  <c r="AC1812" i="1"/>
  <c r="AD1812" i="1" s="1"/>
  <c r="AE1812" i="1" s="1"/>
  <c r="AI1812" i="1" s="1"/>
  <c r="AC1934" i="1"/>
  <c r="AD1934" i="1" s="1"/>
  <c r="AE1934" i="1" s="1"/>
  <c r="AI1934" i="1" s="1"/>
  <c r="AC2215" i="1"/>
  <c r="AD2215" i="1" s="1"/>
  <c r="AE2215" i="1" s="1"/>
  <c r="AI2215" i="1" s="1"/>
  <c r="AC994" i="1"/>
  <c r="AD994" i="1" s="1"/>
  <c r="AE994" i="1" s="1"/>
  <c r="AI994" i="1" s="1"/>
  <c r="AC1441" i="1"/>
  <c r="AD1441" i="1" s="1"/>
  <c r="AE1441" i="1" s="1"/>
  <c r="AI1441" i="1" s="1"/>
  <c r="AB1164" i="1"/>
  <c r="AF1164" i="1" s="1"/>
  <c r="AG1164" i="1" s="1"/>
  <c r="AH1164" i="1" s="1"/>
  <c r="AC829" i="1"/>
  <c r="AD829" i="1" s="1"/>
  <c r="AE829" i="1" s="1"/>
  <c r="AI829" i="1" s="1"/>
  <c r="AB1445" i="1"/>
  <c r="AF1445" i="1" s="1"/>
  <c r="AG1445" i="1" s="1"/>
  <c r="AH1445" i="1" s="1"/>
  <c r="AC8" i="1"/>
  <c r="AD8" i="1" s="1"/>
  <c r="AE8" i="1" s="1"/>
  <c r="AI8" i="1" s="1"/>
  <c r="AF8" i="1"/>
  <c r="AG8" i="1" s="1"/>
  <c r="AH8" i="1" s="1"/>
  <c r="AF1132" i="1"/>
  <c r="AG1132" i="1" s="1"/>
  <c r="AH1132" i="1" s="1"/>
  <c r="AC1132" i="1"/>
  <c r="AD1132" i="1" s="1"/>
  <c r="AE1132" i="1" s="1"/>
  <c r="AI1132" i="1" s="1"/>
  <c r="AF702" i="1"/>
  <c r="AG702" i="1" s="1"/>
  <c r="AH702" i="1" s="1"/>
  <c r="AC702" i="1"/>
  <c r="AD702" i="1" s="1"/>
  <c r="AE702" i="1" s="1"/>
  <c r="AI702" i="1" s="1"/>
  <c r="AB1522" i="1"/>
  <c r="AF1522" i="1" s="1"/>
  <c r="AG1522" i="1" s="1"/>
  <c r="AH1522" i="1" s="1"/>
  <c r="AB1404" i="1"/>
  <c r="AF1404" i="1" s="1"/>
  <c r="AG1404" i="1" s="1"/>
  <c r="AH1404" i="1" s="1"/>
  <c r="AC1650" i="1"/>
  <c r="AD1650" i="1" s="1"/>
  <c r="AE1650" i="1" s="1"/>
  <c r="AI1650" i="1" s="1"/>
  <c r="AF1650" i="1"/>
  <c r="AG1650" i="1" s="1"/>
  <c r="AH1650" i="1" s="1"/>
  <c r="AF1115" i="1"/>
  <c r="AG1115" i="1" s="1"/>
  <c r="AH1115" i="1" s="1"/>
  <c r="AC1115" i="1"/>
  <c r="AD1115" i="1" s="1"/>
  <c r="AE1115" i="1" s="1"/>
  <c r="AI1115" i="1" s="1"/>
  <c r="AC432" i="1"/>
  <c r="AD432" i="1" s="1"/>
  <c r="AE432" i="1" s="1"/>
  <c r="AI432" i="1" s="1"/>
  <c r="AC1924" i="1"/>
  <c r="AD1924" i="1" s="1"/>
  <c r="AE1924" i="1" s="1"/>
  <c r="AI1924" i="1" s="1"/>
  <c r="AB2188" i="1"/>
  <c r="AF2188" i="1" s="1"/>
  <c r="AG2188" i="1" s="1"/>
  <c r="AH2188" i="1" s="1"/>
  <c r="AC736" i="1"/>
  <c r="AD736" i="1" s="1"/>
  <c r="AE736" i="1" s="1"/>
  <c r="AI736" i="1" s="1"/>
  <c r="AC867" i="1"/>
  <c r="AD867" i="1" s="1"/>
  <c r="AE867" i="1" s="1"/>
  <c r="AI867" i="1" s="1"/>
  <c r="AC1129" i="1"/>
  <c r="AD1129" i="1" s="1"/>
  <c r="AE1129" i="1" s="1"/>
  <c r="AI1129" i="1" s="1"/>
  <c r="AC1713" i="1"/>
  <c r="AD1713" i="1" s="1"/>
  <c r="AE1713" i="1" s="1"/>
  <c r="AI1713" i="1" s="1"/>
  <c r="AC1714" i="1"/>
  <c r="AD1714" i="1" s="1"/>
  <c r="AE1714" i="1" s="1"/>
  <c r="AI1714" i="1" s="1"/>
  <c r="AC1659" i="1"/>
  <c r="AD1659" i="1" s="1"/>
  <c r="AE1659" i="1" s="1"/>
  <c r="AI1659" i="1" s="1"/>
  <c r="AC1958" i="1"/>
  <c r="AD1958" i="1" s="1"/>
  <c r="AE1958" i="1" s="1"/>
  <c r="AI1958" i="1" s="1"/>
  <c r="AC2039" i="1"/>
  <c r="AD2039" i="1" s="1"/>
  <c r="AE2039" i="1" s="1"/>
  <c r="AI2039" i="1" s="1"/>
  <c r="AB2295" i="1"/>
  <c r="AF2295" i="1" s="1"/>
  <c r="AG2295" i="1" s="1"/>
  <c r="AH2295" i="1" s="1"/>
  <c r="AC608" i="1"/>
  <c r="AD608" i="1" s="1"/>
  <c r="AE608" i="1" s="1"/>
  <c r="AI608" i="1" s="1"/>
  <c r="AC2018" i="1"/>
  <c r="AD2018" i="1" s="1"/>
  <c r="AE2018" i="1" s="1"/>
  <c r="AI2018" i="1" s="1"/>
  <c r="AC92" i="1"/>
  <c r="AD92" i="1" s="1"/>
  <c r="AE92" i="1" s="1"/>
  <c r="AI92" i="1" s="1"/>
  <c r="AC537" i="1"/>
  <c r="AD537" i="1" s="1"/>
  <c r="AE537" i="1" s="1"/>
  <c r="AI537" i="1" s="1"/>
  <c r="AC353" i="1"/>
  <c r="AD353" i="1" s="1"/>
  <c r="AE353" i="1" s="1"/>
  <c r="AI353" i="1" s="1"/>
  <c r="AC1159" i="1"/>
  <c r="AD1159" i="1" s="1"/>
  <c r="AE1159" i="1" s="1"/>
  <c r="AI1159" i="1" s="1"/>
  <c r="AC1118" i="1"/>
  <c r="AD1118" i="1" s="1"/>
  <c r="AE1118" i="1" s="1"/>
  <c r="AI1118" i="1" s="1"/>
  <c r="AC1536" i="1"/>
  <c r="AD1536" i="1" s="1"/>
  <c r="AE1536" i="1" s="1"/>
  <c r="AI1536" i="1" s="1"/>
  <c r="AB1846" i="1"/>
  <c r="AF1846" i="1" s="1"/>
  <c r="AG1846" i="1" s="1"/>
  <c r="AH1846" i="1" s="1"/>
  <c r="AB1941" i="1"/>
  <c r="AF1941" i="1" s="1"/>
  <c r="AG1941" i="1" s="1"/>
  <c r="AH1941" i="1" s="1"/>
  <c r="AC1701" i="1"/>
  <c r="AD1701" i="1" s="1"/>
  <c r="AE1701" i="1" s="1"/>
  <c r="AI1701" i="1" s="1"/>
  <c r="AF1644" i="1"/>
  <c r="AG1644" i="1" s="1"/>
  <c r="AH1644" i="1" s="1"/>
  <c r="AB142" i="1"/>
  <c r="AF142" i="1" s="1"/>
  <c r="AG142" i="1" s="1"/>
  <c r="AH142" i="1" s="1"/>
  <c r="AC23" i="1"/>
  <c r="AD23" i="1" s="1"/>
  <c r="AE23" i="1" s="1"/>
  <c r="AI23" i="1" s="1"/>
  <c r="AF1482" i="1"/>
  <c r="AG1482" i="1" s="1"/>
  <c r="AH1482" i="1" s="1"/>
  <c r="AC1482" i="1"/>
  <c r="AD1482" i="1" s="1"/>
  <c r="AE1482" i="1" s="1"/>
  <c r="AI1482" i="1" s="1"/>
  <c r="AC1582" i="1"/>
  <c r="AD1582" i="1" s="1"/>
  <c r="AE1582" i="1" s="1"/>
  <c r="AI1582" i="1" s="1"/>
  <c r="AF1582" i="1"/>
  <c r="AG1582" i="1" s="1"/>
  <c r="AH1582" i="1" s="1"/>
  <c r="AB632" i="1"/>
  <c r="AF632" i="1" s="1"/>
  <c r="AG632" i="1" s="1"/>
  <c r="AH632" i="1" s="1"/>
  <c r="AB771" i="1"/>
  <c r="AF771" i="1" s="1"/>
  <c r="AG771" i="1" s="1"/>
  <c r="AH771" i="1" s="1"/>
  <c r="AB1373" i="1"/>
  <c r="AF1373" i="1" s="1"/>
  <c r="AG1373" i="1" s="1"/>
  <c r="AH1373" i="1" s="1"/>
  <c r="AF562" i="1"/>
  <c r="AG562" i="1" s="1"/>
  <c r="AH562" i="1" s="1"/>
  <c r="AC562" i="1"/>
  <c r="AD562" i="1" s="1"/>
  <c r="AE562" i="1" s="1"/>
  <c r="AI562" i="1" s="1"/>
  <c r="AC1887" i="1"/>
  <c r="AD1887" i="1" s="1"/>
  <c r="AE1887" i="1" s="1"/>
  <c r="AI1887" i="1" s="1"/>
  <c r="AC1237" i="1"/>
  <c r="AD1237" i="1" s="1"/>
  <c r="AE1237" i="1" s="1"/>
  <c r="AI1237" i="1" s="1"/>
  <c r="AC1656" i="1"/>
  <c r="AD1656" i="1" s="1"/>
  <c r="AE1656" i="1" s="1"/>
  <c r="AI1656" i="1" s="1"/>
  <c r="AB1540" i="1"/>
  <c r="AF1540" i="1" s="1"/>
  <c r="AG1540" i="1" s="1"/>
  <c r="AH1540" i="1" s="1"/>
  <c r="AB2269" i="1"/>
  <c r="AF2269" i="1" s="1"/>
  <c r="AG2269" i="1" s="1"/>
  <c r="AH2269" i="1" s="1"/>
  <c r="AB1639" i="1"/>
  <c r="AF1639" i="1" s="1"/>
  <c r="AG1639" i="1" s="1"/>
  <c r="AH1639" i="1" s="1"/>
  <c r="AB2247" i="1"/>
  <c r="AF2247" i="1" s="1"/>
  <c r="AG2247" i="1" s="1"/>
  <c r="AH2247" i="1" s="1"/>
  <c r="AB1342" i="1"/>
  <c r="AF1342" i="1" s="1"/>
  <c r="AG1342" i="1" s="1"/>
  <c r="AH1342" i="1" s="1"/>
  <c r="AC1325" i="1"/>
  <c r="AD1325" i="1" s="1"/>
  <c r="AE1325" i="1" s="1"/>
  <c r="AI1325" i="1" s="1"/>
  <c r="AC1947" i="1"/>
  <c r="AD1947" i="1" s="1"/>
  <c r="AE1947" i="1" s="1"/>
  <c r="AI1947" i="1" s="1"/>
  <c r="AC1903" i="1"/>
  <c r="AD1903" i="1" s="1"/>
  <c r="AE1903" i="1" s="1"/>
  <c r="AI1903" i="1" s="1"/>
  <c r="AC861" i="1"/>
  <c r="AD861" i="1" s="1"/>
  <c r="AE861" i="1" s="1"/>
  <c r="AI861" i="1" s="1"/>
  <c r="AC2074" i="1"/>
  <c r="AD2074" i="1" s="1"/>
  <c r="AE2074" i="1" s="1"/>
  <c r="AI2074" i="1" s="1"/>
  <c r="AB569" i="1"/>
  <c r="AF569" i="1" s="1"/>
  <c r="AG569" i="1" s="1"/>
  <c r="AH569" i="1" s="1"/>
  <c r="AC543" i="1"/>
  <c r="AD543" i="1" s="1"/>
  <c r="AE543" i="1" s="1"/>
  <c r="AI543" i="1" s="1"/>
  <c r="AF110" i="1"/>
  <c r="AG110" i="1" s="1"/>
  <c r="AH110" i="1" s="1"/>
  <c r="AC1000" i="1"/>
  <c r="AD1000" i="1" s="1"/>
  <c r="AE1000" i="1" s="1"/>
  <c r="AI1000" i="1" s="1"/>
  <c r="AC1646" i="1"/>
  <c r="AD1646" i="1" s="1"/>
  <c r="AE1646" i="1" s="1"/>
  <c r="AI1646" i="1" s="1"/>
  <c r="AC2285" i="1"/>
  <c r="AD2285" i="1" s="1"/>
  <c r="AE2285" i="1" s="1"/>
  <c r="AI2285" i="1" s="1"/>
  <c r="AC1755" i="1"/>
  <c r="AD1755" i="1" s="1"/>
  <c r="AE1755" i="1" s="1"/>
  <c r="AI1755" i="1" s="1"/>
  <c r="AC223" i="1"/>
  <c r="AD223" i="1" s="1"/>
  <c r="AE223" i="1" s="1"/>
  <c r="AI223" i="1" s="1"/>
  <c r="AC909" i="1"/>
  <c r="AD909" i="1" s="1"/>
  <c r="AE909" i="1" s="1"/>
  <c r="AI909" i="1" s="1"/>
  <c r="AB1223" i="1"/>
  <c r="AF1223" i="1" s="1"/>
  <c r="AG1223" i="1" s="1"/>
  <c r="AH1223" i="1" s="1"/>
  <c r="AB898" i="1"/>
  <c r="AF898" i="1" s="1"/>
  <c r="AG898" i="1" s="1"/>
  <c r="AH898" i="1" s="1"/>
  <c r="AB860" i="1"/>
  <c r="AF860" i="1" s="1"/>
  <c r="AG860" i="1" s="1"/>
  <c r="AH860" i="1" s="1"/>
  <c r="AC1454" i="1"/>
  <c r="AD1454" i="1" s="1"/>
  <c r="AE1454" i="1" s="1"/>
  <c r="AI1454" i="1" s="1"/>
  <c r="AB1703" i="1"/>
  <c r="AF1703" i="1" s="1"/>
  <c r="AG1703" i="1" s="1"/>
  <c r="AH1703" i="1" s="1"/>
  <c r="AB638" i="1"/>
  <c r="AF638" i="1" s="1"/>
  <c r="AG638" i="1" s="1"/>
  <c r="AH638" i="1" s="1"/>
  <c r="AC1518" i="1"/>
  <c r="AD1518" i="1" s="1"/>
  <c r="AE1518" i="1" s="1"/>
  <c r="AI1518" i="1" s="1"/>
  <c r="AF1518" i="1"/>
  <c r="AG1518" i="1" s="1"/>
  <c r="AH1518" i="1" s="1"/>
  <c r="AC1788" i="1"/>
  <c r="AD1788" i="1" s="1"/>
  <c r="AE1788" i="1" s="1"/>
  <c r="AI1788" i="1" s="1"/>
  <c r="AF1788" i="1"/>
  <c r="AG1788" i="1" s="1"/>
  <c r="AH1788" i="1" s="1"/>
  <c r="AB2156" i="1"/>
  <c r="AF2156" i="1" s="1"/>
  <c r="AG2156" i="1" s="1"/>
  <c r="AH2156" i="1" s="1"/>
  <c r="AC1381" i="1"/>
  <c r="AD1381" i="1" s="1"/>
  <c r="AE1381" i="1" s="1"/>
  <c r="AI1381" i="1" s="1"/>
  <c r="AC1692" i="1"/>
  <c r="AD1692" i="1" s="1"/>
  <c r="AE1692" i="1" s="1"/>
  <c r="AI1692" i="1" s="1"/>
  <c r="AC2331" i="1"/>
  <c r="AD2331" i="1" s="1"/>
  <c r="AE2331" i="1" s="1"/>
  <c r="AI2331" i="1" s="1"/>
  <c r="AC2124" i="1"/>
  <c r="AD2124" i="1" s="1"/>
  <c r="AE2124" i="1" s="1"/>
  <c r="AI2124" i="1" s="1"/>
  <c r="AC2014" i="1"/>
  <c r="AD2014" i="1" s="1"/>
  <c r="AE2014" i="1" s="1"/>
  <c r="AI2014" i="1" s="1"/>
  <c r="AF526" i="1"/>
  <c r="AG526" i="1" s="1"/>
  <c r="AH526" i="1" s="1"/>
  <c r="AC1274" i="1"/>
  <c r="AD1274" i="1" s="1"/>
  <c r="AE1274" i="1" s="1"/>
  <c r="AI1274" i="1" s="1"/>
  <c r="AC1270" i="1"/>
  <c r="AD1270" i="1" s="1"/>
  <c r="AE1270" i="1" s="1"/>
  <c r="AI1270" i="1" s="1"/>
  <c r="AC1231" i="1"/>
  <c r="AD1231" i="1" s="1"/>
  <c r="AE1231" i="1" s="1"/>
  <c r="AI1231" i="1" s="1"/>
  <c r="AC1267" i="1"/>
  <c r="AD1267" i="1" s="1"/>
  <c r="AE1267" i="1" s="1"/>
  <c r="AI1267" i="1" s="1"/>
  <c r="AC1318" i="1"/>
  <c r="AD1318" i="1" s="1"/>
  <c r="AE1318" i="1" s="1"/>
  <c r="AI1318" i="1" s="1"/>
  <c r="AC1315" i="1"/>
  <c r="AD1315" i="1" s="1"/>
  <c r="AE1315" i="1" s="1"/>
  <c r="AI1315" i="1" s="1"/>
  <c r="AC1630" i="1"/>
  <c r="AD1630" i="1" s="1"/>
  <c r="AE1630" i="1" s="1"/>
  <c r="AI1630" i="1" s="1"/>
  <c r="AC517" i="1"/>
  <c r="AD517" i="1" s="1"/>
  <c r="AE517" i="1" s="1"/>
  <c r="AI517" i="1" s="1"/>
  <c r="AB1813" i="1"/>
  <c r="AF1813" i="1" s="1"/>
  <c r="AG1813" i="1" s="1"/>
  <c r="AH1813" i="1" s="1"/>
  <c r="AC2086" i="1"/>
  <c r="AD2086" i="1" s="1"/>
  <c r="AE2086" i="1" s="1"/>
  <c r="AI2086" i="1" s="1"/>
  <c r="AC2082" i="1"/>
  <c r="AD2082" i="1" s="1"/>
  <c r="AE2082" i="1" s="1"/>
  <c r="AI2082" i="1" s="1"/>
  <c r="AC563" i="1"/>
  <c r="AD563" i="1" s="1"/>
  <c r="AE563" i="1" s="1"/>
  <c r="AI563" i="1" s="1"/>
  <c r="AC193" i="1"/>
  <c r="AD193" i="1" s="1"/>
  <c r="AE193" i="1" s="1"/>
  <c r="AI193" i="1" s="1"/>
  <c r="AC1006" i="1"/>
  <c r="AD1006" i="1" s="1"/>
  <c r="AE1006" i="1" s="1"/>
  <c r="AI1006" i="1" s="1"/>
  <c r="AC1235" i="1"/>
  <c r="AD1235" i="1" s="1"/>
  <c r="AE1235" i="1" s="1"/>
  <c r="AI1235" i="1" s="1"/>
  <c r="AC1188" i="1"/>
  <c r="AD1188" i="1" s="1"/>
  <c r="AE1188" i="1" s="1"/>
  <c r="AI1188" i="1" s="1"/>
  <c r="AB1184" i="1"/>
  <c r="AF1184" i="1" s="1"/>
  <c r="AG1184" i="1" s="1"/>
  <c r="AH1184" i="1" s="1"/>
  <c r="AB1514" i="1"/>
  <c r="AF1514" i="1" s="1"/>
  <c r="AG1514" i="1" s="1"/>
  <c r="AH1514" i="1" s="1"/>
  <c r="AB2205" i="1"/>
  <c r="AF2205" i="1" s="1"/>
  <c r="AG2205" i="1" s="1"/>
  <c r="AH2205" i="1" s="1"/>
  <c r="AB1772" i="1"/>
  <c r="AF1772" i="1" s="1"/>
  <c r="AG1772" i="1" s="1"/>
  <c r="AH1772" i="1" s="1"/>
  <c r="AB2219" i="1"/>
  <c r="AF2219" i="1" s="1"/>
  <c r="AG2219" i="1" s="1"/>
  <c r="AH2219" i="1" s="1"/>
  <c r="AF1948" i="1"/>
  <c r="AG1948" i="1" s="1"/>
  <c r="AH1948" i="1" s="1"/>
  <c r="AC2184" i="1"/>
  <c r="AD2184" i="1" s="1"/>
  <c r="AE2184" i="1" s="1"/>
  <c r="AI2184" i="1" s="1"/>
  <c r="AF1736" i="1"/>
  <c r="AG1736" i="1" s="1"/>
  <c r="AH1736" i="1" s="1"/>
  <c r="AC1736" i="1"/>
  <c r="AD1736" i="1" s="1"/>
  <c r="AE1736" i="1" s="1"/>
  <c r="AI1736" i="1" s="1"/>
  <c r="AF317" i="1"/>
  <c r="AG317" i="1" s="1"/>
  <c r="AH317" i="1" s="1"/>
  <c r="AC317" i="1"/>
  <c r="AD317" i="1" s="1"/>
  <c r="AE317" i="1" s="1"/>
  <c r="AI317" i="1" s="1"/>
  <c r="AB2162" i="1"/>
  <c r="AF2162" i="1" s="1"/>
  <c r="AG2162" i="1" s="1"/>
  <c r="AH2162" i="1" s="1"/>
  <c r="AB452" i="1"/>
  <c r="AF452" i="1" s="1"/>
  <c r="AG452" i="1" s="1"/>
  <c r="AH452" i="1" s="1"/>
  <c r="AB865" i="1"/>
  <c r="AF865" i="1" s="1"/>
  <c r="AG865" i="1" s="1"/>
  <c r="AH865" i="1" s="1"/>
  <c r="AF1849" i="1"/>
  <c r="AG1849" i="1" s="1"/>
  <c r="AH1849" i="1" s="1"/>
  <c r="AC163" i="1"/>
  <c r="AD163" i="1" s="1"/>
  <c r="AE163" i="1" s="1"/>
  <c r="AI163" i="1" s="1"/>
  <c r="AC1759" i="1"/>
  <c r="AD1759" i="1" s="1"/>
  <c r="AE1759" i="1" s="1"/>
  <c r="AI1759" i="1" s="1"/>
  <c r="AC2167" i="1"/>
  <c r="AD2167" i="1" s="1"/>
  <c r="AE2167" i="1" s="1"/>
  <c r="AI2167" i="1" s="1"/>
  <c r="AC1984" i="1"/>
  <c r="AD1984" i="1" s="1"/>
  <c r="AE1984" i="1" s="1"/>
  <c r="AI1984" i="1" s="1"/>
  <c r="AC583" i="1"/>
  <c r="AD583" i="1" s="1"/>
  <c r="AE583" i="1" s="1"/>
  <c r="AI583" i="1" s="1"/>
  <c r="AB1429" i="1"/>
  <c r="AF1429" i="1" s="1"/>
  <c r="AG1429" i="1" s="1"/>
  <c r="AH1429" i="1" s="1"/>
  <c r="AB1575" i="1"/>
  <c r="AF1575" i="1" s="1"/>
  <c r="AG1575" i="1" s="1"/>
  <c r="AH1575" i="1" s="1"/>
  <c r="AB2012" i="1"/>
  <c r="AF2012" i="1" s="1"/>
  <c r="AG2012" i="1" s="1"/>
  <c r="AH2012" i="1" s="1"/>
  <c r="AB1792" i="1"/>
  <c r="AF1792" i="1" s="1"/>
  <c r="AG1792" i="1" s="1"/>
  <c r="AH1792" i="1" s="1"/>
  <c r="AB2175" i="1"/>
  <c r="AF2175" i="1" s="1"/>
  <c r="AG2175" i="1" s="1"/>
  <c r="AH2175" i="1" s="1"/>
  <c r="AB796" i="1"/>
  <c r="AF796" i="1" s="1"/>
  <c r="AG796" i="1" s="1"/>
  <c r="AH796" i="1" s="1"/>
  <c r="AB959" i="1"/>
  <c r="AF959" i="1" s="1"/>
  <c r="AG959" i="1" s="1"/>
  <c r="AH959" i="1" s="1"/>
  <c r="AC726" i="1"/>
  <c r="AD726" i="1" s="1"/>
  <c r="AE726" i="1" s="1"/>
  <c r="AI726" i="1" s="1"/>
  <c r="AF726" i="1"/>
  <c r="AG726" i="1" s="1"/>
  <c r="AH726" i="1" s="1"/>
  <c r="AC1931" i="1"/>
  <c r="AD1931" i="1" s="1"/>
  <c r="AE1931" i="1" s="1"/>
  <c r="AI1931" i="1" s="1"/>
  <c r="AF1931" i="1"/>
  <c r="AG1931" i="1" s="1"/>
  <c r="AH1931" i="1" s="1"/>
  <c r="AC1319" i="1"/>
  <c r="AD1319" i="1" s="1"/>
  <c r="AE1319" i="1" s="1"/>
  <c r="AI1319" i="1" s="1"/>
  <c r="AC1705" i="1"/>
  <c r="AD1705" i="1" s="1"/>
  <c r="AE1705" i="1" s="1"/>
  <c r="AI1705" i="1" s="1"/>
  <c r="AC2104" i="1"/>
  <c r="AD2104" i="1" s="1"/>
  <c r="AE2104" i="1" s="1"/>
  <c r="AI2104" i="1" s="1"/>
  <c r="AC2138" i="1"/>
  <c r="AD2138" i="1" s="1"/>
  <c r="AE2138" i="1" s="1"/>
  <c r="AI2138" i="1" s="1"/>
  <c r="AC560" i="1"/>
  <c r="AD560" i="1" s="1"/>
  <c r="AE560" i="1" s="1"/>
  <c r="AI560" i="1" s="1"/>
  <c r="AC885" i="1"/>
  <c r="AD885" i="1" s="1"/>
  <c r="AE885" i="1" s="1"/>
  <c r="AI885" i="1" s="1"/>
  <c r="AC1203" i="1"/>
  <c r="AD1203" i="1" s="1"/>
  <c r="AE1203" i="1" s="1"/>
  <c r="AI1203" i="1" s="1"/>
  <c r="AC1076" i="1"/>
  <c r="AD1076" i="1" s="1"/>
  <c r="AE1076" i="1" s="1"/>
  <c r="AI1076" i="1" s="1"/>
  <c r="AC1297" i="1"/>
  <c r="AD1297" i="1" s="1"/>
  <c r="AE1297" i="1" s="1"/>
  <c r="AI1297" i="1" s="1"/>
  <c r="AC1822" i="1"/>
  <c r="AD1822" i="1" s="1"/>
  <c r="AE1822" i="1" s="1"/>
  <c r="AI1822" i="1" s="1"/>
  <c r="AC344" i="1"/>
  <c r="AD344" i="1" s="1"/>
  <c r="AE344" i="1" s="1"/>
  <c r="AI344" i="1" s="1"/>
  <c r="AC53" i="1"/>
  <c r="AD53" i="1" s="1"/>
  <c r="AE53" i="1" s="1"/>
  <c r="AI53" i="1" s="1"/>
  <c r="AF222" i="1"/>
  <c r="AG222" i="1" s="1"/>
  <c r="AH222" i="1" s="1"/>
  <c r="AC3" i="1"/>
  <c r="AD3" i="1" s="1"/>
  <c r="AE3" i="1" s="1"/>
  <c r="AI3" i="1" s="1"/>
  <c r="AC1883" i="1"/>
  <c r="AD1883" i="1" s="1"/>
  <c r="AE1883" i="1" s="1"/>
  <c r="AI1883" i="1" s="1"/>
  <c r="AC2146" i="1"/>
  <c r="AD2146" i="1" s="1"/>
  <c r="AE2146" i="1" s="1"/>
  <c r="AI2146" i="1" s="1"/>
  <c r="AC192" i="1"/>
  <c r="AD192" i="1" s="1"/>
  <c r="AE192" i="1" s="1"/>
  <c r="AI192" i="1" s="1"/>
  <c r="AC228" i="1"/>
  <c r="AD228" i="1" s="1"/>
  <c r="AE228" i="1" s="1"/>
  <c r="AI228" i="1" s="1"/>
  <c r="AC723" i="1"/>
  <c r="AD723" i="1" s="1"/>
  <c r="AE723" i="1" s="1"/>
  <c r="AI723" i="1" s="1"/>
  <c r="AC996" i="1"/>
  <c r="AD996" i="1" s="1"/>
  <c r="AE996" i="1" s="1"/>
  <c r="AI996" i="1" s="1"/>
  <c r="AC1558" i="1"/>
  <c r="AD1558" i="1" s="1"/>
  <c r="AE1558" i="1" s="1"/>
  <c r="AI1558" i="1" s="1"/>
  <c r="AB1507" i="1"/>
  <c r="AF1507" i="1" s="1"/>
  <c r="AG1507" i="1" s="1"/>
  <c r="AH1507" i="1" s="1"/>
  <c r="AC1670" i="1"/>
  <c r="AD1670" i="1" s="1"/>
  <c r="AE1670" i="1" s="1"/>
  <c r="AI1670" i="1" s="1"/>
  <c r="AB1899" i="1"/>
  <c r="AF1899" i="1" s="1"/>
  <c r="AG1899" i="1" s="1"/>
  <c r="AH1899" i="1" s="1"/>
  <c r="AC2283" i="1"/>
  <c r="AD2283" i="1" s="1"/>
  <c r="AE2283" i="1" s="1"/>
  <c r="AI2283" i="1" s="1"/>
  <c r="AF2283" i="1"/>
  <c r="AG2283" i="1" s="1"/>
  <c r="AH2283" i="1" s="1"/>
  <c r="AB1839" i="1"/>
  <c r="AF1839" i="1" s="1"/>
  <c r="AG1839" i="1" s="1"/>
  <c r="AH1839" i="1" s="1"/>
  <c r="AB1898" i="1"/>
  <c r="AF1898" i="1" s="1"/>
  <c r="AG1898" i="1" s="1"/>
  <c r="AH1898" i="1" s="1"/>
  <c r="AB556" i="1"/>
  <c r="AF556" i="1" s="1"/>
  <c r="AG556" i="1" s="1"/>
  <c r="AH556" i="1" s="1"/>
  <c r="AB1694" i="1"/>
  <c r="AF1694" i="1" s="1"/>
  <c r="AG1694" i="1" s="1"/>
  <c r="AH1694" i="1" s="1"/>
  <c r="AC1814" i="1"/>
  <c r="AD1814" i="1" s="1"/>
  <c r="AE1814" i="1" s="1"/>
  <c r="AI1814" i="1" s="1"/>
  <c r="AF1814" i="1"/>
  <c r="AG1814" i="1" s="1"/>
  <c r="AH1814" i="1" s="1"/>
  <c r="AC1547" i="1"/>
  <c r="AD1547" i="1" s="1"/>
  <c r="AE1547" i="1" s="1"/>
  <c r="AI1547" i="1" s="1"/>
  <c r="AC1751" i="1"/>
  <c r="AD1751" i="1" s="1"/>
  <c r="AE1751" i="1" s="1"/>
  <c r="AI1751" i="1" s="1"/>
  <c r="AC1588" i="1"/>
  <c r="AD1588" i="1" s="1"/>
  <c r="AE1588" i="1" s="1"/>
  <c r="AI1588" i="1" s="1"/>
  <c r="AF2139" i="1"/>
  <c r="AG2139" i="1" s="1"/>
  <c r="AH2139" i="1" s="1"/>
  <c r="AC635" i="1"/>
  <c r="AD635" i="1" s="1"/>
  <c r="AE635" i="1" s="1"/>
  <c r="AI635" i="1" s="1"/>
  <c r="AC209" i="1"/>
  <c r="AD209" i="1" s="1"/>
  <c r="AE209" i="1" s="1"/>
  <c r="AI209" i="1" s="1"/>
  <c r="AC695" i="1"/>
  <c r="AD695" i="1" s="1"/>
  <c r="AE695" i="1" s="1"/>
  <c r="AI695" i="1" s="1"/>
  <c r="AC236" i="1"/>
  <c r="AD236" i="1" s="1"/>
  <c r="AE236" i="1" s="1"/>
  <c r="AI236" i="1" s="1"/>
  <c r="AC1170" i="1"/>
  <c r="AD1170" i="1" s="1"/>
  <c r="AE1170" i="1" s="1"/>
  <c r="AI1170" i="1" s="1"/>
  <c r="AC1538" i="1"/>
  <c r="AD1538" i="1" s="1"/>
  <c r="AE1538" i="1" s="1"/>
  <c r="AI1538" i="1" s="1"/>
  <c r="AF1335" i="1"/>
  <c r="AG1335" i="1" s="1"/>
  <c r="AH1335" i="1" s="1"/>
  <c r="AC2245" i="1"/>
  <c r="AD2245" i="1" s="1"/>
  <c r="AE2245" i="1" s="1"/>
  <c r="AI2245" i="1" s="1"/>
  <c r="AC1693" i="1"/>
  <c r="AD1693" i="1" s="1"/>
  <c r="AE1693" i="1" s="1"/>
  <c r="AI1693" i="1" s="1"/>
  <c r="AC1764" i="1"/>
  <c r="AD1764" i="1" s="1"/>
  <c r="AE1764" i="1" s="1"/>
  <c r="AI1764" i="1" s="1"/>
  <c r="AC2019" i="1"/>
  <c r="AD2019" i="1" s="1"/>
  <c r="AE2019" i="1" s="1"/>
  <c r="AI2019" i="1" s="1"/>
  <c r="AC1894" i="1"/>
  <c r="AD1894" i="1" s="1"/>
  <c r="AE1894" i="1" s="1"/>
  <c r="AI1894" i="1" s="1"/>
  <c r="AC2231" i="1"/>
  <c r="AD2231" i="1" s="1"/>
  <c r="AE2231" i="1" s="1"/>
  <c r="AI2231" i="1" s="1"/>
  <c r="AC1857" i="1"/>
  <c r="AD1857" i="1" s="1"/>
  <c r="AE1857" i="1" s="1"/>
  <c r="AI1857" i="1" s="1"/>
  <c r="AC2112" i="1"/>
  <c r="AD2112" i="1" s="1"/>
  <c r="AE2112" i="1" s="1"/>
  <c r="AI2112" i="1" s="1"/>
  <c r="AF952" i="1"/>
  <c r="AG952" i="1" s="1"/>
  <c r="AH952" i="1" s="1"/>
  <c r="AC612" i="1"/>
  <c r="AD612" i="1" s="1"/>
  <c r="AE612" i="1" s="1"/>
  <c r="AI612" i="1" s="1"/>
  <c r="AC769" i="1"/>
  <c r="AD769" i="1" s="1"/>
  <c r="AE769" i="1" s="1"/>
  <c r="AI769" i="1" s="1"/>
  <c r="AC1065" i="1"/>
  <c r="AD1065" i="1" s="1"/>
  <c r="AE1065" i="1" s="1"/>
  <c r="AI1065" i="1" s="1"/>
  <c r="AB1072" i="1"/>
  <c r="AF1072" i="1" s="1"/>
  <c r="AG1072" i="1" s="1"/>
  <c r="AH1072" i="1" s="1"/>
  <c r="AB1499" i="1"/>
  <c r="AF1499" i="1" s="1"/>
  <c r="AG1499" i="1" s="1"/>
  <c r="AH1499" i="1" s="1"/>
  <c r="AF128" i="1"/>
  <c r="AG128" i="1" s="1"/>
  <c r="AH128" i="1" s="1"/>
  <c r="AC128" i="1"/>
  <c r="AD128" i="1" s="1"/>
  <c r="AE128" i="1" s="1"/>
  <c r="AI128" i="1" s="1"/>
  <c r="AB1902" i="1"/>
  <c r="AF1902" i="1" s="1"/>
  <c r="AG1902" i="1" s="1"/>
  <c r="AH1902" i="1" s="1"/>
  <c r="AB1229" i="1"/>
  <c r="AF1229" i="1" s="1"/>
  <c r="AG1229" i="1" s="1"/>
  <c r="AH1229" i="1" s="1"/>
  <c r="AC732" i="1"/>
  <c r="AD732" i="1" s="1"/>
  <c r="AE732" i="1" s="1"/>
  <c r="AI732" i="1" s="1"/>
  <c r="AF732" i="1"/>
  <c r="AG732" i="1" s="1"/>
  <c r="AH732" i="1" s="1"/>
  <c r="AF2141" i="1"/>
  <c r="AG2141" i="1" s="1"/>
  <c r="AH2141" i="1" s="1"/>
  <c r="AC2141" i="1"/>
  <c r="AD2141" i="1" s="1"/>
  <c r="AE2141" i="1" s="1"/>
  <c r="AI2141" i="1" s="1"/>
  <c r="AB1844" i="1"/>
  <c r="AF1844" i="1" s="1"/>
  <c r="AG1844" i="1" s="1"/>
  <c r="AH1844" i="1" s="1"/>
  <c r="AB429" i="1"/>
  <c r="AF429" i="1" s="1"/>
  <c r="AG429" i="1" s="1"/>
  <c r="AH429" i="1" s="1"/>
  <c r="AC740" i="1"/>
  <c r="AD740" i="1" s="1"/>
  <c r="AE740" i="1" s="1"/>
  <c r="AI740" i="1" s="1"/>
  <c r="AF740" i="1"/>
  <c r="AG740" i="1" s="1"/>
  <c r="AH740" i="1" s="1"/>
  <c r="AC1631" i="1"/>
  <c r="AD1631" i="1" s="1"/>
  <c r="AE1631" i="1" s="1"/>
  <c r="AI1631" i="1" s="1"/>
  <c r="AB1423" i="1"/>
  <c r="AF1423" i="1" s="1"/>
  <c r="AG1423" i="1" s="1"/>
  <c r="AH1423" i="1" s="1"/>
  <c r="AB1444" i="1"/>
  <c r="AF1444" i="1" s="1"/>
  <c r="AG1444" i="1" s="1"/>
  <c r="AH1444" i="1" s="1"/>
  <c r="AB1728" i="1"/>
  <c r="AF1728" i="1" s="1"/>
  <c r="AG1728" i="1" s="1"/>
  <c r="AH1728" i="1" s="1"/>
  <c r="AB1966" i="1"/>
  <c r="AF1966" i="1" s="1"/>
  <c r="AG1966" i="1" s="1"/>
  <c r="AH1966" i="1" s="1"/>
  <c r="AB529" i="1"/>
  <c r="AF529" i="1" s="1"/>
  <c r="AG529" i="1" s="1"/>
  <c r="AH529" i="1" s="1"/>
  <c r="AB779" i="1"/>
  <c r="AF779" i="1" s="1"/>
  <c r="AG779" i="1" s="1"/>
  <c r="AH779" i="1" s="1"/>
  <c r="AC1002" i="1"/>
  <c r="AD1002" i="1" s="1"/>
  <c r="AE1002" i="1" s="1"/>
  <c r="AI1002" i="1" s="1"/>
  <c r="AF1002" i="1"/>
  <c r="AG1002" i="1" s="1"/>
  <c r="AH1002" i="1" s="1"/>
  <c r="AB2049" i="1"/>
  <c r="AF2049" i="1" s="1"/>
  <c r="AG2049" i="1" s="1"/>
  <c r="AH2049" i="1" s="1"/>
  <c r="AC2192" i="1"/>
  <c r="AD2192" i="1" s="1"/>
  <c r="AE2192" i="1" s="1"/>
  <c r="AI2192" i="1" s="1"/>
  <c r="AF2192" i="1"/>
  <c r="AG2192" i="1" s="1"/>
  <c r="AH2192" i="1" s="1"/>
  <c r="AB922" i="1"/>
  <c r="AF922" i="1" s="1"/>
  <c r="AG922" i="1" s="1"/>
  <c r="AH922" i="1" s="1"/>
  <c r="AC15" i="1"/>
  <c r="AD15" i="1" s="1"/>
  <c r="AE15" i="1" s="1"/>
  <c r="AI15" i="1" s="1"/>
  <c r="AC1962" i="1"/>
  <c r="AD1962" i="1" s="1"/>
  <c r="AE1962" i="1" s="1"/>
  <c r="AI1962" i="1" s="1"/>
  <c r="AF978" i="1"/>
  <c r="AG978" i="1" s="1"/>
  <c r="AH978" i="1" s="1"/>
  <c r="AC573" i="1"/>
  <c r="AD573" i="1" s="1"/>
  <c r="AE573" i="1" s="1"/>
  <c r="AI573" i="1" s="1"/>
  <c r="AC696" i="1"/>
  <c r="AD696" i="1" s="1"/>
  <c r="AE696" i="1" s="1"/>
  <c r="AI696" i="1" s="1"/>
  <c r="AF946" i="1"/>
  <c r="AG946" i="1" s="1"/>
  <c r="AH946" i="1" s="1"/>
  <c r="AC746" i="1"/>
  <c r="AD746" i="1" s="1"/>
  <c r="AE746" i="1" s="1"/>
  <c r="AI746" i="1" s="1"/>
  <c r="AC990" i="1"/>
  <c r="AD990" i="1" s="1"/>
  <c r="AE990" i="1" s="1"/>
  <c r="AI990" i="1" s="1"/>
  <c r="AC1108" i="1"/>
  <c r="AD1108" i="1" s="1"/>
  <c r="AE1108" i="1" s="1"/>
  <c r="AI1108" i="1" s="1"/>
  <c r="AC1775" i="1"/>
  <c r="AD1775" i="1" s="1"/>
  <c r="AE1775" i="1" s="1"/>
  <c r="AI1775" i="1" s="1"/>
  <c r="AC2256" i="1"/>
  <c r="AD2256" i="1" s="1"/>
  <c r="AE2256" i="1" s="1"/>
  <c r="AI2256" i="1" s="1"/>
  <c r="AC541" i="1"/>
  <c r="AD541" i="1" s="1"/>
  <c r="AE541" i="1" s="1"/>
  <c r="AI541" i="1" s="1"/>
  <c r="AC1111" i="1"/>
  <c r="AD1111" i="1" s="1"/>
  <c r="AE1111" i="1" s="1"/>
  <c r="AI1111" i="1" s="1"/>
  <c r="AC1210" i="1"/>
  <c r="AD1210" i="1" s="1"/>
  <c r="AE1210" i="1" s="1"/>
  <c r="AI1210" i="1" s="1"/>
  <c r="AC931" i="1"/>
  <c r="AD931" i="1" s="1"/>
  <c r="AE931" i="1" s="1"/>
  <c r="AI931" i="1" s="1"/>
  <c r="AB917" i="1"/>
  <c r="AF917" i="1" s="1"/>
  <c r="AG917" i="1" s="1"/>
  <c r="AH917" i="1" s="1"/>
  <c r="AC2220" i="1"/>
  <c r="AD2220" i="1" s="1"/>
  <c r="AE2220" i="1" s="1"/>
  <c r="AI2220" i="1" s="1"/>
  <c r="AB2106" i="1"/>
  <c r="AF2106" i="1" s="1"/>
  <c r="AG2106" i="1" s="1"/>
  <c r="AH2106" i="1" s="1"/>
  <c r="AF631" i="1"/>
  <c r="AG631" i="1" s="1"/>
  <c r="AH631" i="1" s="1"/>
  <c r="AC631" i="1"/>
  <c r="AD631" i="1" s="1"/>
  <c r="AE631" i="1" s="1"/>
  <c r="AI631" i="1" s="1"/>
  <c r="AC644" i="1"/>
  <c r="AD644" i="1" s="1"/>
  <c r="AE644" i="1" s="1"/>
  <c r="AI644" i="1" s="1"/>
  <c r="AC483" i="1"/>
  <c r="AD483" i="1" s="1"/>
  <c r="AE483" i="1" s="1"/>
  <c r="AI483" i="1" s="1"/>
  <c r="AB1655" i="1"/>
  <c r="AF1655" i="1" s="1"/>
  <c r="AG1655" i="1" s="1"/>
  <c r="AH1655" i="1" s="1"/>
  <c r="AF1915" i="1"/>
  <c r="AG1915" i="1" s="1"/>
  <c r="AH1915" i="1" s="1"/>
  <c r="AC1915" i="1"/>
  <c r="AD1915" i="1" s="1"/>
  <c r="AE1915" i="1" s="1"/>
  <c r="AI1915" i="1" s="1"/>
  <c r="AB2046" i="1"/>
  <c r="AF2046" i="1" s="1"/>
  <c r="AG2046" i="1" s="1"/>
  <c r="AH2046" i="1" s="1"/>
  <c r="AC518" i="1"/>
  <c r="AD518" i="1" s="1"/>
  <c r="AE518" i="1" s="1"/>
  <c r="AI518" i="1" s="1"/>
  <c r="AF518" i="1"/>
  <c r="AG518" i="1" s="1"/>
  <c r="AH518" i="1" s="1"/>
  <c r="AF585" i="1"/>
  <c r="AG585" i="1" s="1"/>
  <c r="AH585" i="1" s="1"/>
  <c r="AC585" i="1"/>
  <c r="AD585" i="1" s="1"/>
  <c r="AE585" i="1" s="1"/>
  <c r="AI585" i="1" s="1"/>
  <c r="AF298" i="1"/>
  <c r="AG298" i="1" s="1"/>
  <c r="AH298" i="1" s="1"/>
  <c r="AC298" i="1"/>
  <c r="AD298" i="1" s="1"/>
  <c r="AE298" i="1" s="1"/>
  <c r="AI298" i="1" s="1"/>
  <c r="AF604" i="1"/>
  <c r="AG604" i="1" s="1"/>
  <c r="AH604" i="1" s="1"/>
  <c r="AC604" i="1"/>
  <c r="AD604" i="1" s="1"/>
  <c r="AE604" i="1" s="1"/>
  <c r="AI604" i="1" s="1"/>
  <c r="AC1913" i="1"/>
  <c r="AD1913" i="1" s="1"/>
  <c r="AE1913" i="1" s="1"/>
  <c r="AI1913" i="1" s="1"/>
  <c r="AC1801" i="1"/>
  <c r="AD1801" i="1" s="1"/>
  <c r="AE1801" i="1" s="1"/>
  <c r="AI1801" i="1" s="1"/>
  <c r="AC2026" i="1"/>
  <c r="AD2026" i="1" s="1"/>
  <c r="AE2026" i="1" s="1"/>
  <c r="AI2026" i="1" s="1"/>
  <c r="AC683" i="1"/>
  <c r="AD683" i="1" s="1"/>
  <c r="AE683" i="1" s="1"/>
  <c r="AI683" i="1" s="1"/>
  <c r="AC431" i="1"/>
  <c r="AD431" i="1" s="1"/>
  <c r="AE431" i="1" s="1"/>
  <c r="AI431" i="1" s="1"/>
  <c r="AC762" i="1"/>
  <c r="AD762" i="1" s="1"/>
  <c r="AE762" i="1" s="1"/>
  <c r="AI762" i="1" s="1"/>
  <c r="AC400" i="1"/>
  <c r="AD400" i="1" s="1"/>
  <c r="AE400" i="1" s="1"/>
  <c r="AI400" i="1" s="1"/>
  <c r="AC415" i="1"/>
  <c r="AD415" i="1" s="1"/>
  <c r="AE415" i="1" s="1"/>
  <c r="AI415" i="1" s="1"/>
  <c r="AC1144" i="1"/>
  <c r="AD1144" i="1" s="1"/>
  <c r="AE1144" i="1" s="1"/>
  <c r="AI1144" i="1" s="1"/>
  <c r="AC837" i="1"/>
  <c r="AD837" i="1" s="1"/>
  <c r="AE837" i="1" s="1"/>
  <c r="AI837" i="1" s="1"/>
  <c r="AC800" i="1"/>
  <c r="AD800" i="1" s="1"/>
  <c r="AE800" i="1" s="1"/>
  <c r="AI800" i="1" s="1"/>
  <c r="AC811" i="1"/>
  <c r="AD811" i="1" s="1"/>
  <c r="AE811" i="1" s="1"/>
  <c r="AI811" i="1" s="1"/>
  <c r="AB1665" i="1"/>
  <c r="AF1665" i="1" s="1"/>
  <c r="AG1665" i="1" s="1"/>
  <c r="AH1665" i="1" s="1"/>
  <c r="AC1652" i="1"/>
  <c r="AD1652" i="1" s="1"/>
  <c r="AE1652" i="1" s="1"/>
  <c r="AI1652" i="1" s="1"/>
  <c r="AC830" i="1"/>
  <c r="AD830" i="1" s="1"/>
  <c r="AE830" i="1" s="1"/>
  <c r="AI830" i="1" s="1"/>
  <c r="AC628" i="1"/>
  <c r="AD628" i="1" s="1"/>
  <c r="AE628" i="1" s="1"/>
  <c r="AI628" i="1" s="1"/>
  <c r="AB858" i="1"/>
  <c r="AF858" i="1" s="1"/>
  <c r="AG858" i="1" s="1"/>
  <c r="AH858" i="1" s="1"/>
  <c r="AF1075" i="1"/>
  <c r="AG1075" i="1" s="1"/>
  <c r="AH1075" i="1" s="1"/>
  <c r="AB976" i="1"/>
  <c r="AF976" i="1" s="1"/>
  <c r="AG976" i="1" s="1"/>
  <c r="AH976" i="1" s="1"/>
  <c r="AC1356" i="1"/>
  <c r="AD1356" i="1" s="1"/>
  <c r="AE1356" i="1" s="1"/>
  <c r="AI1356" i="1" s="1"/>
  <c r="AC1479" i="1"/>
  <c r="AD1479" i="1" s="1"/>
  <c r="AE1479" i="1" s="1"/>
  <c r="AI1479" i="1" s="1"/>
  <c r="AC1556" i="1"/>
  <c r="AD1556" i="1" s="1"/>
  <c r="AE1556" i="1" s="1"/>
  <c r="AI1556" i="1" s="1"/>
  <c r="AB2136" i="1"/>
  <c r="AF2136" i="1" s="1"/>
  <c r="AG2136" i="1" s="1"/>
  <c r="AH2136" i="1" s="1"/>
  <c r="AF1236" i="1"/>
  <c r="AG1236" i="1" s="1"/>
  <c r="AH1236" i="1" s="1"/>
  <c r="AC1236" i="1"/>
  <c r="AD1236" i="1" s="1"/>
  <c r="AE1236" i="1" s="1"/>
  <c r="AI1236" i="1" s="1"/>
  <c r="AC312" i="1"/>
  <c r="AD312" i="1" s="1"/>
  <c r="AE312" i="1" s="1"/>
  <c r="AI312" i="1" s="1"/>
  <c r="AC549" i="1"/>
  <c r="AD549" i="1" s="1"/>
  <c r="AE549" i="1" s="1"/>
  <c r="AI549" i="1" s="1"/>
  <c r="AC982" i="1"/>
  <c r="AD982" i="1" s="1"/>
  <c r="AE982" i="1" s="1"/>
  <c r="AI982" i="1" s="1"/>
  <c r="AC1359" i="1"/>
  <c r="AD1359" i="1" s="1"/>
  <c r="AE1359" i="1" s="1"/>
  <c r="AI1359" i="1" s="1"/>
  <c r="AC1498" i="1"/>
  <c r="AD1498" i="1" s="1"/>
  <c r="AE1498" i="1" s="1"/>
  <c r="AI1498" i="1" s="1"/>
  <c r="AC1526" i="1"/>
  <c r="AD1526" i="1" s="1"/>
  <c r="AE1526" i="1" s="1"/>
  <c r="AI1526" i="1" s="1"/>
  <c r="AB1520" i="1"/>
  <c r="AF1520" i="1" s="1"/>
  <c r="AG1520" i="1" s="1"/>
  <c r="AH1520" i="1" s="1"/>
  <c r="AB1266" i="1"/>
  <c r="AF1266" i="1" s="1"/>
  <c r="AG1266" i="1" s="1"/>
  <c r="AH1266" i="1" s="1"/>
  <c r="AB2174" i="1"/>
  <c r="AF2174" i="1" s="1"/>
  <c r="AG2174" i="1" s="1"/>
  <c r="AH2174" i="1" s="1"/>
  <c r="AC665" i="1"/>
  <c r="AD665" i="1" s="1"/>
  <c r="AE665" i="1" s="1"/>
  <c r="AI665" i="1" s="1"/>
  <c r="AF665" i="1"/>
  <c r="AG665" i="1" s="1"/>
  <c r="AH665" i="1" s="1"/>
  <c r="AB201" i="1"/>
  <c r="AF201" i="1" s="1"/>
  <c r="AG201" i="1" s="1"/>
  <c r="AH201" i="1" s="1"/>
  <c r="AF493" i="1"/>
  <c r="AG493" i="1" s="1"/>
  <c r="AH493" i="1" s="1"/>
  <c r="AC493" i="1"/>
  <c r="AD493" i="1" s="1"/>
  <c r="AE493" i="1" s="1"/>
  <c r="AI493" i="1" s="1"/>
  <c r="AC1422" i="1"/>
  <c r="AD1422" i="1" s="1"/>
  <c r="AE1422" i="1" s="1"/>
  <c r="AI1422" i="1" s="1"/>
  <c r="AC2021" i="1"/>
  <c r="AD2021" i="1" s="1"/>
  <c r="AE2021" i="1" s="1"/>
  <c r="AI2021" i="1" s="1"/>
  <c r="AC191" i="1"/>
  <c r="AD191" i="1" s="1"/>
  <c r="AE191" i="1" s="1"/>
  <c r="AI191" i="1" s="1"/>
  <c r="AC901" i="1"/>
  <c r="AD901" i="1" s="1"/>
  <c r="AE901" i="1" s="1"/>
  <c r="AI901" i="1" s="1"/>
  <c r="AC1287" i="1"/>
  <c r="AD1287" i="1" s="1"/>
  <c r="AE1287" i="1" s="1"/>
  <c r="AI1287" i="1" s="1"/>
  <c r="AC986" i="1"/>
  <c r="AD986" i="1" s="1"/>
  <c r="AE986" i="1" s="1"/>
  <c r="AI986" i="1" s="1"/>
  <c r="AC1084" i="1"/>
  <c r="AD1084" i="1" s="1"/>
  <c r="AE1084" i="1" s="1"/>
  <c r="AI1084" i="1" s="1"/>
  <c r="AC1177" i="1"/>
  <c r="AD1177" i="1" s="1"/>
  <c r="AE1177" i="1" s="1"/>
  <c r="AI1177" i="1" s="1"/>
  <c r="AC1301" i="1"/>
  <c r="AD1301" i="1" s="1"/>
  <c r="AE1301" i="1" s="1"/>
  <c r="AI1301" i="1" s="1"/>
  <c r="AC2229" i="1"/>
  <c r="AD2229" i="1" s="1"/>
  <c r="AE2229" i="1" s="1"/>
  <c r="AI2229" i="1" s="1"/>
  <c r="AC1647" i="1"/>
  <c r="AD1647" i="1" s="1"/>
  <c r="AE1647" i="1" s="1"/>
  <c r="AI1647" i="1" s="1"/>
  <c r="AC2084" i="1"/>
  <c r="AD2084" i="1" s="1"/>
  <c r="AE2084" i="1" s="1"/>
  <c r="AI2084" i="1" s="1"/>
  <c r="AC587" i="1"/>
  <c r="AD587" i="1" s="1"/>
  <c r="AE587" i="1" s="1"/>
  <c r="AI587" i="1" s="1"/>
  <c r="AF213" i="1"/>
  <c r="AG213" i="1" s="1"/>
  <c r="AH213" i="1" s="1"/>
  <c r="AC602" i="1"/>
  <c r="AD602" i="1" s="1"/>
  <c r="AE602" i="1" s="1"/>
  <c r="AI602" i="1" s="1"/>
  <c r="AC324" i="1"/>
  <c r="AD324" i="1" s="1"/>
  <c r="AE324" i="1" s="1"/>
  <c r="AI324" i="1" s="1"/>
  <c r="AC641" i="1"/>
  <c r="AD641" i="1" s="1"/>
  <c r="AE641" i="1" s="1"/>
  <c r="AI641" i="1" s="1"/>
  <c r="AC408" i="1"/>
  <c r="AD408" i="1" s="1"/>
  <c r="AE408" i="1" s="1"/>
  <c r="AI408" i="1" s="1"/>
  <c r="AC290" i="1"/>
  <c r="AD290" i="1" s="1"/>
  <c r="AE290" i="1" s="1"/>
  <c r="AI290" i="1" s="1"/>
  <c r="AC674" i="1"/>
  <c r="AD674" i="1" s="1"/>
  <c r="AE674" i="1" s="1"/>
  <c r="AI674" i="1" s="1"/>
  <c r="AC763" i="1"/>
  <c r="AD763" i="1" s="1"/>
  <c r="AE763" i="1" s="1"/>
  <c r="AI763" i="1" s="1"/>
  <c r="AC1020" i="1"/>
  <c r="AD1020" i="1" s="1"/>
  <c r="AE1020" i="1" s="1"/>
  <c r="AI1020" i="1" s="1"/>
  <c r="AC1574" i="1"/>
  <c r="AD1574" i="1" s="1"/>
  <c r="AE1574" i="1" s="1"/>
  <c r="AI1574" i="1" s="1"/>
  <c r="AB1475" i="1"/>
  <c r="AF1475" i="1" s="1"/>
  <c r="AG1475" i="1" s="1"/>
  <c r="AH1475" i="1" s="1"/>
  <c r="AC1662" i="1"/>
  <c r="AD1662" i="1" s="1"/>
  <c r="AE1662" i="1" s="1"/>
  <c r="AI1662" i="1" s="1"/>
  <c r="AB1783" i="1"/>
  <c r="AF1783" i="1" s="1"/>
  <c r="AG1783" i="1" s="1"/>
  <c r="AH1783" i="1" s="1"/>
  <c r="AC1676" i="1"/>
  <c r="AD1676" i="1" s="1"/>
  <c r="AE1676" i="1" s="1"/>
  <c r="AI1676" i="1" s="1"/>
  <c r="AC576" i="1"/>
  <c r="AD576" i="1" s="1"/>
  <c r="AE576" i="1" s="1"/>
  <c r="AI576" i="1" s="1"/>
  <c r="AF576" i="1"/>
  <c r="AG576" i="1" s="1"/>
  <c r="AH576" i="1" s="1"/>
  <c r="AF382" i="1"/>
  <c r="AG382" i="1" s="1"/>
  <c r="AH382" i="1" s="1"/>
  <c r="AC382" i="1"/>
  <c r="AD382" i="1" s="1"/>
  <c r="AE382" i="1" s="1"/>
  <c r="AI382" i="1" s="1"/>
  <c r="AB1485" i="1"/>
  <c r="AF1485" i="1" s="1"/>
  <c r="AG1485" i="1" s="1"/>
  <c r="AH1485" i="1" s="1"/>
  <c r="AB2121" i="1"/>
  <c r="AF2121" i="1" s="1"/>
  <c r="AG2121" i="1" s="1"/>
  <c r="AH2121" i="1" s="1"/>
  <c r="AF1854" i="1"/>
  <c r="AG1854" i="1" s="1"/>
  <c r="AH1854" i="1" s="1"/>
  <c r="AC1854" i="1"/>
  <c r="AD1854" i="1" s="1"/>
  <c r="AE1854" i="1" s="1"/>
  <c r="AI1854" i="1" s="1"/>
  <c r="AC1063" i="1"/>
  <c r="AD1063" i="1" s="1"/>
  <c r="AE1063" i="1" s="1"/>
  <c r="AI1063" i="1" s="1"/>
  <c r="AF1063" i="1"/>
  <c r="AG1063" i="1" s="1"/>
  <c r="AH1063" i="1" s="1"/>
  <c r="AC1032" i="1"/>
  <c r="AD1032" i="1" s="1"/>
  <c r="AE1032" i="1" s="1"/>
  <c r="AI1032" i="1" s="1"/>
  <c r="AC1637" i="1"/>
  <c r="AD1637" i="1" s="1"/>
  <c r="AE1637" i="1" s="1"/>
  <c r="AI1637" i="1" s="1"/>
  <c r="AC2041" i="1"/>
  <c r="AD2041" i="1" s="1"/>
  <c r="AE2041" i="1" s="1"/>
  <c r="AI2041" i="1" s="1"/>
  <c r="AC323" i="1"/>
  <c r="AD323" i="1" s="1"/>
  <c r="AE323" i="1" s="1"/>
  <c r="AI323" i="1" s="1"/>
  <c r="AC1821" i="1"/>
  <c r="AD1821" i="1" s="1"/>
  <c r="AE1821" i="1" s="1"/>
  <c r="AI1821" i="1" s="1"/>
  <c r="AC2268" i="1"/>
  <c r="AD2268" i="1" s="1"/>
  <c r="AE2268" i="1" s="1"/>
  <c r="AI2268" i="1" s="1"/>
  <c r="AC241" i="1"/>
  <c r="AD241" i="1" s="1"/>
  <c r="AE241" i="1" s="1"/>
  <c r="AI241" i="1" s="1"/>
  <c r="AC425" i="1"/>
  <c r="AD425" i="1" s="1"/>
  <c r="AE425" i="1" s="1"/>
  <c r="AI425" i="1" s="1"/>
  <c r="AC295" i="1"/>
  <c r="AD295" i="1" s="1"/>
  <c r="AE295" i="1" s="1"/>
  <c r="AI295" i="1" s="1"/>
  <c r="AC1489" i="1"/>
  <c r="AD1489" i="1" s="1"/>
  <c r="AE1489" i="1" s="1"/>
  <c r="AI1489" i="1" s="1"/>
  <c r="AC2294" i="1"/>
  <c r="AD2294" i="1" s="1"/>
  <c r="AE2294" i="1" s="1"/>
  <c r="AI2294" i="1" s="1"/>
  <c r="AF1937" i="1"/>
  <c r="AG1937" i="1" s="1"/>
  <c r="AH1937" i="1" s="1"/>
  <c r="AC1809" i="1"/>
  <c r="AD1809" i="1" s="1"/>
  <c r="AE1809" i="1" s="1"/>
  <c r="AI1809" i="1" s="1"/>
  <c r="AC530" i="1"/>
  <c r="AD530" i="1" s="1"/>
  <c r="AE530" i="1" s="1"/>
  <c r="AI530" i="1" s="1"/>
  <c r="AB2185" i="1"/>
  <c r="AF2185" i="1" s="1"/>
  <c r="AG2185" i="1" s="1"/>
  <c r="AH2185" i="1" s="1"/>
  <c r="AC473" i="1"/>
  <c r="AD473" i="1" s="1"/>
  <c r="AE473" i="1" s="1"/>
  <c r="AI473" i="1" s="1"/>
  <c r="AB1881" i="1"/>
  <c r="AF1881" i="1" s="1"/>
  <c r="AG1881" i="1" s="1"/>
  <c r="AH1881" i="1" s="1"/>
  <c r="AB1978" i="1"/>
  <c r="AF1978" i="1" s="1"/>
  <c r="AG1978" i="1" s="1"/>
  <c r="AH1978" i="1" s="1"/>
  <c r="AF1987" i="1"/>
  <c r="AG1987" i="1" s="1"/>
  <c r="AH1987" i="1" s="1"/>
  <c r="AC1987" i="1"/>
  <c r="AD1987" i="1" s="1"/>
  <c r="AE1987" i="1" s="1"/>
  <c r="AI1987" i="1" s="1"/>
  <c r="AC1525" i="1"/>
  <c r="AD1525" i="1" s="1"/>
  <c r="AE1525" i="1" s="1"/>
  <c r="AI1525" i="1" s="1"/>
  <c r="AF1525" i="1"/>
  <c r="AG1525" i="1" s="1"/>
  <c r="AH1525" i="1" s="1"/>
  <c r="AF2238" i="1"/>
  <c r="AG2238" i="1" s="1"/>
  <c r="AH2238" i="1" s="1"/>
  <c r="AC2170" i="1"/>
  <c r="AD2170" i="1" s="1"/>
  <c r="AE2170" i="1" s="1"/>
  <c r="AI2170" i="1" s="1"/>
  <c r="AC318" i="1"/>
  <c r="AD318" i="1" s="1"/>
  <c r="AE318" i="1" s="1"/>
  <c r="AI318" i="1" s="1"/>
  <c r="AC1134" i="1"/>
  <c r="AD1134" i="1" s="1"/>
  <c r="AE1134" i="1" s="1"/>
  <c r="AI1134" i="1" s="1"/>
  <c r="AC1104" i="1"/>
  <c r="AD1104" i="1" s="1"/>
  <c r="AE1104" i="1" s="1"/>
  <c r="AI1104" i="1" s="1"/>
  <c r="AC1096" i="1"/>
  <c r="AD1096" i="1" s="1"/>
  <c r="AE1096" i="1" s="1"/>
  <c r="AI1096" i="1" s="1"/>
  <c r="AC1009" i="1"/>
  <c r="AD1009" i="1" s="1"/>
  <c r="AE1009" i="1" s="1"/>
  <c r="AI1009" i="1" s="1"/>
  <c r="AC1578" i="1"/>
  <c r="AD1578" i="1" s="1"/>
  <c r="AE1578" i="1" s="1"/>
  <c r="AI1578" i="1" s="1"/>
  <c r="AC1290" i="1"/>
  <c r="AD1290" i="1" s="1"/>
  <c r="AE1290" i="1" s="1"/>
  <c r="AI1290" i="1" s="1"/>
  <c r="AC1909" i="1"/>
  <c r="AD1909" i="1" s="1"/>
  <c r="AE1909" i="1" s="1"/>
  <c r="AI1909" i="1" s="1"/>
  <c r="AC225" i="1"/>
  <c r="AD225" i="1" s="1"/>
  <c r="AE225" i="1" s="1"/>
  <c r="AI225" i="1" s="1"/>
  <c r="AC1860" i="1"/>
  <c r="AD1860" i="1" s="1"/>
  <c r="AE1860" i="1" s="1"/>
  <c r="AI1860" i="1" s="1"/>
  <c r="AC2178" i="1"/>
  <c r="AD2178" i="1" s="1"/>
  <c r="AE2178" i="1" s="1"/>
  <c r="AI2178" i="1" s="1"/>
  <c r="AC369" i="1"/>
  <c r="AD369" i="1" s="1"/>
  <c r="AE369" i="1" s="1"/>
  <c r="AI369" i="1" s="1"/>
  <c r="AC49" i="1"/>
  <c r="AD49" i="1" s="1"/>
  <c r="AE49" i="1" s="1"/>
  <c r="AI49" i="1" s="1"/>
  <c r="AC1635" i="1"/>
  <c r="AD1635" i="1" s="1"/>
  <c r="AE1635" i="1" s="1"/>
  <c r="AI1635" i="1" s="1"/>
  <c r="AC7" i="1"/>
  <c r="AD7" i="1" s="1"/>
  <c r="AE7" i="1" s="1"/>
  <c r="AI7" i="1" s="1"/>
  <c r="AF106" i="1"/>
  <c r="AG106" i="1" s="1"/>
  <c r="AH106" i="1" s="1"/>
  <c r="AC2216" i="1"/>
  <c r="AD2216" i="1" s="1"/>
  <c r="AE2216" i="1" s="1"/>
  <c r="AI2216" i="1" s="1"/>
  <c r="AF90" i="1"/>
  <c r="AG90" i="1" s="1"/>
  <c r="AH90" i="1" s="1"/>
  <c r="AC461" i="1"/>
  <c r="AD461" i="1" s="1"/>
  <c r="AE461" i="1" s="1"/>
  <c r="AI461" i="1" s="1"/>
  <c r="AC250" i="1"/>
  <c r="AD250" i="1" s="1"/>
  <c r="AE250" i="1" s="1"/>
  <c r="AI250" i="1" s="1"/>
  <c r="AC1336" i="1"/>
  <c r="AD1336" i="1" s="1"/>
  <c r="AE1336" i="1" s="1"/>
  <c r="AI1336" i="1" s="1"/>
  <c r="AC1935" i="1"/>
  <c r="AD1935" i="1" s="1"/>
  <c r="AE1935" i="1" s="1"/>
  <c r="AI1935" i="1" s="1"/>
  <c r="AC29" i="1"/>
  <c r="AD29" i="1" s="1"/>
  <c r="AE29" i="1" s="1"/>
  <c r="AI29" i="1" s="1"/>
  <c r="AC1781" i="1"/>
  <c r="AD1781" i="1" s="1"/>
  <c r="AE1781" i="1" s="1"/>
  <c r="AI1781" i="1" s="1"/>
  <c r="AC412" i="1"/>
  <c r="AD412" i="1" s="1"/>
  <c r="AE412" i="1" s="1"/>
  <c r="AI412" i="1" s="1"/>
  <c r="AC1505" i="1"/>
  <c r="AD1505" i="1" s="1"/>
  <c r="AE1505" i="1" s="1"/>
  <c r="AI1505" i="1" s="1"/>
  <c r="AC33" i="1"/>
  <c r="AD33" i="1" s="1"/>
  <c r="AE33" i="1" s="1"/>
  <c r="AI33" i="1" s="1"/>
  <c r="AC69" i="1"/>
  <c r="AD69" i="1" s="1"/>
  <c r="AE69" i="1" s="1"/>
  <c r="AI69" i="1" s="1"/>
  <c r="AC471" i="1"/>
  <c r="AD471" i="1" s="1"/>
  <c r="AE471" i="1" s="1"/>
  <c r="AI471" i="1" s="1"/>
  <c r="AC1190" i="1"/>
  <c r="AD1190" i="1" s="1"/>
  <c r="AE1190" i="1" s="1"/>
  <c r="AI1190" i="1" s="1"/>
  <c r="AC1344" i="1"/>
  <c r="AD1344" i="1" s="1"/>
  <c r="AE1344" i="1" s="1"/>
  <c r="AI1344" i="1" s="1"/>
  <c r="AC1535" i="1"/>
  <c r="AD1535" i="1" s="1"/>
  <c r="AE1535" i="1" s="1"/>
  <c r="AI1535" i="1" s="1"/>
  <c r="AC1709" i="1"/>
  <c r="AD1709" i="1" s="1"/>
  <c r="AE1709" i="1" s="1"/>
  <c r="AI1709" i="1" s="1"/>
  <c r="AC1914" i="1"/>
  <c r="AD1914" i="1" s="1"/>
  <c r="AE1914" i="1" s="1"/>
  <c r="AI1914" i="1" s="1"/>
  <c r="AF957" i="1"/>
  <c r="AG957" i="1" s="1"/>
  <c r="AH957" i="1" s="1"/>
  <c r="AC341" i="1"/>
  <c r="AD341" i="1" s="1"/>
  <c r="AE341" i="1" s="1"/>
  <c r="AI341" i="1" s="1"/>
  <c r="AC350" i="1"/>
  <c r="AD350" i="1" s="1"/>
  <c r="AE350" i="1" s="1"/>
  <c r="AI350" i="1" s="1"/>
  <c r="AC738" i="1"/>
  <c r="AD738" i="1" s="1"/>
  <c r="AE738" i="1" s="1"/>
  <c r="AI738" i="1" s="1"/>
  <c r="AC1268" i="1"/>
  <c r="AD1268" i="1" s="1"/>
  <c r="AE1268" i="1" s="1"/>
  <c r="AI1268" i="1" s="1"/>
  <c r="AC973" i="1"/>
  <c r="AD973" i="1" s="1"/>
  <c r="AE973" i="1" s="1"/>
  <c r="AI973" i="1" s="1"/>
  <c r="AB1078" i="1"/>
  <c r="AF1078" i="1" s="1"/>
  <c r="AG1078" i="1" s="1"/>
  <c r="AH1078" i="1" s="1"/>
  <c r="AC1618" i="1"/>
  <c r="AD1618" i="1" s="1"/>
  <c r="AE1618" i="1" s="1"/>
  <c r="AI1618" i="1" s="1"/>
  <c r="AC1600" i="1"/>
  <c r="AD1600" i="1" s="1"/>
  <c r="AE1600" i="1" s="1"/>
  <c r="AI1600" i="1" s="1"/>
  <c r="AF1874" i="1"/>
  <c r="AG1874" i="1" s="1"/>
  <c r="AH1874" i="1" s="1"/>
  <c r="AC101" i="1"/>
  <c r="AD101" i="1" s="1"/>
  <c r="AE101" i="1" s="1"/>
  <c r="AI101" i="1" s="1"/>
  <c r="AC1936" i="1"/>
  <c r="AD1936" i="1" s="1"/>
  <c r="AE1936" i="1" s="1"/>
  <c r="AI1936" i="1" s="1"/>
  <c r="AF2071" i="1"/>
  <c r="AG2071" i="1" s="1"/>
  <c r="AH2071" i="1" s="1"/>
  <c r="AC717" i="1"/>
  <c r="AD717" i="1" s="1"/>
  <c r="AE717" i="1" s="1"/>
  <c r="AI717" i="1" s="1"/>
  <c r="AC457" i="1"/>
  <c r="AD457" i="1" s="1"/>
  <c r="AE457" i="1" s="1"/>
  <c r="AI457" i="1" s="1"/>
  <c r="AC2213" i="1"/>
  <c r="AD2213" i="1" s="1"/>
  <c r="AE2213" i="1" s="1"/>
  <c r="AI2213" i="1" s="1"/>
  <c r="AC1799" i="1"/>
  <c r="AD1799" i="1" s="1"/>
  <c r="AE1799" i="1" s="1"/>
  <c r="AI1799" i="1" s="1"/>
  <c r="AC1868" i="1"/>
  <c r="AD1868" i="1" s="1"/>
  <c r="AE1868" i="1" s="1"/>
  <c r="AI1868" i="1" s="1"/>
  <c r="AC332" i="1"/>
  <c r="AD332" i="1" s="1"/>
  <c r="AE332" i="1" s="1"/>
  <c r="AI332" i="1" s="1"/>
  <c r="AC651" i="1"/>
  <c r="AD651" i="1" s="1"/>
  <c r="AE651" i="1" s="1"/>
  <c r="AI651" i="1" s="1"/>
  <c r="AC185" i="1"/>
  <c r="AD185" i="1" s="1"/>
  <c r="AE185" i="1" s="1"/>
  <c r="AI185" i="1" s="1"/>
  <c r="AC639" i="1"/>
  <c r="AD639" i="1" s="1"/>
  <c r="AE639" i="1" s="1"/>
  <c r="AI639" i="1" s="1"/>
  <c r="AC372" i="1"/>
  <c r="AD372" i="1" s="1"/>
  <c r="AE372" i="1" s="1"/>
  <c r="AI372" i="1" s="1"/>
  <c r="AC913" i="1"/>
  <c r="AD913" i="1" s="1"/>
  <c r="AE913" i="1" s="1"/>
  <c r="AI913" i="1" s="1"/>
  <c r="AC1401" i="1"/>
  <c r="AD1401" i="1" s="1"/>
  <c r="AE1401" i="1" s="1"/>
  <c r="AI1401" i="1" s="1"/>
  <c r="AC1503" i="1"/>
  <c r="AD1503" i="1" s="1"/>
  <c r="AE1503" i="1" s="1"/>
  <c r="AI1503" i="1" s="1"/>
  <c r="AC1611" i="1"/>
  <c r="AD1611" i="1" s="1"/>
  <c r="AE1611" i="1" s="1"/>
  <c r="AI1611" i="1" s="1"/>
  <c r="AC1852" i="1"/>
  <c r="AD1852" i="1" s="1"/>
  <c r="AE1852" i="1" s="1"/>
  <c r="AI1852" i="1" s="1"/>
  <c r="AC2063" i="1"/>
  <c r="AD2063" i="1" s="1"/>
  <c r="AE2063" i="1" s="1"/>
  <c r="AI2063" i="1" s="1"/>
  <c r="AC459" i="1"/>
  <c r="AD459" i="1" s="1"/>
  <c r="AE459" i="1" s="1"/>
  <c r="AI459" i="1" s="1"/>
  <c r="AC272" i="1"/>
  <c r="AD272" i="1" s="1"/>
  <c r="AE272" i="1" s="1"/>
  <c r="AI272" i="1" s="1"/>
  <c r="AC907" i="1"/>
  <c r="AD907" i="1" s="1"/>
  <c r="AE907" i="1" s="1"/>
  <c r="AI907" i="1" s="1"/>
  <c r="AC1289" i="1"/>
  <c r="AD1289" i="1" s="1"/>
  <c r="AE1289" i="1" s="1"/>
  <c r="AI1289" i="1" s="1"/>
  <c r="AC1508" i="1"/>
  <c r="AD1508" i="1" s="1"/>
  <c r="AE1508" i="1" s="1"/>
  <c r="AI1508" i="1" s="1"/>
  <c r="AC1732" i="1"/>
  <c r="AD1732" i="1" s="1"/>
  <c r="AE1732" i="1" s="1"/>
  <c r="AI1732" i="1" s="1"/>
  <c r="AC2263" i="1"/>
  <c r="AD2263" i="1" s="1"/>
  <c r="AE2263" i="1" s="1"/>
  <c r="AI2263" i="1" s="1"/>
  <c r="AC2144" i="1"/>
  <c r="AD2144" i="1" s="1"/>
  <c r="AE2144" i="1" s="1"/>
  <c r="AI2144" i="1" s="1"/>
  <c r="AC760" i="1"/>
  <c r="AD760" i="1" s="1"/>
  <c r="AE760" i="1" s="1"/>
  <c r="AI760" i="1" s="1"/>
  <c r="AF1723" i="1"/>
  <c r="AG1723" i="1" s="1"/>
  <c r="AH1723" i="1" s="1"/>
  <c r="AC835" i="1"/>
  <c r="AD835" i="1" s="1"/>
  <c r="AE835" i="1" s="1"/>
  <c r="AI835" i="1" s="1"/>
  <c r="AF508" i="1"/>
  <c r="AG508" i="1" s="1"/>
  <c r="AH508" i="1" s="1"/>
  <c r="AC468" i="1"/>
  <c r="AD468" i="1" s="1"/>
  <c r="AE468" i="1" s="1"/>
  <c r="AI468" i="1" s="1"/>
  <c r="AC485" i="1"/>
  <c r="AD485" i="1" s="1"/>
  <c r="AE485" i="1" s="1"/>
  <c r="AI485" i="1" s="1"/>
  <c r="AC1100" i="1"/>
  <c r="AD1100" i="1" s="1"/>
  <c r="AE1100" i="1" s="1"/>
  <c r="AI1100" i="1" s="1"/>
  <c r="AC753" i="1"/>
  <c r="AD753" i="1" s="1"/>
  <c r="AE753" i="1" s="1"/>
  <c r="AI753" i="1" s="1"/>
  <c r="AC729" i="1"/>
  <c r="AD729" i="1" s="1"/>
  <c r="AE729" i="1" s="1"/>
  <c r="AI729" i="1" s="1"/>
  <c r="AC145" i="1"/>
  <c r="AD145" i="1" s="1"/>
  <c r="AE145" i="1" s="1"/>
  <c r="AI145" i="1" s="1"/>
  <c r="AC2236" i="1"/>
  <c r="AD2236" i="1" s="1"/>
  <c r="AE2236" i="1" s="1"/>
  <c r="AI2236" i="1" s="1"/>
  <c r="AC2254" i="1"/>
  <c r="AD2254" i="1" s="1"/>
  <c r="AE2254" i="1" s="1"/>
  <c r="AI2254" i="1" s="1"/>
  <c r="AC1888" i="1"/>
  <c r="AD1888" i="1" s="1"/>
  <c r="AE1888" i="1" s="1"/>
  <c r="AI1888" i="1" s="1"/>
  <c r="AC2186" i="1"/>
  <c r="AD2186" i="1" s="1"/>
  <c r="AE2186" i="1" s="1"/>
  <c r="AI2186" i="1" s="1"/>
  <c r="AC1228" i="1"/>
  <c r="AD1228" i="1" s="1"/>
  <c r="AE1228" i="1" s="1"/>
  <c r="AI1228" i="1" s="1"/>
  <c r="AC1294" i="1"/>
  <c r="AD1294" i="1" s="1"/>
  <c r="AE1294" i="1" s="1"/>
  <c r="AI1294" i="1" s="1"/>
  <c r="AC1207" i="1"/>
  <c r="AD1207" i="1" s="1"/>
  <c r="AE1207" i="1" s="1"/>
  <c r="AI1207" i="1" s="1"/>
  <c r="AC899" i="1"/>
  <c r="AD899" i="1" s="1"/>
  <c r="AE899" i="1" s="1"/>
  <c r="AI899" i="1" s="1"/>
  <c r="AC199" i="1"/>
  <c r="AD199" i="1" s="1"/>
  <c r="AE199" i="1" s="1"/>
  <c r="AI199" i="1" s="1"/>
  <c r="AC550" i="1"/>
  <c r="AD550" i="1" s="1"/>
  <c r="AE550" i="1" s="1"/>
  <c r="AI550" i="1" s="1"/>
  <c r="AC386" i="1"/>
  <c r="AD386" i="1" s="1"/>
  <c r="AE386" i="1" s="1"/>
  <c r="AI386" i="1" s="1"/>
  <c r="AC151" i="1"/>
  <c r="AD151" i="1" s="1"/>
  <c r="AE151" i="1" s="1"/>
  <c r="AI151" i="1" s="1"/>
  <c r="AC139" i="1"/>
  <c r="AD139" i="1" s="1"/>
  <c r="AE139" i="1" s="1"/>
  <c r="AI139" i="1" s="1"/>
  <c r="AC1411" i="1"/>
  <c r="AD1411" i="1" s="1"/>
  <c r="AE1411" i="1" s="1"/>
  <c r="AI1411" i="1" s="1"/>
  <c r="AC1385" i="1"/>
  <c r="AD1385" i="1" s="1"/>
  <c r="AE1385" i="1" s="1"/>
  <c r="AI1385" i="1" s="1"/>
  <c r="AC1993" i="1"/>
  <c r="AD1993" i="1" s="1"/>
  <c r="AE1993" i="1" s="1"/>
  <c r="AI1993" i="1" s="1"/>
  <c r="AC1837" i="1"/>
  <c r="AD1837" i="1" s="1"/>
  <c r="AE1837" i="1" s="1"/>
  <c r="AI1837" i="1" s="1"/>
  <c r="AC4" i="1"/>
  <c r="AD4" i="1" s="1"/>
  <c r="AE4" i="1" s="1"/>
  <c r="AI4" i="1" s="1"/>
  <c r="AC1715" i="1"/>
  <c r="AD1715" i="1" s="1"/>
  <c r="AE1715" i="1" s="1"/>
  <c r="AI1715" i="1" s="1"/>
  <c r="AF78" i="1"/>
  <c r="AG78" i="1" s="1"/>
  <c r="AH78" i="1" s="1"/>
  <c r="AC1169" i="1"/>
  <c r="AD1169" i="1" s="1"/>
  <c r="AE1169" i="1" s="1"/>
  <c r="AI1169" i="1" s="1"/>
  <c r="AC1081" i="1"/>
  <c r="AD1081" i="1" s="1"/>
  <c r="AE1081" i="1" s="1"/>
  <c r="AI1081" i="1" s="1"/>
  <c r="AB1396" i="1"/>
  <c r="AF1396" i="1" s="1"/>
  <c r="AG1396" i="1" s="1"/>
  <c r="AH1396" i="1" s="1"/>
  <c r="AC1398" i="1"/>
  <c r="AD1398" i="1" s="1"/>
  <c r="AE1398" i="1" s="1"/>
  <c r="AI1398" i="1" s="1"/>
  <c r="AC1570" i="1"/>
  <c r="AD1570" i="1" s="1"/>
  <c r="AE1570" i="1" s="1"/>
  <c r="AI1570" i="1" s="1"/>
  <c r="AC1139" i="1"/>
  <c r="AD1139" i="1" s="1"/>
  <c r="AE1139" i="1" s="1"/>
  <c r="AI1139" i="1" s="1"/>
  <c r="AC1796" i="1"/>
  <c r="AD1796" i="1" s="1"/>
  <c r="AE1796" i="1" s="1"/>
  <c r="AI1796" i="1" s="1"/>
  <c r="AF2135" i="1"/>
  <c r="AG2135" i="1" s="1"/>
  <c r="AH2135" i="1" s="1"/>
  <c r="AC2327" i="1"/>
  <c r="AD2327" i="1" s="1"/>
  <c r="AE2327" i="1" s="1"/>
  <c r="AI2327" i="1" s="1"/>
  <c r="AC1889" i="1"/>
  <c r="AD1889" i="1" s="1"/>
  <c r="AE1889" i="1" s="1"/>
  <c r="AI1889" i="1" s="1"/>
  <c r="AF924" i="1"/>
  <c r="AG924" i="1" s="1"/>
  <c r="AH924" i="1" s="1"/>
  <c r="AB280" i="1"/>
  <c r="AF280" i="1" s="1"/>
  <c r="AG280" i="1" s="1"/>
  <c r="AH280" i="1" s="1"/>
  <c r="AC396" i="1"/>
  <c r="AD396" i="1" s="1"/>
  <c r="AE396" i="1" s="1"/>
  <c r="AI396" i="1" s="1"/>
  <c r="AC322" i="1"/>
  <c r="AD322" i="1" s="1"/>
  <c r="AE322" i="1" s="1"/>
  <c r="AI322" i="1" s="1"/>
  <c r="AC1239" i="1"/>
  <c r="AD1239" i="1" s="1"/>
  <c r="AE1239" i="1" s="1"/>
  <c r="AI1239" i="1" s="1"/>
  <c r="AC962" i="1"/>
  <c r="AD962" i="1" s="1"/>
  <c r="AE962" i="1" s="1"/>
  <c r="AI962" i="1" s="1"/>
  <c r="AC1925" i="1"/>
  <c r="AD1925" i="1" s="1"/>
  <c r="AE1925" i="1" s="1"/>
  <c r="AI1925" i="1" s="1"/>
  <c r="AC1726" i="1"/>
  <c r="AD1726" i="1" s="1"/>
  <c r="AE1726" i="1" s="1"/>
  <c r="AI1726" i="1" s="1"/>
  <c r="AB1669" i="1"/>
  <c r="AF1669" i="1" s="1"/>
  <c r="AG1669" i="1" s="1"/>
  <c r="AH1669" i="1" s="1"/>
  <c r="AC1995" i="1"/>
  <c r="AD1995" i="1" s="1"/>
  <c r="AE1995" i="1" s="1"/>
  <c r="AI1995" i="1" s="1"/>
  <c r="AC2315" i="1"/>
  <c r="AD2315" i="1" s="1"/>
  <c r="AE2315" i="1" s="1"/>
  <c r="AI2315" i="1" s="1"/>
  <c r="AB304" i="1"/>
  <c r="AF304" i="1" s="1"/>
  <c r="AG304" i="1" s="1"/>
  <c r="AH304" i="1" s="1"/>
  <c r="AC2300" i="1"/>
  <c r="AD2300" i="1" s="1"/>
  <c r="AE2300" i="1" s="1"/>
  <c r="AI2300" i="1" s="1"/>
  <c r="AC1871" i="1"/>
  <c r="AD1871" i="1" s="1"/>
  <c r="AE1871" i="1" s="1"/>
  <c r="AI1871" i="1" s="1"/>
  <c r="AC1769" i="1"/>
  <c r="AD1769" i="1" s="1"/>
  <c r="AE1769" i="1" s="1"/>
  <c r="AI1769" i="1" s="1"/>
  <c r="AB2088" i="1"/>
  <c r="AF2088" i="1" s="1"/>
  <c r="AG2088" i="1" s="1"/>
  <c r="AH2088" i="1" s="1"/>
  <c r="AC708" i="1"/>
  <c r="AD708" i="1" s="1"/>
  <c r="AE708" i="1" s="1"/>
  <c r="AI708" i="1" s="1"/>
  <c r="AC2250" i="1"/>
  <c r="AD2250" i="1" s="1"/>
  <c r="AE2250" i="1" s="1"/>
  <c r="AI2250" i="1" s="1"/>
  <c r="AC689" i="1"/>
  <c r="AD689" i="1" s="1"/>
  <c r="AE689" i="1" s="1"/>
  <c r="AI689" i="1" s="1"/>
  <c r="AC703" i="1"/>
  <c r="AD703" i="1" s="1"/>
  <c r="AE703" i="1" s="1"/>
  <c r="AI703" i="1" s="1"/>
  <c r="AC679" i="1"/>
  <c r="AD679" i="1" s="1"/>
  <c r="AE679" i="1" s="1"/>
  <c r="AI679" i="1" s="1"/>
  <c r="AC1414" i="1"/>
  <c r="AD1414" i="1" s="1"/>
  <c r="AE1414" i="1" s="1"/>
  <c r="AI1414" i="1" s="1"/>
  <c r="AC977" i="1"/>
  <c r="AD977" i="1" s="1"/>
  <c r="AE977" i="1" s="1"/>
  <c r="AI977" i="1" s="1"/>
  <c r="AC1116" i="1"/>
  <c r="AD1116" i="1" s="1"/>
  <c r="AE1116" i="1" s="1"/>
  <c r="AI1116" i="1" s="1"/>
  <c r="AC713" i="1"/>
  <c r="AD713" i="1" s="1"/>
  <c r="AE713" i="1" s="1"/>
  <c r="AI713" i="1" s="1"/>
  <c r="AC1146" i="1"/>
  <c r="AD1146" i="1" s="1"/>
  <c r="AE1146" i="1" s="1"/>
  <c r="AI1146" i="1" s="1"/>
  <c r="AC725" i="1"/>
  <c r="AD725" i="1" s="1"/>
  <c r="AE725" i="1" s="1"/>
  <c r="AI725" i="1" s="1"/>
  <c r="AC1330" i="1"/>
  <c r="AD1330" i="1" s="1"/>
  <c r="AE1330" i="1" s="1"/>
  <c r="AI1330" i="1" s="1"/>
  <c r="AC1430" i="1"/>
  <c r="AD1430" i="1" s="1"/>
  <c r="AE1430" i="1" s="1"/>
  <c r="AI1430" i="1" s="1"/>
  <c r="AC1927" i="1"/>
  <c r="AD1927" i="1" s="1"/>
  <c r="AE1927" i="1" s="1"/>
  <c r="AI1927" i="1" s="1"/>
  <c r="AC591" i="1"/>
  <c r="AD591" i="1" s="1"/>
  <c r="AE591" i="1" s="1"/>
  <c r="AI591" i="1" s="1"/>
  <c r="AC523" i="1"/>
  <c r="AD523" i="1" s="1"/>
  <c r="AE523" i="1" s="1"/>
  <c r="AI523" i="1" s="1"/>
  <c r="AC1102" i="1"/>
  <c r="AD1102" i="1" s="1"/>
  <c r="AE1102" i="1" s="1"/>
  <c r="AI1102" i="1" s="1"/>
  <c r="AC1018" i="1"/>
  <c r="AD1018" i="1" s="1"/>
  <c r="AE1018" i="1" s="1"/>
  <c r="AI1018" i="1" s="1"/>
  <c r="AC856" i="1"/>
  <c r="AD856" i="1" s="1"/>
  <c r="AE856" i="1" s="1"/>
  <c r="AI856" i="1" s="1"/>
  <c r="AC1130" i="1"/>
  <c r="AD1130" i="1" s="1"/>
  <c r="AE1130" i="1" s="1"/>
  <c r="AI1130" i="1" s="1"/>
  <c r="AF734" i="1"/>
  <c r="AG734" i="1" s="1"/>
  <c r="AH734" i="1" s="1"/>
  <c r="AC1352" i="1"/>
  <c r="AD1352" i="1" s="1"/>
  <c r="AE1352" i="1" s="1"/>
  <c r="AI1352" i="1" s="1"/>
  <c r="AC1299" i="1"/>
  <c r="AD1299" i="1" s="1"/>
  <c r="AE1299" i="1" s="1"/>
  <c r="AI1299" i="1" s="1"/>
  <c r="AC1654" i="1"/>
  <c r="AD1654" i="1" s="1"/>
  <c r="AE1654" i="1" s="1"/>
  <c r="AI1654" i="1" s="1"/>
  <c r="AC1620" i="1"/>
  <c r="AD1620" i="1" s="1"/>
  <c r="AE1620" i="1" s="1"/>
  <c r="AI1620" i="1" s="1"/>
  <c r="AC1628" i="1"/>
  <c r="AD1628" i="1" s="1"/>
  <c r="AE1628" i="1" s="1"/>
  <c r="AI1628" i="1" s="1"/>
  <c r="AC55" i="1"/>
  <c r="AD55" i="1" s="1"/>
  <c r="AE55" i="1" s="1"/>
  <c r="AI55" i="1" s="1"/>
  <c r="AC46" i="1"/>
  <c r="AD46" i="1" s="1"/>
  <c r="AE46" i="1" s="1"/>
  <c r="AI46" i="1" s="1"/>
  <c r="AC2114" i="1"/>
  <c r="AD2114" i="1" s="1"/>
  <c r="AE2114" i="1" s="1"/>
  <c r="AI2114" i="1" s="1"/>
  <c r="AC650" i="1"/>
  <c r="AD650" i="1" s="1"/>
  <c r="AE650" i="1" s="1"/>
  <c r="AI650" i="1" s="1"/>
  <c r="AC636" i="1"/>
  <c r="AD636" i="1" s="1"/>
  <c r="AE636" i="1" s="1"/>
  <c r="AI636" i="1" s="1"/>
  <c r="AC1202" i="1"/>
  <c r="AD1202" i="1" s="1"/>
  <c r="AE1202" i="1" s="1"/>
  <c r="AI1202" i="1" s="1"/>
  <c r="AF94" i="1"/>
  <c r="AG94" i="1" s="1"/>
  <c r="AH94" i="1" s="1"/>
  <c r="AC296" i="1"/>
  <c r="AD296" i="1" s="1"/>
  <c r="AE296" i="1" s="1"/>
  <c r="AI296" i="1" s="1"/>
  <c r="AC1804" i="1"/>
  <c r="AD1804" i="1" s="1"/>
  <c r="AE1804" i="1" s="1"/>
  <c r="AI1804" i="1" s="1"/>
  <c r="AC773" i="1"/>
  <c r="AD773" i="1" s="1"/>
  <c r="AE773" i="1" s="1"/>
  <c r="AI773" i="1" s="1"/>
  <c r="AC64" i="1"/>
  <c r="AD64" i="1" s="1"/>
  <c r="AE64" i="1" s="1"/>
  <c r="AI64" i="1" s="1"/>
  <c r="AC1416" i="1"/>
  <c r="AD1416" i="1" s="1"/>
  <c r="AE1416" i="1" s="1"/>
  <c r="AI1416" i="1" s="1"/>
  <c r="AC803" i="1"/>
  <c r="AD803" i="1" s="1"/>
  <c r="AE803" i="1" s="1"/>
  <c r="AI803" i="1" s="1"/>
  <c r="AC124" i="1"/>
  <c r="AD124" i="1" s="1"/>
  <c r="AE124" i="1" s="1"/>
  <c r="AI124" i="1" s="1"/>
  <c r="AC1880" i="1"/>
  <c r="AD1880" i="1" s="1"/>
  <c r="AE1880" i="1" s="1"/>
  <c r="AI1880" i="1" s="1"/>
  <c r="AC311" i="1"/>
  <c r="AD311" i="1" s="1"/>
  <c r="AE311" i="1" s="1"/>
  <c r="AI311" i="1" s="1"/>
  <c r="AC2073" i="1"/>
  <c r="AD2073" i="1" s="1"/>
  <c r="AE2073" i="1" s="1"/>
  <c r="AI2073" i="1" s="1"/>
  <c r="AC1725" i="1"/>
  <c r="AD1725" i="1" s="1"/>
  <c r="AE1725" i="1" s="1"/>
  <c r="AI1725" i="1" s="1"/>
  <c r="AC887" i="1"/>
  <c r="AD887" i="1" s="1"/>
  <c r="AE887" i="1" s="1"/>
  <c r="AI887" i="1" s="1"/>
  <c r="AC1437" i="1"/>
  <c r="AD1437" i="1" s="1"/>
  <c r="AE1437" i="1" s="1"/>
  <c r="AI1437" i="1" s="1"/>
  <c r="AC378" i="1"/>
  <c r="AD378" i="1" s="1"/>
  <c r="AE378" i="1" s="1"/>
  <c r="AI378" i="1" s="1"/>
  <c r="AF378" i="1"/>
  <c r="AG378" i="1" s="1"/>
  <c r="AH378" i="1" s="1"/>
  <c r="AC1043" i="1"/>
  <c r="AD1043" i="1" s="1"/>
  <c r="AE1043" i="1" s="1"/>
  <c r="AI1043" i="1" s="1"/>
  <c r="AF1043" i="1"/>
  <c r="AG1043" i="1" s="1"/>
  <c r="AH1043" i="1" s="1"/>
  <c r="AC492" i="1"/>
  <c r="AD492" i="1" s="1"/>
  <c r="AE492" i="1" s="1"/>
  <c r="AI492" i="1" s="1"/>
  <c r="AF492" i="1"/>
  <c r="AG492" i="1" s="1"/>
  <c r="AH492" i="1" s="1"/>
  <c r="AC1331" i="1"/>
  <c r="AD1331" i="1" s="1"/>
  <c r="AE1331" i="1" s="1"/>
  <c r="AI1331" i="1" s="1"/>
  <c r="AF1331" i="1"/>
  <c r="AG1331" i="1" s="1"/>
  <c r="AH1331" i="1" s="1"/>
  <c r="AB1338" i="1"/>
  <c r="AF1338" i="1" s="1"/>
  <c r="AG1338" i="1" s="1"/>
  <c r="AH1338" i="1" s="1"/>
  <c r="AF1828" i="1"/>
  <c r="AG1828" i="1" s="1"/>
  <c r="AH1828" i="1" s="1"/>
  <c r="AC1828" i="1"/>
  <c r="AD1828" i="1" s="1"/>
  <c r="AE1828" i="1" s="1"/>
  <c r="AI1828" i="1" s="1"/>
  <c r="AA1494" i="1"/>
  <c r="AA1058" i="1"/>
  <c r="AB1058" i="1" s="1"/>
  <c r="AF1058" i="1" s="1"/>
  <c r="AG1058" i="1" s="1"/>
  <c r="AH1058" i="1" s="1"/>
  <c r="AC1679" i="1"/>
  <c r="AD1679" i="1" s="1"/>
  <c r="AE1679" i="1" s="1"/>
  <c r="AI1679" i="1" s="1"/>
  <c r="AA1313" i="1"/>
  <c r="AB1313" i="1" s="1"/>
  <c r="AF1313" i="1" s="1"/>
  <c r="AG1313" i="1" s="1"/>
  <c r="AH1313" i="1" s="1"/>
  <c r="AA903" i="1"/>
  <c r="AB903" i="1" s="1"/>
  <c r="AF903" i="1" s="1"/>
  <c r="AG903" i="1" s="1"/>
  <c r="AH903" i="1" s="1"/>
  <c r="AB1702" i="1"/>
  <c r="AF1702" i="1" s="1"/>
  <c r="AG1702" i="1" s="1"/>
  <c r="AH1702" i="1" s="1"/>
  <c r="AC1602" i="1"/>
  <c r="AD1602" i="1" s="1"/>
  <c r="AE1602" i="1" s="1"/>
  <c r="AI1602" i="1" s="1"/>
  <c r="AC1704" i="1"/>
  <c r="AD1704" i="1" s="1"/>
  <c r="AE1704" i="1" s="1"/>
  <c r="AI1704" i="1" s="1"/>
  <c r="AB1988" i="1"/>
  <c r="AF1988" i="1" s="1"/>
  <c r="AG1988" i="1" s="1"/>
  <c r="AH1988" i="1" s="1"/>
  <c r="AC2180" i="1"/>
  <c r="AD2180" i="1" s="1"/>
  <c r="AE2180" i="1" s="1"/>
  <c r="AI2180" i="1" s="1"/>
  <c r="AF2180" i="1"/>
  <c r="AG2180" i="1" s="1"/>
  <c r="AH2180" i="1" s="1"/>
  <c r="AB2070" i="1"/>
  <c r="AF2070" i="1" s="1"/>
  <c r="AG2070" i="1" s="1"/>
  <c r="AH2070" i="1" s="1"/>
  <c r="AC490" i="1"/>
  <c r="AD490" i="1" s="1"/>
  <c r="AE490" i="1" s="1"/>
  <c r="AI490" i="1" s="1"/>
  <c r="AC1949" i="1"/>
  <c r="AD1949" i="1" s="1"/>
  <c r="AE1949" i="1" s="1"/>
  <c r="AI1949" i="1" s="1"/>
  <c r="AC2197" i="1"/>
  <c r="AD2197" i="1" s="1"/>
  <c r="AE2197" i="1" s="1"/>
  <c r="AI2197" i="1" s="1"/>
  <c r="AC259" i="1"/>
  <c r="AD259" i="1" s="1"/>
  <c r="AE259" i="1" s="1"/>
  <c r="AI259" i="1" s="1"/>
  <c r="AC1580" i="1"/>
  <c r="AD1580" i="1" s="1"/>
  <c r="AE1580" i="1" s="1"/>
  <c r="AI1580" i="1" s="1"/>
  <c r="AC2259" i="1"/>
  <c r="AD2259" i="1" s="1"/>
  <c r="AE2259" i="1" s="1"/>
  <c r="AI2259" i="1" s="1"/>
  <c r="AC2134" i="1"/>
  <c r="AD2134" i="1" s="1"/>
  <c r="AE2134" i="1" s="1"/>
  <c r="AI2134" i="1" s="1"/>
  <c r="AB44" i="1"/>
  <c r="AF44" i="1" s="1"/>
  <c r="AG44" i="1" s="1"/>
  <c r="AH44" i="1" s="1"/>
  <c r="AB2151" i="1"/>
  <c r="AF2151" i="1" s="1"/>
  <c r="AG2151" i="1" s="1"/>
  <c r="AH2151" i="1" s="1"/>
  <c r="AB138" i="1"/>
  <c r="AF138" i="1" s="1"/>
  <c r="AG138" i="1" s="1"/>
  <c r="AH138" i="1" s="1"/>
  <c r="AC1904" i="1"/>
  <c r="AD1904" i="1" s="1"/>
  <c r="AE1904" i="1" s="1"/>
  <c r="AI1904" i="1" s="1"/>
  <c r="AF1803" i="1"/>
  <c r="AG1803" i="1" s="1"/>
  <c r="AH1803" i="1" s="1"/>
  <c r="AB764" i="1"/>
  <c r="AF764" i="1" s="1"/>
  <c r="AG764" i="1" s="1"/>
  <c r="AH764" i="1" s="1"/>
  <c r="AC108" i="1"/>
  <c r="AD108" i="1" s="1"/>
  <c r="AE108" i="1" s="1"/>
  <c r="AI108" i="1" s="1"/>
  <c r="AF108" i="1"/>
  <c r="AG108" i="1" s="1"/>
  <c r="AH108" i="1" s="1"/>
  <c r="AC640" i="1"/>
  <c r="AD640" i="1" s="1"/>
  <c r="AE640" i="1" s="1"/>
  <c r="AI640" i="1" s="1"/>
  <c r="AC274" i="1"/>
  <c r="AD274" i="1" s="1"/>
  <c r="AE274" i="1" s="1"/>
  <c r="AI274" i="1" s="1"/>
  <c r="AC210" i="1"/>
  <c r="AD210" i="1" s="1"/>
  <c r="AE210" i="1" s="1"/>
  <c r="AI210" i="1" s="1"/>
  <c r="AC309" i="1"/>
  <c r="AD309" i="1" s="1"/>
  <c r="AE309" i="1" s="1"/>
  <c r="AI309" i="1" s="1"/>
  <c r="AB687" i="1"/>
  <c r="AF687" i="1" s="1"/>
  <c r="AG687" i="1" s="1"/>
  <c r="AH687" i="1" s="1"/>
  <c r="AB1216" i="1"/>
  <c r="AF1216" i="1" s="1"/>
  <c r="AG1216" i="1" s="1"/>
  <c r="AH1216" i="1" s="1"/>
  <c r="AC791" i="1"/>
  <c r="AD791" i="1" s="1"/>
  <c r="AE791" i="1" s="1"/>
  <c r="AI791" i="1" s="1"/>
  <c r="AC1019" i="1"/>
  <c r="AD1019" i="1" s="1"/>
  <c r="AE1019" i="1" s="1"/>
  <c r="AI1019" i="1" s="1"/>
  <c r="AC857" i="1"/>
  <c r="AD857" i="1" s="1"/>
  <c r="AE857" i="1" s="1"/>
  <c r="AI857" i="1" s="1"/>
  <c r="AB1069" i="1"/>
  <c r="AF1069" i="1" s="1"/>
  <c r="AG1069" i="1" s="1"/>
  <c r="AH1069" i="1" s="1"/>
  <c r="AB972" i="1"/>
  <c r="AF972" i="1" s="1"/>
  <c r="AG972" i="1" s="1"/>
  <c r="AH972" i="1" s="1"/>
  <c r="AC1243" i="1"/>
  <c r="AD1243" i="1" s="1"/>
  <c r="AE1243" i="1" s="1"/>
  <c r="AI1243" i="1" s="1"/>
  <c r="AC1137" i="1"/>
  <c r="AD1137" i="1" s="1"/>
  <c r="AE1137" i="1" s="1"/>
  <c r="AI1137" i="1" s="1"/>
  <c r="AC1537" i="1"/>
  <c r="AD1537" i="1" s="1"/>
  <c r="AE1537" i="1" s="1"/>
  <c r="AI1537" i="1" s="1"/>
  <c r="AC893" i="1"/>
  <c r="AD893" i="1" s="1"/>
  <c r="AE893" i="1" s="1"/>
  <c r="AI893" i="1" s="1"/>
  <c r="AB1685" i="1"/>
  <c r="AF1685" i="1" s="1"/>
  <c r="AG1685" i="1" s="1"/>
  <c r="AH1685" i="1" s="1"/>
  <c r="AC1961" i="1"/>
  <c r="AD1961" i="1" s="1"/>
  <c r="AE1961" i="1" s="1"/>
  <c r="AI1961" i="1" s="1"/>
  <c r="AB1823" i="1"/>
  <c r="AF1823" i="1" s="1"/>
  <c r="AG1823" i="1" s="1"/>
  <c r="AH1823" i="1" s="1"/>
  <c r="AC2078" i="1"/>
  <c r="AD2078" i="1" s="1"/>
  <c r="AE2078" i="1" s="1"/>
  <c r="AI2078" i="1" s="1"/>
  <c r="AC2334" i="1"/>
  <c r="AD2334" i="1" s="1"/>
  <c r="AE2334" i="1" s="1"/>
  <c r="AI2334" i="1" s="1"/>
  <c r="AF2334" i="1"/>
  <c r="AG2334" i="1" s="1"/>
  <c r="AH2334" i="1" s="1"/>
  <c r="AC1967" i="1"/>
  <c r="AD1967" i="1" s="1"/>
  <c r="AE1967" i="1" s="1"/>
  <c r="AI1967" i="1" s="1"/>
  <c r="AB1045" i="1"/>
  <c r="AF1045" i="1" s="1"/>
  <c r="AG1045" i="1" s="1"/>
  <c r="AH1045" i="1" s="1"/>
  <c r="AB26" i="1"/>
  <c r="AF26" i="1" s="1"/>
  <c r="AG26" i="1" s="1"/>
  <c r="AH26" i="1" s="1"/>
  <c r="AB616" i="1"/>
  <c r="AF616" i="1" s="1"/>
  <c r="AG616" i="1" s="1"/>
  <c r="AH616" i="1" s="1"/>
  <c r="AC276" i="1"/>
  <c r="AD276" i="1" s="1"/>
  <c r="AE276" i="1" s="1"/>
  <c r="AI276" i="1" s="1"/>
  <c r="AB730" i="1"/>
  <c r="AF730" i="1" s="1"/>
  <c r="AG730" i="1" s="1"/>
  <c r="AH730" i="1" s="1"/>
  <c r="AF741" i="1"/>
  <c r="AG741" i="1" s="1"/>
  <c r="AH741" i="1" s="1"/>
  <c r="AC741" i="1"/>
  <c r="AD741" i="1" s="1"/>
  <c r="AE741" i="1" s="1"/>
  <c r="AI741" i="1" s="1"/>
  <c r="AF1391" i="1"/>
  <c r="AG1391" i="1" s="1"/>
  <c r="AH1391" i="1" s="1"/>
  <c r="AC1391" i="1"/>
  <c r="AD1391" i="1" s="1"/>
  <c r="AE1391" i="1" s="1"/>
  <c r="AI1391" i="1" s="1"/>
  <c r="AB1459" i="1"/>
  <c r="AF1459" i="1" s="1"/>
  <c r="AG1459" i="1" s="1"/>
  <c r="AH1459" i="1" s="1"/>
  <c r="AC1619" i="1"/>
  <c r="AD1619" i="1" s="1"/>
  <c r="AE1619" i="1" s="1"/>
  <c r="AI1619" i="1" s="1"/>
  <c r="AF1619" i="1"/>
  <c r="AG1619" i="1" s="1"/>
  <c r="AH1619" i="1" s="1"/>
  <c r="AF1586" i="1"/>
  <c r="AG1586" i="1" s="1"/>
  <c r="AH1586" i="1" s="1"/>
  <c r="AC1586" i="1"/>
  <c r="AD1586" i="1" s="1"/>
  <c r="AE1586" i="1" s="1"/>
  <c r="AI1586" i="1" s="1"/>
  <c r="AC1905" i="1"/>
  <c r="AD1905" i="1" s="1"/>
  <c r="AE1905" i="1" s="1"/>
  <c r="AI1905" i="1" s="1"/>
  <c r="AF1905" i="1"/>
  <c r="AG1905" i="1" s="1"/>
  <c r="AH1905" i="1" s="1"/>
  <c r="AC1636" i="1"/>
  <c r="AD1636" i="1" s="1"/>
  <c r="AE1636" i="1" s="1"/>
  <c r="AI1636" i="1" s="1"/>
  <c r="AF1636" i="1"/>
  <c r="AG1636" i="1" s="1"/>
  <c r="AH1636" i="1" s="1"/>
  <c r="AF436" i="1"/>
  <c r="AG436" i="1" s="1"/>
  <c r="AH436" i="1" s="1"/>
  <c r="AC436" i="1"/>
  <c r="AD436" i="1" s="1"/>
  <c r="AE436" i="1" s="1"/>
  <c r="AI436" i="1" s="1"/>
  <c r="AC418" i="1"/>
  <c r="AD418" i="1" s="1"/>
  <c r="AE418" i="1" s="1"/>
  <c r="AI418" i="1" s="1"/>
  <c r="AF418" i="1"/>
  <c r="AG418" i="1" s="1"/>
  <c r="AH418" i="1" s="1"/>
  <c r="AC1005" i="1"/>
  <c r="AD1005" i="1" s="1"/>
  <c r="AE1005" i="1" s="1"/>
  <c r="AI1005" i="1" s="1"/>
  <c r="AF1005" i="1"/>
  <c r="AG1005" i="1" s="1"/>
  <c r="AH1005" i="1" s="1"/>
  <c r="AF1195" i="1"/>
  <c r="AG1195" i="1" s="1"/>
  <c r="AH1195" i="1" s="1"/>
  <c r="AC1195" i="1"/>
  <c r="AD1195" i="1" s="1"/>
  <c r="AE1195" i="1" s="1"/>
  <c r="AI1195" i="1" s="1"/>
  <c r="AC1938" i="1"/>
  <c r="AD1938" i="1" s="1"/>
  <c r="AE1938" i="1" s="1"/>
  <c r="AI1938" i="1" s="1"/>
  <c r="AF1938" i="1"/>
  <c r="AG1938" i="1" s="1"/>
  <c r="AH1938" i="1" s="1"/>
  <c r="AF1730" i="1"/>
  <c r="AG1730" i="1" s="1"/>
  <c r="AH1730" i="1" s="1"/>
  <c r="AC1730" i="1"/>
  <c r="AD1730" i="1" s="1"/>
  <c r="AE1730" i="1" s="1"/>
  <c r="AI1730" i="1" s="1"/>
  <c r="AA1550" i="1"/>
  <c r="AB1550" i="1" s="1"/>
  <c r="AF1550" i="1" s="1"/>
  <c r="AG1550" i="1" s="1"/>
  <c r="AH1550" i="1" s="1"/>
  <c r="AB2096" i="1"/>
  <c r="AF2096" i="1" s="1"/>
  <c r="AG2096" i="1" s="1"/>
  <c r="AH2096" i="1" s="1"/>
  <c r="AA1523" i="1"/>
  <c r="AB1523" i="1" s="1"/>
  <c r="AF1523" i="1" s="1"/>
  <c r="AG1523" i="1" s="1"/>
  <c r="AH1523" i="1" s="1"/>
  <c r="AB1797" i="1"/>
  <c r="AF1797" i="1" s="1"/>
  <c r="AG1797" i="1" s="1"/>
  <c r="AH1797" i="1" s="1"/>
  <c r="AC359" i="1"/>
  <c r="AD359" i="1" s="1"/>
  <c r="AE359" i="1" s="1"/>
  <c r="AI359" i="1" s="1"/>
  <c r="AB709" i="1"/>
  <c r="AF709" i="1" s="1"/>
  <c r="AG709" i="1" s="1"/>
  <c r="AH709" i="1" s="1"/>
  <c r="AC1405" i="1"/>
  <c r="AD1405" i="1" s="1"/>
  <c r="AE1405" i="1" s="1"/>
  <c r="AI1405" i="1" s="1"/>
  <c r="AF1405" i="1"/>
  <c r="AG1405" i="1" s="1"/>
  <c r="AH1405" i="1" s="1"/>
  <c r="AB1110" i="1"/>
  <c r="AF1110" i="1" s="1"/>
  <c r="AG1110" i="1" s="1"/>
  <c r="AH1110" i="1" s="1"/>
  <c r="AB714" i="1"/>
  <c r="AF714" i="1" s="1"/>
  <c r="AG714" i="1" s="1"/>
  <c r="AH714" i="1" s="1"/>
  <c r="AB1551" i="1"/>
  <c r="AF1551" i="1" s="1"/>
  <c r="AG1551" i="1" s="1"/>
  <c r="AH1551" i="1" s="1"/>
  <c r="AB1124" i="1"/>
  <c r="AF1124" i="1" s="1"/>
  <c r="AG1124" i="1" s="1"/>
  <c r="AH1124" i="1" s="1"/>
  <c r="AB51" i="1"/>
  <c r="AF51" i="1" s="1"/>
  <c r="AG51" i="1" s="1"/>
  <c r="AH51" i="1" s="1"/>
  <c r="AC1648" i="1"/>
  <c r="AD1648" i="1" s="1"/>
  <c r="AE1648" i="1" s="1"/>
  <c r="AI1648" i="1" s="1"/>
  <c r="AF1648" i="1"/>
  <c r="AG1648" i="1" s="1"/>
  <c r="AH1648" i="1" s="1"/>
  <c r="AB2025" i="1"/>
  <c r="AF2025" i="1" s="1"/>
  <c r="AG2025" i="1" s="1"/>
  <c r="AH2025" i="1" s="1"/>
  <c r="AF40" i="1"/>
  <c r="AG40" i="1" s="1"/>
  <c r="AH40" i="1" s="1"/>
  <c r="AC40" i="1"/>
  <c r="AD40" i="1" s="1"/>
  <c r="AE40" i="1" s="1"/>
  <c r="AI40" i="1" s="1"/>
  <c r="AB273" i="1"/>
  <c r="AF273" i="1" s="1"/>
  <c r="AG273" i="1" s="1"/>
  <c r="AH273" i="1" s="1"/>
  <c r="AB2267" i="1"/>
  <c r="AF2267" i="1" s="1"/>
  <c r="AG2267" i="1" s="1"/>
  <c r="AH2267" i="1" s="1"/>
  <c r="AB152" i="1"/>
  <c r="AF152" i="1" s="1"/>
  <c r="AG152" i="1" s="1"/>
  <c r="AH152" i="1" s="1"/>
  <c r="AF2223" i="1"/>
  <c r="AG2223" i="1" s="1"/>
  <c r="AH2223" i="1" s="1"/>
  <c r="AC2223" i="1"/>
  <c r="AD2223" i="1" s="1"/>
  <c r="AE2223" i="1" s="1"/>
  <c r="AI2223" i="1" s="1"/>
  <c r="AB1747" i="1"/>
  <c r="AF1747" i="1" s="1"/>
  <c r="AG1747" i="1" s="1"/>
  <c r="AH1747" i="1" s="1"/>
  <c r="AB261" i="1"/>
  <c r="AF261" i="1" s="1"/>
  <c r="AG261" i="1" s="1"/>
  <c r="AH261" i="1" s="1"/>
  <c r="AB705" i="1"/>
  <c r="AF705" i="1" s="1"/>
  <c r="AG705" i="1" s="1"/>
  <c r="AH705" i="1" s="1"/>
  <c r="AF448" i="1"/>
  <c r="AG448" i="1" s="1"/>
  <c r="AH448" i="1" s="1"/>
  <c r="AC448" i="1"/>
  <c r="AD448" i="1" s="1"/>
  <c r="AE448" i="1" s="1"/>
  <c r="AI448" i="1" s="1"/>
  <c r="AB1013" i="1"/>
  <c r="AF1013" i="1" s="1"/>
  <c r="AG1013" i="1" s="1"/>
  <c r="AH1013" i="1" s="1"/>
  <c r="AB851" i="1"/>
  <c r="AF851" i="1" s="1"/>
  <c r="AG851" i="1" s="1"/>
  <c r="AH851" i="1" s="1"/>
  <c r="AC1327" i="1"/>
  <c r="AD1327" i="1" s="1"/>
  <c r="AE1327" i="1" s="1"/>
  <c r="AI1327" i="1" s="1"/>
  <c r="AF1327" i="1"/>
  <c r="AG1327" i="1" s="1"/>
  <c r="AH1327" i="1" s="1"/>
  <c r="AB153" i="1"/>
  <c r="AF153" i="1" s="1"/>
  <c r="AG153" i="1" s="1"/>
  <c r="AH153" i="1" s="1"/>
  <c r="AF2289" i="1"/>
  <c r="AG2289" i="1" s="1"/>
  <c r="AH2289" i="1" s="1"/>
  <c r="AC2289" i="1"/>
  <c r="AD2289" i="1" s="1"/>
  <c r="AE2289" i="1" s="1"/>
  <c r="AI2289" i="1" s="1"/>
  <c r="AF1700" i="1"/>
  <c r="AG1700" i="1" s="1"/>
  <c r="AH1700" i="1" s="1"/>
  <c r="AC1700" i="1"/>
  <c r="AD1700" i="1" s="1"/>
  <c r="AE1700" i="1" s="1"/>
  <c r="AI1700" i="1" s="1"/>
  <c r="AB2068" i="1"/>
  <c r="AF2068" i="1" s="1"/>
  <c r="AG2068" i="1" s="1"/>
  <c r="AH2068" i="1" s="1"/>
  <c r="AB1784" i="1"/>
  <c r="AF1784" i="1" s="1"/>
  <c r="AG1784" i="1" s="1"/>
  <c r="AH1784" i="1" s="1"/>
  <c r="AC2304" i="1"/>
  <c r="AD2304" i="1" s="1"/>
  <c r="AE2304" i="1" s="1"/>
  <c r="AI2304" i="1" s="1"/>
  <c r="AF2304" i="1"/>
  <c r="AG2304" i="1" s="1"/>
  <c r="AH2304" i="1" s="1"/>
  <c r="AC1819" i="1"/>
  <c r="AD1819" i="1" s="1"/>
  <c r="AE1819" i="1" s="1"/>
  <c r="AI1819" i="1" s="1"/>
  <c r="AF1819" i="1"/>
  <c r="AG1819" i="1" s="1"/>
  <c r="AH1819" i="1" s="1"/>
  <c r="AF883" i="1"/>
  <c r="AG883" i="1" s="1"/>
  <c r="AH883" i="1" s="1"/>
  <c r="AC883" i="1"/>
  <c r="AD883" i="1" s="1"/>
  <c r="AE883" i="1" s="1"/>
  <c r="AI883" i="1" s="1"/>
  <c r="AC1389" i="1"/>
  <c r="AD1389" i="1" s="1"/>
  <c r="AE1389" i="1" s="1"/>
  <c r="AI1389" i="1" s="1"/>
  <c r="AF1389" i="1"/>
  <c r="AG1389" i="1" s="1"/>
  <c r="AH1389" i="1" s="1"/>
  <c r="AF2117" i="1"/>
  <c r="AG2117" i="1" s="1"/>
  <c r="AH2117" i="1" s="1"/>
  <c r="AC2117" i="1"/>
  <c r="AD2117" i="1" s="1"/>
  <c r="AE2117" i="1" s="1"/>
  <c r="AI2117" i="1" s="1"/>
  <c r="AC257" i="1"/>
  <c r="AD257" i="1" s="1"/>
  <c r="AE257" i="1" s="1"/>
  <c r="AI257" i="1" s="1"/>
  <c r="AF257" i="1"/>
  <c r="AG257" i="1" s="1"/>
  <c r="AH257" i="1" s="1"/>
  <c r="AC1025" i="1"/>
  <c r="AD1025" i="1" s="1"/>
  <c r="AE1025" i="1" s="1"/>
  <c r="AI1025" i="1" s="1"/>
  <c r="AF1025" i="1"/>
  <c r="AG1025" i="1" s="1"/>
  <c r="AH1025" i="1" s="1"/>
  <c r="AA896" i="1"/>
  <c r="AB896" i="1" s="1"/>
  <c r="AF896" i="1" s="1"/>
  <c r="AG896" i="1" s="1"/>
  <c r="AH896" i="1" s="1"/>
  <c r="AC912" i="1"/>
  <c r="AD912" i="1" s="1"/>
  <c r="AE912" i="1" s="1"/>
  <c r="AI912" i="1" s="1"/>
  <c r="AF912" i="1"/>
  <c r="AG912" i="1" s="1"/>
  <c r="AH912" i="1" s="1"/>
  <c r="AB1912" i="1"/>
  <c r="AF1912" i="1" s="1"/>
  <c r="AG1912" i="1" s="1"/>
  <c r="AH1912" i="1" s="1"/>
  <c r="AF263" i="1"/>
  <c r="AG263" i="1" s="1"/>
  <c r="AH263" i="1" s="1"/>
  <c r="AC263" i="1"/>
  <c r="AD263" i="1" s="1"/>
  <c r="AE263" i="1" s="1"/>
  <c r="AI263" i="1" s="1"/>
  <c r="AC925" i="1"/>
  <c r="AD925" i="1" s="1"/>
  <c r="AE925" i="1" s="1"/>
  <c r="AI925" i="1" s="1"/>
  <c r="AF925" i="1"/>
  <c r="AG925" i="1" s="1"/>
  <c r="AH925" i="1" s="1"/>
  <c r="AA1467" i="1"/>
  <c r="AB1467" i="1" s="1"/>
  <c r="AF1467" i="1" s="1"/>
  <c r="AG1467" i="1" s="1"/>
  <c r="AH1467" i="1" s="1"/>
  <c r="AB2224" i="1"/>
  <c r="AF2224" i="1" s="1"/>
  <c r="AG2224" i="1" s="1"/>
  <c r="AH2224" i="1" s="1"/>
  <c r="AC159" i="1"/>
  <c r="AD159" i="1" s="1"/>
  <c r="AE159" i="1" s="1"/>
  <c r="AI159" i="1" s="1"/>
  <c r="AF159" i="1"/>
  <c r="AG159" i="1" s="1"/>
  <c r="AH159" i="1" s="1"/>
  <c r="AA1561" i="1"/>
  <c r="AB1561" i="1" s="1"/>
  <c r="AC1561" i="1" s="1"/>
  <c r="AD1561" i="1" s="1"/>
  <c r="AE1561" i="1" s="1"/>
  <c r="AI1561" i="1" s="1"/>
  <c r="AC701" i="1"/>
  <c r="AD701" i="1" s="1"/>
  <c r="AE701" i="1" s="1"/>
  <c r="AI701" i="1" s="1"/>
  <c r="AB882" i="1"/>
  <c r="AF882" i="1" s="1"/>
  <c r="AG882" i="1" s="1"/>
  <c r="AH882" i="1" s="1"/>
  <c r="AC98" i="1"/>
  <c r="AD98" i="1" s="1"/>
  <c r="AE98" i="1" s="1"/>
  <c r="AI98" i="1" s="1"/>
  <c r="AF98" i="1"/>
  <c r="AG98" i="1" s="1"/>
  <c r="AH98" i="1" s="1"/>
  <c r="AC645" i="1"/>
  <c r="AD645" i="1" s="1"/>
  <c r="AE645" i="1" s="1"/>
  <c r="AI645" i="1" s="1"/>
  <c r="AB283" i="1"/>
  <c r="AF283" i="1" s="1"/>
  <c r="AG283" i="1" s="1"/>
  <c r="AH283" i="1" s="1"/>
  <c r="AC603" i="1"/>
  <c r="AD603" i="1" s="1"/>
  <c r="AE603" i="1" s="1"/>
  <c r="AI603" i="1" s="1"/>
  <c r="AC227" i="1"/>
  <c r="AD227" i="1" s="1"/>
  <c r="AE227" i="1" s="1"/>
  <c r="AI227" i="1" s="1"/>
  <c r="AC527" i="1"/>
  <c r="AD527" i="1" s="1"/>
  <c r="AE527" i="1" s="1"/>
  <c r="AI527" i="1" s="1"/>
  <c r="AF116" i="1"/>
  <c r="AG116" i="1" s="1"/>
  <c r="AH116" i="1" s="1"/>
  <c r="AB1250" i="1"/>
  <c r="AF1250" i="1" s="1"/>
  <c r="AG1250" i="1" s="1"/>
  <c r="AH1250" i="1" s="1"/>
  <c r="AC1011" i="1"/>
  <c r="AD1011" i="1" s="1"/>
  <c r="AE1011" i="1" s="1"/>
  <c r="AI1011" i="1" s="1"/>
  <c r="AF1011" i="1"/>
  <c r="AG1011" i="1" s="1"/>
  <c r="AH1011" i="1" s="1"/>
  <c r="AF920" i="1"/>
  <c r="AG920" i="1" s="1"/>
  <c r="AH920" i="1" s="1"/>
  <c r="AB1135" i="1"/>
  <c r="AF1135" i="1" s="1"/>
  <c r="AG1135" i="1" s="1"/>
  <c r="AH1135" i="1" s="1"/>
  <c r="AC1085" i="1"/>
  <c r="AD1085" i="1" s="1"/>
  <c r="AE1085" i="1" s="1"/>
  <c r="AI1085" i="1" s="1"/>
  <c r="AC1493" i="1"/>
  <c r="AD1493" i="1" s="1"/>
  <c r="AE1493" i="1" s="1"/>
  <c r="AI1493" i="1" s="1"/>
  <c r="AC1559" i="1"/>
  <c r="AD1559" i="1" s="1"/>
  <c r="AE1559" i="1" s="1"/>
  <c r="AI1559" i="1" s="1"/>
  <c r="AB1469" i="1"/>
  <c r="AF1469" i="1" s="1"/>
  <c r="AG1469" i="1" s="1"/>
  <c r="AH1469" i="1" s="1"/>
  <c r="AC1362" i="1"/>
  <c r="AD1362" i="1" s="1"/>
  <c r="AE1362" i="1" s="1"/>
  <c r="AI1362" i="1" s="1"/>
  <c r="AB35" i="1"/>
  <c r="AF35" i="1" s="1"/>
  <c r="AG35" i="1" s="1"/>
  <c r="AH35" i="1" s="1"/>
  <c r="AB1624" i="1"/>
  <c r="AF1624" i="1" s="1"/>
  <c r="AG1624" i="1" s="1"/>
  <c r="AH1624" i="1" s="1"/>
  <c r="AF2089" i="1"/>
  <c r="AG2089" i="1" s="1"/>
  <c r="AH2089" i="1" s="1"/>
  <c r="AF1756" i="1"/>
  <c r="AG1756" i="1" s="1"/>
  <c r="AH1756" i="1" s="1"/>
  <c r="AC552" i="1"/>
  <c r="AD552" i="1" s="1"/>
  <c r="AE552" i="1" s="1"/>
  <c r="AI552" i="1" s="1"/>
  <c r="AB2287" i="1"/>
  <c r="AF2287" i="1" s="1"/>
  <c r="AG2287" i="1" s="1"/>
  <c r="AH2287" i="1" s="1"/>
  <c r="AB1811" i="1"/>
  <c r="AF1811" i="1" s="1"/>
  <c r="AG1811" i="1" s="1"/>
  <c r="AH1811" i="1" s="1"/>
  <c r="AF2330" i="1"/>
  <c r="AG2330" i="1" s="1"/>
  <c r="AH2330" i="1" s="1"/>
  <c r="AC414" i="1"/>
  <c r="AD414" i="1" s="1"/>
  <c r="AE414" i="1" s="1"/>
  <c r="AI414" i="1" s="1"/>
  <c r="AC499" i="1"/>
  <c r="AD499" i="1" s="1"/>
  <c r="AE499" i="1" s="1"/>
  <c r="AI499" i="1" s="1"/>
  <c r="AF499" i="1"/>
  <c r="AG499" i="1" s="1"/>
  <c r="AH499" i="1" s="1"/>
  <c r="AB889" i="1"/>
  <c r="AF889" i="1" s="1"/>
  <c r="AG889" i="1" s="1"/>
  <c r="AH889" i="1" s="1"/>
  <c r="AB1125" i="1"/>
  <c r="AF1125" i="1" s="1"/>
  <c r="AG1125" i="1" s="1"/>
  <c r="AH1125" i="1" s="1"/>
  <c r="AB1097" i="1"/>
  <c r="AF1097" i="1" s="1"/>
  <c r="AG1097" i="1" s="1"/>
  <c r="AH1097" i="1" s="1"/>
  <c r="AB748" i="1"/>
  <c r="AF748" i="1" s="1"/>
  <c r="AG748" i="1" s="1"/>
  <c r="AH748" i="1" s="1"/>
  <c r="AF2037" i="1"/>
  <c r="AG2037" i="1" s="1"/>
  <c r="AH2037" i="1" s="1"/>
  <c r="AC2037" i="1"/>
  <c r="AD2037" i="1" s="1"/>
  <c r="AE2037" i="1" s="1"/>
  <c r="AI2037" i="1" s="1"/>
  <c r="AB1831" i="1"/>
  <c r="AF1831" i="1" s="1"/>
  <c r="AG1831" i="1" s="1"/>
  <c r="AH1831" i="1" s="1"/>
  <c r="AB2150" i="1"/>
  <c r="AF2150" i="1" s="1"/>
  <c r="AG2150" i="1" s="1"/>
  <c r="AH2150" i="1" s="1"/>
  <c r="AC561" i="1"/>
  <c r="AD561" i="1" s="1"/>
  <c r="AE561" i="1" s="1"/>
  <c r="AI561" i="1" s="1"/>
  <c r="AF561" i="1"/>
  <c r="AG561" i="1" s="1"/>
  <c r="AH561" i="1" s="1"/>
  <c r="AF822" i="1"/>
  <c r="AG822" i="1" s="1"/>
  <c r="AH822" i="1" s="1"/>
  <c r="AC822" i="1"/>
  <c r="AD822" i="1" s="1"/>
  <c r="AE822" i="1" s="1"/>
  <c r="AI822" i="1" s="1"/>
  <c r="AF1419" i="1"/>
  <c r="AG1419" i="1" s="1"/>
  <c r="AH1419" i="1" s="1"/>
  <c r="AC1419" i="1"/>
  <c r="AD1419" i="1" s="1"/>
  <c r="AE1419" i="1" s="1"/>
  <c r="AI1419" i="1" s="1"/>
  <c r="AF609" i="1"/>
  <c r="AG609" i="1" s="1"/>
  <c r="AH609" i="1" s="1"/>
  <c r="AC609" i="1"/>
  <c r="AD609" i="1" s="1"/>
  <c r="AE609" i="1" s="1"/>
  <c r="AI609" i="1" s="1"/>
  <c r="AF367" i="1"/>
  <c r="AG367" i="1" s="1"/>
  <c r="AH367" i="1" s="1"/>
  <c r="AC367" i="1"/>
  <c r="AD367" i="1" s="1"/>
  <c r="AE367" i="1" s="1"/>
  <c r="AI367" i="1" s="1"/>
  <c r="AC496" i="1"/>
  <c r="AD496" i="1" s="1"/>
  <c r="AE496" i="1" s="1"/>
  <c r="AI496" i="1" s="1"/>
  <c r="AF496" i="1"/>
  <c r="AG496" i="1" s="1"/>
  <c r="AH496" i="1" s="1"/>
  <c r="AF360" i="1"/>
  <c r="AG360" i="1" s="1"/>
  <c r="AH360" i="1" s="1"/>
  <c r="AC360" i="1"/>
  <c r="AD360" i="1" s="1"/>
  <c r="AE360" i="1" s="1"/>
  <c r="AI360" i="1" s="1"/>
  <c r="AC470" i="1"/>
  <c r="AD470" i="1" s="1"/>
  <c r="AE470" i="1" s="1"/>
  <c r="AI470" i="1" s="1"/>
  <c r="AF470" i="1"/>
  <c r="AG470" i="1" s="1"/>
  <c r="AH470" i="1" s="1"/>
  <c r="AB1127" i="1"/>
  <c r="AF1127" i="1" s="1"/>
  <c r="AG1127" i="1" s="1"/>
  <c r="AH1127" i="1" s="1"/>
  <c r="AC503" i="1"/>
  <c r="AD503" i="1" s="1"/>
  <c r="AE503" i="1" s="1"/>
  <c r="AI503" i="1" s="1"/>
  <c r="AF503" i="1"/>
  <c r="AG503" i="1" s="1"/>
  <c r="AH503" i="1" s="1"/>
  <c r="AF376" i="1"/>
  <c r="AG376" i="1" s="1"/>
  <c r="AH376" i="1" s="1"/>
  <c r="AC376" i="1"/>
  <c r="AD376" i="1" s="1"/>
  <c r="AE376" i="1" s="1"/>
  <c r="AI376" i="1" s="1"/>
  <c r="AA1368" i="1"/>
  <c r="AB1368" i="1" s="1"/>
  <c r="AF1368" i="1" s="1"/>
  <c r="AG1368" i="1" s="1"/>
  <c r="AH1368" i="1" s="1"/>
  <c r="AA2173" i="1"/>
  <c r="AB2173" i="1" s="1"/>
  <c r="AF2173" i="1" s="1"/>
  <c r="AG2173" i="1" s="1"/>
  <c r="AH2173" i="1" s="1"/>
  <c r="AB1671" i="1"/>
  <c r="AF1671" i="1" s="1"/>
  <c r="AG1671" i="1" s="1"/>
  <c r="AH1671" i="1" s="1"/>
  <c r="AB2067" i="1"/>
  <c r="AF2067" i="1" s="1"/>
  <c r="AG2067" i="1" s="1"/>
  <c r="AH2067" i="1" s="1"/>
  <c r="AC99" i="1"/>
  <c r="AD99" i="1" s="1"/>
  <c r="AE99" i="1" s="1"/>
  <c r="AI99" i="1" s="1"/>
  <c r="AF99" i="1"/>
  <c r="AG99" i="1" s="1"/>
  <c r="AH99" i="1" s="1"/>
  <c r="AC1968" i="1"/>
  <c r="AD1968" i="1" s="1"/>
  <c r="AE1968" i="1" s="1"/>
  <c r="AI1968" i="1" s="1"/>
  <c r="AA1383" i="1"/>
  <c r="AB1383" i="1" s="1"/>
  <c r="AF1383" i="1" s="1"/>
  <c r="AG1383" i="1" s="1"/>
  <c r="AH1383" i="1" s="1"/>
  <c r="AA1472" i="1"/>
  <c r="AB1472" i="1" s="1"/>
  <c r="AF1472" i="1" s="1"/>
  <c r="AG1472" i="1" s="1"/>
  <c r="AH1472" i="1" s="1"/>
  <c r="AF137" i="1"/>
  <c r="AG137" i="1" s="1"/>
  <c r="AH137" i="1" s="1"/>
  <c r="AA1329" i="1"/>
  <c r="AB1329" i="1" s="1"/>
  <c r="AA1324" i="1"/>
  <c r="AB1324" i="1" s="1"/>
  <c r="AF1324" i="1" s="1"/>
  <c r="AG1324" i="1" s="1"/>
  <c r="AH1324" i="1" s="1"/>
  <c r="AA1502" i="1"/>
  <c r="AB1502" i="1" s="1"/>
  <c r="AF1502" i="1" s="1"/>
  <c r="AG1502" i="1" s="1"/>
  <c r="AH1502" i="1" s="1"/>
  <c r="AC2133" i="1"/>
  <c r="AD2133" i="1" s="1"/>
  <c r="AE2133" i="1" s="1"/>
  <c r="AI2133" i="1" s="1"/>
  <c r="AC291" i="1"/>
  <c r="AD291" i="1" s="1"/>
  <c r="AE291" i="1" s="1"/>
  <c r="AI291" i="1" s="1"/>
  <c r="AC178" i="1"/>
  <c r="AD178" i="1" s="1"/>
  <c r="AE178" i="1" s="1"/>
  <c r="AI178" i="1" s="1"/>
  <c r="AF289" i="1"/>
  <c r="AG289" i="1" s="1"/>
  <c r="AH289" i="1" s="1"/>
  <c r="AC464" i="1"/>
  <c r="AD464" i="1" s="1"/>
  <c r="AE464" i="1" s="1"/>
  <c r="AI464" i="1" s="1"/>
  <c r="AC967" i="1"/>
  <c r="AD967" i="1" s="1"/>
  <c r="AE967" i="1" s="1"/>
  <c r="AI967" i="1" s="1"/>
  <c r="AF1687" i="1"/>
  <c r="AG1687" i="1" s="1"/>
  <c r="AH1687" i="1" s="1"/>
  <c r="AC1687" i="1"/>
  <c r="AD1687" i="1" s="1"/>
  <c r="AE1687" i="1" s="1"/>
  <c r="AI1687" i="1" s="1"/>
  <c r="AF1712" i="1"/>
  <c r="AG1712" i="1" s="1"/>
  <c r="AH1712" i="1" s="1"/>
  <c r="AC1712" i="1"/>
  <c r="AD1712" i="1" s="1"/>
  <c r="AE1712" i="1" s="1"/>
  <c r="AI1712" i="1" s="1"/>
  <c r="AC337" i="1"/>
  <c r="AD337" i="1" s="1"/>
  <c r="AE337" i="1" s="1"/>
  <c r="AI337" i="1" s="1"/>
  <c r="AB1996" i="1"/>
  <c r="AF1996" i="1" s="1"/>
  <c r="AG1996" i="1" s="1"/>
  <c r="AH1996" i="1" s="1"/>
  <c r="AC2206" i="1"/>
  <c r="AD2206" i="1" s="1"/>
  <c r="AE2206" i="1" s="1"/>
  <c r="AI2206" i="1" s="1"/>
  <c r="AC2168" i="1"/>
  <c r="AD2168" i="1" s="1"/>
  <c r="AE2168" i="1" s="1"/>
  <c r="AI2168" i="1" s="1"/>
  <c r="AF2168" i="1"/>
  <c r="AG2168" i="1" s="1"/>
  <c r="AH2168" i="1" s="1"/>
  <c r="AB127" i="1"/>
  <c r="AF127" i="1" s="1"/>
  <c r="AG127" i="1" s="1"/>
  <c r="AH127" i="1" s="1"/>
  <c r="AC188" i="1"/>
  <c r="AD188" i="1" s="1"/>
  <c r="AE188" i="1" s="1"/>
  <c r="AI188" i="1" s="1"/>
  <c r="AF188" i="1"/>
  <c r="AG188" i="1" s="1"/>
  <c r="AH188" i="1" s="1"/>
  <c r="AF682" i="1"/>
  <c r="AG682" i="1" s="1"/>
  <c r="AH682" i="1" s="1"/>
  <c r="AC682" i="1"/>
  <c r="AD682" i="1" s="1"/>
  <c r="AE682" i="1" s="1"/>
  <c r="AI682" i="1" s="1"/>
  <c r="AC580" i="1"/>
  <c r="AD580" i="1" s="1"/>
  <c r="AE580" i="1" s="1"/>
  <c r="AI580" i="1" s="1"/>
  <c r="AF580" i="1"/>
  <c r="AG580" i="1" s="1"/>
  <c r="AH580" i="1" s="1"/>
  <c r="AC95" i="1"/>
  <c r="AD95" i="1" s="1"/>
  <c r="AE95" i="1" s="1"/>
  <c r="AI95" i="1" s="1"/>
  <c r="AC847" i="1"/>
  <c r="AD847" i="1" s="1"/>
  <c r="AE847" i="1" s="1"/>
  <c r="AI847" i="1" s="1"/>
  <c r="AC1548" i="1"/>
  <c r="AD1548" i="1" s="1"/>
  <c r="AE1548" i="1" s="1"/>
  <c r="AI1548" i="1" s="1"/>
  <c r="AF1548" i="1"/>
  <c r="AG1548" i="1" s="1"/>
  <c r="AH1548" i="1" s="1"/>
  <c r="AB1440" i="1"/>
  <c r="AF1440" i="1" s="1"/>
  <c r="AG1440" i="1" s="1"/>
  <c r="AH1440" i="1" s="1"/>
  <c r="AF297" i="1"/>
  <c r="AG297" i="1" s="1"/>
  <c r="AH297" i="1" s="1"/>
  <c r="AC297" i="1"/>
  <c r="AD297" i="1" s="1"/>
  <c r="AE297" i="1" s="1"/>
  <c r="AI297" i="1" s="1"/>
  <c r="AF404" i="1"/>
  <c r="AG404" i="1" s="1"/>
  <c r="AH404" i="1" s="1"/>
  <c r="AC404" i="1"/>
  <c r="AD404" i="1" s="1"/>
  <c r="AE404" i="1" s="1"/>
  <c r="AI404" i="1" s="1"/>
  <c r="AF677" i="1"/>
  <c r="AG677" i="1" s="1"/>
  <c r="AH677" i="1" s="1"/>
  <c r="AC677" i="1"/>
  <c r="AD677" i="1" s="1"/>
  <c r="AE677" i="1" s="1"/>
  <c r="AI677" i="1" s="1"/>
  <c r="AC1565" i="1"/>
  <c r="AD1565" i="1" s="1"/>
  <c r="AE1565" i="1" s="1"/>
  <c r="AI1565" i="1" s="1"/>
  <c r="AF1565" i="1"/>
  <c r="AG1565" i="1" s="1"/>
  <c r="AH1565" i="1" s="1"/>
  <c r="AC1607" i="1"/>
  <c r="AD1607" i="1" s="1"/>
  <c r="AE1607" i="1" s="1"/>
  <c r="AI1607" i="1" s="1"/>
  <c r="AF1607" i="1"/>
  <c r="AG1607" i="1" s="1"/>
  <c r="AH1607" i="1" s="1"/>
  <c r="AC321" i="1"/>
  <c r="AD321" i="1" s="1"/>
  <c r="AE321" i="1" s="1"/>
  <c r="AI321" i="1" s="1"/>
  <c r="AF321" i="1"/>
  <c r="AG321" i="1" s="1"/>
  <c r="AH321" i="1" s="1"/>
  <c r="AA1486" i="1"/>
  <c r="AB1486" i="1" s="1"/>
  <c r="AF1486" i="1" s="1"/>
  <c r="AG1486" i="1" s="1"/>
  <c r="AH1486" i="1" s="1"/>
  <c r="AB873" i="1"/>
  <c r="AF873" i="1" s="1"/>
  <c r="AG873" i="1" s="1"/>
  <c r="AH873" i="1" s="1"/>
  <c r="AC1782" i="1"/>
  <c r="AD1782" i="1" s="1"/>
  <c r="AE1782" i="1" s="1"/>
  <c r="AI1782" i="1" s="1"/>
  <c r="AF1782" i="1"/>
  <c r="AG1782" i="1" s="1"/>
  <c r="AH1782" i="1" s="1"/>
  <c r="AB2316" i="1"/>
  <c r="AF2316" i="1" s="1"/>
  <c r="AG2316" i="1" s="1"/>
  <c r="AH2316" i="1" s="1"/>
  <c r="AA1293" i="1"/>
  <c r="AB1293" i="1" s="1"/>
  <c r="AF1293" i="1" s="1"/>
  <c r="AG1293" i="1" s="1"/>
  <c r="AH1293" i="1" s="1"/>
  <c r="AC1879" i="1"/>
  <c r="AD1879" i="1" s="1"/>
  <c r="AE1879" i="1" s="1"/>
  <c r="AI1879" i="1" s="1"/>
  <c r="AA1473" i="1"/>
  <c r="AB1473" i="1" s="1"/>
  <c r="AF1473" i="1" s="1"/>
  <c r="AG1473" i="1" s="1"/>
  <c r="AH1473" i="1" s="1"/>
  <c r="AA1370" i="1"/>
  <c r="AB1370" i="1" s="1"/>
  <c r="AB1768" i="1"/>
  <c r="AF1768" i="1" s="1"/>
  <c r="AG1768" i="1" s="1"/>
  <c r="AH1768" i="1" s="1"/>
  <c r="AA1541" i="1"/>
  <c r="AB1541" i="1" s="1"/>
  <c r="AF1541" i="1" s="1"/>
  <c r="AG1541" i="1" s="1"/>
  <c r="AH1541" i="1" s="1"/>
  <c r="AA1516" i="1"/>
  <c r="AB1516" i="1" s="1"/>
  <c r="AF1516" i="1" s="1"/>
  <c r="AG1516" i="1" s="1"/>
  <c r="AH1516" i="1" s="1"/>
  <c r="AC1603" i="1"/>
  <c r="AD1603" i="1" s="1"/>
  <c r="AE1603" i="1" s="1"/>
  <c r="AI1603" i="1" s="1"/>
  <c r="AF1603" i="1"/>
  <c r="AG1603" i="1" s="1"/>
  <c r="AH1603" i="1" s="1"/>
  <c r="AB1698" i="1"/>
  <c r="AF1698" i="1" s="1"/>
  <c r="AG1698" i="1" s="1"/>
  <c r="AH1698" i="1" s="1"/>
  <c r="AC2209" i="1"/>
  <c r="AD2209" i="1" s="1"/>
  <c r="AE2209" i="1" s="1"/>
  <c r="AI2209" i="1" s="1"/>
  <c r="AF2209" i="1"/>
  <c r="AG2209" i="1" s="1"/>
  <c r="AH2209" i="1" s="1"/>
  <c r="AB2198" i="1"/>
  <c r="AF2198" i="1" s="1"/>
  <c r="AG2198" i="1" s="1"/>
  <c r="AH2198" i="1" s="1"/>
  <c r="AC2023" i="1"/>
  <c r="AD2023" i="1" s="1"/>
  <c r="AE2023" i="1" s="1"/>
  <c r="AI2023" i="1" s="1"/>
  <c r="AB1867" i="1"/>
  <c r="AF1867" i="1" s="1"/>
  <c r="AG1867" i="1" s="1"/>
  <c r="AH1867" i="1" s="1"/>
  <c r="AC422" i="1"/>
  <c r="AD422" i="1" s="1"/>
  <c r="AE422" i="1" s="1"/>
  <c r="AI422" i="1" s="1"/>
  <c r="AF422" i="1"/>
  <c r="AG422" i="1" s="1"/>
  <c r="AH422" i="1" s="1"/>
  <c r="AF370" i="1"/>
  <c r="AG370" i="1" s="1"/>
  <c r="AH370" i="1" s="1"/>
  <c r="AC1151" i="1"/>
  <c r="AD1151" i="1" s="1"/>
  <c r="AE1151" i="1" s="1"/>
  <c r="AI1151" i="1" s="1"/>
  <c r="AB1564" i="1"/>
  <c r="AF1564" i="1" s="1"/>
  <c r="AG1564" i="1" s="1"/>
  <c r="AH1564" i="1" s="1"/>
  <c r="AB836" i="1"/>
  <c r="AF836" i="1" s="1"/>
  <c r="AG836" i="1" s="1"/>
  <c r="AH836" i="1" s="1"/>
  <c r="AF1131" i="1"/>
  <c r="AG1131" i="1" s="1"/>
  <c r="AH1131" i="1" s="1"/>
  <c r="AF1198" i="1"/>
  <c r="AG1198" i="1" s="1"/>
  <c r="AH1198" i="1" s="1"/>
  <c r="AC1198" i="1"/>
  <c r="AD1198" i="1" s="1"/>
  <c r="AE1198" i="1" s="1"/>
  <c r="AI1198" i="1" s="1"/>
  <c r="AB2325" i="1"/>
  <c r="AF2325" i="1" s="1"/>
  <c r="AG2325" i="1" s="1"/>
  <c r="AH2325" i="1" s="1"/>
  <c r="AB2053" i="1"/>
  <c r="AF2053" i="1" s="1"/>
  <c r="AG2053" i="1" s="1"/>
  <c r="AH2053" i="1" s="1"/>
  <c r="AC1758" i="1"/>
  <c r="AD1758" i="1" s="1"/>
  <c r="AE1758" i="1" s="1"/>
  <c r="AI1758" i="1" s="1"/>
  <c r="AF1589" i="1"/>
  <c r="AG1589" i="1" s="1"/>
  <c r="AH1589" i="1" s="1"/>
  <c r="AC1640" i="1"/>
  <c r="AD1640" i="1" s="1"/>
  <c r="AE1640" i="1" s="1"/>
  <c r="AI1640" i="1" s="1"/>
  <c r="AC1890" i="1"/>
  <c r="AD1890" i="1" s="1"/>
  <c r="AE1890" i="1" s="1"/>
  <c r="AI1890" i="1" s="1"/>
  <c r="AC88" i="1"/>
  <c r="AD88" i="1" s="1"/>
  <c r="AE88" i="1" s="1"/>
  <c r="AI88" i="1" s="1"/>
  <c r="AC1748" i="1"/>
  <c r="AD1748" i="1" s="1"/>
  <c r="AE1748" i="1" s="1"/>
  <c r="AI1748" i="1" s="1"/>
  <c r="AC2131" i="1"/>
  <c r="AD2131" i="1" s="1"/>
  <c r="AE2131" i="1" s="1"/>
  <c r="AI2131" i="1" s="1"/>
  <c r="AB37" i="1"/>
  <c r="AF37" i="1" s="1"/>
  <c r="AG37" i="1" s="1"/>
  <c r="AH37" i="1" s="1"/>
  <c r="AB567" i="1"/>
  <c r="AF567" i="1" s="1"/>
  <c r="AG567" i="1" s="1"/>
  <c r="AH567" i="1" s="1"/>
  <c r="AB2262" i="1"/>
  <c r="AF2262" i="1" s="1"/>
  <c r="AG2262" i="1" s="1"/>
  <c r="AH2262" i="1" s="1"/>
  <c r="AC2279" i="1"/>
  <c r="AD2279" i="1" s="1"/>
  <c r="AE2279" i="1" s="1"/>
  <c r="AI2279" i="1" s="1"/>
  <c r="AC25" i="1"/>
  <c r="AD25" i="1" s="1"/>
  <c r="AE25" i="1" s="1"/>
  <c r="AI25" i="1" s="1"/>
  <c r="AB1930" i="1"/>
  <c r="AF1930" i="1" s="1"/>
  <c r="AG1930" i="1" s="1"/>
  <c r="AH1930" i="1" s="1"/>
  <c r="AB2194" i="1"/>
  <c r="AF2194" i="1" s="1"/>
  <c r="AG2194" i="1" s="1"/>
  <c r="AH2194" i="1" s="1"/>
  <c r="AB619" i="1"/>
  <c r="AF619" i="1" s="1"/>
  <c r="AG619" i="1" s="1"/>
  <c r="AH619" i="1" s="1"/>
  <c r="AB821" i="1"/>
  <c r="AF821" i="1" s="1"/>
  <c r="AG821" i="1" s="1"/>
  <c r="AH821" i="1" s="1"/>
  <c r="AF474" i="1"/>
  <c r="AG474" i="1" s="1"/>
  <c r="AH474" i="1" s="1"/>
  <c r="AC693" i="1"/>
  <c r="AD693" i="1" s="1"/>
  <c r="AE693" i="1" s="1"/>
  <c r="AI693" i="1" s="1"/>
  <c r="AC516" i="1"/>
  <c r="AD516" i="1" s="1"/>
  <c r="AE516" i="1" s="1"/>
  <c r="AI516" i="1" s="1"/>
  <c r="AC737" i="1"/>
  <c r="AD737" i="1" s="1"/>
  <c r="AE737" i="1" s="1"/>
  <c r="AI737" i="1" s="1"/>
  <c r="AC1061" i="1"/>
  <c r="AD1061" i="1" s="1"/>
  <c r="AE1061" i="1" s="1"/>
  <c r="AI1061" i="1" s="1"/>
  <c r="AB1186" i="1"/>
  <c r="AF1186" i="1" s="1"/>
  <c r="AG1186" i="1" s="1"/>
  <c r="AH1186" i="1" s="1"/>
  <c r="AB1173" i="1"/>
  <c r="AF1173" i="1" s="1"/>
  <c r="AG1173" i="1" s="1"/>
  <c r="AH1173" i="1" s="1"/>
  <c r="AC1399" i="1"/>
  <c r="AD1399" i="1" s="1"/>
  <c r="AE1399" i="1" s="1"/>
  <c r="AI1399" i="1" s="1"/>
  <c r="AB751" i="1"/>
  <c r="AF751" i="1" s="1"/>
  <c r="AG751" i="1" s="1"/>
  <c r="AH751" i="1" s="1"/>
  <c r="AB1539" i="1"/>
  <c r="AF1539" i="1" s="1"/>
  <c r="AG1539" i="1" s="1"/>
  <c r="AH1539" i="1" s="1"/>
  <c r="AB1517" i="1"/>
  <c r="AF1517" i="1" s="1"/>
  <c r="AG1517" i="1" s="1"/>
  <c r="AH1517" i="1" s="1"/>
  <c r="AF1442" i="1"/>
  <c r="AG1442" i="1" s="1"/>
  <c r="AH1442" i="1" s="1"/>
  <c r="AC1442" i="1"/>
  <c r="AD1442" i="1" s="1"/>
  <c r="AE1442" i="1" s="1"/>
  <c r="AI1442" i="1" s="1"/>
  <c r="AF1798" i="1"/>
  <c r="AG1798" i="1" s="1"/>
  <c r="AH1798" i="1" s="1"/>
  <c r="AC1798" i="1"/>
  <c r="AD1798" i="1" s="1"/>
  <c r="AE1798" i="1" s="1"/>
  <c r="AI1798" i="1" s="1"/>
  <c r="AB2153" i="1"/>
  <c r="AF2153" i="1" s="1"/>
  <c r="AG2153" i="1" s="1"/>
  <c r="AH2153" i="1" s="1"/>
  <c r="AB1651" i="1"/>
  <c r="AF1651" i="1" s="1"/>
  <c r="AG1651" i="1" s="1"/>
  <c r="AH1651" i="1" s="1"/>
  <c r="AF1820" i="1"/>
  <c r="AG1820" i="1" s="1"/>
  <c r="AH1820" i="1" s="1"/>
  <c r="AC1820" i="1"/>
  <c r="AD1820" i="1" s="1"/>
  <c r="AE1820" i="1" s="1"/>
  <c r="AI1820" i="1" s="1"/>
  <c r="AB2075" i="1"/>
  <c r="AF2075" i="1" s="1"/>
  <c r="AG2075" i="1" s="1"/>
  <c r="AH2075" i="1" s="1"/>
  <c r="AB156" i="1"/>
  <c r="AF156" i="1" s="1"/>
  <c r="AG156" i="1" s="1"/>
  <c r="AH156" i="1" s="1"/>
  <c r="AF1741" i="1"/>
  <c r="AG1741" i="1" s="1"/>
  <c r="AH1741" i="1" s="1"/>
  <c r="AC1741" i="1"/>
  <c r="AD1741" i="1" s="1"/>
  <c r="AE1741" i="1" s="1"/>
  <c r="AI1741" i="1" s="1"/>
  <c r="AF2060" i="1"/>
  <c r="AG2060" i="1" s="1"/>
  <c r="AH2060" i="1" s="1"/>
  <c r="AC2060" i="1"/>
  <c r="AD2060" i="1" s="1"/>
  <c r="AE2060" i="1" s="1"/>
  <c r="AI2060" i="1" s="1"/>
  <c r="AB2252" i="1"/>
  <c r="AF2252" i="1" s="1"/>
  <c r="AG2252" i="1" s="1"/>
  <c r="AH2252" i="1" s="1"/>
  <c r="AC24" i="1"/>
  <c r="AD24" i="1" s="1"/>
  <c r="AE24" i="1" s="1"/>
  <c r="AI24" i="1" s="1"/>
  <c r="AC697" i="1"/>
  <c r="AD697" i="1" s="1"/>
  <c r="AE697" i="1" s="1"/>
  <c r="AI697" i="1" s="1"/>
  <c r="AC788" i="1"/>
  <c r="AD788" i="1" s="1"/>
  <c r="AE788" i="1" s="1"/>
  <c r="AI788" i="1" s="1"/>
  <c r="AF788" i="1"/>
  <c r="AG788" i="1" s="1"/>
  <c r="AH788" i="1" s="1"/>
  <c r="AC420" i="1"/>
  <c r="AD420" i="1" s="1"/>
  <c r="AE420" i="1" s="1"/>
  <c r="AI420" i="1" s="1"/>
  <c r="AF89" i="1"/>
  <c r="AG89" i="1" s="1"/>
  <c r="AH89" i="1" s="1"/>
  <c r="AC89" i="1"/>
  <c r="AD89" i="1" s="1"/>
  <c r="AE89" i="1" s="1"/>
  <c r="AI89" i="1" s="1"/>
  <c r="AB330" i="1"/>
  <c r="AF330" i="1" s="1"/>
  <c r="AG330" i="1" s="1"/>
  <c r="AH330" i="1" s="1"/>
  <c r="AF301" i="1"/>
  <c r="AG301" i="1" s="1"/>
  <c r="AH301" i="1" s="1"/>
  <c r="AC301" i="1"/>
  <c r="AD301" i="1" s="1"/>
  <c r="AE301" i="1" s="1"/>
  <c r="AI301" i="1" s="1"/>
  <c r="AF230" i="1"/>
  <c r="AG230" i="1" s="1"/>
  <c r="AH230" i="1" s="1"/>
  <c r="AC230" i="1"/>
  <c r="AD230" i="1" s="1"/>
  <c r="AE230" i="1" s="1"/>
  <c r="AI230" i="1" s="1"/>
  <c r="AF596" i="1"/>
  <c r="AG596" i="1" s="1"/>
  <c r="AH596" i="1" s="1"/>
  <c r="AC1133" i="1"/>
  <c r="AD1133" i="1" s="1"/>
  <c r="AE1133" i="1" s="1"/>
  <c r="AI1133" i="1" s="1"/>
  <c r="AB825" i="1"/>
  <c r="AF825" i="1" s="1"/>
  <c r="AG825" i="1" s="1"/>
  <c r="AH825" i="1" s="1"/>
  <c r="AB1463" i="1"/>
  <c r="AF1463" i="1" s="1"/>
  <c r="AG1463" i="1" s="1"/>
  <c r="AH1463" i="1" s="1"/>
  <c r="AC1372" i="1"/>
  <c r="AD1372" i="1" s="1"/>
  <c r="AE1372" i="1" s="1"/>
  <c r="AI1372" i="1" s="1"/>
  <c r="AF1372" i="1"/>
  <c r="AG1372" i="1" s="1"/>
  <c r="AH1372" i="1" s="1"/>
  <c r="AC1917" i="1"/>
  <c r="AD1917" i="1" s="1"/>
  <c r="AE1917" i="1" s="1"/>
  <c r="AI1917" i="1" s="1"/>
  <c r="AC2033" i="1"/>
  <c r="AD2033" i="1" s="1"/>
  <c r="AE2033" i="1" s="1"/>
  <c r="AI2033" i="1" s="1"/>
  <c r="AB491" i="1"/>
  <c r="AF491" i="1" s="1"/>
  <c r="AG491" i="1" s="1"/>
  <c r="AH491" i="1" s="1"/>
  <c r="AB2196" i="1"/>
  <c r="AF2196" i="1" s="1"/>
  <c r="AG2196" i="1" s="1"/>
  <c r="AH2196" i="1" s="1"/>
  <c r="AC1911" i="1"/>
  <c r="AD1911" i="1" s="1"/>
  <c r="AE1911" i="1" s="1"/>
  <c r="AI1911" i="1" s="1"/>
  <c r="AF1911" i="1"/>
  <c r="AG1911" i="1" s="1"/>
  <c r="AH1911" i="1" s="1"/>
  <c r="AF489" i="1"/>
  <c r="AG489" i="1" s="1"/>
  <c r="AH489" i="1" s="1"/>
  <c r="AC489" i="1"/>
  <c r="AD489" i="1" s="1"/>
  <c r="AE489" i="1" s="1"/>
  <c r="AI489" i="1" s="1"/>
  <c r="AF785" i="1"/>
  <c r="AG785" i="1" s="1"/>
  <c r="AH785" i="1" s="1"/>
  <c r="AC785" i="1"/>
  <c r="AD785" i="1" s="1"/>
  <c r="AE785" i="1" s="1"/>
  <c r="AI785" i="1" s="1"/>
  <c r="AF2091" i="1"/>
  <c r="AG2091" i="1" s="1"/>
  <c r="AH2091" i="1" s="1"/>
  <c r="AC2091" i="1"/>
  <c r="AD2091" i="1" s="1"/>
  <c r="AE2091" i="1" s="1"/>
  <c r="AI2091" i="1" s="1"/>
  <c r="AF2140" i="1"/>
  <c r="AG2140" i="1" s="1"/>
  <c r="AH2140" i="1" s="1"/>
  <c r="AC2140" i="1"/>
  <c r="AD2140" i="1" s="1"/>
  <c r="AE2140" i="1" s="1"/>
  <c r="AI2140" i="1" s="1"/>
  <c r="AF1919" i="1"/>
  <c r="AG1919" i="1" s="1"/>
  <c r="AH1919" i="1" s="1"/>
  <c r="AC1919" i="1"/>
  <c r="AD1919" i="1" s="1"/>
  <c r="AE1919" i="1" s="1"/>
  <c r="AI1919" i="1" s="1"/>
  <c r="AC458" i="1"/>
  <c r="AD458" i="1" s="1"/>
  <c r="AE458" i="1" s="1"/>
  <c r="AI458" i="1" s="1"/>
  <c r="AF458" i="1"/>
  <c r="AG458" i="1" s="1"/>
  <c r="AH458" i="1" s="1"/>
  <c r="AF2085" i="1"/>
  <c r="AG2085" i="1" s="1"/>
  <c r="AH2085" i="1" s="1"/>
  <c r="AC2085" i="1"/>
  <c r="AD2085" i="1" s="1"/>
  <c r="AE2085" i="1" s="1"/>
  <c r="AI2085" i="1" s="1"/>
  <c r="AC1049" i="1"/>
  <c r="AD1049" i="1" s="1"/>
  <c r="AE1049" i="1" s="1"/>
  <c r="AI1049" i="1" s="1"/>
  <c r="AF1049" i="1"/>
  <c r="AG1049" i="1" s="1"/>
  <c r="AH1049" i="1" s="1"/>
  <c r="AB1805" i="1"/>
  <c r="AF1805" i="1" s="1"/>
  <c r="AG1805" i="1" s="1"/>
  <c r="AH1805" i="1" s="1"/>
  <c r="AB340" i="1"/>
  <c r="AF340" i="1" s="1"/>
  <c r="AG340" i="1" s="1"/>
  <c r="AH340" i="1" s="1"/>
  <c r="AB1490" i="1"/>
  <c r="AF1490" i="1" s="1"/>
  <c r="AG1490" i="1" s="1"/>
  <c r="AH1490" i="1" s="1"/>
  <c r="AB1975" i="1"/>
  <c r="AF1975" i="1" s="1"/>
  <c r="AG1975" i="1" s="1"/>
  <c r="AH1975" i="1" s="1"/>
  <c r="AC377" i="1"/>
  <c r="AD377" i="1" s="1"/>
  <c r="AE377" i="1" s="1"/>
  <c r="AI377" i="1" s="1"/>
  <c r="AF377" i="1"/>
  <c r="AG377" i="1" s="1"/>
  <c r="AH377" i="1" s="1"/>
  <c r="AF648" i="1"/>
  <c r="AG648" i="1" s="1"/>
  <c r="AH648" i="1" s="1"/>
  <c r="AC648" i="1"/>
  <c r="AD648" i="1" s="1"/>
  <c r="AE648" i="1" s="1"/>
  <c r="AI648" i="1" s="1"/>
  <c r="AF921" i="1"/>
  <c r="AG921" i="1" s="1"/>
  <c r="AH921" i="1" s="1"/>
  <c r="AC921" i="1"/>
  <c r="AD921" i="1" s="1"/>
  <c r="AE921" i="1" s="1"/>
  <c r="AI921" i="1" s="1"/>
  <c r="AC532" i="1"/>
  <c r="AD532" i="1" s="1"/>
  <c r="AE532" i="1" s="1"/>
  <c r="AI532" i="1" s="1"/>
  <c r="AF532" i="1"/>
  <c r="AG532" i="1" s="1"/>
  <c r="AH532" i="1" s="1"/>
  <c r="AC1392" i="1"/>
  <c r="AD1392" i="1" s="1"/>
  <c r="AE1392" i="1" s="1"/>
  <c r="AI1392" i="1" s="1"/>
  <c r="AF1392" i="1"/>
  <c r="AG1392" i="1" s="1"/>
  <c r="AH1392" i="1" s="1"/>
  <c r="AC2293" i="1"/>
  <c r="AD2293" i="1" s="1"/>
  <c r="AE2293" i="1" s="1"/>
  <c r="AI2293" i="1" s="1"/>
  <c r="AF2293" i="1"/>
  <c r="AG2293" i="1" s="1"/>
  <c r="AH2293" i="1" s="1"/>
  <c r="AA1483" i="1"/>
  <c r="AB1483" i="1" s="1"/>
  <c r="AF1483" i="1" s="1"/>
  <c r="AG1483" i="1" s="1"/>
  <c r="AH1483" i="1" s="1"/>
  <c r="AC742" i="1"/>
  <c r="AD742" i="1" s="1"/>
  <c r="AE742" i="1" s="1"/>
  <c r="AI742" i="1" s="1"/>
  <c r="AB1149" i="1"/>
  <c r="AF1149" i="1" s="1"/>
  <c r="AG1149" i="1" s="1"/>
  <c r="AH1149" i="1" s="1"/>
  <c r="AA1367" i="1"/>
  <c r="AB1367" i="1" s="1"/>
  <c r="AF1367" i="1" s="1"/>
  <c r="AG1367" i="1" s="1"/>
  <c r="AH1367" i="1" s="1"/>
  <c r="AA1083" i="1"/>
  <c r="AB1083" i="1" s="1"/>
  <c r="AB294" i="1"/>
  <c r="AF294" i="1" s="1"/>
  <c r="AG294" i="1" s="1"/>
  <c r="AH294" i="1" s="1"/>
  <c r="AB1895" i="1"/>
  <c r="AF1895" i="1" s="1"/>
  <c r="AG1895" i="1" s="1"/>
  <c r="AH1895" i="1" s="1"/>
  <c r="AB1841" i="1"/>
  <c r="AF1841" i="1" s="1"/>
  <c r="AG1841" i="1" s="1"/>
  <c r="AH1841" i="1" s="1"/>
  <c r="AB866" i="1"/>
  <c r="AF866" i="1" s="1"/>
  <c r="AG866" i="1" s="1"/>
  <c r="AH866" i="1" s="1"/>
  <c r="AC2002" i="1"/>
  <c r="AD2002" i="1" s="1"/>
  <c r="AE2002" i="1" s="1"/>
  <c r="AI2002" i="1" s="1"/>
  <c r="AB501" i="1"/>
  <c r="AF501" i="1" s="1"/>
  <c r="AG501" i="1" s="1"/>
  <c r="AH501" i="1" s="1"/>
  <c r="AB179" i="1"/>
  <c r="AF179" i="1" s="1"/>
  <c r="AG179" i="1" s="1"/>
  <c r="AH179" i="1" s="1"/>
  <c r="AC565" i="1"/>
  <c r="AD565" i="1" s="1"/>
  <c r="AE565" i="1" s="1"/>
  <c r="AI565" i="1" s="1"/>
  <c r="AF74" i="1"/>
  <c r="AG74" i="1" s="1"/>
  <c r="AH74" i="1" s="1"/>
  <c r="AC107" i="1"/>
  <c r="AD107" i="1" s="1"/>
  <c r="AE107" i="1" s="1"/>
  <c r="AI107" i="1" s="1"/>
  <c r="AC375" i="1"/>
  <c r="AD375" i="1" s="1"/>
  <c r="AE375" i="1" s="1"/>
  <c r="AI375" i="1" s="1"/>
  <c r="AB617" i="1"/>
  <c r="AF617" i="1" s="1"/>
  <c r="AG617" i="1" s="1"/>
  <c r="AH617" i="1" s="1"/>
  <c r="AB1279" i="1"/>
  <c r="AF1279" i="1" s="1"/>
  <c r="AG1279" i="1" s="1"/>
  <c r="AH1279" i="1" s="1"/>
  <c r="AC1082" i="1"/>
  <c r="AD1082" i="1" s="1"/>
  <c r="AE1082" i="1" s="1"/>
  <c r="AI1082" i="1" s="1"/>
  <c r="AB1214" i="1"/>
  <c r="AF1214" i="1" s="1"/>
  <c r="AG1214" i="1" s="1"/>
  <c r="AH1214" i="1" s="1"/>
  <c r="AB1410" i="1"/>
  <c r="AF1410" i="1" s="1"/>
  <c r="AG1410" i="1" s="1"/>
  <c r="AH1410" i="1" s="1"/>
  <c r="AC1017" i="1"/>
  <c r="AD1017" i="1" s="1"/>
  <c r="AE1017" i="1" s="1"/>
  <c r="AI1017" i="1" s="1"/>
  <c r="AC1321" i="1"/>
  <c r="AD1321" i="1" s="1"/>
  <c r="AE1321" i="1" s="1"/>
  <c r="AI1321" i="1" s="1"/>
  <c r="AB1306" i="1"/>
  <c r="AF1306" i="1" s="1"/>
  <c r="AG1306" i="1" s="1"/>
  <c r="AH1306" i="1" s="1"/>
  <c r="AC2077" i="1"/>
  <c r="AD2077" i="1" s="1"/>
  <c r="AE2077" i="1" s="1"/>
  <c r="AI2077" i="1" s="1"/>
  <c r="AF2077" i="1"/>
  <c r="AG2077" i="1" s="1"/>
  <c r="AH2077" i="1" s="1"/>
  <c r="AB1897" i="1"/>
  <c r="AF1897" i="1" s="1"/>
  <c r="AG1897" i="1" s="1"/>
  <c r="AH1897" i="1" s="1"/>
  <c r="AB2217" i="1"/>
  <c r="AF2217" i="1" s="1"/>
  <c r="AG2217" i="1" s="1"/>
  <c r="AH2217" i="1" s="1"/>
  <c r="AC79" i="1"/>
  <c r="AD79" i="1" s="1"/>
  <c r="AE79" i="1" s="1"/>
  <c r="AI79" i="1" s="1"/>
  <c r="AB427" i="1"/>
  <c r="AF427" i="1" s="1"/>
  <c r="AG427" i="1" s="1"/>
  <c r="AH427" i="1" s="1"/>
  <c r="AC91" i="1"/>
  <c r="AD91" i="1" s="1"/>
  <c r="AE91" i="1" s="1"/>
  <c r="AI91" i="1" s="1"/>
  <c r="AC135" i="1"/>
  <c r="AD135" i="1" s="1"/>
  <c r="AE135" i="1" s="1"/>
  <c r="AI135" i="1" s="1"/>
  <c r="AB1976" i="1"/>
  <c r="AF1976" i="1" s="1"/>
  <c r="AG1976" i="1" s="1"/>
  <c r="AH1976" i="1" s="1"/>
  <c r="AB2296" i="1"/>
  <c r="AF2296" i="1" s="1"/>
  <c r="AG2296" i="1" s="1"/>
  <c r="AH2296" i="1" s="1"/>
  <c r="AB813" i="1"/>
  <c r="AF813" i="1" s="1"/>
  <c r="AG813" i="1" s="1"/>
  <c r="AH813" i="1" s="1"/>
  <c r="AB553" i="1"/>
  <c r="AF553" i="1" s="1"/>
  <c r="AG553" i="1" s="1"/>
  <c r="AH553" i="1" s="1"/>
  <c r="AC406" i="1"/>
  <c r="AD406" i="1" s="1"/>
  <c r="AE406" i="1" s="1"/>
  <c r="AI406" i="1" s="1"/>
  <c r="AF406" i="1"/>
  <c r="AG406" i="1" s="1"/>
  <c r="AH406" i="1" s="1"/>
  <c r="AC652" i="1"/>
  <c r="AD652" i="1" s="1"/>
  <c r="AE652" i="1" s="1"/>
  <c r="AI652" i="1" s="1"/>
  <c r="AB373" i="1"/>
  <c r="AF373" i="1" s="1"/>
  <c r="AG373" i="1" s="1"/>
  <c r="AH373" i="1" s="1"/>
  <c r="AB1204" i="1"/>
  <c r="AF1204" i="1" s="1"/>
  <c r="AG1204" i="1" s="1"/>
  <c r="AH1204" i="1" s="1"/>
  <c r="AC956" i="1"/>
  <c r="AD956" i="1" s="1"/>
  <c r="AE956" i="1" s="1"/>
  <c r="AI956" i="1" s="1"/>
  <c r="AF956" i="1"/>
  <c r="AG956" i="1" s="1"/>
  <c r="AH956" i="1" s="1"/>
  <c r="AB1563" i="1"/>
  <c r="AF1563" i="1" s="1"/>
  <c r="AG1563" i="1" s="1"/>
  <c r="AH1563" i="1" s="1"/>
  <c r="AB953" i="1"/>
  <c r="AF953" i="1" s="1"/>
  <c r="AG953" i="1" s="1"/>
  <c r="AH953" i="1" s="1"/>
  <c r="AB761" i="1"/>
  <c r="AF761" i="1" s="1"/>
  <c r="AG761" i="1" s="1"/>
  <c r="AH761" i="1" s="1"/>
  <c r="AB961" i="1"/>
  <c r="AF961" i="1" s="1"/>
  <c r="AG961" i="1" s="1"/>
  <c r="AH961" i="1" s="1"/>
  <c r="AC1380" i="1"/>
  <c r="AD1380" i="1" s="1"/>
  <c r="AE1380" i="1" s="1"/>
  <c r="AI1380" i="1" s="1"/>
  <c r="AF120" i="1"/>
  <c r="AG120" i="1" s="1"/>
  <c r="AH120" i="1" s="1"/>
  <c r="AC120" i="1"/>
  <c r="AD120" i="1" s="1"/>
  <c r="AE120" i="1" s="1"/>
  <c r="AI120" i="1" s="1"/>
  <c r="AF1778" i="1"/>
  <c r="AG1778" i="1" s="1"/>
  <c r="AH1778" i="1" s="1"/>
  <c r="AC1778" i="1"/>
  <c r="AD1778" i="1" s="1"/>
  <c r="AE1778" i="1" s="1"/>
  <c r="AI1778" i="1" s="1"/>
  <c r="AC2083" i="1"/>
  <c r="AD2083" i="1" s="1"/>
  <c r="AE2083" i="1" s="1"/>
  <c r="AI2083" i="1" s="1"/>
  <c r="AC2274" i="1"/>
  <c r="AD2274" i="1" s="1"/>
  <c r="AE2274" i="1" s="1"/>
  <c r="AI2274" i="1" s="1"/>
  <c r="AF2274" i="1"/>
  <c r="AG2274" i="1" s="1"/>
  <c r="AH2274" i="1" s="1"/>
  <c r="AF694" i="1"/>
  <c r="AG694" i="1" s="1"/>
  <c r="AH694" i="1" s="1"/>
  <c r="AC694" i="1"/>
  <c r="AD694" i="1" s="1"/>
  <c r="AE694" i="1" s="1"/>
  <c r="AI694" i="1" s="1"/>
  <c r="AF149" i="1"/>
  <c r="AG149" i="1" s="1"/>
  <c r="AH149" i="1" s="1"/>
  <c r="AC149" i="1"/>
  <c r="AD149" i="1" s="1"/>
  <c r="AE149" i="1" s="1"/>
  <c r="AI149" i="1" s="1"/>
  <c r="AA2243" i="1"/>
  <c r="AB2243" i="1" s="1"/>
  <c r="AF2243" i="1" s="1"/>
  <c r="AG2243" i="1" s="1"/>
  <c r="AH2243" i="1" s="1"/>
  <c r="AB1212" i="1"/>
  <c r="AF1212" i="1" s="1"/>
  <c r="AG1212" i="1" s="1"/>
  <c r="AH1212" i="1" s="1"/>
  <c r="AB877" i="1"/>
  <c r="AF877" i="1" s="1"/>
  <c r="AG877" i="1" s="1"/>
  <c r="AH877" i="1" s="1"/>
  <c r="AF1371" i="1"/>
  <c r="AG1371" i="1" s="1"/>
  <c r="AH1371" i="1" s="1"/>
  <c r="AC1371" i="1"/>
  <c r="AD1371" i="1" s="1"/>
  <c r="AE1371" i="1" s="1"/>
  <c r="AI1371" i="1" s="1"/>
  <c r="AA1366" i="1"/>
  <c r="AB1366" i="1" s="1"/>
  <c r="AF1366" i="1" s="1"/>
  <c r="AG1366" i="1" s="1"/>
  <c r="AH1366" i="1" s="1"/>
  <c r="AB1697" i="1"/>
  <c r="AF1697" i="1" s="1"/>
  <c r="AG1697" i="1" s="1"/>
  <c r="AH1697" i="1" s="1"/>
  <c r="AA1314" i="1"/>
  <c r="AB1314" i="1" s="1"/>
  <c r="AF1314" i="1" s="1"/>
  <c r="AG1314" i="1" s="1"/>
  <c r="AH1314" i="1" s="1"/>
  <c r="AA1468" i="1"/>
  <c r="AB1468" i="1" s="1"/>
  <c r="AF1468" i="1" s="1"/>
  <c r="AG1468" i="1" s="1"/>
  <c r="AH1468" i="1" s="1"/>
  <c r="AA2235" i="1"/>
  <c r="AB2235" i="1" s="1"/>
  <c r="AF2235" i="1" s="1"/>
  <c r="AG2235" i="1" s="1"/>
  <c r="AH2235" i="1" s="1"/>
  <c r="AB1989" i="1"/>
  <c r="AF1989" i="1" s="1"/>
  <c r="AG1989" i="1" s="1"/>
  <c r="AH1989" i="1" s="1"/>
  <c r="AB1743" i="1"/>
  <c r="AF1743" i="1" s="1"/>
  <c r="AG1743" i="1" s="1"/>
  <c r="AH1743" i="1" s="1"/>
  <c r="AC1634" i="1"/>
  <c r="AD1634" i="1" s="1"/>
  <c r="AE1634" i="1" s="1"/>
  <c r="AI1634" i="1" s="1"/>
  <c r="AC444" i="1"/>
  <c r="AD444" i="1" s="1"/>
  <c r="AE444" i="1" s="1"/>
  <c r="AI444" i="1" s="1"/>
  <c r="AC38" i="1"/>
  <c r="AD38" i="1" s="1"/>
  <c r="AE38" i="1" s="1"/>
  <c r="AI38" i="1" s="1"/>
  <c r="AC271" i="1"/>
  <c r="AD271" i="1" s="1"/>
  <c r="AE271" i="1" s="1"/>
  <c r="AI271" i="1" s="1"/>
  <c r="AB249" i="1"/>
  <c r="AF249" i="1" s="1"/>
  <c r="AG249" i="1" s="1"/>
  <c r="AH249" i="1" s="1"/>
  <c r="AC1407" i="1"/>
  <c r="AD1407" i="1" s="1"/>
  <c r="AE1407" i="1" s="1"/>
  <c r="AI1407" i="1" s="1"/>
  <c r="AF808" i="1"/>
  <c r="AG808" i="1" s="1"/>
  <c r="AH808" i="1" s="1"/>
  <c r="AC808" i="1"/>
  <c r="AD808" i="1" s="1"/>
  <c r="AE808" i="1" s="1"/>
  <c r="AI808" i="1" s="1"/>
  <c r="AB849" i="1"/>
  <c r="AF849" i="1" s="1"/>
  <c r="AG849" i="1" s="1"/>
  <c r="AH849" i="1" s="1"/>
  <c r="AB1573" i="1"/>
  <c r="AF1573" i="1" s="1"/>
  <c r="AG1573" i="1" s="1"/>
  <c r="AH1573" i="1" s="1"/>
  <c r="AC2165" i="1"/>
  <c r="AD2165" i="1" s="1"/>
  <c r="AE2165" i="1" s="1"/>
  <c r="AI2165" i="1" s="1"/>
  <c r="AC1706" i="1"/>
  <c r="AD1706" i="1" s="1"/>
  <c r="AE1706" i="1" s="1"/>
  <c r="AI1706" i="1" s="1"/>
  <c r="AB2281" i="1"/>
  <c r="AF2281" i="1" s="1"/>
  <c r="AG2281" i="1" s="1"/>
  <c r="AH2281" i="1" s="1"/>
  <c r="AC498" i="1"/>
  <c r="AD498" i="1" s="1"/>
  <c r="AE498" i="1" s="1"/>
  <c r="AI498" i="1" s="1"/>
  <c r="AF498" i="1"/>
  <c r="AG498" i="1" s="1"/>
  <c r="AH498" i="1" s="1"/>
  <c r="AC2159" i="1"/>
  <c r="AD2159" i="1" s="1"/>
  <c r="AE2159" i="1" s="1"/>
  <c r="AI2159" i="1" s="1"/>
  <c r="AB1785" i="1"/>
  <c r="AF1785" i="1" s="1"/>
  <c r="AG1785" i="1" s="1"/>
  <c r="AH1785" i="1" s="1"/>
  <c r="AB2202" i="1"/>
  <c r="AF2202" i="1" s="1"/>
  <c r="AG2202" i="1" s="1"/>
  <c r="AH2202" i="1" s="1"/>
  <c r="AC908" i="1"/>
  <c r="AD908" i="1" s="1"/>
  <c r="AE908" i="1" s="1"/>
  <c r="AI908" i="1" s="1"/>
  <c r="AF908" i="1"/>
  <c r="AG908" i="1" s="1"/>
  <c r="AH908" i="1" s="1"/>
  <c r="AB224" i="1"/>
  <c r="AF224" i="1" s="1"/>
  <c r="AG224" i="1" s="1"/>
  <c r="AH224" i="1" s="1"/>
  <c r="AC454" i="1"/>
  <c r="AD454" i="1" s="1"/>
  <c r="AE454" i="1" s="1"/>
  <c r="AI454" i="1" s="1"/>
  <c r="AF454" i="1"/>
  <c r="AG454" i="1" s="1"/>
  <c r="AH454" i="1" s="1"/>
  <c r="AB776" i="1"/>
  <c r="AF776" i="1" s="1"/>
  <c r="AG776" i="1" s="1"/>
  <c r="AH776" i="1" s="1"/>
  <c r="AB383" i="1"/>
  <c r="AF383" i="1" s="1"/>
  <c r="AG383" i="1" s="1"/>
  <c r="AH383" i="1" s="1"/>
  <c r="AB707" i="1"/>
  <c r="AF707" i="1" s="1"/>
  <c r="AG707" i="1" s="1"/>
  <c r="AH707" i="1" s="1"/>
  <c r="AC1402" i="1"/>
  <c r="AD1402" i="1" s="1"/>
  <c r="AE1402" i="1" s="1"/>
  <c r="AI1402" i="1" s="1"/>
  <c r="AF1402" i="1"/>
  <c r="AG1402" i="1" s="1"/>
  <c r="AH1402" i="1" s="1"/>
  <c r="AB1053" i="1"/>
  <c r="AF1053" i="1" s="1"/>
  <c r="AG1053" i="1" s="1"/>
  <c r="AH1053" i="1" s="1"/>
  <c r="AF1181" i="1"/>
  <c r="AG1181" i="1" s="1"/>
  <c r="AH1181" i="1" s="1"/>
  <c r="AC1181" i="1"/>
  <c r="AD1181" i="1" s="1"/>
  <c r="AE1181" i="1" s="1"/>
  <c r="AI1181" i="1" s="1"/>
  <c r="AF1037" i="1"/>
  <c r="AG1037" i="1" s="1"/>
  <c r="AH1037" i="1" s="1"/>
  <c r="AC1037" i="1"/>
  <c r="AD1037" i="1" s="1"/>
  <c r="AE1037" i="1" s="1"/>
  <c r="AI1037" i="1" s="1"/>
  <c r="AB1191" i="1"/>
  <c r="AF1191" i="1" s="1"/>
  <c r="AG1191" i="1" s="1"/>
  <c r="AH1191" i="1" s="1"/>
  <c r="AB1512" i="1"/>
  <c r="AF1512" i="1" s="1"/>
  <c r="AG1512" i="1" s="1"/>
  <c r="AH1512" i="1" s="1"/>
  <c r="AF1200" i="1"/>
  <c r="AG1200" i="1" s="1"/>
  <c r="AH1200" i="1" s="1"/>
  <c r="AC1200" i="1"/>
  <c r="AD1200" i="1" s="1"/>
  <c r="AE1200" i="1" s="1"/>
  <c r="AI1200" i="1" s="1"/>
  <c r="AC1615" i="1"/>
  <c r="AD1615" i="1" s="1"/>
  <c r="AE1615" i="1" s="1"/>
  <c r="AI1615" i="1" s="1"/>
  <c r="AF1615" i="1"/>
  <c r="AG1615" i="1" s="1"/>
  <c r="AH1615" i="1" s="1"/>
  <c r="AB1695" i="1"/>
  <c r="AF1695" i="1" s="1"/>
  <c r="AG1695" i="1" s="1"/>
  <c r="AH1695" i="1" s="1"/>
  <c r="AB1720" i="1"/>
  <c r="AF1720" i="1" s="1"/>
  <c r="AG1720" i="1" s="1"/>
  <c r="AH1720" i="1" s="1"/>
  <c r="AB1842" i="1"/>
  <c r="AF1842" i="1" s="1"/>
  <c r="AG1842" i="1" s="1"/>
  <c r="AH1842" i="1" s="1"/>
  <c r="AB2161" i="1"/>
  <c r="AF2161" i="1" s="1"/>
  <c r="AG2161" i="1" s="1"/>
  <c r="AH2161" i="1" s="1"/>
  <c r="AC2147" i="1"/>
  <c r="AD2147" i="1" s="1"/>
  <c r="AE2147" i="1" s="1"/>
  <c r="AI2147" i="1" s="1"/>
  <c r="AF2147" i="1"/>
  <c r="AG2147" i="1" s="1"/>
  <c r="AH2147" i="1" s="1"/>
  <c r="AB1749" i="1"/>
  <c r="AF1749" i="1" s="1"/>
  <c r="AG1749" i="1" s="1"/>
  <c r="AH1749" i="1" s="1"/>
  <c r="AC2176" i="1"/>
  <c r="AD2176" i="1" s="1"/>
  <c r="AE2176" i="1" s="1"/>
  <c r="AI2176" i="1" s="1"/>
  <c r="AF2176" i="1"/>
  <c r="AG2176" i="1" s="1"/>
  <c r="AH2176" i="1" s="1"/>
  <c r="AF242" i="1"/>
  <c r="AG242" i="1" s="1"/>
  <c r="AH242" i="1" s="1"/>
  <c r="AC242" i="1"/>
  <c r="AD242" i="1" s="1"/>
  <c r="AE242" i="1" s="1"/>
  <c r="AI242" i="1" s="1"/>
  <c r="AF275" i="1"/>
  <c r="AG275" i="1" s="1"/>
  <c r="AH275" i="1" s="1"/>
  <c r="AC275" i="1"/>
  <c r="AD275" i="1" s="1"/>
  <c r="AE275" i="1" s="1"/>
  <c r="AI275" i="1" s="1"/>
  <c r="AC1420" i="1"/>
  <c r="AD1420" i="1" s="1"/>
  <c r="AE1420" i="1" s="1"/>
  <c r="AI1420" i="1" s="1"/>
  <c r="AF1420" i="1"/>
  <c r="AG1420" i="1" s="1"/>
  <c r="AH1420" i="1" s="1"/>
  <c r="AF1337" i="1"/>
  <c r="AG1337" i="1" s="1"/>
  <c r="AH1337" i="1" s="1"/>
  <c r="AC1337" i="1"/>
  <c r="AD1337" i="1" s="1"/>
  <c r="AE1337" i="1" s="1"/>
  <c r="AI1337" i="1" s="1"/>
  <c r="AF1830" i="1"/>
  <c r="AG1830" i="1" s="1"/>
  <c r="AH1830" i="1" s="1"/>
  <c r="AC1830" i="1"/>
  <c r="AD1830" i="1" s="1"/>
  <c r="AE1830" i="1" s="1"/>
  <c r="AI1830" i="1" s="1"/>
  <c r="AC747" i="1"/>
  <c r="AD747" i="1" s="1"/>
  <c r="AE747" i="1" s="1"/>
  <c r="AI747" i="1" s="1"/>
  <c r="AF747" i="1"/>
  <c r="AG747" i="1" s="1"/>
  <c r="AH747" i="1" s="1"/>
  <c r="AF511" i="1"/>
  <c r="AG511" i="1" s="1"/>
  <c r="AH511" i="1" s="1"/>
  <c r="AC511" i="1"/>
  <c r="AD511" i="1" s="1"/>
  <c r="AE511" i="1" s="1"/>
  <c r="AI511" i="1" s="1"/>
  <c r="AC1557" i="1"/>
  <c r="AD1557" i="1" s="1"/>
  <c r="AE1557" i="1" s="1"/>
  <c r="AI1557" i="1" s="1"/>
  <c r="AF1557" i="1"/>
  <c r="AG1557" i="1" s="1"/>
  <c r="AH1557" i="1" s="1"/>
  <c r="AC1716" i="1"/>
  <c r="AD1716" i="1" s="1"/>
  <c r="AE1716" i="1" s="1"/>
  <c r="AI1716" i="1" s="1"/>
  <c r="AF1716" i="1"/>
  <c r="AG1716" i="1" s="1"/>
  <c r="AH1716" i="1" s="1"/>
  <c r="AC2288" i="1"/>
  <c r="AD2288" i="1" s="1"/>
  <c r="AE2288" i="1" s="1"/>
  <c r="AI2288" i="1" s="1"/>
  <c r="AC833" i="1"/>
  <c r="AD833" i="1" s="1"/>
  <c r="AE833" i="1" s="1"/>
  <c r="AI833" i="1" s="1"/>
  <c r="AC1167" i="1"/>
  <c r="AD1167" i="1" s="1"/>
  <c r="AE1167" i="1" s="1"/>
  <c r="AI1167" i="1" s="1"/>
  <c r="AC2203" i="1"/>
  <c r="AD2203" i="1" s="1"/>
  <c r="AE2203" i="1" s="1"/>
  <c r="AI2203" i="1" s="1"/>
  <c r="AC2031" i="1"/>
  <c r="AD2031" i="1" s="1"/>
  <c r="AE2031" i="1" s="1"/>
  <c r="AI2031" i="1" s="1"/>
  <c r="AC2232" i="1"/>
  <c r="AD2232" i="1" s="1"/>
  <c r="AE2232" i="1" s="1"/>
  <c r="AI2232" i="1" s="1"/>
  <c r="AC355" i="1"/>
  <c r="AD355" i="1" s="1"/>
  <c r="AE355" i="1" s="1"/>
  <c r="AI355" i="1" s="1"/>
  <c r="AC472" i="1"/>
  <c r="AD472" i="1" s="1"/>
  <c r="AE472" i="1" s="1"/>
  <c r="AI472" i="1" s="1"/>
  <c r="AC1138" i="1"/>
  <c r="AD1138" i="1" s="1"/>
  <c r="AE1138" i="1" s="1"/>
  <c r="AI1138" i="1" s="1"/>
  <c r="AC1103" i="1"/>
  <c r="AD1103" i="1" s="1"/>
  <c r="AE1103" i="1" s="1"/>
  <c r="AI1103" i="1" s="1"/>
  <c r="AB1431" i="1"/>
  <c r="AF1431" i="1" s="1"/>
  <c r="AG1431" i="1" s="1"/>
  <c r="AH1431" i="1" s="1"/>
  <c r="AC1194" i="1"/>
  <c r="AD1194" i="1" s="1"/>
  <c r="AE1194" i="1" s="1"/>
  <c r="AI1194" i="1" s="1"/>
  <c r="AC892" i="1"/>
  <c r="AD892" i="1" s="1"/>
  <c r="AE892" i="1" s="1"/>
  <c r="AI892" i="1" s="1"/>
  <c r="AF916" i="1"/>
  <c r="AG916" i="1" s="1"/>
  <c r="AH916" i="1" s="1"/>
  <c r="AC1252" i="1"/>
  <c r="AD1252" i="1" s="1"/>
  <c r="AE1252" i="1" s="1"/>
  <c r="AI1252" i="1" s="1"/>
  <c r="AB1461" i="1"/>
  <c r="AF1461" i="1" s="1"/>
  <c r="AG1461" i="1" s="1"/>
  <c r="AH1461" i="1" s="1"/>
  <c r="AB850" i="1"/>
  <c r="AF850" i="1" s="1"/>
  <c r="AG850" i="1" s="1"/>
  <c r="AH850" i="1" s="1"/>
  <c r="AC724" i="1"/>
  <c r="AD724" i="1" s="1"/>
  <c r="AE724" i="1" s="1"/>
  <c r="AI724" i="1" s="1"/>
  <c r="AC1141" i="1"/>
  <c r="AD1141" i="1" s="1"/>
  <c r="AE1141" i="1" s="1"/>
  <c r="AI1141" i="1" s="1"/>
  <c r="AB1742" i="1"/>
  <c r="AF1742" i="1" s="1"/>
  <c r="AG1742" i="1" s="1"/>
  <c r="AH1742" i="1" s="1"/>
  <c r="AB1806" i="1"/>
  <c r="AF1806" i="1" s="1"/>
  <c r="AG1806" i="1" s="1"/>
  <c r="AH1806" i="1" s="1"/>
  <c r="AB2097" i="1"/>
  <c r="AF2097" i="1" s="1"/>
  <c r="AG2097" i="1" s="1"/>
  <c r="AH2097" i="1" s="1"/>
  <c r="AB622" i="1"/>
  <c r="AF622" i="1" s="1"/>
  <c r="AG622" i="1" s="1"/>
  <c r="AH622" i="1" s="1"/>
  <c r="AC1955" i="1"/>
  <c r="AD1955" i="1" s="1"/>
  <c r="AE1955" i="1" s="1"/>
  <c r="AI1955" i="1" s="1"/>
  <c r="AC2324" i="1"/>
  <c r="AD2324" i="1" s="1"/>
  <c r="AE2324" i="1" s="1"/>
  <c r="AI2324" i="1" s="1"/>
  <c r="AC144" i="1"/>
  <c r="AD144" i="1" s="1"/>
  <c r="AE144" i="1" s="1"/>
  <c r="AI144" i="1" s="1"/>
  <c r="AC50" i="1"/>
  <c r="AD50" i="1" s="1"/>
  <c r="AE50" i="1" s="1"/>
  <c r="AI50" i="1" s="1"/>
  <c r="AC1036" i="1"/>
  <c r="AD1036" i="1" s="1"/>
  <c r="AE1036" i="1" s="1"/>
  <c r="AI1036" i="1" s="1"/>
  <c r="AB248" i="1"/>
  <c r="AF248" i="1" s="1"/>
  <c r="AG248" i="1" s="1"/>
  <c r="AH248" i="1" s="1"/>
  <c r="AC411" i="1"/>
  <c r="AD411" i="1" s="1"/>
  <c r="AE411" i="1" s="1"/>
  <c r="AI411" i="1" s="1"/>
  <c r="AB83" i="1"/>
  <c r="AF83" i="1" s="1"/>
  <c r="AG83" i="1" s="1"/>
  <c r="AH83" i="1" s="1"/>
  <c r="AC266" i="1"/>
  <c r="AD266" i="1" s="1"/>
  <c r="AE266" i="1" s="1"/>
  <c r="AI266" i="1" s="1"/>
  <c r="AB314" i="1"/>
  <c r="AF314" i="1" s="1"/>
  <c r="AG314" i="1" s="1"/>
  <c r="AH314" i="1" s="1"/>
  <c r="AB211" i="1"/>
  <c r="AF211" i="1" s="1"/>
  <c r="AG211" i="1" s="1"/>
  <c r="AH211" i="1" s="1"/>
  <c r="AB413" i="1"/>
  <c r="AF413" i="1" s="1"/>
  <c r="AG413" i="1" s="1"/>
  <c r="AH413" i="1" s="1"/>
  <c r="AB288" i="1"/>
  <c r="AF288" i="1" s="1"/>
  <c r="AG288" i="1" s="1"/>
  <c r="AH288" i="1" s="1"/>
  <c r="AF540" i="1"/>
  <c r="AG540" i="1" s="1"/>
  <c r="AH540" i="1" s="1"/>
  <c r="AB528" i="1"/>
  <c r="AF528" i="1" s="1"/>
  <c r="AG528" i="1" s="1"/>
  <c r="AH528" i="1" s="1"/>
  <c r="AC1265" i="1"/>
  <c r="AD1265" i="1" s="1"/>
  <c r="AE1265" i="1" s="1"/>
  <c r="AI1265" i="1" s="1"/>
  <c r="AB843" i="1"/>
  <c r="AF843" i="1" s="1"/>
  <c r="AG843" i="1" s="1"/>
  <c r="AH843" i="1" s="1"/>
  <c r="AC1056" i="1"/>
  <c r="AD1056" i="1" s="1"/>
  <c r="AE1056" i="1" s="1"/>
  <c r="AI1056" i="1" s="1"/>
  <c r="AC1257" i="1"/>
  <c r="AD1257" i="1" s="1"/>
  <c r="AE1257" i="1" s="1"/>
  <c r="AI1257" i="1" s="1"/>
  <c r="AB1070" i="1"/>
  <c r="AF1070" i="1" s="1"/>
  <c r="AG1070" i="1" s="1"/>
  <c r="AH1070" i="1" s="1"/>
  <c r="AC1140" i="1"/>
  <c r="AD1140" i="1" s="1"/>
  <c r="AE1140" i="1" s="1"/>
  <c r="AI1140" i="1" s="1"/>
  <c r="AC1364" i="1"/>
  <c r="AD1364" i="1" s="1"/>
  <c r="AE1364" i="1" s="1"/>
  <c r="AI1364" i="1" s="1"/>
  <c r="AC1497" i="1"/>
  <c r="AD1497" i="1" s="1"/>
  <c r="AE1497" i="1" s="1"/>
  <c r="AI1497" i="1" s="1"/>
  <c r="AC1664" i="1"/>
  <c r="AD1664" i="1" s="1"/>
  <c r="AE1664" i="1" s="1"/>
  <c r="AI1664" i="1" s="1"/>
  <c r="AC1657" i="1"/>
  <c r="AD1657" i="1" s="1"/>
  <c r="AE1657" i="1" s="1"/>
  <c r="AI1657" i="1" s="1"/>
  <c r="AC2105" i="1"/>
  <c r="AD2105" i="1" s="1"/>
  <c r="AE2105" i="1" s="1"/>
  <c r="AI2105" i="1" s="1"/>
  <c r="AB2233" i="1"/>
  <c r="AF2233" i="1" s="1"/>
  <c r="AG2233" i="1" s="1"/>
  <c r="AH2233" i="1" s="1"/>
  <c r="AC1708" i="1"/>
  <c r="AD1708" i="1" s="1"/>
  <c r="AE1708" i="1" s="1"/>
  <c r="AI1708" i="1" s="1"/>
  <c r="AC423" i="1"/>
  <c r="AD423" i="1" s="1"/>
  <c r="AE423" i="1" s="1"/>
  <c r="AI423" i="1" s="1"/>
  <c r="AC2158" i="1"/>
  <c r="AD2158" i="1" s="1"/>
  <c r="AE2158" i="1" s="1"/>
  <c r="AI2158" i="1" s="1"/>
  <c r="AC2286" i="1"/>
  <c r="AD2286" i="1" s="1"/>
  <c r="AE2286" i="1" s="1"/>
  <c r="AI2286" i="1" s="1"/>
  <c r="AC1856" i="1"/>
  <c r="AD1856" i="1" s="1"/>
  <c r="AE1856" i="1" s="1"/>
  <c r="AI1856" i="1" s="1"/>
  <c r="AC2047" i="1"/>
  <c r="AD2047" i="1" s="1"/>
  <c r="AE2047" i="1" s="1"/>
  <c r="AI2047" i="1" s="1"/>
  <c r="AC2239" i="1"/>
  <c r="AD2239" i="1" s="1"/>
  <c r="AE2239" i="1" s="1"/>
  <c r="AI2239" i="1" s="1"/>
  <c r="AC2312" i="1"/>
  <c r="AD2312" i="1" s="1"/>
  <c r="AE2312" i="1" s="1"/>
  <c r="AI2312" i="1" s="1"/>
  <c r="AC784" i="1"/>
  <c r="AD784" i="1" s="1"/>
  <c r="AE784" i="1" s="1"/>
  <c r="AI784" i="1" s="1"/>
  <c r="AF926" i="1"/>
  <c r="AG926" i="1" s="1"/>
  <c r="AH926" i="1" s="1"/>
  <c r="AB1027" i="1"/>
  <c r="AF1027" i="1" s="1"/>
  <c r="AG1027" i="1" s="1"/>
  <c r="AH1027" i="1" s="1"/>
  <c r="AB445" i="1"/>
  <c r="AF445" i="1" s="1"/>
  <c r="AG445" i="1" s="1"/>
  <c r="AH445" i="1" s="1"/>
  <c r="AB162" i="1"/>
  <c r="AF162" i="1" s="1"/>
  <c r="AG162" i="1" s="1"/>
  <c r="AH162" i="1" s="1"/>
  <c r="AC61" i="1"/>
  <c r="AD61" i="1" s="1"/>
  <c r="AE61" i="1" s="1"/>
  <c r="AI61" i="1" s="1"/>
  <c r="AC435" i="1"/>
  <c r="AD435" i="1" s="1"/>
  <c r="AE435" i="1" s="1"/>
  <c r="AI435" i="1" s="1"/>
  <c r="AC605" i="1"/>
  <c r="AD605" i="1" s="1"/>
  <c r="AE605" i="1" s="1"/>
  <c r="AI605" i="1" s="1"/>
  <c r="AC281" i="1"/>
  <c r="AD281" i="1" s="1"/>
  <c r="AE281" i="1" s="1"/>
  <c r="AI281" i="1" s="1"/>
  <c r="AC1119" i="1"/>
  <c r="AD1119" i="1" s="1"/>
  <c r="AE1119" i="1" s="1"/>
  <c r="AI1119" i="1" s="1"/>
  <c r="AB1285" i="1"/>
  <c r="AF1285" i="1" s="1"/>
  <c r="AG1285" i="1" s="1"/>
  <c r="AH1285" i="1" s="1"/>
  <c r="AB997" i="1"/>
  <c r="AF997" i="1" s="1"/>
  <c r="AG997" i="1" s="1"/>
  <c r="AH997" i="1" s="1"/>
  <c r="AC1462" i="1"/>
  <c r="AD1462" i="1" s="1"/>
  <c r="AE1462" i="1" s="1"/>
  <c r="AI1462" i="1" s="1"/>
  <c r="AC1113" i="1"/>
  <c r="AD1113" i="1" s="1"/>
  <c r="AE1113" i="1" s="1"/>
  <c r="AI1113" i="1" s="1"/>
  <c r="AC845" i="1"/>
  <c r="AD845" i="1" s="1"/>
  <c r="AE845" i="1" s="1"/>
  <c r="AI845" i="1" s="1"/>
  <c r="AC1583" i="1"/>
  <c r="AD1583" i="1" s="1"/>
  <c r="AE1583" i="1" s="1"/>
  <c r="AI1583" i="1" s="1"/>
  <c r="AC1584" i="1"/>
  <c r="AD1584" i="1" s="1"/>
  <c r="AE1584" i="1" s="1"/>
  <c r="AI1584" i="1" s="1"/>
  <c r="AC2113" i="1"/>
  <c r="AD2113" i="1" s="1"/>
  <c r="AE2113" i="1" s="1"/>
  <c r="AI2113" i="1" s="1"/>
  <c r="AC12" i="1"/>
  <c r="AD12" i="1" s="1"/>
  <c r="AE12" i="1" s="1"/>
  <c r="AI12" i="1" s="1"/>
  <c r="AC308" i="1"/>
  <c r="AD308" i="1" s="1"/>
  <c r="AE308" i="1" s="1"/>
  <c r="AI308" i="1" s="1"/>
  <c r="AB1780" i="1"/>
  <c r="AF1780" i="1" s="1"/>
  <c r="AG1780" i="1" s="1"/>
  <c r="AH1780" i="1" s="1"/>
  <c r="AC1971" i="1"/>
  <c r="AD1971" i="1" s="1"/>
  <c r="AE1971" i="1" s="1"/>
  <c r="AI1971" i="1" s="1"/>
  <c r="AC2163" i="1"/>
  <c r="AD2163" i="1" s="1"/>
  <c r="AE2163" i="1" s="1"/>
  <c r="AI2163" i="1" s="1"/>
  <c r="AF2163" i="1"/>
  <c r="AG2163" i="1" s="1"/>
  <c r="AH2163" i="1" s="1"/>
  <c r="AB393" i="1"/>
  <c r="AF393" i="1" s="1"/>
  <c r="AG393" i="1" s="1"/>
  <c r="AH393" i="1" s="1"/>
  <c r="AF1892" i="1"/>
  <c r="AG1892" i="1" s="1"/>
  <c r="AH1892" i="1" s="1"/>
  <c r="AB2276" i="1"/>
  <c r="AF2276" i="1" s="1"/>
  <c r="AG2276" i="1" s="1"/>
  <c r="AH2276" i="1" s="1"/>
  <c r="AC1864" i="1"/>
  <c r="AD1864" i="1" s="1"/>
  <c r="AE1864" i="1" s="1"/>
  <c r="AI1864" i="1" s="1"/>
  <c r="AC2311" i="1"/>
  <c r="AD2311" i="1" s="1"/>
  <c r="AE2311" i="1" s="1"/>
  <c r="AI2311" i="1" s="1"/>
  <c r="AF2320" i="1"/>
  <c r="AG2320" i="1" s="1"/>
  <c r="AH2320" i="1" s="1"/>
  <c r="AC894" i="1"/>
  <c r="AD894" i="1" s="1"/>
  <c r="AE894" i="1" s="1"/>
  <c r="AI894" i="1" s="1"/>
  <c r="AC1771" i="1"/>
  <c r="AD1771" i="1" s="1"/>
  <c r="AE1771" i="1" s="1"/>
  <c r="AI1771" i="1" s="1"/>
  <c r="AC2098" i="1"/>
  <c r="AD2098" i="1" s="1"/>
  <c r="AE2098" i="1" s="1"/>
  <c r="AI2098" i="1" s="1"/>
  <c r="AC428" i="1"/>
  <c r="AD428" i="1" s="1"/>
  <c r="AE428" i="1" s="1"/>
  <c r="AI428" i="1" s="1"/>
  <c r="AC347" i="1"/>
  <c r="AD347" i="1" s="1"/>
  <c r="AE347" i="1" s="1"/>
  <c r="AI347" i="1" s="1"/>
  <c r="AC456" i="1"/>
  <c r="AD456" i="1" s="1"/>
  <c r="AE456" i="1" s="1"/>
  <c r="AI456" i="1" s="1"/>
  <c r="AB1185" i="1"/>
  <c r="AF1185" i="1" s="1"/>
  <c r="AG1185" i="1" s="1"/>
  <c r="AH1185" i="1" s="1"/>
  <c r="AB801" i="1"/>
  <c r="AF801" i="1" s="1"/>
  <c r="AG801" i="1" s="1"/>
  <c r="AH801" i="1" s="1"/>
  <c r="AC1272" i="1"/>
  <c r="AD1272" i="1" s="1"/>
  <c r="AE1272" i="1" s="1"/>
  <c r="AI1272" i="1" s="1"/>
  <c r="AB1168" i="1"/>
  <c r="AF1168" i="1" s="1"/>
  <c r="AG1168" i="1" s="1"/>
  <c r="AH1168" i="1" s="1"/>
  <c r="AC1434" i="1"/>
  <c r="AD1434" i="1" s="1"/>
  <c r="AE1434" i="1" s="1"/>
  <c r="AI1434" i="1" s="1"/>
  <c r="AC1438" i="1"/>
  <c r="AD1438" i="1" s="1"/>
  <c r="AE1438" i="1" s="1"/>
  <c r="AI1438" i="1" s="1"/>
  <c r="AC1802" i="1"/>
  <c r="AD1802" i="1" s="1"/>
  <c r="AE1802" i="1" s="1"/>
  <c r="AI1802" i="1" s="1"/>
  <c r="AF1802" i="1"/>
  <c r="AG1802" i="1" s="1"/>
  <c r="AH1802" i="1" s="1"/>
  <c r="AC1918" i="1"/>
  <c r="AD1918" i="1" s="1"/>
  <c r="AE1918" i="1" s="1"/>
  <c r="AI1918" i="1" s="1"/>
  <c r="AF1918" i="1"/>
  <c r="AG1918" i="1" s="1"/>
  <c r="AH1918" i="1" s="1"/>
  <c r="AF366" i="1"/>
  <c r="AG366" i="1" s="1"/>
  <c r="AH366" i="1" s="1"/>
  <c r="AC366" i="1"/>
  <c r="AD366" i="1" s="1"/>
  <c r="AE366" i="1" s="1"/>
  <c r="AI366" i="1" s="1"/>
  <c r="AC568" i="1"/>
  <c r="AD568" i="1" s="1"/>
  <c r="AE568" i="1" s="1"/>
  <c r="AI568" i="1" s="1"/>
  <c r="AF568" i="1"/>
  <c r="AG568" i="1" s="1"/>
  <c r="AH568" i="1" s="1"/>
  <c r="AF1233" i="1"/>
  <c r="AG1233" i="1" s="1"/>
  <c r="AH1233" i="1" s="1"/>
  <c r="AC1233" i="1"/>
  <c r="AD1233" i="1" s="1"/>
  <c r="AE1233" i="1" s="1"/>
  <c r="AI1233" i="1" s="1"/>
  <c r="AC1943" i="1"/>
  <c r="AD1943" i="1" s="1"/>
  <c r="AE1943" i="1" s="1"/>
  <c r="AI1943" i="1" s="1"/>
  <c r="AF1943" i="1"/>
  <c r="AG1943" i="1" s="1"/>
  <c r="AH1943" i="1" s="1"/>
  <c r="AF2016" i="1"/>
  <c r="AG2016" i="1" s="1"/>
  <c r="AH2016" i="1" s="1"/>
  <c r="AC2016" i="1"/>
  <c r="AD2016" i="1" s="1"/>
  <c r="AE2016" i="1" s="1"/>
  <c r="AI2016" i="1" s="1"/>
  <c r="AF814" i="1"/>
  <c r="AG814" i="1" s="1"/>
  <c r="AH814" i="1" s="1"/>
  <c r="AC814" i="1"/>
  <c r="AD814" i="1" s="1"/>
  <c r="AE814" i="1" s="1"/>
  <c r="AI814" i="1" s="1"/>
  <c r="AC1851" i="1"/>
  <c r="AD1851" i="1" s="1"/>
  <c r="AE1851" i="1" s="1"/>
  <c r="AI1851" i="1" s="1"/>
  <c r="AF1851" i="1"/>
  <c r="AG1851" i="1" s="1"/>
  <c r="AH1851" i="1" s="1"/>
  <c r="AC780" i="1"/>
  <c r="AD780" i="1" s="1"/>
  <c r="AE780" i="1" s="1"/>
  <c r="AI780" i="1" s="1"/>
  <c r="AF780" i="1"/>
  <c r="AG780" i="1" s="1"/>
  <c r="AH780" i="1" s="1"/>
  <c r="AF374" i="1"/>
  <c r="AG374" i="1" s="1"/>
  <c r="AH374" i="1" s="1"/>
  <c r="AC374" i="1"/>
  <c r="AD374" i="1" s="1"/>
  <c r="AE374" i="1" s="1"/>
  <c r="AI374" i="1" s="1"/>
  <c r="AF363" i="1"/>
  <c r="AG363" i="1" s="1"/>
  <c r="AH363" i="1" s="1"/>
  <c r="AC363" i="1"/>
  <c r="AD363" i="1" s="1"/>
  <c r="AE363" i="1" s="1"/>
  <c r="AI363" i="1" s="1"/>
  <c r="AF658" i="1"/>
  <c r="AG658" i="1" s="1"/>
  <c r="AH658" i="1" s="1"/>
  <c r="AC658" i="1"/>
  <c r="AD658" i="1" s="1"/>
  <c r="AE658" i="1" s="1"/>
  <c r="AI658" i="1" s="1"/>
  <c r="AF1157" i="1"/>
  <c r="AG1157" i="1" s="1"/>
  <c r="AH1157" i="1" s="1"/>
  <c r="AC1157" i="1"/>
  <c r="AD1157" i="1" s="1"/>
  <c r="AE1157" i="1" s="1"/>
  <c r="AI1157" i="1" s="1"/>
  <c r="AC1760" i="1"/>
  <c r="AD1760" i="1" s="1"/>
  <c r="AE1760" i="1" s="1"/>
  <c r="AI1760" i="1" s="1"/>
  <c r="AF1760" i="1"/>
  <c r="AG1760" i="1" s="1"/>
  <c r="AH1760" i="1" s="1"/>
  <c r="AF2137" i="1"/>
  <c r="AG2137" i="1" s="1"/>
  <c r="AH2137" i="1" s="1"/>
  <c r="AC2137" i="1"/>
  <c r="AD2137" i="1" s="1"/>
  <c r="AE2137" i="1" s="1"/>
  <c r="AI2137" i="1" s="1"/>
  <c r="AC816" i="1"/>
  <c r="AD816" i="1" s="1"/>
  <c r="AE816" i="1" s="1"/>
  <c r="AI816" i="1" s="1"/>
  <c r="AF816" i="1"/>
  <c r="AG816" i="1" s="1"/>
  <c r="AH816" i="1" s="1"/>
  <c r="AC1008" i="1"/>
  <c r="AD1008" i="1" s="1"/>
  <c r="AE1008" i="1" s="1"/>
  <c r="AI1008" i="1" s="1"/>
  <c r="AC2240" i="1"/>
  <c r="AD2240" i="1" s="1"/>
  <c r="AE2240" i="1" s="1"/>
  <c r="AI2240" i="1" s="1"/>
  <c r="AB579" i="1"/>
  <c r="AF579" i="1" s="1"/>
  <c r="AG579" i="1" s="1"/>
  <c r="AH579" i="1" s="1"/>
  <c r="AB1174" i="1"/>
  <c r="AF1174" i="1" s="1"/>
  <c r="AG1174" i="1" s="1"/>
  <c r="AH1174" i="1" s="1"/>
  <c r="AC1571" i="1"/>
  <c r="AD1571" i="1" s="1"/>
  <c r="AE1571" i="1" s="1"/>
  <c r="AI1571" i="1" s="1"/>
  <c r="AB1666" i="1"/>
  <c r="AF1666" i="1" s="1"/>
  <c r="AG1666" i="1" s="1"/>
  <c r="AH1666" i="1" s="1"/>
  <c r="AB1672" i="1"/>
  <c r="AF1672" i="1" s="1"/>
  <c r="AG1672" i="1" s="1"/>
  <c r="AH1672" i="1" s="1"/>
  <c r="AB451" i="1"/>
  <c r="AF451" i="1" s="1"/>
  <c r="AG451" i="1" s="1"/>
  <c r="AH451" i="1" s="1"/>
  <c r="AB2038" i="1"/>
  <c r="AF2038" i="1" s="1"/>
  <c r="AG2038" i="1" s="1"/>
  <c r="AH2038" i="1" s="1"/>
  <c r="AB781" i="1"/>
  <c r="AF781" i="1" s="1"/>
  <c r="AG781" i="1" s="1"/>
  <c r="AH781" i="1" s="1"/>
  <c r="AC380" i="1"/>
  <c r="AD380" i="1" s="1"/>
  <c r="AE380" i="1" s="1"/>
  <c r="AI380" i="1" s="1"/>
  <c r="AB572" i="1"/>
  <c r="AF572" i="1" s="1"/>
  <c r="AG572" i="1" s="1"/>
  <c r="AH572" i="1" s="1"/>
  <c r="AC1217" i="1"/>
  <c r="AD1217" i="1" s="1"/>
  <c r="AE1217" i="1" s="1"/>
  <c r="AI1217" i="1" s="1"/>
  <c r="AB989" i="1"/>
  <c r="AF989" i="1" s="1"/>
  <c r="AG989" i="1" s="1"/>
  <c r="AH989" i="1" s="1"/>
  <c r="AC733" i="1"/>
  <c r="AD733" i="1" s="1"/>
  <c r="AE733" i="1" s="1"/>
  <c r="AI733" i="1" s="1"/>
  <c r="AC1175" i="1"/>
  <c r="AD1175" i="1" s="1"/>
  <c r="AE1175" i="1" s="1"/>
  <c r="AI1175" i="1" s="1"/>
  <c r="AC1511" i="1"/>
  <c r="AD1511" i="1" s="1"/>
  <c r="AE1511" i="1" s="1"/>
  <c r="AI1511" i="1" s="1"/>
  <c r="AB1710" i="1"/>
  <c r="AF1710" i="1" s="1"/>
  <c r="AG1710" i="1" s="1"/>
  <c r="AH1710" i="1" s="1"/>
  <c r="AB109" i="1"/>
  <c r="AF109" i="1" s="1"/>
  <c r="AG109" i="1" s="1"/>
  <c r="AH109" i="1" s="1"/>
  <c r="AF1808" i="1"/>
  <c r="AG1808" i="1" s="1"/>
  <c r="AH1808" i="1" s="1"/>
  <c r="AC1808" i="1"/>
  <c r="AD1808" i="1" s="1"/>
  <c r="AE1808" i="1" s="1"/>
  <c r="AI1808" i="1" s="1"/>
  <c r="AC482" i="1"/>
  <c r="AD482" i="1" s="1"/>
  <c r="AE482" i="1" s="1"/>
  <c r="AI482" i="1" s="1"/>
  <c r="AF482" i="1"/>
  <c r="AG482" i="1" s="1"/>
  <c r="AH482" i="1" s="1"/>
  <c r="AC1471" i="1"/>
  <c r="AD1471" i="1" s="1"/>
  <c r="AE1471" i="1" s="1"/>
  <c r="AI1471" i="1" s="1"/>
  <c r="AF1471" i="1"/>
  <c r="AG1471" i="1" s="1"/>
  <c r="AH1471" i="1" s="1"/>
  <c r="AC984" i="1"/>
  <c r="AD984" i="1" s="1"/>
  <c r="AE984" i="1" s="1"/>
  <c r="AI984" i="1" s="1"/>
  <c r="AF984" i="1"/>
  <c r="AG984" i="1" s="1"/>
  <c r="AH984" i="1" s="1"/>
  <c r="AC941" i="1"/>
  <c r="AD941" i="1" s="1"/>
  <c r="AE941" i="1" s="1"/>
  <c r="AI941" i="1" s="1"/>
  <c r="AF941" i="1"/>
  <c r="AG941" i="1" s="1"/>
  <c r="AH941" i="1" s="1"/>
  <c r="AF981" i="1"/>
  <c r="AG981" i="1" s="1"/>
  <c r="AH981" i="1" s="1"/>
  <c r="AC981" i="1"/>
  <c r="AD981" i="1" s="1"/>
  <c r="AE981" i="1" s="1"/>
  <c r="AI981" i="1" s="1"/>
  <c r="AF1932" i="1"/>
  <c r="AG1932" i="1" s="1"/>
  <c r="AH1932" i="1" s="1"/>
  <c r="AC1932" i="1"/>
  <c r="AD1932" i="1" s="1"/>
  <c r="AE1932" i="1" s="1"/>
  <c r="AI1932" i="1" s="1"/>
  <c r="AC488" i="1"/>
  <c r="AD488" i="1" s="1"/>
  <c r="AE488" i="1" s="1"/>
  <c r="AI488" i="1" s="1"/>
  <c r="AF488" i="1"/>
  <c r="AG488" i="1" s="1"/>
  <c r="AH488" i="1" s="1"/>
  <c r="AF630" i="1"/>
  <c r="AG630" i="1" s="1"/>
  <c r="AH630" i="1" s="1"/>
  <c r="AC630" i="1"/>
  <c r="AD630" i="1" s="1"/>
  <c r="AE630" i="1" s="1"/>
  <c r="AI630" i="1" s="1"/>
  <c r="AF758" i="1"/>
  <c r="AG758" i="1" s="1"/>
  <c r="AH758" i="1" s="1"/>
  <c r="AC758" i="1"/>
  <c r="AD758" i="1" s="1"/>
  <c r="AE758" i="1" s="1"/>
  <c r="AI758" i="1" s="1"/>
  <c r="AC2201" i="1"/>
  <c r="AD2201" i="1" s="1"/>
  <c r="AE2201" i="1" s="1"/>
  <c r="AI2201" i="1" s="1"/>
  <c r="AF2201" i="1"/>
  <c r="AG2201" i="1" s="1"/>
  <c r="AH2201" i="1" s="1"/>
  <c r="AC1896" i="1"/>
  <c r="AD1896" i="1" s="1"/>
  <c r="AE1896" i="1" s="1"/>
  <c r="AI1896" i="1" s="1"/>
  <c r="AF1896" i="1"/>
  <c r="AG1896" i="1" s="1"/>
  <c r="AH1896" i="1" s="1"/>
  <c r="AF512" i="1"/>
  <c r="AG512" i="1" s="1"/>
  <c r="AH512" i="1" s="1"/>
  <c r="AC512" i="1"/>
  <c r="AD512" i="1" s="1"/>
  <c r="AE512" i="1" s="1"/>
  <c r="AI512" i="1" s="1"/>
  <c r="AF303" i="1"/>
  <c r="AG303" i="1" s="1"/>
  <c r="AH303" i="1" s="1"/>
  <c r="AC303" i="1"/>
  <c r="AD303" i="1" s="1"/>
  <c r="AE303" i="1" s="1"/>
  <c r="AI303" i="1" s="1"/>
  <c r="AC1577" i="1"/>
  <c r="AD1577" i="1" s="1"/>
  <c r="AE1577" i="1" s="1"/>
  <c r="AI1577" i="1" s="1"/>
  <c r="AF1577" i="1"/>
  <c r="AG1577" i="1" s="1"/>
  <c r="AH1577" i="1" s="1"/>
  <c r="AC942" i="1"/>
  <c r="AD942" i="1" s="1"/>
  <c r="AE942" i="1" s="1"/>
  <c r="AI942" i="1" s="1"/>
  <c r="AF942" i="1"/>
  <c r="AG942" i="1" s="1"/>
  <c r="AH942" i="1" s="1"/>
  <c r="AC818" i="1"/>
  <c r="AD818" i="1" s="1"/>
  <c r="AE818" i="1" s="1"/>
  <c r="AI818" i="1" s="1"/>
  <c r="AF1015" i="1"/>
  <c r="AG1015" i="1" s="1"/>
  <c r="AH1015" i="1" s="1"/>
  <c r="AC802" i="1"/>
  <c r="AD802" i="1" s="1"/>
  <c r="AE802" i="1" s="1"/>
  <c r="AI802" i="1" s="1"/>
  <c r="AB1225" i="1"/>
  <c r="AF1225" i="1" s="1"/>
  <c r="AG1225" i="1" s="1"/>
  <c r="AH1225" i="1" s="1"/>
  <c r="AB132" i="1"/>
  <c r="AF132" i="1" s="1"/>
  <c r="AG132" i="1" s="1"/>
  <c r="AH132" i="1" s="1"/>
  <c r="AC319" i="1"/>
  <c r="AD319" i="1" s="1"/>
  <c r="AE319" i="1" s="1"/>
  <c r="AI319" i="1" s="1"/>
  <c r="AC2004" i="1"/>
  <c r="AD2004" i="1" s="1"/>
  <c r="AE2004" i="1" s="1"/>
  <c r="AI2004" i="1" s="1"/>
  <c r="AC2103" i="1"/>
  <c r="AD2103" i="1" s="1"/>
  <c r="AE2103" i="1" s="1"/>
  <c r="AI2103" i="1" s="1"/>
  <c r="AC846" i="1"/>
  <c r="AD846" i="1" s="1"/>
  <c r="AE846" i="1" s="1"/>
  <c r="AI846" i="1" s="1"/>
  <c r="AC673" i="1"/>
  <c r="AD673" i="1" s="1"/>
  <c r="AE673" i="1" s="1"/>
  <c r="AI673" i="1" s="1"/>
  <c r="AC810" i="1"/>
  <c r="AD810" i="1" s="1"/>
  <c r="AE810" i="1" s="1"/>
  <c r="AI810" i="1" s="1"/>
  <c r="AB886" i="1"/>
  <c r="AF886" i="1" s="1"/>
  <c r="AG886" i="1" s="1"/>
  <c r="AH886" i="1" s="1"/>
  <c r="AB735" i="1"/>
  <c r="AF735" i="1" s="1"/>
  <c r="AG735" i="1" s="1"/>
  <c r="AH735" i="1" s="1"/>
  <c r="AC1339" i="1"/>
  <c r="AD1339" i="1" s="1"/>
  <c r="AE1339" i="1" s="1"/>
  <c r="AI1339" i="1" s="1"/>
  <c r="AB790" i="1"/>
  <c r="AF790" i="1" s="1"/>
  <c r="AG790" i="1" s="1"/>
  <c r="AH790" i="1" s="1"/>
  <c r="AB1458" i="1"/>
  <c r="AF1458" i="1" s="1"/>
  <c r="AG1458" i="1" s="1"/>
  <c r="AH1458" i="1" s="1"/>
  <c r="AB2297" i="1"/>
  <c r="AF2297" i="1" s="1"/>
  <c r="AG2297" i="1" s="1"/>
  <c r="AH2297" i="1" s="1"/>
  <c r="AC172" i="1"/>
  <c r="AD172" i="1" s="1"/>
  <c r="AE172" i="1" s="1"/>
  <c r="AI172" i="1" s="1"/>
  <c r="AC352" i="1"/>
  <c r="AD352" i="1" s="1"/>
  <c r="AE352" i="1" s="1"/>
  <c r="AI352" i="1" s="1"/>
  <c r="AC1667" i="1"/>
  <c r="AD1667" i="1" s="1"/>
  <c r="AE1667" i="1" s="1"/>
  <c r="AI1667" i="1" s="1"/>
  <c r="AF2111" i="1"/>
  <c r="AG2111" i="1" s="1"/>
  <c r="AH2111" i="1" s="1"/>
  <c r="AC186" i="1"/>
  <c r="AD186" i="1" s="1"/>
  <c r="AE186" i="1" s="1"/>
  <c r="AI186" i="1" s="1"/>
  <c r="AC93" i="1"/>
  <c r="AD93" i="1" s="1"/>
  <c r="AE93" i="1" s="1"/>
  <c r="AI93" i="1" s="1"/>
  <c r="AB1379" i="1"/>
  <c r="AF1379" i="1" s="1"/>
  <c r="AG1379" i="1" s="1"/>
  <c r="AH1379" i="1" s="1"/>
  <c r="AC756" i="1"/>
  <c r="AD756" i="1" s="1"/>
  <c r="AE756" i="1" s="1"/>
  <c r="AI756" i="1" s="1"/>
  <c r="AF756" i="1"/>
  <c r="AG756" i="1" s="1"/>
  <c r="AH756" i="1" s="1"/>
  <c r="AB1221" i="1"/>
  <c r="AF1221" i="1" s="1"/>
  <c r="AG1221" i="1" s="1"/>
  <c r="AH1221" i="1" s="1"/>
  <c r="AB1059" i="1"/>
  <c r="AF1059" i="1" s="1"/>
  <c r="AG1059" i="1" s="1"/>
  <c r="AH1059" i="1" s="1"/>
  <c r="AB1390" i="1"/>
  <c r="AF1390" i="1" s="1"/>
  <c r="AG1390" i="1" s="1"/>
  <c r="AH1390" i="1" s="1"/>
  <c r="AC1609" i="1"/>
  <c r="AD1609" i="1" s="1"/>
  <c r="AE1609" i="1" s="1"/>
  <c r="AI1609" i="1" s="1"/>
  <c r="AC968" i="1"/>
  <c r="AD968" i="1" s="1"/>
  <c r="AE968" i="1" s="1"/>
  <c r="AI968" i="1" s="1"/>
  <c r="AC59" i="1"/>
  <c r="AD59" i="1" s="1"/>
  <c r="AE59" i="1" s="1"/>
  <c r="AI59" i="1" s="1"/>
  <c r="AF59" i="1"/>
  <c r="AG59" i="1" s="1"/>
  <c r="AH59" i="1" s="1"/>
  <c r="AC692" i="1"/>
  <c r="AD692" i="1" s="1"/>
  <c r="AE692" i="1" s="1"/>
  <c r="AI692" i="1" s="1"/>
  <c r="AB1276" i="1"/>
  <c r="AF1276" i="1" s="1"/>
  <c r="AG1276" i="1" s="1"/>
  <c r="AH1276" i="1" s="1"/>
  <c r="AB828" i="1"/>
  <c r="AF828" i="1" s="1"/>
  <c r="AG828" i="1" s="1"/>
  <c r="AH828" i="1" s="1"/>
  <c r="AB1866" i="1"/>
  <c r="AF1866" i="1" s="1"/>
  <c r="AG1866" i="1" s="1"/>
  <c r="AH1866" i="1" s="1"/>
  <c r="AB2107" i="1"/>
  <c r="AF2107" i="1" s="1"/>
  <c r="AG2107" i="1" s="1"/>
  <c r="AH2107" i="1" s="1"/>
  <c r="AB2284" i="1"/>
  <c r="AF2284" i="1" s="1"/>
  <c r="AG2284" i="1" s="1"/>
  <c r="AH2284" i="1" s="1"/>
  <c r="AB2072" i="1"/>
  <c r="AF2072" i="1" s="1"/>
  <c r="AG2072" i="1" s="1"/>
  <c r="AH2072" i="1" s="1"/>
  <c r="AC112" i="1"/>
  <c r="AD112" i="1" s="1"/>
  <c r="AE112" i="1" s="1"/>
  <c r="AI112" i="1" s="1"/>
  <c r="AF112" i="1"/>
  <c r="AG112" i="1" s="1"/>
  <c r="AH112" i="1" s="1"/>
  <c r="AF463" i="1"/>
  <c r="AG463" i="1" s="1"/>
  <c r="AH463" i="1" s="1"/>
  <c r="AC463" i="1"/>
  <c r="AD463" i="1" s="1"/>
  <c r="AE463" i="1" s="1"/>
  <c r="AI463" i="1" s="1"/>
  <c r="AF96" i="1"/>
  <c r="AG96" i="1" s="1"/>
  <c r="AH96" i="1" s="1"/>
  <c r="AC96" i="1"/>
  <c r="AD96" i="1" s="1"/>
  <c r="AE96" i="1" s="1"/>
  <c r="AI96" i="1" s="1"/>
  <c r="AC1581" i="1"/>
  <c r="AD1581" i="1" s="1"/>
  <c r="AE1581" i="1" s="1"/>
  <c r="AI1581" i="1" s="1"/>
  <c r="AF1581" i="1"/>
  <c r="AG1581" i="1" s="1"/>
  <c r="AH1581" i="1" s="1"/>
  <c r="AC2172" i="1"/>
  <c r="AD2172" i="1" s="1"/>
  <c r="AE2172" i="1" s="1"/>
  <c r="AI2172" i="1" s="1"/>
  <c r="AF2172" i="1"/>
  <c r="AG2172" i="1" s="1"/>
  <c r="AH2172" i="1" s="1"/>
  <c r="AC1824" i="1"/>
  <c r="AD1824" i="1" s="1"/>
  <c r="AE1824" i="1" s="1"/>
  <c r="AI1824" i="1" s="1"/>
  <c r="AF1824" i="1"/>
  <c r="AG1824" i="1" s="1"/>
  <c r="AH1824" i="1" s="1"/>
  <c r="AF1284" i="1"/>
  <c r="AG1284" i="1" s="1"/>
  <c r="AH1284" i="1" s="1"/>
  <c r="AC1284" i="1"/>
  <c r="AD1284" i="1" s="1"/>
  <c r="AE1284" i="1" s="1"/>
  <c r="AI1284" i="1" s="1"/>
  <c r="AA1542" i="1"/>
  <c r="AB1542" i="1" s="1"/>
  <c r="AF1542" i="1" s="1"/>
  <c r="AG1542" i="1" s="1"/>
  <c r="AH1542" i="1" s="1"/>
  <c r="AA1320" i="1"/>
  <c r="AA1545" i="1"/>
  <c r="AB1545" i="1" s="1"/>
  <c r="AF1545" i="1" s="1"/>
  <c r="AG1545" i="1" s="1"/>
  <c r="AH1545" i="1" s="1"/>
  <c r="AA1466" i="1"/>
  <c r="AB1466" i="1" s="1"/>
  <c r="AF1466" i="1" s="1"/>
  <c r="AG1466" i="1" s="1"/>
  <c r="AH1466" i="1" s="1"/>
  <c r="AA1447" i="1"/>
  <c r="AB1447" i="1" s="1"/>
  <c r="AF1447" i="1" s="1"/>
  <c r="AG1447" i="1" s="1"/>
  <c r="AH1447" i="1" s="1"/>
  <c r="AC2237" i="1"/>
  <c r="AD2237" i="1" s="1"/>
  <c r="AE2237" i="1" s="1"/>
  <c r="AI2237" i="1" s="1"/>
  <c r="AC2244" i="1"/>
  <c r="AD2244" i="1" s="1"/>
  <c r="AE2244" i="1" s="1"/>
  <c r="AI2244" i="1" s="1"/>
  <c r="AC1959" i="1"/>
  <c r="AD1959" i="1" s="1"/>
  <c r="AE1959" i="1" s="1"/>
  <c r="AI1959" i="1" s="1"/>
  <c r="AC1240" i="1"/>
  <c r="AD1240" i="1" s="1"/>
  <c r="AE1240" i="1" s="1"/>
  <c r="AI1240" i="1" s="1"/>
  <c r="AB2013" i="1"/>
  <c r="AF2013" i="1" s="1"/>
  <c r="AG2013" i="1" s="1"/>
  <c r="AH2013" i="1" s="1"/>
  <c r="AC1641" i="1"/>
  <c r="AD1641" i="1" s="1"/>
  <c r="AE1641" i="1" s="1"/>
  <c r="AI1641" i="1" s="1"/>
  <c r="AB197" i="1"/>
  <c r="AF197" i="1" s="1"/>
  <c r="AG197" i="1" s="1"/>
  <c r="AH197" i="1" s="1"/>
  <c r="AC335" i="1"/>
  <c r="AD335" i="1" s="1"/>
  <c r="AE335" i="1" s="1"/>
  <c r="AI335" i="1" s="1"/>
  <c r="AC1012" i="1"/>
  <c r="AD1012" i="1" s="1"/>
  <c r="AE1012" i="1" s="1"/>
  <c r="AI1012" i="1" s="1"/>
  <c r="AB902" i="1"/>
  <c r="AF902" i="1" s="1"/>
  <c r="AG902" i="1" s="1"/>
  <c r="AH902" i="1" s="1"/>
  <c r="AC1534" i="1"/>
  <c r="AD1534" i="1" s="1"/>
  <c r="AE1534" i="1" s="1"/>
  <c r="AI1534" i="1" s="1"/>
  <c r="AC1596" i="1"/>
  <c r="AD1596" i="1" s="1"/>
  <c r="AE1596" i="1" s="1"/>
  <c r="AI1596" i="1" s="1"/>
  <c r="AB536" i="1"/>
  <c r="AF536" i="1" s="1"/>
  <c r="AG536" i="1" s="1"/>
  <c r="AH536" i="1" s="1"/>
  <c r="AC2278" i="1"/>
  <c r="AD2278" i="1" s="1"/>
  <c r="AE2278" i="1" s="1"/>
  <c r="AI2278" i="1" s="1"/>
  <c r="AF122" i="1"/>
  <c r="AG122" i="1" s="1"/>
  <c r="AH122" i="1" s="1"/>
  <c r="AC671" i="1"/>
  <c r="AD671" i="1" s="1"/>
  <c r="AE671" i="1" s="1"/>
  <c r="AI671" i="1" s="1"/>
  <c r="AC1954" i="1"/>
  <c r="AD1954" i="1" s="1"/>
  <c r="AE1954" i="1" s="1"/>
  <c r="AI1954" i="1" s="1"/>
  <c r="AB806" i="1"/>
  <c r="AF806" i="1" s="1"/>
  <c r="AG806" i="1" s="1"/>
  <c r="AH806" i="1" s="1"/>
  <c r="AB698" i="1"/>
  <c r="AF698" i="1" s="1"/>
  <c r="AG698" i="1" s="1"/>
  <c r="AH698" i="1" s="1"/>
  <c r="AC348" i="1"/>
  <c r="AD348" i="1" s="1"/>
  <c r="AE348" i="1" s="1"/>
  <c r="AI348" i="1" s="1"/>
  <c r="AC235" i="1"/>
  <c r="AD235" i="1" s="1"/>
  <c r="AE235" i="1" s="1"/>
  <c r="AI235" i="1" s="1"/>
  <c r="AB328" i="1"/>
  <c r="AF328" i="1" s="1"/>
  <c r="AG328" i="1" s="1"/>
  <c r="AH328" i="1" s="1"/>
  <c r="AF442" i="1"/>
  <c r="AG442" i="1" s="1"/>
  <c r="AH442" i="1" s="1"/>
  <c r="AC557" i="1"/>
  <c r="AD557" i="1" s="1"/>
  <c r="AE557" i="1" s="1"/>
  <c r="AI557" i="1" s="1"/>
  <c r="AB268" i="1"/>
  <c r="AF268" i="1" s="1"/>
  <c r="AG268" i="1" s="1"/>
  <c r="AH268" i="1" s="1"/>
  <c r="AB618" i="1"/>
  <c r="AF618" i="1" s="1"/>
  <c r="AG618" i="1" s="1"/>
  <c r="AH618" i="1" s="1"/>
  <c r="AC1126" i="1"/>
  <c r="AD1126" i="1" s="1"/>
  <c r="AE1126" i="1" s="1"/>
  <c r="AI1126" i="1" s="1"/>
  <c r="AF1155" i="1"/>
  <c r="AG1155" i="1" s="1"/>
  <c r="AH1155" i="1" s="1"/>
  <c r="AF938" i="1"/>
  <c r="AG938" i="1" s="1"/>
  <c r="AH938" i="1" s="1"/>
  <c r="AF900" i="1"/>
  <c r="AG900" i="1" s="1"/>
  <c r="AH900" i="1" s="1"/>
  <c r="AB1533" i="1"/>
  <c r="AF1533" i="1" s="1"/>
  <c r="AG1533" i="1" s="1"/>
  <c r="AH1533" i="1" s="1"/>
  <c r="AC1524" i="1"/>
  <c r="AD1524" i="1" s="1"/>
  <c r="AE1524" i="1" s="1"/>
  <c r="AI1524" i="1" s="1"/>
  <c r="AC1353" i="1"/>
  <c r="AD1353" i="1" s="1"/>
  <c r="AE1353" i="1" s="1"/>
  <c r="AI1353" i="1" s="1"/>
  <c r="AC1448" i="1"/>
  <c r="AD1448" i="1" s="1"/>
  <c r="AE1448" i="1" s="1"/>
  <c r="AI1448" i="1" s="1"/>
  <c r="AC878" i="1"/>
  <c r="AD878" i="1" s="1"/>
  <c r="AE878" i="1" s="1"/>
  <c r="AI878" i="1" s="1"/>
  <c r="AC1196" i="1"/>
  <c r="AD1196" i="1" s="1"/>
  <c r="AE1196" i="1" s="1"/>
  <c r="AI1196" i="1" s="1"/>
  <c r="AB1587" i="1"/>
  <c r="AF1587" i="1" s="1"/>
  <c r="AG1587" i="1" s="1"/>
  <c r="AH1587" i="1" s="1"/>
  <c r="AC1767" i="1"/>
  <c r="AD1767" i="1" s="1"/>
  <c r="AE1767" i="1" s="1"/>
  <c r="AI1767" i="1" s="1"/>
  <c r="AC1721" i="1"/>
  <c r="AD1721" i="1" s="1"/>
  <c r="AE1721" i="1" s="1"/>
  <c r="AI1721" i="1" s="1"/>
  <c r="AC9" i="1"/>
  <c r="AD9" i="1" s="1"/>
  <c r="AE9" i="1" s="1"/>
  <c r="AI9" i="1" s="1"/>
  <c r="AC205" i="1"/>
  <c r="AD205" i="1" s="1"/>
  <c r="AE205" i="1" s="1"/>
  <c r="AI205" i="1" s="1"/>
  <c r="AC1963" i="1"/>
  <c r="AD1963" i="1" s="1"/>
  <c r="AE1963" i="1" s="1"/>
  <c r="AI1963" i="1" s="1"/>
  <c r="AC2155" i="1"/>
  <c r="AD2155" i="1" s="1"/>
  <c r="AE2155" i="1" s="1"/>
  <c r="AI2155" i="1" s="1"/>
  <c r="AF169" i="1"/>
  <c r="AG169" i="1" s="1"/>
  <c r="AH169" i="1" s="1"/>
  <c r="AF336" i="1"/>
  <c r="AG336" i="1" s="1"/>
  <c r="AH336" i="1" s="1"/>
  <c r="AC531" i="1"/>
  <c r="AD531" i="1" s="1"/>
  <c r="AE531" i="1" s="1"/>
  <c r="AI531" i="1" s="1"/>
  <c r="AC2204" i="1"/>
  <c r="AD2204" i="1" s="1"/>
  <c r="AE2204" i="1" s="1"/>
  <c r="AI2204" i="1" s="1"/>
  <c r="AC154" i="1"/>
  <c r="AD154" i="1" s="1"/>
  <c r="AE154" i="1" s="1"/>
  <c r="AI154" i="1" s="1"/>
  <c r="AC2222" i="1"/>
  <c r="AD2222" i="1" s="1"/>
  <c r="AE2222" i="1" s="1"/>
  <c r="AI2222" i="1" s="1"/>
  <c r="AF1865" i="1"/>
  <c r="AG1865" i="1" s="1"/>
  <c r="AH1865" i="1" s="1"/>
  <c r="AB1992" i="1"/>
  <c r="AF1992" i="1" s="1"/>
  <c r="AG1992" i="1" s="1"/>
  <c r="AH1992" i="1" s="1"/>
  <c r="AF719" i="1"/>
  <c r="AG719" i="1" s="1"/>
  <c r="AH719" i="1" s="1"/>
  <c r="AC1092" i="1"/>
  <c r="AD1092" i="1" s="1"/>
  <c r="AE1092" i="1" s="1"/>
  <c r="AI1092" i="1" s="1"/>
  <c r="AC1827" i="1"/>
  <c r="AD1827" i="1" s="1"/>
  <c r="AE1827" i="1" s="1"/>
  <c r="AI1827" i="1" s="1"/>
  <c r="AC267" i="1"/>
  <c r="AD267" i="1" s="1"/>
  <c r="AE267" i="1" s="1"/>
  <c r="AI267" i="1" s="1"/>
  <c r="AB654" i="1"/>
  <c r="AF654" i="1" s="1"/>
  <c r="AG654" i="1" s="1"/>
  <c r="AH654" i="1" s="1"/>
  <c r="AC176" i="1"/>
  <c r="AD176" i="1" s="1"/>
  <c r="AE176" i="1" s="1"/>
  <c r="AI176" i="1" s="1"/>
  <c r="AC284" i="1"/>
  <c r="AD284" i="1" s="1"/>
  <c r="AE284" i="1" s="1"/>
  <c r="AI284" i="1" s="1"/>
  <c r="AC895" i="1"/>
  <c r="AD895" i="1" s="1"/>
  <c r="AE895" i="1" s="1"/>
  <c r="AI895" i="1" s="1"/>
  <c r="AF1035" i="1"/>
  <c r="AG1035" i="1" s="1"/>
  <c r="AH1035" i="1" s="1"/>
  <c r="AC1121" i="1"/>
  <c r="AD1121" i="1" s="1"/>
  <c r="AE1121" i="1" s="1"/>
  <c r="AI1121" i="1" s="1"/>
  <c r="AC1317" i="1"/>
  <c r="AD1317" i="1" s="1"/>
  <c r="AE1317" i="1" s="1"/>
  <c r="AI1317" i="1" s="1"/>
  <c r="AC1218" i="1"/>
  <c r="AD1218" i="1" s="1"/>
  <c r="AE1218" i="1" s="1"/>
  <c r="AI1218" i="1" s="1"/>
  <c r="AB1165" i="1"/>
  <c r="AF1165" i="1" s="1"/>
  <c r="AG1165" i="1" s="1"/>
  <c r="AH1165" i="1" s="1"/>
  <c r="AC1251" i="1"/>
  <c r="AD1251" i="1" s="1"/>
  <c r="AE1251" i="1" s="1"/>
  <c r="AI1251" i="1" s="1"/>
  <c r="AC1412" i="1"/>
  <c r="AD1412" i="1" s="1"/>
  <c r="AE1412" i="1" s="1"/>
  <c r="AI1412" i="1" s="1"/>
  <c r="AC1361" i="1"/>
  <c r="AD1361" i="1" s="1"/>
  <c r="AE1361" i="1" s="1"/>
  <c r="AI1361" i="1" s="1"/>
  <c r="AC1328" i="1"/>
  <c r="AD1328" i="1" s="1"/>
  <c r="AE1328" i="1" s="1"/>
  <c r="AI1328" i="1" s="1"/>
  <c r="AB1501" i="1"/>
  <c r="AF1501" i="1" s="1"/>
  <c r="AG1501" i="1" s="1"/>
  <c r="AH1501" i="1" s="1"/>
  <c r="AC2045" i="1"/>
  <c r="AD2045" i="1" s="1"/>
  <c r="AE2045" i="1" s="1"/>
  <c r="AI2045" i="1" s="1"/>
  <c r="AC2333" i="1"/>
  <c r="AD2333" i="1" s="1"/>
  <c r="AE2333" i="1" s="1"/>
  <c r="AI2333" i="1" s="1"/>
  <c r="AC1674" i="1"/>
  <c r="AD1674" i="1" s="1"/>
  <c r="AE1674" i="1" s="1"/>
  <c r="AI1674" i="1" s="1"/>
  <c r="AC117" i="1"/>
  <c r="AD117" i="1" s="1"/>
  <c r="AE117" i="1" s="1"/>
  <c r="AI117" i="1" s="1"/>
  <c r="AC123" i="1"/>
  <c r="AD123" i="1" s="1"/>
  <c r="AE123" i="1" s="1"/>
  <c r="AI123" i="1" s="1"/>
  <c r="AC1956" i="1"/>
  <c r="AD1956" i="1" s="1"/>
  <c r="AE1956" i="1" s="1"/>
  <c r="AI1956" i="1" s="1"/>
  <c r="AC2102" i="1"/>
  <c r="AD2102" i="1" s="1"/>
  <c r="AE2102" i="1" s="1"/>
  <c r="AI2102" i="1" s="1"/>
  <c r="AB52" i="1"/>
  <c r="AF52" i="1" s="1"/>
  <c r="AG52" i="1" s="1"/>
  <c r="AH52" i="1" s="1"/>
  <c r="AC1928" i="1"/>
  <c r="AD1928" i="1" s="1"/>
  <c r="AE1928" i="1" s="1"/>
  <c r="AI1928" i="1" s="1"/>
  <c r="AB2128" i="1"/>
  <c r="AF2128" i="1" s="1"/>
  <c r="AG2128" i="1" s="1"/>
  <c r="AH2128" i="1" s="1"/>
  <c r="AC1835" i="1"/>
  <c r="AD1835" i="1" s="1"/>
  <c r="AE1835" i="1" s="1"/>
  <c r="AI1835" i="1" s="1"/>
  <c r="AB394" i="1"/>
  <c r="AF394" i="1" s="1"/>
  <c r="AG394" i="1" s="1"/>
  <c r="AH394" i="1" s="1"/>
  <c r="AC73" i="1"/>
  <c r="AD73" i="1" s="1"/>
  <c r="AE73" i="1" s="1"/>
  <c r="AI73" i="1" s="1"/>
  <c r="AC469" i="1"/>
  <c r="AD469" i="1" s="1"/>
  <c r="AE469" i="1" s="1"/>
  <c r="AI469" i="1" s="1"/>
  <c r="AC81" i="1"/>
  <c r="AD81" i="1" s="1"/>
  <c r="AE81" i="1" s="1"/>
  <c r="AI81" i="1" s="1"/>
  <c r="AF86" i="1"/>
  <c r="AG86" i="1" s="1"/>
  <c r="AH86" i="1" s="1"/>
  <c r="AC1532" i="1"/>
  <c r="AD1532" i="1" s="1"/>
  <c r="AE1532" i="1" s="1"/>
  <c r="AI1532" i="1" s="1"/>
  <c r="AB1055" i="1"/>
  <c r="AF1055" i="1" s="1"/>
  <c r="AG1055" i="1" s="1"/>
  <c r="AH1055" i="1" s="1"/>
  <c r="AB1238" i="1"/>
  <c r="AF1238" i="1" s="1"/>
  <c r="AG1238" i="1" s="1"/>
  <c r="AH1238" i="1" s="1"/>
  <c r="AC1435" i="1"/>
  <c r="AD1435" i="1" s="1"/>
  <c r="AE1435" i="1" s="1"/>
  <c r="AI1435" i="1" s="1"/>
  <c r="AC1443" i="1"/>
  <c r="AD1443" i="1" s="1"/>
  <c r="AE1443" i="1" s="1"/>
  <c r="AI1443" i="1" s="1"/>
  <c r="AC805" i="1"/>
  <c r="AD805" i="1" s="1"/>
  <c r="AE805" i="1" s="1"/>
  <c r="AI805" i="1" s="1"/>
  <c r="AC1145" i="1"/>
  <c r="AD1145" i="1" s="1"/>
  <c r="AE1145" i="1" s="1"/>
  <c r="AI1145" i="1" s="1"/>
  <c r="AB1572" i="1"/>
  <c r="AF1572" i="1" s="1"/>
  <c r="AG1572" i="1" s="1"/>
  <c r="AH1572" i="1" s="1"/>
  <c r="AB1675" i="1"/>
  <c r="AF1675" i="1" s="1"/>
  <c r="AG1675" i="1" s="1"/>
  <c r="AH1675" i="1" s="1"/>
  <c r="AC1683" i="1"/>
  <c r="AD1683" i="1" s="1"/>
  <c r="AE1683" i="1" s="1"/>
  <c r="AI1683" i="1" s="1"/>
  <c r="AB218" i="1"/>
  <c r="AF218" i="1" s="1"/>
  <c r="AG218" i="1" s="1"/>
  <c r="AH218" i="1" s="1"/>
  <c r="AC2127" i="1"/>
  <c r="AD2127" i="1" s="1"/>
  <c r="AE2127" i="1" s="1"/>
  <c r="AI2127" i="1" s="1"/>
  <c r="AF2127" i="1"/>
  <c r="AG2127" i="1" s="1"/>
  <c r="AH2127" i="1" s="1"/>
  <c r="AC906" i="1"/>
  <c r="AD906" i="1" s="1"/>
  <c r="AE906" i="1" s="1"/>
  <c r="AI906" i="1" s="1"/>
  <c r="AF906" i="1"/>
  <c r="AG906" i="1" s="1"/>
  <c r="AH906" i="1" s="1"/>
  <c r="AC772" i="1"/>
  <c r="AD772" i="1" s="1"/>
  <c r="AE772" i="1" s="1"/>
  <c r="AI772" i="1" s="1"/>
  <c r="AF772" i="1"/>
  <c r="AG772" i="1" s="1"/>
  <c r="AH772" i="1" s="1"/>
  <c r="AF307" i="1"/>
  <c r="AG307" i="1" s="1"/>
  <c r="AH307" i="1" s="1"/>
  <c r="AC307" i="1"/>
  <c r="AD307" i="1" s="1"/>
  <c r="AE307" i="1" s="1"/>
  <c r="AI307" i="1" s="1"/>
  <c r="AC1908" i="1"/>
  <c r="AD1908" i="1" s="1"/>
  <c r="AE1908" i="1" s="1"/>
  <c r="AI1908" i="1" s="1"/>
  <c r="AF1908" i="1"/>
  <c r="AG1908" i="1" s="1"/>
  <c r="AH1908" i="1" s="1"/>
  <c r="AC1617" i="1"/>
  <c r="AD1617" i="1" s="1"/>
  <c r="AE1617" i="1" s="1"/>
  <c r="AI1617" i="1" s="1"/>
  <c r="AF1617" i="1"/>
  <c r="AG1617" i="1" s="1"/>
  <c r="AH1617" i="1" s="1"/>
  <c r="AF1882" i="1"/>
  <c r="AG1882" i="1" s="1"/>
  <c r="AH1882" i="1" s="1"/>
  <c r="AC1882" i="1"/>
  <c r="AD1882" i="1" s="1"/>
  <c r="AE1882" i="1" s="1"/>
  <c r="AI1882" i="1" s="1"/>
  <c r="AC804" i="1"/>
  <c r="AD804" i="1" s="1"/>
  <c r="AE804" i="1" s="1"/>
  <c r="AI804" i="1" s="1"/>
  <c r="AF804" i="1"/>
  <c r="AG804" i="1" s="1"/>
  <c r="AH804" i="1" s="1"/>
  <c r="AF285" i="1"/>
  <c r="AG285" i="1" s="1"/>
  <c r="AH285" i="1" s="1"/>
  <c r="AC285" i="1"/>
  <c r="AD285" i="1" s="1"/>
  <c r="AE285" i="1" s="1"/>
  <c r="AI285" i="1" s="1"/>
  <c r="AF745" i="1"/>
  <c r="AG745" i="1" s="1"/>
  <c r="AH745" i="1" s="1"/>
  <c r="AC745" i="1"/>
  <c r="AD745" i="1" s="1"/>
  <c r="AE745" i="1" s="1"/>
  <c r="AI745" i="1" s="1"/>
  <c r="AC950" i="1"/>
  <c r="AD950" i="1" s="1"/>
  <c r="AE950" i="1" s="1"/>
  <c r="AI950" i="1" s="1"/>
  <c r="AF950" i="1"/>
  <c r="AG950" i="1" s="1"/>
  <c r="AH950" i="1" s="1"/>
  <c r="AC1569" i="1"/>
  <c r="AD1569" i="1" s="1"/>
  <c r="AE1569" i="1" s="1"/>
  <c r="AI1569" i="1" s="1"/>
  <c r="AF1569" i="1"/>
  <c r="AG1569" i="1" s="1"/>
  <c r="AH1569" i="1" s="1"/>
  <c r="AC1553" i="1"/>
  <c r="AD1553" i="1" s="1"/>
  <c r="AE1553" i="1" s="1"/>
  <c r="AI1553" i="1" s="1"/>
  <c r="AF1553" i="1"/>
  <c r="AG1553" i="1" s="1"/>
  <c r="AH1553" i="1" s="1"/>
  <c r="AC36" i="1"/>
  <c r="AD36" i="1" s="1"/>
  <c r="AE36" i="1" s="1"/>
  <c r="AI36" i="1" s="1"/>
  <c r="AC58" i="1"/>
  <c r="AD58" i="1" s="1"/>
  <c r="AE58" i="1" s="1"/>
  <c r="AI58" i="1" s="1"/>
  <c r="AC1793" i="1"/>
  <c r="AD1793" i="1" s="1"/>
  <c r="AE1793" i="1" s="1"/>
  <c r="AI1793" i="1" s="1"/>
  <c r="AF932" i="1"/>
  <c r="AG932" i="1" s="1"/>
  <c r="AH932" i="1" s="1"/>
  <c r="AC2210" i="1"/>
  <c r="AD2210" i="1" s="1"/>
  <c r="AE2210" i="1" s="1"/>
  <c r="AI2210" i="1" s="1"/>
  <c r="AC754" i="1"/>
  <c r="AD754" i="1" s="1"/>
  <c r="AE754" i="1" s="1"/>
  <c r="AI754" i="1" s="1"/>
  <c r="AC987" i="1"/>
  <c r="AD987" i="1" s="1"/>
  <c r="AE987" i="1" s="1"/>
  <c r="AI987" i="1" s="1"/>
  <c r="AC395" i="1"/>
  <c r="AD395" i="1" s="1"/>
  <c r="AE395" i="1" s="1"/>
  <c r="AI395" i="1" s="1"/>
  <c r="AC629" i="1"/>
  <c r="AD629" i="1" s="1"/>
  <c r="AE629" i="1" s="1"/>
  <c r="AI629" i="1" s="1"/>
  <c r="AC542" i="1"/>
  <c r="AD542" i="1" s="1"/>
  <c r="AE542" i="1" s="1"/>
  <c r="AI542" i="1" s="1"/>
  <c r="AF102" i="1"/>
  <c r="AG102" i="1" s="1"/>
  <c r="AH102" i="1" s="1"/>
  <c r="AC716" i="1"/>
  <c r="AD716" i="1" s="1"/>
  <c r="AE716" i="1" s="1"/>
  <c r="AI716" i="1" s="1"/>
  <c r="AF948" i="1"/>
  <c r="AG948" i="1" s="1"/>
  <c r="AH948" i="1" s="1"/>
  <c r="AC1093" i="1"/>
  <c r="AD1093" i="1" s="1"/>
  <c r="AE1093" i="1" s="1"/>
  <c r="AI1093" i="1" s="1"/>
  <c r="AC749" i="1"/>
  <c r="AD749" i="1" s="1"/>
  <c r="AE749" i="1" s="1"/>
  <c r="AI749" i="1" s="1"/>
  <c r="AC1122" i="1"/>
  <c r="AD1122" i="1" s="1"/>
  <c r="AE1122" i="1" s="1"/>
  <c r="AI1122" i="1" s="1"/>
  <c r="AC1226" i="1"/>
  <c r="AD1226" i="1" s="1"/>
  <c r="AE1226" i="1" s="1"/>
  <c r="AI1226" i="1" s="1"/>
  <c r="AC1248" i="1"/>
  <c r="AD1248" i="1" s="1"/>
  <c r="AE1248" i="1" s="1"/>
  <c r="AI1248" i="1" s="1"/>
  <c r="AC1658" i="1"/>
  <c r="AD1658" i="1" s="1"/>
  <c r="AE1658" i="1" s="1"/>
  <c r="AI1658" i="1" s="1"/>
  <c r="AF1850" i="1"/>
  <c r="AG1850" i="1" s="1"/>
  <c r="AH1850" i="1" s="1"/>
  <c r="AC1977" i="1"/>
  <c r="AD1977" i="1" s="1"/>
  <c r="AE1977" i="1" s="1"/>
  <c r="AI1977" i="1" s="1"/>
  <c r="AC2169" i="1"/>
  <c r="AD2169" i="1" s="1"/>
  <c r="AE2169" i="1" s="1"/>
  <c r="AI2169" i="1" s="1"/>
  <c r="AC621" i="1"/>
  <c r="AD621" i="1" s="1"/>
  <c r="AE621" i="1" s="1"/>
  <c r="AI621" i="1" s="1"/>
  <c r="AC2030" i="1"/>
  <c r="AD2030" i="1" s="1"/>
  <c r="AE2030" i="1" s="1"/>
  <c r="AI2030" i="1" s="1"/>
  <c r="AC2056" i="1"/>
  <c r="AD2056" i="1" s="1"/>
  <c r="AE2056" i="1" s="1"/>
  <c r="AI2056" i="1" s="1"/>
  <c r="AC655" i="1"/>
  <c r="AD655" i="1" s="1"/>
  <c r="AE655" i="1" s="1"/>
  <c r="AI655" i="1" s="1"/>
  <c r="AC2282" i="1"/>
  <c r="AD2282" i="1" s="1"/>
  <c r="AE2282" i="1" s="1"/>
  <c r="AI2282" i="1" s="1"/>
  <c r="AC855" i="1"/>
  <c r="AD855" i="1" s="1"/>
  <c r="AE855" i="1" s="1"/>
  <c r="AI855" i="1" s="1"/>
  <c r="AC535" i="1"/>
  <c r="AD535" i="1" s="1"/>
  <c r="AE535" i="1" s="1"/>
  <c r="AI535" i="1" s="1"/>
  <c r="AC327" i="1"/>
  <c r="AD327" i="1" s="1"/>
  <c r="AE327" i="1" s="1"/>
  <c r="AI327" i="1" s="1"/>
  <c r="AC287" i="1"/>
  <c r="AD287" i="1" s="1"/>
  <c r="AE287" i="1" s="1"/>
  <c r="AI287" i="1" s="1"/>
  <c r="AC77" i="1"/>
  <c r="AD77" i="1" s="1"/>
  <c r="AE77" i="1" s="1"/>
  <c r="AI77" i="1" s="1"/>
  <c r="AC642" i="1"/>
  <c r="AD642" i="1" s="1"/>
  <c r="AE642" i="1" s="1"/>
  <c r="AI642" i="1" s="1"/>
  <c r="AC231" i="1"/>
  <c r="AD231" i="1" s="1"/>
  <c r="AE231" i="1" s="1"/>
  <c r="AI231" i="1" s="1"/>
  <c r="AF544" i="1"/>
  <c r="AG544" i="1" s="1"/>
  <c r="AH544" i="1" s="1"/>
  <c r="AC1192" i="1"/>
  <c r="AD1192" i="1" s="1"/>
  <c r="AE1192" i="1" s="1"/>
  <c r="AI1192" i="1" s="1"/>
  <c r="AC831" i="1"/>
  <c r="AD831" i="1" s="1"/>
  <c r="AE831" i="1" s="1"/>
  <c r="AI831" i="1" s="1"/>
  <c r="AC1255" i="1"/>
  <c r="AD1255" i="1" s="1"/>
  <c r="AE1255" i="1" s="1"/>
  <c r="AI1255" i="1" s="1"/>
  <c r="AF936" i="1"/>
  <c r="AG936" i="1" s="1"/>
  <c r="AH936" i="1" s="1"/>
  <c r="AB943" i="1"/>
  <c r="AF943" i="1" s="1"/>
  <c r="AG943" i="1" s="1"/>
  <c r="AH943" i="1" s="1"/>
  <c r="AC992" i="1"/>
  <c r="AD992" i="1" s="1"/>
  <c r="AE992" i="1" s="1"/>
  <c r="AI992" i="1" s="1"/>
  <c r="AC1530" i="1"/>
  <c r="AD1530" i="1" s="1"/>
  <c r="AE1530" i="1" s="1"/>
  <c r="AI1530" i="1" s="1"/>
  <c r="AC863" i="1"/>
  <c r="AD863" i="1" s="1"/>
  <c r="AE863" i="1" s="1"/>
  <c r="AI863" i="1" s="1"/>
  <c r="AB840" i="1"/>
  <c r="AF840" i="1" s="1"/>
  <c r="AG840" i="1" s="1"/>
  <c r="AH840" i="1" s="1"/>
  <c r="AC1790" i="1"/>
  <c r="AD1790" i="1" s="1"/>
  <c r="AE1790" i="1" s="1"/>
  <c r="AI1790" i="1" s="1"/>
  <c r="AC1711" i="1"/>
  <c r="AD1711" i="1" s="1"/>
  <c r="AE1711" i="1" s="1"/>
  <c r="AI1711" i="1" s="1"/>
  <c r="AC1985" i="1"/>
  <c r="AD1985" i="1" s="1"/>
  <c r="AE1985" i="1" s="1"/>
  <c r="AI1985" i="1" s="1"/>
  <c r="AC1765" i="1"/>
  <c r="AD1765" i="1" s="1"/>
  <c r="AE1765" i="1" s="1"/>
  <c r="AI1765" i="1" s="1"/>
  <c r="AC146" i="1"/>
  <c r="AD146" i="1" s="1"/>
  <c r="AE146" i="1" s="1"/>
  <c r="AI146" i="1" s="1"/>
  <c r="AB2166" i="1"/>
  <c r="AF2166" i="1" s="1"/>
  <c r="AG2166" i="1" s="1"/>
  <c r="AH2166" i="1" s="1"/>
  <c r="AC2183" i="1"/>
  <c r="AD2183" i="1" s="1"/>
  <c r="AE2183" i="1" s="1"/>
  <c r="AI2183" i="1" s="1"/>
  <c r="AB914" i="1"/>
  <c r="AF914" i="1" s="1"/>
  <c r="AG914" i="1" s="1"/>
  <c r="AH914" i="1" s="1"/>
  <c r="AB1906" i="1"/>
  <c r="AF1906" i="1" s="1"/>
  <c r="AG1906" i="1" s="1"/>
  <c r="AH1906" i="1" s="1"/>
  <c r="AB2226" i="1"/>
  <c r="AF2226" i="1" s="1"/>
  <c r="AG2226" i="1" s="1"/>
  <c r="AH2226" i="1" s="1"/>
  <c r="AB141" i="1"/>
  <c r="AF141" i="1" s="1"/>
  <c r="AG141" i="1" s="1"/>
  <c r="AH141" i="1" s="1"/>
  <c r="AC338" i="1"/>
  <c r="AD338" i="1" s="1"/>
  <c r="AE338" i="1" s="1"/>
  <c r="AI338" i="1" s="1"/>
  <c r="AC668" i="1"/>
  <c r="AD668" i="1" s="1"/>
  <c r="AE668" i="1" s="1"/>
  <c r="AI668" i="1" s="1"/>
  <c r="AB244" i="1"/>
  <c r="AF244" i="1" s="1"/>
  <c r="AG244" i="1" s="1"/>
  <c r="AH244" i="1" s="1"/>
  <c r="AB787" i="1"/>
  <c r="AF787" i="1" s="1"/>
  <c r="AG787" i="1" s="1"/>
  <c r="AH787" i="1" s="1"/>
  <c r="AB1028" i="1"/>
  <c r="AF1028" i="1" s="1"/>
  <c r="AG1028" i="1" s="1"/>
  <c r="AH1028" i="1" s="1"/>
  <c r="AB1246" i="1"/>
  <c r="AF1246" i="1" s="1"/>
  <c r="AG1246" i="1" s="1"/>
  <c r="AH1246" i="1" s="1"/>
  <c r="AB1166" i="1"/>
  <c r="AF1166" i="1" s="1"/>
  <c r="AG1166" i="1" s="1"/>
  <c r="AH1166" i="1" s="1"/>
  <c r="AC1403" i="1"/>
  <c r="AD1403" i="1" s="1"/>
  <c r="AE1403" i="1" s="1"/>
  <c r="AI1403" i="1" s="1"/>
  <c r="AB1478" i="1"/>
  <c r="AF1478" i="1" s="1"/>
  <c r="AG1478" i="1" s="1"/>
  <c r="AH1478" i="1" s="1"/>
  <c r="AB1465" i="1"/>
  <c r="AF1465" i="1" s="1"/>
  <c r="AG1465" i="1" s="1"/>
  <c r="AH1465" i="1" s="1"/>
  <c r="AC2069" i="1"/>
  <c r="AD2069" i="1" s="1"/>
  <c r="AE2069" i="1" s="1"/>
  <c r="AI2069" i="1" s="1"/>
  <c r="AF2069" i="1"/>
  <c r="AG2069" i="1" s="1"/>
  <c r="AH2069" i="1" s="1"/>
  <c r="AB1981" i="1"/>
  <c r="AF1981" i="1" s="1"/>
  <c r="AG1981" i="1" s="1"/>
  <c r="AH1981" i="1" s="1"/>
  <c r="AB2125" i="1"/>
  <c r="AF2125" i="1" s="1"/>
  <c r="AG2125" i="1" s="1"/>
  <c r="AH2125" i="1" s="1"/>
  <c r="AC1653" i="1"/>
  <c r="AD1653" i="1" s="1"/>
  <c r="AE1653" i="1" s="1"/>
  <c r="AI1653" i="1" s="1"/>
  <c r="AF1653" i="1"/>
  <c r="AG1653" i="1" s="1"/>
  <c r="AH1653" i="1" s="1"/>
  <c r="AB1737" i="1"/>
  <c r="AF1737" i="1" s="1"/>
  <c r="AG1737" i="1" s="1"/>
  <c r="AH1737" i="1" s="1"/>
  <c r="AB237" i="1"/>
  <c r="AF237" i="1" s="1"/>
  <c r="AG237" i="1" s="1"/>
  <c r="AH237" i="1" s="1"/>
  <c r="AF2092" i="1"/>
  <c r="AG2092" i="1" s="1"/>
  <c r="AH2092" i="1" s="1"/>
  <c r="AC2092" i="1"/>
  <c r="AD2092" i="1" s="1"/>
  <c r="AE2092" i="1" s="1"/>
  <c r="AI2092" i="1" s="1"/>
  <c r="AB2191" i="1"/>
  <c r="AF2191" i="1" s="1"/>
  <c r="AG2191" i="1" s="1"/>
  <c r="AH2191" i="1" s="1"/>
  <c r="AF1077" i="1"/>
  <c r="AG1077" i="1" s="1"/>
  <c r="AH1077" i="1" s="1"/>
  <c r="AC1077" i="1"/>
  <c r="AD1077" i="1" s="1"/>
  <c r="AE1077" i="1" s="1"/>
  <c r="AI1077" i="1" s="1"/>
  <c r="AF60" i="1"/>
  <c r="AG60" i="1" s="1"/>
  <c r="AH60" i="1" s="1"/>
  <c r="AC60" i="1"/>
  <c r="AD60" i="1" s="1"/>
  <c r="AE60" i="1" s="1"/>
  <c r="AI60" i="1" s="1"/>
  <c r="AC757" i="1"/>
  <c r="AD757" i="1" s="1"/>
  <c r="AE757" i="1" s="1"/>
  <c r="AI757" i="1" s="1"/>
  <c r="AF757" i="1"/>
  <c r="AG757" i="1" s="1"/>
  <c r="AH757" i="1" s="1"/>
  <c r="AC2208" i="1"/>
  <c r="AD2208" i="1" s="1"/>
  <c r="AE2208" i="1" s="1"/>
  <c r="AI2208" i="1" s="1"/>
  <c r="AF2208" i="1"/>
  <c r="AG2208" i="1" s="1"/>
  <c r="AH2208" i="1" s="1"/>
  <c r="AC63" i="1"/>
  <c r="AD63" i="1" s="1"/>
  <c r="AE63" i="1" s="1"/>
  <c r="AI63" i="1" s="1"/>
  <c r="AF63" i="1"/>
  <c r="AG63" i="1" s="1"/>
  <c r="AH63" i="1" s="1"/>
  <c r="AC462" i="1"/>
  <c r="AD462" i="1" s="1"/>
  <c r="AE462" i="1" s="1"/>
  <c r="AI462" i="1" s="1"/>
  <c r="AF462" i="1"/>
  <c r="AG462" i="1" s="1"/>
  <c r="AH462" i="1" s="1"/>
  <c r="AC1007" i="1"/>
  <c r="AD1007" i="1" s="1"/>
  <c r="AE1007" i="1" s="1"/>
  <c r="AI1007" i="1" s="1"/>
  <c r="AF1007" i="1"/>
  <c r="AG1007" i="1" s="1"/>
  <c r="AH1007" i="1" s="1"/>
  <c r="AC600" i="1"/>
  <c r="AD600" i="1" s="1"/>
  <c r="AE600" i="1" s="1"/>
  <c r="AI600" i="1" s="1"/>
  <c r="AF600" i="1"/>
  <c r="AG600" i="1" s="1"/>
  <c r="AH600" i="1" s="1"/>
  <c r="AF680" i="1"/>
  <c r="AG680" i="1" s="1"/>
  <c r="AH680" i="1" s="1"/>
  <c r="AC680" i="1"/>
  <c r="AD680" i="1" s="1"/>
  <c r="AE680" i="1" s="1"/>
  <c r="AI680" i="1" s="1"/>
  <c r="AF1491" i="1"/>
  <c r="AG1491" i="1" s="1"/>
  <c r="AH1491" i="1" s="1"/>
  <c r="AC1491" i="1"/>
  <c r="AD1491" i="1" s="1"/>
  <c r="AE1491" i="1" s="1"/>
  <c r="AI1491" i="1" s="1"/>
  <c r="AC2076" i="1"/>
  <c r="AD2076" i="1" s="1"/>
  <c r="AE2076" i="1" s="1"/>
  <c r="AI2076" i="1" s="1"/>
  <c r="AC879" i="1"/>
  <c r="AD879" i="1" s="1"/>
  <c r="AE879" i="1" s="1"/>
  <c r="AI879" i="1" s="1"/>
  <c r="AB870" i="1"/>
  <c r="AF870" i="1" s="1"/>
  <c r="AG870" i="1" s="1"/>
  <c r="AH870" i="1" s="1"/>
  <c r="AC1057" i="1"/>
  <c r="AD1057" i="1" s="1"/>
  <c r="AE1057" i="1" s="1"/>
  <c r="AI1057" i="1" s="1"/>
  <c r="AC1182" i="1"/>
  <c r="AD1182" i="1" s="1"/>
  <c r="AE1182" i="1" s="1"/>
  <c r="AI1182" i="1" s="1"/>
  <c r="AB1957" i="1"/>
  <c r="AF1957" i="1" s="1"/>
  <c r="AG1957" i="1" s="1"/>
  <c r="AH1957" i="1" s="1"/>
  <c r="AC1794" i="1"/>
  <c r="AD1794" i="1" s="1"/>
  <c r="AE1794" i="1" s="1"/>
  <c r="AI1794" i="1" s="1"/>
  <c r="AF1794" i="1"/>
  <c r="AG1794" i="1" s="1"/>
  <c r="AH1794" i="1" s="1"/>
  <c r="AB2241" i="1"/>
  <c r="AF2241" i="1" s="1"/>
  <c r="AG2241" i="1" s="1"/>
  <c r="AH2241" i="1" s="1"/>
  <c r="AB2148" i="1"/>
  <c r="AF2148" i="1" s="1"/>
  <c r="AG2148" i="1" s="1"/>
  <c r="AH2148" i="1" s="1"/>
  <c r="AB1847" i="1"/>
  <c r="AF1847" i="1" s="1"/>
  <c r="AG1847" i="1" s="1"/>
  <c r="AH1847" i="1" s="1"/>
  <c r="AB2230" i="1"/>
  <c r="AF2230" i="1" s="1"/>
  <c r="AG2230" i="1" s="1"/>
  <c r="AH2230" i="1" s="1"/>
  <c r="AB126" i="1"/>
  <c r="AF126" i="1" s="1"/>
  <c r="AG126" i="1" s="1"/>
  <c r="AH126" i="1" s="1"/>
  <c r="AB1745" i="1"/>
  <c r="AF1745" i="1" s="1"/>
  <c r="AG1745" i="1" s="1"/>
  <c r="AH1745" i="1" s="1"/>
  <c r="AC1086" i="1"/>
  <c r="AD1086" i="1" s="1"/>
  <c r="AE1086" i="1" s="1"/>
  <c r="AI1086" i="1" s="1"/>
  <c r="AC1970" i="1"/>
  <c r="AD1970" i="1" s="1"/>
  <c r="AE1970" i="1" s="1"/>
  <c r="AI1970" i="1" s="1"/>
  <c r="AC681" i="1"/>
  <c r="AD681" i="1" s="1"/>
  <c r="AE681" i="1" s="1"/>
  <c r="AI681" i="1" s="1"/>
  <c r="AB853" i="1"/>
  <c r="AF853" i="1" s="1"/>
  <c r="AG853" i="1" s="1"/>
  <c r="AH853" i="1" s="1"/>
  <c r="AB581" i="1"/>
  <c r="AF581" i="1" s="1"/>
  <c r="AG581" i="1" s="1"/>
  <c r="AH581" i="1" s="1"/>
  <c r="AB258" i="1"/>
  <c r="AF258" i="1" s="1"/>
  <c r="AG258" i="1" s="1"/>
  <c r="AH258" i="1" s="1"/>
  <c r="AC505" i="1"/>
  <c r="AD505" i="1" s="1"/>
  <c r="AE505" i="1" s="1"/>
  <c r="AI505" i="1" s="1"/>
  <c r="AC424" i="1"/>
  <c r="AD424" i="1" s="1"/>
  <c r="AE424" i="1" s="1"/>
  <c r="AI424" i="1" s="1"/>
  <c r="AC165" i="1"/>
  <c r="AD165" i="1" s="1"/>
  <c r="AE165" i="1" s="1"/>
  <c r="AI165" i="1" s="1"/>
  <c r="AC577" i="1"/>
  <c r="AD577" i="1" s="1"/>
  <c r="AE577" i="1" s="1"/>
  <c r="AI577" i="1" s="1"/>
  <c r="AC214" i="1"/>
  <c r="AD214" i="1" s="1"/>
  <c r="AE214" i="1" s="1"/>
  <c r="AI214" i="1" s="1"/>
  <c r="AB993" i="1"/>
  <c r="AF993" i="1" s="1"/>
  <c r="AG993" i="1" s="1"/>
  <c r="AH993" i="1" s="1"/>
  <c r="AC1150" i="1"/>
  <c r="AD1150" i="1" s="1"/>
  <c r="AE1150" i="1" s="1"/>
  <c r="AI1150" i="1" s="1"/>
  <c r="AC1187" i="1"/>
  <c r="AD1187" i="1" s="1"/>
  <c r="AE1187" i="1" s="1"/>
  <c r="AI1187" i="1" s="1"/>
  <c r="AF954" i="1"/>
  <c r="AG954" i="1" s="1"/>
  <c r="AH954" i="1" s="1"/>
  <c r="AC795" i="1"/>
  <c r="AD795" i="1" s="1"/>
  <c r="AE795" i="1" s="1"/>
  <c r="AI795" i="1" s="1"/>
  <c r="AC1427" i="1"/>
  <c r="AD1427" i="1" s="1"/>
  <c r="AE1427" i="1" s="1"/>
  <c r="AI1427" i="1" s="1"/>
  <c r="AB1358" i="1"/>
  <c r="AF1358" i="1" s="1"/>
  <c r="AG1358" i="1" s="1"/>
  <c r="AH1358" i="1" s="1"/>
  <c r="AC1323" i="1"/>
  <c r="AD1323" i="1" s="1"/>
  <c r="AE1323" i="1" s="1"/>
  <c r="AI1323" i="1" s="1"/>
  <c r="AC1304" i="1"/>
  <c r="AD1304" i="1" s="1"/>
  <c r="AE1304" i="1" s="1"/>
  <c r="AI1304" i="1" s="1"/>
  <c r="AC1506" i="1"/>
  <c r="AD1506" i="1" s="1"/>
  <c r="AE1506" i="1" s="1"/>
  <c r="AI1506" i="1" s="1"/>
  <c r="AB1095" i="1"/>
  <c r="AF1095" i="1" s="1"/>
  <c r="AG1095" i="1" s="1"/>
  <c r="AH1095" i="1" s="1"/>
  <c r="AC1039" i="1"/>
  <c r="AD1039" i="1" s="1"/>
  <c r="AE1039" i="1" s="1"/>
  <c r="AI1039" i="1" s="1"/>
  <c r="AF1039" i="1"/>
  <c r="AG1039" i="1" s="1"/>
  <c r="AH1039" i="1" s="1"/>
  <c r="AB2157" i="1"/>
  <c r="AF2157" i="1" s="1"/>
  <c r="AG2157" i="1" s="1"/>
  <c r="AH2157" i="1" s="1"/>
  <c r="AC1605" i="1"/>
  <c r="AD1605" i="1" s="1"/>
  <c r="AE1605" i="1" s="1"/>
  <c r="AI1605" i="1" s="1"/>
  <c r="AF1605" i="1"/>
  <c r="AG1605" i="1" s="1"/>
  <c r="AH1605" i="1" s="1"/>
  <c r="AB365" i="1"/>
  <c r="AF365" i="1" s="1"/>
  <c r="AG365" i="1" s="1"/>
  <c r="AH365" i="1" s="1"/>
  <c r="AF2200" i="1"/>
  <c r="AG2200" i="1" s="1"/>
  <c r="AH2200" i="1" s="1"/>
  <c r="AC2200" i="1"/>
  <c r="AD2200" i="1" s="1"/>
  <c r="AE2200" i="1" s="1"/>
  <c r="AI2200" i="1" s="1"/>
  <c r="AF721" i="1"/>
  <c r="AG721" i="1" s="1"/>
  <c r="AH721" i="1" s="1"/>
  <c r="AC721" i="1"/>
  <c r="AD721" i="1" s="1"/>
  <c r="AE721" i="1" s="1"/>
  <c r="AI721" i="1" s="1"/>
  <c r="AF168" i="1"/>
  <c r="AG168" i="1" s="1"/>
  <c r="AH168" i="1" s="1"/>
  <c r="AC168" i="1"/>
  <c r="AD168" i="1" s="1"/>
  <c r="AE168" i="1" s="1"/>
  <c r="AI168" i="1" s="1"/>
  <c r="AC450" i="1"/>
  <c r="AD450" i="1" s="1"/>
  <c r="AE450" i="1" s="1"/>
  <c r="AI450" i="1" s="1"/>
  <c r="AF450" i="1"/>
  <c r="AG450" i="1" s="1"/>
  <c r="AH450" i="1" s="1"/>
  <c r="AC1421" i="1"/>
  <c r="AD1421" i="1" s="1"/>
  <c r="AE1421" i="1" s="1"/>
  <c r="AI1421" i="1" s="1"/>
  <c r="AF1421" i="1"/>
  <c r="AG1421" i="1" s="1"/>
  <c r="AH1421" i="1" s="1"/>
  <c r="AC2277" i="1"/>
  <c r="AD2277" i="1" s="1"/>
  <c r="AE2277" i="1" s="1"/>
  <c r="AI2277" i="1" s="1"/>
  <c r="AF2277" i="1"/>
  <c r="AG2277" i="1" s="1"/>
  <c r="AH2277" i="1" s="1"/>
  <c r="AC1606" i="1"/>
  <c r="AD1606" i="1" s="1"/>
  <c r="AE1606" i="1" s="1"/>
  <c r="AI1606" i="1" s="1"/>
  <c r="AF1606" i="1"/>
  <c r="AG1606" i="1" s="1"/>
  <c r="AH1606" i="1" s="1"/>
  <c r="AF390" i="1"/>
  <c r="AG390" i="1" s="1"/>
  <c r="AH390" i="1" s="1"/>
  <c r="AC390" i="1"/>
  <c r="AD390" i="1" s="1"/>
  <c r="AE390" i="1" s="1"/>
  <c r="AI390" i="1" s="1"/>
  <c r="AF13" i="1"/>
  <c r="AG13" i="1" s="1"/>
  <c r="AH13" i="1" s="1"/>
  <c r="AC13" i="1"/>
  <c r="AD13" i="1" s="1"/>
  <c r="AE13" i="1" s="1"/>
  <c r="AI13" i="1" s="1"/>
  <c r="AC504" i="1"/>
  <c r="AD504" i="1" s="1"/>
  <c r="AE504" i="1" s="1"/>
  <c r="AI504" i="1" s="1"/>
  <c r="AF504" i="1"/>
  <c r="AG504" i="1" s="1"/>
  <c r="AH504" i="1" s="1"/>
  <c r="AC545" i="1"/>
  <c r="AD545" i="1" s="1"/>
  <c r="AE545" i="1" s="1"/>
  <c r="AI545" i="1" s="1"/>
  <c r="AF545" i="1"/>
  <c r="AG545" i="1" s="1"/>
  <c r="AH545" i="1" s="1"/>
  <c r="AC111" i="1"/>
  <c r="AD111" i="1" s="1"/>
  <c r="AE111" i="1" s="1"/>
  <c r="AI111" i="1" s="1"/>
  <c r="AF111" i="1"/>
  <c r="AG111" i="1" s="1"/>
  <c r="AH111" i="1" s="1"/>
  <c r="AF351" i="1"/>
  <c r="AG351" i="1" s="1"/>
  <c r="AH351" i="1" s="1"/>
  <c r="AC351" i="1"/>
  <c r="AD351" i="1" s="1"/>
  <c r="AE351" i="1" s="1"/>
  <c r="AI351" i="1" s="1"/>
  <c r="AF722" i="1"/>
  <c r="AG722" i="1" s="1"/>
  <c r="AH722" i="1" s="1"/>
  <c r="AC722" i="1"/>
  <c r="AD722" i="1" s="1"/>
  <c r="AE722" i="1" s="1"/>
  <c r="AI722" i="1" s="1"/>
  <c r="AC1004" i="1"/>
  <c r="AD1004" i="1" s="1"/>
  <c r="AE1004" i="1" s="1"/>
  <c r="AI1004" i="1" s="1"/>
  <c r="AF1004" i="1"/>
  <c r="AG1004" i="1" s="1"/>
  <c r="AH1004" i="1" s="1"/>
  <c r="AC2270" i="1"/>
  <c r="AD2270" i="1" s="1"/>
  <c r="AE2270" i="1" s="1"/>
  <c r="AI2270" i="1" s="1"/>
  <c r="AC566" i="1"/>
  <c r="AD566" i="1" s="1"/>
  <c r="AE566" i="1" s="1"/>
  <c r="AI566" i="1" s="1"/>
  <c r="AC1457" i="1"/>
  <c r="AD1457" i="1" s="1"/>
  <c r="AE1457" i="1" s="1"/>
  <c r="AI1457" i="1" s="1"/>
  <c r="AC1997" i="1"/>
  <c r="AD1997" i="1" s="1"/>
  <c r="AE1997" i="1" s="1"/>
  <c r="AI1997" i="1" s="1"/>
  <c r="AB727" i="1"/>
  <c r="AF727" i="1" s="1"/>
  <c r="AG727" i="1" s="1"/>
  <c r="AH727" i="1" s="1"/>
  <c r="AC155" i="1"/>
  <c r="AD155" i="1" s="1"/>
  <c r="AE155" i="1" s="1"/>
  <c r="AI155" i="1" s="1"/>
  <c r="AC216" i="1"/>
  <c r="AD216" i="1" s="1"/>
  <c r="AE216" i="1" s="1"/>
  <c r="AI216" i="1" s="1"/>
  <c r="AF438" i="1"/>
  <c r="AG438" i="1" s="1"/>
  <c r="AH438" i="1" s="1"/>
  <c r="AC447" i="1"/>
  <c r="AD447" i="1" s="1"/>
  <c r="AE447" i="1" s="1"/>
  <c r="AI447" i="1" s="1"/>
  <c r="AC1263" i="1"/>
  <c r="AD1263" i="1" s="1"/>
  <c r="AE1263" i="1" s="1"/>
  <c r="AI1263" i="1" s="1"/>
  <c r="AC1386" i="1"/>
  <c r="AD1386" i="1" s="1"/>
  <c r="AE1386" i="1" s="1"/>
  <c r="AI1386" i="1" s="1"/>
  <c r="AC1219" i="1"/>
  <c r="AD1219" i="1" s="1"/>
  <c r="AE1219" i="1" s="1"/>
  <c r="AI1219" i="1" s="1"/>
  <c r="AF1766" i="1"/>
  <c r="AG1766" i="1" s="1"/>
  <c r="AH1766" i="1" s="1"/>
  <c r="AC2309" i="1"/>
  <c r="AD2309" i="1" s="1"/>
  <c r="AE2309" i="1" s="1"/>
  <c r="AI2309" i="1" s="1"/>
  <c r="AC1594" i="1"/>
  <c r="AD1594" i="1" s="1"/>
  <c r="AE1594" i="1" s="1"/>
  <c r="AI1594" i="1" s="1"/>
  <c r="AC494" i="1"/>
  <c r="AD494" i="1" s="1"/>
  <c r="AE494" i="1" s="1"/>
  <c r="AI494" i="1" s="1"/>
  <c r="AB1836" i="1"/>
  <c r="AF1836" i="1" s="1"/>
  <c r="AG1836" i="1" s="1"/>
  <c r="AH1836" i="1" s="1"/>
  <c r="AC42" i="1"/>
  <c r="AD42" i="1" s="1"/>
  <c r="AE42" i="1" s="1"/>
  <c r="AI42" i="1" s="1"/>
  <c r="AC838" i="1"/>
  <c r="AD838" i="1" s="1"/>
  <c r="AE838" i="1" s="1"/>
  <c r="AI838" i="1" s="1"/>
  <c r="AC264" i="1"/>
  <c r="AD264" i="1" s="1"/>
  <c r="AE264" i="1" s="1"/>
  <c r="AI264" i="1" s="1"/>
  <c r="AC669" i="1"/>
  <c r="AD669" i="1" s="1"/>
  <c r="AE669" i="1" s="1"/>
  <c r="AI669" i="1" s="1"/>
  <c r="AC1022" i="1"/>
  <c r="AD1022" i="1" s="1"/>
  <c r="AE1022" i="1" s="1"/>
  <c r="AI1022" i="1" s="1"/>
  <c r="AC1417" i="1"/>
  <c r="AD1417" i="1" s="1"/>
  <c r="AE1417" i="1" s="1"/>
  <c r="AI1417" i="1" s="1"/>
  <c r="AC1105" i="1"/>
  <c r="AD1105" i="1" s="1"/>
  <c r="AE1105" i="1" s="1"/>
  <c r="AI1105" i="1" s="1"/>
  <c r="AF1382" i="1"/>
  <c r="AG1382" i="1" s="1"/>
  <c r="AH1382" i="1" s="1"/>
  <c r="AC1439" i="1"/>
  <c r="AD1439" i="1" s="1"/>
  <c r="AE1439" i="1" s="1"/>
  <c r="AI1439" i="1" s="1"/>
  <c r="AC1363" i="1"/>
  <c r="AD1363" i="1" s="1"/>
  <c r="AE1363" i="1" s="1"/>
  <c r="AI1363" i="1" s="1"/>
  <c r="AB1357" i="1"/>
  <c r="AF1357" i="1" s="1"/>
  <c r="AG1357" i="1" s="1"/>
  <c r="AH1357" i="1" s="1"/>
  <c r="AC388" i="1"/>
  <c r="AD388" i="1" s="1"/>
  <c r="AE388" i="1" s="1"/>
  <c r="AI388" i="1" s="1"/>
  <c r="AC2099" i="1"/>
  <c r="AD2099" i="1" s="1"/>
  <c r="AE2099" i="1" s="1"/>
  <c r="AI2099" i="1" s="1"/>
  <c r="AB1910" i="1"/>
  <c r="AF1910" i="1" s="1"/>
  <c r="AG1910" i="1" s="1"/>
  <c r="AH1910" i="1" s="1"/>
  <c r="AC2000" i="1"/>
  <c r="AD2000" i="1" s="1"/>
  <c r="AE2000" i="1" s="1"/>
  <c r="AI2000" i="1" s="1"/>
  <c r="AB2290" i="1"/>
  <c r="AF2290" i="1" s="1"/>
  <c r="AG2290" i="1" s="1"/>
  <c r="AH2290" i="1" s="1"/>
  <c r="AC789" i="1"/>
  <c r="AD789" i="1" s="1"/>
  <c r="AE789" i="1" s="1"/>
  <c r="AI789" i="1" s="1"/>
  <c r="AF789" i="1"/>
  <c r="AG789" i="1" s="1"/>
  <c r="AH789" i="1" s="1"/>
  <c r="AB1109" i="1"/>
  <c r="AF1109" i="1" s="1"/>
  <c r="AG1109" i="1" s="1"/>
  <c r="AH1109" i="1" s="1"/>
  <c r="AC1050" i="1"/>
  <c r="AD1050" i="1" s="1"/>
  <c r="AE1050" i="1" s="1"/>
  <c r="AI1050" i="1" s="1"/>
  <c r="AF1050" i="1"/>
  <c r="AG1050" i="1" s="1"/>
  <c r="AH1050" i="1" s="1"/>
  <c r="AB1408" i="1"/>
  <c r="AF1408" i="1" s="1"/>
  <c r="AG1408" i="1" s="1"/>
  <c r="AH1408" i="1" s="1"/>
  <c r="AC1232" i="1"/>
  <c r="AD1232" i="1" s="1"/>
  <c r="AE1232" i="1" s="1"/>
  <c r="AI1232" i="1" s="1"/>
  <c r="AC718" i="1"/>
  <c r="AD718" i="1" s="1"/>
  <c r="AE718" i="1" s="1"/>
  <c r="AI718" i="1" s="1"/>
  <c r="AB1544" i="1"/>
  <c r="AF1544" i="1" s="1"/>
  <c r="AG1544" i="1" s="1"/>
  <c r="AH1544" i="1" s="1"/>
  <c r="AB1450" i="1"/>
  <c r="AF1450" i="1" s="1"/>
  <c r="AG1450" i="1" s="1"/>
  <c r="AH1450" i="1" s="1"/>
  <c r="AB2253" i="1"/>
  <c r="AF2253" i="1" s="1"/>
  <c r="AG2253" i="1" s="1"/>
  <c r="AH2253" i="1" s="1"/>
  <c r="AF22" i="1"/>
  <c r="AG22" i="1" s="1"/>
  <c r="AH22" i="1" s="1"/>
  <c r="AC22" i="1"/>
  <c r="AD22" i="1" s="1"/>
  <c r="AE22" i="1" s="1"/>
  <c r="AI22" i="1" s="1"/>
  <c r="AB1592" i="1"/>
  <c r="AF1592" i="1" s="1"/>
  <c r="AG1592" i="1" s="1"/>
  <c r="AH1592" i="1" s="1"/>
  <c r="AB1680" i="1"/>
  <c r="AF1680" i="1" s="1"/>
  <c r="AG1680" i="1" s="1"/>
  <c r="AH1680" i="1" s="1"/>
  <c r="AB2057" i="1"/>
  <c r="AF2057" i="1" s="1"/>
  <c r="AG2057" i="1" s="1"/>
  <c r="AH2057" i="1" s="1"/>
  <c r="AC500" i="1"/>
  <c r="AD500" i="1" s="1"/>
  <c r="AE500" i="1" s="1"/>
  <c r="AI500" i="1" s="1"/>
  <c r="AF500" i="1"/>
  <c r="AG500" i="1" s="1"/>
  <c r="AH500" i="1" s="1"/>
  <c r="AB1900" i="1"/>
  <c r="AF1900" i="1" s="1"/>
  <c r="AG1900" i="1" s="1"/>
  <c r="AH1900" i="1" s="1"/>
  <c r="AC848" i="1"/>
  <c r="AD848" i="1" s="1"/>
  <c r="AE848" i="1" s="1"/>
  <c r="AI848" i="1" s="1"/>
  <c r="AF848" i="1"/>
  <c r="AG848" i="1" s="1"/>
  <c r="AH848" i="1" s="1"/>
  <c r="AC1047" i="1"/>
  <c r="AD1047" i="1" s="1"/>
  <c r="AE1047" i="1" s="1"/>
  <c r="AI1047" i="1" s="1"/>
  <c r="AF1047" i="1"/>
  <c r="AG1047" i="1" s="1"/>
  <c r="AH1047" i="1" s="1"/>
  <c r="AC731" i="1"/>
  <c r="AD731" i="1" s="1"/>
  <c r="AE731" i="1" s="1"/>
  <c r="AI731" i="1" s="1"/>
  <c r="AF731" i="1"/>
  <c r="AG731" i="1" s="1"/>
  <c r="AH731" i="1" s="1"/>
  <c r="AF5" i="1"/>
  <c r="AG5" i="1" s="1"/>
  <c r="AH5" i="1" s="1"/>
  <c r="AC5" i="1"/>
  <c r="AD5" i="1" s="1"/>
  <c r="AE5" i="1" s="1"/>
  <c r="AI5" i="1" s="1"/>
  <c r="AF115" i="1"/>
  <c r="AG115" i="1" s="1"/>
  <c r="AH115" i="1" s="1"/>
  <c r="AC115" i="1"/>
  <c r="AD115" i="1" s="1"/>
  <c r="AE115" i="1" s="1"/>
  <c r="AI115" i="1" s="1"/>
  <c r="AF467" i="1"/>
  <c r="AG467" i="1" s="1"/>
  <c r="AH467" i="1" s="1"/>
  <c r="AC467" i="1"/>
  <c r="AD467" i="1" s="1"/>
  <c r="AE467" i="1" s="1"/>
  <c r="AI467" i="1" s="1"/>
  <c r="AF292" i="1"/>
  <c r="AG292" i="1" s="1"/>
  <c r="AH292" i="1" s="1"/>
  <c r="AC292" i="1"/>
  <c r="AD292" i="1" s="1"/>
  <c r="AE292" i="1" s="1"/>
  <c r="AI292" i="1" s="1"/>
  <c r="AF685" i="1"/>
  <c r="AG685" i="1" s="1"/>
  <c r="AH685" i="1" s="1"/>
  <c r="AC685" i="1"/>
  <c r="AD685" i="1" s="1"/>
  <c r="AE685" i="1" s="1"/>
  <c r="AI685" i="1" s="1"/>
  <c r="AF1610" i="1"/>
  <c r="AG1610" i="1" s="1"/>
  <c r="AH1610" i="1" s="1"/>
  <c r="AC1610" i="1"/>
  <c r="AD1610" i="1" s="1"/>
  <c r="AE1610" i="1" s="1"/>
  <c r="AI1610" i="1" s="1"/>
  <c r="AC466" i="1"/>
  <c r="AD466" i="1" s="1"/>
  <c r="AE466" i="1" s="1"/>
  <c r="AI466" i="1" s="1"/>
  <c r="AF466" i="1"/>
  <c r="AG466" i="1" s="1"/>
  <c r="AH466" i="1" s="1"/>
  <c r="AF620" i="1"/>
  <c r="AG620" i="1" s="1"/>
  <c r="AH620" i="1" s="1"/>
  <c r="AC620" i="1"/>
  <c r="AD620" i="1" s="1"/>
  <c r="AE620" i="1" s="1"/>
  <c r="AI620" i="1" s="1"/>
  <c r="AF1074" i="1"/>
  <c r="AG1074" i="1" s="1"/>
  <c r="AH1074" i="1" s="1"/>
  <c r="AC1074" i="1"/>
  <c r="AD1074" i="1" s="1"/>
  <c r="AE1074" i="1" s="1"/>
  <c r="AI1074" i="1" s="1"/>
  <c r="AC2221" i="1"/>
  <c r="AD2221" i="1" s="1"/>
  <c r="AE2221" i="1" s="1"/>
  <c r="AI2221" i="1" s="1"/>
  <c r="AC584" i="1"/>
  <c r="AD584" i="1" s="1"/>
  <c r="AE584" i="1" s="1"/>
  <c r="AI584" i="1" s="1"/>
  <c r="AA1476" i="1"/>
  <c r="AB1476" i="1" s="1"/>
  <c r="AF1476" i="1" s="1"/>
  <c r="AG1476" i="1" s="1"/>
  <c r="AH1476" i="1" s="1"/>
  <c r="AA1378" i="1"/>
  <c r="AB1378" i="1" s="1"/>
  <c r="AF1378" i="1" s="1"/>
  <c r="AG1378" i="1" s="1"/>
  <c r="AH1378" i="1" s="1"/>
  <c r="AA1307" i="1"/>
  <c r="AB1307" i="1" s="1"/>
  <c r="AF1307" i="1" s="1"/>
  <c r="AG1307" i="1" s="1"/>
  <c r="AH1307" i="1" s="1"/>
  <c r="AA1527" i="1"/>
  <c r="AB1527" i="1" s="1"/>
  <c r="AF1527" i="1" s="1"/>
  <c r="AG1527" i="1" s="1"/>
  <c r="AH1527" i="1" s="1"/>
  <c r="AA1369" i="1"/>
  <c r="AB1369" i="1" s="1"/>
  <c r="AF1369" i="1" s="1"/>
  <c r="AG1369" i="1" s="1"/>
  <c r="AH1369" i="1" s="1"/>
  <c r="AC32" i="1"/>
  <c r="AD32" i="1" s="1"/>
  <c r="AE32" i="1" s="1"/>
  <c r="AI32" i="1" s="1"/>
  <c r="AC2066" i="1"/>
  <c r="AD2066" i="1" s="1"/>
  <c r="AE2066" i="1" s="1"/>
  <c r="AI2066" i="1" s="1"/>
  <c r="AC2258" i="1"/>
  <c r="AD2258" i="1" s="1"/>
  <c r="AE2258" i="1" s="1"/>
  <c r="AI2258" i="1" s="1"/>
  <c r="AB80" i="1"/>
  <c r="AF80" i="1" s="1"/>
  <c r="AG80" i="1" s="1"/>
  <c r="AH80" i="1" s="1"/>
  <c r="AC371" i="1"/>
  <c r="AD371" i="1" s="1"/>
  <c r="AE371" i="1" s="1"/>
  <c r="AI371" i="1" s="1"/>
  <c r="AC570" i="1"/>
  <c r="AD570" i="1" s="1"/>
  <c r="AE570" i="1" s="1"/>
  <c r="AI570" i="1" s="1"/>
  <c r="AC699" i="1"/>
  <c r="AD699" i="1" s="1"/>
  <c r="AE699" i="1" s="1"/>
  <c r="AI699" i="1" s="1"/>
  <c r="AC251" i="1"/>
  <c r="AD251" i="1" s="1"/>
  <c r="AE251" i="1" s="1"/>
  <c r="AI251" i="1" s="1"/>
  <c r="AC862" i="1"/>
  <c r="AD862" i="1" s="1"/>
  <c r="AE862" i="1" s="1"/>
  <c r="AI862" i="1" s="1"/>
  <c r="AB1387" i="1"/>
  <c r="AF1387" i="1" s="1"/>
  <c r="AG1387" i="1" s="1"/>
  <c r="AH1387" i="1" s="1"/>
  <c r="AC1360" i="1"/>
  <c r="AD1360" i="1" s="1"/>
  <c r="AE1360" i="1" s="1"/>
  <c r="AI1360" i="1" s="1"/>
  <c r="AC1449" i="1"/>
  <c r="AD1449" i="1" s="1"/>
  <c r="AE1449" i="1" s="1"/>
  <c r="AI1449" i="1" s="1"/>
  <c r="AC1500" i="1"/>
  <c r="AD1500" i="1" s="1"/>
  <c r="AE1500" i="1" s="1"/>
  <c r="AI1500" i="1" s="1"/>
  <c r="AC1642" i="1"/>
  <c r="AD1642" i="1" s="1"/>
  <c r="AE1642" i="1" s="1"/>
  <c r="AI1642" i="1" s="1"/>
  <c r="AF402" i="1"/>
  <c r="AG402" i="1" s="1"/>
  <c r="AH402" i="1" s="1"/>
  <c r="AC575" i="1"/>
  <c r="AD575" i="1" s="1"/>
  <c r="AE575" i="1" s="1"/>
  <c r="AI575" i="1" s="1"/>
  <c r="AC1629" i="1"/>
  <c r="AD1629" i="1" s="1"/>
  <c r="AE1629" i="1" s="1"/>
  <c r="AI1629" i="1" s="1"/>
  <c r="AC2011" i="1"/>
  <c r="AD2011" i="1" s="1"/>
  <c r="AE2011" i="1" s="1"/>
  <c r="AI2011" i="1" s="1"/>
  <c r="AC217" i="1"/>
  <c r="AD217" i="1" s="1"/>
  <c r="AE217" i="1" s="1"/>
  <c r="AI217" i="1" s="1"/>
  <c r="AC1950" i="1"/>
  <c r="AD1950" i="1" s="1"/>
  <c r="AE1950" i="1" s="1"/>
  <c r="AI1950" i="1" s="1"/>
  <c r="AC2142" i="1"/>
  <c r="AD2142" i="1" s="1"/>
  <c r="AE2142" i="1" s="1"/>
  <c r="AI2142" i="1" s="1"/>
  <c r="AC1840" i="1"/>
  <c r="AD1840" i="1" s="1"/>
  <c r="AE1840" i="1" s="1"/>
  <c r="AI1840" i="1" s="1"/>
  <c r="AC2010" i="1"/>
  <c r="AD2010" i="1" s="1"/>
  <c r="AE2010" i="1" s="1"/>
  <c r="AI2010" i="1" s="1"/>
  <c r="AC255" i="1"/>
  <c r="AD255" i="1" s="1"/>
  <c r="AE255" i="1" s="1"/>
  <c r="AI255" i="1" s="1"/>
  <c r="AC606" i="1"/>
  <c r="AD606" i="1" s="1"/>
  <c r="AE606" i="1" s="1"/>
  <c r="AI606" i="1" s="1"/>
  <c r="AF1067" i="1"/>
  <c r="AG1067" i="1" s="1"/>
  <c r="AH1067" i="1" s="1"/>
  <c r="AC1172" i="1"/>
  <c r="AD1172" i="1" s="1"/>
  <c r="AE1172" i="1" s="1"/>
  <c r="AI1172" i="1" s="1"/>
  <c r="AF940" i="1"/>
  <c r="AG940" i="1" s="1"/>
  <c r="AH940" i="1" s="1"/>
  <c r="AF998" i="1"/>
  <c r="AG998" i="1" s="1"/>
  <c r="AH998" i="1" s="1"/>
  <c r="AF1079" i="1"/>
  <c r="AG1079" i="1" s="1"/>
  <c r="AH1079" i="1" s="1"/>
  <c r="AC1400" i="1"/>
  <c r="AD1400" i="1" s="1"/>
  <c r="AE1400" i="1" s="1"/>
  <c r="AI1400" i="1" s="1"/>
  <c r="AC1343" i="1"/>
  <c r="AD1343" i="1" s="1"/>
  <c r="AE1343" i="1" s="1"/>
  <c r="AI1343" i="1" s="1"/>
  <c r="AC2181" i="1"/>
  <c r="AD2181" i="1" s="1"/>
  <c r="AE2181" i="1" s="1"/>
  <c r="AI2181" i="1" s="1"/>
  <c r="AB2101" i="1"/>
  <c r="AF2101" i="1" s="1"/>
  <c r="AG2101" i="1" s="1"/>
  <c r="AH2101" i="1" s="1"/>
  <c r="AC2225" i="1"/>
  <c r="AD2225" i="1" s="1"/>
  <c r="AE2225" i="1" s="1"/>
  <c r="AI2225" i="1" s="1"/>
  <c r="AC200" i="1"/>
  <c r="AD200" i="1" s="1"/>
  <c r="AE200" i="1" s="1"/>
  <c r="AI200" i="1" s="1"/>
  <c r="AF410" i="1"/>
  <c r="AG410" i="1" s="1"/>
  <c r="AH410" i="1" s="1"/>
  <c r="AB2275" i="1"/>
  <c r="AF2275" i="1" s="1"/>
  <c r="AG2275" i="1" s="1"/>
  <c r="AH2275" i="1" s="1"/>
  <c r="AC2132" i="1"/>
  <c r="AD2132" i="1" s="1"/>
  <c r="AE2132" i="1" s="1"/>
  <c r="AI2132" i="1" s="1"/>
  <c r="AC2022" i="1"/>
  <c r="AD2022" i="1" s="1"/>
  <c r="AE2022" i="1" s="1"/>
  <c r="AI2022" i="1" s="1"/>
  <c r="AC2214" i="1"/>
  <c r="AD2214" i="1" s="1"/>
  <c r="AE2214" i="1" s="1"/>
  <c r="AI2214" i="1" s="1"/>
  <c r="AC2048" i="1"/>
  <c r="AD2048" i="1" s="1"/>
  <c r="AE2048" i="1" s="1"/>
  <c r="AI2048" i="1" s="1"/>
  <c r="AC599" i="1"/>
  <c r="AD599" i="1" s="1"/>
  <c r="AE599" i="1" s="1"/>
  <c r="AI599" i="1" s="1"/>
  <c r="AC864" i="1"/>
  <c r="AD864" i="1" s="1"/>
  <c r="AE864" i="1" s="1"/>
  <c r="AI864" i="1" s="1"/>
  <c r="AC453" i="1"/>
  <c r="AD453" i="1" s="1"/>
  <c r="AE453" i="1" s="1"/>
  <c r="AI453" i="1" s="1"/>
  <c r="AC667" i="1"/>
  <c r="AD667" i="1" s="1"/>
  <c r="AE667" i="1" s="1"/>
  <c r="AI667" i="1" s="1"/>
  <c r="AC624" i="1"/>
  <c r="AD624" i="1" s="1"/>
  <c r="AE624" i="1" s="1"/>
  <c r="AI624" i="1" s="1"/>
  <c r="AC1094" i="1"/>
  <c r="AD1094" i="1" s="1"/>
  <c r="AE1094" i="1" s="1"/>
  <c r="AI1094" i="1" s="1"/>
  <c r="AC765" i="1"/>
  <c r="AD765" i="1" s="1"/>
  <c r="AE765" i="1" s="1"/>
  <c r="AI765" i="1" s="1"/>
  <c r="AC871" i="1"/>
  <c r="AD871" i="1" s="1"/>
  <c r="AE871" i="1" s="1"/>
  <c r="AI871" i="1" s="1"/>
  <c r="AC1258" i="1"/>
  <c r="AD1258" i="1" s="1"/>
  <c r="AE1258" i="1" s="1"/>
  <c r="AI1258" i="1" s="1"/>
  <c r="AC1001" i="1"/>
  <c r="AD1001" i="1" s="1"/>
  <c r="AE1001" i="1" s="1"/>
  <c r="AI1001" i="1" s="1"/>
  <c r="AB1305" i="1"/>
  <c r="AF1305" i="1" s="1"/>
  <c r="AG1305" i="1" s="1"/>
  <c r="AH1305" i="1" s="1"/>
  <c r="AC1515" i="1"/>
  <c r="AD1515" i="1" s="1"/>
  <c r="AE1515" i="1" s="1"/>
  <c r="AI1515" i="1" s="1"/>
  <c r="AC1215" i="1"/>
  <c r="AD1215" i="1" s="1"/>
  <c r="AE1215" i="1" s="1"/>
  <c r="AI1215" i="1" s="1"/>
  <c r="AC1722" i="1"/>
  <c r="AD1722" i="1" s="1"/>
  <c r="AE1722" i="1" s="1"/>
  <c r="AI1722" i="1" s="1"/>
  <c r="AC477" i="1"/>
  <c r="AD477" i="1" s="1"/>
  <c r="AE477" i="1" s="1"/>
  <c r="AI477" i="1" s="1"/>
  <c r="AC119" i="1"/>
  <c r="AD119" i="1" s="1"/>
  <c r="AE119" i="1" s="1"/>
  <c r="AI119" i="1" s="1"/>
  <c r="AC2120" i="1"/>
  <c r="AD2120" i="1" s="1"/>
  <c r="AE2120" i="1" s="1"/>
  <c r="AI2120" i="1" s="1"/>
  <c r="AC2154" i="1"/>
  <c r="AD2154" i="1" s="1"/>
  <c r="AE2154" i="1" s="1"/>
  <c r="AI2154" i="1" s="1"/>
  <c r="AB41" i="1"/>
  <c r="AF41" i="1" s="1"/>
  <c r="AG41" i="1" s="1"/>
  <c r="AH41" i="1" s="1"/>
  <c r="AF87" i="1"/>
  <c r="AG87" i="1" s="1"/>
  <c r="AH87" i="1" s="1"/>
  <c r="AC339" i="1"/>
  <c r="AD339" i="1" s="1"/>
  <c r="AE339" i="1" s="1"/>
  <c r="AI339" i="1" s="1"/>
  <c r="AC460" i="1"/>
  <c r="AD460" i="1" s="1"/>
  <c r="AE460" i="1" s="1"/>
  <c r="AI460" i="1" s="1"/>
  <c r="AB610" i="1"/>
  <c r="AF610" i="1" s="1"/>
  <c r="AG610" i="1" s="1"/>
  <c r="AH610" i="1" s="1"/>
  <c r="AC927" i="1"/>
  <c r="AD927" i="1" s="1"/>
  <c r="AE927" i="1" s="1"/>
  <c r="AI927" i="1" s="1"/>
  <c r="AC1143" i="1"/>
  <c r="AD1143" i="1" s="1"/>
  <c r="AE1143" i="1" s="1"/>
  <c r="AI1143" i="1" s="1"/>
  <c r="AB1189" i="1"/>
  <c r="AF1189" i="1" s="1"/>
  <c r="AG1189" i="1" s="1"/>
  <c r="AH1189" i="1" s="1"/>
  <c r="AC1549" i="1"/>
  <c r="AD1549" i="1" s="1"/>
  <c r="AE1549" i="1" s="1"/>
  <c r="AI1549" i="1" s="1"/>
  <c r="AB812" i="1"/>
  <c r="AF812" i="1" s="1"/>
  <c r="AG812" i="1" s="1"/>
  <c r="AH812" i="1" s="1"/>
  <c r="AB715" i="1"/>
  <c r="AF715" i="1" s="1"/>
  <c r="AG715" i="1" s="1"/>
  <c r="AH715" i="1" s="1"/>
  <c r="AC1241" i="1"/>
  <c r="AD1241" i="1" s="1"/>
  <c r="AE1241" i="1" s="1"/>
  <c r="AI1241" i="1" s="1"/>
  <c r="AB911" i="1"/>
  <c r="AF911" i="1" s="1"/>
  <c r="AG911" i="1" s="1"/>
  <c r="AH911" i="1" s="1"/>
  <c r="AC1244" i="1"/>
  <c r="AD1244" i="1" s="1"/>
  <c r="AE1244" i="1" s="1"/>
  <c r="AI1244" i="1" s="1"/>
  <c r="AB1470" i="1"/>
  <c r="AF1470" i="1" s="1"/>
  <c r="AG1470" i="1" s="1"/>
  <c r="AH1470" i="1" s="1"/>
  <c r="AC1521" i="1"/>
  <c r="AD1521" i="1" s="1"/>
  <c r="AE1521" i="1" s="1"/>
  <c r="AI1521" i="1" s="1"/>
  <c r="AC1346" i="1"/>
  <c r="AD1346" i="1" s="1"/>
  <c r="AE1346" i="1" s="1"/>
  <c r="AI1346" i="1" s="1"/>
  <c r="AF1345" i="1"/>
  <c r="AG1345" i="1" s="1"/>
  <c r="AH1345" i="1" s="1"/>
  <c r="AC1066" i="1"/>
  <c r="AD1066" i="1" s="1"/>
  <c r="AE1066" i="1" s="1"/>
  <c r="AI1066" i="1" s="1"/>
  <c r="AC1870" i="1"/>
  <c r="AD1870" i="1" s="1"/>
  <c r="AE1870" i="1" s="1"/>
  <c r="AI1870" i="1" s="1"/>
  <c r="AB1729" i="1"/>
  <c r="AF1729" i="1" s="1"/>
  <c r="AG1729" i="1" s="1"/>
  <c r="AH1729" i="1" s="1"/>
  <c r="AB1858" i="1"/>
  <c r="AF1858" i="1" s="1"/>
  <c r="AG1858" i="1" s="1"/>
  <c r="AH1858" i="1" s="1"/>
  <c r="AB238" i="1"/>
  <c r="AF238" i="1" s="1"/>
  <c r="AG238" i="1" s="1"/>
  <c r="AH238" i="1" s="1"/>
  <c r="AB465" i="1"/>
  <c r="AF465" i="1" s="1"/>
  <c r="AG465" i="1" s="1"/>
  <c r="AH465" i="1" s="1"/>
  <c r="AC19" i="1"/>
  <c r="AD19" i="1" s="1"/>
  <c r="AE19" i="1" s="1"/>
  <c r="AI19" i="1" s="1"/>
  <c r="AC253" i="1"/>
  <c r="AD253" i="1" s="1"/>
  <c r="AE253" i="1" s="1"/>
  <c r="AI253" i="1" s="1"/>
  <c r="AC346" i="1"/>
  <c r="AD346" i="1" s="1"/>
  <c r="AE346" i="1" s="1"/>
  <c r="AI346" i="1" s="1"/>
  <c r="AB1829" i="1"/>
  <c r="AF1829" i="1" s="1"/>
  <c r="AG1829" i="1" s="1"/>
  <c r="AH1829" i="1" s="1"/>
  <c r="AC2212" i="1"/>
  <c r="AD2212" i="1" s="1"/>
  <c r="AE2212" i="1" s="1"/>
  <c r="AI2212" i="1" s="1"/>
  <c r="AC1974" i="1"/>
  <c r="AD1974" i="1" s="1"/>
  <c r="AE1974" i="1" s="1"/>
  <c r="AI1974" i="1" s="1"/>
  <c r="AC2055" i="1"/>
  <c r="AD2055" i="1" s="1"/>
  <c r="AE2055" i="1" s="1"/>
  <c r="AI2055" i="1" s="1"/>
  <c r="AC2064" i="1"/>
  <c r="AD2064" i="1" s="1"/>
  <c r="AE2064" i="1" s="1"/>
  <c r="AI2064" i="1" s="1"/>
  <c r="AC775" i="1"/>
  <c r="AD775" i="1" s="1"/>
  <c r="AE775" i="1" s="1"/>
  <c r="AI775" i="1" s="1"/>
  <c r="AB1707" i="1"/>
  <c r="AF1707" i="1" s="1"/>
  <c r="AG1707" i="1" s="1"/>
  <c r="AH1707" i="1" s="1"/>
  <c r="AB2034" i="1"/>
  <c r="AF2034" i="1" s="1"/>
  <c r="AG2034" i="1" s="1"/>
  <c r="AH2034" i="1" s="1"/>
  <c r="AC18" i="1"/>
  <c r="AD18" i="1" s="1"/>
  <c r="AE18" i="1" s="1"/>
  <c r="AI18" i="1" s="1"/>
  <c r="AB403" i="1"/>
  <c r="AF403" i="1" s="1"/>
  <c r="AG403" i="1" s="1"/>
  <c r="AH403" i="1" s="1"/>
  <c r="AC316" i="1"/>
  <c r="AD316" i="1" s="1"/>
  <c r="AE316" i="1" s="1"/>
  <c r="AI316" i="1" s="1"/>
  <c r="AF520" i="1"/>
  <c r="AG520" i="1" s="1"/>
  <c r="AH520" i="1" s="1"/>
  <c r="AC495" i="1"/>
  <c r="AD495" i="1" s="1"/>
  <c r="AE495" i="1" s="1"/>
  <c r="AI495" i="1" s="1"/>
  <c r="AC198" i="1"/>
  <c r="AD198" i="1" s="1"/>
  <c r="AE198" i="1" s="1"/>
  <c r="AI198" i="1" s="1"/>
  <c r="AC662" i="1"/>
  <c r="AD662" i="1" s="1"/>
  <c r="AE662" i="1" s="1"/>
  <c r="AI662" i="1" s="1"/>
  <c r="AF662" i="1"/>
  <c r="AG662" i="1" s="1"/>
  <c r="AH662" i="1" s="1"/>
  <c r="AB329" i="1"/>
  <c r="AF329" i="1" s="1"/>
  <c r="AG329" i="1" s="1"/>
  <c r="AH329" i="1" s="1"/>
  <c r="AC558" i="1"/>
  <c r="AD558" i="1" s="1"/>
  <c r="AE558" i="1" s="1"/>
  <c r="AI558" i="1" s="1"/>
  <c r="AB1249" i="1"/>
  <c r="AF1249" i="1" s="1"/>
  <c r="AG1249" i="1" s="1"/>
  <c r="AH1249" i="1" s="1"/>
  <c r="AC915" i="1"/>
  <c r="AD915" i="1" s="1"/>
  <c r="AE915" i="1" s="1"/>
  <c r="AI915" i="1" s="1"/>
  <c r="AF1377" i="1"/>
  <c r="AG1377" i="1" s="1"/>
  <c r="AH1377" i="1" s="1"/>
  <c r="AC1377" i="1"/>
  <c r="AD1377" i="1" s="1"/>
  <c r="AE1377" i="1" s="1"/>
  <c r="AI1377" i="1" s="1"/>
  <c r="AC744" i="1"/>
  <c r="AD744" i="1" s="1"/>
  <c r="AE744" i="1" s="1"/>
  <c r="AI744" i="1" s="1"/>
  <c r="AC890" i="1"/>
  <c r="AD890" i="1" s="1"/>
  <c r="AE890" i="1" s="1"/>
  <c r="AI890" i="1" s="1"/>
  <c r="AF890" i="1"/>
  <c r="AG890" i="1" s="1"/>
  <c r="AH890" i="1" s="1"/>
  <c r="AF1413" i="1"/>
  <c r="AG1413" i="1" s="1"/>
  <c r="AH1413" i="1" s="1"/>
  <c r="AC1413" i="1"/>
  <c r="AD1413" i="1" s="1"/>
  <c r="AE1413" i="1" s="1"/>
  <c r="AI1413" i="1" s="1"/>
  <c r="AF974" i="1"/>
  <c r="AG974" i="1" s="1"/>
  <c r="AH974" i="1" s="1"/>
  <c r="AB868" i="1"/>
  <c r="AF868" i="1" s="1"/>
  <c r="AG868" i="1" s="1"/>
  <c r="AH868" i="1" s="1"/>
  <c r="AB1051" i="1"/>
  <c r="AF1051" i="1" s="1"/>
  <c r="AG1051" i="1" s="1"/>
  <c r="AH1051" i="1" s="1"/>
  <c r="AC1300" i="1"/>
  <c r="AD1300" i="1" s="1"/>
  <c r="AE1300" i="1" s="1"/>
  <c r="AI1300" i="1" s="1"/>
  <c r="AC1567" i="1"/>
  <c r="AD1567" i="1" s="1"/>
  <c r="AE1567" i="1" s="1"/>
  <c r="AI1567" i="1" s="1"/>
  <c r="AC1355" i="1"/>
  <c r="AD1355" i="1" s="1"/>
  <c r="AE1355" i="1" s="1"/>
  <c r="AI1355" i="1" s="1"/>
  <c r="AF1744" i="1"/>
  <c r="AG1744" i="1" s="1"/>
  <c r="AH1744" i="1" s="1"/>
  <c r="AC1744" i="1"/>
  <c r="AD1744" i="1" s="1"/>
  <c r="AE1744" i="1" s="1"/>
  <c r="AI1744" i="1" s="1"/>
  <c r="AB1738" i="1"/>
  <c r="AF1738" i="1" s="1"/>
  <c r="AG1738" i="1" s="1"/>
  <c r="AH1738" i="1" s="1"/>
  <c r="AF14" i="1"/>
  <c r="AG14" i="1" s="1"/>
  <c r="AH14" i="1" s="1"/>
  <c r="AC14" i="1"/>
  <c r="AD14" i="1" s="1"/>
  <c r="AE14" i="1" s="1"/>
  <c r="AI14" i="1" s="1"/>
  <c r="AC358" i="1"/>
  <c r="AD358" i="1" s="1"/>
  <c r="AE358" i="1" s="1"/>
  <c r="AI358" i="1" s="1"/>
  <c r="AC597" i="1"/>
  <c r="AD597" i="1" s="1"/>
  <c r="AE597" i="1" s="1"/>
  <c r="AI597" i="1" s="1"/>
  <c r="AF597" i="1"/>
  <c r="AG597" i="1" s="1"/>
  <c r="AH597" i="1" s="1"/>
  <c r="AC1855" i="1"/>
  <c r="AD1855" i="1" s="1"/>
  <c r="AE1855" i="1" s="1"/>
  <c r="AI1855" i="1" s="1"/>
  <c r="AC1944" i="1"/>
  <c r="AD1944" i="1" s="1"/>
  <c r="AE1944" i="1" s="1"/>
  <c r="AI1944" i="1" s="1"/>
  <c r="AC1686" i="1"/>
  <c r="AD1686" i="1" s="1"/>
  <c r="AE1686" i="1" s="1"/>
  <c r="AI1686" i="1" s="1"/>
  <c r="AF1686" i="1"/>
  <c r="AG1686" i="1" s="1"/>
  <c r="AH1686" i="1" s="1"/>
  <c r="AF2310" i="1"/>
  <c r="AG2310" i="1" s="1"/>
  <c r="AH2310" i="1" s="1"/>
  <c r="AC2310" i="1"/>
  <c r="AD2310" i="1" s="1"/>
  <c r="AE2310" i="1" s="1"/>
  <c r="AI2310" i="1" s="1"/>
  <c r="AF1952" i="1"/>
  <c r="AG1952" i="1" s="1"/>
  <c r="AH1952" i="1" s="1"/>
  <c r="AC1952" i="1"/>
  <c r="AD1952" i="1" s="1"/>
  <c r="AE1952" i="1" s="1"/>
  <c r="AI1952" i="1" s="1"/>
  <c r="AC343" i="1"/>
  <c r="AD343" i="1" s="1"/>
  <c r="AE343" i="1" s="1"/>
  <c r="AI343" i="1" s="1"/>
  <c r="AF343" i="1"/>
  <c r="AG343" i="1" s="1"/>
  <c r="AH343" i="1" s="1"/>
  <c r="AF1690" i="1"/>
  <c r="AG1690" i="1" s="1"/>
  <c r="AH1690" i="1" s="1"/>
  <c r="AC1690" i="1"/>
  <c r="AD1690" i="1" s="1"/>
  <c r="AE1690" i="1" s="1"/>
  <c r="AI1690" i="1" s="1"/>
  <c r="AF30" i="1"/>
  <c r="AG30" i="1" s="1"/>
  <c r="AH30" i="1" s="1"/>
  <c r="AC30" i="1"/>
  <c r="AD30" i="1" s="1"/>
  <c r="AE30" i="1" s="1"/>
  <c r="AI30" i="1" s="1"/>
  <c r="AC1731" i="1"/>
  <c r="AD1731" i="1" s="1"/>
  <c r="AE1731" i="1" s="1"/>
  <c r="AI1731" i="1" s="1"/>
  <c r="AF1731" i="1"/>
  <c r="AG1731" i="1" s="1"/>
  <c r="AH1731" i="1" s="1"/>
  <c r="AF888" i="1"/>
  <c r="AG888" i="1" s="1"/>
  <c r="AH888" i="1" s="1"/>
  <c r="AC888" i="1"/>
  <c r="AD888" i="1" s="1"/>
  <c r="AE888" i="1" s="1"/>
  <c r="AI888" i="1" s="1"/>
  <c r="AC1003" i="1"/>
  <c r="AD1003" i="1" s="1"/>
  <c r="AE1003" i="1" s="1"/>
  <c r="AI1003" i="1" s="1"/>
  <c r="AF1003" i="1"/>
  <c r="AG1003" i="1" s="1"/>
  <c r="AH1003" i="1" s="1"/>
  <c r="AC937" i="1"/>
  <c r="AD937" i="1" s="1"/>
  <c r="AE937" i="1" s="1"/>
  <c r="AI937" i="1" s="1"/>
  <c r="AF937" i="1"/>
  <c r="AG937" i="1" s="1"/>
  <c r="AH937" i="1" s="1"/>
  <c r="AC2332" i="1"/>
  <c r="AD2332" i="1" s="1"/>
  <c r="AE2332" i="1" s="1"/>
  <c r="AI2332" i="1" s="1"/>
  <c r="AC1253" i="1"/>
  <c r="AD1253" i="1" s="1"/>
  <c r="AE1253" i="1" s="1"/>
  <c r="AI1253" i="1" s="1"/>
  <c r="AC1309" i="1"/>
  <c r="AD1309" i="1" s="1"/>
  <c r="AE1309" i="1" s="1"/>
  <c r="AI1309" i="1" s="1"/>
  <c r="AC1296" i="1"/>
  <c r="AD1296" i="1" s="1"/>
  <c r="AE1296" i="1" s="1"/>
  <c r="AI1296" i="1" s="1"/>
  <c r="AC1087" i="1"/>
  <c r="AD1087" i="1" s="1"/>
  <c r="AE1087" i="1" s="1"/>
  <c r="AI1087" i="1" s="1"/>
  <c r="AC1886" i="1"/>
  <c r="AD1886" i="1" s="1"/>
  <c r="AE1886" i="1" s="1"/>
  <c r="AI1886" i="1" s="1"/>
  <c r="AF2317" i="1"/>
  <c r="AG2317" i="1" s="1"/>
  <c r="AH2317" i="1" s="1"/>
  <c r="AB1590" i="1"/>
  <c r="AF1590" i="1" s="1"/>
  <c r="AG1590" i="1" s="1"/>
  <c r="AH1590" i="1" s="1"/>
  <c r="AC1921" i="1"/>
  <c r="AD1921" i="1" s="1"/>
  <c r="AE1921" i="1" s="1"/>
  <c r="AI1921" i="1" s="1"/>
  <c r="AC2313" i="1"/>
  <c r="AD2313" i="1" s="1"/>
  <c r="AE2313" i="1" s="1"/>
  <c r="AI2313" i="1" s="1"/>
  <c r="AF1599" i="1"/>
  <c r="AG1599" i="1" s="1"/>
  <c r="AH1599" i="1" s="1"/>
  <c r="AC1724" i="1"/>
  <c r="AD1724" i="1" s="1"/>
  <c r="AE1724" i="1" s="1"/>
  <c r="AI1724" i="1" s="1"/>
  <c r="AC2299" i="1"/>
  <c r="AD2299" i="1" s="1"/>
  <c r="AE2299" i="1" s="1"/>
  <c r="AI2299" i="1" s="1"/>
  <c r="AC437" i="1"/>
  <c r="AD437" i="1" s="1"/>
  <c r="AE437" i="1" s="1"/>
  <c r="AI437" i="1" s="1"/>
  <c r="AF143" i="1"/>
  <c r="AG143" i="1" s="1"/>
  <c r="AH143" i="1" s="1"/>
  <c r="AB768" i="1"/>
  <c r="AF768" i="1" s="1"/>
  <c r="AG768" i="1" s="1"/>
  <c r="AH768" i="1" s="1"/>
  <c r="AC47" i="1"/>
  <c r="AD47" i="1" s="1"/>
  <c r="AE47" i="1" s="1"/>
  <c r="AI47" i="1" s="1"/>
  <c r="AF175" i="1"/>
  <c r="AG175" i="1" s="1"/>
  <c r="AH175" i="1" s="1"/>
  <c r="AC676" i="1"/>
  <c r="AD676" i="1" s="1"/>
  <c r="AE676" i="1" s="1"/>
  <c r="AI676" i="1" s="1"/>
  <c r="AB196" i="1"/>
  <c r="AF196" i="1" s="1"/>
  <c r="AG196" i="1" s="1"/>
  <c r="AH196" i="1" s="1"/>
  <c r="AF334" i="1"/>
  <c r="AG334" i="1" s="1"/>
  <c r="AH334" i="1" s="1"/>
  <c r="AC326" i="1"/>
  <c r="AD326" i="1" s="1"/>
  <c r="AE326" i="1" s="1"/>
  <c r="AI326" i="1" s="1"/>
  <c r="AB653" i="1"/>
  <c r="AF653" i="1" s="1"/>
  <c r="AG653" i="1" s="1"/>
  <c r="AH653" i="1" s="1"/>
  <c r="AF203" i="1"/>
  <c r="AG203" i="1" s="1"/>
  <c r="AH203" i="1" s="1"/>
  <c r="AC401" i="1"/>
  <c r="AD401" i="1" s="1"/>
  <c r="AE401" i="1" s="1"/>
  <c r="AI401" i="1" s="1"/>
  <c r="AC574" i="1"/>
  <c r="AD574" i="1" s="1"/>
  <c r="AE574" i="1" s="1"/>
  <c r="AI574" i="1" s="1"/>
  <c r="AC815" i="1"/>
  <c r="AD815" i="1" s="1"/>
  <c r="AE815" i="1" s="1"/>
  <c r="AI815" i="1" s="1"/>
  <c r="AB1205" i="1"/>
  <c r="AF1205" i="1" s="1"/>
  <c r="AG1205" i="1" s="1"/>
  <c r="AH1205" i="1" s="1"/>
  <c r="AB884" i="1"/>
  <c r="AF884" i="1" s="1"/>
  <c r="AG884" i="1" s="1"/>
  <c r="AH884" i="1" s="1"/>
  <c r="AF949" i="1"/>
  <c r="AG949" i="1" s="1"/>
  <c r="AH949" i="1" s="1"/>
  <c r="AB1425" i="1"/>
  <c r="AF1425" i="1" s="1"/>
  <c r="AG1425" i="1" s="1"/>
  <c r="AH1425" i="1" s="1"/>
  <c r="AC792" i="1"/>
  <c r="AD792" i="1" s="1"/>
  <c r="AE792" i="1" s="1"/>
  <c r="AI792" i="1" s="1"/>
  <c r="AB1261" i="1"/>
  <c r="AF1261" i="1" s="1"/>
  <c r="AG1261" i="1" s="1"/>
  <c r="AH1261" i="1" s="1"/>
  <c r="AC834" i="1"/>
  <c r="AD834" i="1" s="1"/>
  <c r="AE834" i="1" s="1"/>
  <c r="AI834" i="1" s="1"/>
  <c r="AC1044" i="1"/>
  <c r="AD1044" i="1" s="1"/>
  <c r="AE1044" i="1" s="1"/>
  <c r="AI1044" i="1" s="1"/>
  <c r="AC1227" i="1"/>
  <c r="AD1227" i="1" s="1"/>
  <c r="AE1227" i="1" s="1"/>
  <c r="AI1227" i="1" s="1"/>
  <c r="AC1295" i="1"/>
  <c r="AD1295" i="1" s="1"/>
  <c r="AE1295" i="1" s="1"/>
  <c r="AI1295" i="1" s="1"/>
  <c r="AB1661" i="1"/>
  <c r="AF1661" i="1" s="1"/>
  <c r="AG1661" i="1" s="1"/>
  <c r="AH1661" i="1" s="1"/>
  <c r="AB1727" i="1"/>
  <c r="AF1727" i="1" s="1"/>
  <c r="AG1727" i="1" s="1"/>
  <c r="AH1727" i="1" s="1"/>
  <c r="AB1688" i="1"/>
  <c r="AF1688" i="1" s="1"/>
  <c r="AG1688" i="1" s="1"/>
  <c r="AH1688" i="1" s="1"/>
  <c r="AB1682" i="1"/>
  <c r="AF1682" i="1" s="1"/>
  <c r="AG1682" i="1" s="1"/>
  <c r="AH1682" i="1" s="1"/>
  <c r="AC2001" i="1"/>
  <c r="AD2001" i="1" s="1"/>
  <c r="AE2001" i="1" s="1"/>
  <c r="AI2001" i="1" s="1"/>
  <c r="AC2193" i="1"/>
  <c r="AD2193" i="1" s="1"/>
  <c r="AE2193" i="1" s="1"/>
  <c r="AI2193" i="1" s="1"/>
  <c r="AB588" i="1"/>
  <c r="AF588" i="1" s="1"/>
  <c r="AG588" i="1" s="1"/>
  <c r="AH588" i="1" s="1"/>
  <c r="AC1933" i="1"/>
  <c r="AD1933" i="1" s="1"/>
  <c r="AE1933" i="1" s="1"/>
  <c r="AI1933" i="1" s="1"/>
  <c r="AC245" i="1"/>
  <c r="AD245" i="1" s="1"/>
  <c r="AE245" i="1" s="1"/>
  <c r="AI245" i="1" s="1"/>
  <c r="AC1717" i="1"/>
  <c r="AD1717" i="1" s="1"/>
  <c r="AE1717" i="1" s="1"/>
  <c r="AI1717" i="1" s="1"/>
  <c r="AC2100" i="1"/>
  <c r="AD2100" i="1" s="1"/>
  <c r="AE2100" i="1" s="1"/>
  <c r="AI2100" i="1" s="1"/>
  <c r="AF1863" i="1"/>
  <c r="AG1863" i="1" s="1"/>
  <c r="AH1863" i="1" s="1"/>
  <c r="AC2182" i="1"/>
  <c r="AD2182" i="1" s="1"/>
  <c r="AE2182" i="1" s="1"/>
  <c r="AI2182" i="1" s="1"/>
  <c r="AC16" i="1"/>
  <c r="AD16" i="1" s="1"/>
  <c r="AE16" i="1" s="1"/>
  <c r="AI16" i="1" s="1"/>
  <c r="AC2007" i="1"/>
  <c r="AD2007" i="1" s="1"/>
  <c r="AE2007" i="1" s="1"/>
  <c r="AI2007" i="1" s="1"/>
  <c r="AC2080" i="1"/>
  <c r="AD2080" i="1" s="1"/>
  <c r="AE2080" i="1" s="1"/>
  <c r="AI2080" i="1" s="1"/>
  <c r="AB2272" i="1"/>
  <c r="AF2272" i="1" s="1"/>
  <c r="AG2272" i="1" s="1"/>
  <c r="AH2272" i="1" s="1"/>
  <c r="AC688" i="1"/>
  <c r="AD688" i="1" s="1"/>
  <c r="AE688" i="1" s="1"/>
  <c r="AI688" i="1" s="1"/>
  <c r="AB1073" i="1"/>
  <c r="AF1073" i="1" s="1"/>
  <c r="AG1073" i="1" s="1"/>
  <c r="AH1073" i="1" s="1"/>
  <c r="AB129" i="1"/>
  <c r="AF129" i="1" s="1"/>
  <c r="AG129" i="1" s="1"/>
  <c r="AH129" i="1" s="1"/>
  <c r="AB72" i="1"/>
  <c r="AF72" i="1" s="1"/>
  <c r="AG72" i="1" s="1"/>
  <c r="AH72" i="1" s="1"/>
  <c r="AB184" i="1"/>
  <c r="AF184" i="1" s="1"/>
  <c r="AG184" i="1" s="1"/>
  <c r="AH184" i="1" s="1"/>
  <c r="AC646" i="1"/>
  <c r="AD646" i="1" s="1"/>
  <c r="AE646" i="1" s="1"/>
  <c r="AI646" i="1" s="1"/>
  <c r="AC522" i="1"/>
  <c r="AD522" i="1" s="1"/>
  <c r="AE522" i="1" s="1"/>
  <c r="AI522" i="1" s="1"/>
  <c r="AC666" i="1"/>
  <c r="AD666" i="1" s="1"/>
  <c r="AE666" i="1" s="1"/>
  <c r="AI666" i="1" s="1"/>
  <c r="AB252" i="1"/>
  <c r="AF252" i="1" s="1"/>
  <c r="AG252" i="1" s="1"/>
  <c r="AH252" i="1" s="1"/>
  <c r="AB513" i="1"/>
  <c r="AF513" i="1" s="1"/>
  <c r="AG513" i="1" s="1"/>
  <c r="AH513" i="1" s="1"/>
  <c r="AC1222" i="1"/>
  <c r="AD1222" i="1" s="1"/>
  <c r="AE1222" i="1" s="1"/>
  <c r="AI1222" i="1" s="1"/>
  <c r="AC1488" i="1"/>
  <c r="AD1488" i="1" s="1"/>
  <c r="AE1488" i="1" s="1"/>
  <c r="AI1488" i="1" s="1"/>
  <c r="AC1678" i="1"/>
  <c r="AD1678" i="1" s="1"/>
  <c r="AE1678" i="1" s="1"/>
  <c r="AI1678" i="1" s="1"/>
  <c r="AC1965" i="1"/>
  <c r="AD1965" i="1" s="1"/>
  <c r="AE1965" i="1" s="1"/>
  <c r="AI1965" i="1" s="1"/>
  <c r="AC1689" i="1"/>
  <c r="AD1689" i="1" s="1"/>
  <c r="AE1689" i="1" s="1"/>
  <c r="AI1689" i="1" s="1"/>
  <c r="AB1945" i="1"/>
  <c r="AF1945" i="1" s="1"/>
  <c r="AG1945" i="1" s="1"/>
  <c r="AH1945" i="1" s="1"/>
  <c r="AB2265" i="1"/>
  <c r="AF2265" i="1" s="1"/>
  <c r="AG2265" i="1" s="1"/>
  <c r="AH2265" i="1" s="1"/>
  <c r="AC1740" i="1"/>
  <c r="AD1740" i="1" s="1"/>
  <c r="AE1740" i="1" s="1"/>
  <c r="AI1740" i="1" s="1"/>
  <c r="AB2187" i="1"/>
  <c r="AF2187" i="1" s="1"/>
  <c r="AG2187" i="1" s="1"/>
  <c r="AH2187" i="1" s="1"/>
  <c r="AC208" i="1"/>
  <c r="AD208" i="1" s="1"/>
  <c r="AE208" i="1" s="1"/>
  <c r="AI208" i="1" s="1"/>
  <c r="AC1853" i="1"/>
  <c r="AD1853" i="1" s="1"/>
  <c r="AE1853" i="1" s="1"/>
  <c r="AI1853" i="1" s="1"/>
  <c r="AC2044" i="1"/>
  <c r="AD2044" i="1" s="1"/>
  <c r="AE2044" i="1" s="1"/>
  <c r="AI2044" i="1" s="1"/>
  <c r="AF131" i="1"/>
  <c r="AG131" i="1" s="1"/>
  <c r="AH131" i="1" s="1"/>
  <c r="AC2207" i="1"/>
  <c r="AD2207" i="1" s="1"/>
  <c r="AE2207" i="1" s="1"/>
  <c r="AI2207" i="1" s="1"/>
  <c r="AC45" i="1"/>
  <c r="AD45" i="1" s="1"/>
  <c r="AE45" i="1" s="1"/>
  <c r="AI45" i="1" s="1"/>
  <c r="AC2024" i="1"/>
  <c r="AD2024" i="1" s="1"/>
  <c r="AE2024" i="1" s="1"/>
  <c r="AI2024" i="1" s="1"/>
  <c r="AB752" i="1"/>
  <c r="AF752" i="1" s="1"/>
  <c r="AG752" i="1" s="1"/>
  <c r="AH752" i="1" s="1"/>
  <c r="AF966" i="1"/>
  <c r="AG966" i="1" s="1"/>
  <c r="AH966" i="1" s="1"/>
  <c r="AC1795" i="1"/>
  <c r="AD1795" i="1" s="1"/>
  <c r="AE1795" i="1" s="1"/>
  <c r="AI1795" i="1" s="1"/>
  <c r="AC1994" i="1"/>
  <c r="AD1994" i="1" s="1"/>
  <c r="AE1994" i="1" s="1"/>
  <c r="AI1994" i="1" s="1"/>
  <c r="AF118" i="1"/>
  <c r="AG118" i="1" s="1"/>
  <c r="AH118" i="1" s="1"/>
  <c r="AC361" i="1"/>
  <c r="AD361" i="1" s="1"/>
  <c r="AE361" i="1" s="1"/>
  <c r="AI361" i="1" s="1"/>
  <c r="AC190" i="1"/>
  <c r="AD190" i="1" s="1"/>
  <c r="AE190" i="1" s="1"/>
  <c r="AI190" i="1" s="1"/>
  <c r="AB440" i="1"/>
  <c r="AF440" i="1" s="1"/>
  <c r="AG440" i="1" s="1"/>
  <c r="AH440" i="1" s="1"/>
  <c r="AC71" i="1"/>
  <c r="AD71" i="1" s="1"/>
  <c r="AE71" i="1" s="1"/>
  <c r="AI71" i="1" s="1"/>
  <c r="AB706" i="1"/>
  <c r="AF706" i="1" s="1"/>
  <c r="AG706" i="1" s="1"/>
  <c r="AH706" i="1" s="1"/>
  <c r="AC767" i="1"/>
  <c r="AD767" i="1" s="1"/>
  <c r="AE767" i="1" s="1"/>
  <c r="AI767" i="1" s="1"/>
  <c r="AC1286" i="1"/>
  <c r="AD1286" i="1" s="1"/>
  <c r="AE1286" i="1" s="1"/>
  <c r="AI1286" i="1" s="1"/>
  <c r="AC995" i="1"/>
  <c r="AD995" i="1" s="1"/>
  <c r="AE995" i="1" s="1"/>
  <c r="AI995" i="1" s="1"/>
  <c r="AB1054" i="1"/>
  <c r="AF1054" i="1" s="1"/>
  <c r="AG1054" i="1" s="1"/>
  <c r="AH1054" i="1" s="1"/>
  <c r="AB759" i="1"/>
  <c r="AF759" i="1" s="1"/>
  <c r="AG759" i="1" s="1"/>
  <c r="AH759" i="1" s="1"/>
  <c r="AB1026" i="1"/>
  <c r="AF1026" i="1" s="1"/>
  <c r="AG1026" i="1" s="1"/>
  <c r="AH1026" i="1" s="1"/>
  <c r="AB1209" i="1"/>
  <c r="AF1209" i="1" s="1"/>
  <c r="AG1209" i="1" s="1"/>
  <c r="AH1209" i="1" s="1"/>
  <c r="AB1388" i="1"/>
  <c r="AF1388" i="1" s="1"/>
  <c r="AG1388" i="1" s="1"/>
  <c r="AH1388" i="1" s="1"/>
  <c r="AB1543" i="1"/>
  <c r="AF1543" i="1" s="1"/>
  <c r="AG1543" i="1" s="1"/>
  <c r="AH1543" i="1" s="1"/>
  <c r="AB1333" i="1"/>
  <c r="AF1333" i="1" s="1"/>
  <c r="AG1333" i="1" s="1"/>
  <c r="AH1333" i="1" s="1"/>
  <c r="AC2043" i="1"/>
  <c r="AD2043" i="1" s="1"/>
  <c r="AE2043" i="1" s="1"/>
  <c r="AI2043" i="1" s="1"/>
  <c r="AC670" i="1"/>
  <c r="AD670" i="1" s="1"/>
  <c r="AE670" i="1" s="1"/>
  <c r="AI670" i="1" s="1"/>
  <c r="AC133" i="1"/>
  <c r="AD133" i="1" s="1"/>
  <c r="AE133" i="1" s="1"/>
  <c r="AI133" i="1" s="1"/>
  <c r="AC1171" i="1"/>
  <c r="AD1171" i="1" s="1"/>
  <c r="AE1171" i="1" s="1"/>
  <c r="AI1171" i="1" s="1"/>
  <c r="AC2292" i="1"/>
  <c r="AD2292" i="1" s="1"/>
  <c r="AE2292" i="1" s="1"/>
  <c r="AI2292" i="1" s="1"/>
  <c r="AC1893" i="1"/>
  <c r="AD1893" i="1" s="1"/>
  <c r="AE1893" i="1" s="1"/>
  <c r="AI1893" i="1" s="1"/>
  <c r="AC1982" i="1"/>
  <c r="AD1982" i="1" s="1"/>
  <c r="AE1982" i="1" s="1"/>
  <c r="AI1982" i="1" s="1"/>
  <c r="AC1872" i="1"/>
  <c r="AD1872" i="1" s="1"/>
  <c r="AE1872" i="1" s="1"/>
  <c r="AI1872" i="1" s="1"/>
  <c r="AC2264" i="1"/>
  <c r="AD2264" i="1" s="1"/>
  <c r="AE2264" i="1" s="1"/>
  <c r="AI2264" i="1" s="1"/>
  <c r="AC880" i="1"/>
  <c r="AD880" i="1" s="1"/>
  <c r="AE880" i="1" s="1"/>
  <c r="AI880" i="1" s="1"/>
  <c r="AB1779" i="1"/>
  <c r="AF1779" i="1" s="1"/>
  <c r="AG1779" i="1" s="1"/>
  <c r="AH1779" i="1" s="1"/>
  <c r="AF934" i="1"/>
  <c r="AG934" i="1" s="1"/>
  <c r="AH934" i="1" s="1"/>
  <c r="AC310" i="1"/>
  <c r="AD310" i="1" s="1"/>
  <c r="AE310" i="1" s="1"/>
  <c r="AI310" i="1" s="1"/>
  <c r="AC164" i="1"/>
  <c r="AD164" i="1" s="1"/>
  <c r="AE164" i="1" s="1"/>
  <c r="AI164" i="1" s="1"/>
  <c r="AC777" i="1"/>
  <c r="AD777" i="1" s="1"/>
  <c r="AE777" i="1" s="1"/>
  <c r="AI777" i="1" s="1"/>
  <c r="AC397" i="1"/>
  <c r="AD397" i="1" s="1"/>
  <c r="AE397" i="1" s="1"/>
  <c r="AI397" i="1" s="1"/>
  <c r="AC766" i="1"/>
  <c r="AD766" i="1" s="1"/>
  <c r="AE766" i="1" s="1"/>
  <c r="AI766" i="1" s="1"/>
  <c r="AF426" i="1"/>
  <c r="AG426" i="1" s="1"/>
  <c r="AH426" i="1" s="1"/>
  <c r="AC643" i="1"/>
  <c r="AD643" i="1" s="1"/>
  <c r="AE643" i="1" s="1"/>
  <c r="AI643" i="1" s="1"/>
  <c r="AC1308" i="1"/>
  <c r="AD1308" i="1" s="1"/>
  <c r="AE1308" i="1" s="1"/>
  <c r="AI1308" i="1" s="1"/>
  <c r="AC797" i="1"/>
  <c r="AD797" i="1" s="1"/>
  <c r="AE797" i="1" s="1"/>
  <c r="AI797" i="1" s="1"/>
  <c r="AC817" i="1"/>
  <c r="AD817" i="1" s="1"/>
  <c r="AE817" i="1" s="1"/>
  <c r="AI817" i="1" s="1"/>
  <c r="AC971" i="1"/>
  <c r="AD971" i="1" s="1"/>
  <c r="AE971" i="1" s="1"/>
  <c r="AI971" i="1" s="1"/>
  <c r="AC1161" i="1"/>
  <c r="AD1161" i="1" s="1"/>
  <c r="AE1161" i="1" s="1"/>
  <c r="AI1161" i="1" s="1"/>
  <c r="AF928" i="1"/>
  <c r="AG928" i="1" s="1"/>
  <c r="AH928" i="1" s="1"/>
  <c r="AC1163" i="1"/>
  <c r="AD1163" i="1" s="1"/>
  <c r="AE1163" i="1" s="1"/>
  <c r="AI1163" i="1" s="1"/>
  <c r="AC1424" i="1"/>
  <c r="AD1424" i="1" s="1"/>
  <c r="AE1424" i="1" s="1"/>
  <c r="AI1424" i="1" s="1"/>
  <c r="AC1734" i="1"/>
  <c r="AD1734" i="1" s="1"/>
  <c r="AE1734" i="1" s="1"/>
  <c r="AI1734" i="1" s="1"/>
  <c r="AC1838" i="1"/>
  <c r="AD1838" i="1" s="1"/>
  <c r="AE1838" i="1" s="1"/>
  <c r="AI1838" i="1" s="1"/>
  <c r="AC1791" i="1"/>
  <c r="AD1791" i="1" s="1"/>
  <c r="AE1791" i="1" s="1"/>
  <c r="AI1791" i="1" s="1"/>
  <c r="AC1681" i="1"/>
  <c r="AD1681" i="1" s="1"/>
  <c r="AE1681" i="1" s="1"/>
  <c r="AI1681" i="1" s="1"/>
  <c r="AC1746" i="1"/>
  <c r="AD1746" i="1" s="1"/>
  <c r="AE1746" i="1" s="1"/>
  <c r="AI1746" i="1" s="1"/>
  <c r="AC419" i="1"/>
  <c r="AD419" i="1" s="1"/>
  <c r="AE419" i="1" s="1"/>
  <c r="AI419" i="1" s="1"/>
  <c r="AF614" i="1"/>
  <c r="AG614" i="1" s="1"/>
  <c r="AH614" i="1" s="1"/>
  <c r="AC1691" i="1"/>
  <c r="AD1691" i="1" s="1"/>
  <c r="AE1691" i="1" s="1"/>
  <c r="AI1691" i="1" s="1"/>
  <c r="AC2179" i="1"/>
  <c r="AD2179" i="1" s="1"/>
  <c r="AE2179" i="1" s="1"/>
  <c r="AI2179" i="1" s="1"/>
  <c r="AC2164" i="1"/>
  <c r="AD2164" i="1" s="1"/>
  <c r="AE2164" i="1" s="1"/>
  <c r="AI2164" i="1" s="1"/>
  <c r="AC1761" i="1"/>
  <c r="AD1761" i="1" s="1"/>
  <c r="AE1761" i="1" s="1"/>
  <c r="AI1761" i="1" s="1"/>
  <c r="AC2050" i="1"/>
  <c r="AD2050" i="1" s="1"/>
  <c r="AE2050" i="1" s="1"/>
  <c r="AI2050" i="1" s="1"/>
  <c r="AC582" i="1"/>
  <c r="AD582" i="1" s="1"/>
  <c r="AE582" i="1" s="1"/>
  <c r="AI582" i="1" s="1"/>
  <c r="AC173" i="1"/>
  <c r="AD173" i="1" s="1"/>
  <c r="AE173" i="1" s="1"/>
  <c r="AI173" i="1" s="1"/>
  <c r="AC243" i="1"/>
  <c r="AD243" i="1" s="1"/>
  <c r="AE243" i="1" s="1"/>
  <c r="AI243" i="1" s="1"/>
  <c r="AC202" i="1"/>
  <c r="AD202" i="1" s="1"/>
  <c r="AE202" i="1" s="1"/>
  <c r="AI202" i="1" s="1"/>
  <c r="AC770" i="1"/>
  <c r="AD770" i="1" s="1"/>
  <c r="AE770" i="1" s="1"/>
  <c r="AI770" i="1" s="1"/>
  <c r="AB1288" i="1"/>
  <c r="AF1288" i="1" s="1"/>
  <c r="AG1288" i="1" s="1"/>
  <c r="AH1288" i="1" s="1"/>
  <c r="AB1627" i="1"/>
  <c r="AF1627" i="1" s="1"/>
  <c r="AG1627" i="1" s="1"/>
  <c r="AH1627" i="1" s="1"/>
  <c r="AC2009" i="1"/>
  <c r="AD2009" i="1" s="1"/>
  <c r="AE2009" i="1" s="1"/>
  <c r="AI2009" i="1" s="1"/>
  <c r="AC2329" i="1"/>
  <c r="AD2329" i="1" s="1"/>
  <c r="AE2329" i="1" s="1"/>
  <c r="AI2329" i="1" s="1"/>
  <c r="AF1923" i="1"/>
  <c r="AG1923" i="1" s="1"/>
  <c r="AH1923" i="1" s="1"/>
  <c r="AC2251" i="1"/>
  <c r="AD2251" i="1" s="1"/>
  <c r="AE2251" i="1" s="1"/>
  <c r="AI2251" i="1" s="1"/>
  <c r="AC103" i="1"/>
  <c r="AD103" i="1" s="1"/>
  <c r="AE103" i="1" s="1"/>
  <c r="AI103" i="1" s="1"/>
  <c r="AC1916" i="1"/>
  <c r="AD1916" i="1" s="1"/>
  <c r="AE1916" i="1" s="1"/>
  <c r="AI1916" i="1" s="1"/>
  <c r="AC2108" i="1"/>
  <c r="AD2108" i="1" s="1"/>
  <c r="AE2108" i="1" s="1"/>
  <c r="AI2108" i="1" s="1"/>
  <c r="AC2190" i="1"/>
  <c r="AD2190" i="1" s="1"/>
  <c r="AE2190" i="1" s="1"/>
  <c r="AI2190" i="1" s="1"/>
  <c r="AC1859" i="1"/>
  <c r="AD1859" i="1" s="1"/>
  <c r="AE1859" i="1" s="1"/>
  <c r="AI1859" i="1" s="1"/>
  <c r="AC387" i="1"/>
  <c r="AD387" i="1" s="1"/>
  <c r="AE387" i="1" s="1"/>
  <c r="AI387" i="1" s="1"/>
  <c r="AC256" i="1"/>
  <c r="AD256" i="1" s="1"/>
  <c r="AE256" i="1" s="1"/>
  <c r="AI256" i="1" s="1"/>
  <c r="AC434" i="1"/>
  <c r="AD434" i="1" s="1"/>
  <c r="AE434" i="1" s="1"/>
  <c r="AI434" i="1" s="1"/>
  <c r="AC555" i="1"/>
  <c r="AD555" i="1" s="1"/>
  <c r="AE555" i="1" s="1"/>
  <c r="AI555" i="1" s="1"/>
  <c r="AC750" i="1"/>
  <c r="AD750" i="1" s="1"/>
  <c r="AE750" i="1" s="1"/>
  <c r="AI750" i="1" s="1"/>
  <c r="AC278" i="1"/>
  <c r="AD278" i="1" s="1"/>
  <c r="AE278" i="1" s="1"/>
  <c r="AI278" i="1" s="1"/>
  <c r="AC1142" i="1"/>
  <c r="AD1142" i="1" s="1"/>
  <c r="AE1142" i="1" s="1"/>
  <c r="AI1142" i="1" s="1"/>
  <c r="AC799" i="1"/>
  <c r="AD799" i="1" s="1"/>
  <c r="AE799" i="1" s="1"/>
  <c r="AI799" i="1" s="1"/>
  <c r="AC1029" i="1"/>
  <c r="AD1029" i="1" s="1"/>
  <c r="AE1029" i="1" s="1"/>
  <c r="AI1029" i="1" s="1"/>
  <c r="AC1230" i="1"/>
  <c r="AD1230" i="1" s="1"/>
  <c r="AE1230" i="1" s="1"/>
  <c r="AI1230" i="1" s="1"/>
  <c r="AC969" i="1"/>
  <c r="AD969" i="1" s="1"/>
  <c r="AE969" i="1" s="1"/>
  <c r="AI969" i="1" s="1"/>
  <c r="AC1281" i="1"/>
  <c r="AD1281" i="1" s="1"/>
  <c r="AE1281" i="1" s="1"/>
  <c r="AI1281" i="1" s="1"/>
  <c r="AC939" i="1"/>
  <c r="AD939" i="1" s="1"/>
  <c r="AE939" i="1" s="1"/>
  <c r="AI939" i="1" s="1"/>
  <c r="AC991" i="1"/>
  <c r="AD991" i="1" s="1"/>
  <c r="AE991" i="1" s="1"/>
  <c r="AI991" i="1" s="1"/>
  <c r="AC1484" i="1"/>
  <c r="AD1484" i="1" s="1"/>
  <c r="AE1484" i="1" s="1"/>
  <c r="AI1484" i="1" s="1"/>
  <c r="AC929" i="1"/>
  <c r="AD929" i="1" s="1"/>
  <c r="AE929" i="1" s="1"/>
  <c r="AI929" i="1" s="1"/>
  <c r="AC824" i="1"/>
  <c r="AD824" i="1" s="1"/>
  <c r="AE824" i="1" s="1"/>
  <c r="AI824" i="1" s="1"/>
  <c r="AC1354" i="1"/>
  <c r="AD1354" i="1" s="1"/>
  <c r="AE1354" i="1" s="1"/>
  <c r="AI1354" i="1" s="1"/>
  <c r="AC1197" i="1"/>
  <c r="AD1197" i="1" s="1"/>
  <c r="AE1197" i="1" s="1"/>
  <c r="AI1197" i="1" s="1"/>
  <c r="AC20" i="1"/>
  <c r="AD20" i="1" s="1"/>
  <c r="AE20" i="1" s="1"/>
  <c r="AI20" i="1" s="1"/>
  <c r="AC1277" i="1"/>
  <c r="AD1277" i="1" s="1"/>
  <c r="AE1277" i="1" s="1"/>
  <c r="AI1277" i="1" s="1"/>
  <c r="AB487" i="1"/>
  <c r="AF487" i="1" s="1"/>
  <c r="AG487" i="1" s="1"/>
  <c r="AH487" i="1" s="1"/>
  <c r="AC345" i="1"/>
  <c r="AD345" i="1" s="1"/>
  <c r="AE345" i="1" s="1"/>
  <c r="AI345" i="1" s="1"/>
  <c r="AC194" i="1"/>
  <c r="AD194" i="1" s="1"/>
  <c r="AE194" i="1" s="1"/>
  <c r="AI194" i="1" s="1"/>
  <c r="AC480" i="1"/>
  <c r="AD480" i="1" s="1"/>
  <c r="AE480" i="1" s="1"/>
  <c r="AI480" i="1" s="1"/>
  <c r="AB171" i="1"/>
  <c r="AF171" i="1" s="1"/>
  <c r="AG171" i="1" s="1"/>
  <c r="AH171" i="1" s="1"/>
  <c r="AF277" i="1"/>
  <c r="AG277" i="1" s="1"/>
  <c r="AH277" i="1" s="1"/>
  <c r="AC1033" i="1"/>
  <c r="AD1033" i="1" s="1"/>
  <c r="AE1033" i="1" s="1"/>
  <c r="AI1033" i="1" s="1"/>
  <c r="AB1224" i="1"/>
  <c r="AF1224" i="1" s="1"/>
  <c r="AG1224" i="1" s="1"/>
  <c r="AH1224" i="1" s="1"/>
  <c r="AC1566" i="1"/>
  <c r="AD1566" i="1" s="1"/>
  <c r="AE1566" i="1" s="1"/>
  <c r="AI1566" i="1" s="1"/>
  <c r="AC1117" i="1"/>
  <c r="AD1117" i="1" s="1"/>
  <c r="AE1117" i="1" s="1"/>
  <c r="AI1117" i="1" s="1"/>
  <c r="AC2065" i="1"/>
  <c r="AD2065" i="1" s="1"/>
  <c r="AE2065" i="1" s="1"/>
  <c r="AI2065" i="1" s="1"/>
  <c r="AB2257" i="1"/>
  <c r="AF2257" i="1" s="1"/>
  <c r="AG2257" i="1" s="1"/>
  <c r="AH2257" i="1" s="1"/>
  <c r="AC362" i="1"/>
  <c r="AD362" i="1" s="1"/>
  <c r="AE362" i="1" s="1"/>
  <c r="AI362" i="1" s="1"/>
  <c r="AC2306" i="1"/>
  <c r="AD2306" i="1" s="1"/>
  <c r="AE2306" i="1" s="1"/>
  <c r="AI2306" i="1" s="1"/>
  <c r="AC305" i="1"/>
  <c r="AD305" i="1" s="1"/>
  <c r="AE305" i="1" s="1"/>
  <c r="AI305" i="1" s="1"/>
  <c r="AC183" i="1"/>
  <c r="AD183" i="1" s="1"/>
  <c r="AE183" i="1" s="1"/>
  <c r="AI183" i="1" s="1"/>
  <c r="AB686" i="1"/>
  <c r="AF686" i="1" s="1"/>
  <c r="AG686" i="1" s="1"/>
  <c r="AH686" i="1" s="1"/>
  <c r="AC166" i="1"/>
  <c r="AD166" i="1" s="1"/>
  <c r="AE166" i="1" s="1"/>
  <c r="AI166" i="1" s="1"/>
  <c r="AB774" i="1"/>
  <c r="AF774" i="1" s="1"/>
  <c r="AG774" i="1" s="1"/>
  <c r="AH774" i="1" s="1"/>
  <c r="AC1264" i="1"/>
  <c r="AD1264" i="1" s="1"/>
  <c r="AE1264" i="1" s="1"/>
  <c r="AI1264" i="1" s="1"/>
  <c r="AC1677" i="1"/>
  <c r="AD1677" i="1" s="1"/>
  <c r="AE1677" i="1" s="1"/>
  <c r="AI1677" i="1" s="1"/>
  <c r="AC1699" i="1"/>
  <c r="AD1699" i="1" s="1"/>
  <c r="AE1699" i="1" s="1"/>
  <c r="AI1699" i="1" s="1"/>
  <c r="AC2123" i="1"/>
  <c r="AD2123" i="1" s="1"/>
  <c r="AE2123" i="1" s="1"/>
  <c r="AI2123" i="1" s="1"/>
  <c r="AB475" i="1"/>
  <c r="AF475" i="1" s="1"/>
  <c r="AG475" i="1" s="1"/>
  <c r="AH475" i="1" s="1"/>
  <c r="AF2143" i="1"/>
  <c r="AG2143" i="1" s="1"/>
  <c r="AH2143" i="1" s="1"/>
  <c r="AB2280" i="1"/>
  <c r="AF2280" i="1" s="1"/>
  <c r="AG2280" i="1" s="1"/>
  <c r="AH2280" i="1" s="1"/>
  <c r="AC874" i="1"/>
  <c r="AD874" i="1" s="1"/>
  <c r="AE874" i="1" s="1"/>
  <c r="AI874" i="1" s="1"/>
  <c r="AC1060" i="1"/>
  <c r="AD1060" i="1" s="1"/>
  <c r="AE1060" i="1" s="1"/>
  <c r="AI1060" i="1" s="1"/>
  <c r="AF104" i="1"/>
  <c r="AG104" i="1" s="1"/>
  <c r="AH104" i="1" s="1"/>
  <c r="AC564" i="1"/>
  <c r="AD564" i="1" s="1"/>
  <c r="AE564" i="1" s="1"/>
  <c r="AI564" i="1" s="1"/>
  <c r="AC65" i="1"/>
  <c r="AD65" i="1" s="1"/>
  <c r="AE65" i="1" s="1"/>
  <c r="AI65" i="1" s="1"/>
  <c r="AC664" i="1"/>
  <c r="AD664" i="1" s="1"/>
  <c r="AE664" i="1" s="1"/>
  <c r="AI664" i="1" s="1"/>
  <c r="AC1034" i="1"/>
  <c r="AD1034" i="1" s="1"/>
  <c r="AE1034" i="1" s="1"/>
  <c r="AI1034" i="1" s="1"/>
  <c r="AC975" i="1"/>
  <c r="AD975" i="1" s="1"/>
  <c r="AE975" i="1" s="1"/>
  <c r="AI975" i="1" s="1"/>
  <c r="AB1183" i="1"/>
  <c r="AF1183" i="1" s="1"/>
  <c r="AG1183" i="1" s="1"/>
  <c r="AH1183" i="1" s="1"/>
  <c r="AB945" i="1"/>
  <c r="AF945" i="1" s="1"/>
  <c r="AG945" i="1" s="1"/>
  <c r="AH945" i="1" s="1"/>
  <c r="AC1273" i="1"/>
  <c r="AD1273" i="1" s="1"/>
  <c r="AE1273" i="1" s="1"/>
  <c r="AI1273" i="1" s="1"/>
  <c r="AC1365" i="1"/>
  <c r="AD1365" i="1" s="1"/>
  <c r="AE1365" i="1" s="1"/>
  <c r="AI1365" i="1" s="1"/>
  <c r="AC1375" i="1"/>
  <c r="AD1375" i="1" s="1"/>
  <c r="AE1375" i="1" s="1"/>
  <c r="AI1375" i="1" s="1"/>
  <c r="AC1347" i="1"/>
  <c r="AD1347" i="1" s="1"/>
  <c r="AE1347" i="1" s="1"/>
  <c r="AI1347" i="1" s="1"/>
  <c r="AC1510" i="1"/>
  <c r="AD1510" i="1" s="1"/>
  <c r="AE1510" i="1" s="1"/>
  <c r="AI1510" i="1" s="1"/>
  <c r="AC2177" i="1"/>
  <c r="AD2177" i="1" s="1"/>
  <c r="AE2177" i="1" s="1"/>
  <c r="AI2177" i="1" s="1"/>
  <c r="AC1907" i="1"/>
  <c r="AD1907" i="1" s="1"/>
  <c r="AE1907" i="1" s="1"/>
  <c r="AI1907" i="1" s="1"/>
  <c r="AC399" i="1"/>
  <c r="AD399" i="1" s="1"/>
  <c r="AE399" i="1" s="1"/>
  <c r="AI399" i="1" s="1"/>
  <c r="AC443" i="1"/>
  <c r="AD443" i="1" s="1"/>
  <c r="AE443" i="1" s="1"/>
  <c r="AI443" i="1" s="1"/>
  <c r="AC625" i="1"/>
  <c r="AD625" i="1" s="1"/>
  <c r="AE625" i="1" s="1"/>
  <c r="AI625" i="1" s="1"/>
  <c r="AC881" i="1"/>
  <c r="AD881" i="1" s="1"/>
  <c r="AE881" i="1" s="1"/>
  <c r="AI881" i="1" s="1"/>
  <c r="AC1280" i="1"/>
  <c r="AD1280" i="1" s="1"/>
  <c r="AE1280" i="1" s="1"/>
  <c r="AI1280" i="1" s="1"/>
  <c r="AC1160" i="1"/>
  <c r="AD1160" i="1" s="1"/>
  <c r="AE1160" i="1" s="1"/>
  <c r="AI1160" i="1" s="1"/>
  <c r="AC1106" i="1"/>
  <c r="AD1106" i="1" s="1"/>
  <c r="AE1106" i="1" s="1"/>
  <c r="AI1106" i="1" s="1"/>
  <c r="AC1298" i="1"/>
  <c r="AD1298" i="1" s="1"/>
  <c r="AE1298" i="1" s="1"/>
  <c r="AI1298" i="1" s="1"/>
  <c r="AC1451" i="1"/>
  <c r="AD1451" i="1" s="1"/>
  <c r="AE1451" i="1" s="1"/>
  <c r="AI1451" i="1" s="1"/>
  <c r="AC302" i="1"/>
  <c r="AD302" i="1" s="1"/>
  <c r="AE302" i="1" s="1"/>
  <c r="AI302" i="1" s="1"/>
  <c r="AC1660" i="1"/>
  <c r="AD1660" i="1" s="1"/>
  <c r="AE1660" i="1" s="1"/>
  <c r="AI1660" i="1" s="1"/>
  <c r="AF2171" i="1"/>
  <c r="AG2171" i="1" s="1"/>
  <c r="AH2171" i="1" s="1"/>
  <c r="AB130" i="1"/>
  <c r="AF130" i="1" s="1"/>
  <c r="AG130" i="1" s="1"/>
  <c r="AH130" i="1" s="1"/>
  <c r="AB313" i="1"/>
  <c r="AF313" i="1" s="1"/>
  <c r="AG313" i="1" s="1"/>
  <c r="AH313" i="1" s="1"/>
  <c r="AC21" i="1"/>
  <c r="AD21" i="1" s="1"/>
  <c r="AE21" i="1" s="1"/>
  <c r="AI21" i="1" s="1"/>
  <c r="AB2255" i="1"/>
  <c r="AF2255" i="1" s="1"/>
  <c r="AG2255" i="1" s="1"/>
  <c r="AH2255" i="1" s="1"/>
  <c r="AC1753" i="1"/>
  <c r="AD1753" i="1" s="1"/>
  <c r="AE1753" i="1" s="1"/>
  <c r="AI1753" i="1" s="1"/>
  <c r="AB1843" i="1"/>
  <c r="AF1843" i="1" s="1"/>
  <c r="AG1843" i="1" s="1"/>
  <c r="AH1843" i="1" s="1"/>
  <c r="AC2042" i="1"/>
  <c r="AD2042" i="1" s="1"/>
  <c r="AE2042" i="1" s="1"/>
  <c r="AI2042" i="1" s="1"/>
  <c r="AC392" i="1"/>
  <c r="AD392" i="1" s="1"/>
  <c r="AE392" i="1" s="1"/>
  <c r="AI392" i="1" s="1"/>
  <c r="AC623" i="1"/>
  <c r="AD623" i="1" s="1"/>
  <c r="AE623" i="1" s="1"/>
  <c r="AI623" i="1" s="1"/>
  <c r="AF510" i="1"/>
  <c r="AG510" i="1" s="1"/>
  <c r="AH510" i="1" s="1"/>
  <c r="AB299" i="1"/>
  <c r="AF299" i="1" s="1"/>
  <c r="AG299" i="1" s="1"/>
  <c r="AH299" i="1" s="1"/>
  <c r="AC219" i="1"/>
  <c r="AD219" i="1" s="1"/>
  <c r="AE219" i="1" s="1"/>
  <c r="AI219" i="1" s="1"/>
  <c r="AC407" i="1"/>
  <c r="AD407" i="1" s="1"/>
  <c r="AE407" i="1" s="1"/>
  <c r="AI407" i="1" s="1"/>
  <c r="AC478" i="1"/>
  <c r="AD478" i="1" s="1"/>
  <c r="AE478" i="1" s="1"/>
  <c r="AI478" i="1" s="1"/>
  <c r="AC282" i="1"/>
  <c r="AD282" i="1" s="1"/>
  <c r="AE282" i="1" s="1"/>
  <c r="AI282" i="1" s="1"/>
  <c r="AC497" i="1"/>
  <c r="AD497" i="1" s="1"/>
  <c r="AE497" i="1" s="1"/>
  <c r="AI497" i="1" s="1"/>
  <c r="AC783" i="1"/>
  <c r="AD783" i="1" s="1"/>
  <c r="AE783" i="1" s="1"/>
  <c r="AI783" i="1" s="1"/>
  <c r="AC1275" i="1"/>
  <c r="AD1275" i="1" s="1"/>
  <c r="AE1275" i="1" s="1"/>
  <c r="AI1275" i="1" s="1"/>
  <c r="AC1531" i="1"/>
  <c r="AD1531" i="1" s="1"/>
  <c r="AE1531" i="1" s="1"/>
  <c r="AI1531" i="1" s="1"/>
  <c r="AC919" i="1"/>
  <c r="AD919" i="1" s="1"/>
  <c r="AE919" i="1" s="1"/>
  <c r="AI919" i="1" s="1"/>
  <c r="AC852" i="1"/>
  <c r="AD852" i="1" s="1"/>
  <c r="AE852" i="1" s="1"/>
  <c r="AI852" i="1" s="1"/>
  <c r="AC1128" i="1"/>
  <c r="AD1128" i="1" s="1"/>
  <c r="AE1128" i="1" s="1"/>
  <c r="AI1128" i="1" s="1"/>
  <c r="AC1292" i="1"/>
  <c r="AD1292" i="1" s="1"/>
  <c r="AE1292" i="1" s="1"/>
  <c r="AI1292" i="1" s="1"/>
  <c r="AC1350" i="1"/>
  <c r="AD1350" i="1" s="1"/>
  <c r="AE1350" i="1" s="1"/>
  <c r="AI1350" i="1" s="1"/>
  <c r="AC1432" i="1"/>
  <c r="AD1432" i="1" s="1"/>
  <c r="AE1432" i="1" s="1"/>
  <c r="AI1432" i="1" s="1"/>
  <c r="AC1316" i="1"/>
  <c r="AD1316" i="1" s="1"/>
  <c r="AE1316" i="1" s="1"/>
  <c r="AI1316" i="1" s="1"/>
  <c r="AB57" i="1"/>
  <c r="AF57" i="1" s="1"/>
  <c r="AG57" i="1" s="1"/>
  <c r="AH57" i="1" s="1"/>
  <c r="AC1663" i="1"/>
  <c r="AD1663" i="1" s="1"/>
  <c r="AE1663" i="1" s="1"/>
  <c r="AI1663" i="1" s="1"/>
  <c r="AC2321" i="1"/>
  <c r="AD2321" i="1" s="1"/>
  <c r="AE2321" i="1" s="1"/>
  <c r="AI2321" i="1" s="1"/>
  <c r="AC2051" i="1"/>
  <c r="AD2051" i="1" s="1"/>
  <c r="AE2051" i="1" s="1"/>
  <c r="AI2051" i="1" s="1"/>
  <c r="AC70" i="1"/>
  <c r="AD70" i="1" s="1"/>
  <c r="AE70" i="1" s="1"/>
  <c r="AI70" i="1" s="1"/>
  <c r="AC1845" i="1"/>
  <c r="AD1845" i="1" s="1"/>
  <c r="AE1845" i="1" s="1"/>
  <c r="AI1845" i="1" s="1"/>
  <c r="AC2036" i="1"/>
  <c r="AD2036" i="1" s="1"/>
  <c r="AE2036" i="1" s="1"/>
  <c r="AI2036" i="1" s="1"/>
  <c r="AC2228" i="1"/>
  <c r="AD2228" i="1" s="1"/>
  <c r="AE2228" i="1" s="1"/>
  <c r="AI2228" i="1" s="1"/>
  <c r="AC1816" i="1"/>
  <c r="AD1816" i="1" s="1"/>
  <c r="AE1816" i="1" s="1"/>
  <c r="AI1816" i="1" s="1"/>
  <c r="AC657" i="1"/>
  <c r="AD657" i="1" s="1"/>
  <c r="AE657" i="1" s="1"/>
  <c r="AI657" i="1" s="1"/>
  <c r="AC206" i="1"/>
  <c r="AD206" i="1" s="1"/>
  <c r="AE206" i="1" s="1"/>
  <c r="AI206" i="1" s="1"/>
  <c r="AC446" i="1"/>
  <c r="AD446" i="1" s="1"/>
  <c r="AE446" i="1" s="1"/>
  <c r="AI446" i="1" s="1"/>
  <c r="AC547" i="1"/>
  <c r="AD547" i="1" s="1"/>
  <c r="AE547" i="1" s="1"/>
  <c r="AI547" i="1" s="1"/>
  <c r="AC315" i="1"/>
  <c r="AD315" i="1" s="1"/>
  <c r="AE315" i="1" s="1"/>
  <c r="AI315" i="1" s="1"/>
  <c r="AB479" i="1"/>
  <c r="AF479" i="1" s="1"/>
  <c r="AG479" i="1" s="1"/>
  <c r="AH479" i="1" s="1"/>
  <c r="AC1158" i="1"/>
  <c r="AD1158" i="1" s="1"/>
  <c r="AE1158" i="1" s="1"/>
  <c r="AI1158" i="1" s="1"/>
  <c r="AF1031" i="1"/>
  <c r="AG1031" i="1" s="1"/>
  <c r="AH1031" i="1" s="1"/>
  <c r="AC1495" i="1"/>
  <c r="AD1495" i="1" s="1"/>
  <c r="AE1495" i="1" s="1"/>
  <c r="AI1495" i="1" s="1"/>
  <c r="AC1750" i="1"/>
  <c r="AD1750" i="1" s="1"/>
  <c r="AE1750" i="1" s="1"/>
  <c r="AI1750" i="1" s="1"/>
  <c r="AC2109" i="1"/>
  <c r="AD2109" i="1" s="1"/>
  <c r="AE2109" i="1" s="1"/>
  <c r="AI2109" i="1" s="1"/>
  <c r="AC1735" i="1"/>
  <c r="AD1735" i="1" s="1"/>
  <c r="AE1735" i="1" s="1"/>
  <c r="AI1735" i="1" s="1"/>
  <c r="AC157" i="1"/>
  <c r="AD157" i="1" s="1"/>
  <c r="AE157" i="1" s="1"/>
  <c r="AI157" i="1" s="1"/>
  <c r="AC247" i="1"/>
  <c r="AD247" i="1" s="1"/>
  <c r="AE247" i="1" s="1"/>
  <c r="AI247" i="1" s="1"/>
  <c r="AF1673" i="1"/>
  <c r="AG1673" i="1" s="1"/>
  <c r="AH1673" i="1" s="1"/>
  <c r="AC160" i="1"/>
  <c r="AD160" i="1" s="1"/>
  <c r="AE160" i="1" s="1"/>
  <c r="AI160" i="1" s="1"/>
  <c r="AC1980" i="1"/>
  <c r="AD1980" i="1" s="1"/>
  <c r="AE1980" i="1" s="1"/>
  <c r="AI1980" i="1" s="1"/>
  <c r="AC1951" i="1"/>
  <c r="AD1951" i="1" s="1"/>
  <c r="AE1951" i="1" s="1"/>
  <c r="AI1951" i="1" s="1"/>
  <c r="AC1960" i="1"/>
  <c r="AD1960" i="1" s="1"/>
  <c r="AE1960" i="1" s="1"/>
  <c r="AI1960" i="1" s="1"/>
  <c r="AC2152" i="1"/>
  <c r="AD2152" i="1" s="1"/>
  <c r="AE2152" i="1" s="1"/>
  <c r="AI2152" i="1" s="1"/>
  <c r="AC1922" i="1"/>
  <c r="AD1922" i="1" s="1"/>
  <c r="AE1922" i="1" s="1"/>
  <c r="AI1922" i="1" s="1"/>
  <c r="AB661" i="1"/>
  <c r="AF661" i="1" s="1"/>
  <c r="AG661" i="1" s="1"/>
  <c r="AH661" i="1" s="1"/>
  <c r="AB226" i="1"/>
  <c r="AF226" i="1" s="1"/>
  <c r="AG226" i="1" s="1"/>
  <c r="AH226" i="1" s="1"/>
  <c r="AC389" i="1"/>
  <c r="AD389" i="1" s="1"/>
  <c r="AE389" i="1" s="1"/>
  <c r="AI389" i="1" s="1"/>
  <c r="AC262" i="1"/>
  <c r="AD262" i="1" s="1"/>
  <c r="AE262" i="1" s="1"/>
  <c r="AI262" i="1" s="1"/>
  <c r="AC607" i="1"/>
  <c r="AD607" i="1" s="1"/>
  <c r="AE607" i="1" s="1"/>
  <c r="AI607" i="1" s="1"/>
  <c r="AC368" i="1"/>
  <c r="AD368" i="1" s="1"/>
  <c r="AE368" i="1" s="1"/>
  <c r="AI368" i="1" s="1"/>
  <c r="AC743" i="1"/>
  <c r="AD743" i="1" s="1"/>
  <c r="AE743" i="1" s="1"/>
  <c r="AI743" i="1" s="1"/>
  <c r="AC1154" i="1"/>
  <c r="AD1154" i="1" s="1"/>
  <c r="AE1154" i="1" s="1"/>
  <c r="AI1154" i="1" s="1"/>
  <c r="AC1509" i="1"/>
  <c r="AD1509" i="1" s="1"/>
  <c r="AE1509" i="1" s="1"/>
  <c r="AI1509" i="1" s="1"/>
  <c r="AC844" i="1"/>
  <c r="AD844" i="1" s="1"/>
  <c r="AE844" i="1" s="1"/>
  <c r="AI844" i="1" s="1"/>
  <c r="AC1256" i="1"/>
  <c r="AD1256" i="1" s="1"/>
  <c r="AE1256" i="1" s="1"/>
  <c r="AI1256" i="1" s="1"/>
  <c r="AC1080" i="1"/>
  <c r="AD1080" i="1" s="1"/>
  <c r="AE1080" i="1" s="1"/>
  <c r="AI1080" i="1" s="1"/>
  <c r="AC1220" i="1"/>
  <c r="AD1220" i="1" s="1"/>
  <c r="AE1220" i="1" s="1"/>
  <c r="AI1220" i="1" s="1"/>
  <c r="AC1114" i="1"/>
  <c r="AD1114" i="1" s="1"/>
  <c r="AE1114" i="1" s="1"/>
  <c r="AI1114" i="1" s="1"/>
  <c r="AC1487" i="1"/>
  <c r="AD1487" i="1" s="1"/>
  <c r="AE1487" i="1" s="1"/>
  <c r="AI1487" i="1" s="1"/>
  <c r="AC1322" i="1"/>
  <c r="AD1322" i="1" s="1"/>
  <c r="AE1322" i="1" s="1"/>
  <c r="AI1322" i="1" s="1"/>
  <c r="AC1474" i="1"/>
  <c r="AD1474" i="1" s="1"/>
  <c r="AE1474" i="1" s="1"/>
  <c r="AI1474" i="1" s="1"/>
  <c r="AF1513" i="1"/>
  <c r="AG1513" i="1" s="1"/>
  <c r="AH1513" i="1" s="1"/>
  <c r="AC1460" i="1"/>
  <c r="AD1460" i="1" s="1"/>
  <c r="AE1460" i="1" s="1"/>
  <c r="AI1460" i="1" s="1"/>
  <c r="AC1326" i="1"/>
  <c r="AD1326" i="1" s="1"/>
  <c r="AE1326" i="1" s="1"/>
  <c r="AI1326" i="1" s="1"/>
  <c r="AC1213" i="1"/>
  <c r="AD1213" i="1" s="1"/>
  <c r="AE1213" i="1" s="1"/>
  <c r="AI1213" i="1" s="1"/>
  <c r="AC842" i="1"/>
  <c r="AD842" i="1" s="1"/>
  <c r="AE842" i="1" s="1"/>
  <c r="AI842" i="1" s="1"/>
  <c r="AC2110" i="1"/>
  <c r="AD2110" i="1" s="1"/>
  <c r="AE2110" i="1" s="1"/>
  <c r="AI2110" i="1" s="1"/>
  <c r="AC2302" i="1"/>
  <c r="AD2302" i="1" s="1"/>
  <c r="AE2302" i="1" s="1"/>
  <c r="AI2302" i="1" s="1"/>
  <c r="AC1817" i="1"/>
  <c r="AD1817" i="1" s="1"/>
  <c r="AE1817" i="1" s="1"/>
  <c r="AI1817" i="1" s="1"/>
  <c r="AC823" i="1"/>
  <c r="AD823" i="1" s="1"/>
  <c r="AE823" i="1" s="1"/>
  <c r="AI823" i="1" s="1"/>
  <c r="AC2298" i="1"/>
  <c r="AD2298" i="1" s="1"/>
  <c r="AE2298" i="1" s="1"/>
  <c r="AI2298" i="1" s="1"/>
  <c r="AC626" i="1"/>
  <c r="AD626" i="1" s="1"/>
  <c r="AE626" i="1" s="1"/>
  <c r="AI626" i="1" s="1"/>
  <c r="AC637" i="1"/>
  <c r="AD637" i="1" s="1"/>
  <c r="AE637" i="1" s="1"/>
  <c r="AI637" i="1" s="1"/>
  <c r="AC601" i="1"/>
  <c r="AD601" i="1" s="1"/>
  <c r="AE601" i="1" s="1"/>
  <c r="AI601" i="1" s="1"/>
  <c r="AC455" i="1"/>
  <c r="AD455" i="1" s="1"/>
  <c r="AE455" i="1" s="1"/>
  <c r="AI455" i="1" s="1"/>
  <c r="AC663" i="1"/>
  <c r="AD663" i="1" s="1"/>
  <c r="AE663" i="1" s="1"/>
  <c r="AI663" i="1" s="1"/>
  <c r="AC859" i="1"/>
  <c r="AD859" i="1" s="1"/>
  <c r="AE859" i="1" s="1"/>
  <c r="AI859" i="1" s="1"/>
  <c r="AC712" i="1"/>
  <c r="AD712" i="1" s="1"/>
  <c r="AE712" i="1" s="1"/>
  <c r="AI712" i="1" s="1"/>
  <c r="AB979" i="1"/>
  <c r="AF979" i="1" s="1"/>
  <c r="AG979" i="1" s="1"/>
  <c r="AH979" i="1" s="1"/>
  <c r="AC1418" i="1"/>
  <c r="AD1418" i="1" s="1"/>
  <c r="AE1418" i="1" s="1"/>
  <c r="AI1418" i="1" s="1"/>
  <c r="AF2189" i="1"/>
  <c r="AG2189" i="1" s="1"/>
  <c r="AH2189" i="1" s="1"/>
  <c r="AC2129" i="1"/>
  <c r="AD2129" i="1" s="1"/>
  <c r="AE2129" i="1" s="1"/>
  <c r="AI2129" i="1" s="1"/>
  <c r="AC229" i="1"/>
  <c r="AD229" i="1" s="1"/>
  <c r="AE229" i="1" s="1"/>
  <c r="AI229" i="1" s="1"/>
  <c r="AF354" i="1"/>
  <c r="AG354" i="1" s="1"/>
  <c r="AH354" i="1" s="1"/>
  <c r="AC1668" i="1"/>
  <c r="AD1668" i="1" s="1"/>
  <c r="AE1668" i="1" s="1"/>
  <c r="AI1668" i="1" s="1"/>
  <c r="AC10" i="1"/>
  <c r="AD10" i="1" s="1"/>
  <c r="AE10" i="1" s="1"/>
  <c r="AI10" i="1" s="1"/>
  <c r="AC150" i="1"/>
  <c r="AD150" i="1" s="1"/>
  <c r="AE150" i="1" s="1"/>
  <c r="AI150" i="1" s="1"/>
  <c r="AC875" i="1"/>
  <c r="AD875" i="1" s="1"/>
  <c r="AE875" i="1" s="1"/>
  <c r="AI875" i="1" s="1"/>
  <c r="AC691" i="1"/>
  <c r="AD691" i="1" s="1"/>
  <c r="AE691" i="1" s="1"/>
  <c r="AI691" i="1" s="1"/>
  <c r="AC409" i="1"/>
  <c r="AD409" i="1" s="1"/>
  <c r="AE409" i="1" s="1"/>
  <c r="AI409" i="1" s="1"/>
  <c r="AC2301" i="1"/>
  <c r="AD2301" i="1" s="1"/>
  <c r="AE2301" i="1" s="1"/>
  <c r="AI2301" i="1" s="1"/>
  <c r="AC2029" i="1"/>
  <c r="AD2029" i="1" s="1"/>
  <c r="AE2029" i="1" s="1"/>
  <c r="AI2029" i="1" s="1"/>
  <c r="AC1696" i="1"/>
  <c r="AD1696" i="1" s="1"/>
  <c r="AE1696" i="1" s="1"/>
  <c r="AI1696" i="1" s="1"/>
  <c r="AC1754" i="1"/>
  <c r="AD1754" i="1" s="1"/>
  <c r="AE1754" i="1" s="1"/>
  <c r="AI1754" i="1" s="1"/>
  <c r="AC416" i="1"/>
  <c r="AD416" i="1" s="1"/>
  <c r="AE416" i="1" s="1"/>
  <c r="AI416" i="1" s="1"/>
  <c r="AC611" i="1"/>
  <c r="AD611" i="1" s="1"/>
  <c r="AE611" i="1" s="1"/>
  <c r="AI611" i="1" s="1"/>
  <c r="AC34" i="1"/>
  <c r="AD34" i="1" s="1"/>
  <c r="AE34" i="1" s="1"/>
  <c r="AI34" i="1" s="1"/>
  <c r="AC1926" i="1"/>
  <c r="AD1926" i="1" s="1"/>
  <c r="AE1926" i="1" s="1"/>
  <c r="AI1926" i="1" s="1"/>
  <c r="AF2318" i="1"/>
  <c r="AG2318" i="1" s="1"/>
  <c r="AH2318" i="1" s="1"/>
  <c r="AC1833" i="1"/>
  <c r="AD1833" i="1" s="1"/>
  <c r="AE1833" i="1" s="1"/>
  <c r="AI1833" i="1" s="1"/>
  <c r="AC39" i="1"/>
  <c r="AD39" i="1" s="1"/>
  <c r="AE39" i="1" s="1"/>
  <c r="AI39" i="1" s="1"/>
  <c r="AC2122" i="1"/>
  <c r="AD2122" i="1" s="1"/>
  <c r="AE2122" i="1" s="1"/>
  <c r="AI2122" i="1" s="1"/>
  <c r="AC2314" i="1"/>
  <c r="AD2314" i="1" s="1"/>
  <c r="AE2314" i="1" s="1"/>
  <c r="AI2314" i="1" s="1"/>
  <c r="AC306" i="1"/>
  <c r="AD306" i="1" s="1"/>
  <c r="AE306" i="1" s="1"/>
  <c r="AI306" i="1" s="1"/>
  <c r="AC634" i="1"/>
  <c r="AD634" i="1" s="1"/>
  <c r="AE634" i="1" s="1"/>
  <c r="AI634" i="1" s="1"/>
  <c r="AC195" i="1"/>
  <c r="AD195" i="1" s="1"/>
  <c r="AE195" i="1" s="1"/>
  <c r="AI195" i="1" s="1"/>
  <c r="AC333" i="1"/>
  <c r="AD333" i="1" s="1"/>
  <c r="AE333" i="1" s="1"/>
  <c r="AI333" i="1" s="1"/>
  <c r="AC586" i="1"/>
  <c r="AD586" i="1" s="1"/>
  <c r="AE586" i="1" s="1"/>
  <c r="AI586" i="1" s="1"/>
  <c r="AB548" i="1"/>
  <c r="AF548" i="1" s="1"/>
  <c r="AG548" i="1" s="1"/>
  <c r="AH548" i="1" s="1"/>
  <c r="AC246" i="1"/>
  <c r="AD246" i="1" s="1"/>
  <c r="AE246" i="1" s="1"/>
  <c r="AI246" i="1" s="1"/>
  <c r="AC484" i="1"/>
  <c r="AD484" i="1" s="1"/>
  <c r="AE484" i="1" s="1"/>
  <c r="AI484" i="1" s="1"/>
  <c r="AC524" i="1"/>
  <c r="AD524" i="1" s="1"/>
  <c r="AE524" i="1" s="1"/>
  <c r="AI524" i="1" s="1"/>
  <c r="AC1351" i="1"/>
  <c r="AD1351" i="1" s="1"/>
  <c r="AE1351" i="1" s="1"/>
  <c r="AI1351" i="1" s="1"/>
  <c r="AC1433" i="1"/>
  <c r="AD1433" i="1" s="1"/>
  <c r="AE1433" i="1" s="1"/>
  <c r="AI1433" i="1" s="1"/>
  <c r="AC1014" i="1"/>
  <c r="AD1014" i="1" s="1"/>
  <c r="AE1014" i="1" s="1"/>
  <c r="AI1014" i="1" s="1"/>
  <c r="AC1409" i="1"/>
  <c r="AD1409" i="1" s="1"/>
  <c r="AE1409" i="1" s="1"/>
  <c r="AI1409" i="1" s="1"/>
  <c r="AC923" i="1"/>
  <c r="AD923" i="1" s="1"/>
  <c r="AE923" i="1" s="1"/>
  <c r="AI923" i="1" s="1"/>
  <c r="AC841" i="1"/>
  <c r="AD841" i="1" s="1"/>
  <c r="AE841" i="1" s="1"/>
  <c r="AI841" i="1" s="1"/>
  <c r="AC1090" i="1"/>
  <c r="AD1090" i="1" s="1"/>
  <c r="AE1090" i="1" s="1"/>
  <c r="AI1090" i="1" s="1"/>
  <c r="AC2008" i="1"/>
  <c r="AD2008" i="1" s="1"/>
  <c r="AE2008" i="1" s="1"/>
  <c r="AI2008" i="1" s="1"/>
  <c r="AC1245" i="1"/>
  <c r="AD1245" i="1" s="1"/>
  <c r="AE1245" i="1" s="1"/>
  <c r="AI1245" i="1" s="1"/>
  <c r="AF1071" i="1"/>
  <c r="AG1071" i="1" s="1"/>
  <c r="AH1071" i="1" s="1"/>
  <c r="AF2093" i="1"/>
  <c r="AG2093" i="1" s="1"/>
  <c r="AH2093" i="1" s="1"/>
  <c r="AF2115" i="1"/>
  <c r="AG2115" i="1" s="1"/>
  <c r="AH2115" i="1" s="1"/>
  <c r="AC2199" i="1"/>
  <c r="AD2199" i="1" s="1"/>
  <c r="AE2199" i="1" s="1"/>
  <c r="AI2199" i="1" s="1"/>
  <c r="AC62" i="1"/>
  <c r="AD62" i="1" s="1"/>
  <c r="AE62" i="1" s="1"/>
  <c r="AI62" i="1" s="1"/>
  <c r="AC826" i="1"/>
  <c r="AD826" i="1" s="1"/>
  <c r="AE826" i="1" s="1"/>
  <c r="AI826" i="1" s="1"/>
  <c r="AC854" i="1"/>
  <c r="AD854" i="1" s="1"/>
  <c r="AE854" i="1" s="1"/>
  <c r="AI854" i="1" s="1"/>
  <c r="AC1312" i="1"/>
  <c r="AD1312" i="1" s="1"/>
  <c r="AE1312" i="1" s="1"/>
  <c r="AI1312" i="1" s="1"/>
  <c r="AA2" i="1"/>
  <c r="AB2" i="1" s="1"/>
  <c r="AF2" i="1" s="1"/>
  <c r="AG2" i="1" s="1"/>
  <c r="AH2" i="1" s="1"/>
  <c r="AC2257" i="1" l="1"/>
  <c r="AD2257" i="1" s="1"/>
  <c r="AE2257" i="1" s="1"/>
  <c r="AI2257" i="1" s="1"/>
  <c r="AC2049" i="1"/>
  <c r="AD2049" i="1" s="1"/>
  <c r="AE2049" i="1" s="1"/>
  <c r="AI2049" i="1" s="1"/>
  <c r="AC1649" i="1"/>
  <c r="AD1649" i="1" s="1"/>
  <c r="AE1649" i="1" s="1"/>
  <c r="AI1649" i="1" s="1"/>
  <c r="AC1291" i="1"/>
  <c r="AD1291" i="1" s="1"/>
  <c r="AE1291" i="1" s="1"/>
  <c r="AI1291" i="1" s="1"/>
  <c r="AC1185" i="1"/>
  <c r="AD1185" i="1" s="1"/>
  <c r="AE1185" i="1" s="1"/>
  <c r="AI1185" i="1" s="1"/>
  <c r="AC821" i="1"/>
  <c r="AD821" i="1" s="1"/>
  <c r="AE821" i="1" s="1"/>
  <c r="AI821" i="1" s="1"/>
  <c r="AC1836" i="1"/>
  <c r="AD1836" i="1" s="1"/>
  <c r="AE1836" i="1" s="1"/>
  <c r="AI1836" i="1" s="1"/>
  <c r="AC993" i="1"/>
  <c r="AD993" i="1" s="1"/>
  <c r="AE993" i="1" s="1"/>
  <c r="AI993" i="1" s="1"/>
  <c r="AC1501" i="1"/>
  <c r="AD1501" i="1" s="1"/>
  <c r="AE1501" i="1" s="1"/>
  <c r="AI1501" i="1" s="1"/>
  <c r="AC1223" i="1"/>
  <c r="AD1223" i="1" s="1"/>
  <c r="AE1223" i="1" s="1"/>
  <c r="AI1223" i="1" s="1"/>
  <c r="AC2075" i="1"/>
  <c r="AD2075" i="1" s="1"/>
  <c r="AE2075" i="1" s="1"/>
  <c r="AI2075" i="1" s="1"/>
  <c r="AC2121" i="1"/>
  <c r="AD2121" i="1" s="1"/>
  <c r="AE2121" i="1" s="1"/>
  <c r="AI2121" i="1" s="1"/>
  <c r="AC985" i="1"/>
  <c r="AD985" i="1" s="1"/>
  <c r="AE985" i="1" s="1"/>
  <c r="AI985" i="1" s="1"/>
  <c r="AC1249" i="1"/>
  <c r="AD1249" i="1" s="1"/>
  <c r="AE1249" i="1" s="1"/>
  <c r="AI1249" i="1" s="1"/>
  <c r="AC1307" i="1"/>
  <c r="AD1307" i="1" s="1"/>
  <c r="AE1307" i="1" s="1"/>
  <c r="AI1307" i="1" s="1"/>
  <c r="AC1496" i="1"/>
  <c r="AD1496" i="1" s="1"/>
  <c r="AE1496" i="1" s="1"/>
  <c r="AI1496" i="1" s="1"/>
  <c r="AC181" i="1"/>
  <c r="AD181" i="1" s="1"/>
  <c r="AE181" i="1" s="1"/>
  <c r="AI181" i="1" s="1"/>
  <c r="AC52" i="1"/>
  <c r="AD52" i="1" s="1"/>
  <c r="AE52" i="1" s="1"/>
  <c r="AI52" i="1" s="1"/>
  <c r="AC1426" i="1"/>
  <c r="AD1426" i="1" s="1"/>
  <c r="AE1426" i="1" s="1"/>
  <c r="AI1426" i="1" s="1"/>
  <c r="AC329" i="1"/>
  <c r="AD329" i="1" s="1"/>
  <c r="AE329" i="1" s="1"/>
  <c r="AI329" i="1" s="1"/>
  <c r="AC403" i="1"/>
  <c r="AD403" i="1" s="1"/>
  <c r="AE403" i="1" s="1"/>
  <c r="AI403" i="1" s="1"/>
  <c r="AC501" i="1"/>
  <c r="AD501" i="1" s="1"/>
  <c r="AE501" i="1" s="1"/>
  <c r="AI501" i="1" s="1"/>
  <c r="AC1184" i="1"/>
  <c r="AD1184" i="1" s="1"/>
  <c r="AE1184" i="1" s="1"/>
  <c r="AI1184" i="1" s="1"/>
  <c r="AC2156" i="1"/>
  <c r="AD2156" i="1" s="1"/>
  <c r="AE2156" i="1" s="1"/>
  <c r="AI2156" i="1" s="1"/>
  <c r="AC67" i="1"/>
  <c r="AD67" i="1" s="1"/>
  <c r="AE67" i="1" s="1"/>
  <c r="AI67" i="1" s="1"/>
  <c r="AC2303" i="1"/>
  <c r="AD2303" i="1" s="1"/>
  <c r="AE2303" i="1" s="1"/>
  <c r="AI2303" i="1" s="1"/>
  <c r="AC1737" i="1"/>
  <c r="AD1737" i="1" s="1"/>
  <c r="AE1737" i="1" s="1"/>
  <c r="AI1737" i="1" s="1"/>
  <c r="AC1465" i="1"/>
  <c r="AD1465" i="1" s="1"/>
  <c r="AE1465" i="1" s="1"/>
  <c r="AI1465" i="1" s="1"/>
  <c r="AC244" i="1"/>
  <c r="AD244" i="1" s="1"/>
  <c r="AE244" i="1" s="1"/>
  <c r="AI244" i="1" s="1"/>
  <c r="AC961" i="1"/>
  <c r="AD961" i="1" s="1"/>
  <c r="AE961" i="1" s="1"/>
  <c r="AI961" i="1" s="1"/>
  <c r="AC1302" i="1"/>
  <c r="AD1302" i="1" s="1"/>
  <c r="AE1302" i="1" s="1"/>
  <c r="AI1302" i="1" s="1"/>
  <c r="AC1512" i="1"/>
  <c r="AD1512" i="1" s="1"/>
  <c r="AE1512" i="1" s="1"/>
  <c r="AI1512" i="1" s="1"/>
  <c r="AC1314" i="1"/>
  <c r="AD1314" i="1" s="1"/>
  <c r="AE1314" i="1" s="1"/>
  <c r="AI1314" i="1" s="1"/>
  <c r="AC1941" i="1"/>
  <c r="AD1941" i="1" s="1"/>
  <c r="AE1941" i="1" s="1"/>
  <c r="AI1941" i="1" s="1"/>
  <c r="AC1348" i="1"/>
  <c r="AD1348" i="1" s="1"/>
  <c r="AE1348" i="1" s="1"/>
  <c r="AI1348" i="1" s="1"/>
  <c r="AC1341" i="1"/>
  <c r="AD1341" i="1" s="1"/>
  <c r="AE1341" i="1" s="1"/>
  <c r="AI1341" i="1" s="1"/>
  <c r="AC283" i="1"/>
  <c r="AD283" i="1" s="1"/>
  <c r="AE283" i="1" s="1"/>
  <c r="AI283" i="1" s="1"/>
  <c r="AC1912" i="1"/>
  <c r="AD1912" i="1" s="1"/>
  <c r="AE1912" i="1" s="1"/>
  <c r="AI1912" i="1" s="1"/>
  <c r="AC705" i="1"/>
  <c r="AD705" i="1" s="1"/>
  <c r="AE705" i="1" s="1"/>
  <c r="AI705" i="1" s="1"/>
  <c r="AC1669" i="1"/>
  <c r="AD1669" i="1" s="1"/>
  <c r="AE1669" i="1" s="1"/>
  <c r="AI1669" i="1" s="1"/>
  <c r="AC2046" i="1"/>
  <c r="AD2046" i="1" s="1"/>
  <c r="AE2046" i="1" s="1"/>
  <c r="AI2046" i="1" s="1"/>
  <c r="AC2247" i="1"/>
  <c r="AD2247" i="1" s="1"/>
  <c r="AE2247" i="1" s="1"/>
  <c r="AI2247" i="1" s="1"/>
  <c r="AC1445" i="1"/>
  <c r="AD1445" i="1" s="1"/>
  <c r="AE1445" i="1" s="1"/>
  <c r="AI1445" i="1" s="1"/>
  <c r="AC1718" i="1"/>
  <c r="AD1718" i="1" s="1"/>
  <c r="AE1718" i="1" s="1"/>
  <c r="AI1718" i="1" s="1"/>
  <c r="AC75" i="1"/>
  <c r="AD75" i="1" s="1"/>
  <c r="AE75" i="1" s="1"/>
  <c r="AI75" i="1" s="1"/>
  <c r="AF1329" i="1"/>
  <c r="AG1329" i="1" s="1"/>
  <c r="AH1329" i="1" s="1"/>
  <c r="AC1329" i="1"/>
  <c r="AD1329" i="1" s="1"/>
  <c r="AE1329" i="1" s="1"/>
  <c r="AI1329" i="1" s="1"/>
  <c r="AC1051" i="1"/>
  <c r="AD1051" i="1" s="1"/>
  <c r="AE1051" i="1" s="1"/>
  <c r="AI1051" i="1" s="1"/>
  <c r="AC1478" i="1"/>
  <c r="AD1478" i="1" s="1"/>
  <c r="AE1478" i="1" s="1"/>
  <c r="AI1478" i="1" s="1"/>
  <c r="AC1214" i="1"/>
  <c r="AD1214" i="1" s="1"/>
  <c r="AE1214" i="1" s="1"/>
  <c r="AI1214" i="1" s="1"/>
  <c r="AC1564" i="1"/>
  <c r="AD1564" i="1" s="1"/>
  <c r="AE1564" i="1" s="1"/>
  <c r="AI1564" i="1" s="1"/>
  <c r="AC1472" i="1"/>
  <c r="AD1472" i="1" s="1"/>
  <c r="AE1472" i="1" s="1"/>
  <c r="AI1472" i="1" s="1"/>
  <c r="AC2267" i="1"/>
  <c r="AD2267" i="1" s="1"/>
  <c r="AE2267" i="1" s="1"/>
  <c r="AI2267" i="1" s="1"/>
  <c r="AC2185" i="1"/>
  <c r="AD2185" i="1" s="1"/>
  <c r="AE2185" i="1" s="1"/>
  <c r="AI2185" i="1" s="1"/>
  <c r="AC858" i="1"/>
  <c r="AD858" i="1" s="1"/>
  <c r="AE858" i="1" s="1"/>
  <c r="AI858" i="1" s="1"/>
  <c r="AC796" i="1"/>
  <c r="AD796" i="1" s="1"/>
  <c r="AE796" i="1" s="1"/>
  <c r="AI796" i="1" s="1"/>
  <c r="AC452" i="1"/>
  <c r="AD452" i="1" s="1"/>
  <c r="AE452" i="1" s="1"/>
  <c r="AI452" i="1" s="1"/>
  <c r="AC898" i="1"/>
  <c r="AD898" i="1" s="1"/>
  <c r="AE898" i="1" s="1"/>
  <c r="AI898" i="1" s="1"/>
  <c r="AC385" i="1"/>
  <c r="AD385" i="1" s="1"/>
  <c r="AE385" i="1" s="1"/>
  <c r="AI385" i="1" s="1"/>
  <c r="AC1519" i="1"/>
  <c r="AD1519" i="1" s="1"/>
  <c r="AE1519" i="1" s="1"/>
  <c r="AI1519" i="1" s="1"/>
  <c r="AC616" i="1"/>
  <c r="AD616" i="1" s="1"/>
  <c r="AE616" i="1" s="1"/>
  <c r="AI616" i="1" s="1"/>
  <c r="AC1042" i="1"/>
  <c r="AD1042" i="1" s="1"/>
  <c r="AE1042" i="1" s="1"/>
  <c r="AI1042" i="1" s="1"/>
  <c r="AC870" i="1"/>
  <c r="AD870" i="1" s="1"/>
  <c r="AE870" i="1" s="1"/>
  <c r="AI870" i="1" s="1"/>
  <c r="AC748" i="1"/>
  <c r="AD748" i="1" s="1"/>
  <c r="AE748" i="1" s="1"/>
  <c r="AI748" i="1" s="1"/>
  <c r="AC779" i="1"/>
  <c r="AD779" i="1" s="1"/>
  <c r="AE779" i="1" s="1"/>
  <c r="AI779" i="1" s="1"/>
  <c r="AC1694" i="1"/>
  <c r="AD1694" i="1" s="1"/>
  <c r="AE1694" i="1" s="1"/>
  <c r="AI1694" i="1" s="1"/>
  <c r="AC1792" i="1"/>
  <c r="AD1792" i="1" s="1"/>
  <c r="AE1792" i="1" s="1"/>
  <c r="AI1792" i="1" s="1"/>
  <c r="AC1394" i="1"/>
  <c r="AD1394" i="1" s="1"/>
  <c r="AE1394" i="1" s="1"/>
  <c r="AI1394" i="1" s="1"/>
  <c r="AC1910" i="1"/>
  <c r="AD1910" i="1" s="1"/>
  <c r="AE1910" i="1" s="1"/>
  <c r="AI1910" i="1" s="1"/>
  <c r="AC2097" i="1"/>
  <c r="AD2097" i="1" s="1"/>
  <c r="AE2097" i="1" s="1"/>
  <c r="AI2097" i="1" s="1"/>
  <c r="AC1906" i="1"/>
  <c r="AD1906" i="1" s="1"/>
  <c r="AE1906" i="1" s="1"/>
  <c r="AI1906" i="1" s="1"/>
  <c r="AC2174" i="1"/>
  <c r="AD2174" i="1" s="1"/>
  <c r="AE2174" i="1" s="1"/>
  <c r="AI2174" i="1" s="1"/>
  <c r="AC1404" i="1"/>
  <c r="AD1404" i="1" s="1"/>
  <c r="AE1404" i="1" s="1"/>
  <c r="AI1404" i="1" s="1"/>
  <c r="AC947" i="1"/>
  <c r="AD947" i="1" s="1"/>
  <c r="AE947" i="1" s="1"/>
  <c r="AI947" i="1" s="1"/>
  <c r="AC997" i="1"/>
  <c r="AD997" i="1" s="1"/>
  <c r="AE997" i="1" s="1"/>
  <c r="AI997" i="1" s="1"/>
  <c r="AC1410" i="1"/>
  <c r="AD1410" i="1" s="1"/>
  <c r="AE1410" i="1" s="1"/>
  <c r="AI1410" i="1" s="1"/>
  <c r="AC730" i="1"/>
  <c r="AD730" i="1" s="1"/>
  <c r="AE730" i="1" s="1"/>
  <c r="AI730" i="1" s="1"/>
  <c r="AC1475" i="1"/>
  <c r="AD1475" i="1" s="1"/>
  <c r="AE1475" i="1" s="1"/>
  <c r="AI1475" i="1" s="1"/>
  <c r="AC1266" i="1"/>
  <c r="AD1266" i="1" s="1"/>
  <c r="AE1266" i="1" s="1"/>
  <c r="AI1266" i="1" s="1"/>
  <c r="AC1966" i="1"/>
  <c r="AD1966" i="1" s="1"/>
  <c r="AE1966" i="1" s="1"/>
  <c r="AI1966" i="1" s="1"/>
  <c r="AC1898" i="1"/>
  <c r="AD1898" i="1" s="1"/>
  <c r="AE1898" i="1" s="1"/>
  <c r="AI1898" i="1" s="1"/>
  <c r="AC1575" i="1"/>
  <c r="AD1575" i="1" s="1"/>
  <c r="AE1575" i="1" s="1"/>
  <c r="AI1575" i="1" s="1"/>
  <c r="AC1540" i="1"/>
  <c r="AD1540" i="1" s="1"/>
  <c r="AE1540" i="1" s="1"/>
  <c r="AI1540" i="1" s="1"/>
  <c r="AC771" i="1"/>
  <c r="AD771" i="1" s="1"/>
  <c r="AE771" i="1" s="1"/>
  <c r="AI771" i="1" s="1"/>
  <c r="AC656" i="1"/>
  <c r="AD656" i="1" s="1"/>
  <c r="AE656" i="1" s="1"/>
  <c r="AI656" i="1" s="1"/>
  <c r="AC1979" i="1"/>
  <c r="AD1979" i="1" s="1"/>
  <c r="AE1979" i="1" s="1"/>
  <c r="AI1979" i="1" s="1"/>
  <c r="AC1544" i="1"/>
  <c r="AD1544" i="1" s="1"/>
  <c r="AE1544" i="1" s="1"/>
  <c r="AI1544" i="1" s="1"/>
  <c r="AC224" i="1"/>
  <c r="AD224" i="1" s="1"/>
  <c r="AE224" i="1" s="1"/>
  <c r="AI224" i="1" s="1"/>
  <c r="AC999" i="1"/>
  <c r="AD999" i="1" s="1"/>
  <c r="AE999" i="1" s="1"/>
  <c r="AI999" i="1" s="1"/>
  <c r="AC1450" i="1"/>
  <c r="AD1450" i="1" s="1"/>
  <c r="AE1450" i="1" s="1"/>
  <c r="AI1450" i="1" s="1"/>
  <c r="AC1367" i="1"/>
  <c r="AD1367" i="1" s="1"/>
  <c r="AE1367" i="1" s="1"/>
  <c r="AI1367" i="1" s="1"/>
  <c r="AC1632" i="1"/>
  <c r="AD1632" i="1" s="1"/>
  <c r="AE1632" i="1" s="1"/>
  <c r="AI1632" i="1" s="1"/>
  <c r="AC1470" i="1"/>
  <c r="AD1470" i="1" s="1"/>
  <c r="AE1470" i="1" s="1"/>
  <c r="AI1470" i="1" s="1"/>
  <c r="AC1682" i="1"/>
  <c r="AD1682" i="1" s="1"/>
  <c r="AE1682" i="1" s="1"/>
  <c r="AI1682" i="1" s="1"/>
  <c r="AC853" i="1"/>
  <c r="AD853" i="1" s="1"/>
  <c r="AE853" i="1" s="1"/>
  <c r="AI853" i="1" s="1"/>
  <c r="AC2166" i="1"/>
  <c r="AD2166" i="1" s="1"/>
  <c r="AE2166" i="1" s="1"/>
  <c r="AI2166" i="1" s="1"/>
  <c r="AC2107" i="1"/>
  <c r="AD2107" i="1" s="1"/>
  <c r="AE2107" i="1" s="1"/>
  <c r="AI2107" i="1" s="1"/>
  <c r="AC383" i="1"/>
  <c r="AD383" i="1" s="1"/>
  <c r="AE383" i="1" s="1"/>
  <c r="AI383" i="1" s="1"/>
  <c r="AC873" i="1"/>
  <c r="AD873" i="1" s="1"/>
  <c r="AE873" i="1" s="1"/>
  <c r="AI873" i="1" s="1"/>
  <c r="AC2067" i="1"/>
  <c r="AD2067" i="1" s="1"/>
  <c r="AE2067" i="1" s="1"/>
  <c r="AI2067" i="1" s="1"/>
  <c r="AC1469" i="1"/>
  <c r="AD1469" i="1" s="1"/>
  <c r="AE1469" i="1" s="1"/>
  <c r="AI1469" i="1" s="1"/>
  <c r="AC1124" i="1"/>
  <c r="AD1124" i="1" s="1"/>
  <c r="AE1124" i="1" s="1"/>
  <c r="AI1124" i="1" s="1"/>
  <c r="AC972" i="1"/>
  <c r="AD972" i="1" s="1"/>
  <c r="AE972" i="1" s="1"/>
  <c r="AI972" i="1" s="1"/>
  <c r="AC2106" i="1"/>
  <c r="AD2106" i="1" s="1"/>
  <c r="AE2106" i="1" s="1"/>
  <c r="AI2106" i="1" s="1"/>
  <c r="AC1902" i="1"/>
  <c r="AD1902" i="1" s="1"/>
  <c r="AE1902" i="1" s="1"/>
  <c r="AI1902" i="1" s="1"/>
  <c r="AC2175" i="1"/>
  <c r="AD2175" i="1" s="1"/>
  <c r="AE2175" i="1" s="1"/>
  <c r="AI2175" i="1" s="1"/>
  <c r="AC1429" i="1"/>
  <c r="AD1429" i="1" s="1"/>
  <c r="AE1429" i="1" s="1"/>
  <c r="AI1429" i="1" s="1"/>
  <c r="AC865" i="1"/>
  <c r="AD865" i="1" s="1"/>
  <c r="AE865" i="1" s="1"/>
  <c r="AI865" i="1" s="1"/>
  <c r="AC1514" i="1"/>
  <c r="AD1514" i="1" s="1"/>
  <c r="AE1514" i="1" s="1"/>
  <c r="AI1514" i="1" s="1"/>
  <c r="AC638" i="1"/>
  <c r="AD638" i="1" s="1"/>
  <c r="AE638" i="1" s="1"/>
  <c r="AI638" i="1" s="1"/>
  <c r="AC1342" i="1"/>
  <c r="AD1342" i="1" s="1"/>
  <c r="AE1342" i="1" s="1"/>
  <c r="AI1342" i="1" s="1"/>
  <c r="AC684" i="1"/>
  <c r="AD684" i="1" s="1"/>
  <c r="AE684" i="1" s="1"/>
  <c r="AI684" i="1" s="1"/>
  <c r="AC293" i="1"/>
  <c r="AD293" i="1" s="1"/>
  <c r="AE293" i="1" s="1"/>
  <c r="AI293" i="1" s="1"/>
  <c r="AC678" i="1"/>
  <c r="AD678" i="1" s="1"/>
  <c r="AE678" i="1" s="1"/>
  <c r="AI678" i="1" s="1"/>
  <c r="AC1598" i="1"/>
  <c r="AD1598" i="1" s="1"/>
  <c r="AE1598" i="1" s="1"/>
  <c r="AI1598" i="1" s="1"/>
  <c r="AC1568" i="1"/>
  <c r="AD1568" i="1" s="1"/>
  <c r="AE1568" i="1" s="1"/>
  <c r="AI1568" i="1" s="1"/>
  <c r="AC868" i="1"/>
  <c r="AD868" i="1" s="1"/>
  <c r="AE868" i="1" s="1"/>
  <c r="AI868" i="1" s="1"/>
  <c r="AC1829" i="1"/>
  <c r="AD1829" i="1" s="1"/>
  <c r="AE1829" i="1" s="1"/>
  <c r="AI1829" i="1" s="1"/>
  <c r="AC1476" i="1"/>
  <c r="AD1476" i="1" s="1"/>
  <c r="AE1476" i="1" s="1"/>
  <c r="AI1476" i="1" s="1"/>
  <c r="AC1357" i="1"/>
  <c r="AD1357" i="1" s="1"/>
  <c r="AE1357" i="1" s="1"/>
  <c r="AI1357" i="1" s="1"/>
  <c r="AC610" i="1"/>
  <c r="AD610" i="1" s="1"/>
  <c r="AE610" i="1" s="1"/>
  <c r="AI610" i="1" s="1"/>
  <c r="AC1166" i="1"/>
  <c r="AD1166" i="1" s="1"/>
  <c r="AE1166" i="1" s="1"/>
  <c r="AI1166" i="1" s="1"/>
  <c r="AC536" i="1"/>
  <c r="AD536" i="1" s="1"/>
  <c r="AE536" i="1" s="1"/>
  <c r="AI536" i="1" s="1"/>
  <c r="AC781" i="1"/>
  <c r="AD781" i="1" s="1"/>
  <c r="AE781" i="1" s="1"/>
  <c r="AI781" i="1" s="1"/>
  <c r="AC1379" i="1"/>
  <c r="AD1379" i="1" s="1"/>
  <c r="AE1379" i="1" s="1"/>
  <c r="AI1379" i="1" s="1"/>
  <c r="AC1743" i="1"/>
  <c r="AD1743" i="1" s="1"/>
  <c r="AE1743" i="1" s="1"/>
  <c r="AI1743" i="1" s="1"/>
  <c r="AC138" i="1"/>
  <c r="AD138" i="1" s="1"/>
  <c r="AE138" i="1" s="1"/>
  <c r="AI138" i="1" s="1"/>
  <c r="AC1485" i="1"/>
  <c r="AD1485" i="1" s="1"/>
  <c r="AE1485" i="1" s="1"/>
  <c r="AI1485" i="1" s="1"/>
  <c r="AC976" i="1"/>
  <c r="AD976" i="1" s="1"/>
  <c r="AE976" i="1" s="1"/>
  <c r="AI976" i="1" s="1"/>
  <c r="AC1728" i="1"/>
  <c r="AD1728" i="1" s="1"/>
  <c r="AE1728" i="1" s="1"/>
  <c r="AI1728" i="1" s="1"/>
  <c r="AC1844" i="1"/>
  <c r="AD1844" i="1" s="1"/>
  <c r="AE1844" i="1" s="1"/>
  <c r="AI1844" i="1" s="1"/>
  <c r="AC556" i="1"/>
  <c r="AD556" i="1" s="1"/>
  <c r="AE556" i="1" s="1"/>
  <c r="AI556" i="1" s="1"/>
  <c r="AC675" i="1"/>
  <c r="AD675" i="1" s="1"/>
  <c r="AE675" i="1" s="1"/>
  <c r="AI675" i="1" s="1"/>
  <c r="AC1953" i="1"/>
  <c r="AD1953" i="1" s="1"/>
  <c r="AE1953" i="1" s="1"/>
  <c r="AI1953" i="1" s="1"/>
  <c r="AC167" i="1"/>
  <c r="AD167" i="1" s="1"/>
  <c r="AE167" i="1" s="1"/>
  <c r="AI167" i="1" s="1"/>
  <c r="AC1260" i="1"/>
  <c r="AD1260" i="1" s="1"/>
  <c r="AE1260" i="1" s="1"/>
  <c r="AI1260" i="1" s="1"/>
  <c r="AC481" i="1"/>
  <c r="AD481" i="1" s="1"/>
  <c r="AE481" i="1" s="1"/>
  <c r="AI481" i="1" s="1"/>
  <c r="AC1055" i="1"/>
  <c r="AD1055" i="1" s="1"/>
  <c r="AE1055" i="1" s="1"/>
  <c r="AI1055" i="1" s="1"/>
  <c r="AC1986" i="1"/>
  <c r="AD1986" i="1" s="1"/>
  <c r="AE1986" i="1" s="1"/>
  <c r="AI1986" i="1" s="1"/>
  <c r="AC1545" i="1"/>
  <c r="AD1545" i="1" s="1"/>
  <c r="AE1545" i="1" s="1"/>
  <c r="AI1545" i="1" s="1"/>
  <c r="AC1204" i="1"/>
  <c r="AD1204" i="1" s="1"/>
  <c r="AE1204" i="1" s="1"/>
  <c r="AI1204" i="1" s="1"/>
  <c r="AC330" i="1"/>
  <c r="AD330" i="1" s="1"/>
  <c r="AE330" i="1" s="1"/>
  <c r="AI330" i="1" s="1"/>
  <c r="AC1930" i="1"/>
  <c r="AD1930" i="1" s="1"/>
  <c r="AE1930" i="1" s="1"/>
  <c r="AI1930" i="1" s="1"/>
  <c r="AC2025" i="1"/>
  <c r="AD2025" i="1" s="1"/>
  <c r="AE2025" i="1" s="1"/>
  <c r="AI2025" i="1" s="1"/>
  <c r="AC2088" i="1"/>
  <c r="AD2088" i="1" s="1"/>
  <c r="AE2088" i="1" s="1"/>
  <c r="AI2088" i="1" s="1"/>
  <c r="AC1665" i="1"/>
  <c r="AD1665" i="1" s="1"/>
  <c r="AE1665" i="1" s="1"/>
  <c r="AI1665" i="1" s="1"/>
  <c r="AC1507" i="1"/>
  <c r="AD1507" i="1" s="1"/>
  <c r="AE1507" i="1" s="1"/>
  <c r="AI1507" i="1" s="1"/>
  <c r="AC1983" i="1"/>
  <c r="AD1983" i="1" s="1"/>
  <c r="AE1983" i="1" s="1"/>
  <c r="AI1983" i="1" s="1"/>
  <c r="AC398" i="1"/>
  <c r="AD398" i="1" s="1"/>
  <c r="AE398" i="1" s="1"/>
  <c r="AI398" i="1" s="1"/>
  <c r="AC1183" i="1"/>
  <c r="AD1183" i="1" s="1"/>
  <c r="AE1183" i="1" s="1"/>
  <c r="AI1183" i="1" s="1"/>
  <c r="AC152" i="1"/>
  <c r="AD152" i="1" s="1"/>
  <c r="AE152" i="1" s="1"/>
  <c r="AI152" i="1" s="1"/>
  <c r="AC917" i="1"/>
  <c r="AD917" i="1" s="1"/>
  <c r="AE917" i="1" s="1"/>
  <c r="AI917" i="1" s="1"/>
  <c r="AC2012" i="1"/>
  <c r="AD2012" i="1" s="1"/>
  <c r="AE2012" i="1" s="1"/>
  <c r="AI2012" i="1" s="1"/>
  <c r="AC2162" i="1"/>
  <c r="AD2162" i="1" s="1"/>
  <c r="AE2162" i="1" s="1"/>
  <c r="AI2162" i="1" s="1"/>
  <c r="AC2219" i="1"/>
  <c r="AD2219" i="1" s="1"/>
  <c r="AE2219" i="1" s="1"/>
  <c r="AI2219" i="1" s="1"/>
  <c r="AC1813" i="1"/>
  <c r="AD1813" i="1" s="1"/>
  <c r="AE1813" i="1" s="1"/>
  <c r="AI1813" i="1" s="1"/>
  <c r="AC1639" i="1"/>
  <c r="AD1639" i="1" s="1"/>
  <c r="AE1639" i="1" s="1"/>
  <c r="AI1639" i="1" s="1"/>
  <c r="AC486" i="1"/>
  <c r="AD486" i="1" s="1"/>
  <c r="AE486" i="1" s="1"/>
  <c r="AI486" i="1" s="1"/>
  <c r="AC1885" i="1"/>
  <c r="AD1885" i="1" s="1"/>
  <c r="AE1885" i="1" s="1"/>
  <c r="AI1885" i="1" s="1"/>
  <c r="AC876" i="1"/>
  <c r="AD876" i="1" s="1"/>
  <c r="AE876" i="1" s="1"/>
  <c r="AI876" i="1" s="1"/>
  <c r="AC554" i="1"/>
  <c r="AD554" i="1" s="1"/>
  <c r="AE554" i="1" s="1"/>
  <c r="AI554" i="1" s="1"/>
  <c r="AC1288" i="1"/>
  <c r="AD1288" i="1" s="1"/>
  <c r="AE1288" i="1" s="1"/>
  <c r="AI1288" i="1" s="1"/>
  <c r="AC218" i="1"/>
  <c r="AD218" i="1" s="1"/>
  <c r="AE218" i="1" s="1"/>
  <c r="AI218" i="1" s="1"/>
  <c r="AC1976" i="1"/>
  <c r="AD1976" i="1" s="1"/>
  <c r="AE1976" i="1" s="1"/>
  <c r="AI1976" i="1" s="1"/>
  <c r="AC1516" i="1"/>
  <c r="AD1516" i="1" s="1"/>
  <c r="AE1516" i="1" s="1"/>
  <c r="AI1516" i="1" s="1"/>
  <c r="AC35" i="1"/>
  <c r="AD35" i="1" s="1"/>
  <c r="AE35" i="1" s="1"/>
  <c r="AI35" i="1" s="1"/>
  <c r="AC529" i="1"/>
  <c r="AD529" i="1" s="1"/>
  <c r="AE529" i="1" s="1"/>
  <c r="AI529" i="1" s="1"/>
  <c r="AC1623" i="1"/>
  <c r="AD1623" i="1" s="1"/>
  <c r="AE1623" i="1" s="1"/>
  <c r="AI1623" i="1" s="1"/>
  <c r="AC233" i="1"/>
  <c r="AD233" i="1" s="1"/>
  <c r="AE233" i="1" s="1"/>
  <c r="AI233" i="1" s="1"/>
  <c r="AC1038" i="1"/>
  <c r="AD1038" i="1" s="1"/>
  <c r="AE1038" i="1" s="1"/>
  <c r="AI1038" i="1" s="1"/>
  <c r="AC1370" i="1"/>
  <c r="AD1370" i="1" s="1"/>
  <c r="AE1370" i="1" s="1"/>
  <c r="AI1370" i="1" s="1"/>
  <c r="AF1370" i="1"/>
  <c r="AG1370" i="1" s="1"/>
  <c r="AH1370" i="1" s="1"/>
  <c r="AC1627" i="1"/>
  <c r="AD1627" i="1" s="1"/>
  <c r="AE1627" i="1" s="1"/>
  <c r="AI1627" i="1" s="1"/>
  <c r="AC1527" i="1"/>
  <c r="AD1527" i="1" s="1"/>
  <c r="AE1527" i="1" s="1"/>
  <c r="AI1527" i="1" s="1"/>
  <c r="AC1900" i="1"/>
  <c r="AD1900" i="1" s="1"/>
  <c r="AE1900" i="1" s="1"/>
  <c r="AI1900" i="1" s="1"/>
  <c r="AC365" i="1"/>
  <c r="AD365" i="1" s="1"/>
  <c r="AE365" i="1" s="1"/>
  <c r="AI365" i="1" s="1"/>
  <c r="AC1165" i="1"/>
  <c r="AD1165" i="1" s="1"/>
  <c r="AE1165" i="1" s="1"/>
  <c r="AI1165" i="1" s="1"/>
  <c r="AC1447" i="1"/>
  <c r="AD1447" i="1" s="1"/>
  <c r="AE1447" i="1" s="1"/>
  <c r="AI1447" i="1" s="1"/>
  <c r="AC1542" i="1"/>
  <c r="AD1542" i="1" s="1"/>
  <c r="AE1542" i="1" s="1"/>
  <c r="AI1542" i="1" s="1"/>
  <c r="AC2072" i="1"/>
  <c r="AD2072" i="1" s="1"/>
  <c r="AE2072" i="1" s="1"/>
  <c r="AI2072" i="1" s="1"/>
  <c r="AC1666" i="1"/>
  <c r="AD1666" i="1" s="1"/>
  <c r="AE1666" i="1" s="1"/>
  <c r="AI1666" i="1" s="1"/>
  <c r="AC1749" i="1"/>
  <c r="AD1749" i="1" s="1"/>
  <c r="AE1749" i="1" s="1"/>
  <c r="AI1749" i="1" s="1"/>
  <c r="AC2296" i="1"/>
  <c r="AD2296" i="1" s="1"/>
  <c r="AE2296" i="1" s="1"/>
  <c r="AI2296" i="1" s="1"/>
  <c r="AC866" i="1"/>
  <c r="AD866" i="1" s="1"/>
  <c r="AE866" i="1" s="1"/>
  <c r="AI866" i="1" s="1"/>
  <c r="AC1225" i="1"/>
  <c r="AD1225" i="1" s="1"/>
  <c r="AE1225" i="1" s="1"/>
  <c r="AI1225" i="1" s="1"/>
  <c r="AC1463" i="1"/>
  <c r="AD1463" i="1" s="1"/>
  <c r="AE1463" i="1" s="1"/>
  <c r="AI1463" i="1" s="1"/>
  <c r="AC156" i="1"/>
  <c r="AD156" i="1" s="1"/>
  <c r="AE156" i="1" s="1"/>
  <c r="AI156" i="1" s="1"/>
  <c r="AC1070" i="1"/>
  <c r="AD1070" i="1" s="1"/>
  <c r="AE1070" i="1" s="1"/>
  <c r="AI1070" i="1" s="1"/>
  <c r="AC1624" i="1"/>
  <c r="AD1624" i="1" s="1"/>
  <c r="AE1624" i="1" s="1"/>
  <c r="AI1624" i="1" s="1"/>
  <c r="AC1784" i="1"/>
  <c r="AD1784" i="1" s="1"/>
  <c r="AE1784" i="1" s="1"/>
  <c r="AI1784" i="1" s="1"/>
  <c r="AC153" i="1"/>
  <c r="AD153" i="1" s="1"/>
  <c r="AE153" i="1" s="1"/>
  <c r="AI153" i="1" s="1"/>
  <c r="AC2096" i="1"/>
  <c r="AD2096" i="1" s="1"/>
  <c r="AE2096" i="1" s="1"/>
  <c r="AI2096" i="1" s="1"/>
  <c r="AC764" i="1"/>
  <c r="AD764" i="1" s="1"/>
  <c r="AE764" i="1" s="1"/>
  <c r="AI764" i="1" s="1"/>
  <c r="AC429" i="1"/>
  <c r="AD429" i="1" s="1"/>
  <c r="AE429" i="1" s="1"/>
  <c r="AI429" i="1" s="1"/>
  <c r="AC1229" i="1"/>
  <c r="AD1229" i="1" s="1"/>
  <c r="AE1229" i="1" s="1"/>
  <c r="AI1229" i="1" s="1"/>
  <c r="AC1072" i="1"/>
  <c r="AD1072" i="1" s="1"/>
  <c r="AE1072" i="1" s="1"/>
  <c r="AI1072" i="1" s="1"/>
  <c r="AC2205" i="1"/>
  <c r="AD2205" i="1" s="1"/>
  <c r="AE2205" i="1" s="1"/>
  <c r="AI2205" i="1" s="1"/>
  <c r="AC632" i="1"/>
  <c r="AD632" i="1" s="1"/>
  <c r="AE632" i="1" s="1"/>
  <c r="AI632" i="1" s="1"/>
  <c r="AC1522" i="1"/>
  <c r="AD1522" i="1" s="1"/>
  <c r="AE1522" i="1" s="1"/>
  <c r="AI1522" i="1" s="1"/>
  <c r="AC381" i="1"/>
  <c r="AD381" i="1" s="1"/>
  <c r="AE381" i="1" s="1"/>
  <c r="AI381" i="1" s="1"/>
  <c r="AC935" i="1"/>
  <c r="AD935" i="1" s="1"/>
  <c r="AE935" i="1" s="1"/>
  <c r="AI935" i="1" s="1"/>
  <c r="AC1621" i="1"/>
  <c r="AD1621" i="1" s="1"/>
  <c r="AE1621" i="1" s="1"/>
  <c r="AI1621" i="1" s="1"/>
  <c r="AC280" i="1"/>
  <c r="AD280" i="1" s="1"/>
  <c r="AE280" i="1" s="1"/>
  <c r="AI280" i="1" s="1"/>
  <c r="AC1779" i="1"/>
  <c r="AD1779" i="1" s="1"/>
  <c r="AE1779" i="1" s="1"/>
  <c r="AI1779" i="1" s="1"/>
  <c r="AC2101" i="1"/>
  <c r="AD2101" i="1" s="1"/>
  <c r="AE2101" i="1" s="1"/>
  <c r="AI2101" i="1" s="1"/>
  <c r="AC252" i="1"/>
  <c r="AD252" i="1" s="1"/>
  <c r="AE252" i="1" s="1"/>
  <c r="AI252" i="1" s="1"/>
  <c r="AC914" i="1"/>
  <c r="AD914" i="1" s="1"/>
  <c r="AE914" i="1" s="1"/>
  <c r="AI914" i="1" s="1"/>
  <c r="AC1149" i="1"/>
  <c r="AD1149" i="1" s="1"/>
  <c r="AE1149" i="1" s="1"/>
  <c r="AI1149" i="1" s="1"/>
  <c r="AC273" i="1"/>
  <c r="AD273" i="1" s="1"/>
  <c r="AE273" i="1" s="1"/>
  <c r="AI273" i="1" s="1"/>
  <c r="AC304" i="1"/>
  <c r="AD304" i="1" s="1"/>
  <c r="AE304" i="1" s="1"/>
  <c r="AI304" i="1" s="1"/>
  <c r="AC922" i="1"/>
  <c r="AD922" i="1" s="1"/>
  <c r="AE922" i="1" s="1"/>
  <c r="AI922" i="1" s="1"/>
  <c r="AC1444" i="1"/>
  <c r="AD1444" i="1" s="1"/>
  <c r="AE1444" i="1" s="1"/>
  <c r="AI1444" i="1" s="1"/>
  <c r="AC1839" i="1"/>
  <c r="AD1839" i="1" s="1"/>
  <c r="AE1839" i="1" s="1"/>
  <c r="AI1839" i="1" s="1"/>
  <c r="AC2269" i="1"/>
  <c r="AD2269" i="1" s="1"/>
  <c r="AE2269" i="1" s="1"/>
  <c r="AI2269" i="1" s="1"/>
  <c r="AC1543" i="1"/>
  <c r="AD1543" i="1" s="1"/>
  <c r="AE1543" i="1" s="1"/>
  <c r="AI1543" i="1" s="1"/>
  <c r="AC479" i="1"/>
  <c r="AD479" i="1" s="1"/>
  <c r="AE479" i="1" s="1"/>
  <c r="AI479" i="1" s="1"/>
  <c r="AC1707" i="1"/>
  <c r="AD1707" i="1" s="1"/>
  <c r="AE1707" i="1" s="1"/>
  <c r="AI1707" i="1" s="1"/>
  <c r="AC2148" i="1"/>
  <c r="AD2148" i="1" s="1"/>
  <c r="AE2148" i="1" s="1"/>
  <c r="AI2148" i="1" s="1"/>
  <c r="AC2187" i="1"/>
  <c r="AD2187" i="1" s="1"/>
  <c r="AE2187" i="1" s="1"/>
  <c r="AI2187" i="1" s="1"/>
  <c r="AC806" i="1"/>
  <c r="AD806" i="1" s="1"/>
  <c r="AE806" i="1" s="1"/>
  <c r="AI806" i="1" s="1"/>
  <c r="AC989" i="1"/>
  <c r="AD989" i="1" s="1"/>
  <c r="AE989" i="1" s="1"/>
  <c r="AI989" i="1" s="1"/>
  <c r="AC2038" i="1"/>
  <c r="AD2038" i="1" s="1"/>
  <c r="AE2038" i="1" s="1"/>
  <c r="AI2038" i="1" s="1"/>
  <c r="AC1059" i="1"/>
  <c r="AD1059" i="1" s="1"/>
  <c r="AE1059" i="1" s="1"/>
  <c r="AI1059" i="1" s="1"/>
  <c r="AC1780" i="1"/>
  <c r="AD1780" i="1" s="1"/>
  <c r="AE1780" i="1" s="1"/>
  <c r="AI1780" i="1" s="1"/>
  <c r="AC2233" i="1"/>
  <c r="AD2233" i="1" s="1"/>
  <c r="AE2233" i="1" s="1"/>
  <c r="AI2233" i="1" s="1"/>
  <c r="AC1053" i="1"/>
  <c r="AD1053" i="1" s="1"/>
  <c r="AE1053" i="1" s="1"/>
  <c r="AI1053" i="1" s="1"/>
  <c r="AC1563" i="1"/>
  <c r="AD1563" i="1" s="1"/>
  <c r="AE1563" i="1" s="1"/>
  <c r="AI1563" i="1" s="1"/>
  <c r="AC179" i="1"/>
  <c r="AD179" i="1" s="1"/>
  <c r="AE179" i="1" s="1"/>
  <c r="AI179" i="1" s="1"/>
  <c r="AC294" i="1"/>
  <c r="AD294" i="1" s="1"/>
  <c r="AE294" i="1" s="1"/>
  <c r="AI294" i="1" s="1"/>
  <c r="AC328" i="1"/>
  <c r="AD328" i="1" s="1"/>
  <c r="AE328" i="1" s="1"/>
  <c r="AI328" i="1" s="1"/>
  <c r="AC1173" i="1"/>
  <c r="AD1173" i="1" s="1"/>
  <c r="AE1173" i="1" s="1"/>
  <c r="AI1173" i="1" s="1"/>
  <c r="AC709" i="1"/>
  <c r="AD709" i="1" s="1"/>
  <c r="AE709" i="1" s="1"/>
  <c r="AI709" i="1" s="1"/>
  <c r="AC1550" i="1"/>
  <c r="AD1550" i="1" s="1"/>
  <c r="AE1550" i="1" s="1"/>
  <c r="AI1550" i="1" s="1"/>
  <c r="AC752" i="1"/>
  <c r="AD752" i="1" s="1"/>
  <c r="AE752" i="1" s="1"/>
  <c r="AI752" i="1" s="1"/>
  <c r="AC1221" i="1"/>
  <c r="AD1221" i="1" s="1"/>
  <c r="AE1221" i="1" s="1"/>
  <c r="AI1221" i="1" s="1"/>
  <c r="AC340" i="1"/>
  <c r="AD340" i="1" s="1"/>
  <c r="AE340" i="1" s="1"/>
  <c r="AI340" i="1" s="1"/>
  <c r="AC1517" i="1"/>
  <c r="AD1517" i="1" s="1"/>
  <c r="AE1517" i="1" s="1"/>
  <c r="AI1517" i="1" s="1"/>
  <c r="AC619" i="1"/>
  <c r="AD619" i="1" s="1"/>
  <c r="AE619" i="1" s="1"/>
  <c r="AI619" i="1" s="1"/>
  <c r="AC2198" i="1"/>
  <c r="AD2198" i="1" s="1"/>
  <c r="AE2198" i="1" s="1"/>
  <c r="AI2198" i="1" s="1"/>
  <c r="AC1293" i="1"/>
  <c r="AD1293" i="1" s="1"/>
  <c r="AE1293" i="1" s="1"/>
  <c r="AI1293" i="1" s="1"/>
  <c r="AC1551" i="1"/>
  <c r="AD1551" i="1" s="1"/>
  <c r="AE1551" i="1" s="1"/>
  <c r="AI1551" i="1" s="1"/>
  <c r="AC2070" i="1"/>
  <c r="AD2070" i="1" s="1"/>
  <c r="AE2070" i="1" s="1"/>
  <c r="AI2070" i="1" s="1"/>
  <c r="AC1978" i="1"/>
  <c r="AD1978" i="1" s="1"/>
  <c r="AE1978" i="1" s="1"/>
  <c r="AI1978" i="1" s="1"/>
  <c r="AC201" i="1"/>
  <c r="AD201" i="1" s="1"/>
  <c r="AE201" i="1" s="1"/>
  <c r="AI201" i="1" s="1"/>
  <c r="AC1520" i="1"/>
  <c r="AD1520" i="1" s="1"/>
  <c r="AE1520" i="1" s="1"/>
  <c r="AI1520" i="1" s="1"/>
  <c r="AC1423" i="1"/>
  <c r="AD1423" i="1" s="1"/>
  <c r="AE1423" i="1" s="1"/>
  <c r="AI1423" i="1" s="1"/>
  <c r="AC959" i="1"/>
  <c r="AD959" i="1" s="1"/>
  <c r="AE959" i="1" s="1"/>
  <c r="AI959" i="1" s="1"/>
  <c r="AC1703" i="1"/>
  <c r="AD1703" i="1" s="1"/>
  <c r="AE1703" i="1" s="1"/>
  <c r="AI1703" i="1" s="1"/>
  <c r="AC1373" i="1"/>
  <c r="AD1373" i="1" s="1"/>
  <c r="AE1373" i="1" s="1"/>
  <c r="AI1373" i="1" s="1"/>
  <c r="AC1846" i="1"/>
  <c r="AD1846" i="1" s="1"/>
  <c r="AE1846" i="1" s="1"/>
  <c r="AI1846" i="1" s="1"/>
  <c r="AC2295" i="1"/>
  <c r="AD2295" i="1" s="1"/>
  <c r="AE2295" i="1" s="1"/>
  <c r="AI2295" i="1" s="1"/>
  <c r="AC1164" i="1"/>
  <c r="AD1164" i="1" s="1"/>
  <c r="AE1164" i="1" s="1"/>
  <c r="AI1164" i="1" s="1"/>
  <c r="AC891" i="1"/>
  <c r="AD891" i="1" s="1"/>
  <c r="AE891" i="1" s="1"/>
  <c r="AI891" i="1" s="1"/>
  <c r="AC1023" i="1"/>
  <c r="AD1023" i="1" s="1"/>
  <c r="AE1023" i="1" s="1"/>
  <c r="AI1023" i="1" s="1"/>
  <c r="AC786" i="1"/>
  <c r="AD786" i="1" s="1"/>
  <c r="AE786" i="1" s="1"/>
  <c r="AI786" i="1" s="1"/>
  <c r="AC2057" i="1"/>
  <c r="AD2057" i="1" s="1"/>
  <c r="AE2057" i="1" s="1"/>
  <c r="AI2057" i="1" s="1"/>
  <c r="AC1109" i="1"/>
  <c r="AD1109" i="1" s="1"/>
  <c r="AE1109" i="1" s="1"/>
  <c r="AI1109" i="1" s="1"/>
  <c r="AC1675" i="1"/>
  <c r="AD1675" i="1" s="1"/>
  <c r="AE1675" i="1" s="1"/>
  <c r="AI1675" i="1" s="1"/>
  <c r="AC2128" i="1"/>
  <c r="AD2128" i="1" s="1"/>
  <c r="AE2128" i="1" s="1"/>
  <c r="AI2128" i="1" s="1"/>
  <c r="AC1866" i="1"/>
  <c r="AD1866" i="1" s="1"/>
  <c r="AE1866" i="1" s="1"/>
  <c r="AI1866" i="1" s="1"/>
  <c r="AC451" i="1"/>
  <c r="AD451" i="1" s="1"/>
  <c r="AE451" i="1" s="1"/>
  <c r="AI451" i="1" s="1"/>
  <c r="AC877" i="1"/>
  <c r="AD877" i="1" s="1"/>
  <c r="AE877" i="1" s="1"/>
  <c r="AI877" i="1" s="1"/>
  <c r="AC83" i="1"/>
  <c r="AD83" i="1" s="1"/>
  <c r="AE83" i="1" s="1"/>
  <c r="AI83" i="1" s="1"/>
  <c r="AC1396" i="1"/>
  <c r="AD1396" i="1" s="1"/>
  <c r="AE1396" i="1" s="1"/>
  <c r="AI1396" i="1" s="1"/>
  <c r="AC1369" i="1"/>
  <c r="AD1369" i="1" s="1"/>
  <c r="AE1369" i="1" s="1"/>
  <c r="AI1369" i="1" s="1"/>
  <c r="AC572" i="1"/>
  <c r="AD572" i="1" s="1"/>
  <c r="AE572" i="1" s="1"/>
  <c r="AI572" i="1" s="1"/>
  <c r="AC2153" i="1"/>
  <c r="AD2153" i="1" s="1"/>
  <c r="AE2153" i="1" s="1"/>
  <c r="AI2153" i="1" s="1"/>
  <c r="AC1539" i="1"/>
  <c r="AD1539" i="1" s="1"/>
  <c r="AE1539" i="1" s="1"/>
  <c r="AI1539" i="1" s="1"/>
  <c r="AC2316" i="1"/>
  <c r="AD2316" i="1" s="1"/>
  <c r="AE2316" i="1" s="1"/>
  <c r="AI2316" i="1" s="1"/>
  <c r="AC1671" i="1"/>
  <c r="AD1671" i="1" s="1"/>
  <c r="AE1671" i="1" s="1"/>
  <c r="AI1671" i="1" s="1"/>
  <c r="AC687" i="1"/>
  <c r="AD687" i="1" s="1"/>
  <c r="AE687" i="1" s="1"/>
  <c r="AI687" i="1" s="1"/>
  <c r="AC1881" i="1"/>
  <c r="AD1881" i="1" s="1"/>
  <c r="AE1881" i="1" s="1"/>
  <c r="AI1881" i="1" s="1"/>
  <c r="AC1783" i="1"/>
  <c r="AD1783" i="1" s="1"/>
  <c r="AE1783" i="1" s="1"/>
  <c r="AI1783" i="1" s="1"/>
  <c r="AC2136" i="1"/>
  <c r="AD2136" i="1" s="1"/>
  <c r="AE2136" i="1" s="1"/>
  <c r="AI2136" i="1" s="1"/>
  <c r="AC1078" i="1"/>
  <c r="AD1078" i="1" s="1"/>
  <c r="AE1078" i="1" s="1"/>
  <c r="AI1078" i="1" s="1"/>
  <c r="AC1655" i="1"/>
  <c r="AD1655" i="1" s="1"/>
  <c r="AE1655" i="1" s="1"/>
  <c r="AI1655" i="1" s="1"/>
  <c r="AC1499" i="1"/>
  <c r="AD1499" i="1" s="1"/>
  <c r="AE1499" i="1" s="1"/>
  <c r="AI1499" i="1" s="1"/>
  <c r="AC1899" i="1"/>
  <c r="AD1899" i="1" s="1"/>
  <c r="AE1899" i="1" s="1"/>
  <c r="AI1899" i="1" s="1"/>
  <c r="AC1772" i="1"/>
  <c r="AD1772" i="1" s="1"/>
  <c r="AE1772" i="1" s="1"/>
  <c r="AI1772" i="1" s="1"/>
  <c r="AC860" i="1"/>
  <c r="AD860" i="1" s="1"/>
  <c r="AE860" i="1" s="1"/>
  <c r="AI860" i="1" s="1"/>
  <c r="AC142" i="1"/>
  <c r="AD142" i="1" s="1"/>
  <c r="AE142" i="1" s="1"/>
  <c r="AI142" i="1" s="1"/>
  <c r="AC1040" i="1"/>
  <c r="AD1040" i="1" s="1"/>
  <c r="AE1040" i="1" s="1"/>
  <c r="AI1040" i="1" s="1"/>
  <c r="AC2188" i="1"/>
  <c r="AD2188" i="1" s="1"/>
  <c r="AE2188" i="1" s="1"/>
  <c r="AI2188" i="1" s="1"/>
  <c r="AC538" i="1"/>
  <c r="AD538" i="1" s="1"/>
  <c r="AE538" i="1" s="1"/>
  <c r="AI538" i="1" s="1"/>
  <c r="AC182" i="1"/>
  <c r="AD182" i="1" s="1"/>
  <c r="AE182" i="1" s="1"/>
  <c r="AI182" i="1" s="1"/>
  <c r="AC1333" i="1"/>
  <c r="AD1333" i="1" s="1"/>
  <c r="AE1333" i="1" s="1"/>
  <c r="AI1333" i="1" s="1"/>
  <c r="AC1261" i="1"/>
  <c r="AD1261" i="1" s="1"/>
  <c r="AE1261" i="1" s="1"/>
  <c r="AI1261" i="1" s="1"/>
  <c r="AC1523" i="1"/>
  <c r="AD1523" i="1" s="1"/>
  <c r="AE1523" i="1" s="1"/>
  <c r="AI1523" i="1" s="1"/>
  <c r="AC569" i="1"/>
  <c r="AD569" i="1" s="1"/>
  <c r="AE569" i="1" s="1"/>
  <c r="AI569" i="1" s="1"/>
  <c r="AF1083" i="1"/>
  <c r="AG1083" i="1" s="1"/>
  <c r="AH1083" i="1" s="1"/>
  <c r="AC1083" i="1"/>
  <c r="AD1083" i="1" s="1"/>
  <c r="AE1083" i="1" s="1"/>
  <c r="AI1083" i="1" s="1"/>
  <c r="AC2255" i="1"/>
  <c r="AD2255" i="1" s="1"/>
  <c r="AE2255" i="1" s="1"/>
  <c r="AI2255" i="1" s="1"/>
  <c r="AC1387" i="1"/>
  <c r="AD1387" i="1" s="1"/>
  <c r="AE1387" i="1" s="1"/>
  <c r="AI1387" i="1" s="1"/>
  <c r="AC1680" i="1"/>
  <c r="AD1680" i="1" s="1"/>
  <c r="AE1680" i="1" s="1"/>
  <c r="AI1680" i="1" s="1"/>
  <c r="AC1408" i="1"/>
  <c r="AD1408" i="1" s="1"/>
  <c r="AE1408" i="1" s="1"/>
  <c r="AI1408" i="1" s="1"/>
  <c r="AC2290" i="1"/>
  <c r="AD2290" i="1" s="1"/>
  <c r="AE2290" i="1" s="1"/>
  <c r="AI2290" i="1" s="1"/>
  <c r="AC184" i="1"/>
  <c r="AD184" i="1" s="1"/>
  <c r="AE184" i="1" s="1"/>
  <c r="AI184" i="1" s="1"/>
  <c r="AC2230" i="1"/>
  <c r="AD2230" i="1" s="1"/>
  <c r="AE2230" i="1" s="1"/>
  <c r="AI2230" i="1" s="1"/>
  <c r="AC171" i="1"/>
  <c r="AD171" i="1" s="1"/>
  <c r="AE171" i="1" s="1"/>
  <c r="AI171" i="1" s="1"/>
  <c r="AC2125" i="1"/>
  <c r="AD2125" i="1" s="1"/>
  <c r="AE2125" i="1" s="1"/>
  <c r="AI2125" i="1" s="1"/>
  <c r="AC1028" i="1"/>
  <c r="AD1028" i="1" s="1"/>
  <c r="AE1028" i="1" s="1"/>
  <c r="AI1028" i="1" s="1"/>
  <c r="AC141" i="1"/>
  <c r="AD141" i="1" s="1"/>
  <c r="AE141" i="1" s="1"/>
  <c r="AI141" i="1" s="1"/>
  <c r="AC840" i="1"/>
  <c r="AD840" i="1" s="1"/>
  <c r="AE840" i="1" s="1"/>
  <c r="AI840" i="1" s="1"/>
  <c r="AC1238" i="1"/>
  <c r="AD1238" i="1" s="1"/>
  <c r="AE1238" i="1" s="1"/>
  <c r="AI1238" i="1" s="1"/>
  <c r="AC394" i="1"/>
  <c r="AD394" i="1" s="1"/>
  <c r="AE394" i="1" s="1"/>
  <c r="AI394" i="1" s="1"/>
  <c r="AB1320" i="1"/>
  <c r="AF1320" i="1" s="1"/>
  <c r="AG1320" i="1" s="1"/>
  <c r="AH1320" i="1" s="1"/>
  <c r="AC653" i="1"/>
  <c r="AD653" i="1" s="1"/>
  <c r="AE653" i="1" s="1"/>
  <c r="AI653" i="1" s="1"/>
  <c r="AC2297" i="1"/>
  <c r="AD2297" i="1" s="1"/>
  <c r="AE2297" i="1" s="1"/>
  <c r="AI2297" i="1" s="1"/>
  <c r="AC579" i="1"/>
  <c r="AD579" i="1" s="1"/>
  <c r="AE579" i="1" s="1"/>
  <c r="AI579" i="1" s="1"/>
  <c r="AC1858" i="1"/>
  <c r="AD1858" i="1" s="1"/>
  <c r="AE1858" i="1" s="1"/>
  <c r="AI1858" i="1" s="1"/>
  <c r="AC1189" i="1"/>
  <c r="AD1189" i="1" s="1"/>
  <c r="AE1189" i="1" s="1"/>
  <c r="AI1189" i="1" s="1"/>
  <c r="AC2161" i="1"/>
  <c r="AD2161" i="1" s="1"/>
  <c r="AE2161" i="1" s="1"/>
  <c r="AI2161" i="1" s="1"/>
  <c r="AC707" i="1"/>
  <c r="AD707" i="1" s="1"/>
  <c r="AE707" i="1" s="1"/>
  <c r="AI707" i="1" s="1"/>
  <c r="AC849" i="1"/>
  <c r="AD849" i="1" s="1"/>
  <c r="AE849" i="1" s="1"/>
  <c r="AI849" i="1" s="1"/>
  <c r="AC2235" i="1"/>
  <c r="AD2235" i="1" s="1"/>
  <c r="AE2235" i="1" s="1"/>
  <c r="AI2235" i="1" s="1"/>
  <c r="AC1366" i="1"/>
  <c r="AD1366" i="1" s="1"/>
  <c r="AE1366" i="1" s="1"/>
  <c r="AI1366" i="1" s="1"/>
  <c r="AC2243" i="1"/>
  <c r="AD2243" i="1" s="1"/>
  <c r="AE2243" i="1" s="1"/>
  <c r="AI2243" i="1" s="1"/>
  <c r="AC2217" i="1"/>
  <c r="AD2217" i="1" s="1"/>
  <c r="AE2217" i="1" s="1"/>
  <c r="AI2217" i="1" s="1"/>
  <c r="AC1975" i="1"/>
  <c r="AD1975" i="1" s="1"/>
  <c r="AE1975" i="1" s="1"/>
  <c r="AI1975" i="1" s="1"/>
  <c r="AC1841" i="1"/>
  <c r="AD1841" i="1" s="1"/>
  <c r="AE1841" i="1" s="1"/>
  <c r="AI1841" i="1" s="1"/>
  <c r="AC491" i="1"/>
  <c r="AD491" i="1" s="1"/>
  <c r="AE491" i="1" s="1"/>
  <c r="AI491" i="1" s="1"/>
  <c r="AC1186" i="1"/>
  <c r="AD1186" i="1" s="1"/>
  <c r="AE1186" i="1" s="1"/>
  <c r="AI1186" i="1" s="1"/>
  <c r="AC2262" i="1"/>
  <c r="AD2262" i="1" s="1"/>
  <c r="AE2262" i="1" s="1"/>
  <c r="AI2262" i="1" s="1"/>
  <c r="AC528" i="1"/>
  <c r="AD528" i="1" s="1"/>
  <c r="AE528" i="1" s="1"/>
  <c r="AI528" i="1" s="1"/>
  <c r="AC127" i="1"/>
  <c r="AD127" i="1" s="1"/>
  <c r="AE127" i="1" s="1"/>
  <c r="AI127" i="1" s="1"/>
  <c r="AC1831" i="1"/>
  <c r="AD1831" i="1" s="1"/>
  <c r="AE1831" i="1" s="1"/>
  <c r="AI1831" i="1" s="1"/>
  <c r="AC1125" i="1"/>
  <c r="AD1125" i="1" s="1"/>
  <c r="AE1125" i="1" s="1"/>
  <c r="AI1125" i="1" s="1"/>
  <c r="AC1811" i="1"/>
  <c r="AD1811" i="1" s="1"/>
  <c r="AE1811" i="1" s="1"/>
  <c r="AI1811" i="1" s="1"/>
  <c r="AC882" i="1"/>
  <c r="AD882" i="1" s="1"/>
  <c r="AE882" i="1" s="1"/>
  <c r="AI882" i="1" s="1"/>
  <c r="AC896" i="1"/>
  <c r="AD896" i="1" s="1"/>
  <c r="AE896" i="1" s="1"/>
  <c r="AI896" i="1" s="1"/>
  <c r="AC26" i="1"/>
  <c r="AD26" i="1" s="1"/>
  <c r="AE26" i="1" s="1"/>
  <c r="AI26" i="1" s="1"/>
  <c r="AC1823" i="1"/>
  <c r="AD1823" i="1" s="1"/>
  <c r="AE1823" i="1" s="1"/>
  <c r="AI1823" i="1" s="1"/>
  <c r="AC1216" i="1"/>
  <c r="AD1216" i="1" s="1"/>
  <c r="AE1216" i="1" s="1"/>
  <c r="AI1216" i="1" s="1"/>
  <c r="AC44" i="1"/>
  <c r="AD44" i="1" s="1"/>
  <c r="AE44" i="1" s="1"/>
  <c r="AI44" i="1" s="1"/>
  <c r="AC2053" i="1"/>
  <c r="AD2053" i="1" s="1"/>
  <c r="AE2053" i="1" s="1"/>
  <c r="AI2053" i="1" s="1"/>
  <c r="AC1338" i="1"/>
  <c r="AD1338" i="1" s="1"/>
  <c r="AE1338" i="1" s="1"/>
  <c r="AI1338" i="1" s="1"/>
  <c r="AC1224" i="1"/>
  <c r="AD1224" i="1" s="1"/>
  <c r="AE1224" i="1" s="1"/>
  <c r="AI1224" i="1" s="1"/>
  <c r="AC1378" i="1"/>
  <c r="AD1378" i="1" s="1"/>
  <c r="AE1378" i="1" s="1"/>
  <c r="AI1378" i="1" s="1"/>
  <c r="AC313" i="1"/>
  <c r="AD313" i="1" s="1"/>
  <c r="AE313" i="1" s="1"/>
  <c r="AI313" i="1" s="1"/>
  <c r="AC1590" i="1"/>
  <c r="AD1590" i="1" s="1"/>
  <c r="AE1590" i="1" s="1"/>
  <c r="AI1590" i="1" s="1"/>
  <c r="AC1466" i="1"/>
  <c r="AD1466" i="1" s="1"/>
  <c r="AE1466" i="1" s="1"/>
  <c r="AI1466" i="1" s="1"/>
  <c r="AC618" i="1"/>
  <c r="AD618" i="1" s="1"/>
  <c r="AE618" i="1" s="1"/>
  <c r="AI618" i="1" s="1"/>
  <c r="AC129" i="1"/>
  <c r="AD129" i="1" s="1"/>
  <c r="AE129" i="1" s="1"/>
  <c r="AI129" i="1" s="1"/>
  <c r="AC1390" i="1"/>
  <c r="AD1390" i="1" s="1"/>
  <c r="AE1390" i="1" s="1"/>
  <c r="AI1390" i="1" s="1"/>
  <c r="AC548" i="1"/>
  <c r="AD548" i="1" s="1"/>
  <c r="AE548" i="1" s="1"/>
  <c r="AI548" i="1" s="1"/>
  <c r="AC1661" i="1"/>
  <c r="AD1661" i="1" s="1"/>
  <c r="AE1661" i="1" s="1"/>
  <c r="AI1661" i="1" s="1"/>
  <c r="AC1843" i="1"/>
  <c r="AD1843" i="1" s="1"/>
  <c r="AE1843" i="1" s="1"/>
  <c r="AI1843" i="1" s="1"/>
  <c r="AC268" i="1"/>
  <c r="AD268" i="1" s="1"/>
  <c r="AE268" i="1" s="1"/>
  <c r="AI268" i="1" s="1"/>
  <c r="AC1461" i="1"/>
  <c r="AD1461" i="1" s="1"/>
  <c r="AE1461" i="1" s="1"/>
  <c r="AI1461" i="1" s="1"/>
  <c r="AC37" i="1"/>
  <c r="AD37" i="1" s="1"/>
  <c r="AE37" i="1" s="1"/>
  <c r="AI37" i="1" s="1"/>
  <c r="AC1058" i="1"/>
  <c r="AD1058" i="1" s="1"/>
  <c r="AE1058" i="1" s="1"/>
  <c r="AI1058" i="1" s="1"/>
  <c r="AC1738" i="1"/>
  <c r="AD1738" i="1" s="1"/>
  <c r="AE1738" i="1" s="1"/>
  <c r="AI1738" i="1" s="1"/>
  <c r="AC2034" i="1"/>
  <c r="AD2034" i="1" s="1"/>
  <c r="AE2034" i="1" s="1"/>
  <c r="AI2034" i="1" s="1"/>
  <c r="AC238" i="1"/>
  <c r="AD238" i="1" s="1"/>
  <c r="AE238" i="1" s="1"/>
  <c r="AI238" i="1" s="1"/>
  <c r="AC1592" i="1"/>
  <c r="AD1592" i="1" s="1"/>
  <c r="AE1592" i="1" s="1"/>
  <c r="AI1592" i="1" s="1"/>
  <c r="AC1388" i="1"/>
  <c r="AD1388" i="1" s="1"/>
  <c r="AE1388" i="1" s="1"/>
  <c r="AI1388" i="1" s="1"/>
  <c r="AC440" i="1"/>
  <c r="AD440" i="1" s="1"/>
  <c r="AE440" i="1" s="1"/>
  <c r="AI440" i="1" s="1"/>
  <c r="AC1847" i="1"/>
  <c r="AD1847" i="1" s="1"/>
  <c r="AE1847" i="1" s="1"/>
  <c r="AI1847" i="1" s="1"/>
  <c r="AC1957" i="1"/>
  <c r="AD1957" i="1" s="1"/>
  <c r="AE1957" i="1" s="1"/>
  <c r="AI1957" i="1" s="1"/>
  <c r="AC661" i="1"/>
  <c r="AD661" i="1" s="1"/>
  <c r="AE661" i="1" s="1"/>
  <c r="AI661" i="1" s="1"/>
  <c r="AC237" i="1"/>
  <c r="AD237" i="1" s="1"/>
  <c r="AE237" i="1" s="1"/>
  <c r="AI237" i="1" s="1"/>
  <c r="AC1981" i="1"/>
  <c r="AD1981" i="1" s="1"/>
  <c r="AE1981" i="1" s="1"/>
  <c r="AI1981" i="1" s="1"/>
  <c r="AC787" i="1"/>
  <c r="AD787" i="1" s="1"/>
  <c r="AE787" i="1" s="1"/>
  <c r="AI787" i="1" s="1"/>
  <c r="AC2226" i="1"/>
  <c r="AD2226" i="1" s="1"/>
  <c r="AE2226" i="1" s="1"/>
  <c r="AI2226" i="1" s="1"/>
  <c r="AC945" i="1"/>
  <c r="AD945" i="1" s="1"/>
  <c r="AE945" i="1" s="1"/>
  <c r="AI945" i="1" s="1"/>
  <c r="AC1572" i="1"/>
  <c r="AD1572" i="1" s="1"/>
  <c r="AE1572" i="1" s="1"/>
  <c r="AI1572" i="1" s="1"/>
  <c r="AC1073" i="1"/>
  <c r="AD1073" i="1" s="1"/>
  <c r="AE1073" i="1" s="1"/>
  <c r="AI1073" i="1" s="1"/>
  <c r="AC828" i="1"/>
  <c r="AD828" i="1" s="1"/>
  <c r="AE828" i="1" s="1"/>
  <c r="AI828" i="1" s="1"/>
  <c r="AC1458" i="1"/>
  <c r="AD1458" i="1" s="1"/>
  <c r="AE1458" i="1" s="1"/>
  <c r="AI1458" i="1" s="1"/>
  <c r="AC109" i="1"/>
  <c r="AD109" i="1" s="1"/>
  <c r="AE109" i="1" s="1"/>
  <c r="AI109" i="1" s="1"/>
  <c r="AC790" i="1"/>
  <c r="AD790" i="1" s="1"/>
  <c r="AE790" i="1" s="1"/>
  <c r="AI790" i="1" s="1"/>
  <c r="AC686" i="1"/>
  <c r="AD686" i="1" s="1"/>
  <c r="AE686" i="1" s="1"/>
  <c r="AI686" i="1" s="1"/>
  <c r="AC884" i="1"/>
  <c r="AD884" i="1" s="1"/>
  <c r="AE884" i="1" s="1"/>
  <c r="AI884" i="1" s="1"/>
  <c r="AC768" i="1"/>
  <c r="AD768" i="1" s="1"/>
  <c r="AE768" i="1" s="1"/>
  <c r="AI768" i="1" s="1"/>
  <c r="AC1168" i="1"/>
  <c r="AD1168" i="1" s="1"/>
  <c r="AE1168" i="1" s="1"/>
  <c r="AI1168" i="1" s="1"/>
  <c r="AC2276" i="1"/>
  <c r="AD2276" i="1" s="1"/>
  <c r="AE2276" i="1" s="1"/>
  <c r="AI2276" i="1" s="1"/>
  <c r="AC1842" i="1"/>
  <c r="AD1842" i="1" s="1"/>
  <c r="AE1842" i="1" s="1"/>
  <c r="AI1842" i="1" s="1"/>
  <c r="AC2281" i="1"/>
  <c r="AD2281" i="1" s="1"/>
  <c r="AE2281" i="1" s="1"/>
  <c r="AI2281" i="1" s="1"/>
  <c r="AC1468" i="1"/>
  <c r="AD1468" i="1" s="1"/>
  <c r="AE1468" i="1" s="1"/>
  <c r="AI1468" i="1" s="1"/>
  <c r="AC553" i="1"/>
  <c r="AD553" i="1" s="1"/>
  <c r="AE553" i="1" s="1"/>
  <c r="AI553" i="1" s="1"/>
  <c r="AC288" i="1"/>
  <c r="AD288" i="1" s="1"/>
  <c r="AE288" i="1" s="1"/>
  <c r="AI288" i="1" s="1"/>
  <c r="AC1490" i="1"/>
  <c r="AD1490" i="1" s="1"/>
  <c r="AE1490" i="1" s="1"/>
  <c r="AI1490" i="1" s="1"/>
  <c r="AC132" i="1"/>
  <c r="AD132" i="1" s="1"/>
  <c r="AE132" i="1" s="1"/>
  <c r="AI132" i="1" s="1"/>
  <c r="AC825" i="1"/>
  <c r="AD825" i="1" s="1"/>
  <c r="AE825" i="1" s="1"/>
  <c r="AI825" i="1" s="1"/>
  <c r="AC567" i="1"/>
  <c r="AD567" i="1" s="1"/>
  <c r="AE567" i="1" s="1"/>
  <c r="AI567" i="1" s="1"/>
  <c r="AC836" i="1"/>
  <c r="AD836" i="1" s="1"/>
  <c r="AE836" i="1" s="1"/>
  <c r="AI836" i="1" s="1"/>
  <c r="AC2194" i="1"/>
  <c r="AD2194" i="1" s="1"/>
  <c r="AE2194" i="1" s="1"/>
  <c r="AI2194" i="1" s="1"/>
  <c r="AC1486" i="1"/>
  <c r="AD1486" i="1" s="1"/>
  <c r="AE1486" i="1" s="1"/>
  <c r="AI1486" i="1" s="1"/>
  <c r="AC1502" i="1"/>
  <c r="AD1502" i="1" s="1"/>
  <c r="AE1502" i="1" s="1"/>
  <c r="AI1502" i="1" s="1"/>
  <c r="AC1368" i="1"/>
  <c r="AD1368" i="1" s="1"/>
  <c r="AE1368" i="1" s="1"/>
  <c r="AI1368" i="1" s="1"/>
  <c r="AC1127" i="1"/>
  <c r="AD1127" i="1" s="1"/>
  <c r="AE1127" i="1" s="1"/>
  <c r="AI1127" i="1" s="1"/>
  <c r="AC889" i="1"/>
  <c r="AD889" i="1" s="1"/>
  <c r="AE889" i="1" s="1"/>
  <c r="AI889" i="1" s="1"/>
  <c r="AC2287" i="1"/>
  <c r="AD2287" i="1" s="1"/>
  <c r="AE2287" i="1" s="1"/>
  <c r="AI2287" i="1" s="1"/>
  <c r="AC1867" i="1"/>
  <c r="AD1867" i="1" s="1"/>
  <c r="AE1867" i="1" s="1"/>
  <c r="AI1867" i="1" s="1"/>
  <c r="AC2224" i="1"/>
  <c r="AD2224" i="1" s="1"/>
  <c r="AE2224" i="1" s="1"/>
  <c r="AI2224" i="1" s="1"/>
  <c r="AC851" i="1"/>
  <c r="AD851" i="1" s="1"/>
  <c r="AE851" i="1" s="1"/>
  <c r="AI851" i="1" s="1"/>
  <c r="AC1045" i="1"/>
  <c r="AD1045" i="1" s="1"/>
  <c r="AE1045" i="1" s="1"/>
  <c r="AI1045" i="1" s="1"/>
  <c r="AC903" i="1"/>
  <c r="AD903" i="1" s="1"/>
  <c r="AE903" i="1" s="1"/>
  <c r="AI903" i="1" s="1"/>
  <c r="AC1698" i="1"/>
  <c r="AD1698" i="1" s="1"/>
  <c r="AE1698" i="1" s="1"/>
  <c r="AI1698" i="1" s="1"/>
  <c r="AC487" i="1"/>
  <c r="AD487" i="1" s="1"/>
  <c r="AE487" i="1" s="1"/>
  <c r="AI487" i="1" s="1"/>
  <c r="AC759" i="1"/>
  <c r="AD759" i="1" s="1"/>
  <c r="AE759" i="1" s="1"/>
  <c r="AI759" i="1" s="1"/>
  <c r="AC475" i="1"/>
  <c r="AD475" i="1" s="1"/>
  <c r="AE475" i="1" s="1"/>
  <c r="AI475" i="1" s="1"/>
  <c r="AC72" i="1"/>
  <c r="AD72" i="1" s="1"/>
  <c r="AE72" i="1" s="1"/>
  <c r="AI72" i="1" s="1"/>
  <c r="AC1945" i="1"/>
  <c r="AD1945" i="1" s="1"/>
  <c r="AE1945" i="1" s="1"/>
  <c r="AI1945" i="1" s="1"/>
  <c r="AC2265" i="1"/>
  <c r="AD2265" i="1" s="1"/>
  <c r="AE2265" i="1" s="1"/>
  <c r="AI2265" i="1" s="1"/>
  <c r="AC1992" i="1"/>
  <c r="AD1992" i="1" s="1"/>
  <c r="AE1992" i="1" s="1"/>
  <c r="AI1992" i="1" s="1"/>
  <c r="AC886" i="1"/>
  <c r="AD886" i="1" s="1"/>
  <c r="AE886" i="1" s="1"/>
  <c r="AI886" i="1" s="1"/>
  <c r="AC2275" i="1"/>
  <c r="AD2275" i="1" s="1"/>
  <c r="AE2275" i="1" s="1"/>
  <c r="AI2275" i="1" s="1"/>
  <c r="AC80" i="1"/>
  <c r="AD80" i="1" s="1"/>
  <c r="AE80" i="1" s="1"/>
  <c r="AI80" i="1" s="1"/>
  <c r="AC654" i="1"/>
  <c r="AD654" i="1" s="1"/>
  <c r="AE654" i="1" s="1"/>
  <c r="AI654" i="1" s="1"/>
  <c r="AC1533" i="1"/>
  <c r="AD1533" i="1" s="1"/>
  <c r="AE1533" i="1" s="1"/>
  <c r="AI1533" i="1" s="1"/>
  <c r="AC622" i="1"/>
  <c r="AD622" i="1" s="1"/>
  <c r="AE622" i="1" s="1"/>
  <c r="AI622" i="1" s="1"/>
  <c r="AC1742" i="1"/>
  <c r="AD1742" i="1" s="1"/>
  <c r="AE1742" i="1" s="1"/>
  <c r="AI1742" i="1" s="1"/>
  <c r="AC1135" i="1"/>
  <c r="AD1135" i="1" s="1"/>
  <c r="AE1135" i="1" s="1"/>
  <c r="AI1135" i="1" s="1"/>
  <c r="AC1897" i="1"/>
  <c r="AD1897" i="1" s="1"/>
  <c r="AE1897" i="1" s="1"/>
  <c r="AI1897" i="1" s="1"/>
  <c r="AC226" i="1"/>
  <c r="AD226" i="1" s="1"/>
  <c r="AE226" i="1" s="1"/>
  <c r="AI226" i="1" s="1"/>
  <c r="AC2280" i="1"/>
  <c r="AD2280" i="1" s="1"/>
  <c r="AE2280" i="1" s="1"/>
  <c r="AI2280" i="1" s="1"/>
  <c r="AC258" i="1"/>
  <c r="AD258" i="1" s="1"/>
  <c r="AE258" i="1" s="1"/>
  <c r="AI258" i="1" s="1"/>
  <c r="AC1026" i="1"/>
  <c r="AD1026" i="1" s="1"/>
  <c r="AE1026" i="1" s="1"/>
  <c r="AI1026" i="1" s="1"/>
  <c r="AC1727" i="1"/>
  <c r="AD1727" i="1" s="1"/>
  <c r="AE1727" i="1" s="1"/>
  <c r="AI1727" i="1" s="1"/>
  <c r="AC1205" i="1"/>
  <c r="AD1205" i="1" s="1"/>
  <c r="AE1205" i="1" s="1"/>
  <c r="AI1205" i="1" s="1"/>
  <c r="AC2013" i="1"/>
  <c r="AD2013" i="1" s="1"/>
  <c r="AE2013" i="1" s="1"/>
  <c r="AI2013" i="1" s="1"/>
  <c r="AC2284" i="1"/>
  <c r="AD2284" i="1" s="1"/>
  <c r="AE2284" i="1" s="1"/>
  <c r="AI2284" i="1" s="1"/>
  <c r="AC465" i="1"/>
  <c r="AD465" i="1" s="1"/>
  <c r="AE465" i="1" s="1"/>
  <c r="AI465" i="1" s="1"/>
  <c r="AC1285" i="1"/>
  <c r="AD1285" i="1" s="1"/>
  <c r="AE1285" i="1" s="1"/>
  <c r="AI1285" i="1" s="1"/>
  <c r="AC41" i="1"/>
  <c r="AD41" i="1" s="1"/>
  <c r="AE41" i="1" s="1"/>
  <c r="AI41" i="1" s="1"/>
  <c r="AC2202" i="1"/>
  <c r="AD2202" i="1" s="1"/>
  <c r="AE2202" i="1" s="1"/>
  <c r="AI2202" i="1" s="1"/>
  <c r="AC761" i="1"/>
  <c r="AD761" i="1" s="1"/>
  <c r="AE761" i="1" s="1"/>
  <c r="AI761" i="1" s="1"/>
  <c r="AC1483" i="1"/>
  <c r="AD1483" i="1" s="1"/>
  <c r="AE1483" i="1" s="1"/>
  <c r="AI1483" i="1" s="1"/>
  <c r="AC162" i="1"/>
  <c r="AD162" i="1" s="1"/>
  <c r="AE162" i="1" s="1"/>
  <c r="AI162" i="1" s="1"/>
  <c r="AC902" i="1"/>
  <c r="AD902" i="1" s="1"/>
  <c r="AE902" i="1" s="1"/>
  <c r="AI902" i="1" s="1"/>
  <c r="AC751" i="1"/>
  <c r="AD751" i="1" s="1"/>
  <c r="AE751" i="1" s="1"/>
  <c r="AI751" i="1" s="1"/>
  <c r="AC1324" i="1"/>
  <c r="AD1324" i="1" s="1"/>
  <c r="AE1324" i="1" s="1"/>
  <c r="AI1324" i="1" s="1"/>
  <c r="AC248" i="1"/>
  <c r="AD248" i="1" s="1"/>
  <c r="AE248" i="1" s="1"/>
  <c r="AI248" i="1" s="1"/>
  <c r="AF1561" i="1"/>
  <c r="AG1561" i="1" s="1"/>
  <c r="AH1561" i="1" s="1"/>
  <c r="AC1768" i="1"/>
  <c r="AD1768" i="1" s="1"/>
  <c r="AE1768" i="1" s="1"/>
  <c r="AI1768" i="1" s="1"/>
  <c r="AC1806" i="1"/>
  <c r="AD1806" i="1" s="1"/>
  <c r="AE1806" i="1" s="1"/>
  <c r="AI1806" i="1" s="1"/>
  <c r="AC1431" i="1"/>
  <c r="AD1431" i="1" s="1"/>
  <c r="AE1431" i="1" s="1"/>
  <c r="AI1431" i="1" s="1"/>
  <c r="AC261" i="1"/>
  <c r="AD261" i="1" s="1"/>
  <c r="AE261" i="1" s="1"/>
  <c r="AI261" i="1" s="1"/>
  <c r="AC727" i="1"/>
  <c r="AD727" i="1" s="1"/>
  <c r="AE727" i="1" s="1"/>
  <c r="AI727" i="1" s="1"/>
  <c r="AC1685" i="1"/>
  <c r="AD1685" i="1" s="1"/>
  <c r="AE1685" i="1" s="1"/>
  <c r="AI1685" i="1" s="1"/>
  <c r="AC1697" i="1"/>
  <c r="AD1697" i="1" s="1"/>
  <c r="AE1697" i="1" s="1"/>
  <c r="AI1697" i="1" s="1"/>
  <c r="AC774" i="1"/>
  <c r="AD774" i="1" s="1"/>
  <c r="AE774" i="1" s="1"/>
  <c r="AI774" i="1" s="1"/>
  <c r="AC911" i="1"/>
  <c r="AD911" i="1" s="1"/>
  <c r="AE911" i="1" s="1"/>
  <c r="AI911" i="1" s="1"/>
  <c r="AC2157" i="1"/>
  <c r="AD2157" i="1" s="1"/>
  <c r="AE2157" i="1" s="1"/>
  <c r="AI2157" i="1" s="1"/>
  <c r="AC1358" i="1"/>
  <c r="AD1358" i="1" s="1"/>
  <c r="AE1358" i="1" s="1"/>
  <c r="AI1358" i="1" s="1"/>
  <c r="AC581" i="1"/>
  <c r="AD581" i="1" s="1"/>
  <c r="AE581" i="1" s="1"/>
  <c r="AI581" i="1" s="1"/>
  <c r="AC1745" i="1"/>
  <c r="AD1745" i="1" s="1"/>
  <c r="AE1745" i="1" s="1"/>
  <c r="AI1745" i="1" s="1"/>
  <c r="AC1054" i="1"/>
  <c r="AD1054" i="1" s="1"/>
  <c r="AE1054" i="1" s="1"/>
  <c r="AI1054" i="1" s="1"/>
  <c r="AC57" i="1"/>
  <c r="AD57" i="1" s="1"/>
  <c r="AE57" i="1" s="1"/>
  <c r="AI57" i="1" s="1"/>
  <c r="AC2191" i="1"/>
  <c r="AD2191" i="1" s="1"/>
  <c r="AE2191" i="1" s="1"/>
  <c r="AI2191" i="1" s="1"/>
  <c r="AC943" i="1"/>
  <c r="AD943" i="1" s="1"/>
  <c r="AE943" i="1" s="1"/>
  <c r="AI943" i="1" s="1"/>
  <c r="AC299" i="1"/>
  <c r="AD299" i="1" s="1"/>
  <c r="AE299" i="1" s="1"/>
  <c r="AI299" i="1" s="1"/>
  <c r="AC588" i="1"/>
  <c r="AD588" i="1" s="1"/>
  <c r="AE588" i="1" s="1"/>
  <c r="AI588" i="1" s="1"/>
  <c r="AC1276" i="1"/>
  <c r="AD1276" i="1" s="1"/>
  <c r="AE1276" i="1" s="1"/>
  <c r="AI1276" i="1" s="1"/>
  <c r="AC196" i="1"/>
  <c r="AD196" i="1" s="1"/>
  <c r="AE196" i="1" s="1"/>
  <c r="AI196" i="1" s="1"/>
  <c r="AC1710" i="1"/>
  <c r="AD1710" i="1" s="1"/>
  <c r="AE1710" i="1" s="1"/>
  <c r="AI1710" i="1" s="1"/>
  <c r="AC1672" i="1"/>
  <c r="AD1672" i="1" s="1"/>
  <c r="AE1672" i="1" s="1"/>
  <c r="AI1672" i="1" s="1"/>
  <c r="AC1174" i="1"/>
  <c r="AD1174" i="1" s="1"/>
  <c r="AE1174" i="1" s="1"/>
  <c r="AI1174" i="1" s="1"/>
  <c r="AC130" i="1"/>
  <c r="AD130" i="1" s="1"/>
  <c r="AE130" i="1" s="1"/>
  <c r="AI130" i="1" s="1"/>
  <c r="AC801" i="1"/>
  <c r="AD801" i="1" s="1"/>
  <c r="AE801" i="1" s="1"/>
  <c r="AI801" i="1" s="1"/>
  <c r="AC393" i="1"/>
  <c r="AD393" i="1" s="1"/>
  <c r="AE393" i="1" s="1"/>
  <c r="AI393" i="1" s="1"/>
  <c r="AC715" i="1"/>
  <c r="AD715" i="1" s="1"/>
  <c r="AE715" i="1" s="1"/>
  <c r="AI715" i="1" s="1"/>
  <c r="AC1305" i="1"/>
  <c r="AD1305" i="1" s="1"/>
  <c r="AE1305" i="1" s="1"/>
  <c r="AI1305" i="1" s="1"/>
  <c r="AC1720" i="1"/>
  <c r="AD1720" i="1" s="1"/>
  <c r="AE1720" i="1" s="1"/>
  <c r="AI1720" i="1" s="1"/>
  <c r="AC776" i="1"/>
  <c r="AD776" i="1" s="1"/>
  <c r="AE776" i="1" s="1"/>
  <c r="AI776" i="1" s="1"/>
  <c r="AC1785" i="1"/>
  <c r="AD1785" i="1" s="1"/>
  <c r="AE1785" i="1" s="1"/>
  <c r="AI1785" i="1" s="1"/>
  <c r="AC249" i="1"/>
  <c r="AD249" i="1" s="1"/>
  <c r="AE249" i="1" s="1"/>
  <c r="AI249" i="1" s="1"/>
  <c r="AC1989" i="1"/>
  <c r="AD1989" i="1" s="1"/>
  <c r="AE1989" i="1" s="1"/>
  <c r="AI1989" i="1" s="1"/>
  <c r="AC953" i="1"/>
  <c r="AD953" i="1" s="1"/>
  <c r="AE953" i="1" s="1"/>
  <c r="AI953" i="1" s="1"/>
  <c r="AC373" i="1"/>
  <c r="AD373" i="1" s="1"/>
  <c r="AE373" i="1" s="1"/>
  <c r="AI373" i="1" s="1"/>
  <c r="AC813" i="1"/>
  <c r="AD813" i="1" s="1"/>
  <c r="AE813" i="1" s="1"/>
  <c r="AI813" i="1" s="1"/>
  <c r="AC427" i="1"/>
  <c r="AD427" i="1" s="1"/>
  <c r="AE427" i="1" s="1"/>
  <c r="AI427" i="1" s="1"/>
  <c r="AC1306" i="1"/>
  <c r="AD1306" i="1" s="1"/>
  <c r="AE1306" i="1" s="1"/>
  <c r="AI1306" i="1" s="1"/>
  <c r="AC1895" i="1"/>
  <c r="AD1895" i="1" s="1"/>
  <c r="AE1895" i="1" s="1"/>
  <c r="AI1895" i="1" s="1"/>
  <c r="AC1027" i="1"/>
  <c r="AD1027" i="1" s="1"/>
  <c r="AE1027" i="1" s="1"/>
  <c r="AI1027" i="1" s="1"/>
  <c r="AC2252" i="1"/>
  <c r="AD2252" i="1" s="1"/>
  <c r="AE2252" i="1" s="1"/>
  <c r="AI2252" i="1" s="1"/>
  <c r="AC2325" i="1"/>
  <c r="AD2325" i="1" s="1"/>
  <c r="AE2325" i="1" s="1"/>
  <c r="AI2325" i="1" s="1"/>
  <c r="AC1440" i="1"/>
  <c r="AD1440" i="1" s="1"/>
  <c r="AE1440" i="1" s="1"/>
  <c r="AI1440" i="1" s="1"/>
  <c r="AC1996" i="1"/>
  <c r="AD1996" i="1" s="1"/>
  <c r="AE1996" i="1" s="1"/>
  <c r="AI1996" i="1" s="1"/>
  <c r="AC2150" i="1"/>
  <c r="AD2150" i="1" s="1"/>
  <c r="AE2150" i="1" s="1"/>
  <c r="AI2150" i="1" s="1"/>
  <c r="AC1250" i="1"/>
  <c r="AD1250" i="1" s="1"/>
  <c r="AE1250" i="1" s="1"/>
  <c r="AI1250" i="1" s="1"/>
  <c r="AC1467" i="1"/>
  <c r="AD1467" i="1" s="1"/>
  <c r="AE1467" i="1" s="1"/>
  <c r="AI1467" i="1" s="1"/>
  <c r="AC1651" i="1"/>
  <c r="AD1651" i="1" s="1"/>
  <c r="AE1651" i="1" s="1"/>
  <c r="AI1651" i="1" s="1"/>
  <c r="AC1013" i="1"/>
  <c r="AD1013" i="1" s="1"/>
  <c r="AE1013" i="1" s="1"/>
  <c r="AI1013" i="1" s="1"/>
  <c r="AC1747" i="1"/>
  <c r="AD1747" i="1" s="1"/>
  <c r="AE1747" i="1" s="1"/>
  <c r="AI1747" i="1" s="1"/>
  <c r="AC51" i="1"/>
  <c r="AD51" i="1" s="1"/>
  <c r="AE51" i="1" s="1"/>
  <c r="AI51" i="1" s="1"/>
  <c r="AC714" i="1"/>
  <c r="AD714" i="1" s="1"/>
  <c r="AE714" i="1" s="1"/>
  <c r="AI714" i="1" s="1"/>
  <c r="AC1797" i="1"/>
  <c r="AD1797" i="1" s="1"/>
  <c r="AE1797" i="1" s="1"/>
  <c r="AI1797" i="1" s="1"/>
  <c r="AC1459" i="1"/>
  <c r="AD1459" i="1" s="1"/>
  <c r="AE1459" i="1" s="1"/>
  <c r="AI1459" i="1" s="1"/>
  <c r="AC1988" i="1"/>
  <c r="AD1988" i="1" s="1"/>
  <c r="AE1988" i="1" s="1"/>
  <c r="AI1988" i="1" s="1"/>
  <c r="AC1313" i="1"/>
  <c r="AD1313" i="1" s="1"/>
  <c r="AE1313" i="1" s="1"/>
  <c r="AI1313" i="1" s="1"/>
  <c r="AB1494" i="1"/>
  <c r="AF1494" i="1" s="1"/>
  <c r="AG1494" i="1" s="1"/>
  <c r="AH1494" i="1" s="1"/>
  <c r="AC1702" i="1"/>
  <c r="AD1702" i="1" s="1"/>
  <c r="AE1702" i="1" s="1"/>
  <c r="AI1702" i="1" s="1"/>
  <c r="AC706" i="1"/>
  <c r="AD706" i="1" s="1"/>
  <c r="AE706" i="1" s="1"/>
  <c r="AI706" i="1" s="1"/>
  <c r="AC2253" i="1"/>
  <c r="AD2253" i="1" s="1"/>
  <c r="AE2253" i="1" s="1"/>
  <c r="AI2253" i="1" s="1"/>
  <c r="AC1729" i="1"/>
  <c r="AD1729" i="1" s="1"/>
  <c r="AE1729" i="1" s="1"/>
  <c r="AI1729" i="1" s="1"/>
  <c r="AC513" i="1"/>
  <c r="AD513" i="1" s="1"/>
  <c r="AE513" i="1" s="1"/>
  <c r="AI513" i="1" s="1"/>
  <c r="AC2272" i="1"/>
  <c r="AD2272" i="1" s="1"/>
  <c r="AE2272" i="1" s="1"/>
  <c r="AI2272" i="1" s="1"/>
  <c r="AC1425" i="1"/>
  <c r="AD1425" i="1" s="1"/>
  <c r="AE1425" i="1" s="1"/>
  <c r="AI1425" i="1" s="1"/>
  <c r="AC126" i="1"/>
  <c r="AD126" i="1" s="1"/>
  <c r="AE126" i="1" s="1"/>
  <c r="AI126" i="1" s="1"/>
  <c r="AC2241" i="1"/>
  <c r="AD2241" i="1" s="1"/>
  <c r="AE2241" i="1" s="1"/>
  <c r="AI2241" i="1" s="1"/>
  <c r="AC1095" i="1"/>
  <c r="AD1095" i="1" s="1"/>
  <c r="AE1095" i="1" s="1"/>
  <c r="AI1095" i="1" s="1"/>
  <c r="AC1246" i="1"/>
  <c r="AD1246" i="1" s="1"/>
  <c r="AE1246" i="1" s="1"/>
  <c r="AI1246" i="1" s="1"/>
  <c r="AC1688" i="1"/>
  <c r="AD1688" i="1" s="1"/>
  <c r="AE1688" i="1" s="1"/>
  <c r="AI1688" i="1" s="1"/>
  <c r="AC197" i="1"/>
  <c r="AD197" i="1" s="1"/>
  <c r="AE197" i="1" s="1"/>
  <c r="AI197" i="1" s="1"/>
  <c r="AC979" i="1"/>
  <c r="AD979" i="1" s="1"/>
  <c r="AE979" i="1" s="1"/>
  <c r="AI979" i="1" s="1"/>
  <c r="AC1209" i="1"/>
  <c r="AD1209" i="1" s="1"/>
  <c r="AE1209" i="1" s="1"/>
  <c r="AI1209" i="1" s="1"/>
  <c r="AC812" i="1"/>
  <c r="AD812" i="1" s="1"/>
  <c r="AE812" i="1" s="1"/>
  <c r="AI812" i="1" s="1"/>
  <c r="AC1695" i="1"/>
  <c r="AD1695" i="1" s="1"/>
  <c r="AE1695" i="1" s="1"/>
  <c r="AI1695" i="1" s="1"/>
  <c r="AC1191" i="1"/>
  <c r="AD1191" i="1" s="1"/>
  <c r="AE1191" i="1" s="1"/>
  <c r="AI1191" i="1" s="1"/>
  <c r="AC1573" i="1"/>
  <c r="AD1573" i="1" s="1"/>
  <c r="AE1573" i="1" s="1"/>
  <c r="AI1573" i="1" s="1"/>
  <c r="AC1212" i="1"/>
  <c r="AD1212" i="1" s="1"/>
  <c r="AE1212" i="1" s="1"/>
  <c r="AI1212" i="1" s="1"/>
  <c r="AC211" i="1"/>
  <c r="AD211" i="1" s="1"/>
  <c r="AE211" i="1" s="1"/>
  <c r="AI211" i="1" s="1"/>
  <c r="AC1279" i="1"/>
  <c r="AD1279" i="1" s="1"/>
  <c r="AE1279" i="1" s="1"/>
  <c r="AI1279" i="1" s="1"/>
  <c r="AC1587" i="1"/>
  <c r="AD1587" i="1" s="1"/>
  <c r="AE1587" i="1" s="1"/>
  <c r="AI1587" i="1" s="1"/>
  <c r="AC1805" i="1"/>
  <c r="AD1805" i="1" s="1"/>
  <c r="AE1805" i="1" s="1"/>
  <c r="AI1805" i="1" s="1"/>
  <c r="AC843" i="1"/>
  <c r="AD843" i="1" s="1"/>
  <c r="AE843" i="1" s="1"/>
  <c r="AI843" i="1" s="1"/>
  <c r="AC2196" i="1"/>
  <c r="AD2196" i="1" s="1"/>
  <c r="AE2196" i="1" s="1"/>
  <c r="AI2196" i="1" s="1"/>
  <c r="AC1541" i="1"/>
  <c r="AD1541" i="1" s="1"/>
  <c r="AE1541" i="1" s="1"/>
  <c r="AI1541" i="1" s="1"/>
  <c r="AC735" i="1"/>
  <c r="AD735" i="1" s="1"/>
  <c r="AE735" i="1" s="1"/>
  <c r="AI735" i="1" s="1"/>
  <c r="AC1383" i="1"/>
  <c r="AD1383" i="1" s="1"/>
  <c r="AE1383" i="1" s="1"/>
  <c r="AI1383" i="1" s="1"/>
  <c r="AC1097" i="1"/>
  <c r="AD1097" i="1" s="1"/>
  <c r="AE1097" i="1" s="1"/>
  <c r="AI1097" i="1" s="1"/>
  <c r="AC413" i="1"/>
  <c r="AD413" i="1" s="1"/>
  <c r="AE413" i="1" s="1"/>
  <c r="AI413" i="1" s="1"/>
  <c r="AC2068" i="1"/>
  <c r="AD2068" i="1" s="1"/>
  <c r="AE2068" i="1" s="1"/>
  <c r="AI2068" i="1" s="1"/>
  <c r="AC1110" i="1"/>
  <c r="AD1110" i="1" s="1"/>
  <c r="AE1110" i="1" s="1"/>
  <c r="AI1110" i="1" s="1"/>
  <c r="AC2151" i="1"/>
  <c r="AD2151" i="1" s="1"/>
  <c r="AE2151" i="1" s="1"/>
  <c r="AI2151" i="1" s="1"/>
  <c r="AC1069" i="1"/>
  <c r="AD1069" i="1" s="1"/>
  <c r="AE1069" i="1" s="1"/>
  <c r="AI1069" i="1" s="1"/>
  <c r="AC698" i="1"/>
  <c r="AD698" i="1" s="1"/>
  <c r="AE698" i="1" s="1"/>
  <c r="AI698" i="1" s="1"/>
  <c r="AC445" i="1"/>
  <c r="AD445" i="1" s="1"/>
  <c r="AE445" i="1" s="1"/>
  <c r="AI445" i="1" s="1"/>
  <c r="AC1473" i="1"/>
  <c r="AD1473" i="1" s="1"/>
  <c r="AE1473" i="1" s="1"/>
  <c r="AI1473" i="1" s="1"/>
  <c r="AC2173" i="1"/>
  <c r="AD2173" i="1" s="1"/>
  <c r="AE2173" i="1" s="1"/>
  <c r="AI2173" i="1" s="1"/>
  <c r="AC314" i="1"/>
  <c r="AD314" i="1" s="1"/>
  <c r="AE314" i="1" s="1"/>
  <c r="AI314" i="1" s="1"/>
  <c r="AC850" i="1"/>
  <c r="AD850" i="1" s="1"/>
  <c r="AE850" i="1" s="1"/>
  <c r="AI850" i="1" s="1"/>
  <c r="AC617" i="1"/>
  <c r="AD617" i="1" s="1"/>
  <c r="AE617" i="1" s="1"/>
  <c r="AI617" i="1" s="1"/>
  <c r="AC2" i="1"/>
  <c r="AD2" i="1" s="1"/>
  <c r="AC1494" i="1" l="1"/>
  <c r="AD1494" i="1" s="1"/>
  <c r="AE1494" i="1" s="1"/>
  <c r="AI1494" i="1" s="1"/>
  <c r="AC1320" i="1"/>
  <c r="AD1320" i="1" s="1"/>
  <c r="AE1320" i="1" s="1"/>
  <c r="AI1320" i="1" s="1"/>
  <c r="AE2" i="1"/>
  <c r="AI2" i="1" s="1"/>
</calcChain>
</file>

<file path=xl/sharedStrings.xml><?xml version="1.0" encoding="utf-8"?>
<sst xmlns="http://schemas.openxmlformats.org/spreadsheetml/2006/main" count="17730" uniqueCount="3632">
  <si>
    <t>Parcela</t>
  </si>
  <si>
    <t>Nome Comum</t>
  </si>
  <si>
    <t xml:space="preserve">Nome científico </t>
  </si>
  <si>
    <t>CAP</t>
  </si>
  <si>
    <t>Canafístula</t>
  </si>
  <si>
    <t>Trema</t>
  </si>
  <si>
    <t>Figueira</t>
  </si>
  <si>
    <t>Ingá vera</t>
  </si>
  <si>
    <t>Açoita cavalo</t>
  </si>
  <si>
    <t>Mutambo</t>
  </si>
  <si>
    <t>Baba de boi</t>
  </si>
  <si>
    <t>Urucum</t>
  </si>
  <si>
    <t>Monjoleiro</t>
  </si>
  <si>
    <t>Uvaia</t>
  </si>
  <si>
    <t>Tamanqueiro</t>
  </si>
  <si>
    <t>Arranha gato</t>
  </si>
  <si>
    <t>Marinheiro</t>
  </si>
  <si>
    <t>Tamboril</t>
  </si>
  <si>
    <t>Cedro Rosa</t>
  </si>
  <si>
    <t>Embira de sapo</t>
  </si>
  <si>
    <t xml:space="preserve">Coração de Leão </t>
  </si>
  <si>
    <t>Açoita cavalo miúdo</t>
  </si>
  <si>
    <t>Angico branco</t>
  </si>
  <si>
    <t>Jatobá</t>
  </si>
  <si>
    <t>Coeficientes</t>
  </si>
  <si>
    <t>Cod_Spp</t>
  </si>
  <si>
    <t>Nome científico</t>
  </si>
  <si>
    <t>Nome comum</t>
  </si>
  <si>
    <t>Dens</t>
  </si>
  <si>
    <t>Acacia plumosa</t>
  </si>
  <si>
    <t>Acacia polyphylla</t>
  </si>
  <si>
    <t>Albizia hasslerii</t>
  </si>
  <si>
    <t>Farinha seca</t>
  </si>
  <si>
    <t>Alibertia edulis</t>
  </si>
  <si>
    <t>Goiaba preta</t>
  </si>
  <si>
    <t>Jequitibá rosa</t>
  </si>
  <si>
    <t>Anadenanthera colubrina</t>
  </si>
  <si>
    <t>Anadenanthera macrocarpa</t>
  </si>
  <si>
    <t>Angico preto</t>
  </si>
  <si>
    <t>Artocarpus heterophyllus</t>
  </si>
  <si>
    <t>Jaca</t>
  </si>
  <si>
    <t>Aspidosperma cylindrocarpon</t>
  </si>
  <si>
    <t>Peroba poca</t>
  </si>
  <si>
    <t>Aspidosperma parviflorum</t>
  </si>
  <si>
    <t>Guatambu</t>
  </si>
  <si>
    <t>Aspidosperma polyneuron</t>
  </si>
  <si>
    <t>Peroba</t>
  </si>
  <si>
    <t>Peroba rosa</t>
  </si>
  <si>
    <t>Astronium graveolens</t>
  </si>
  <si>
    <t>Guaritá</t>
  </si>
  <si>
    <t>Baccharis dracunculifolia</t>
  </si>
  <si>
    <t>Alecrim do campo</t>
  </si>
  <si>
    <t>Bauhinia forficata</t>
  </si>
  <si>
    <t>Pata de vaca</t>
  </si>
  <si>
    <t>Bougainvillea buttiana</t>
  </si>
  <si>
    <t>Primavera arbórea</t>
  </si>
  <si>
    <t>Fruto de jacú</t>
  </si>
  <si>
    <t>Cabralea canjerana</t>
  </si>
  <si>
    <t>Cajarana</t>
  </si>
  <si>
    <t>Caesalpinia leiostachya</t>
  </si>
  <si>
    <t>Pau ferro</t>
  </si>
  <si>
    <t>Campomanesia eugenioides</t>
  </si>
  <si>
    <t>Gabiroba</t>
  </si>
  <si>
    <t>Casearia gossypiosperma</t>
  </si>
  <si>
    <t>Espeteiro</t>
  </si>
  <si>
    <t>Casearia sylvestris</t>
  </si>
  <si>
    <t>Erva de lagarta</t>
  </si>
  <si>
    <t>Cecropia pachystachya</t>
  </si>
  <si>
    <t>Cedrela fissilis</t>
  </si>
  <si>
    <t>Cedro rosa</t>
  </si>
  <si>
    <t>Cereus jamacaru</t>
  </si>
  <si>
    <t>Mandacarú</t>
  </si>
  <si>
    <t>Paineira rosa</t>
  </si>
  <si>
    <t>Copaifera langsdorfii</t>
  </si>
  <si>
    <t>Copaíba</t>
  </si>
  <si>
    <t>Cordia superba</t>
  </si>
  <si>
    <t>Croton floribundus</t>
  </si>
  <si>
    <t>Capixingui</t>
  </si>
  <si>
    <t>Croton urucurana</t>
  </si>
  <si>
    <t>Sangra d'água</t>
  </si>
  <si>
    <t>Dictyoloma vandellianum</t>
  </si>
  <si>
    <t>Tingui</t>
  </si>
  <si>
    <t>Duguetia lanceolata</t>
  </si>
  <si>
    <t>Pindaíva</t>
  </si>
  <si>
    <t>Enterolobium contortisiliquum</t>
  </si>
  <si>
    <t>Eugenia uniflora</t>
  </si>
  <si>
    <t>Pitanga</t>
  </si>
  <si>
    <t>Fícus guaritinica</t>
  </si>
  <si>
    <t>Figueira branca</t>
  </si>
  <si>
    <t>Ficus mexiae</t>
  </si>
  <si>
    <t>Figueira preta</t>
  </si>
  <si>
    <t>Geissarpermum vellosii</t>
  </si>
  <si>
    <t>Pereirinha</t>
  </si>
  <si>
    <t>Genipa americana</t>
  </si>
  <si>
    <t>Jenipapo</t>
  </si>
  <si>
    <t>Gochynatia polymorpha</t>
  </si>
  <si>
    <t>Candeia</t>
  </si>
  <si>
    <t>Guarea guidonia</t>
  </si>
  <si>
    <t>Handroanthus heptaphyllus</t>
  </si>
  <si>
    <t>Ipê rosa</t>
  </si>
  <si>
    <t>Handroanthus impetiginosus</t>
  </si>
  <si>
    <t>Piúna</t>
  </si>
  <si>
    <t>Handroanthus serratifolius</t>
  </si>
  <si>
    <t>Ipê amarelo do cerrado</t>
  </si>
  <si>
    <t>Handroanthus umbellatus</t>
  </si>
  <si>
    <t>Ipê amarelo</t>
  </si>
  <si>
    <t>Hymenaea courbaril</t>
  </si>
  <si>
    <t>Ingá fagifolia</t>
  </si>
  <si>
    <t>Ingá liso</t>
  </si>
  <si>
    <t>Inga laurina</t>
  </si>
  <si>
    <t>Ingá miúdo</t>
  </si>
  <si>
    <t>Ingá sessilis</t>
  </si>
  <si>
    <t>Ingá seco</t>
  </si>
  <si>
    <t>Jacaranda mimosifolia</t>
  </si>
  <si>
    <t>Jacarandá mimoso</t>
  </si>
  <si>
    <t>Jaracatia spinosa</t>
  </si>
  <si>
    <t>Jaracatiá</t>
  </si>
  <si>
    <t>Leucaena leucocephala</t>
  </si>
  <si>
    <t>Falsa leucena</t>
  </si>
  <si>
    <t>Lonchocarpus muehlbergianus</t>
  </si>
  <si>
    <t>Luehea candicans</t>
  </si>
  <si>
    <t>Luehea divaricata</t>
  </si>
  <si>
    <t>Mabea fistulifera</t>
  </si>
  <si>
    <t>Canudo de pito</t>
  </si>
  <si>
    <t>Mimosa bimucronata</t>
  </si>
  <si>
    <t>Maricá de espinho</t>
  </si>
  <si>
    <t>Myracrodruon urundeuva</t>
  </si>
  <si>
    <t>Aroeira preta</t>
  </si>
  <si>
    <t>Myroxylon peruiferum</t>
  </si>
  <si>
    <t>Cabreúva</t>
  </si>
  <si>
    <t>Não identificada</t>
  </si>
  <si>
    <t>Nectandra fistulifera</t>
  </si>
  <si>
    <t>Canelinha</t>
  </si>
  <si>
    <t>Neomitranthes obscura</t>
  </si>
  <si>
    <t>Araçá preto</t>
  </si>
  <si>
    <t>Ocotea velutina</t>
  </si>
  <si>
    <t>Canelão</t>
  </si>
  <si>
    <t>ordia ecalyculata</t>
  </si>
  <si>
    <t>Café de bugre</t>
  </si>
  <si>
    <t>Parapiptadenia rigida</t>
  </si>
  <si>
    <t>Gurucaia</t>
  </si>
  <si>
    <t>Guajuvira</t>
  </si>
  <si>
    <t>Peltophorum dubium</t>
  </si>
  <si>
    <t>Piptadenia rigida</t>
  </si>
  <si>
    <t>Angico vermelho</t>
  </si>
  <si>
    <t>Platymenia reticulata</t>
  </si>
  <si>
    <t>Amarelinho</t>
  </si>
  <si>
    <t>Platypodium elegans</t>
  </si>
  <si>
    <t>Amendoim do campo</t>
  </si>
  <si>
    <t>Poecilanthe parviflora</t>
  </si>
  <si>
    <t>Pouteria ramiflora</t>
  </si>
  <si>
    <t>Grão de galo</t>
  </si>
  <si>
    <t>Pouteria torta</t>
  </si>
  <si>
    <t>Abio</t>
  </si>
  <si>
    <t>Pradosia lactescens</t>
  </si>
  <si>
    <t>Maminha de porca</t>
  </si>
  <si>
    <t>Psidium cattleyanum</t>
  </si>
  <si>
    <t>Araçá branco</t>
  </si>
  <si>
    <t>Psidium guajava</t>
  </si>
  <si>
    <t>Goiabeira</t>
  </si>
  <si>
    <t>Psidium littorale</t>
  </si>
  <si>
    <t>Araçá amarelo</t>
  </si>
  <si>
    <t>Psidium longipetiolatum</t>
  </si>
  <si>
    <t>Araçá vermelho</t>
  </si>
  <si>
    <t>Rauvolfia sellowii</t>
  </si>
  <si>
    <t>Canela de anta</t>
  </si>
  <si>
    <t>Sapium glandulosum</t>
  </si>
  <si>
    <t>Erva de bicho</t>
  </si>
  <si>
    <t>Sapium haematospermum</t>
  </si>
  <si>
    <t>Leiteiro</t>
  </si>
  <si>
    <t>Schefflera morototoni</t>
  </si>
  <si>
    <t>Mandiocão</t>
  </si>
  <si>
    <t>Schinus terebinthifolius</t>
  </si>
  <si>
    <t>Aroeira pimenteira</t>
  </si>
  <si>
    <t>Mamoninha</t>
  </si>
  <si>
    <t>Senna macranthera</t>
  </si>
  <si>
    <t>Fedegoso</t>
  </si>
  <si>
    <t>Sequieria langsdorffi</t>
  </si>
  <si>
    <t>Limãozinho</t>
  </si>
  <si>
    <t>Solanum mauritianum</t>
  </si>
  <si>
    <t>Fumo bravo</t>
  </si>
  <si>
    <t>Syagrus romanzoffiana</t>
  </si>
  <si>
    <t>Coqueiro Jerivá</t>
  </si>
  <si>
    <t>Syzygium jambolanum</t>
  </si>
  <si>
    <t>Jambolão</t>
  </si>
  <si>
    <t>Peito de pombo</t>
  </si>
  <si>
    <t>Trema micrantha</t>
  </si>
  <si>
    <t>Triplaris brasiliana</t>
  </si>
  <si>
    <t>Pau formiga</t>
  </si>
  <si>
    <t>Xylopia aromatica</t>
  </si>
  <si>
    <t>Pimenta rosa</t>
  </si>
  <si>
    <t>MORTA</t>
  </si>
  <si>
    <t>Eugenia pyriformis</t>
  </si>
  <si>
    <t>Inga vera</t>
  </si>
  <si>
    <t xml:space="preserve">Coração de negro/Coração de Leão </t>
  </si>
  <si>
    <t>Pau pólvora/Trema</t>
  </si>
  <si>
    <t>Embaúba/Embaúva</t>
  </si>
  <si>
    <t>Embaúba</t>
  </si>
  <si>
    <t>Vernonia polysphaera</t>
  </si>
  <si>
    <t>Assa-peixe</t>
  </si>
  <si>
    <t>Jacarandá caroba</t>
  </si>
  <si>
    <t>Maclura tinctoria</t>
  </si>
  <si>
    <t>Amoreira-brava/amoreira</t>
  </si>
  <si>
    <t>Amoreira</t>
  </si>
  <si>
    <t>Gallesia integrifolia</t>
  </si>
  <si>
    <t>Pau d´alho</t>
  </si>
  <si>
    <t>Bixa orellana</t>
  </si>
  <si>
    <t>Gurucaia/ Angico da mata</t>
  </si>
  <si>
    <t>Chal-chal</t>
  </si>
  <si>
    <t>Modelo "Ferez" de Biomassa</t>
  </si>
  <si>
    <t>lenho: EXP[b0 + b1 LN(AS) + b2 LN(H) + b3 LN(dens)]</t>
  </si>
  <si>
    <t>raiz:     EXP[b0 + b1 LN(lenho)]</t>
  </si>
  <si>
    <t>copa:  b0 + b1 lenho + b2 raiz</t>
  </si>
  <si>
    <t>Lenho</t>
  </si>
  <si>
    <t>Raiz</t>
  </si>
  <si>
    <t>Copa</t>
  </si>
  <si>
    <t>b0</t>
  </si>
  <si>
    <t>b1</t>
  </si>
  <si>
    <t>b2</t>
  </si>
  <si>
    <t>b3</t>
  </si>
  <si>
    <t>Ferez, APC; Campoe,OC; Mendes, JC; Stape, JL. (2015) Silvicultural opportunities for increasing carbon stock in restoration of Atlantic forests in Brazil. Forest Ecology and Management. 350:40–45</t>
  </si>
  <si>
    <t>Fatores de Conversão:</t>
  </si>
  <si>
    <t>Biomassa para Carbono Estocado:</t>
  </si>
  <si>
    <t>Área da parcela</t>
  </si>
  <si>
    <t>Fumo bravo/fumo branco</t>
  </si>
  <si>
    <t>Ficus sp</t>
  </si>
  <si>
    <t>Jacaranda puberula</t>
  </si>
  <si>
    <t>Aroeirinha</t>
  </si>
  <si>
    <t>Araçá</t>
  </si>
  <si>
    <t>Guarucaia</t>
  </si>
  <si>
    <t>Guatambú</t>
  </si>
  <si>
    <t>Cariniana legalis</t>
  </si>
  <si>
    <t>Guazuma ulmifolia</t>
  </si>
  <si>
    <t>Ceiba speciosa</t>
  </si>
  <si>
    <t>Tapirira guianenses</t>
  </si>
  <si>
    <t>Aegiphila sellowiana</t>
  </si>
  <si>
    <t>Garapa</t>
  </si>
  <si>
    <t>Apuleia leiocarpa</t>
  </si>
  <si>
    <t xml:space="preserve">Prunus myrtifolia </t>
  </si>
  <si>
    <t>Sarandi</t>
  </si>
  <si>
    <t>Sebastiania membranifolia</t>
  </si>
  <si>
    <t>Paineira</t>
  </si>
  <si>
    <t>Faveiro</t>
  </si>
  <si>
    <t>Colubrina glandulosa</t>
  </si>
  <si>
    <t>Solanum lycocarpum</t>
  </si>
  <si>
    <t>Heliocarpus popayanensis</t>
  </si>
  <si>
    <t>Ipê roxo</t>
  </si>
  <si>
    <t>Pêssego do mato</t>
  </si>
  <si>
    <t>Sobrasil</t>
  </si>
  <si>
    <t>Saguaragi</t>
  </si>
  <si>
    <t>Lobeira</t>
  </si>
  <si>
    <t>Fruto de lobo</t>
  </si>
  <si>
    <t>Jangada brava</t>
  </si>
  <si>
    <t>Algodoeiro</t>
  </si>
  <si>
    <t>Diospyros inconstans</t>
  </si>
  <si>
    <t>Allophylus edulis</t>
  </si>
  <si>
    <t>P0103</t>
  </si>
  <si>
    <t>A010301</t>
  </si>
  <si>
    <t>F01030101</t>
  </si>
  <si>
    <t>F01030102</t>
  </si>
  <si>
    <t>F01030103</t>
  </si>
  <si>
    <t>A010302</t>
  </si>
  <si>
    <t>F01030201</t>
  </si>
  <si>
    <t>F01030202</t>
  </si>
  <si>
    <t>F01030203</t>
  </si>
  <si>
    <t>F01030204</t>
  </si>
  <si>
    <t>A010303</t>
  </si>
  <si>
    <t>F01030301</t>
  </si>
  <si>
    <t>F01030302</t>
  </si>
  <si>
    <t>A010304</t>
  </si>
  <si>
    <t>F01030401</t>
  </si>
  <si>
    <t>A010305</t>
  </si>
  <si>
    <t>F01030501</t>
  </si>
  <si>
    <t>A010306</t>
  </si>
  <si>
    <t>F01030601</t>
  </si>
  <si>
    <t>A010307</t>
  </si>
  <si>
    <t>F01030701</t>
  </si>
  <si>
    <t>A010308</t>
  </si>
  <si>
    <t>F01030801</t>
  </si>
  <si>
    <t>A010309</t>
  </si>
  <si>
    <t>F01030901</t>
  </si>
  <si>
    <t>A010310</t>
  </si>
  <si>
    <t>F01031001</t>
  </si>
  <si>
    <t>P0104</t>
  </si>
  <si>
    <t>A010401</t>
  </si>
  <si>
    <t>F01040101</t>
  </si>
  <si>
    <t>A010402</t>
  </si>
  <si>
    <t>F01040201</t>
  </si>
  <si>
    <t>A010403</t>
  </si>
  <si>
    <t>F01040301</t>
  </si>
  <si>
    <t>A010405</t>
  </si>
  <si>
    <t>F01040501</t>
  </si>
  <si>
    <t>A010406</t>
  </si>
  <si>
    <t>F01040601</t>
  </si>
  <si>
    <t>F01040602</t>
  </si>
  <si>
    <t>F01040603</t>
  </si>
  <si>
    <t>A010407</t>
  </si>
  <si>
    <t>F01040701</t>
  </si>
  <si>
    <t>F01040702</t>
  </si>
  <si>
    <t>A010409</t>
  </si>
  <si>
    <t>F01040901</t>
  </si>
  <si>
    <t>A010410</t>
  </si>
  <si>
    <t>F01041001</t>
  </si>
  <si>
    <t>A010411</t>
  </si>
  <si>
    <t>F01041101</t>
  </si>
  <si>
    <t>F01041102</t>
  </si>
  <si>
    <t>A010412</t>
  </si>
  <si>
    <t>F01041201</t>
  </si>
  <si>
    <t>F01041202</t>
  </si>
  <si>
    <t>A010413</t>
  </si>
  <si>
    <t>F01041301</t>
  </si>
  <si>
    <t>A010414</t>
  </si>
  <si>
    <t>F01041401</t>
  </si>
  <si>
    <t>A010415</t>
  </si>
  <si>
    <t>F01041502</t>
  </si>
  <si>
    <t>F01041501</t>
  </si>
  <si>
    <t>A010416</t>
  </si>
  <si>
    <t>F01041601</t>
  </si>
  <si>
    <t>A010417</t>
  </si>
  <si>
    <t>F01041701</t>
  </si>
  <si>
    <t>F01041702</t>
  </si>
  <si>
    <t>A010418</t>
  </si>
  <si>
    <t>F01041801</t>
  </si>
  <si>
    <t>F01041802</t>
  </si>
  <si>
    <t>A010419</t>
  </si>
  <si>
    <t>F01041901</t>
  </si>
  <si>
    <t>F01041902</t>
  </si>
  <si>
    <t>A010420</t>
  </si>
  <si>
    <t>F01042001</t>
  </si>
  <si>
    <t>A010421</t>
  </si>
  <si>
    <t>F01042101</t>
  </si>
  <si>
    <t>F01042102</t>
  </si>
  <si>
    <t>F01042103</t>
  </si>
  <si>
    <t>F01042104</t>
  </si>
  <si>
    <t>A010422</t>
  </si>
  <si>
    <t>F01042201</t>
  </si>
  <si>
    <t>F01042202</t>
  </si>
  <si>
    <t>A010423</t>
  </si>
  <si>
    <t>F01042301</t>
  </si>
  <si>
    <t>F01042302</t>
  </si>
  <si>
    <t>F01042303</t>
  </si>
  <si>
    <t>A010424</t>
  </si>
  <si>
    <t>F01042401</t>
  </si>
  <si>
    <t>F01042402</t>
  </si>
  <si>
    <t>F01042403</t>
  </si>
  <si>
    <t>A010425</t>
  </si>
  <si>
    <t>F01042501</t>
  </si>
  <si>
    <t>F01042502</t>
  </si>
  <si>
    <t>F01042503</t>
  </si>
  <si>
    <t>P0105</t>
  </si>
  <si>
    <t>A010501</t>
  </si>
  <si>
    <t>F01050101</t>
  </si>
  <si>
    <t>A010502</t>
  </si>
  <si>
    <t>F01050201</t>
  </si>
  <si>
    <t>A010503</t>
  </si>
  <si>
    <t>F01050301</t>
  </si>
  <si>
    <t>F01050302</t>
  </si>
  <si>
    <t>F01050303</t>
  </si>
  <si>
    <t>A010504</t>
  </si>
  <si>
    <t>F01050401</t>
  </si>
  <si>
    <t>A010505</t>
  </si>
  <si>
    <t>F01050501</t>
  </si>
  <si>
    <t>F01050502</t>
  </si>
  <si>
    <t>A010506</t>
  </si>
  <si>
    <t>F01050601</t>
  </si>
  <si>
    <t>F01050602</t>
  </si>
  <si>
    <t>F01050603</t>
  </si>
  <si>
    <t>F01050604</t>
  </si>
  <si>
    <t>A010507</t>
  </si>
  <si>
    <t>F01050701</t>
  </si>
  <si>
    <t>F01050702</t>
  </si>
  <si>
    <t>F01050703</t>
  </si>
  <si>
    <t>F01050704</t>
  </si>
  <si>
    <t>F01050705</t>
  </si>
  <si>
    <t>F01050706</t>
  </si>
  <si>
    <t>F01050707</t>
  </si>
  <si>
    <t>P0106</t>
  </si>
  <si>
    <t>A010603</t>
  </si>
  <si>
    <t>F01060301</t>
  </si>
  <si>
    <t>A010604</t>
  </si>
  <si>
    <t>F01060401</t>
  </si>
  <si>
    <t>F01060402</t>
  </si>
  <si>
    <t>F01060403</t>
  </si>
  <si>
    <t>A010605</t>
  </si>
  <si>
    <t>F01060501</t>
  </si>
  <si>
    <t>F01060502</t>
  </si>
  <si>
    <t>A010606</t>
  </si>
  <si>
    <t>F01060601</t>
  </si>
  <si>
    <t>A010607</t>
  </si>
  <si>
    <t>F01060701</t>
  </si>
  <si>
    <t>F01060702</t>
  </si>
  <si>
    <t>F01060703</t>
  </si>
  <si>
    <t>F01060704</t>
  </si>
  <si>
    <t>A010608</t>
  </si>
  <si>
    <t>F01060801</t>
  </si>
  <si>
    <t>F01060802</t>
  </si>
  <si>
    <t>A010609</t>
  </si>
  <si>
    <t>F01060901</t>
  </si>
  <si>
    <t>A010610</t>
  </si>
  <si>
    <t>F01061001</t>
  </si>
  <si>
    <t>A010612</t>
  </si>
  <si>
    <t>F01061201</t>
  </si>
  <si>
    <t>A010613</t>
  </si>
  <si>
    <t>F01061301</t>
  </si>
  <si>
    <t>F01061302</t>
  </si>
  <si>
    <t>F01061303</t>
  </si>
  <si>
    <t>F01061304</t>
  </si>
  <si>
    <t>F01061305</t>
  </si>
  <si>
    <t>F01061306</t>
  </si>
  <si>
    <t>A010614</t>
  </si>
  <si>
    <t>F01061401</t>
  </si>
  <si>
    <t>A010615</t>
  </si>
  <si>
    <t>F01061501</t>
  </si>
  <si>
    <t>F01061502</t>
  </si>
  <si>
    <t>F01061503</t>
  </si>
  <si>
    <t>F01061504</t>
  </si>
  <si>
    <t>A010616</t>
  </si>
  <si>
    <t>F01061601</t>
  </si>
  <si>
    <t>F01061602</t>
  </si>
  <si>
    <t>A010617</t>
  </si>
  <si>
    <t>F01061701</t>
  </si>
  <si>
    <t>A010618</t>
  </si>
  <si>
    <t>F01061801</t>
  </si>
  <si>
    <t>F01061802</t>
  </si>
  <si>
    <t>A010619</t>
  </si>
  <si>
    <t>F01061901</t>
  </si>
  <si>
    <t>F01061902</t>
  </si>
  <si>
    <t>F01061903</t>
  </si>
  <si>
    <t>A010620</t>
  </si>
  <si>
    <t>F01062001</t>
  </si>
  <si>
    <t>F01062002</t>
  </si>
  <si>
    <t>A010621</t>
  </si>
  <si>
    <t>F01062101</t>
  </si>
  <si>
    <t>A020721</t>
  </si>
  <si>
    <t>F02072101</t>
  </si>
  <si>
    <t>A020706</t>
  </si>
  <si>
    <t>F02070601</t>
  </si>
  <si>
    <t>F02070602</t>
  </si>
  <si>
    <t>F02070603</t>
  </si>
  <si>
    <t>A020705</t>
  </si>
  <si>
    <t>F02070501</t>
  </si>
  <si>
    <t>F02070502</t>
  </si>
  <si>
    <t>A020702</t>
  </si>
  <si>
    <t>F02070201</t>
  </si>
  <si>
    <t>A020716</t>
  </si>
  <si>
    <t>F02071601</t>
  </si>
  <si>
    <t>A020820</t>
  </si>
  <si>
    <t>F02082001</t>
  </si>
  <si>
    <t>A020722</t>
  </si>
  <si>
    <t>F02072201</t>
  </si>
  <si>
    <t>A020704</t>
  </si>
  <si>
    <t>F02070401</t>
  </si>
  <si>
    <t>F02070402</t>
  </si>
  <si>
    <t>A020701</t>
  </si>
  <si>
    <t>F02070101</t>
  </si>
  <si>
    <t>F02071602</t>
  </si>
  <si>
    <t>F02071603</t>
  </si>
  <si>
    <t>F02071604</t>
  </si>
  <si>
    <t>A020723</t>
  </si>
  <si>
    <t>F02072301</t>
  </si>
  <si>
    <t>A020708</t>
  </si>
  <si>
    <t>F02070801</t>
  </si>
  <si>
    <t>F02070802</t>
  </si>
  <si>
    <t>F02070803</t>
  </si>
  <si>
    <t>F02070804</t>
  </si>
  <si>
    <t>A020715</t>
  </si>
  <si>
    <t>F02071501</t>
  </si>
  <si>
    <t>F02071502</t>
  </si>
  <si>
    <t>F02071503</t>
  </si>
  <si>
    <t>A020709</t>
  </si>
  <si>
    <t>F02070901</t>
  </si>
  <si>
    <t>F02070902</t>
  </si>
  <si>
    <t>F02070903</t>
  </si>
  <si>
    <t>F02070904</t>
  </si>
  <si>
    <t>F02070905</t>
  </si>
  <si>
    <t>F02070906</t>
  </si>
  <si>
    <t>A020724</t>
  </si>
  <si>
    <t>F02072401</t>
  </si>
  <si>
    <t>A020725</t>
  </si>
  <si>
    <t>F02072501</t>
  </si>
  <si>
    <t>A020726</t>
  </si>
  <si>
    <t>F02072601</t>
  </si>
  <si>
    <t>A020727</t>
  </si>
  <si>
    <t>F02072701</t>
  </si>
  <si>
    <t>A020728</t>
  </si>
  <si>
    <t>F02072801</t>
  </si>
  <si>
    <t>A020729</t>
  </si>
  <si>
    <t>F02072901</t>
  </si>
  <si>
    <t>A020730</t>
  </si>
  <si>
    <t>F02073001</t>
  </si>
  <si>
    <t>A020731</t>
  </si>
  <si>
    <t>F02073101</t>
  </si>
  <si>
    <t>A020732</t>
  </si>
  <si>
    <t>F02073201</t>
  </si>
  <si>
    <t>PnA02a</t>
  </si>
  <si>
    <t>AnA02a12</t>
  </si>
  <si>
    <t>FnA02a1201</t>
  </si>
  <si>
    <t>FnA02a1202</t>
  </si>
  <si>
    <t>FnA02a1203</t>
  </si>
  <si>
    <t>AnA02a13</t>
  </si>
  <si>
    <t>FnA02a1301</t>
  </si>
  <si>
    <t>FnA02a1302</t>
  </si>
  <si>
    <t>FnA02a1303</t>
  </si>
  <si>
    <t>AnA02a14</t>
  </si>
  <si>
    <t>FnA02a1401</t>
  </si>
  <si>
    <t>AnA02a15</t>
  </si>
  <si>
    <t>FnA02a1501</t>
  </si>
  <si>
    <t>FnA02a1502</t>
  </si>
  <si>
    <t>AnA02a16</t>
  </si>
  <si>
    <t>FnA02a1601</t>
  </si>
  <si>
    <t>FnA02a1602</t>
  </si>
  <si>
    <t>FnA02a1603</t>
  </si>
  <si>
    <t>AnA02a17</t>
  </si>
  <si>
    <t>FnA02a1701</t>
  </si>
  <si>
    <t>FnA02a1702</t>
  </si>
  <si>
    <t>FnA02a1703</t>
  </si>
  <si>
    <t>FnA02a1704</t>
  </si>
  <si>
    <t>AnA02a18</t>
  </si>
  <si>
    <t>FnA02a1801</t>
  </si>
  <si>
    <t>FnA02a1802</t>
  </si>
  <si>
    <t>FnA02a1803</t>
  </si>
  <si>
    <t>FnA02a1804</t>
  </si>
  <si>
    <t>FnA02a1805</t>
  </si>
  <si>
    <t>AnA02a19</t>
  </si>
  <si>
    <t>FnA02a1901</t>
  </si>
  <si>
    <t>FnA02a1902</t>
  </si>
  <si>
    <t>FnA02a1903</t>
  </si>
  <si>
    <t>AnA02a20</t>
  </si>
  <si>
    <t>FnA02a2001</t>
  </si>
  <si>
    <t>FnA02a2002</t>
  </si>
  <si>
    <t>FnA02a2003</t>
  </si>
  <si>
    <t>AnA02a21</t>
  </si>
  <si>
    <t>FnA02a2101</t>
  </si>
  <si>
    <t>FnA02a2102</t>
  </si>
  <si>
    <t>FnA02a2103</t>
  </si>
  <si>
    <t>AnA02a22</t>
  </si>
  <si>
    <t>FnA02a2201</t>
  </si>
  <si>
    <t>FnA02a2202</t>
  </si>
  <si>
    <t>AnA02a23</t>
  </si>
  <si>
    <t>FnA02a2301</t>
  </si>
  <si>
    <t>FnA02a2302</t>
  </si>
  <si>
    <t>FnA02a2303</t>
  </si>
  <si>
    <t>AnA02a24</t>
  </si>
  <si>
    <t>FnA02a2401</t>
  </si>
  <si>
    <t>AnA02a25</t>
  </si>
  <si>
    <t>FnA02a2501</t>
  </si>
  <si>
    <t>AnA02a26</t>
  </si>
  <si>
    <t>FnA02a2601</t>
  </si>
  <si>
    <t>AnA02a27</t>
  </si>
  <si>
    <t>FnA02a2701</t>
  </si>
  <si>
    <t>FnA02a2702</t>
  </si>
  <si>
    <t>AnA02a28</t>
  </si>
  <si>
    <t>FnA02a2801</t>
  </si>
  <si>
    <t>AnA02a29</t>
  </si>
  <si>
    <t>FnA02a2901</t>
  </si>
  <si>
    <t>FnA02a2902</t>
  </si>
  <si>
    <t>AnA02a30</t>
  </si>
  <si>
    <t>FnA02a3001</t>
  </si>
  <si>
    <t>FnA02a3002</t>
  </si>
  <si>
    <t>FnA02a3003</t>
  </si>
  <si>
    <t>AnA02a31</t>
  </si>
  <si>
    <t>FnA02a3101</t>
  </si>
  <si>
    <t>AnA02a32</t>
  </si>
  <si>
    <t>FnA02a3201</t>
  </si>
  <si>
    <t>FnA02a3202</t>
  </si>
  <si>
    <t>AnA02a33</t>
  </si>
  <si>
    <t>FnA02a3301</t>
  </si>
  <si>
    <t>FnA02a3302</t>
  </si>
  <si>
    <t>FnA02a3303</t>
  </si>
  <si>
    <t>FnA02a3304</t>
  </si>
  <si>
    <t>FnA02a3305</t>
  </si>
  <si>
    <t>AnA02a34</t>
  </si>
  <si>
    <t>FnA02a3401</t>
  </si>
  <si>
    <t>FnA02a3402</t>
  </si>
  <si>
    <t>FnA02a3403</t>
  </si>
  <si>
    <t>AnA02a35</t>
  </si>
  <si>
    <t>FnA02a3501</t>
  </si>
  <si>
    <t>FnA02a3502</t>
  </si>
  <si>
    <t>AnA02a36</t>
  </si>
  <si>
    <t>FnA02a3601</t>
  </si>
  <si>
    <t>FnA02a3602</t>
  </si>
  <si>
    <t>FnA02a3603</t>
  </si>
  <si>
    <t>AnA02a37</t>
  </si>
  <si>
    <t>FnA02a3701</t>
  </si>
  <si>
    <t>FnA02a3702</t>
  </si>
  <si>
    <t>FnA02a3703</t>
  </si>
  <si>
    <t>FnA02a3704</t>
  </si>
  <si>
    <t>FnA02a3705</t>
  </si>
  <si>
    <t>FnA02a3706</t>
  </si>
  <si>
    <t>FnA02a3707</t>
  </si>
  <si>
    <t>AnA02a38</t>
  </si>
  <si>
    <t>FnA02a3801</t>
  </si>
  <si>
    <t>FnA02a3802</t>
  </si>
  <si>
    <t>FnA02a3803</t>
  </si>
  <si>
    <t>AnA02a39</t>
  </si>
  <si>
    <t>FnA02a3901</t>
  </si>
  <si>
    <t>PnA05a</t>
  </si>
  <si>
    <t>AnA05a01</t>
  </si>
  <si>
    <t>FnA05a0101</t>
  </si>
  <si>
    <t>FnA05a0102</t>
  </si>
  <si>
    <t>FnA05a0103</t>
  </si>
  <si>
    <t>FnA05a0104</t>
  </si>
  <si>
    <t>FnA05a0105</t>
  </si>
  <si>
    <t>FnA05a0106</t>
  </si>
  <si>
    <t>AnA05a02</t>
  </si>
  <si>
    <t>FnA05a0201</t>
  </si>
  <si>
    <t>FnA05a0202</t>
  </si>
  <si>
    <t>FnA05a0203</t>
  </si>
  <si>
    <t>FnA05a0204</t>
  </si>
  <si>
    <t>FnA05a0205</t>
  </si>
  <si>
    <t>FnA05a0206</t>
  </si>
  <si>
    <t>FnA05a0207</t>
  </si>
  <si>
    <t>AnA05a03</t>
  </si>
  <si>
    <t>FnA05a0301</t>
  </si>
  <si>
    <t>FnA05a0302</t>
  </si>
  <si>
    <t>FnA05a0303</t>
  </si>
  <si>
    <t>FnA05a0304</t>
  </si>
  <si>
    <t>FnA05a0305</t>
  </si>
  <si>
    <t>FnA05a0306</t>
  </si>
  <si>
    <t>AnA05a04</t>
  </si>
  <si>
    <t>FnA05a0401</t>
  </si>
  <si>
    <t>FnA05a0402</t>
  </si>
  <si>
    <t>AnA05a05</t>
  </si>
  <si>
    <t>FnA05a0501</t>
  </si>
  <si>
    <t>FnA05a0502</t>
  </si>
  <si>
    <t>FnA05a0503</t>
  </si>
  <si>
    <t>FnA05a0504</t>
  </si>
  <si>
    <t>AnA05a06</t>
  </si>
  <si>
    <t>FnA05a0601</t>
  </si>
  <si>
    <t>AnA05a07</t>
  </si>
  <si>
    <t>FnA05a0701</t>
  </si>
  <si>
    <t>FnA05a0702</t>
  </si>
  <si>
    <t>AnA05a08</t>
  </si>
  <si>
    <t>FnA05a0801</t>
  </si>
  <si>
    <t>AnA05a09</t>
  </si>
  <si>
    <t>FnA05a0901</t>
  </si>
  <si>
    <t>FnA05a0902</t>
  </si>
  <si>
    <t>FnA05a0903</t>
  </si>
  <si>
    <t>FnA05a0904</t>
  </si>
  <si>
    <t>AnA05a10</t>
  </si>
  <si>
    <t>FnA05a1001</t>
  </si>
  <si>
    <t>FnA05a1002</t>
  </si>
  <si>
    <t>FnA05a1003</t>
  </si>
  <si>
    <t>FnA05a1004</t>
  </si>
  <si>
    <t>FnA05a1005</t>
  </si>
  <si>
    <t>FnA05a1006</t>
  </si>
  <si>
    <t>FnA05a1007</t>
  </si>
  <si>
    <t>FnA05a1008</t>
  </si>
  <si>
    <t>FnA05a1009</t>
  </si>
  <si>
    <t>FnA05a1010</t>
  </si>
  <si>
    <t>AnA05a11</t>
  </si>
  <si>
    <t>FnA05a1101</t>
  </si>
  <si>
    <t>FnA05a1102</t>
  </si>
  <si>
    <t>AnA05a12</t>
  </si>
  <si>
    <t>FnA05a1201</t>
  </si>
  <si>
    <t>FnA05a1202</t>
  </si>
  <si>
    <t>AnA05a13</t>
  </si>
  <si>
    <t>FnA05a1301</t>
  </si>
  <si>
    <t>FnA05a1302</t>
  </si>
  <si>
    <t>FnA05a1303</t>
  </si>
  <si>
    <t>AnA05a14</t>
  </si>
  <si>
    <t>FnA05a1401</t>
  </si>
  <si>
    <t>FnA05a1402</t>
  </si>
  <si>
    <t>FnA05a1403</t>
  </si>
  <si>
    <t>FnA05a1404</t>
  </si>
  <si>
    <t>FnA05a1405</t>
  </si>
  <si>
    <t>FnA05a1406</t>
  </si>
  <si>
    <t>FnA05a1407</t>
  </si>
  <si>
    <t>FnA05a1408</t>
  </si>
  <si>
    <t>AnA05a15</t>
  </si>
  <si>
    <t>FnA05a1501</t>
  </si>
  <si>
    <t>FnA05a1502</t>
  </si>
  <si>
    <t>AnA05a16</t>
  </si>
  <si>
    <t>FnA05a1601</t>
  </si>
  <si>
    <t>AnA05a17</t>
  </si>
  <si>
    <t>FnA05a1701</t>
  </si>
  <si>
    <t>FnA05a1703</t>
  </si>
  <si>
    <t>FnA05a1704</t>
  </si>
  <si>
    <t>FnA05a1705</t>
  </si>
  <si>
    <t>FnA05a1706</t>
  </si>
  <si>
    <t>FnA05a1707</t>
  </si>
  <si>
    <t>FnA05a1708</t>
  </si>
  <si>
    <t>FnA05a1709</t>
  </si>
  <si>
    <t>FnA05a1710</t>
  </si>
  <si>
    <t>FnA05a1711</t>
  </si>
  <si>
    <t>FnA05a1712</t>
  </si>
  <si>
    <t>AnA05a18</t>
  </si>
  <si>
    <t>FnA05a1801</t>
  </si>
  <si>
    <t>FnA05a1802</t>
  </si>
  <si>
    <t>FnA05a1803</t>
  </si>
  <si>
    <t>FnA05a1804</t>
  </si>
  <si>
    <t>FnA05a1805</t>
  </si>
  <si>
    <t>FnA05a1806</t>
  </si>
  <si>
    <t>FnA05a1807</t>
  </si>
  <si>
    <t>FnA05a1808</t>
  </si>
  <si>
    <t>FnA05a1809</t>
  </si>
  <si>
    <t>FnA05a1810</t>
  </si>
  <si>
    <t>FnA05a1811</t>
  </si>
  <si>
    <t>FnA05a1812</t>
  </si>
  <si>
    <t>AnA05a19</t>
  </si>
  <si>
    <t>FnA05a1901</t>
  </si>
  <si>
    <t>AnA05a20</t>
  </si>
  <si>
    <t>FnA05a2001</t>
  </si>
  <si>
    <t>FnA05a2002</t>
  </si>
  <si>
    <t>FnA05a2003</t>
  </si>
  <si>
    <t>FnA05a2004</t>
  </si>
  <si>
    <t>FnA05a2005</t>
  </si>
  <si>
    <t>FnA05a2006</t>
  </si>
  <si>
    <t>AnA05a21</t>
  </si>
  <si>
    <t>FnA05a2101</t>
  </si>
  <si>
    <t>FnA05a2102</t>
  </si>
  <si>
    <t>FnA05a2103</t>
  </si>
  <si>
    <t>FnA05a2104</t>
  </si>
  <si>
    <t>FnA05a2105</t>
  </si>
  <si>
    <t>FnA05a2106</t>
  </si>
  <si>
    <t>FnA05a2107</t>
  </si>
  <si>
    <t>FnA05a2108</t>
  </si>
  <si>
    <t>FnA05a2109</t>
  </si>
  <si>
    <t>FnA05a21010</t>
  </si>
  <si>
    <t>FnA05a21011</t>
  </si>
  <si>
    <t>FnA05a21012</t>
  </si>
  <si>
    <t>FnA05a21013</t>
  </si>
  <si>
    <t>FnA05a21014</t>
  </si>
  <si>
    <t>FnA05a21015</t>
  </si>
  <si>
    <t>FnA05a21016</t>
  </si>
  <si>
    <t>FnA05a21017</t>
  </si>
  <si>
    <t>FnA05a21018</t>
  </si>
  <si>
    <t>FnA05a21019</t>
  </si>
  <si>
    <t>AnA05a22</t>
  </si>
  <si>
    <t>FnA05a2201</t>
  </si>
  <si>
    <t>FnA05a2202</t>
  </si>
  <si>
    <t>AnA05a23</t>
  </si>
  <si>
    <t>FnA05a2301</t>
  </si>
  <si>
    <t>AnA05a24</t>
  </si>
  <si>
    <t>FnA05a2401</t>
  </si>
  <si>
    <t>FnA05a2402</t>
  </si>
  <si>
    <t>FnA05a2403</t>
  </si>
  <si>
    <t>FnA05a2404</t>
  </si>
  <si>
    <t>AnA05a25</t>
  </si>
  <si>
    <t>FnA05a2501</t>
  </si>
  <si>
    <t>FnA05a2502</t>
  </si>
  <si>
    <t>AnA05a26</t>
  </si>
  <si>
    <t>FnA05a2601</t>
  </si>
  <si>
    <t>FnA05a2602</t>
  </si>
  <si>
    <t>FnA05a2603</t>
  </si>
  <si>
    <t>FnA05a2604</t>
  </si>
  <si>
    <t>AnA05a27</t>
  </si>
  <si>
    <t>FnA05a2701</t>
  </si>
  <si>
    <t>FnA05a2702</t>
  </si>
  <si>
    <t>FnA05a2703</t>
  </si>
  <si>
    <t>AnA05a28</t>
  </si>
  <si>
    <t>FnA05a2801</t>
  </si>
  <si>
    <t>FnA05a2802</t>
  </si>
  <si>
    <t>FnA05a2803</t>
  </si>
  <si>
    <t>FnA05a2804</t>
  </si>
  <si>
    <t>AnA05a29</t>
  </si>
  <si>
    <t>FnA05a2901</t>
  </si>
  <si>
    <t>FnA05a2902</t>
  </si>
  <si>
    <t>FnA05a2903</t>
  </si>
  <si>
    <t>FnA05a2904</t>
  </si>
  <si>
    <t>FnA05a2905</t>
  </si>
  <si>
    <t>FnA05a2906</t>
  </si>
  <si>
    <t>FnA05a2907</t>
  </si>
  <si>
    <t>AnA05a30</t>
  </si>
  <si>
    <t>FnA05a3001</t>
  </si>
  <si>
    <t>AnA05a31</t>
  </si>
  <si>
    <t>FnA05a3101</t>
  </si>
  <si>
    <t>FnA05a3102</t>
  </si>
  <si>
    <t>AnA05a32</t>
  </si>
  <si>
    <t>FnA05a3201</t>
  </si>
  <si>
    <t>PnA05b</t>
  </si>
  <si>
    <t>AnA05b01</t>
  </si>
  <si>
    <t>FnA05b0101</t>
  </si>
  <si>
    <t>FnA05b0102</t>
  </si>
  <si>
    <t>FnA05b0103</t>
  </si>
  <si>
    <t>FnA05b0104</t>
  </si>
  <si>
    <t>AnA05b02</t>
  </si>
  <si>
    <t>FnA05b0201</t>
  </si>
  <si>
    <t>FnA05b0202</t>
  </si>
  <si>
    <t>FnA05b0203</t>
  </si>
  <si>
    <t>FnA05b0204</t>
  </si>
  <si>
    <t>FnA05b0205</t>
  </si>
  <si>
    <t>FnA05b0206</t>
  </si>
  <si>
    <t>AnA05b03</t>
  </si>
  <si>
    <t>FnA05b0301</t>
  </si>
  <si>
    <t>AnA05b04</t>
  </si>
  <si>
    <t>FnA05b0401</t>
  </si>
  <si>
    <t>AnA05b05</t>
  </si>
  <si>
    <t>FnA05b0501</t>
  </si>
  <si>
    <t>FnA05b0502</t>
  </si>
  <si>
    <t>FnA05b0503</t>
  </si>
  <si>
    <t>FnA05b0504</t>
  </si>
  <si>
    <t>AnA05b06</t>
  </si>
  <si>
    <t>FnA05b0601</t>
  </si>
  <si>
    <t>AnA05b07</t>
  </si>
  <si>
    <t>FnA05b0701</t>
  </si>
  <si>
    <t>AnA05b08</t>
  </si>
  <si>
    <t>FnA05b0801</t>
  </si>
  <si>
    <t>AnA05b09</t>
  </si>
  <si>
    <t>FnA05b0901</t>
  </si>
  <si>
    <t>FnA05b0902</t>
  </si>
  <si>
    <t>FnA05b0903</t>
  </si>
  <si>
    <t>FnA05b0904</t>
  </si>
  <si>
    <t>FnA05b0905</t>
  </si>
  <si>
    <t>FnA05b0906</t>
  </si>
  <si>
    <t>FnA05b0907</t>
  </si>
  <si>
    <t>AnA05b10</t>
  </si>
  <si>
    <t>FnA05b1001</t>
  </si>
  <si>
    <t>FnA05b1002</t>
  </si>
  <si>
    <t>FnA05b1003</t>
  </si>
  <si>
    <t>FnA05b1004</t>
  </si>
  <si>
    <t>FnA05b1005</t>
  </si>
  <si>
    <t>FnA05b1006</t>
  </si>
  <si>
    <t>FnA05b1007</t>
  </si>
  <si>
    <t>FnA05b1008</t>
  </si>
  <si>
    <t>AnA05b11</t>
  </si>
  <si>
    <t>FnA05b1101</t>
  </si>
  <si>
    <t>AnA05b12</t>
  </si>
  <si>
    <t>FnA05b1201</t>
  </si>
  <si>
    <t>FnA05b1202</t>
  </si>
  <si>
    <t>FnA05b1203</t>
  </si>
  <si>
    <t>FnA05b1204</t>
  </si>
  <si>
    <t>AnA05b13</t>
  </si>
  <si>
    <t>FnA05b1301</t>
  </si>
  <si>
    <t>FnA05b1302</t>
  </si>
  <si>
    <t>FnA05b1303</t>
  </si>
  <si>
    <t>FnA05b1304</t>
  </si>
  <si>
    <t>FnA05b1305</t>
  </si>
  <si>
    <t>FnA05b1306</t>
  </si>
  <si>
    <t>FnA05b1307</t>
  </si>
  <si>
    <t>FnA05b1308</t>
  </si>
  <si>
    <t>FnA05b1309</t>
  </si>
  <si>
    <t>FnA05b1310</t>
  </si>
  <si>
    <t>FnA05b1311</t>
  </si>
  <si>
    <t>FnA05b1312</t>
  </si>
  <si>
    <t>FnA05b1313</t>
  </si>
  <si>
    <t>FnA05b1314</t>
  </si>
  <si>
    <t>AnA05b14</t>
  </si>
  <si>
    <t>FnA05b1401</t>
  </si>
  <si>
    <t>FnA05b1402</t>
  </si>
  <si>
    <t>FnA05b1403</t>
  </si>
  <si>
    <t>FnA05b1404</t>
  </si>
  <si>
    <t>FnA05b1405</t>
  </si>
  <si>
    <t>FnA05b1406</t>
  </si>
  <si>
    <t>FnA05b1407</t>
  </si>
  <si>
    <t>FnA05b1408</t>
  </si>
  <si>
    <t>FnA05b1409</t>
  </si>
  <si>
    <t>AnA05b15</t>
  </si>
  <si>
    <t>FnA05b1501</t>
  </si>
  <si>
    <t>FnA05b1502</t>
  </si>
  <si>
    <t>FnA05b1503</t>
  </si>
  <si>
    <t>FnA05b1504</t>
  </si>
  <si>
    <t>FnA05b1505</t>
  </si>
  <si>
    <t>FnA05b1506</t>
  </si>
  <si>
    <t>FnA05b1507</t>
  </si>
  <si>
    <t>AnA05b16</t>
  </si>
  <si>
    <t>FnA05b1601</t>
  </si>
  <si>
    <t>FnA05b1602</t>
  </si>
  <si>
    <t>FnA05b1603</t>
  </si>
  <si>
    <t>FnA05b1604</t>
  </si>
  <si>
    <t>FnA05b1605</t>
  </si>
  <si>
    <t>AnA05b17</t>
  </si>
  <si>
    <t>FnA05b1701</t>
  </si>
  <si>
    <t>FnA05b1702</t>
  </si>
  <si>
    <t>FnA05b1703</t>
  </si>
  <si>
    <t>FnA05b1704</t>
  </si>
  <si>
    <t>AnA05b18</t>
  </si>
  <si>
    <t>FnA05b1801</t>
  </si>
  <si>
    <t>FnA05b1802</t>
  </si>
  <si>
    <t>FnA05b1803</t>
  </si>
  <si>
    <t>AnA05b19</t>
  </si>
  <si>
    <t>FnA05b1901</t>
  </si>
  <si>
    <t>FnA05b1902</t>
  </si>
  <si>
    <t>FnA05b1903</t>
  </si>
  <si>
    <t>FnA05b1904</t>
  </si>
  <si>
    <t>FnA05b1905</t>
  </si>
  <si>
    <t>FnA05b1906</t>
  </si>
  <si>
    <t>FnA05b1907</t>
  </si>
  <si>
    <t>FnA05b1908</t>
  </si>
  <si>
    <t>FnA05b1909</t>
  </si>
  <si>
    <t>FnA05b1910</t>
  </si>
  <si>
    <t>FnA05b1911</t>
  </si>
  <si>
    <t>AnA05b20</t>
  </si>
  <si>
    <t>FnA05b2001</t>
  </si>
  <si>
    <t>FnA05b2002</t>
  </si>
  <si>
    <t>FnA05b2003</t>
  </si>
  <si>
    <t>FnA05b2004</t>
  </si>
  <si>
    <t>AnA05b21</t>
  </si>
  <si>
    <t>FnA05b2101</t>
  </si>
  <si>
    <t>FnA05b2102</t>
  </si>
  <si>
    <t>FnA05b2103</t>
  </si>
  <si>
    <t>FnA05b2104</t>
  </si>
  <si>
    <t>FnA05b2105</t>
  </si>
  <si>
    <t>FnA05b2106</t>
  </si>
  <si>
    <t>AnA05b22</t>
  </si>
  <si>
    <t>FnA05b2201</t>
  </si>
  <si>
    <t>AnA05b23</t>
  </si>
  <si>
    <t>FnA05b2301</t>
  </si>
  <si>
    <t>AnA05b24</t>
  </si>
  <si>
    <t>FnA05b2401</t>
  </si>
  <si>
    <t>FnA05b2402</t>
  </si>
  <si>
    <t>FnA05b2403</t>
  </si>
  <si>
    <t>AnA05b25</t>
  </si>
  <si>
    <t>FnA05b2501</t>
  </si>
  <si>
    <t>FnA05b2502</t>
  </si>
  <si>
    <t>FnA05b2503</t>
  </si>
  <si>
    <t>FnA05b2504</t>
  </si>
  <si>
    <t>FnA05b2505</t>
  </si>
  <si>
    <t>FnA05b2506</t>
  </si>
  <si>
    <t>FnA05b2507</t>
  </si>
  <si>
    <t>FnA05b2508</t>
  </si>
  <si>
    <t>FnA05b2509</t>
  </si>
  <si>
    <t>FnA05b2510</t>
  </si>
  <si>
    <t>FnA05b2511</t>
  </si>
  <si>
    <t>FnA05b2512</t>
  </si>
  <si>
    <t>PnA05c</t>
  </si>
  <si>
    <t>AnA05c01</t>
  </si>
  <si>
    <t>FnA05c0101</t>
  </si>
  <si>
    <t>FnA05c0102</t>
  </si>
  <si>
    <t>FnA05c0103</t>
  </si>
  <si>
    <t>FnA05c0104</t>
  </si>
  <si>
    <t>FnA05c0105</t>
  </si>
  <si>
    <t>AnA05c02</t>
  </si>
  <si>
    <t>FnA05c0201</t>
  </si>
  <si>
    <t>FnA05c0202</t>
  </si>
  <si>
    <t>FnA05c0203</t>
  </si>
  <si>
    <t>FnA05c0204</t>
  </si>
  <si>
    <t>FnA05c0205</t>
  </si>
  <si>
    <t>FnA05c0206</t>
  </si>
  <si>
    <t>FnA05c0207</t>
  </si>
  <si>
    <t>FnA05c0208</t>
  </si>
  <si>
    <t>AnA05c03</t>
  </si>
  <si>
    <t>FnA05c0301</t>
  </si>
  <si>
    <t>FnA05c0302</t>
  </si>
  <si>
    <t>AnA05c04</t>
  </si>
  <si>
    <t>FnA05c0401</t>
  </si>
  <si>
    <t>AnA05c05</t>
  </si>
  <si>
    <t>FnA05c0501</t>
  </si>
  <si>
    <t>FnA05c0502</t>
  </si>
  <si>
    <t>FnA05c0503</t>
  </si>
  <si>
    <t>FnA05c0504</t>
  </si>
  <si>
    <t>FnA05c0505</t>
  </si>
  <si>
    <t>FnA05c0506</t>
  </si>
  <si>
    <t>FnA05c0507</t>
  </si>
  <si>
    <t>AnA05c06</t>
  </si>
  <si>
    <t>FnA05c0601</t>
  </si>
  <si>
    <t>FnA05c0602</t>
  </si>
  <si>
    <t>FnA05c0603</t>
  </si>
  <si>
    <t>AnA05c07</t>
  </si>
  <si>
    <t>FnA05c0701</t>
  </si>
  <si>
    <t>AnA05c08</t>
  </si>
  <si>
    <t>FnA05c0801</t>
  </si>
  <si>
    <t>FnA05c0802</t>
  </si>
  <si>
    <t>FnA05c0803</t>
  </si>
  <si>
    <t>FnA05c0804</t>
  </si>
  <si>
    <t>FnA05c0805</t>
  </si>
  <si>
    <t>FnA05c0806</t>
  </si>
  <si>
    <t>FnA05c0807</t>
  </si>
  <si>
    <t>FnA05c0808</t>
  </si>
  <si>
    <t>FnA05c0809</t>
  </si>
  <si>
    <t>FnA05c0810</t>
  </si>
  <si>
    <t>FnA05c0811</t>
  </si>
  <si>
    <t>FnA05c0812</t>
  </si>
  <si>
    <t>FnA05c0813</t>
  </si>
  <si>
    <t>FnA05c0814</t>
  </si>
  <si>
    <t>FnA05c0815</t>
  </si>
  <si>
    <t>FnA05c0816</t>
  </si>
  <si>
    <t>FnA05c0817</t>
  </si>
  <si>
    <t>FnA05c0818</t>
  </si>
  <si>
    <t>FnA05c0819</t>
  </si>
  <si>
    <t>FnA05c0820</t>
  </si>
  <si>
    <t>AnA05c09</t>
  </si>
  <si>
    <t>FnA05c0901</t>
  </si>
  <si>
    <t>FnA05c0902</t>
  </si>
  <si>
    <t>FnA05c0903</t>
  </si>
  <si>
    <t>AnA05c10</t>
  </si>
  <si>
    <t>FnA05c1001</t>
  </si>
  <si>
    <t>FnA05c1002</t>
  </si>
  <si>
    <t>AnA05c11</t>
  </si>
  <si>
    <t>FnA05c1101</t>
  </si>
  <si>
    <t>FnA05c1102</t>
  </si>
  <si>
    <t>AnA05c12</t>
  </si>
  <si>
    <t>FnA05c1201</t>
  </si>
  <si>
    <t>FnA05c1202</t>
  </si>
  <si>
    <t>FnA05c1203</t>
  </si>
  <si>
    <t>FnA05c1204</t>
  </si>
  <si>
    <t>FnA05c1205</t>
  </si>
  <si>
    <t>FnA05c1206</t>
  </si>
  <si>
    <t>FnA05c1207</t>
  </si>
  <si>
    <t>FnA05c1208</t>
  </si>
  <si>
    <t>FnA05c1209</t>
  </si>
  <si>
    <t>FnA05c1210</t>
  </si>
  <si>
    <t>FnA05c1211</t>
  </si>
  <si>
    <t>AnA05c13</t>
  </si>
  <si>
    <t>FnA05c1301</t>
  </si>
  <si>
    <t>AnA05c14</t>
  </si>
  <si>
    <t>FnA05c1401</t>
  </si>
  <si>
    <t>AnA05c15</t>
  </si>
  <si>
    <t>FnA05c1501</t>
  </si>
  <si>
    <t>FnA05c1502</t>
  </si>
  <si>
    <t>FnA05c1503</t>
  </si>
  <si>
    <t>FnA05c1504</t>
  </si>
  <si>
    <t>FnA05c1505</t>
  </si>
  <si>
    <t>AnA05c16</t>
  </si>
  <si>
    <t>FnA05c1601</t>
  </si>
  <si>
    <t>FnA05c1602</t>
  </si>
  <si>
    <t>AnA05c17</t>
  </si>
  <si>
    <t>FnA05c1701</t>
  </si>
  <si>
    <t>AnA05c18</t>
  </si>
  <si>
    <t>FnA05c1801</t>
  </si>
  <si>
    <t>AnA05c19</t>
  </si>
  <si>
    <t>FnA05c1901</t>
  </si>
  <si>
    <t>FnA05c1902</t>
  </si>
  <si>
    <t>FnA05c1903</t>
  </si>
  <si>
    <t>AnA05c20</t>
  </si>
  <si>
    <t>FnA05c2001</t>
  </si>
  <si>
    <t>FnA05c2002</t>
  </si>
  <si>
    <t>FnA05c2003</t>
  </si>
  <si>
    <t>FnA05c2004</t>
  </si>
  <si>
    <t>AnA05c21</t>
  </si>
  <si>
    <t>FnA05c2101</t>
  </si>
  <si>
    <t>FnA05c2102</t>
  </si>
  <si>
    <t>FnA05c2103</t>
  </si>
  <si>
    <t>FnA05c2104</t>
  </si>
  <si>
    <t>FnA05c2105</t>
  </si>
  <si>
    <t>FnA05c2106</t>
  </si>
  <si>
    <t>FnA05c2107</t>
  </si>
  <si>
    <t>FnA05c2108</t>
  </si>
  <si>
    <t>FnA05c2109</t>
  </si>
  <si>
    <t>FnA05c2110</t>
  </si>
  <si>
    <t>FnA05c2111</t>
  </si>
  <si>
    <t>FnA05c2112</t>
  </si>
  <si>
    <t>FnA05c2113</t>
  </si>
  <si>
    <t>AnA05c22</t>
  </si>
  <si>
    <t>FnA05c2201</t>
  </si>
  <si>
    <t>FnA05c2202</t>
  </si>
  <si>
    <t>FnA05c2203</t>
  </si>
  <si>
    <t>FnA05c2204</t>
  </si>
  <si>
    <t>FnA05c2205</t>
  </si>
  <si>
    <t>FnA05c2206</t>
  </si>
  <si>
    <t>FnA05c2207</t>
  </si>
  <si>
    <t>FnA05c2208</t>
  </si>
  <si>
    <t>FnA05c2209</t>
  </si>
  <si>
    <t>FnA05c2210</t>
  </si>
  <si>
    <t>AnA05c23</t>
  </si>
  <si>
    <t>FnA05c2301</t>
  </si>
  <si>
    <t>FnA05c2302</t>
  </si>
  <si>
    <t>FnA05c2303</t>
  </si>
  <si>
    <t>FnA05c2304</t>
  </si>
  <si>
    <t>FnA05c2305</t>
  </si>
  <si>
    <t>FnA05c2306</t>
  </si>
  <si>
    <t>AnA05c24</t>
  </si>
  <si>
    <t>FnA05c2401</t>
  </si>
  <si>
    <t>PnA05d</t>
  </si>
  <si>
    <t>AnA05d01</t>
  </si>
  <si>
    <t>FnA05d0101</t>
  </si>
  <si>
    <t>FnA05d0102</t>
  </si>
  <si>
    <t>FnA05d0103</t>
  </si>
  <si>
    <t>FnA05d0104</t>
  </si>
  <si>
    <t>FnA05d0105</t>
  </si>
  <si>
    <t>FnA05d0106</t>
  </si>
  <si>
    <t>FnA05d0107</t>
  </si>
  <si>
    <t>FnA05d0108</t>
  </si>
  <si>
    <t>FnA05d0109</t>
  </si>
  <si>
    <t>AnA05d02</t>
  </si>
  <si>
    <t>FnA05d0201</t>
  </si>
  <si>
    <t>FnA05d0202</t>
  </si>
  <si>
    <t>FnA05d0203</t>
  </si>
  <si>
    <t>AnA05d03</t>
  </si>
  <si>
    <t>FnA05d0301</t>
  </si>
  <si>
    <t>FnA05d0302</t>
  </si>
  <si>
    <t>FnA05d0303</t>
  </si>
  <si>
    <t>AnA05d04</t>
  </si>
  <si>
    <t>FnA05d0401</t>
  </si>
  <si>
    <t>FnA05d0402</t>
  </si>
  <si>
    <t>AnA05d05</t>
  </si>
  <si>
    <t>FnA05d0501</t>
  </si>
  <si>
    <t>FnA05d0502</t>
  </si>
  <si>
    <t>FnA05d0503</t>
  </si>
  <si>
    <t>FnA05d0504</t>
  </si>
  <si>
    <t>FnA05d0505</t>
  </si>
  <si>
    <t>FnA05d0506</t>
  </si>
  <si>
    <t>FnA05d0507</t>
  </si>
  <si>
    <t>FnA05d0508</t>
  </si>
  <si>
    <t>FnA05d0509</t>
  </si>
  <si>
    <t>AnA05d06</t>
  </si>
  <si>
    <t>FnA05d0601</t>
  </si>
  <si>
    <t>FnA05d0602</t>
  </si>
  <si>
    <t>AnA05d07</t>
  </si>
  <si>
    <t>FnA05d0701</t>
  </si>
  <si>
    <t>FnA05d0702</t>
  </si>
  <si>
    <t>AnA05d08</t>
  </si>
  <si>
    <t>FnA05d0801</t>
  </si>
  <si>
    <t>FnA05d0802</t>
  </si>
  <si>
    <t>FnA05d0803</t>
  </si>
  <si>
    <t>FnA05d0804</t>
  </si>
  <si>
    <t>FnA05d0805</t>
  </si>
  <si>
    <t>AnA05d09</t>
  </si>
  <si>
    <t>FnA05d0901</t>
  </si>
  <si>
    <t>FnA05d0902</t>
  </si>
  <si>
    <t>AnA05d10</t>
  </si>
  <si>
    <t>FnA05d1001</t>
  </si>
  <si>
    <t>FnA05d1002</t>
  </si>
  <si>
    <t>FnA05d1003</t>
  </si>
  <si>
    <t>FnA05d1004</t>
  </si>
  <si>
    <t>AnA05d11</t>
  </si>
  <si>
    <t>FnA05d1101</t>
  </si>
  <si>
    <t>AnA05d12</t>
  </si>
  <si>
    <t>FnA05d1201</t>
  </si>
  <si>
    <t>FnA05d1202</t>
  </si>
  <si>
    <t>AnA05d13</t>
  </si>
  <si>
    <t>FnA05d1301</t>
  </si>
  <si>
    <t>FnA05d1302</t>
  </si>
  <si>
    <t>FnA05d1303</t>
  </si>
  <si>
    <t>FnA05d1304</t>
  </si>
  <si>
    <t>FnA05d1305</t>
  </si>
  <si>
    <t>FnA05d1306</t>
  </si>
  <si>
    <t>FnA05d1307</t>
  </si>
  <si>
    <t>AnA05d14</t>
  </si>
  <si>
    <t>FnA05d1401</t>
  </si>
  <si>
    <t>FnA05d1402</t>
  </si>
  <si>
    <t>AnA05d15</t>
  </si>
  <si>
    <t>FnA05d1501</t>
  </si>
  <si>
    <t>AnA05d16</t>
  </si>
  <si>
    <t>FnA05d1601</t>
  </si>
  <si>
    <t>FnA05d1602</t>
  </si>
  <si>
    <t>AnA05d17</t>
  </si>
  <si>
    <t>FnA05d1701</t>
  </si>
  <si>
    <t>FnA05d1702</t>
  </si>
  <si>
    <t>FnA05d1703</t>
  </si>
  <si>
    <t>FnA05d1704</t>
  </si>
  <si>
    <t>AnA05d18</t>
  </si>
  <si>
    <t>FnA05d1801</t>
  </si>
  <si>
    <t>FnA05d1802</t>
  </si>
  <si>
    <t>FnA05d1803</t>
  </si>
  <si>
    <t>FnA05d1804</t>
  </si>
  <si>
    <t>FnA05d1805</t>
  </si>
  <si>
    <t>FnA05d1806</t>
  </si>
  <si>
    <t>FnA05d1807</t>
  </si>
  <si>
    <t>FnA05d1808</t>
  </si>
  <si>
    <t>FnA05d1809</t>
  </si>
  <si>
    <t>FnA05d1810</t>
  </si>
  <si>
    <t>FnA05d1811</t>
  </si>
  <si>
    <t>FnA05d1812</t>
  </si>
  <si>
    <t>FnA05d1813</t>
  </si>
  <si>
    <t>FnA05d1814</t>
  </si>
  <si>
    <t>AnA05d19</t>
  </si>
  <si>
    <t>FnA05d1901</t>
  </si>
  <si>
    <t>FnA05d1902</t>
  </si>
  <si>
    <t>FnA05d1903</t>
  </si>
  <si>
    <t>AnA05d20</t>
  </si>
  <si>
    <t>FnA05d2001</t>
  </si>
  <si>
    <t>AnA05d21</t>
  </si>
  <si>
    <t>FnA05d2101</t>
  </si>
  <si>
    <t>FnA05d2102</t>
  </si>
  <si>
    <t>FnA05d2103</t>
  </si>
  <si>
    <t>FnA05d2104</t>
  </si>
  <si>
    <t>AnA05d22</t>
  </si>
  <si>
    <t>FnA05d2201</t>
  </si>
  <si>
    <t>FnA05d2202</t>
  </si>
  <si>
    <t>FnA05d2203</t>
  </si>
  <si>
    <t>FnA05d2204</t>
  </si>
  <si>
    <t>FnA05d2205</t>
  </si>
  <si>
    <t>FnA05d2206</t>
  </si>
  <si>
    <t>AnA05d23</t>
  </si>
  <si>
    <t>FnA05d2301</t>
  </si>
  <si>
    <t>FnA05d2302</t>
  </si>
  <si>
    <t>FnA05d2303</t>
  </si>
  <si>
    <t>AnA05d24</t>
  </si>
  <si>
    <t>FnA05d2401</t>
  </si>
  <si>
    <t>FnA05d2402</t>
  </si>
  <si>
    <t>FnA05d2403</t>
  </si>
  <si>
    <t>AnA05d25</t>
  </si>
  <si>
    <t>FnA05d2501</t>
  </si>
  <si>
    <t>FnA05d2502</t>
  </si>
  <si>
    <t>FnA05d2503</t>
  </si>
  <si>
    <t>AnA05d26</t>
  </si>
  <si>
    <t>FnA05d2601</t>
  </si>
  <si>
    <t>FnA05d2602</t>
  </si>
  <si>
    <t>FnA05d2603</t>
  </si>
  <si>
    <t>AnA05d27</t>
  </si>
  <si>
    <t>FnA05d2701</t>
  </si>
  <si>
    <t>AnA05d28</t>
  </si>
  <si>
    <t>FnA05d2801</t>
  </si>
  <si>
    <t>AnA05d29</t>
  </si>
  <si>
    <t>FnA05d2901</t>
  </si>
  <si>
    <t>AnA05d30</t>
  </si>
  <si>
    <t>FnA05d3001</t>
  </si>
  <si>
    <t>FnA05d3002</t>
  </si>
  <si>
    <t>FnA05d3003</t>
  </si>
  <si>
    <t>FnA05d3004</t>
  </si>
  <si>
    <t>AnA05d31</t>
  </si>
  <si>
    <t>FnA05d3101</t>
  </si>
  <si>
    <t>FnA05d3102</t>
  </si>
  <si>
    <t>AnA05d32</t>
  </si>
  <si>
    <t>FnA05d3201</t>
  </si>
  <si>
    <t>FnA05d3202</t>
  </si>
  <si>
    <t>FnA05d3203</t>
  </si>
  <si>
    <t>AnA05d33</t>
  </si>
  <si>
    <t>FnA05d3301</t>
  </si>
  <si>
    <t>FnA05d3302</t>
  </si>
  <si>
    <t>FnA05d3303</t>
  </si>
  <si>
    <t>FnA05d3304</t>
  </si>
  <si>
    <t>FnA05d3305</t>
  </si>
  <si>
    <t>FnA05d3306</t>
  </si>
  <si>
    <t>AnA05d34</t>
  </si>
  <si>
    <t>FnA05d3401</t>
  </si>
  <si>
    <t>FnA05d3402</t>
  </si>
  <si>
    <t>AnA05d35</t>
  </si>
  <si>
    <t>FnA05d3501</t>
  </si>
  <si>
    <t>FnA05d3502</t>
  </si>
  <si>
    <t>FnA05d3503</t>
  </si>
  <si>
    <t>FnA05d3504</t>
  </si>
  <si>
    <t>FnA05d3505</t>
  </si>
  <si>
    <t>FnA05d3506</t>
  </si>
  <si>
    <t>FnA05d3507</t>
  </si>
  <si>
    <t>FnA05d3508</t>
  </si>
  <si>
    <t>FnA05d3509</t>
  </si>
  <si>
    <t>P0101</t>
  </si>
  <si>
    <t>A010101</t>
  </si>
  <si>
    <t>F01010101</t>
  </si>
  <si>
    <t>A010102</t>
  </si>
  <si>
    <t>F01010201</t>
  </si>
  <si>
    <t>A010103</t>
  </si>
  <si>
    <t>F01010301</t>
  </si>
  <si>
    <t>A010104</t>
  </si>
  <si>
    <t>F01010401</t>
  </si>
  <si>
    <t>A010105</t>
  </si>
  <si>
    <t>F01010501</t>
  </si>
  <si>
    <t>A010106</t>
  </si>
  <si>
    <t>F01010601</t>
  </si>
  <si>
    <t>F01010602</t>
  </si>
  <si>
    <t>F01010603</t>
  </si>
  <si>
    <t>A010107</t>
  </si>
  <si>
    <t>F01010701</t>
  </si>
  <si>
    <t>A010108</t>
  </si>
  <si>
    <t>F01010801</t>
  </si>
  <si>
    <t>A010109</t>
  </si>
  <si>
    <t>F01010901</t>
  </si>
  <si>
    <t>F01010902</t>
  </si>
  <si>
    <t>A010110</t>
  </si>
  <si>
    <t>F01011001</t>
  </si>
  <si>
    <t>A010111</t>
  </si>
  <si>
    <t>F01011101</t>
  </si>
  <si>
    <t>F01011102</t>
  </si>
  <si>
    <t>A010112</t>
  </si>
  <si>
    <t>F01011201</t>
  </si>
  <si>
    <t>A010113</t>
  </si>
  <si>
    <t>F01011301</t>
  </si>
  <si>
    <t>A010114</t>
  </si>
  <si>
    <t>F01011401</t>
  </si>
  <si>
    <t>A010115</t>
  </si>
  <si>
    <t>F01011501</t>
  </si>
  <si>
    <t>A010116</t>
  </si>
  <si>
    <t>F01011601</t>
  </si>
  <si>
    <t>A010117</t>
  </si>
  <si>
    <t>F01011701</t>
  </si>
  <si>
    <t>A010118</t>
  </si>
  <si>
    <t>F01011801</t>
  </si>
  <si>
    <t>A010119</t>
  </si>
  <si>
    <t>F01011901</t>
  </si>
  <si>
    <t>F01011902</t>
  </si>
  <si>
    <t>A010120</t>
  </si>
  <si>
    <t>F01012001</t>
  </si>
  <si>
    <t>A010121</t>
  </si>
  <si>
    <t>F01012101</t>
  </si>
  <si>
    <t>A010122</t>
  </si>
  <si>
    <t>F01012201</t>
  </si>
  <si>
    <t>A010123</t>
  </si>
  <si>
    <t>F01012301</t>
  </si>
  <si>
    <t>A010124</t>
  </si>
  <si>
    <t>F01012401</t>
  </si>
  <si>
    <t>F01012402</t>
  </si>
  <si>
    <t>A010125</t>
  </si>
  <si>
    <t>F01012501</t>
  </si>
  <si>
    <t>A010126</t>
  </si>
  <si>
    <t>F01012601</t>
  </si>
  <si>
    <t>A010127</t>
  </si>
  <si>
    <t>F01012701</t>
  </si>
  <si>
    <t>F01012702</t>
  </si>
  <si>
    <t>A010128</t>
  </si>
  <si>
    <t>F01012801</t>
  </si>
  <si>
    <t>F01012802</t>
  </si>
  <si>
    <t>A010129</t>
  </si>
  <si>
    <t>F01012901</t>
  </si>
  <si>
    <t>F01012902</t>
  </si>
  <si>
    <t>A010130</t>
  </si>
  <si>
    <t>F01013001</t>
  </si>
  <si>
    <t>A010131</t>
  </si>
  <si>
    <t>F01013101</t>
  </si>
  <si>
    <t>A010132</t>
  </si>
  <si>
    <t>F01013201</t>
  </si>
  <si>
    <t>A010133</t>
  </si>
  <si>
    <t>F01013301</t>
  </si>
  <si>
    <t>A010134</t>
  </si>
  <si>
    <t>F01013401</t>
  </si>
  <si>
    <t>A010135</t>
  </si>
  <si>
    <t>F01013501</t>
  </si>
  <si>
    <t>F01013502</t>
  </si>
  <si>
    <t>A010136</t>
  </si>
  <si>
    <t>F01013601</t>
  </si>
  <si>
    <t>F01013602</t>
  </si>
  <si>
    <t>A010137</t>
  </si>
  <si>
    <t>F01013701</t>
  </si>
  <si>
    <t>A010138</t>
  </si>
  <si>
    <t>F01013801</t>
  </si>
  <si>
    <t>F01013802</t>
  </si>
  <si>
    <t>F01013803</t>
  </si>
  <si>
    <t>A010139</t>
  </si>
  <si>
    <t>F01013901</t>
  </si>
  <si>
    <t>A010140</t>
  </si>
  <si>
    <t>F01014001</t>
  </si>
  <si>
    <t>A010141</t>
  </si>
  <si>
    <t>F01014101</t>
  </si>
  <si>
    <t>A010142</t>
  </si>
  <si>
    <t>F01014201</t>
  </si>
  <si>
    <t>A010143</t>
  </si>
  <si>
    <t>F01014301</t>
  </si>
  <si>
    <t>A010144</t>
  </si>
  <si>
    <t>F01014401</t>
  </si>
  <si>
    <t>P0102</t>
  </si>
  <si>
    <t>A010201</t>
  </si>
  <si>
    <t>F01020101</t>
  </si>
  <si>
    <t>A010202</t>
  </si>
  <si>
    <t>F01020201</t>
  </si>
  <si>
    <t>A010203</t>
  </si>
  <si>
    <t>F01020301</t>
  </si>
  <si>
    <t>F01020302</t>
  </si>
  <si>
    <t>A010204</t>
  </si>
  <si>
    <t>F01020401</t>
  </si>
  <si>
    <t>A010205</t>
  </si>
  <si>
    <t>F01020501</t>
  </si>
  <si>
    <t>A010206</t>
  </si>
  <si>
    <t>F01020601</t>
  </si>
  <si>
    <t>A010207</t>
  </si>
  <si>
    <t>F01020701</t>
  </si>
  <si>
    <t>A010208</t>
  </si>
  <si>
    <t>F01020801</t>
  </si>
  <si>
    <t>A010209</t>
  </si>
  <si>
    <t>F01020901</t>
  </si>
  <si>
    <t>F01020902</t>
  </si>
  <si>
    <t>A010210</t>
  </si>
  <si>
    <t>F01021001</t>
  </si>
  <si>
    <t>A010211</t>
  </si>
  <si>
    <t>F01021101</t>
  </si>
  <si>
    <t>A010212</t>
  </si>
  <si>
    <t>F01021201</t>
  </si>
  <si>
    <t>A010213</t>
  </si>
  <si>
    <t>F01021301</t>
  </si>
  <si>
    <t>A010214</t>
  </si>
  <si>
    <t>F01021401</t>
  </si>
  <si>
    <t>F01021402</t>
  </si>
  <si>
    <t>F01021403</t>
  </si>
  <si>
    <t>F01021404</t>
  </si>
  <si>
    <t>F01021405</t>
  </si>
  <si>
    <t>F01021406</t>
  </si>
  <si>
    <t>A010215</t>
  </si>
  <si>
    <t>F01021501</t>
  </si>
  <si>
    <t>A010216</t>
  </si>
  <si>
    <t>F01021601</t>
  </si>
  <si>
    <t>F01021602</t>
  </si>
  <si>
    <t>F01021603</t>
  </si>
  <si>
    <t>A010217</t>
  </si>
  <si>
    <t>F01021701</t>
  </si>
  <si>
    <t>A010218</t>
  </si>
  <si>
    <t>F01021801</t>
  </si>
  <si>
    <t>A010219</t>
  </si>
  <si>
    <t>F01021901</t>
  </si>
  <si>
    <t>F01021902</t>
  </si>
  <si>
    <t>A010220</t>
  </si>
  <si>
    <t>F01022001</t>
  </si>
  <si>
    <t>F01022002</t>
  </si>
  <si>
    <t>A010221</t>
  </si>
  <si>
    <t>F01022101</t>
  </si>
  <si>
    <t>A010222</t>
  </si>
  <si>
    <t>F01022201</t>
  </si>
  <si>
    <t>F01022202</t>
  </si>
  <si>
    <t>F01022203</t>
  </si>
  <si>
    <t>F01022204</t>
  </si>
  <si>
    <t>F01022205</t>
  </si>
  <si>
    <t>A010223</t>
  </si>
  <si>
    <t>F01022301</t>
  </si>
  <si>
    <t>F01022302</t>
  </si>
  <si>
    <t>A010224</t>
  </si>
  <si>
    <t>F01022401</t>
  </si>
  <si>
    <t>A010225</t>
  </si>
  <si>
    <t>F01022501</t>
  </si>
  <si>
    <t>F01022502</t>
  </si>
  <si>
    <t>F01022503</t>
  </si>
  <si>
    <t>A010226</t>
  </si>
  <si>
    <t>F01022601</t>
  </si>
  <si>
    <t>A010227</t>
  </si>
  <si>
    <t>F01022701</t>
  </si>
  <si>
    <t>A010228</t>
  </si>
  <si>
    <t>F01022801</t>
  </si>
  <si>
    <t>A010229</t>
  </si>
  <si>
    <t>F01022901</t>
  </si>
  <si>
    <t>A010230</t>
  </si>
  <si>
    <t>F01023001</t>
  </si>
  <si>
    <t>A010231</t>
  </si>
  <si>
    <t>F01023101</t>
  </si>
  <si>
    <t>A010232</t>
  </si>
  <si>
    <t>F01023201</t>
  </si>
  <si>
    <t>A010233</t>
  </si>
  <si>
    <t>F01023301</t>
  </si>
  <si>
    <t>A010234</t>
  </si>
  <si>
    <t>F01023401</t>
  </si>
  <si>
    <t>F01023402</t>
  </si>
  <si>
    <t>F01023403</t>
  </si>
  <si>
    <t>F01023404</t>
  </si>
  <si>
    <t>F01023405</t>
  </si>
  <si>
    <t>A010235</t>
  </si>
  <si>
    <t>F01023501</t>
  </si>
  <si>
    <t>A010236</t>
  </si>
  <si>
    <t>F01023601</t>
  </si>
  <si>
    <t>A010237</t>
  </si>
  <si>
    <t>F01023701</t>
  </si>
  <si>
    <t>A010238</t>
  </si>
  <si>
    <t>F01023801</t>
  </si>
  <si>
    <t>A010239</t>
  </si>
  <si>
    <t>F01023901</t>
  </si>
  <si>
    <t>A010240</t>
  </si>
  <si>
    <t>F01024001</t>
  </si>
  <si>
    <t>A010241</t>
  </si>
  <si>
    <t>F01024101</t>
  </si>
  <si>
    <t>A010242</t>
  </si>
  <si>
    <t>F01024201</t>
  </si>
  <si>
    <t>A010243</t>
  </si>
  <si>
    <t>F01024301</t>
  </si>
  <si>
    <t>F01024302</t>
  </si>
  <si>
    <t>A010244</t>
  </si>
  <si>
    <t>F01024401</t>
  </si>
  <si>
    <t>A010245</t>
  </si>
  <si>
    <t>F01024501</t>
  </si>
  <si>
    <t>A010246</t>
  </si>
  <si>
    <t>F01024601</t>
  </si>
  <si>
    <t>F01024602</t>
  </si>
  <si>
    <t>A010247</t>
  </si>
  <si>
    <t>F01024701</t>
  </si>
  <si>
    <t>F01024702</t>
  </si>
  <si>
    <t>A010248</t>
  </si>
  <si>
    <t>F01024801</t>
  </si>
  <si>
    <t>A010249</t>
  </si>
  <si>
    <t>F01024901</t>
  </si>
  <si>
    <t>A010250</t>
  </si>
  <si>
    <t>F01025001</t>
  </si>
  <si>
    <t>A010251</t>
  </si>
  <si>
    <t>F01025101</t>
  </si>
  <si>
    <t>F01025102</t>
  </si>
  <si>
    <t>A010252</t>
  </si>
  <si>
    <t>F01025201</t>
  </si>
  <si>
    <t>A010253</t>
  </si>
  <si>
    <t>F01025301</t>
  </si>
  <si>
    <t>A010254</t>
  </si>
  <si>
    <t>F01025401</t>
  </si>
  <si>
    <t>F01025402</t>
  </si>
  <si>
    <t>F01025403</t>
  </si>
  <si>
    <t>A010255</t>
  </si>
  <si>
    <t>F01025501</t>
  </si>
  <si>
    <t>A010256</t>
  </si>
  <si>
    <t>F01025601</t>
  </si>
  <si>
    <t>A010257</t>
  </si>
  <si>
    <t>F01025701</t>
  </si>
  <si>
    <t>A010258</t>
  </si>
  <si>
    <t>F01025801</t>
  </si>
  <si>
    <t>F01025802</t>
  </si>
  <si>
    <t>A010259</t>
  </si>
  <si>
    <t>F01025901</t>
  </si>
  <si>
    <t>F01025902</t>
  </si>
  <si>
    <t>F01025903</t>
  </si>
  <si>
    <t>F01025904</t>
  </si>
  <si>
    <t>A010260</t>
  </si>
  <si>
    <t>F01026001</t>
  </si>
  <si>
    <t>A010261</t>
  </si>
  <si>
    <t>F01026101</t>
  </si>
  <si>
    <t>A010262</t>
  </si>
  <si>
    <t>F01026201</t>
  </si>
  <si>
    <t>A010263</t>
  </si>
  <si>
    <t>F01026301</t>
  </si>
  <si>
    <t>A010264</t>
  </si>
  <si>
    <t>F01026401</t>
  </si>
  <si>
    <t>A010265</t>
  </si>
  <si>
    <t>F01026501</t>
  </si>
  <si>
    <t>A010266</t>
  </si>
  <si>
    <t>F01026601</t>
  </si>
  <si>
    <t>F01026602</t>
  </si>
  <si>
    <t>A010267</t>
  </si>
  <si>
    <t>F01026701</t>
  </si>
  <si>
    <t>A010268</t>
  </si>
  <si>
    <t>F01026801</t>
  </si>
  <si>
    <t>F01026802</t>
  </si>
  <si>
    <t>A010269</t>
  </si>
  <si>
    <t>F01026901</t>
  </si>
  <si>
    <t>A010270</t>
  </si>
  <si>
    <t>F01027001</t>
  </si>
  <si>
    <t>A010271</t>
  </si>
  <si>
    <t>F01027101</t>
  </si>
  <si>
    <t>F01027102</t>
  </si>
  <si>
    <t>A010272</t>
  </si>
  <si>
    <t>F01027201</t>
  </si>
  <si>
    <t>F01027202</t>
  </si>
  <si>
    <t>A010273</t>
  </si>
  <si>
    <t>F01027301</t>
  </si>
  <si>
    <t>A010274</t>
  </si>
  <si>
    <t>F01027401</t>
  </si>
  <si>
    <t>A010275</t>
  </si>
  <si>
    <t>F01027501</t>
  </si>
  <si>
    <t>A010276</t>
  </si>
  <si>
    <t>F01027601</t>
  </si>
  <si>
    <t>A010277</t>
  </si>
  <si>
    <t>F01027701</t>
  </si>
  <si>
    <t>A010278</t>
  </si>
  <si>
    <t>F01027801</t>
  </si>
  <si>
    <t>A010279</t>
  </si>
  <si>
    <t>F01027901</t>
  </si>
  <si>
    <t>F01027902</t>
  </si>
  <si>
    <t>P0108</t>
  </si>
  <si>
    <t>A010801</t>
  </si>
  <si>
    <t>F01080101</t>
  </si>
  <si>
    <t>F01080102</t>
  </si>
  <si>
    <t>A010802</t>
  </si>
  <si>
    <t>F01080201</t>
  </si>
  <si>
    <t>F01080202</t>
  </si>
  <si>
    <t>A010803</t>
  </si>
  <si>
    <t>F01080301</t>
  </si>
  <si>
    <t>A010804</t>
  </si>
  <si>
    <t>F01080401</t>
  </si>
  <si>
    <t>A010805</t>
  </si>
  <si>
    <t>F01080501</t>
  </si>
  <si>
    <t>A010806</t>
  </si>
  <si>
    <t>F01080601</t>
  </si>
  <si>
    <t>F01080602</t>
  </si>
  <si>
    <t>F01080603</t>
  </si>
  <si>
    <t>A010807</t>
  </si>
  <si>
    <t>F01080701</t>
  </si>
  <si>
    <t>A010808</t>
  </si>
  <si>
    <t>F01080801</t>
  </si>
  <si>
    <t>F01080802</t>
  </si>
  <si>
    <t>A010809</t>
  </si>
  <si>
    <t>F01080901</t>
  </si>
  <si>
    <t>F01080902</t>
  </si>
  <si>
    <t>F01080903</t>
  </si>
  <si>
    <t>A010810</t>
  </si>
  <si>
    <t>F01081001</t>
  </si>
  <si>
    <t>A010811</t>
  </si>
  <si>
    <t>F01081101</t>
  </si>
  <si>
    <t>F01081102</t>
  </si>
  <si>
    <t>F01081103</t>
  </si>
  <si>
    <t>A010812</t>
  </si>
  <si>
    <t>F01081201</t>
  </si>
  <si>
    <t>A010813</t>
  </si>
  <si>
    <t>F01081301</t>
  </si>
  <si>
    <t>A010814</t>
  </si>
  <si>
    <t>F01081401</t>
  </si>
  <si>
    <t>A010815</t>
  </si>
  <si>
    <t>F01081501</t>
  </si>
  <si>
    <t>A010816</t>
  </si>
  <si>
    <t>F01081601</t>
  </si>
  <si>
    <t>A010817</t>
  </si>
  <si>
    <t>F01081701</t>
  </si>
  <si>
    <t>F01081702</t>
  </si>
  <si>
    <t>A010818</t>
  </si>
  <si>
    <t>F01081801</t>
  </si>
  <si>
    <t>A010819</t>
  </si>
  <si>
    <t>F01081901</t>
  </si>
  <si>
    <t>A010820</t>
  </si>
  <si>
    <t>F01082001</t>
  </si>
  <si>
    <t>F01082002</t>
  </si>
  <si>
    <t>A010821</t>
  </si>
  <si>
    <t>F01082101</t>
  </si>
  <si>
    <t>A010822</t>
  </si>
  <si>
    <t>F01082201</t>
  </si>
  <si>
    <t>A010823</t>
  </si>
  <si>
    <t>F01082301</t>
  </si>
  <si>
    <t>A010824</t>
  </si>
  <si>
    <t>F01082401</t>
  </si>
  <si>
    <t>A010825</t>
  </si>
  <si>
    <t>F01082501</t>
  </si>
  <si>
    <t>F01082502</t>
  </si>
  <si>
    <t>F01082503</t>
  </si>
  <si>
    <t>F01082504</t>
  </si>
  <si>
    <t>A010826</t>
  </si>
  <si>
    <t>F01082601</t>
  </si>
  <si>
    <t>F01082602</t>
  </si>
  <si>
    <t>A010827</t>
  </si>
  <si>
    <t>F01082701</t>
  </si>
  <si>
    <t>A010828</t>
  </si>
  <si>
    <t>F01082801</t>
  </si>
  <si>
    <t>F01082802</t>
  </si>
  <si>
    <t>F01082803</t>
  </si>
  <si>
    <t>F01082804</t>
  </si>
  <si>
    <t>F01082805</t>
  </si>
  <si>
    <t>A010829</t>
  </si>
  <si>
    <t>F01082901</t>
  </si>
  <si>
    <t>A010830</t>
  </si>
  <si>
    <t>F01083001</t>
  </si>
  <si>
    <t>F01083002</t>
  </si>
  <si>
    <t>A010831</t>
  </si>
  <si>
    <t>F01083101</t>
  </si>
  <si>
    <t>A010832</t>
  </si>
  <si>
    <t>F01083201</t>
  </si>
  <si>
    <t>A010833</t>
  </si>
  <si>
    <t>F01083301</t>
  </si>
  <si>
    <t>A010834</t>
  </si>
  <si>
    <t>F01083401</t>
  </si>
  <si>
    <t>A010835</t>
  </si>
  <si>
    <t>F01083501</t>
  </si>
  <si>
    <t>A010836</t>
  </si>
  <si>
    <t>F01083601</t>
  </si>
  <si>
    <t>A010837</t>
  </si>
  <si>
    <t>F01083701</t>
  </si>
  <si>
    <t>F01083702</t>
  </si>
  <si>
    <t>A010838</t>
  </si>
  <si>
    <t>F01083801</t>
  </si>
  <si>
    <t>F01083802</t>
  </si>
  <si>
    <t>A010839</t>
  </si>
  <si>
    <t>F01083901</t>
  </si>
  <si>
    <t>A010840</t>
  </si>
  <si>
    <t>F01084001</t>
  </si>
  <si>
    <t>A010841</t>
  </si>
  <si>
    <t>F01084101</t>
  </si>
  <si>
    <t>F01084102</t>
  </si>
  <si>
    <t>A010842</t>
  </si>
  <si>
    <t>F01084201</t>
  </si>
  <si>
    <t>A010843</t>
  </si>
  <si>
    <t>F01084301</t>
  </si>
  <si>
    <t>A010844</t>
  </si>
  <si>
    <t>F01084401</t>
  </si>
  <si>
    <t>A010845</t>
  </si>
  <si>
    <t>F01084501</t>
  </si>
  <si>
    <t>F01084502</t>
  </si>
  <si>
    <t>A010846</t>
  </si>
  <si>
    <t>F01084601</t>
  </si>
  <si>
    <t>A010847</t>
  </si>
  <si>
    <t>F01084701</t>
  </si>
  <si>
    <t>F01084702</t>
  </si>
  <si>
    <t>F01084703</t>
  </si>
  <si>
    <t>A010848</t>
  </si>
  <si>
    <t>F01084801</t>
  </si>
  <si>
    <t>A010849</t>
  </si>
  <si>
    <t>F01084901</t>
  </si>
  <si>
    <t>A010850</t>
  </si>
  <si>
    <t>F01085001</t>
  </si>
  <si>
    <t>A010851</t>
  </si>
  <si>
    <t>F01085101</t>
  </si>
  <si>
    <t>A010852</t>
  </si>
  <si>
    <t>F01085201</t>
  </si>
  <si>
    <t>F01085202</t>
  </si>
  <si>
    <t>A010853</t>
  </si>
  <si>
    <t>F01085301</t>
  </si>
  <si>
    <t>P0109</t>
  </si>
  <si>
    <t>A010901</t>
  </si>
  <si>
    <t>F01090101</t>
  </si>
  <si>
    <t>F01090102</t>
  </si>
  <si>
    <t>F01090103</t>
  </si>
  <si>
    <t>A010902</t>
  </si>
  <si>
    <t>F01090201</t>
  </si>
  <si>
    <t>A010903</t>
  </si>
  <si>
    <t>F01090301</t>
  </si>
  <si>
    <t>A010904</t>
  </si>
  <si>
    <t>F01090401</t>
  </si>
  <si>
    <t>A010905</t>
  </si>
  <si>
    <t>F01090501</t>
  </si>
  <si>
    <t>A010906</t>
  </si>
  <si>
    <t>F01090601</t>
  </si>
  <si>
    <t>A010907</t>
  </si>
  <si>
    <t>F01090701</t>
  </si>
  <si>
    <t>A010908</t>
  </si>
  <si>
    <t>F01090801</t>
  </si>
  <si>
    <t>A010909</t>
  </si>
  <si>
    <t>F01090901</t>
  </si>
  <si>
    <t>A010910</t>
  </si>
  <si>
    <t>F01091001</t>
  </si>
  <si>
    <t>A010911</t>
  </si>
  <si>
    <t>F01091101</t>
  </si>
  <si>
    <t>F01091102</t>
  </si>
  <si>
    <t>A010912</t>
  </si>
  <si>
    <t>F01091201</t>
  </si>
  <si>
    <t>A010913</t>
  </si>
  <si>
    <t>F01091301</t>
  </si>
  <si>
    <t>A010914</t>
  </si>
  <si>
    <t>F01091401</t>
  </si>
  <si>
    <t>A010915</t>
  </si>
  <si>
    <t>F01091501</t>
  </si>
  <si>
    <t>A010916</t>
  </si>
  <si>
    <t>F01091601</t>
  </si>
  <si>
    <t>A010917</t>
  </si>
  <si>
    <t>F01091701</t>
  </si>
  <si>
    <t>F01091702</t>
  </si>
  <si>
    <t>A010918</t>
  </si>
  <si>
    <t>F01091801</t>
  </si>
  <si>
    <t>A010919</t>
  </si>
  <si>
    <t>F01091901</t>
  </si>
  <si>
    <t>A010920</t>
  </si>
  <si>
    <t>F01092001</t>
  </si>
  <si>
    <t>A010921</t>
  </si>
  <si>
    <t>F01092101</t>
  </si>
  <si>
    <t>A010922</t>
  </si>
  <si>
    <t>F01092201</t>
  </si>
  <si>
    <t>F01092202</t>
  </si>
  <si>
    <t>A010923</t>
  </si>
  <si>
    <t>F01092301</t>
  </si>
  <si>
    <t>F01092302</t>
  </si>
  <si>
    <t>A010924</t>
  </si>
  <si>
    <t>F01092401</t>
  </si>
  <si>
    <t>F01092402</t>
  </si>
  <si>
    <t>A010925</t>
  </si>
  <si>
    <t>F01092501</t>
  </si>
  <si>
    <t>A010926</t>
  </si>
  <si>
    <t>F01092601</t>
  </si>
  <si>
    <t>A010927</t>
  </si>
  <si>
    <t>F01092701</t>
  </si>
  <si>
    <t>A010928</t>
  </si>
  <si>
    <t>F01092801</t>
  </si>
  <si>
    <t>A010929</t>
  </si>
  <si>
    <t>F01092901</t>
  </si>
  <si>
    <t>A010930</t>
  </si>
  <si>
    <t>F01093001</t>
  </si>
  <si>
    <t>A010931</t>
  </si>
  <si>
    <t>F01093101</t>
  </si>
  <si>
    <t>A010932</t>
  </si>
  <si>
    <t>F01093201</t>
  </si>
  <si>
    <t>F01093202</t>
  </si>
  <si>
    <t>A010933</t>
  </si>
  <si>
    <t>F01093301</t>
  </si>
  <si>
    <t>A010934</t>
  </si>
  <si>
    <t>F01093401</t>
  </si>
  <si>
    <t>A010935</t>
  </si>
  <si>
    <t>F01093501</t>
  </si>
  <si>
    <t>A010936</t>
  </si>
  <si>
    <t>F01093601</t>
  </si>
  <si>
    <t>A010937</t>
  </si>
  <si>
    <t>F01093701</t>
  </si>
  <si>
    <t>A010938</t>
  </si>
  <si>
    <t>F01093801</t>
  </si>
  <si>
    <t>A010939</t>
  </si>
  <si>
    <t>F01093901</t>
  </si>
  <si>
    <t>A010940</t>
  </si>
  <si>
    <t>F01094001</t>
  </si>
  <si>
    <t>A010941</t>
  </si>
  <si>
    <t>F01094101</t>
  </si>
  <si>
    <t>A010942</t>
  </si>
  <si>
    <t>F01094201</t>
  </si>
  <si>
    <t>A010943</t>
  </si>
  <si>
    <t>F01094301</t>
  </si>
  <si>
    <t>A010944</t>
  </si>
  <si>
    <t>F01094401</t>
  </si>
  <si>
    <t>A010945</t>
  </si>
  <si>
    <t>F01094501</t>
  </si>
  <si>
    <t>F01094502</t>
  </si>
  <si>
    <t>F01094503</t>
  </si>
  <si>
    <t>A010946</t>
  </si>
  <si>
    <t>F01094601</t>
  </si>
  <si>
    <t>A010947</t>
  </si>
  <si>
    <t>F01094701</t>
  </si>
  <si>
    <t>A010948</t>
  </si>
  <si>
    <t>F01094801</t>
  </si>
  <si>
    <t>A010949</t>
  </si>
  <si>
    <t>F01094901</t>
  </si>
  <si>
    <t>F01094902</t>
  </si>
  <si>
    <t>A010950</t>
  </si>
  <si>
    <t>F01095001</t>
  </si>
  <si>
    <t>F01095002</t>
  </si>
  <si>
    <t>F01095003</t>
  </si>
  <si>
    <t>A010951</t>
  </si>
  <si>
    <t>F01095101</t>
  </si>
  <si>
    <t>F01095102</t>
  </si>
  <si>
    <t>F01095103</t>
  </si>
  <si>
    <t>A010952</t>
  </si>
  <si>
    <t>F01095201</t>
  </si>
  <si>
    <t>F01095202</t>
  </si>
  <si>
    <t>A010953</t>
  </si>
  <si>
    <t>F01095301</t>
  </si>
  <si>
    <t>A010954</t>
  </si>
  <si>
    <t>F01095401</t>
  </si>
  <si>
    <t>A010955</t>
  </si>
  <si>
    <t>F01095501</t>
  </si>
  <si>
    <t>F01095502</t>
  </si>
  <si>
    <t>F01095503</t>
  </si>
  <si>
    <t>A010956</t>
  </si>
  <si>
    <t>F01095601</t>
  </si>
  <si>
    <t>A010957</t>
  </si>
  <si>
    <t>F01095701</t>
  </si>
  <si>
    <t>A010958</t>
  </si>
  <si>
    <t>F01095801</t>
  </si>
  <si>
    <t>A010959</t>
  </si>
  <si>
    <t>F01095901</t>
  </si>
  <si>
    <t>P0420</t>
  </si>
  <si>
    <t>A042001</t>
  </si>
  <si>
    <t>F04200101</t>
  </si>
  <si>
    <t>F04200102</t>
  </si>
  <si>
    <t>A042002</t>
  </si>
  <si>
    <t>F04200201</t>
  </si>
  <si>
    <t>A042003</t>
  </si>
  <si>
    <t>F04200301</t>
  </si>
  <si>
    <t>F04200302</t>
  </si>
  <si>
    <t>F04200303</t>
  </si>
  <si>
    <t>F04200304</t>
  </si>
  <si>
    <t>F04200305</t>
  </si>
  <si>
    <t>F04200306</t>
  </si>
  <si>
    <t>F04200307</t>
  </si>
  <si>
    <t>F04200308</t>
  </si>
  <si>
    <t>F04200309</t>
  </si>
  <si>
    <t>F04200310</t>
  </si>
  <si>
    <t>A042004</t>
  </si>
  <si>
    <t>F04200401</t>
  </si>
  <si>
    <t>F04200402</t>
  </si>
  <si>
    <t>A042005</t>
  </si>
  <si>
    <t>F04200501</t>
  </si>
  <si>
    <t>F04200502</t>
  </si>
  <si>
    <t>A042006</t>
  </si>
  <si>
    <t>F04200601</t>
  </si>
  <si>
    <t>A042007</t>
  </si>
  <si>
    <t>F04200701</t>
  </si>
  <si>
    <t>F04200702</t>
  </si>
  <si>
    <t>F04200703</t>
  </si>
  <si>
    <t>F04200704</t>
  </si>
  <si>
    <t>A042008</t>
  </si>
  <si>
    <t>F04200801</t>
  </si>
  <si>
    <t>F04200802</t>
  </si>
  <si>
    <t>A042009</t>
  </si>
  <si>
    <t>F04200901</t>
  </si>
  <si>
    <t>F04200902</t>
  </si>
  <si>
    <t>F04200903</t>
  </si>
  <si>
    <t>F04200904</t>
  </si>
  <si>
    <t>F04200905</t>
  </si>
  <si>
    <t>A042010</t>
  </si>
  <si>
    <t>F04201001</t>
  </si>
  <si>
    <t>F04201002</t>
  </si>
  <si>
    <t>F04201003</t>
  </si>
  <si>
    <t>A042011</t>
  </si>
  <si>
    <t>F04201101</t>
  </si>
  <si>
    <t>F04201102</t>
  </si>
  <si>
    <t>A042012</t>
  </si>
  <si>
    <t>F04201201</t>
  </si>
  <si>
    <t>F04201202</t>
  </si>
  <si>
    <t>F04201203</t>
  </si>
  <si>
    <t>F04201204</t>
  </si>
  <si>
    <t>A042013</t>
  </si>
  <si>
    <t>F04201301</t>
  </si>
  <si>
    <t>A042014</t>
  </si>
  <si>
    <t>F04201401</t>
  </si>
  <si>
    <t>F04201402</t>
  </si>
  <si>
    <t>F04201403</t>
  </si>
  <si>
    <t>F04201404</t>
  </si>
  <si>
    <t>F04201405</t>
  </si>
  <si>
    <t>P0525</t>
  </si>
  <si>
    <t>A052501</t>
  </si>
  <si>
    <t>F05250101</t>
  </si>
  <si>
    <t>F05250102</t>
  </si>
  <si>
    <t>F05250103</t>
  </si>
  <si>
    <t>A052502</t>
  </si>
  <si>
    <t>F05250201</t>
  </si>
  <si>
    <t>A052503</t>
  </si>
  <si>
    <t>F05250301</t>
  </si>
  <si>
    <t>A052504</t>
  </si>
  <si>
    <t>F05250401</t>
  </si>
  <si>
    <t>F05250402</t>
  </si>
  <si>
    <t>A052505</t>
  </si>
  <si>
    <t>F05250501</t>
  </si>
  <si>
    <t>A052506</t>
  </si>
  <si>
    <t>F05250601</t>
  </si>
  <si>
    <t>F05250602</t>
  </si>
  <si>
    <t>F05250603</t>
  </si>
  <si>
    <t>F05250604</t>
  </si>
  <si>
    <t>F05250605</t>
  </si>
  <si>
    <t>F05250606</t>
  </si>
  <si>
    <t>A052507</t>
  </si>
  <si>
    <t>F05250701</t>
  </si>
  <si>
    <t>A052508</t>
  </si>
  <si>
    <t>F05250801</t>
  </si>
  <si>
    <t>A052509</t>
  </si>
  <si>
    <t>F05250901</t>
  </si>
  <si>
    <t>A052510</t>
  </si>
  <si>
    <t>F05251001</t>
  </si>
  <si>
    <t>F05251002</t>
  </si>
  <si>
    <t>F05251003</t>
  </si>
  <si>
    <t>F05251004</t>
  </si>
  <si>
    <t>F05251005</t>
  </si>
  <si>
    <t>A052511</t>
  </si>
  <si>
    <t>F05251101</t>
  </si>
  <si>
    <t>F05251102</t>
  </si>
  <si>
    <t>F05251103</t>
  </si>
  <si>
    <t>F05251104</t>
  </si>
  <si>
    <t>F05251105</t>
  </si>
  <si>
    <t>F05251106</t>
  </si>
  <si>
    <t>F05251107</t>
  </si>
  <si>
    <t>A052512</t>
  </si>
  <si>
    <t>F05251201</t>
  </si>
  <si>
    <t>F05251202</t>
  </si>
  <si>
    <t>F05251203</t>
  </si>
  <si>
    <t>F05251204</t>
  </si>
  <si>
    <t>F05251205</t>
  </si>
  <si>
    <t>A052513</t>
  </si>
  <si>
    <t>F05251301</t>
  </si>
  <si>
    <t>F05251302</t>
  </si>
  <si>
    <t>A052514</t>
  </si>
  <si>
    <t>F05251401</t>
  </si>
  <si>
    <t>A052515</t>
  </si>
  <si>
    <t>F05251501</t>
  </si>
  <si>
    <t>A052516</t>
  </si>
  <si>
    <t>F05251601</t>
  </si>
  <si>
    <t>A052517</t>
  </si>
  <si>
    <t>F05251701</t>
  </si>
  <si>
    <t>F05251702</t>
  </si>
  <si>
    <t>F05251703</t>
  </si>
  <si>
    <t>F05251704</t>
  </si>
  <si>
    <t>F05251705</t>
  </si>
  <si>
    <t>A052518</t>
  </si>
  <si>
    <t>F05251801</t>
  </si>
  <si>
    <t>F05251802</t>
  </si>
  <si>
    <t>F05251803</t>
  </si>
  <si>
    <t>F05251804</t>
  </si>
  <si>
    <t>A052519</t>
  </si>
  <si>
    <t>F05251901</t>
  </si>
  <si>
    <t>F05251902</t>
  </si>
  <si>
    <t>F05251903</t>
  </si>
  <si>
    <t>F05251904</t>
  </si>
  <si>
    <t>F05251905</t>
  </si>
  <si>
    <t>F05251906</t>
  </si>
  <si>
    <t>F05251907</t>
  </si>
  <si>
    <t>F05251908</t>
  </si>
  <si>
    <t>A052520</t>
  </si>
  <si>
    <t>F05252001</t>
  </si>
  <si>
    <t>F05252002</t>
  </si>
  <si>
    <t>A052521</t>
  </si>
  <si>
    <t>F05252101</t>
  </si>
  <si>
    <t>F05252102</t>
  </si>
  <si>
    <t>F05252103</t>
  </si>
  <si>
    <t>F05252104</t>
  </si>
  <si>
    <t>F05252105</t>
  </si>
  <si>
    <t>F05252106</t>
  </si>
  <si>
    <t>A052522</t>
  </si>
  <si>
    <t>F05252201</t>
  </si>
  <si>
    <t>F05252202</t>
  </si>
  <si>
    <t>F05252203</t>
  </si>
  <si>
    <t>F05252204</t>
  </si>
  <si>
    <t>F05252205</t>
  </si>
  <si>
    <t>A052523</t>
  </si>
  <si>
    <t>F05252301</t>
  </si>
  <si>
    <t>A052524</t>
  </si>
  <si>
    <t>F05252401</t>
  </si>
  <si>
    <t>F05252402</t>
  </si>
  <si>
    <t>F05252403</t>
  </si>
  <si>
    <t>F05252404</t>
  </si>
  <si>
    <t>F05252405</t>
  </si>
  <si>
    <t>A052525</t>
  </si>
  <si>
    <t>F05252501</t>
  </si>
  <si>
    <t>F05252502</t>
  </si>
  <si>
    <t>F05252503</t>
  </si>
  <si>
    <t>A052526</t>
  </si>
  <si>
    <t>F05252601</t>
  </si>
  <si>
    <t>F05252602</t>
  </si>
  <si>
    <t>F05252603</t>
  </si>
  <si>
    <t>A052527</t>
  </si>
  <si>
    <t>F05252701</t>
  </si>
  <si>
    <t>F05252702</t>
  </si>
  <si>
    <t>F05252703</t>
  </si>
  <si>
    <t>F05252704</t>
  </si>
  <si>
    <t>F05252705</t>
  </si>
  <si>
    <t>A052528</t>
  </si>
  <si>
    <t>F05252801</t>
  </si>
  <si>
    <t>A052529</t>
  </si>
  <si>
    <t>F05252901</t>
  </si>
  <si>
    <t>A052530</t>
  </si>
  <si>
    <t>F05253001</t>
  </si>
  <si>
    <t>F05253002</t>
  </si>
  <si>
    <t>F05253003</t>
  </si>
  <si>
    <t>F05253004</t>
  </si>
  <si>
    <t>A052531</t>
  </si>
  <si>
    <t>F05253101</t>
  </si>
  <si>
    <t>F05253102</t>
  </si>
  <si>
    <t>F05253103</t>
  </si>
  <si>
    <t>F05253104</t>
  </si>
  <si>
    <t>F05253105</t>
  </si>
  <si>
    <t>A052532</t>
  </si>
  <si>
    <t>F05253201</t>
  </si>
  <si>
    <t>A052533</t>
  </si>
  <si>
    <t>F05253301</t>
  </si>
  <si>
    <t>A052534</t>
  </si>
  <si>
    <t>F05253401</t>
  </si>
  <si>
    <t>F05253402</t>
  </si>
  <si>
    <t>A052535</t>
  </si>
  <si>
    <t>F05253501</t>
  </si>
  <si>
    <t>A052536</t>
  </si>
  <si>
    <t>F05253601</t>
  </si>
  <si>
    <t>A052537</t>
  </si>
  <si>
    <t>F05253701</t>
  </si>
  <si>
    <t>F05253702</t>
  </si>
  <si>
    <t>F05253703</t>
  </si>
  <si>
    <t>F05253704</t>
  </si>
  <si>
    <t>A052538</t>
  </si>
  <si>
    <t>F05253801</t>
  </si>
  <si>
    <t>F05253802</t>
  </si>
  <si>
    <t>F05253803</t>
  </si>
  <si>
    <t>F05253804</t>
  </si>
  <si>
    <t>F05253805</t>
  </si>
  <si>
    <t>A052539</t>
  </si>
  <si>
    <t>F05253901</t>
  </si>
  <si>
    <t>F05253902</t>
  </si>
  <si>
    <t>F05253903</t>
  </si>
  <si>
    <t>F05253904</t>
  </si>
  <si>
    <t>F05253905</t>
  </si>
  <si>
    <t>F05253906</t>
  </si>
  <si>
    <t>F05253907</t>
  </si>
  <si>
    <t>P0527</t>
  </si>
  <si>
    <t>A052701</t>
  </si>
  <si>
    <t>F05270101</t>
  </si>
  <si>
    <t>A052702</t>
  </si>
  <si>
    <t>F05270201</t>
  </si>
  <si>
    <t>F05270202</t>
  </si>
  <si>
    <t>F05270203</t>
  </si>
  <si>
    <t>A052703</t>
  </si>
  <si>
    <t>F05270301</t>
  </si>
  <si>
    <t>A052704</t>
  </si>
  <si>
    <t>F05270401</t>
  </si>
  <si>
    <t>A052705</t>
  </si>
  <si>
    <t>F05270501</t>
  </si>
  <si>
    <t>A052706</t>
  </si>
  <si>
    <t>F05270601</t>
  </si>
  <si>
    <t>A052707</t>
  </si>
  <si>
    <t>F05270701</t>
  </si>
  <si>
    <t>A052708</t>
  </si>
  <si>
    <t>F05270801</t>
  </si>
  <si>
    <t>A052709</t>
  </si>
  <si>
    <t>F05270901</t>
  </si>
  <si>
    <t>A052710</t>
  </si>
  <si>
    <t>F05271001</t>
  </si>
  <si>
    <t>A052711</t>
  </si>
  <si>
    <t>F05271101</t>
  </si>
  <si>
    <t>F05271102</t>
  </si>
  <si>
    <t>F05271103</t>
  </si>
  <si>
    <t>F05271104</t>
  </si>
  <si>
    <t>F05271105</t>
  </si>
  <si>
    <t>A052712</t>
  </si>
  <si>
    <t>F05271201</t>
  </si>
  <si>
    <t>A052713</t>
  </si>
  <si>
    <t>F05271301</t>
  </si>
  <si>
    <t>F05271302</t>
  </si>
  <si>
    <t>F05271303</t>
  </si>
  <si>
    <t>A052714</t>
  </si>
  <si>
    <t>F05271401</t>
  </si>
  <si>
    <t>F05271402</t>
  </si>
  <si>
    <t>F05271403</t>
  </si>
  <si>
    <t>F05271404</t>
  </si>
  <si>
    <t>F05271405</t>
  </si>
  <si>
    <t>A052715</t>
  </si>
  <si>
    <t>F05271501</t>
  </si>
  <si>
    <t>F05271502</t>
  </si>
  <si>
    <t>F05271503</t>
  </si>
  <si>
    <t>F05271504</t>
  </si>
  <si>
    <t>A052716</t>
  </si>
  <si>
    <t>F05271601</t>
  </si>
  <si>
    <t>F05271602</t>
  </si>
  <si>
    <t>F05271603</t>
  </si>
  <si>
    <t>F05271604</t>
  </si>
  <si>
    <t>A052717</t>
  </si>
  <si>
    <t>F05271701</t>
  </si>
  <si>
    <t>A052718</t>
  </si>
  <si>
    <t>F05271801</t>
  </si>
  <si>
    <t>F05271802</t>
  </si>
  <si>
    <t>A052719</t>
  </si>
  <si>
    <t>F05271901</t>
  </si>
  <si>
    <t>F05271902</t>
  </si>
  <si>
    <t>A052720</t>
  </si>
  <si>
    <t>F05272001</t>
  </si>
  <si>
    <t>F05272002</t>
  </si>
  <si>
    <t>A052721</t>
  </si>
  <si>
    <t>F05272101</t>
  </si>
  <si>
    <t>F05272102</t>
  </si>
  <si>
    <t>F05272103</t>
  </si>
  <si>
    <t>A052722</t>
  </si>
  <si>
    <t>F05272201</t>
  </si>
  <si>
    <t>A052723</t>
  </si>
  <si>
    <t>F05272301</t>
  </si>
  <si>
    <t>A052724</t>
  </si>
  <si>
    <t>F05272401</t>
  </si>
  <si>
    <t>F05272402</t>
  </si>
  <si>
    <t>A052725</t>
  </si>
  <si>
    <t>F05272501</t>
  </si>
  <si>
    <t>A052726</t>
  </si>
  <si>
    <t>F05272601</t>
  </si>
  <si>
    <t>A052727</t>
  </si>
  <si>
    <t>F05272701</t>
  </si>
  <si>
    <t>F05272702</t>
  </si>
  <si>
    <t>A052728</t>
  </si>
  <si>
    <t>F05272801</t>
  </si>
  <si>
    <t>F05272800</t>
  </si>
  <si>
    <t>A052729</t>
  </si>
  <si>
    <t>F05272901</t>
  </si>
  <si>
    <t>F05272902</t>
  </si>
  <si>
    <t>A052730</t>
  </si>
  <si>
    <t>F05273001</t>
  </si>
  <si>
    <t>F05273002</t>
  </si>
  <si>
    <t>A052731</t>
  </si>
  <si>
    <t>F05273101</t>
  </si>
  <si>
    <t>A052732</t>
  </si>
  <si>
    <t>F05273201</t>
  </si>
  <si>
    <t>F05273202</t>
  </si>
  <si>
    <t>F05273203</t>
  </si>
  <si>
    <t>A052733</t>
  </si>
  <si>
    <t>F05273301</t>
  </si>
  <si>
    <t>A052734</t>
  </si>
  <si>
    <t>F05273401</t>
  </si>
  <si>
    <t>A052735</t>
  </si>
  <si>
    <t>F05273501</t>
  </si>
  <si>
    <t>F05273502</t>
  </si>
  <si>
    <t>F05273503</t>
  </si>
  <si>
    <t>F05273504</t>
  </si>
  <si>
    <t>A052736</t>
  </si>
  <si>
    <t>F05273601</t>
  </si>
  <si>
    <t>F05273602</t>
  </si>
  <si>
    <t>A052737</t>
  </si>
  <si>
    <t>F05273701</t>
  </si>
  <si>
    <t>A052738</t>
  </si>
  <si>
    <t>F05273801</t>
  </si>
  <si>
    <t>F05273802</t>
  </si>
  <si>
    <t>A052739</t>
  </si>
  <si>
    <t>F05273901</t>
  </si>
  <si>
    <t>A052740</t>
  </si>
  <si>
    <t>F05274001</t>
  </si>
  <si>
    <t>F05274002</t>
  </si>
  <si>
    <t>F05274003</t>
  </si>
  <si>
    <t>A052741</t>
  </si>
  <si>
    <t>F05274101</t>
  </si>
  <si>
    <t>A052742</t>
  </si>
  <si>
    <t>F05274201</t>
  </si>
  <si>
    <t>A052743</t>
  </si>
  <si>
    <t>F05274301</t>
  </si>
  <si>
    <t>A052744</t>
  </si>
  <si>
    <t>F05274401</t>
  </si>
  <si>
    <t>F05274402</t>
  </si>
  <si>
    <t>F05274403</t>
  </si>
  <si>
    <t>F05274404</t>
  </si>
  <si>
    <t>F05274405</t>
  </si>
  <si>
    <t>A052745</t>
  </si>
  <si>
    <t>F05274501</t>
  </si>
  <si>
    <t>A052746</t>
  </si>
  <si>
    <t>F05274601</t>
  </si>
  <si>
    <t>F05274602</t>
  </si>
  <si>
    <t>A052747</t>
  </si>
  <si>
    <t>F05274701</t>
  </si>
  <si>
    <t>F05274702</t>
  </si>
  <si>
    <t>A052748</t>
  </si>
  <si>
    <t>F05274801</t>
  </si>
  <si>
    <t>A052749</t>
  </si>
  <si>
    <t>F05274901</t>
  </si>
  <si>
    <t>F05274902</t>
  </si>
  <si>
    <t>A052750</t>
  </si>
  <si>
    <t>F05275001</t>
  </si>
  <si>
    <t>F05275002</t>
  </si>
  <si>
    <t>A052751</t>
  </si>
  <si>
    <t>F05275101</t>
  </si>
  <si>
    <t>F05275102</t>
  </si>
  <si>
    <t>A052752</t>
  </si>
  <si>
    <t>F05275201</t>
  </si>
  <si>
    <t>F05275202</t>
  </si>
  <si>
    <t>F05275203</t>
  </si>
  <si>
    <t>P0528</t>
  </si>
  <si>
    <t>A052801</t>
  </si>
  <si>
    <t>F05280101</t>
  </si>
  <si>
    <t>F05280102</t>
  </si>
  <si>
    <t>A052802</t>
  </si>
  <si>
    <t>F05280201</t>
  </si>
  <si>
    <t>A052803</t>
  </si>
  <si>
    <t>F05280301</t>
  </si>
  <si>
    <t>F05280302</t>
  </si>
  <si>
    <t>F05280303</t>
  </si>
  <si>
    <t>F05280304</t>
  </si>
  <si>
    <t>A052804</t>
  </si>
  <si>
    <t>F05280401</t>
  </si>
  <si>
    <t>F05280402</t>
  </si>
  <si>
    <t>A052805</t>
  </si>
  <si>
    <t>F05280501</t>
  </si>
  <si>
    <t>A052806</t>
  </si>
  <si>
    <t>F05280601</t>
  </si>
  <si>
    <t>A052807</t>
  </si>
  <si>
    <t>F05280701</t>
  </si>
  <si>
    <t>F05280702</t>
  </si>
  <si>
    <t>F05280703</t>
  </si>
  <si>
    <t>A052808</t>
  </si>
  <si>
    <t>F05280801</t>
  </si>
  <si>
    <t>A052809</t>
  </si>
  <si>
    <t>F05280901</t>
  </si>
  <si>
    <t>A052810</t>
  </si>
  <si>
    <t>F05281001</t>
  </si>
  <si>
    <t>A052811</t>
  </si>
  <si>
    <t>F05281101</t>
  </si>
  <si>
    <t>F05281102</t>
  </si>
  <si>
    <t>F05281103</t>
  </si>
  <si>
    <t>A052812</t>
  </si>
  <si>
    <t>F05281201</t>
  </si>
  <si>
    <t>F05281202</t>
  </si>
  <si>
    <t>F05281203</t>
  </si>
  <si>
    <t>A052813</t>
  </si>
  <si>
    <t>F05281301</t>
  </si>
  <si>
    <t>F05281302</t>
  </si>
  <si>
    <t>F05281303</t>
  </si>
  <si>
    <t>F05281304</t>
  </si>
  <si>
    <t>F05281305</t>
  </si>
  <si>
    <t>F05281306</t>
  </si>
  <si>
    <t>A052814</t>
  </si>
  <si>
    <t>F05281401</t>
  </si>
  <si>
    <t>F05281402</t>
  </si>
  <si>
    <t>A052815</t>
  </si>
  <si>
    <t>F05281501</t>
  </si>
  <si>
    <t>A052816</t>
  </si>
  <si>
    <t>F05281601</t>
  </si>
  <si>
    <t>F05281602</t>
  </si>
  <si>
    <t>A052817</t>
  </si>
  <si>
    <t>F05281701</t>
  </si>
  <si>
    <t>F05281702</t>
  </si>
  <si>
    <t>F05281703</t>
  </si>
  <si>
    <t>A052818</t>
  </si>
  <si>
    <t>F05281801</t>
  </si>
  <si>
    <t>F05281802</t>
  </si>
  <si>
    <t>A052819</t>
  </si>
  <si>
    <t>F05281901</t>
  </si>
  <si>
    <t>F05281902</t>
  </si>
  <si>
    <t>F05281903</t>
  </si>
  <si>
    <t>F05281904</t>
  </si>
  <si>
    <t>A052820</t>
  </si>
  <si>
    <t>F05282001</t>
  </si>
  <si>
    <t>F05282002</t>
  </si>
  <si>
    <t>A052821</t>
  </si>
  <si>
    <t>F05282101</t>
  </si>
  <si>
    <t>A052822</t>
  </si>
  <si>
    <t>F05282201</t>
  </si>
  <si>
    <t>A052823</t>
  </si>
  <si>
    <t>F05282301</t>
  </si>
  <si>
    <t>A052824</t>
  </si>
  <si>
    <t>F05282401</t>
  </si>
  <si>
    <t>F05282402</t>
  </si>
  <si>
    <t>A052825</t>
  </si>
  <si>
    <t>F05282501</t>
  </si>
  <si>
    <t>A052826</t>
  </si>
  <si>
    <t>F05282601</t>
  </si>
  <si>
    <t>A052827</t>
  </si>
  <si>
    <t>F05282701</t>
  </si>
  <si>
    <t>F05282702</t>
  </si>
  <si>
    <t>F05282703</t>
  </si>
  <si>
    <t>F05282704</t>
  </si>
  <si>
    <t>P0529</t>
  </si>
  <si>
    <t>A052901</t>
  </si>
  <si>
    <t>F05290101</t>
  </si>
  <si>
    <t>F05290102</t>
  </si>
  <si>
    <t>F05290103</t>
  </si>
  <si>
    <t>A052902</t>
  </si>
  <si>
    <t>F05290201</t>
  </si>
  <si>
    <t>A052903</t>
  </si>
  <si>
    <t>F05290301</t>
  </si>
  <si>
    <t>F05290302</t>
  </si>
  <si>
    <t>A052904</t>
  </si>
  <si>
    <t>F05290401</t>
  </si>
  <si>
    <t>A052905</t>
  </si>
  <si>
    <t>F05290501</t>
  </si>
  <si>
    <t>F05290502</t>
  </si>
  <si>
    <t>F05290503</t>
  </si>
  <si>
    <t>F05290504</t>
  </si>
  <si>
    <t>A052906</t>
  </si>
  <si>
    <t>F05290601</t>
  </si>
  <si>
    <t>A052907</t>
  </si>
  <si>
    <t>F05290701</t>
  </si>
  <si>
    <t>A052908</t>
  </si>
  <si>
    <t>F05290801</t>
  </si>
  <si>
    <t>A052909</t>
  </si>
  <si>
    <t>F05290901</t>
  </si>
  <si>
    <t>A052910</t>
  </si>
  <si>
    <t>F05291001</t>
  </si>
  <si>
    <t>F05291003</t>
  </si>
  <si>
    <t>A052911</t>
  </si>
  <si>
    <t>F05291101</t>
  </si>
  <si>
    <t>A052912</t>
  </si>
  <si>
    <t>F05291201</t>
  </si>
  <si>
    <t>F05291202</t>
  </si>
  <si>
    <t>F05291203</t>
  </si>
  <si>
    <t>A052913</t>
  </si>
  <si>
    <t>F05291301</t>
  </si>
  <si>
    <t>A052914</t>
  </si>
  <si>
    <t>F05291401</t>
  </si>
  <si>
    <t>F05291402</t>
  </si>
  <si>
    <t>F05291403</t>
  </si>
  <si>
    <t>A052915</t>
  </si>
  <si>
    <t>F05291501</t>
  </si>
  <si>
    <t>F05291502</t>
  </si>
  <si>
    <t>A052916</t>
  </si>
  <si>
    <t>F05291601</t>
  </si>
  <si>
    <t>F05291602</t>
  </si>
  <si>
    <t>F05291603</t>
  </si>
  <si>
    <t>A052917</t>
  </si>
  <si>
    <t>F05291701</t>
  </si>
  <si>
    <t>A052918</t>
  </si>
  <si>
    <t>F05291801</t>
  </si>
  <si>
    <t>F05291802</t>
  </si>
  <si>
    <t>F05291803</t>
  </si>
  <si>
    <t>A052919</t>
  </si>
  <si>
    <t>F05291901</t>
  </si>
  <si>
    <t>F05291902</t>
  </si>
  <si>
    <t>F05291903</t>
  </si>
  <si>
    <t>F05291904</t>
  </si>
  <si>
    <t>A052920</t>
  </si>
  <si>
    <t>F05292001</t>
  </si>
  <si>
    <t>F05292002</t>
  </si>
  <si>
    <t>F05292003</t>
  </si>
  <si>
    <t>A052921</t>
  </si>
  <si>
    <t>F05292101</t>
  </si>
  <si>
    <t>F05292102</t>
  </si>
  <si>
    <t>F05292103</t>
  </si>
  <si>
    <t>F05292104</t>
  </si>
  <si>
    <t>A052922</t>
  </si>
  <si>
    <t>F05292201</t>
  </si>
  <si>
    <t>F05292202</t>
  </si>
  <si>
    <t>F05292203</t>
  </si>
  <si>
    <t>A052923</t>
  </si>
  <si>
    <t>F05292301</t>
  </si>
  <si>
    <t>A052924</t>
  </si>
  <si>
    <t>F05292401</t>
  </si>
  <si>
    <t>A052925</t>
  </si>
  <si>
    <t>F05292501</t>
  </si>
  <si>
    <t>A052926</t>
  </si>
  <si>
    <t>F05292601</t>
  </si>
  <si>
    <t>A052927</t>
  </si>
  <si>
    <t>F05292701</t>
  </si>
  <si>
    <t>A052928</t>
  </si>
  <si>
    <t>F05292801</t>
  </si>
  <si>
    <t>F05292802</t>
  </si>
  <si>
    <t>F05292803</t>
  </si>
  <si>
    <t>A052929</t>
  </si>
  <si>
    <t>F05292901</t>
  </si>
  <si>
    <t>A052930</t>
  </si>
  <si>
    <t>F05293001</t>
  </si>
  <si>
    <t>F05293002</t>
  </si>
  <si>
    <t>Pn598</t>
  </si>
  <si>
    <t>An59801</t>
  </si>
  <si>
    <t>Fn5980101</t>
  </si>
  <si>
    <t>Fn5980102</t>
  </si>
  <si>
    <t>Fn5980103</t>
  </si>
  <si>
    <t>An59802</t>
  </si>
  <si>
    <t>Fn5980201</t>
  </si>
  <si>
    <t>Fn5980202</t>
  </si>
  <si>
    <t>Fn5980203</t>
  </si>
  <si>
    <t>An59803</t>
  </si>
  <si>
    <t>Fn5980301</t>
  </si>
  <si>
    <t>An59804</t>
  </si>
  <si>
    <t>Fn5980401</t>
  </si>
  <si>
    <t>An59805</t>
  </si>
  <si>
    <t>Fn5980501</t>
  </si>
  <si>
    <t>An59806</t>
  </si>
  <si>
    <t>Fn5980601</t>
  </si>
  <si>
    <t>Fn5980602</t>
  </si>
  <si>
    <t>Fn5980603</t>
  </si>
  <si>
    <t>An59807</t>
  </si>
  <si>
    <t>Fn5980701</t>
  </si>
  <si>
    <t>Fn5980702</t>
  </si>
  <si>
    <t>An59808</t>
  </si>
  <si>
    <t>Fn5980801</t>
  </si>
  <si>
    <t>Fn5980802</t>
  </si>
  <si>
    <t>An59809</t>
  </si>
  <si>
    <t>Fn5980901</t>
  </si>
  <si>
    <t>An59810</t>
  </si>
  <si>
    <t>Fn5981001</t>
  </si>
  <si>
    <t>Fn5981002</t>
  </si>
  <si>
    <t>An59811</t>
  </si>
  <si>
    <t>Fn5981101</t>
  </si>
  <si>
    <t>Fn5981102</t>
  </si>
  <si>
    <t>Fn5981103</t>
  </si>
  <si>
    <t>An59812</t>
  </si>
  <si>
    <t>Fn5981201</t>
  </si>
  <si>
    <t>Fn5981202</t>
  </si>
  <si>
    <t>Fn5981203</t>
  </si>
  <si>
    <t>An59813</t>
  </si>
  <si>
    <t>Fn5981301</t>
  </si>
  <si>
    <t>An59814</t>
  </si>
  <si>
    <t>Fn5981401</t>
  </si>
  <si>
    <t>An59815</t>
  </si>
  <si>
    <t>Fn5981501</t>
  </si>
  <si>
    <t>Fn5981502</t>
  </si>
  <si>
    <t>Fn5981503</t>
  </si>
  <si>
    <t>An59816</t>
  </si>
  <si>
    <t>Fn5981601</t>
  </si>
  <si>
    <t>Fn5981600</t>
  </si>
  <si>
    <t>An59817</t>
  </si>
  <si>
    <t>Fn5981701</t>
  </si>
  <si>
    <t>Fn5981702</t>
  </si>
  <si>
    <t>Fn5981703</t>
  </si>
  <si>
    <t>Fn5981704</t>
  </si>
  <si>
    <t>Fn5981705</t>
  </si>
  <si>
    <t>Fn5981706</t>
  </si>
  <si>
    <t>Fn5981707</t>
  </si>
  <si>
    <t>An59818</t>
  </si>
  <si>
    <t>Fn5981801</t>
  </si>
  <si>
    <t>Fn5981802</t>
  </si>
  <si>
    <t>Fn5981803</t>
  </si>
  <si>
    <t>An59819</t>
  </si>
  <si>
    <t>Fn5981901</t>
  </si>
  <si>
    <t>Fn5981902</t>
  </si>
  <si>
    <t>Fn5981903</t>
  </si>
  <si>
    <t>Fn5981904</t>
  </si>
  <si>
    <t>An59820</t>
  </si>
  <si>
    <t>Fn5982001</t>
  </si>
  <si>
    <t>An59821</t>
  </si>
  <si>
    <t>Fn5982101</t>
  </si>
  <si>
    <t>Fn5982102</t>
  </si>
  <si>
    <t>An59822</t>
  </si>
  <si>
    <t>Fn5982201</t>
  </si>
  <si>
    <t>An59823</t>
  </si>
  <si>
    <t>Fn5982301</t>
  </si>
  <si>
    <t>Fn5982302</t>
  </si>
  <si>
    <t>Fn5982303</t>
  </si>
  <si>
    <t>Fn5982304</t>
  </si>
  <si>
    <t>An59824</t>
  </si>
  <si>
    <t>Fn5982401</t>
  </si>
  <si>
    <t>Fn5982402</t>
  </si>
  <si>
    <t>Fn5982403</t>
  </si>
  <si>
    <t>Fn5982404</t>
  </si>
  <si>
    <t>Fn5982405</t>
  </si>
  <si>
    <t>An59825</t>
  </si>
  <si>
    <t>Fn5982501</t>
  </si>
  <si>
    <t>Fn5982502</t>
  </si>
  <si>
    <t>An59826</t>
  </si>
  <si>
    <t>Fn5982601</t>
  </si>
  <si>
    <t>Fn5982602</t>
  </si>
  <si>
    <t>Fn5982603</t>
  </si>
  <si>
    <t>Fn5982604</t>
  </si>
  <si>
    <t>Fn5982605</t>
  </si>
  <si>
    <t>Fn5982606</t>
  </si>
  <si>
    <t>An59827</t>
  </si>
  <si>
    <t>Fn5982701</t>
  </si>
  <si>
    <t>Fn5982702</t>
  </si>
  <si>
    <t>An59828</t>
  </si>
  <si>
    <t>Fn5982801</t>
  </si>
  <si>
    <t>Fn5982802</t>
  </si>
  <si>
    <t>An59829</t>
  </si>
  <si>
    <t>Fn5982901</t>
  </si>
  <si>
    <t>Fn5982902</t>
  </si>
  <si>
    <t>An59830</t>
  </si>
  <si>
    <t>Fn5983001</t>
  </si>
  <si>
    <t>An59831</t>
  </si>
  <si>
    <t>Fn5983101</t>
  </si>
  <si>
    <t>Fn5983102</t>
  </si>
  <si>
    <t>Pn599</t>
  </si>
  <si>
    <t>An59901</t>
  </si>
  <si>
    <t>Fn5990101</t>
  </si>
  <si>
    <t>Fn5990102</t>
  </si>
  <si>
    <t>An59902</t>
  </si>
  <si>
    <t>Fn5990201</t>
  </si>
  <si>
    <t>Fn5990202</t>
  </si>
  <si>
    <t>An59903</t>
  </si>
  <si>
    <t>Fn5990301</t>
  </si>
  <si>
    <t>Fn5990302</t>
  </si>
  <si>
    <t>Fn5990303</t>
  </si>
  <si>
    <t>Fn5990304</t>
  </si>
  <si>
    <t>An59904</t>
  </si>
  <si>
    <t>Fn5990401</t>
  </si>
  <si>
    <t>Fn5990402</t>
  </si>
  <si>
    <t>Fn5990403</t>
  </si>
  <si>
    <t>Fn5990404</t>
  </si>
  <si>
    <t>An59905</t>
  </si>
  <si>
    <t>Fn5990501</t>
  </si>
  <si>
    <t>Fn5990502</t>
  </si>
  <si>
    <t>An59906</t>
  </si>
  <si>
    <t>Fn5990601</t>
  </si>
  <si>
    <t>Fn5990602</t>
  </si>
  <si>
    <t>An59907</t>
  </si>
  <si>
    <t>Fn5990701</t>
  </si>
  <si>
    <t>Fn5990702</t>
  </si>
  <si>
    <t>Fn5990703</t>
  </si>
  <si>
    <t>An59908</t>
  </si>
  <si>
    <t>Fn5990801</t>
  </si>
  <si>
    <t>An59909</t>
  </si>
  <si>
    <t>Fn5990901</t>
  </si>
  <si>
    <t>An59910</t>
  </si>
  <si>
    <t>Fn5991001</t>
  </si>
  <si>
    <t>Fn5991002</t>
  </si>
  <si>
    <t>An59911</t>
  </si>
  <si>
    <t>Fn5991101</t>
  </si>
  <si>
    <t>Fn5991102</t>
  </si>
  <si>
    <t>An59912</t>
  </si>
  <si>
    <t>Fn5991201</t>
  </si>
  <si>
    <t>Fn5991202</t>
  </si>
  <si>
    <t>Fn5991203</t>
  </si>
  <si>
    <t>An59913</t>
  </si>
  <si>
    <t>Fn5991301</t>
  </si>
  <si>
    <t>Fn5991302</t>
  </si>
  <si>
    <t>An59914</t>
  </si>
  <si>
    <t>Fn5991401</t>
  </si>
  <si>
    <t>Fn5991400</t>
  </si>
  <si>
    <t>An59915</t>
  </si>
  <si>
    <t>Fn5991501</t>
  </si>
  <si>
    <t>An59916</t>
  </si>
  <si>
    <t>Fn5991601</t>
  </si>
  <si>
    <t>Fn5991602</t>
  </si>
  <si>
    <t>Fn5991603</t>
  </si>
  <si>
    <t>Fn5991604</t>
  </si>
  <si>
    <t>An59917</t>
  </si>
  <si>
    <t>Fn5991701</t>
  </si>
  <si>
    <t>Fn5991702</t>
  </si>
  <si>
    <t>An59918</t>
  </si>
  <si>
    <t>Fn5991801</t>
  </si>
  <si>
    <t>Fn5991802</t>
  </si>
  <si>
    <t>Fn5991803</t>
  </si>
  <si>
    <t>An59919</t>
  </si>
  <si>
    <t>Fn5991901</t>
  </si>
  <si>
    <t>An59920</t>
  </si>
  <si>
    <t>Fn5992001</t>
  </si>
  <si>
    <t>Fn5992002</t>
  </si>
  <si>
    <t>Fn5992003</t>
  </si>
  <si>
    <t>An59921</t>
  </si>
  <si>
    <t>Fn5992101</t>
  </si>
  <si>
    <t>An59922</t>
  </si>
  <si>
    <t>Fn5992201</t>
  </si>
  <si>
    <t>Fn5992202</t>
  </si>
  <si>
    <t>Fn5992203</t>
  </si>
  <si>
    <t>Fn5992204</t>
  </si>
  <si>
    <t>An59923</t>
  </si>
  <si>
    <t>Fn5992301</t>
  </si>
  <si>
    <t>Fn5992300</t>
  </si>
  <si>
    <t>An59924</t>
  </si>
  <si>
    <t>Fn5992401</t>
  </si>
  <si>
    <t>Fn5992402</t>
  </si>
  <si>
    <t>Fn5992403</t>
  </si>
  <si>
    <t>An59925</t>
  </si>
  <si>
    <t>Fn5992501</t>
  </si>
  <si>
    <t>Fn5992502</t>
  </si>
  <si>
    <t>An59926</t>
  </si>
  <si>
    <t>Fn5992601</t>
  </si>
  <si>
    <t>Fn5992602</t>
  </si>
  <si>
    <t>Fn5992603</t>
  </si>
  <si>
    <t>An59927</t>
  </si>
  <si>
    <t>Fn5992701</t>
  </si>
  <si>
    <t>Fn5992702</t>
  </si>
  <si>
    <t>Fn5992703</t>
  </si>
  <si>
    <t>An59928</t>
  </si>
  <si>
    <t>Fn5992801</t>
  </si>
  <si>
    <t>Fn5992802</t>
  </si>
  <si>
    <t>An59929</t>
  </si>
  <si>
    <t>Fn5992901</t>
  </si>
  <si>
    <t>Fn5992902</t>
  </si>
  <si>
    <t>Fn5992903</t>
  </si>
  <si>
    <t>Fn5992904</t>
  </si>
  <si>
    <t>An59930</t>
  </si>
  <si>
    <t>Fn5993001</t>
  </si>
  <si>
    <t>An59931</t>
  </si>
  <si>
    <t>Fn5993101</t>
  </si>
  <si>
    <t>An59932</t>
  </si>
  <si>
    <t>Fn5993201</t>
  </si>
  <si>
    <t>An59933</t>
  </si>
  <si>
    <t>Fn5993301</t>
  </si>
  <si>
    <t>Fn5993302</t>
  </si>
  <si>
    <t>Fn5993303</t>
  </si>
  <si>
    <t>An59934</t>
  </si>
  <si>
    <t>Fn5993401</t>
  </si>
  <si>
    <t>Fn5993402</t>
  </si>
  <si>
    <t>Fn5993403</t>
  </si>
  <si>
    <t>An59935</t>
  </si>
  <si>
    <t>Fn5993501</t>
  </si>
  <si>
    <t>An59936</t>
  </si>
  <si>
    <t>Fn5993601</t>
  </si>
  <si>
    <t>Fn5993602</t>
  </si>
  <si>
    <t>An59937</t>
  </si>
  <si>
    <t>Fn5993701</t>
  </si>
  <si>
    <t>An59938</t>
  </si>
  <si>
    <t>Fn5993801</t>
  </si>
  <si>
    <t>An59939</t>
  </si>
  <si>
    <t>Fn5993901</t>
  </si>
  <si>
    <t>Fn5993902</t>
  </si>
  <si>
    <t>Fn5993903</t>
  </si>
  <si>
    <t>An59940</t>
  </si>
  <si>
    <t>Fn5994001</t>
  </si>
  <si>
    <t>An59941</t>
  </si>
  <si>
    <t>Fn5994101</t>
  </si>
  <si>
    <t>Fn5994102</t>
  </si>
  <si>
    <t>Fn5994103</t>
  </si>
  <si>
    <t>Fn5994104</t>
  </si>
  <si>
    <t>An59942</t>
  </si>
  <si>
    <t>Fn5994201</t>
  </si>
  <si>
    <t>An59943</t>
  </si>
  <si>
    <t>Fn5994301</t>
  </si>
  <si>
    <t>Fn5994302</t>
  </si>
  <si>
    <t>Fn5994303</t>
  </si>
  <si>
    <t>An59944</t>
  </si>
  <si>
    <t>Fn5994401</t>
  </si>
  <si>
    <t>Fn5994402</t>
  </si>
  <si>
    <t>An59945</t>
  </si>
  <si>
    <t>Fn5994501</t>
  </si>
  <si>
    <t>Fn5994502</t>
  </si>
  <si>
    <t>An59946</t>
  </si>
  <si>
    <t>Fn5994601</t>
  </si>
  <si>
    <t>Fn5994602</t>
  </si>
  <si>
    <t>An59947</t>
  </si>
  <si>
    <t>Fn5994701</t>
  </si>
  <si>
    <t>Fn5994702</t>
  </si>
  <si>
    <t>An59948</t>
  </si>
  <si>
    <t>Fn5994801</t>
  </si>
  <si>
    <t>An59949</t>
  </si>
  <si>
    <t>Fn5994901</t>
  </si>
  <si>
    <t>An59950</t>
  </si>
  <si>
    <t>Fn5995001</t>
  </si>
  <si>
    <t>Fn5995002</t>
  </si>
  <si>
    <t>PnA02b</t>
  </si>
  <si>
    <t>AnA02b01</t>
  </si>
  <si>
    <t>FnA02b0101</t>
  </si>
  <si>
    <t>FnA02b0102</t>
  </si>
  <si>
    <t>FnA02b0103</t>
  </si>
  <si>
    <t>FnA02b0104</t>
  </si>
  <si>
    <t>FnA02b0106</t>
  </si>
  <si>
    <t>AnA02b02</t>
  </si>
  <si>
    <t>FnA02b0201</t>
  </si>
  <si>
    <t>FnA02b0202</t>
  </si>
  <si>
    <t>FnA02b0204</t>
  </si>
  <si>
    <t>AnA02b03</t>
  </si>
  <si>
    <t>FnA02b0301</t>
  </si>
  <si>
    <t>FnA02b0302</t>
  </si>
  <si>
    <t>FnA02b0303</t>
  </si>
  <si>
    <t>FnA02b0304</t>
  </si>
  <si>
    <t>FnA02b0305</t>
  </si>
  <si>
    <t>FnA02b0306</t>
  </si>
  <si>
    <t>AnA02b04</t>
  </si>
  <si>
    <t>FnA02b0401</t>
  </si>
  <si>
    <t>FnA02b0402</t>
  </si>
  <si>
    <t>AnA02b05</t>
  </si>
  <si>
    <t>FnA02b0501</t>
  </si>
  <si>
    <t>AnA02b06</t>
  </si>
  <si>
    <t>FnA02b0601</t>
  </si>
  <si>
    <t>FnA02b0602</t>
  </si>
  <si>
    <t>AnA02b07</t>
  </si>
  <si>
    <t>FnA02b0701</t>
  </si>
  <si>
    <t>FnA02b0702</t>
  </si>
  <si>
    <t>AnA02b08</t>
  </si>
  <si>
    <t>FnA02b0801</t>
  </si>
  <si>
    <t>FnA02b0802</t>
  </si>
  <si>
    <t>AnA02b09</t>
  </si>
  <si>
    <t>FnA02b0901</t>
  </si>
  <si>
    <t>FnA02b0902</t>
  </si>
  <si>
    <t>FnA02b0905</t>
  </si>
  <si>
    <t>FnA02b0907</t>
  </si>
  <si>
    <t>FnA02b0908</t>
  </si>
  <si>
    <t>FnA02b0909</t>
  </si>
  <si>
    <t>AnA02b10</t>
  </si>
  <si>
    <t>FnA02b1001</t>
  </si>
  <si>
    <t>FnA02b1002</t>
  </si>
  <si>
    <t>FnA02b1003</t>
  </si>
  <si>
    <t>AnA02b11</t>
  </si>
  <si>
    <t>FnA02b1101</t>
  </si>
  <si>
    <t>AnA02b12</t>
  </si>
  <si>
    <t>FnA02b1201</t>
  </si>
  <si>
    <t>FnA02b1202</t>
  </si>
  <si>
    <t>FnA02b1204</t>
  </si>
  <si>
    <t>AnA02b13</t>
  </si>
  <si>
    <t>FnA02b1301</t>
  </si>
  <si>
    <t>FnA02b1302</t>
  </si>
  <si>
    <t>FnA02b1303</t>
  </si>
  <si>
    <t>FnA02b1304</t>
  </si>
  <si>
    <t>AnA02b14</t>
  </si>
  <si>
    <t>FnA02b1401</t>
  </si>
  <si>
    <t>FnA02b1403</t>
  </si>
  <si>
    <t>FnA02b1404</t>
  </si>
  <si>
    <t>FnA02b1405</t>
  </si>
  <si>
    <t>AnA02b15</t>
  </si>
  <si>
    <t>FnA02b1501</t>
  </si>
  <si>
    <t>FnA02b1502</t>
  </si>
  <si>
    <t>FnA02b1503</t>
  </si>
  <si>
    <t>FnA02b1504</t>
  </si>
  <si>
    <t>FnA02b1505</t>
  </si>
  <si>
    <t>PnA02c</t>
  </si>
  <si>
    <t>AnA02c01</t>
  </si>
  <si>
    <t>FnA02c0101</t>
  </si>
  <si>
    <t>AnA02c02</t>
  </si>
  <si>
    <t>FnA02c0201</t>
  </si>
  <si>
    <t>AnA02c03</t>
  </si>
  <si>
    <t>FnA02c0301</t>
  </si>
  <si>
    <t>FnA02c0302</t>
  </si>
  <si>
    <t>FnA02c0303</t>
  </si>
  <si>
    <t>AnA02c04</t>
  </si>
  <si>
    <t>FnA02c0401</t>
  </si>
  <si>
    <t>AnA02c05</t>
  </si>
  <si>
    <t>FnA02c0501</t>
  </si>
  <si>
    <t>AnA02c06</t>
  </si>
  <si>
    <t>FnA02c0601</t>
  </si>
  <si>
    <t>AnA02c07</t>
  </si>
  <si>
    <t>FnA02c0701</t>
  </si>
  <si>
    <t>FnA02c0702</t>
  </si>
  <si>
    <t>FnA02c0703</t>
  </si>
  <si>
    <t>FnA02c0704</t>
  </si>
  <si>
    <t>AnA02c08</t>
  </si>
  <si>
    <t>FnA02c0801</t>
  </si>
  <si>
    <t>FnA02c0802</t>
  </si>
  <si>
    <t>FnA02c0803</t>
  </si>
  <si>
    <t>AnA02c09</t>
  </si>
  <si>
    <t>FnA02c0901</t>
  </si>
  <si>
    <t>FnA02c0902</t>
  </si>
  <si>
    <t>FnA02c0903</t>
  </si>
  <si>
    <t>FnA02c0904</t>
  </si>
  <si>
    <t>FnA02c0905</t>
  </si>
  <si>
    <t>FnA02c0906</t>
  </si>
  <si>
    <t>FnA02c0907</t>
  </si>
  <si>
    <t>FnA02c0908</t>
  </si>
  <si>
    <t>AnA02c10</t>
  </si>
  <si>
    <t>FnA02c1001</t>
  </si>
  <si>
    <t>FnA02c1002</t>
  </si>
  <si>
    <t>FnA02c1003</t>
  </si>
  <si>
    <t>FnA02c1004</t>
  </si>
  <si>
    <t>FnA02c1005</t>
  </si>
  <si>
    <t>FnA02c1006</t>
  </si>
  <si>
    <t>FnA02c1007</t>
  </si>
  <si>
    <t>FnA02c1008</t>
  </si>
  <si>
    <t>FnA02c1009</t>
  </si>
  <si>
    <t>FnA02c1010</t>
  </si>
  <si>
    <t>FnA02c1011</t>
  </si>
  <si>
    <t>AnA02c11</t>
  </si>
  <si>
    <t>FnA02c1101</t>
  </si>
  <si>
    <t>FnA02c1102</t>
  </si>
  <si>
    <t>AnA02c12</t>
  </si>
  <si>
    <t>FnA02c1204</t>
  </si>
  <si>
    <t>AnA02c13</t>
  </si>
  <si>
    <t>FnA02c1301</t>
  </si>
  <si>
    <t>FnA02c1302</t>
  </si>
  <si>
    <t>FnA02c1303</t>
  </si>
  <si>
    <t>FnA02c1304</t>
  </si>
  <si>
    <t>FnA02c1305</t>
  </si>
  <si>
    <t>FnA02c1306</t>
  </si>
  <si>
    <t>AnA02c14</t>
  </si>
  <si>
    <t>FnA02c1401</t>
  </si>
  <si>
    <t>PnA03a</t>
  </si>
  <si>
    <t>AnA03a01</t>
  </si>
  <si>
    <t>FnA03a0101</t>
  </si>
  <si>
    <t>AnA03a02</t>
  </si>
  <si>
    <t>FnA03a0201</t>
  </si>
  <si>
    <t>FnA03a0202</t>
  </si>
  <si>
    <t>FnA03a0203</t>
  </si>
  <si>
    <t>FnA03a0204</t>
  </si>
  <si>
    <t>FnA03a0205</t>
  </si>
  <si>
    <t>AnA03a03</t>
  </si>
  <si>
    <t>FnA03a0301</t>
  </si>
  <si>
    <t>FnA03a0302</t>
  </si>
  <si>
    <t>FnA03a0303</t>
  </si>
  <si>
    <t>AnA03a04</t>
  </si>
  <si>
    <t>FnA03a0401</t>
  </si>
  <si>
    <t>FnA03a0402</t>
  </si>
  <si>
    <t>FnA03a0403</t>
  </si>
  <si>
    <t>AnA03a05</t>
  </si>
  <si>
    <t>FnA03a0501</t>
  </si>
  <si>
    <t>AnA03a06</t>
  </si>
  <si>
    <t>FnA03a0601</t>
  </si>
  <si>
    <t>AnA03a07</t>
  </si>
  <si>
    <t>FnA03a0701</t>
  </si>
  <si>
    <t>FnA03a0702</t>
  </si>
  <si>
    <t>FnA03a0703</t>
  </si>
  <si>
    <t>FnA03a0704</t>
  </si>
  <si>
    <t>AnA03a08</t>
  </si>
  <si>
    <t>FnA03a0801</t>
  </si>
  <si>
    <t>FnA03a0802</t>
  </si>
  <si>
    <t>AnA03a09</t>
  </si>
  <si>
    <t>FnA03a0901</t>
  </si>
  <si>
    <t>FnA03a0902</t>
  </si>
  <si>
    <t>FnA03a0903</t>
  </si>
  <si>
    <t>FnA03a0904</t>
  </si>
  <si>
    <t>FnA03a0905</t>
  </si>
  <si>
    <t>FnA03a0906</t>
  </si>
  <si>
    <t>AnA03a10</t>
  </si>
  <si>
    <t>FnA03a1001</t>
  </si>
  <si>
    <t>FnA03a1002</t>
  </si>
  <si>
    <t>AnA03a11</t>
  </si>
  <si>
    <t>FnA03a1101</t>
  </si>
  <si>
    <t>AnA03a12</t>
  </si>
  <si>
    <t>FnA03a1201</t>
  </si>
  <si>
    <t>FnA03a1202</t>
  </si>
  <si>
    <t>FnA03a1203</t>
  </si>
  <si>
    <t>FnA03a1204</t>
  </si>
  <si>
    <t>FnA03a1205</t>
  </si>
  <si>
    <t>FnA03a1206</t>
  </si>
  <si>
    <t>FnA03a1207</t>
  </si>
  <si>
    <t>AnA03a13</t>
  </si>
  <si>
    <t>FnA03a1301</t>
  </si>
  <si>
    <t>AnA03a14</t>
  </si>
  <si>
    <t>FnA03a1401</t>
  </si>
  <si>
    <t>AnA03a15</t>
  </si>
  <si>
    <t>FnA03a1501</t>
  </si>
  <si>
    <t>AnA03a16</t>
  </si>
  <si>
    <t>FnA03a1601</t>
  </si>
  <si>
    <t>FnA03a1602</t>
  </si>
  <si>
    <t>FnA03a1603</t>
  </si>
  <si>
    <t>AnA03a17</t>
  </si>
  <si>
    <t>FnA03a1701</t>
  </si>
  <si>
    <t>AnA03a18</t>
  </si>
  <si>
    <t>FnA03a1801</t>
  </si>
  <si>
    <t>FnA03a1802</t>
  </si>
  <si>
    <t>FnA03a1803</t>
  </si>
  <si>
    <t>FnA03a1804</t>
  </si>
  <si>
    <t>FnA03a1805</t>
  </si>
  <si>
    <t>FnA03a1806</t>
  </si>
  <si>
    <t>AnA03a19</t>
  </si>
  <si>
    <t>FnA03a1901</t>
  </si>
  <si>
    <t>FnA03a1902</t>
  </si>
  <si>
    <t>FnA03a1903</t>
  </si>
  <si>
    <t>FnA03a1904</t>
  </si>
  <si>
    <t>AnA03a20</t>
  </si>
  <si>
    <t>FnA03a2001</t>
  </si>
  <si>
    <t>AnA03a21</t>
  </si>
  <si>
    <t>FnA03a2101</t>
  </si>
  <si>
    <t>FnA03a2102</t>
  </si>
  <si>
    <t>AnA03a22</t>
  </si>
  <si>
    <t>FnA03a2201</t>
  </si>
  <si>
    <t>AnA03a23</t>
  </si>
  <si>
    <t>FnA03a2301</t>
  </si>
  <si>
    <t>AnA03a24</t>
  </si>
  <si>
    <t>FnA03a2401</t>
  </si>
  <si>
    <t>AnA03a25</t>
  </si>
  <si>
    <t>FnA03a2501</t>
  </si>
  <si>
    <t>FnA03a2502</t>
  </si>
  <si>
    <t>FnA03a2503</t>
  </si>
  <si>
    <t>AnA03a26</t>
  </si>
  <si>
    <t>FnA03a2601</t>
  </si>
  <si>
    <t>AnA03a27</t>
  </si>
  <si>
    <t>FnA03a2701</t>
  </si>
  <si>
    <t>FnA03a2702</t>
  </si>
  <si>
    <t>FnA03a2703</t>
  </si>
  <si>
    <t>FnA03a2704</t>
  </si>
  <si>
    <t>AnA03a28</t>
  </si>
  <si>
    <t>FnA03a2801</t>
  </si>
  <si>
    <t>AnA03a29</t>
  </si>
  <si>
    <t>FnA03a2901</t>
  </si>
  <si>
    <t>FnA03a2902</t>
  </si>
  <si>
    <t>FnA03a2903</t>
  </si>
  <si>
    <t>AnA03a30</t>
  </si>
  <si>
    <t>FnA03a3001</t>
  </si>
  <si>
    <t>AnA03a31</t>
  </si>
  <si>
    <t>FnA03a3101</t>
  </si>
  <si>
    <t>FnA03a3102</t>
  </si>
  <si>
    <t>FnA03a3103</t>
  </si>
  <si>
    <t>AnA03a32</t>
  </si>
  <si>
    <t>FnA03a3201</t>
  </si>
  <si>
    <t>FnA03a3202</t>
  </si>
  <si>
    <t>FnA03a3203</t>
  </si>
  <si>
    <t>FnA03a3204</t>
  </si>
  <si>
    <t>AnA03a33</t>
  </si>
  <si>
    <t>FnA03a3301</t>
  </si>
  <si>
    <t>AnA03a34</t>
  </si>
  <si>
    <t>FnA03a3401</t>
  </si>
  <si>
    <t>AnA03a35</t>
  </si>
  <si>
    <t>FnA03a3501</t>
  </si>
  <si>
    <t>FnA03a3502</t>
  </si>
  <si>
    <t>AnA03a36</t>
  </si>
  <si>
    <t>FnA03a3601</t>
  </si>
  <si>
    <t>AnA03a37</t>
  </si>
  <si>
    <t>FnA03a3701</t>
  </si>
  <si>
    <t>AnA03a38</t>
  </si>
  <si>
    <t>FnA03a3801</t>
  </si>
  <si>
    <t>FnA03a3802</t>
  </si>
  <si>
    <t>AnA03a39</t>
  </si>
  <si>
    <t>FnA03a3901</t>
  </si>
  <si>
    <t>AnA03a40</t>
  </si>
  <si>
    <t>FnA03a4001</t>
  </si>
  <si>
    <t>AnA03a41</t>
  </si>
  <si>
    <t>FnA03a4101</t>
  </si>
  <si>
    <t>FnA03a4102</t>
  </si>
  <si>
    <t>FnA03a4103</t>
  </si>
  <si>
    <t>FnA03a4104</t>
  </si>
  <si>
    <t>FnA03a4105</t>
  </si>
  <si>
    <t>FnA03a4106</t>
  </si>
  <si>
    <t>AnA03a42</t>
  </si>
  <si>
    <t>FnA03a4201</t>
  </si>
  <si>
    <t>AnA03a43</t>
  </si>
  <si>
    <t>FnA03a4301</t>
  </si>
  <si>
    <t>FnA03a4302</t>
  </si>
  <si>
    <t>AnA03a44</t>
  </si>
  <si>
    <t>FnA03a4401</t>
  </si>
  <si>
    <t>FnA03a4402</t>
  </si>
  <si>
    <t>FnA03a4403</t>
  </si>
  <si>
    <t>FnA03a4404</t>
  </si>
  <si>
    <t>FnA03a4405</t>
  </si>
  <si>
    <t>AnA03a45</t>
  </si>
  <si>
    <t>FnA03a4501</t>
  </si>
  <si>
    <t>PnA03b</t>
  </si>
  <si>
    <t>AnA03b01</t>
  </si>
  <si>
    <t>FnA03b0101</t>
  </si>
  <si>
    <t>FnA03b0102</t>
  </si>
  <si>
    <t>FnA03b0103</t>
  </si>
  <si>
    <t>FnA03b0104</t>
  </si>
  <si>
    <t>FnA03b0105</t>
  </si>
  <si>
    <t>FnA03b0106</t>
  </si>
  <si>
    <t>FnA03b0107</t>
  </si>
  <si>
    <t>FnA03b0108</t>
  </si>
  <si>
    <t>FnA03b0109</t>
  </si>
  <si>
    <t>AnA03b02</t>
  </si>
  <si>
    <t>FnA03b0201</t>
  </si>
  <si>
    <t>FnA03b0202</t>
  </si>
  <si>
    <t>FnA03b0203</t>
  </si>
  <si>
    <t>FnA03b0204</t>
  </si>
  <si>
    <t>AnA03b03</t>
  </si>
  <si>
    <t>FnA03b0301</t>
  </si>
  <si>
    <t>FnA03b0302</t>
  </si>
  <si>
    <t>AnA03b04</t>
  </si>
  <si>
    <t>FnA03b0401</t>
  </si>
  <si>
    <t>AnA03b05</t>
  </si>
  <si>
    <t>FnA03b0501</t>
  </si>
  <si>
    <t>FnA03b0502</t>
  </si>
  <si>
    <t>FnA03b0503</t>
  </si>
  <si>
    <t>AnA03b06</t>
  </si>
  <si>
    <t>FnA03b0601</t>
  </si>
  <si>
    <t>FnA03b0602</t>
  </si>
  <si>
    <t>FnA03b0603</t>
  </si>
  <si>
    <t>FnA03b0604</t>
  </si>
  <si>
    <t>AnA03b07</t>
  </si>
  <si>
    <t>FnA03b0701</t>
  </si>
  <si>
    <t>AnA03b08</t>
  </si>
  <si>
    <t>FnA03b0801</t>
  </si>
  <si>
    <t>FnA03b0802</t>
  </si>
  <si>
    <t>AnA03b09</t>
  </si>
  <si>
    <t>FnA03b0901</t>
  </si>
  <si>
    <t>FnA03b0902</t>
  </si>
  <si>
    <t>FnA03b0903</t>
  </si>
  <si>
    <t>FnA03b0904</t>
  </si>
  <si>
    <t>FnA03b0905</t>
  </si>
  <si>
    <t>FnA03b0906</t>
  </si>
  <si>
    <t>FnA03b0907</t>
  </si>
  <si>
    <t>FnA03b0908</t>
  </si>
  <si>
    <t>AnA03b10</t>
  </si>
  <si>
    <t>FnA03b1001</t>
  </si>
  <si>
    <t>FnA03b1002</t>
  </si>
  <si>
    <t>FnA03b1003</t>
  </si>
  <si>
    <t>FnA03b1004</t>
  </si>
  <si>
    <t>AnA03b11</t>
  </si>
  <si>
    <t>FnA03b1101</t>
  </si>
  <si>
    <t>AnA03b12</t>
  </si>
  <si>
    <t>FnA03b1201</t>
  </si>
  <si>
    <t>AnA03b13</t>
  </si>
  <si>
    <t>FnA03b1301</t>
  </si>
  <si>
    <t>AnA03b14</t>
  </si>
  <si>
    <t>FnA03b1401</t>
  </si>
  <si>
    <t>FnA03b1402</t>
  </si>
  <si>
    <t>AnA03b15</t>
  </si>
  <si>
    <t>FnA03b1501</t>
  </si>
  <si>
    <t>FnA03b1502</t>
  </si>
  <si>
    <t>AnA03b16</t>
  </si>
  <si>
    <t>FnA03b1601</t>
  </si>
  <si>
    <t>FnA03b1602</t>
  </si>
  <si>
    <t>AnA03b17</t>
  </si>
  <si>
    <t>FnA03b1701</t>
  </si>
  <si>
    <t>FnA03b1702</t>
  </si>
  <si>
    <t>FnA03b1703</t>
  </si>
  <si>
    <t>AnA03b18</t>
  </si>
  <si>
    <t>FnA03b1801</t>
  </si>
  <si>
    <t>AnA03b19</t>
  </si>
  <si>
    <t>FnA03b1901</t>
  </si>
  <si>
    <t>FnA03b1902</t>
  </si>
  <si>
    <t>FnA03b1903</t>
  </si>
  <si>
    <t>FnA03b1904</t>
  </si>
  <si>
    <t>FnA03b1905</t>
  </si>
  <si>
    <t>AnA03b20</t>
  </si>
  <si>
    <t>FnA03b2001</t>
  </si>
  <si>
    <t>AnA03b21</t>
  </si>
  <si>
    <t>FnA03b2101</t>
  </si>
  <si>
    <t>AnA03b22</t>
  </si>
  <si>
    <t>FnA03b2201</t>
  </si>
  <si>
    <t>FnA03b2202</t>
  </si>
  <si>
    <t>AnA03b23</t>
  </si>
  <si>
    <t>FnA03b2301</t>
  </si>
  <si>
    <t>FnA03b2302</t>
  </si>
  <si>
    <t>FnA03b2303</t>
  </si>
  <si>
    <t>FnA03b2304</t>
  </si>
  <si>
    <t>FnA03b2305</t>
  </si>
  <si>
    <t>AnA03b24</t>
  </si>
  <si>
    <t>FnA03b2401</t>
  </si>
  <si>
    <t>FnA03b2402</t>
  </si>
  <si>
    <t>FnA03b2403</t>
  </si>
  <si>
    <t>AnA03b25</t>
  </si>
  <si>
    <t>FnA03b2501</t>
  </si>
  <si>
    <t>FnA03b2502</t>
  </si>
  <si>
    <t>FnA03b2503</t>
  </si>
  <si>
    <t>AnA03b26</t>
  </si>
  <si>
    <t>FnA03b2601</t>
  </si>
  <si>
    <t>AnA03b27</t>
  </si>
  <si>
    <t>FnA03b2701</t>
  </si>
  <si>
    <t>AnA03b28</t>
  </si>
  <si>
    <t>FnA03b2801</t>
  </si>
  <si>
    <t>FnA03b2802</t>
  </si>
  <si>
    <t>FnA03b2803</t>
  </si>
  <si>
    <t>AnA03b29</t>
  </si>
  <si>
    <t>FnA03b2901</t>
  </si>
  <si>
    <t>AnA03b30</t>
  </si>
  <si>
    <t>FnA03b3001</t>
  </si>
  <si>
    <t>FnA03b3002</t>
  </si>
  <si>
    <t>AnA03b31</t>
  </si>
  <si>
    <t>FnA03b3101</t>
  </si>
  <si>
    <t>PnA03c</t>
  </si>
  <si>
    <t>AnA03c01</t>
  </si>
  <si>
    <t>FnA03c0101</t>
  </si>
  <si>
    <t>FnA03c0102</t>
  </si>
  <si>
    <t>FnA03c0103</t>
  </si>
  <si>
    <t>FnA03c0104</t>
  </si>
  <si>
    <t>AnA03c02</t>
  </si>
  <si>
    <t>FnA03c0201</t>
  </si>
  <si>
    <t>FnA03c0202</t>
  </si>
  <si>
    <t>FnA03c0203</t>
  </si>
  <si>
    <t>FnA03c0204</t>
  </si>
  <si>
    <t>FnA03c0205</t>
  </si>
  <si>
    <t>AnA03c03</t>
  </si>
  <si>
    <t>FnA03c0301</t>
  </si>
  <si>
    <t>FnA03c0302</t>
  </si>
  <si>
    <t>FnA03c0303</t>
  </si>
  <si>
    <t>AnA03c04</t>
  </si>
  <si>
    <t>FnA03c0401</t>
  </si>
  <si>
    <t>FnA03c0402</t>
  </si>
  <si>
    <t>AnA03c05</t>
  </si>
  <si>
    <t>FnA03c0501</t>
  </si>
  <si>
    <t>AnA03c06</t>
  </si>
  <si>
    <t>FnA03c0601</t>
  </si>
  <si>
    <t>FnA03c0602</t>
  </si>
  <si>
    <t>AnA03c07</t>
  </si>
  <si>
    <t>FnA03c0701</t>
  </si>
  <si>
    <t>FnA03c0702</t>
  </si>
  <si>
    <t>FnA03c0703</t>
  </si>
  <si>
    <t>FnA03c0704</t>
  </si>
  <si>
    <t>FnA03c0705</t>
  </si>
  <si>
    <t>AnA03c08</t>
  </si>
  <si>
    <t>FnA03c0801</t>
  </si>
  <si>
    <t>AnA03c09</t>
  </si>
  <si>
    <t>FnA03c0901</t>
  </si>
  <si>
    <t>FnA03c0902</t>
  </si>
  <si>
    <t>AnA03c10</t>
  </si>
  <si>
    <t>FnA03c1001</t>
  </si>
  <si>
    <t>AnA03c11</t>
  </si>
  <si>
    <t>FnA03c1101</t>
  </si>
  <si>
    <t>FnA03c1102</t>
  </si>
  <si>
    <t>FnA03c1103</t>
  </si>
  <si>
    <t>FnA03c1104</t>
  </si>
  <si>
    <t>FnA03c1105</t>
  </si>
  <si>
    <t>FnA03c1106</t>
  </si>
  <si>
    <t>AnA03c12</t>
  </si>
  <si>
    <t>FnA03c1201</t>
  </si>
  <si>
    <t>AnA03c13</t>
  </si>
  <si>
    <t>FnA03c1301</t>
  </si>
  <si>
    <t>FnA03c1302</t>
  </si>
  <si>
    <t>AnA03c14</t>
  </si>
  <si>
    <t>FnA03c1401</t>
  </si>
  <si>
    <t>FnA03c1402</t>
  </si>
  <si>
    <t>FnA03c1403</t>
  </si>
  <si>
    <t>FnA03c1404</t>
  </si>
  <si>
    <t>FnA03c1405</t>
  </si>
  <si>
    <t>FnA03c1406</t>
  </si>
  <si>
    <t>AnA03c15</t>
  </si>
  <si>
    <t>FnA03c1501</t>
  </si>
  <si>
    <t>AnA03c16</t>
  </si>
  <si>
    <t>FnA03c1601</t>
  </si>
  <si>
    <t>FnA03c1602</t>
  </si>
  <si>
    <t>FnA03c1603</t>
  </si>
  <si>
    <t>FnA03c1604</t>
  </si>
  <si>
    <t>AnA03c17</t>
  </si>
  <si>
    <t>FnA03c1701</t>
  </si>
  <si>
    <t>AnA03c18</t>
  </si>
  <si>
    <t>FnA03c1801</t>
  </si>
  <si>
    <t>FnA03c1802</t>
  </si>
  <si>
    <t>FnA03c1803</t>
  </si>
  <si>
    <t>FnA03c1804</t>
  </si>
  <si>
    <t>FnA03c1805</t>
  </si>
  <si>
    <t>AnA03c19</t>
  </si>
  <si>
    <t>FnA03c1901</t>
  </si>
  <si>
    <t>FnA03c1902</t>
  </si>
  <si>
    <t>AnA03c20</t>
  </si>
  <si>
    <t>FnA03c2001</t>
  </si>
  <si>
    <t>AnA03c21</t>
  </si>
  <si>
    <t>FnA03c2101</t>
  </si>
  <si>
    <t>FnA03c2102</t>
  </si>
  <si>
    <t>AnA03c22</t>
  </si>
  <si>
    <t>FnA03c2201</t>
  </si>
  <si>
    <t>FnA03c2202</t>
  </si>
  <si>
    <t>FnA03c2203</t>
  </si>
  <si>
    <t>FnA03c2204</t>
  </si>
  <si>
    <t>AnA03c23</t>
  </si>
  <si>
    <t>FnA03c2301</t>
  </si>
  <si>
    <t>AnA03c24</t>
  </si>
  <si>
    <t>FnA03c2401</t>
  </si>
  <si>
    <t>FnA03c2402</t>
  </si>
  <si>
    <t>FnA03c2403</t>
  </si>
  <si>
    <t>FnA03c2404</t>
  </si>
  <si>
    <t>FnA03c2405</t>
  </si>
  <si>
    <t>FnA03c2406</t>
  </si>
  <si>
    <t>FnA03c2407</t>
  </si>
  <si>
    <t>FnA03c2408</t>
  </si>
  <si>
    <t>FnA03c2409</t>
  </si>
  <si>
    <t>AnA03c25</t>
  </si>
  <si>
    <t>FnA03c2501</t>
  </si>
  <si>
    <t>FnA03c2502</t>
  </si>
  <si>
    <t>FnA03c2503</t>
  </si>
  <si>
    <t>FnA03c2504</t>
  </si>
  <si>
    <t>AnA03c26</t>
  </si>
  <si>
    <t>FnA03c2601</t>
  </si>
  <si>
    <t>FnA03c2602</t>
  </si>
  <si>
    <t>FnA03c2603</t>
  </si>
  <si>
    <t>AnA03c27</t>
  </si>
  <si>
    <t>FnA03c2701</t>
  </si>
  <si>
    <t>AnA03c28</t>
  </si>
  <si>
    <t>FnA03c2801</t>
  </si>
  <si>
    <t>FnA03c2802</t>
  </si>
  <si>
    <t>FnA03c2803</t>
  </si>
  <si>
    <t>FnA03c2804</t>
  </si>
  <si>
    <t>AnA03c29</t>
  </si>
  <si>
    <t>FnA03c2901</t>
  </si>
  <si>
    <t>AnA03c30</t>
  </si>
  <si>
    <t>FnA03c3001</t>
  </si>
  <si>
    <t>FnA03c3002</t>
  </si>
  <si>
    <t>FnA03c3003</t>
  </si>
  <si>
    <t>FnA03c3004</t>
  </si>
  <si>
    <t>FnA03c3005</t>
  </si>
  <si>
    <t>AnA03c31</t>
  </si>
  <si>
    <t>FnA03c3101</t>
  </si>
  <si>
    <t>AnA03c32</t>
  </si>
  <si>
    <t>FnA03c3201</t>
  </si>
  <si>
    <t>FnA03c3202</t>
  </si>
  <si>
    <t>FnA03c3203</t>
  </si>
  <si>
    <t>FnA03c3204</t>
  </si>
  <si>
    <t>FnA03c3205</t>
  </si>
  <si>
    <t>FnA03c3206</t>
  </si>
  <si>
    <t>AnA03c33</t>
  </si>
  <si>
    <t>FnA03c3301</t>
  </si>
  <si>
    <t>FnA03c3302</t>
  </si>
  <si>
    <t>FnA03c3303</t>
  </si>
  <si>
    <t>AnA03c34</t>
  </si>
  <si>
    <t>FnA03c3401</t>
  </si>
  <si>
    <t>FnA03c3402</t>
  </si>
  <si>
    <t>FnA03c3403</t>
  </si>
  <si>
    <t>AnA03c35</t>
  </si>
  <si>
    <t>FnA03c3501</t>
  </si>
  <si>
    <t>FnA03c3502</t>
  </si>
  <si>
    <t>AnA03c36</t>
  </si>
  <si>
    <t>FnA03c3601</t>
  </si>
  <si>
    <t>AnA03c37</t>
  </si>
  <si>
    <t>FnA03c3701</t>
  </si>
  <si>
    <t>FnA03c3702</t>
  </si>
  <si>
    <t>FnA03c3703</t>
  </si>
  <si>
    <t>FnA03c3704</t>
  </si>
  <si>
    <t>FnA03c3705</t>
  </si>
  <si>
    <t>FnA03c3706</t>
  </si>
  <si>
    <t>AnA03c38</t>
  </si>
  <si>
    <t>FnA03c3801</t>
  </si>
  <si>
    <t>FnA03c3802</t>
  </si>
  <si>
    <t>FnA03c3803</t>
  </si>
  <si>
    <t>FnA03c3804</t>
  </si>
  <si>
    <t>FnA03c3805</t>
  </si>
  <si>
    <t>FnA03c3806</t>
  </si>
  <si>
    <t>FnA03c3807</t>
  </si>
  <si>
    <t>FnA03c3808</t>
  </si>
  <si>
    <t>FnA03c3809</t>
  </si>
  <si>
    <t>PnA03d</t>
  </si>
  <si>
    <t>AnA03d01</t>
  </si>
  <si>
    <t>FnA03d0101</t>
  </si>
  <si>
    <t>AnA03d02</t>
  </si>
  <si>
    <t>FnA03d0201</t>
  </si>
  <si>
    <t>FnA03d0202</t>
  </si>
  <si>
    <t>FnA03d0203</t>
  </si>
  <si>
    <t>FnA03d0204</t>
  </si>
  <si>
    <t>FnA03d0205</t>
  </si>
  <si>
    <t>AnA03d03</t>
  </si>
  <si>
    <t>FnA03d0301</t>
  </si>
  <si>
    <t>FnA03d0302</t>
  </si>
  <si>
    <t>FnA03d0303</t>
  </si>
  <si>
    <t>FnA03d0304</t>
  </si>
  <si>
    <t>FnA03d0305</t>
  </si>
  <si>
    <t>FnA03d0306</t>
  </si>
  <si>
    <t>AnA03d04</t>
  </si>
  <si>
    <t>FnA03d0401</t>
  </si>
  <si>
    <t>AnA03d05</t>
  </si>
  <si>
    <t>FnA03d0501</t>
  </si>
  <si>
    <t>FnA03d0502</t>
  </si>
  <si>
    <t>FnA03d0503</t>
  </si>
  <si>
    <t>FnA03d0504</t>
  </si>
  <si>
    <t>AnA03d06</t>
  </si>
  <si>
    <t>FnA03d0601</t>
  </si>
  <si>
    <t>FnA03d0602</t>
  </si>
  <si>
    <t>AnA03d07</t>
  </si>
  <si>
    <t>FnA03d0701</t>
  </si>
  <si>
    <t>FnA03d0702</t>
  </si>
  <si>
    <t>FnA03d0703</t>
  </si>
  <si>
    <t>FnA03d0704</t>
  </si>
  <si>
    <t>FnA03d0705</t>
  </si>
  <si>
    <t>FnA03d0706</t>
  </si>
  <si>
    <t>FnA03d0707</t>
  </si>
  <si>
    <t>AnA03d08</t>
  </si>
  <si>
    <t>FnA03d0801</t>
  </si>
  <si>
    <t>AnA03d09</t>
  </si>
  <si>
    <t>FnA03d0901</t>
  </si>
  <si>
    <t>FnA03d0902</t>
  </si>
  <si>
    <t>AnA03d10</t>
  </si>
  <si>
    <t>FnA03d1001</t>
  </si>
  <si>
    <t>FnA03d1002</t>
  </si>
  <si>
    <t>FnA03d1003</t>
  </si>
  <si>
    <t>FnA03d1004</t>
  </si>
  <si>
    <t>FnA03d1005</t>
  </si>
  <si>
    <t>AnA03d11</t>
  </si>
  <si>
    <t>FnA03d1101</t>
  </si>
  <si>
    <t>AnA03d12</t>
  </si>
  <si>
    <t>FnA03d1201</t>
  </si>
  <si>
    <t>FnA03d1202</t>
  </si>
  <si>
    <t>AnA03d13</t>
  </si>
  <si>
    <t>FnA03d1301</t>
  </si>
  <si>
    <t>FnA03d1302</t>
  </si>
  <si>
    <t>FnA03d1303</t>
  </si>
  <si>
    <t>FnA03d1304</t>
  </si>
  <si>
    <t>FnA03d1305</t>
  </si>
  <si>
    <t>FnA03d1306</t>
  </si>
  <si>
    <t>FnA03d1307</t>
  </si>
  <si>
    <t>FnA03d1308</t>
  </si>
  <si>
    <t>AnA03d14</t>
  </si>
  <si>
    <t>FnA03d1401</t>
  </si>
  <si>
    <t>AnA03d15</t>
  </si>
  <si>
    <t>FnA03d1501</t>
  </si>
  <si>
    <t>FnA03d1502</t>
  </si>
  <si>
    <t>FnA03d1503</t>
  </si>
  <si>
    <t>FnA03d1504</t>
  </si>
  <si>
    <t>FnA03d1505</t>
  </si>
  <si>
    <t>AnA03d16</t>
  </si>
  <si>
    <t>FnA03d1601</t>
  </si>
  <si>
    <t>FnA03d1602</t>
  </si>
  <si>
    <t>FnA03d1603</t>
  </si>
  <si>
    <t>FnA03d1604</t>
  </si>
  <si>
    <t>FnA03d1605</t>
  </si>
  <si>
    <t>AnA03d17</t>
  </si>
  <si>
    <t>FnA03d1701</t>
  </si>
  <si>
    <t>FnA03d1702</t>
  </si>
  <si>
    <t>FnA03d1703</t>
  </si>
  <si>
    <t>AnA03d18</t>
  </si>
  <si>
    <t>FnA03d1801</t>
  </si>
  <si>
    <t>FnA03d1802</t>
  </si>
  <si>
    <t>FnA03d1803</t>
  </si>
  <si>
    <t>FnA03d1804</t>
  </si>
  <si>
    <t>FnA03d1805</t>
  </si>
  <si>
    <t>AnA03d19</t>
  </si>
  <si>
    <t>FnA03d1901</t>
  </si>
  <si>
    <t>FnA03d1902</t>
  </si>
  <si>
    <t>AnA03d20</t>
  </si>
  <si>
    <t>FnA03d2001</t>
  </si>
  <si>
    <t>AnA03d21</t>
  </si>
  <si>
    <t>FnA03d2101</t>
  </si>
  <si>
    <t>FnA03d2102</t>
  </si>
  <si>
    <t>AnA03d22</t>
  </si>
  <si>
    <t>FnA03d2201</t>
  </si>
  <si>
    <t>FnA03d2202</t>
  </si>
  <si>
    <t>FnA03d2203</t>
  </si>
  <si>
    <t>FnA03d2204</t>
  </si>
  <si>
    <t>FnA03d2205</t>
  </si>
  <si>
    <t>AnA03d23</t>
  </si>
  <si>
    <t>FnA03d2301</t>
  </si>
  <si>
    <t>FnA03d2302</t>
  </si>
  <si>
    <t>AnA03d24</t>
  </si>
  <si>
    <t>FnA03d2401</t>
  </si>
  <si>
    <t>AnA03d25</t>
  </si>
  <si>
    <t>FnA03d2501</t>
  </si>
  <si>
    <t>FnA03d2502</t>
  </si>
  <si>
    <t>FnA03d2503</t>
  </si>
  <si>
    <t>AnA03d26</t>
  </si>
  <si>
    <t>FnA03d2601</t>
  </si>
  <si>
    <t>FnA03d2602</t>
  </si>
  <si>
    <t>FnA03d2603</t>
  </si>
  <si>
    <t>FnA03d2604</t>
  </si>
  <si>
    <t>FnA03d2605</t>
  </si>
  <si>
    <t>FnA03d2606</t>
  </si>
  <si>
    <t>FnA03d2607</t>
  </si>
  <si>
    <t>FnA03d2608</t>
  </si>
  <si>
    <t>AnA03d27</t>
  </si>
  <si>
    <t>FnA03d2701</t>
  </si>
  <si>
    <t>FnA03d2702</t>
  </si>
  <si>
    <t>FnA03d2703</t>
  </si>
  <si>
    <t>AnA03d28</t>
  </si>
  <si>
    <t>FnA03d2801</t>
  </si>
  <si>
    <t>AnA03d29</t>
  </si>
  <si>
    <t>FnA03d2901</t>
  </si>
  <si>
    <t>AnA03d30</t>
  </si>
  <si>
    <t>FnA03d3001</t>
  </si>
  <si>
    <t>FnA03d3002</t>
  </si>
  <si>
    <t>FnA03d3003</t>
  </si>
  <si>
    <t>FnA03d3004</t>
  </si>
  <si>
    <t>FnA03d3005</t>
  </si>
  <si>
    <t>FnA03d3006</t>
  </si>
  <si>
    <t>FnA03d3007</t>
  </si>
  <si>
    <t>AnA03d31</t>
  </si>
  <si>
    <t>FnA03d3101</t>
  </si>
  <si>
    <t>FnA03d3102</t>
  </si>
  <si>
    <t>AnA03d32</t>
  </si>
  <si>
    <t>FnA03d3201</t>
  </si>
  <si>
    <t>FnA03d3202</t>
  </si>
  <si>
    <t>FnA03d3203</t>
  </si>
  <si>
    <t>FnA03d3204</t>
  </si>
  <si>
    <t>FnA03d3205</t>
  </si>
  <si>
    <t>FnA03d3206</t>
  </si>
  <si>
    <t>FnA03d3207</t>
  </si>
  <si>
    <t>FnA03d3208</t>
  </si>
  <si>
    <t>AnA03d33</t>
  </si>
  <si>
    <t>FnA03d3301</t>
  </si>
  <si>
    <t>FnA03d3302</t>
  </si>
  <si>
    <t>FnA03d3303</t>
  </si>
  <si>
    <t>AnA03d34</t>
  </si>
  <si>
    <t>FnA03d3401</t>
  </si>
  <si>
    <t>AnA03d35</t>
  </si>
  <si>
    <t>FnA03d3501</t>
  </si>
  <si>
    <t>FnA03d3502</t>
  </si>
  <si>
    <t>AnA03d36</t>
  </si>
  <si>
    <t>FnA03d3601</t>
  </si>
  <si>
    <t>FnA03d3602</t>
  </si>
  <si>
    <t>AnA03d37</t>
  </si>
  <si>
    <t>FnA03d3701</t>
  </si>
  <si>
    <t>FnA03d3702</t>
  </si>
  <si>
    <t>AnA03d38</t>
  </si>
  <si>
    <t>FnA03d3801</t>
  </si>
  <si>
    <t>FnA03d3802</t>
  </si>
  <si>
    <t>FnA03d3803</t>
  </si>
  <si>
    <t>FnA03d3804</t>
  </si>
  <si>
    <t>FnA03d3805</t>
  </si>
  <si>
    <t>FnA03d3806</t>
  </si>
  <si>
    <t>FnA03d3807</t>
  </si>
  <si>
    <t>FnA03d3808</t>
  </si>
  <si>
    <t>AnA03d39</t>
  </si>
  <si>
    <t>FnA03d3901</t>
  </si>
  <si>
    <t>FnA03d3902</t>
  </si>
  <si>
    <t>FnA03d3903</t>
  </si>
  <si>
    <t>FnA03d3904</t>
  </si>
  <si>
    <t>FnA03d3905</t>
  </si>
  <si>
    <t>FnA03d3906</t>
  </si>
  <si>
    <t>FnA03d3907</t>
  </si>
  <si>
    <t>FnA03d3908</t>
  </si>
  <si>
    <t>FnA03d3909</t>
  </si>
  <si>
    <t>PnA03e</t>
  </si>
  <si>
    <t>AnA03e01</t>
  </si>
  <si>
    <t>FnA03e0101</t>
  </si>
  <si>
    <t>AnA03e02</t>
  </si>
  <si>
    <t>FnA03e0201</t>
  </si>
  <si>
    <t>FnA03e0202</t>
  </si>
  <si>
    <t>FnA03e0203</t>
  </si>
  <si>
    <t>AnA03e03</t>
  </si>
  <si>
    <t>FnA03e0301</t>
  </si>
  <si>
    <t>FnA03e0302</t>
  </si>
  <si>
    <t>FnA03e0303</t>
  </si>
  <si>
    <t>AnA03e04</t>
  </si>
  <si>
    <t>FnA03e0401</t>
  </si>
  <si>
    <t>AnA03e05</t>
  </si>
  <si>
    <t>FnA03e0501</t>
  </si>
  <si>
    <t>FnA03e0502</t>
  </si>
  <si>
    <t>FnA03e0503</t>
  </si>
  <si>
    <t>FnA03e0504</t>
  </si>
  <si>
    <t>FnA03e0505</t>
  </si>
  <si>
    <t>AnA03e06</t>
  </si>
  <si>
    <t>FnA03e0601</t>
  </si>
  <si>
    <t>AnA03e07</t>
  </si>
  <si>
    <t>FnA03e0701</t>
  </si>
  <si>
    <t>FnA03e0702</t>
  </si>
  <si>
    <t>AnA03e08</t>
  </si>
  <si>
    <t>FnA03e0801</t>
  </si>
  <si>
    <t>FnA03e0802</t>
  </si>
  <si>
    <t>FnA03e0803</t>
  </si>
  <si>
    <t>FnA03e0804</t>
  </si>
  <si>
    <t>FnA03e0805</t>
  </si>
  <si>
    <t>FnA03e0806</t>
  </si>
  <si>
    <t>AnA03e09</t>
  </si>
  <si>
    <t>FnA03e0901</t>
  </si>
  <si>
    <t>FnA03e0902</t>
  </si>
  <si>
    <t>FnA03e0903</t>
  </si>
  <si>
    <t>AnA03e10</t>
  </si>
  <si>
    <t>FnA03e1001</t>
  </si>
  <si>
    <t>FnA03e1002</t>
  </si>
  <si>
    <t>FnA03e1003</t>
  </si>
  <si>
    <t>AnA03e11</t>
  </si>
  <si>
    <t>FnA03e1101</t>
  </si>
  <si>
    <t>AnA03e12</t>
  </si>
  <si>
    <t>FnA03e1201</t>
  </si>
  <si>
    <t>AnA03e13</t>
  </si>
  <si>
    <t>FnA03e1301</t>
  </si>
  <si>
    <t>FnA03e1302</t>
  </si>
  <si>
    <t>AnA03e14</t>
  </si>
  <si>
    <t>FnA03e1401</t>
  </si>
  <si>
    <t>FnA03e1402</t>
  </si>
  <si>
    <t>AnA03e15</t>
  </si>
  <si>
    <t>FnA03e1501</t>
  </si>
  <si>
    <t>FnA03e1502</t>
  </si>
  <si>
    <t>FnA03e1503</t>
  </si>
  <si>
    <t>FnA03e1504</t>
  </si>
  <si>
    <t>AnA03e16</t>
  </si>
  <si>
    <t>FnA03e1601</t>
  </si>
  <si>
    <t>FnA03e1602</t>
  </si>
  <si>
    <t>FnA03e1603</t>
  </si>
  <si>
    <t>FnA03e1604</t>
  </si>
  <si>
    <t>AnA03e17</t>
  </si>
  <si>
    <t>FnA03e1701</t>
  </si>
  <si>
    <t>AnA03e18</t>
  </si>
  <si>
    <t>FnA03e1801</t>
  </si>
  <si>
    <t>FnA03e1802</t>
  </si>
  <si>
    <t>AnA03e19</t>
  </si>
  <si>
    <t>FnA03e1901</t>
  </si>
  <si>
    <t>FnA03e1902</t>
  </si>
  <si>
    <t>FnA03e1903</t>
  </si>
  <si>
    <t>AnA03e20</t>
  </si>
  <si>
    <t>FnA03e2001</t>
  </si>
  <si>
    <t>FnA03e2002</t>
  </si>
  <si>
    <t>FnA03e2003</t>
  </si>
  <si>
    <t>FnA03e2004</t>
  </si>
  <si>
    <t>FnA03e2005</t>
  </si>
  <si>
    <t>FnA03e2006</t>
  </si>
  <si>
    <t>AnA03e21</t>
  </si>
  <si>
    <t>FnA03e2101</t>
  </si>
  <si>
    <t>FnA03e2102</t>
  </si>
  <si>
    <t>FnA03e2103</t>
  </si>
  <si>
    <t>AnA03e22</t>
  </si>
  <si>
    <t>FnA03e2201</t>
  </si>
  <si>
    <t>FnA03e2202</t>
  </si>
  <si>
    <t>FnA03e2203</t>
  </si>
  <si>
    <t>FnA03e2204</t>
  </si>
  <si>
    <t>AnA03e23</t>
  </si>
  <si>
    <t>FnA03e2301</t>
  </si>
  <si>
    <t>AnA03e24</t>
  </si>
  <si>
    <t>FnA03e2401</t>
  </si>
  <si>
    <t>AnA03e25</t>
  </si>
  <si>
    <t>FnA03e2501</t>
  </si>
  <si>
    <t>FnA03e2502</t>
  </si>
  <si>
    <t>AnA03e26</t>
  </si>
  <si>
    <t>FnA03e2601</t>
  </si>
  <si>
    <t>FnA03e2602</t>
  </si>
  <si>
    <t>FnA03e2603</t>
  </si>
  <si>
    <t>AnA03e27</t>
  </si>
  <si>
    <t>FnA03e2701</t>
  </si>
  <si>
    <t>FnA03e2702</t>
  </si>
  <si>
    <t>FnA03e2703</t>
  </si>
  <si>
    <t>AnA03e28</t>
  </si>
  <si>
    <t>FnA03e2801</t>
  </si>
  <si>
    <t>FnA03e2802</t>
  </si>
  <si>
    <t>FnA03e2803</t>
  </si>
  <si>
    <t>FnA03e2804</t>
  </si>
  <si>
    <t>AnA03e29</t>
  </si>
  <si>
    <t>FnA03e2901</t>
  </si>
  <si>
    <t>AnA03e30</t>
  </si>
  <si>
    <t>FnA03e3001</t>
  </si>
  <si>
    <t>FnA03e3002</t>
  </si>
  <si>
    <t>FnA03e3003</t>
  </si>
  <si>
    <t>FnA03e3004</t>
  </si>
  <si>
    <t>FnA03e3005</t>
  </si>
  <si>
    <t>FnA03e3006</t>
  </si>
  <si>
    <t>FnA03e3007</t>
  </si>
  <si>
    <t>FnA03e3008</t>
  </si>
  <si>
    <t>FnA03e3009</t>
  </si>
  <si>
    <t>FnA03e3010</t>
  </si>
  <si>
    <t>AnA03e31</t>
  </si>
  <si>
    <t>FnA03e3101</t>
  </si>
  <si>
    <t>FnA03e3102</t>
  </si>
  <si>
    <t>FnA03e3103</t>
  </si>
  <si>
    <t>FnA03e3104</t>
  </si>
  <si>
    <t>FnA03e3105</t>
  </si>
  <si>
    <t>FnA03e3106</t>
  </si>
  <si>
    <t>FnA03e3107</t>
  </si>
  <si>
    <t>FnA03e3108</t>
  </si>
  <si>
    <t>AnA03e32</t>
  </si>
  <si>
    <t>FnA03e3201</t>
  </si>
  <si>
    <t>FnA03e3202</t>
  </si>
  <si>
    <t>FnA03e3203</t>
  </si>
  <si>
    <t>FnA03e3204</t>
  </si>
  <si>
    <t>AnA03e33</t>
  </si>
  <si>
    <t>FnA03e3301</t>
  </si>
  <si>
    <t>FnA03e3302</t>
  </si>
  <si>
    <t>AnA03e34</t>
  </si>
  <si>
    <t>FnA03e3401</t>
  </si>
  <si>
    <t>FnA03e3402</t>
  </si>
  <si>
    <t>FnA03e3403</t>
  </si>
  <si>
    <t>FnA03e3404</t>
  </si>
  <si>
    <t>FnA03e3405</t>
  </si>
  <si>
    <t>FnA03e3406</t>
  </si>
  <si>
    <t>AnA03e35</t>
  </si>
  <si>
    <t>FnA03e3501</t>
  </si>
  <si>
    <t>FnA03e3502</t>
  </si>
  <si>
    <t>AnA03e36</t>
  </si>
  <si>
    <t>FnA03e3601</t>
  </si>
  <si>
    <t>FnA03e3602</t>
  </si>
  <si>
    <t>FnA03e3603</t>
  </si>
  <si>
    <t>FnA03e3604</t>
  </si>
  <si>
    <t>FnA03e3605</t>
  </si>
  <si>
    <t>AnA03e37</t>
  </si>
  <si>
    <t>FnA03e3701</t>
  </si>
  <si>
    <t>FnA03e3702</t>
  </si>
  <si>
    <t>FnA03e3703</t>
  </si>
  <si>
    <t>AnA03e38</t>
  </si>
  <si>
    <t>FnA03e3801</t>
  </si>
  <si>
    <t>FnA03e3802</t>
  </si>
  <si>
    <t>AnA03e39</t>
  </si>
  <si>
    <t>FnA03e3901</t>
  </si>
  <si>
    <t>FnA03e3902</t>
  </si>
  <si>
    <t>FnA03e3903</t>
  </si>
  <si>
    <t>FnA03e3904</t>
  </si>
  <si>
    <t>FnA03e3905</t>
  </si>
  <si>
    <t>FnA03e3906</t>
  </si>
  <si>
    <t>AnA03e40</t>
  </si>
  <si>
    <t>FnA03e4001</t>
  </si>
  <si>
    <t>FnA03e4002</t>
  </si>
  <si>
    <t>AnA03e41</t>
  </si>
  <si>
    <t>FnA03e4101</t>
  </si>
  <si>
    <t>FnA03e4102</t>
  </si>
  <si>
    <t>AnA03e42</t>
  </si>
  <si>
    <t>FnA03e4201</t>
  </si>
  <si>
    <t>FnA03e4202</t>
  </si>
  <si>
    <t>FnA03e4203</t>
  </si>
  <si>
    <t>AnA03e43</t>
  </si>
  <si>
    <t>FnA03e4301</t>
  </si>
  <si>
    <t>AnA03e44</t>
  </si>
  <si>
    <t>FnA03e4401</t>
  </si>
  <si>
    <t>FnA03e4402</t>
  </si>
  <si>
    <t>FnA03e4403</t>
  </si>
  <si>
    <t>FnA03e4404</t>
  </si>
  <si>
    <t>FnA03e4405</t>
  </si>
  <si>
    <t>FnA03e4406</t>
  </si>
  <si>
    <t>FnA03e4407</t>
  </si>
  <si>
    <t>FnA03e4408</t>
  </si>
  <si>
    <t>FnA03e4409</t>
  </si>
  <si>
    <t>FnA03e4410</t>
  </si>
  <si>
    <t>FnA03e4411</t>
  </si>
  <si>
    <t>FnA03e4412</t>
  </si>
  <si>
    <t>FnA03e4413</t>
  </si>
  <si>
    <t>FnA03e4414</t>
  </si>
  <si>
    <t>FnA03e4415</t>
  </si>
  <si>
    <t>AnA03e45</t>
  </si>
  <si>
    <t>FnA03e4501</t>
  </si>
  <si>
    <t>AnA03e46</t>
  </si>
  <si>
    <t>FnA03e4601</t>
  </si>
  <si>
    <t>FnA03e4602</t>
  </si>
  <si>
    <t>Outra denominação</t>
  </si>
  <si>
    <t/>
  </si>
  <si>
    <t>Coleta</t>
  </si>
  <si>
    <t>Out_20</t>
  </si>
  <si>
    <t>Jan_21</t>
  </si>
  <si>
    <t>H</t>
  </si>
  <si>
    <t>Max</t>
  </si>
  <si>
    <t>Placa</t>
  </si>
  <si>
    <t>Min</t>
  </si>
  <si>
    <t>CAP
(cm)</t>
  </si>
  <si>
    <t>CAC
(cm)</t>
  </si>
  <si>
    <t>Delta</t>
  </si>
  <si>
    <t>Multifuste</t>
  </si>
  <si>
    <t>Bloco</t>
  </si>
  <si>
    <t>Área
(ha)</t>
  </si>
  <si>
    <t>P0107</t>
  </si>
  <si>
    <t>Total</t>
  </si>
  <si>
    <t>Patagonula americana</t>
  </si>
  <si>
    <t>Parcelas</t>
  </si>
  <si>
    <t>1 e 2</t>
  </si>
  <si>
    <t>Arvore</t>
  </si>
  <si>
    <t>Fuste</t>
  </si>
  <si>
    <t>NomeComum</t>
  </si>
  <si>
    <t>NomeCient</t>
  </si>
  <si>
    <t>H_adj</t>
  </si>
  <si>
    <t>MinCAP</t>
  </si>
  <si>
    <t>MaxCAP</t>
  </si>
  <si>
    <t>DAP</t>
  </si>
  <si>
    <t>CAC</t>
  </si>
  <si>
    <t>CAC_adj</t>
  </si>
  <si>
    <t>DAC</t>
  </si>
  <si>
    <t>AB</t>
  </si>
  <si>
    <t>AS</t>
  </si>
  <si>
    <t>Fustes</t>
  </si>
  <si>
    <t>Biomassa
(Kg)</t>
  </si>
  <si>
    <t>Carbono
(Kg)</t>
  </si>
  <si>
    <t>Coração de Leão</t>
  </si>
  <si>
    <t>Prunus myrtifolia</t>
  </si>
  <si>
    <t>Árvores</t>
  </si>
  <si>
    <t>AB
(m2)</t>
  </si>
  <si>
    <t>Linha</t>
  </si>
  <si>
    <t>Blocos</t>
  </si>
  <si>
    <t>44 (57)</t>
  </si>
  <si>
    <t>79 (116)</t>
  </si>
  <si>
    <t>18 (38)</t>
  </si>
  <si>
    <t>14 (44)</t>
  </si>
  <si>
    <t>50 (108)</t>
  </si>
  <si>
    <t>39 (119)</t>
  </si>
  <si>
    <t>15 (49)</t>
  </si>
  <si>
    <t>31 (80)</t>
  </si>
  <si>
    <t>38 (120)</t>
  </si>
  <si>
    <t>39 (137)</t>
  </si>
  <si>
    <t>32 (141)</t>
  </si>
  <si>
    <t>35 (129)</t>
  </si>
  <si>
    <t>10 (17)</t>
  </si>
  <si>
    <t>23 (54)</t>
  </si>
  <si>
    <t>7 (20)</t>
  </si>
  <si>
    <t>52 (101)</t>
  </si>
  <si>
    <t>31 (77)</t>
  </si>
  <si>
    <t>28 (74)</t>
  </si>
  <si>
    <t>25 (120)</t>
  </si>
  <si>
    <t>24 (116)</t>
  </si>
  <si>
    <t>22 (46)</t>
  </si>
  <si>
    <t>53 (80)</t>
  </si>
  <si>
    <t>59 (77)</t>
  </si>
  <si>
    <t>27 (56)</t>
  </si>
  <si>
    <t>30 (59)</t>
  </si>
  <si>
    <t>45 (104)</t>
  </si>
  <si>
    <t>46 (150)</t>
  </si>
  <si>
    <t>Médias por parcela:</t>
  </si>
  <si>
    <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</si>
  <si>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</si>
  <si>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N:</t>
  </si>
  <si>
    <t>Variâncias</t>
  </si>
  <si>
    <t>Carbono
(ton/ha)</t>
  </si>
  <si>
    <t>Biomassa
(ton/ha)</t>
  </si>
  <si>
    <r>
      <t>AB
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/ha)</t>
    </r>
  </si>
  <si>
    <r>
      <t>AB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</si>
  <si>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IC's</t>
  </si>
  <si>
    <t>Plantio</t>
  </si>
  <si>
    <t>Idade</t>
  </si>
  <si>
    <t>Medição</t>
  </si>
  <si>
    <t>Densidade</t>
  </si>
  <si>
    <t>BioLenho
(kg)</t>
  </si>
  <si>
    <t>BioRaiz
(kg)</t>
  </si>
  <si>
    <t>BioCopa
(kg)</t>
  </si>
  <si>
    <t>Carbono para CO2 equivalente*:</t>
  </si>
  <si>
    <t>A conversão de carbono para equivalentes de dioxido de carbono, multiplica-se pela razão entre massa molecular do CO2 e massa atômica do C  (44 unidades de CO2/12 unidades de C). Fonte:
https://www.epa.gov/energy/greenhouse-gases-equivalencies-calculator-calculations-and-references#:~:text=To%20convert%20to%20carbon%20dioxide,in%20the%20year%20of%20conversion</t>
  </si>
  <si>
    <t>CAS_Ha
(Mg/ha)</t>
  </si>
  <si>
    <t>C_Ha
(Mg/ha)</t>
  </si>
  <si>
    <t>C_árv
(kg)</t>
  </si>
  <si>
    <t>BioArv
(kg)</t>
  </si>
  <si>
    <t>BAS_árv
(kg)</t>
  </si>
  <si>
    <t>CAS_árv
(kg)</t>
  </si>
  <si>
    <t>CO2eq_Ha
(Mg/ha)</t>
  </si>
  <si>
    <t>BioÁrv
(Kg)</t>
  </si>
  <si>
    <t>C_Árv
(Kg)</t>
  </si>
  <si>
    <t>CO2_Eq
(Mg/ha)</t>
  </si>
  <si>
    <r>
      <t>CO2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</si>
  <si>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IMA</t>
    </r>
    <r>
      <rPr>
        <b/>
        <vertAlign val="subscript"/>
        <sz val="11"/>
        <color theme="1"/>
        <rFont val="Calibri"/>
        <family val="2"/>
        <scheme val="minor"/>
      </rPr>
      <t xml:space="preserve">C
</t>
    </r>
    <r>
      <rPr>
        <b/>
        <sz val="8"/>
        <color theme="1"/>
        <rFont val="Calibri"/>
        <family val="2"/>
        <scheme val="minor"/>
      </rPr>
      <t>Mg/ha/ano</t>
    </r>
  </si>
  <si>
    <r>
      <t>IMA</t>
    </r>
    <r>
      <rPr>
        <b/>
        <vertAlign val="subscript"/>
        <sz val="11"/>
        <color theme="1"/>
        <rFont val="Calibri"/>
        <family val="2"/>
        <scheme val="minor"/>
      </rPr>
      <t xml:space="preserve">CO2
</t>
    </r>
    <r>
      <rPr>
        <b/>
        <sz val="8"/>
        <color theme="1"/>
        <rFont val="Calibri"/>
        <family val="2"/>
        <scheme val="minor"/>
      </rPr>
      <t>Mg/ha/ano</t>
    </r>
  </si>
  <si>
    <t>IMA médio:</t>
  </si>
  <si>
    <r>
      <t>IMA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</si>
  <si>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IMA</t>
    </r>
    <r>
      <rPr>
        <b/>
        <vertAlign val="subscript"/>
        <sz val="11"/>
        <color theme="1"/>
        <rFont val="Calibri"/>
        <family val="2"/>
        <scheme val="minor"/>
      </rPr>
      <t>CO2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</si>
  <si>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ImaC</t>
  </si>
  <si>
    <t>ImaCO2</t>
  </si>
  <si>
    <r>
      <t>Área Basal
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</si>
  <si>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n estimado :</t>
  </si>
  <si>
    <t>Ton média por ha :</t>
  </si>
  <si>
    <t>Área basal média por ha :</t>
  </si>
  <si>
    <t>t de Student :</t>
  </si>
  <si>
    <t>Limites (bounds) :</t>
  </si>
  <si>
    <t>Erro admissível :</t>
  </si>
  <si>
    <t>Limites (B bounds)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</si>
</sst>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"/>
    <numFmt numFmtId="165" formatCode="0.0000"/>
    <numFmt numFmtId="166" formatCode="0.0%"/>
    <numFmt numFmtId="167" formatCode="0.0"/>
    <numFmt numFmtId="171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indexed="64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medium">
        <color theme="9"/>
      </top>
      <bottom/>
      <diagonal/>
    </border>
    <border>
      <left style="thin">
        <color theme="9"/>
      </left>
      <right style="thin">
        <color theme="9"/>
      </right>
      <top style="medium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indexed="64"/>
      </bottom>
      <diagonal/>
    </border>
    <border>
      <left style="thin">
        <color theme="9"/>
      </left>
      <right/>
      <top/>
      <bottom style="thin">
        <color indexed="64"/>
      </bottom>
      <diagonal/>
    </border>
    <border>
      <left style="thin">
        <color theme="9"/>
      </left>
      <right/>
      <top style="thin">
        <color indexed="64"/>
      </top>
      <bottom style="thin">
        <color indexed="64"/>
      </bottom>
      <diagonal/>
    </border>
    <border>
      <left style="thin">
        <color theme="9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4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1" fillId="2" borderId="8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/>
    <xf numFmtId="1" fontId="0" fillId="0" borderId="0" xfId="0" applyNumberFormat="1"/>
    <xf numFmtId="17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2" fontId="0" fillId="4" borderId="0" xfId="0" applyNumberFormat="1" applyFill="1"/>
    <xf numFmtId="0" fontId="0" fillId="4" borderId="0" xfId="0" applyFill="1"/>
    <xf numFmtId="0" fontId="1" fillId="2" borderId="8" xfId="0" applyFont="1" applyFill="1" applyBorder="1" applyAlignment="1">
      <alignment horizontal="center" vertical="center" wrapText="1"/>
    </xf>
    <xf numFmtId="9" fontId="0" fillId="0" borderId="0" xfId="1" applyFont="1"/>
    <xf numFmtId="165" fontId="0" fillId="0" borderId="0" xfId="0" applyNumberFormat="1"/>
    <xf numFmtId="0" fontId="1" fillId="4" borderId="9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wrapText="1"/>
    </xf>
    <xf numFmtId="2" fontId="0" fillId="0" borderId="0" xfId="0" applyNumberFormat="1" applyAlignment="1"/>
    <xf numFmtId="1" fontId="0" fillId="0" borderId="0" xfId="0" applyNumberFormat="1" applyAlignment="1"/>
    <xf numFmtId="0" fontId="1" fillId="2" borderId="6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/>
    </xf>
    <xf numFmtId="0" fontId="0" fillId="0" borderId="11" xfId="0" applyFont="1" applyBorder="1"/>
    <xf numFmtId="0" fontId="0" fillId="0" borderId="11" xfId="0" applyFont="1" applyBorder="1" applyAlignment="1">
      <alignment horizontal="center"/>
    </xf>
    <xf numFmtId="2" fontId="0" fillId="0" borderId="11" xfId="0" applyNumberFormat="1" applyFont="1" applyBorder="1"/>
    <xf numFmtId="2" fontId="0" fillId="0" borderId="12" xfId="0" applyNumberFormat="1" applyFont="1" applyBorder="1"/>
    <xf numFmtId="0" fontId="0" fillId="5" borderId="11" xfId="0" applyFont="1" applyFill="1" applyBorder="1" applyAlignment="1">
      <alignment horizontal="center" vertical="center"/>
    </xf>
    <xf numFmtId="0" fontId="0" fillId="5" borderId="11" xfId="0" applyFont="1" applyFill="1" applyBorder="1"/>
    <xf numFmtId="0" fontId="0" fillId="5" borderId="11" xfId="0" applyFont="1" applyFill="1" applyBorder="1" applyAlignment="1">
      <alignment horizontal="center"/>
    </xf>
    <xf numFmtId="2" fontId="0" fillId="5" borderId="11" xfId="0" applyNumberFormat="1" applyFont="1" applyFill="1" applyBorder="1"/>
    <xf numFmtId="2" fontId="0" fillId="5" borderId="12" xfId="0" applyNumberFormat="1" applyFont="1" applyFill="1" applyBorder="1"/>
    <xf numFmtId="0" fontId="0" fillId="5" borderId="14" xfId="0" applyFont="1" applyFill="1" applyBorder="1" applyAlignment="1">
      <alignment horizontal="center" vertical="center"/>
    </xf>
    <xf numFmtId="0" fontId="0" fillId="5" borderId="14" xfId="0" applyFont="1" applyFill="1" applyBorder="1"/>
    <xf numFmtId="0" fontId="0" fillId="5" borderId="14" xfId="0" applyFont="1" applyFill="1" applyBorder="1" applyAlignment="1">
      <alignment horizontal="center"/>
    </xf>
    <xf numFmtId="2" fontId="0" fillId="5" borderId="14" xfId="0" applyNumberFormat="1" applyFont="1" applyFill="1" applyBorder="1"/>
    <xf numFmtId="0" fontId="0" fillId="5" borderId="16" xfId="0" applyFont="1" applyFill="1" applyBorder="1"/>
    <xf numFmtId="0" fontId="0" fillId="5" borderId="16" xfId="0" applyFont="1" applyFill="1" applyBorder="1" applyAlignment="1">
      <alignment horizontal="center"/>
    </xf>
    <xf numFmtId="2" fontId="0" fillId="5" borderId="16" xfId="0" applyNumberFormat="1" applyFont="1" applyFill="1" applyBorder="1"/>
    <xf numFmtId="2" fontId="0" fillId="5" borderId="17" xfId="0" applyNumberFormat="1" applyFont="1" applyFill="1" applyBorder="1"/>
    <xf numFmtId="0" fontId="1" fillId="4" borderId="11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165" fontId="0" fillId="5" borderId="17" xfId="0" applyNumberFormat="1" applyFont="1" applyFill="1" applyBorder="1"/>
    <xf numFmtId="165" fontId="0" fillId="0" borderId="12" xfId="0" applyNumberFormat="1" applyFont="1" applyBorder="1"/>
    <xf numFmtId="165" fontId="0" fillId="5" borderId="12" xfId="0" applyNumberFormat="1" applyFont="1" applyFill="1" applyBorder="1"/>
    <xf numFmtId="0" fontId="0" fillId="0" borderId="10" xfId="0" applyFont="1" applyBorder="1" applyAlignment="1">
      <alignment horizontal="center" vertical="center"/>
    </xf>
    <xf numFmtId="2" fontId="0" fillId="0" borderId="10" xfId="0" applyNumberFormat="1" applyFont="1" applyBorder="1"/>
    <xf numFmtId="165" fontId="0" fillId="0" borderId="9" xfId="0" applyNumberFormat="1" applyFont="1" applyBorder="1"/>
    <xf numFmtId="0" fontId="0" fillId="0" borderId="8" xfId="0" applyBorder="1"/>
    <xf numFmtId="0" fontId="1" fillId="4" borderId="12" xfId="0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5" borderId="12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right" vertical="center"/>
    </xf>
    <xf numFmtId="0" fontId="0" fillId="0" borderId="12" xfId="0" applyFont="1" applyBorder="1" applyAlignment="1">
      <alignment horizontal="right" vertical="center"/>
    </xf>
    <xf numFmtId="0" fontId="0" fillId="5" borderId="11" xfId="0" applyFont="1" applyFill="1" applyBorder="1" applyAlignment="1">
      <alignment horizontal="right" vertical="center"/>
    </xf>
    <xf numFmtId="0" fontId="0" fillId="5" borderId="12" xfId="0" applyFont="1" applyFill="1" applyBorder="1" applyAlignment="1">
      <alignment horizontal="right" vertical="center"/>
    </xf>
    <xf numFmtId="0" fontId="0" fillId="0" borderId="10" xfId="0" applyFont="1" applyBorder="1" applyAlignment="1">
      <alignment horizontal="right" vertical="center"/>
    </xf>
    <xf numFmtId="0" fontId="0" fillId="0" borderId="9" xfId="0" applyFont="1" applyBorder="1" applyAlignment="1">
      <alignment horizontal="right" vertical="center"/>
    </xf>
    <xf numFmtId="0" fontId="0" fillId="5" borderId="23" xfId="0" applyFont="1" applyFill="1" applyBorder="1" applyAlignment="1">
      <alignment horizontal="center"/>
    </xf>
    <xf numFmtId="0" fontId="0" fillId="5" borderId="23" xfId="0" applyFont="1" applyFill="1" applyBorder="1" applyAlignment="1">
      <alignment horizontal="right" vertical="center"/>
    </xf>
    <xf numFmtId="0" fontId="0" fillId="5" borderId="18" xfId="0" applyFont="1" applyFill="1" applyBorder="1" applyAlignment="1">
      <alignment horizontal="right" vertical="center"/>
    </xf>
    <xf numFmtId="0" fontId="1" fillId="2" borderId="21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/>
    </xf>
    <xf numFmtId="0" fontId="2" fillId="5" borderId="16" xfId="0" applyFont="1" applyFill="1" applyBorder="1"/>
    <xf numFmtId="0" fontId="2" fillId="0" borderId="11" xfId="0" applyFont="1" applyBorder="1"/>
    <xf numFmtId="0" fontId="2" fillId="5" borderId="11" xfId="0" applyFont="1" applyFill="1" applyBorder="1"/>
    <xf numFmtId="0" fontId="2" fillId="5" borderId="14" xfId="0" applyFont="1" applyFill="1" applyBorder="1"/>
    <xf numFmtId="0" fontId="1" fillId="0" borderId="0" xfId="0" applyFont="1"/>
    <xf numFmtId="166" fontId="0" fillId="0" borderId="0" xfId="1" applyNumberFormat="1" applyFont="1"/>
    <xf numFmtId="1" fontId="0" fillId="0" borderId="23" xfId="0" applyNumberFormat="1" applyFont="1" applyFill="1" applyBorder="1"/>
    <xf numFmtId="9" fontId="0" fillId="0" borderId="0" xfId="1" applyNumberFormat="1" applyFont="1"/>
    <xf numFmtId="10" fontId="0" fillId="0" borderId="0" xfId="1" applyNumberFormat="1" applyFont="1"/>
    <xf numFmtId="0" fontId="1" fillId="0" borderId="0" xfId="0" applyFont="1" applyAlignment="1">
      <alignment horizontal="right"/>
    </xf>
    <xf numFmtId="0" fontId="0" fillId="6" borderId="0" xfId="0" applyFill="1"/>
    <xf numFmtId="0" fontId="0" fillId="6" borderId="24" xfId="0" applyFill="1" applyBorder="1"/>
    <xf numFmtId="0" fontId="0" fillId="0" borderId="8" xfId="0" applyBorder="1" applyAlignment="1">
      <alignment horizontal="center"/>
    </xf>
    <xf numFmtId="2" fontId="0" fillId="0" borderId="8" xfId="0" applyNumberFormat="1" applyBorder="1" applyAlignment="1"/>
    <xf numFmtId="2" fontId="0" fillId="7" borderId="4" xfId="0" applyNumberFormat="1" applyFill="1" applyBorder="1"/>
    <xf numFmtId="0" fontId="0" fillId="8" borderId="4" xfId="0" applyFill="1" applyBorder="1"/>
    <xf numFmtId="2" fontId="0" fillId="8" borderId="4" xfId="0" applyNumberFormat="1" applyFill="1" applyBorder="1"/>
    <xf numFmtId="167" fontId="0" fillId="9" borderId="4" xfId="0" applyNumberFormat="1" applyFill="1" applyBorder="1" applyAlignment="1"/>
    <xf numFmtId="14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/>
    <xf numFmtId="0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2" fontId="0" fillId="0" borderId="15" xfId="0" applyNumberFormat="1" applyFont="1" applyBorder="1"/>
    <xf numFmtId="0" fontId="1" fillId="4" borderId="10" xfId="0" applyFont="1" applyFill="1" applyBorder="1" applyAlignment="1">
      <alignment horizontal="center" vertical="center" wrapText="1"/>
    </xf>
    <xf numFmtId="0" fontId="1" fillId="4" borderId="20" xfId="0" applyFont="1" applyFill="1" applyBorder="1" applyAlignment="1">
      <alignment horizontal="center" vertical="center" wrapText="1"/>
    </xf>
    <xf numFmtId="2" fontId="0" fillId="0" borderId="14" xfId="0" applyNumberFormat="1" applyFont="1" applyBorder="1"/>
    <xf numFmtId="2" fontId="0" fillId="0" borderId="23" xfId="0" applyNumberFormat="1" applyFill="1" applyBorder="1"/>
    <xf numFmtId="2" fontId="0" fillId="9" borderId="4" xfId="0" applyNumberFormat="1" applyFill="1" applyBorder="1"/>
    <xf numFmtId="2" fontId="0" fillId="0" borderId="0" xfId="0" applyNumberFormat="1" applyFill="1" applyBorder="1"/>
    <xf numFmtId="0" fontId="0" fillId="5" borderId="16" xfId="0" applyFont="1" applyFill="1" applyBorder="1" applyAlignment="1">
      <alignment horizontal="right" vertical="center"/>
    </xf>
    <xf numFmtId="0" fontId="0" fillId="0" borderId="14" xfId="0" applyFont="1" applyBorder="1" applyAlignment="1">
      <alignment horizontal="right" vertical="center"/>
    </xf>
    <xf numFmtId="0" fontId="1" fillId="2" borderId="0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 vertical="top" wrapText="1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center"/>
    </xf>
    <xf numFmtId="0" fontId="0" fillId="9" borderId="4" xfId="0" applyFill="1" applyBorder="1" applyAlignment="1">
      <alignment horizontal="right"/>
    </xf>
    <xf numFmtId="0" fontId="0" fillId="9" borderId="4" xfId="0" applyFill="1" applyBorder="1" applyAlignment="1">
      <alignment horizontal="center"/>
    </xf>
    <xf numFmtId="0" fontId="0" fillId="0" borderId="12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2" fontId="0" fillId="7" borderId="5" xfId="0" applyNumberFormat="1" applyFill="1" applyBorder="1" applyAlignment="1">
      <alignment horizontal="center"/>
    </xf>
    <xf numFmtId="2" fontId="0" fillId="7" borderId="7" xfId="0" applyNumberFormat="1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171" fontId="0" fillId="0" borderId="0" xfId="0" applyNumberFormat="1"/>
    <xf numFmtId="171" fontId="0" fillId="5" borderId="17" xfId="0" applyNumberFormat="1" applyFont="1" applyFill="1" applyBorder="1"/>
    <xf numFmtId="171" fontId="0" fillId="0" borderId="12" xfId="0" applyNumberFormat="1" applyFont="1" applyBorder="1"/>
    <xf numFmtId="171" fontId="0" fillId="5" borderId="12" xfId="0" applyNumberFormat="1" applyFont="1" applyFill="1" applyBorder="1"/>
    <xf numFmtId="171" fontId="0" fillId="5" borderId="15" xfId="0" applyNumberFormat="1" applyFont="1" applyFill="1" applyBorder="1"/>
    <xf numFmtId="165" fontId="0" fillId="5" borderId="15" xfId="0" applyNumberFormat="1" applyFont="1" applyFill="1" applyBorder="1"/>
    <xf numFmtId="0" fontId="0" fillId="9" borderId="4" xfId="0" applyFill="1" applyBorder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Aux_H_adj!$C$1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8.3984794298373522E-2"/>
                  <c:y val="7.25229718336024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Aux_H_adj!$B$2:$B$922</c:f>
              <c:numCache>
                <c:formatCode>0.00</c:formatCode>
                <c:ptCount val="921"/>
                <c:pt idx="0">
                  <c:v>26</c:v>
                </c:pt>
                <c:pt idx="1">
                  <c:v>20.399999999999999</c:v>
                </c:pt>
                <c:pt idx="2">
                  <c:v>24.3</c:v>
                </c:pt>
                <c:pt idx="3">
                  <c:v>37.6</c:v>
                </c:pt>
                <c:pt idx="4">
                  <c:v>37.6</c:v>
                </c:pt>
                <c:pt idx="5">
                  <c:v>49</c:v>
                </c:pt>
                <c:pt idx="6">
                  <c:v>44.5</c:v>
                </c:pt>
                <c:pt idx="7">
                  <c:v>125</c:v>
                </c:pt>
                <c:pt idx="8">
                  <c:v>39</c:v>
                </c:pt>
                <c:pt idx="9">
                  <c:v>53.4</c:v>
                </c:pt>
                <c:pt idx="10">
                  <c:v>46.5</c:v>
                </c:pt>
                <c:pt idx="11">
                  <c:v>37.299999999999997</c:v>
                </c:pt>
                <c:pt idx="12">
                  <c:v>44.8</c:v>
                </c:pt>
                <c:pt idx="13">
                  <c:v>46.5</c:v>
                </c:pt>
                <c:pt idx="14">
                  <c:v>23</c:v>
                </c:pt>
                <c:pt idx="15">
                  <c:v>33.200000000000003</c:v>
                </c:pt>
                <c:pt idx="16">
                  <c:v>15.8</c:v>
                </c:pt>
                <c:pt idx="17">
                  <c:v>20.2</c:v>
                </c:pt>
                <c:pt idx="18">
                  <c:v>41.7</c:v>
                </c:pt>
                <c:pt idx="19">
                  <c:v>40</c:v>
                </c:pt>
                <c:pt idx="20">
                  <c:v>53.6</c:v>
                </c:pt>
                <c:pt idx="21">
                  <c:v>33.1</c:v>
                </c:pt>
                <c:pt idx="22">
                  <c:v>34.700000000000003</c:v>
                </c:pt>
                <c:pt idx="23">
                  <c:v>67.8</c:v>
                </c:pt>
                <c:pt idx="24">
                  <c:v>62.4</c:v>
                </c:pt>
                <c:pt idx="25">
                  <c:v>51.5</c:v>
                </c:pt>
                <c:pt idx="26">
                  <c:v>30</c:v>
                </c:pt>
                <c:pt idx="27">
                  <c:v>16.100000000000001</c:v>
                </c:pt>
                <c:pt idx="28">
                  <c:v>36.700000000000003</c:v>
                </c:pt>
                <c:pt idx="29">
                  <c:v>57</c:v>
                </c:pt>
                <c:pt idx="30">
                  <c:v>44.5</c:v>
                </c:pt>
                <c:pt idx="31">
                  <c:v>72.099999999999994</c:v>
                </c:pt>
                <c:pt idx="32">
                  <c:v>30.2</c:v>
                </c:pt>
                <c:pt idx="33">
                  <c:v>39</c:v>
                </c:pt>
                <c:pt idx="34">
                  <c:v>49.2</c:v>
                </c:pt>
                <c:pt idx="35">
                  <c:v>65.2</c:v>
                </c:pt>
                <c:pt idx="36">
                  <c:v>48.2</c:v>
                </c:pt>
                <c:pt idx="37">
                  <c:v>30.1</c:v>
                </c:pt>
                <c:pt idx="38">
                  <c:v>115.5</c:v>
                </c:pt>
                <c:pt idx="39">
                  <c:v>53.5</c:v>
                </c:pt>
                <c:pt idx="40">
                  <c:v>47.6</c:v>
                </c:pt>
                <c:pt idx="41">
                  <c:v>26.7</c:v>
                </c:pt>
                <c:pt idx="42">
                  <c:v>75.5</c:v>
                </c:pt>
                <c:pt idx="43">
                  <c:v>58.7</c:v>
                </c:pt>
                <c:pt idx="44">
                  <c:v>85.2</c:v>
                </c:pt>
                <c:pt idx="45">
                  <c:v>62.8</c:v>
                </c:pt>
                <c:pt idx="46">
                  <c:v>64.400000000000006</c:v>
                </c:pt>
                <c:pt idx="47">
                  <c:v>33.200000000000003</c:v>
                </c:pt>
                <c:pt idx="48">
                  <c:v>32.200000000000003</c:v>
                </c:pt>
                <c:pt idx="49">
                  <c:v>58.4</c:v>
                </c:pt>
                <c:pt idx="50">
                  <c:v>26.8</c:v>
                </c:pt>
                <c:pt idx="51">
                  <c:v>67.5</c:v>
                </c:pt>
                <c:pt idx="52">
                  <c:v>60</c:v>
                </c:pt>
                <c:pt idx="53">
                  <c:v>73.5</c:v>
                </c:pt>
                <c:pt idx="54">
                  <c:v>28</c:v>
                </c:pt>
                <c:pt idx="55">
                  <c:v>45.4</c:v>
                </c:pt>
                <c:pt idx="56">
                  <c:v>43.5</c:v>
                </c:pt>
                <c:pt idx="57">
                  <c:v>56.2</c:v>
                </c:pt>
                <c:pt idx="58">
                  <c:v>21.5</c:v>
                </c:pt>
                <c:pt idx="59">
                  <c:v>29</c:v>
                </c:pt>
                <c:pt idx="60">
                  <c:v>54.6</c:v>
                </c:pt>
                <c:pt idx="61">
                  <c:v>40.200000000000003</c:v>
                </c:pt>
                <c:pt idx="62">
                  <c:v>16.5</c:v>
                </c:pt>
                <c:pt idx="63">
                  <c:v>52.7</c:v>
                </c:pt>
                <c:pt idx="64">
                  <c:v>11</c:v>
                </c:pt>
                <c:pt idx="65">
                  <c:v>33.200000000000003</c:v>
                </c:pt>
                <c:pt idx="66">
                  <c:v>33.200000000000003</c:v>
                </c:pt>
                <c:pt idx="67">
                  <c:v>41.9</c:v>
                </c:pt>
                <c:pt idx="68">
                  <c:v>30.4</c:v>
                </c:pt>
                <c:pt idx="69">
                  <c:v>68.8</c:v>
                </c:pt>
                <c:pt idx="70">
                  <c:v>48.6</c:v>
                </c:pt>
                <c:pt idx="71">
                  <c:v>22.1</c:v>
                </c:pt>
                <c:pt idx="72">
                  <c:v>45.7</c:v>
                </c:pt>
                <c:pt idx="73">
                  <c:v>25.1</c:v>
                </c:pt>
                <c:pt idx="74">
                  <c:v>28.1</c:v>
                </c:pt>
                <c:pt idx="75">
                  <c:v>15.7</c:v>
                </c:pt>
                <c:pt idx="76">
                  <c:v>36.799999999999997</c:v>
                </c:pt>
                <c:pt idx="77">
                  <c:v>28.8</c:v>
                </c:pt>
                <c:pt idx="78">
                  <c:v>76.599999999999994</c:v>
                </c:pt>
                <c:pt idx="79">
                  <c:v>52.9</c:v>
                </c:pt>
                <c:pt idx="80">
                  <c:v>30.6</c:v>
                </c:pt>
                <c:pt idx="81">
                  <c:v>78.2</c:v>
                </c:pt>
                <c:pt idx="82">
                  <c:v>67.7</c:v>
                </c:pt>
                <c:pt idx="83">
                  <c:v>35</c:v>
                </c:pt>
                <c:pt idx="84">
                  <c:v>87</c:v>
                </c:pt>
                <c:pt idx="85">
                  <c:v>22.7</c:v>
                </c:pt>
                <c:pt idx="86">
                  <c:v>37.4</c:v>
                </c:pt>
                <c:pt idx="87">
                  <c:v>33.299999999999997</c:v>
                </c:pt>
                <c:pt idx="88">
                  <c:v>39.4</c:v>
                </c:pt>
                <c:pt idx="89">
                  <c:v>28.4</c:v>
                </c:pt>
                <c:pt idx="90">
                  <c:v>19</c:v>
                </c:pt>
                <c:pt idx="91">
                  <c:v>40.200000000000003</c:v>
                </c:pt>
                <c:pt idx="92">
                  <c:v>20.100000000000001</c:v>
                </c:pt>
                <c:pt idx="93">
                  <c:v>34.799999999999997</c:v>
                </c:pt>
                <c:pt idx="94">
                  <c:v>41.2</c:v>
                </c:pt>
                <c:pt idx="95">
                  <c:v>45</c:v>
                </c:pt>
                <c:pt idx="96">
                  <c:v>78.2</c:v>
                </c:pt>
                <c:pt idx="97">
                  <c:v>18.8</c:v>
                </c:pt>
                <c:pt idx="98">
                  <c:v>24.6</c:v>
                </c:pt>
                <c:pt idx="99">
                  <c:v>50.4</c:v>
                </c:pt>
                <c:pt idx="100">
                  <c:v>33.299999999999997</c:v>
                </c:pt>
                <c:pt idx="101">
                  <c:v>23.2</c:v>
                </c:pt>
                <c:pt idx="102">
                  <c:v>56.2</c:v>
                </c:pt>
                <c:pt idx="103">
                  <c:v>19.5</c:v>
                </c:pt>
                <c:pt idx="104">
                  <c:v>71.3</c:v>
                </c:pt>
                <c:pt idx="105">
                  <c:v>95</c:v>
                </c:pt>
                <c:pt idx="106">
                  <c:v>93.7</c:v>
                </c:pt>
                <c:pt idx="107">
                  <c:v>69.5</c:v>
                </c:pt>
                <c:pt idx="108">
                  <c:v>58.9</c:v>
                </c:pt>
                <c:pt idx="109">
                  <c:v>19</c:v>
                </c:pt>
                <c:pt idx="110">
                  <c:v>75.5</c:v>
                </c:pt>
                <c:pt idx="111">
                  <c:v>52.5</c:v>
                </c:pt>
                <c:pt idx="112">
                  <c:v>67</c:v>
                </c:pt>
                <c:pt idx="113">
                  <c:v>87.3</c:v>
                </c:pt>
                <c:pt idx="114">
                  <c:v>14</c:v>
                </c:pt>
                <c:pt idx="115">
                  <c:v>22.4</c:v>
                </c:pt>
                <c:pt idx="116">
                  <c:v>20.5</c:v>
                </c:pt>
                <c:pt idx="117">
                  <c:v>11.6</c:v>
                </c:pt>
                <c:pt idx="118">
                  <c:v>34.6</c:v>
                </c:pt>
                <c:pt idx="119">
                  <c:v>29.5</c:v>
                </c:pt>
                <c:pt idx="120">
                  <c:v>18.600000000000001</c:v>
                </c:pt>
                <c:pt idx="121">
                  <c:v>20</c:v>
                </c:pt>
                <c:pt idx="122">
                  <c:v>48</c:v>
                </c:pt>
                <c:pt idx="123">
                  <c:v>15.4</c:v>
                </c:pt>
                <c:pt idx="124">
                  <c:v>23</c:v>
                </c:pt>
                <c:pt idx="125">
                  <c:v>14.7</c:v>
                </c:pt>
                <c:pt idx="126">
                  <c:v>52</c:v>
                </c:pt>
                <c:pt idx="127">
                  <c:v>12.8</c:v>
                </c:pt>
                <c:pt idx="128">
                  <c:v>20</c:v>
                </c:pt>
                <c:pt idx="129">
                  <c:v>68</c:v>
                </c:pt>
                <c:pt idx="130">
                  <c:v>17.5</c:v>
                </c:pt>
                <c:pt idx="131">
                  <c:v>32</c:v>
                </c:pt>
                <c:pt idx="132">
                  <c:v>34.4</c:v>
                </c:pt>
                <c:pt idx="133">
                  <c:v>9.8000000000000007</c:v>
                </c:pt>
                <c:pt idx="134">
                  <c:v>47.4</c:v>
                </c:pt>
                <c:pt idx="135">
                  <c:v>22.4</c:v>
                </c:pt>
                <c:pt idx="136">
                  <c:v>17</c:v>
                </c:pt>
                <c:pt idx="137">
                  <c:v>46</c:v>
                </c:pt>
                <c:pt idx="138">
                  <c:v>18</c:v>
                </c:pt>
                <c:pt idx="139">
                  <c:v>60.5</c:v>
                </c:pt>
                <c:pt idx="140">
                  <c:v>12.8</c:v>
                </c:pt>
                <c:pt idx="141">
                  <c:v>14</c:v>
                </c:pt>
                <c:pt idx="142">
                  <c:v>29.4</c:v>
                </c:pt>
                <c:pt idx="143">
                  <c:v>63.5</c:v>
                </c:pt>
                <c:pt idx="144">
                  <c:v>35.6</c:v>
                </c:pt>
                <c:pt idx="145">
                  <c:v>31.8</c:v>
                </c:pt>
                <c:pt idx="146">
                  <c:v>20.5</c:v>
                </c:pt>
                <c:pt idx="147">
                  <c:v>31</c:v>
                </c:pt>
                <c:pt idx="148">
                  <c:v>73</c:v>
                </c:pt>
                <c:pt idx="149">
                  <c:v>67.8</c:v>
                </c:pt>
                <c:pt idx="150">
                  <c:v>22.4</c:v>
                </c:pt>
                <c:pt idx="151">
                  <c:v>41.4</c:v>
                </c:pt>
                <c:pt idx="152">
                  <c:v>51.2</c:v>
                </c:pt>
                <c:pt idx="153">
                  <c:v>22</c:v>
                </c:pt>
                <c:pt idx="154">
                  <c:v>32.4</c:v>
                </c:pt>
                <c:pt idx="155">
                  <c:v>41.7</c:v>
                </c:pt>
                <c:pt idx="156">
                  <c:v>25</c:v>
                </c:pt>
                <c:pt idx="157">
                  <c:v>38.200000000000003</c:v>
                </c:pt>
                <c:pt idx="158">
                  <c:v>72.5</c:v>
                </c:pt>
                <c:pt idx="159">
                  <c:v>30</c:v>
                </c:pt>
                <c:pt idx="160">
                  <c:v>31.6</c:v>
                </c:pt>
                <c:pt idx="161">
                  <c:v>49</c:v>
                </c:pt>
                <c:pt idx="162">
                  <c:v>42</c:v>
                </c:pt>
                <c:pt idx="163">
                  <c:v>42</c:v>
                </c:pt>
                <c:pt idx="164">
                  <c:v>21.7</c:v>
                </c:pt>
                <c:pt idx="165">
                  <c:v>56.5</c:v>
                </c:pt>
                <c:pt idx="166">
                  <c:v>42.6</c:v>
                </c:pt>
                <c:pt idx="167">
                  <c:v>33.799999999999997</c:v>
                </c:pt>
                <c:pt idx="168">
                  <c:v>42.5</c:v>
                </c:pt>
                <c:pt idx="169">
                  <c:v>28.3</c:v>
                </c:pt>
                <c:pt idx="170">
                  <c:v>38.200000000000003</c:v>
                </c:pt>
                <c:pt idx="171">
                  <c:v>45</c:v>
                </c:pt>
                <c:pt idx="172">
                  <c:v>24.7</c:v>
                </c:pt>
                <c:pt idx="173">
                  <c:v>71</c:v>
                </c:pt>
                <c:pt idx="174">
                  <c:v>32.299999999999997</c:v>
                </c:pt>
                <c:pt idx="175">
                  <c:v>60.5</c:v>
                </c:pt>
                <c:pt idx="176">
                  <c:v>18</c:v>
                </c:pt>
                <c:pt idx="177">
                  <c:v>17.600000000000001</c:v>
                </c:pt>
                <c:pt idx="178">
                  <c:v>30.8</c:v>
                </c:pt>
                <c:pt idx="179">
                  <c:v>22.7</c:v>
                </c:pt>
                <c:pt idx="180">
                  <c:v>52.5</c:v>
                </c:pt>
                <c:pt idx="181">
                  <c:v>44.8</c:v>
                </c:pt>
                <c:pt idx="182">
                  <c:v>24.4</c:v>
                </c:pt>
                <c:pt idx="183">
                  <c:v>50.2</c:v>
                </c:pt>
                <c:pt idx="184">
                  <c:v>41.6</c:v>
                </c:pt>
                <c:pt idx="185">
                  <c:v>19.399999999999999</c:v>
                </c:pt>
                <c:pt idx="186">
                  <c:v>50.3</c:v>
                </c:pt>
                <c:pt idx="187">
                  <c:v>31</c:v>
                </c:pt>
                <c:pt idx="188">
                  <c:v>31.1</c:v>
                </c:pt>
                <c:pt idx="189">
                  <c:v>61.4</c:v>
                </c:pt>
                <c:pt idx="190">
                  <c:v>27</c:v>
                </c:pt>
                <c:pt idx="191">
                  <c:v>25.2</c:v>
                </c:pt>
                <c:pt idx="192">
                  <c:v>40.6</c:v>
                </c:pt>
                <c:pt idx="193">
                  <c:v>40.6</c:v>
                </c:pt>
                <c:pt idx="194">
                  <c:v>43</c:v>
                </c:pt>
                <c:pt idx="195">
                  <c:v>34.5</c:v>
                </c:pt>
                <c:pt idx="196">
                  <c:v>51.3</c:v>
                </c:pt>
                <c:pt idx="197">
                  <c:v>41.6</c:v>
                </c:pt>
                <c:pt idx="198">
                  <c:v>27</c:v>
                </c:pt>
                <c:pt idx="199">
                  <c:v>54</c:v>
                </c:pt>
                <c:pt idx="200">
                  <c:v>23.7</c:v>
                </c:pt>
                <c:pt idx="201">
                  <c:v>17.7</c:v>
                </c:pt>
                <c:pt idx="202">
                  <c:v>21.7</c:v>
                </c:pt>
                <c:pt idx="203">
                  <c:v>18</c:v>
                </c:pt>
                <c:pt idx="204">
                  <c:v>16</c:v>
                </c:pt>
                <c:pt idx="205">
                  <c:v>46.2</c:v>
                </c:pt>
                <c:pt idx="206">
                  <c:v>46.2</c:v>
                </c:pt>
                <c:pt idx="207">
                  <c:v>26</c:v>
                </c:pt>
                <c:pt idx="208">
                  <c:v>41</c:v>
                </c:pt>
                <c:pt idx="209">
                  <c:v>17.5</c:v>
                </c:pt>
                <c:pt idx="210">
                  <c:v>20</c:v>
                </c:pt>
                <c:pt idx="211">
                  <c:v>19.2</c:v>
                </c:pt>
                <c:pt idx="212">
                  <c:v>13.6</c:v>
                </c:pt>
                <c:pt idx="213">
                  <c:v>21</c:v>
                </c:pt>
                <c:pt idx="214">
                  <c:v>24.6</c:v>
                </c:pt>
                <c:pt idx="215">
                  <c:v>17</c:v>
                </c:pt>
                <c:pt idx="216">
                  <c:v>37.200000000000003</c:v>
                </c:pt>
                <c:pt idx="217">
                  <c:v>50</c:v>
                </c:pt>
                <c:pt idx="218">
                  <c:v>25.4</c:v>
                </c:pt>
                <c:pt idx="219">
                  <c:v>36</c:v>
                </c:pt>
                <c:pt idx="220">
                  <c:v>34.200000000000003</c:v>
                </c:pt>
                <c:pt idx="221">
                  <c:v>44</c:v>
                </c:pt>
                <c:pt idx="222">
                  <c:v>38.4</c:v>
                </c:pt>
                <c:pt idx="223">
                  <c:v>51</c:v>
                </c:pt>
                <c:pt idx="224">
                  <c:v>60.7</c:v>
                </c:pt>
                <c:pt idx="225">
                  <c:v>40.299999999999997</c:v>
                </c:pt>
                <c:pt idx="226">
                  <c:v>58.2</c:v>
                </c:pt>
                <c:pt idx="227">
                  <c:v>47.8</c:v>
                </c:pt>
                <c:pt idx="228">
                  <c:v>37.6</c:v>
                </c:pt>
                <c:pt idx="229">
                  <c:v>32.799999999999997</c:v>
                </c:pt>
                <c:pt idx="230">
                  <c:v>34.6</c:v>
                </c:pt>
                <c:pt idx="231">
                  <c:v>35.5</c:v>
                </c:pt>
                <c:pt idx="232">
                  <c:v>12.8</c:v>
                </c:pt>
                <c:pt idx="233">
                  <c:v>8.8000000000000007</c:v>
                </c:pt>
                <c:pt idx="234">
                  <c:v>22.1</c:v>
                </c:pt>
                <c:pt idx="235">
                  <c:v>19.399999999999999</c:v>
                </c:pt>
                <c:pt idx="236">
                  <c:v>15.5</c:v>
                </c:pt>
                <c:pt idx="237">
                  <c:v>15.4</c:v>
                </c:pt>
                <c:pt idx="238">
                  <c:v>11.6</c:v>
                </c:pt>
                <c:pt idx="239">
                  <c:v>20</c:v>
                </c:pt>
                <c:pt idx="240">
                  <c:v>14.5</c:v>
                </c:pt>
                <c:pt idx="241">
                  <c:v>9.5</c:v>
                </c:pt>
                <c:pt idx="242">
                  <c:v>16.600000000000001</c:v>
                </c:pt>
                <c:pt idx="243">
                  <c:v>12.2</c:v>
                </c:pt>
                <c:pt idx="244">
                  <c:v>19.7</c:v>
                </c:pt>
                <c:pt idx="245">
                  <c:v>34.6</c:v>
                </c:pt>
                <c:pt idx="246">
                  <c:v>15.6</c:v>
                </c:pt>
                <c:pt idx="247">
                  <c:v>9.4</c:v>
                </c:pt>
                <c:pt idx="248">
                  <c:v>9.1999999999999993</c:v>
                </c:pt>
                <c:pt idx="249">
                  <c:v>13.5</c:v>
                </c:pt>
                <c:pt idx="250">
                  <c:v>15.5</c:v>
                </c:pt>
                <c:pt idx="251">
                  <c:v>10.4</c:v>
                </c:pt>
                <c:pt idx="252">
                  <c:v>34.6</c:v>
                </c:pt>
                <c:pt idx="253">
                  <c:v>15.2</c:v>
                </c:pt>
                <c:pt idx="254">
                  <c:v>18.399999999999999</c:v>
                </c:pt>
                <c:pt idx="255">
                  <c:v>24.5</c:v>
                </c:pt>
                <c:pt idx="256">
                  <c:v>7.2</c:v>
                </c:pt>
                <c:pt idx="257">
                  <c:v>13.3</c:v>
                </c:pt>
                <c:pt idx="258">
                  <c:v>18.100000000000001</c:v>
                </c:pt>
                <c:pt idx="259">
                  <c:v>10.5</c:v>
                </c:pt>
                <c:pt idx="260">
                  <c:v>10.5</c:v>
                </c:pt>
                <c:pt idx="261">
                  <c:v>20.5</c:v>
                </c:pt>
                <c:pt idx="262">
                  <c:v>19.3</c:v>
                </c:pt>
                <c:pt idx="263">
                  <c:v>10.5</c:v>
                </c:pt>
                <c:pt idx="264">
                  <c:v>16.399999999999999</c:v>
                </c:pt>
                <c:pt idx="265">
                  <c:v>15.1</c:v>
                </c:pt>
                <c:pt idx="266">
                  <c:v>27.4</c:v>
                </c:pt>
                <c:pt idx="267">
                  <c:v>13.4</c:v>
                </c:pt>
                <c:pt idx="268">
                  <c:v>49</c:v>
                </c:pt>
                <c:pt idx="269">
                  <c:v>11</c:v>
                </c:pt>
                <c:pt idx="270">
                  <c:v>30.7</c:v>
                </c:pt>
                <c:pt idx="271">
                  <c:v>20.7</c:v>
                </c:pt>
                <c:pt idx="272">
                  <c:v>30</c:v>
                </c:pt>
                <c:pt idx="273">
                  <c:v>20.399999999999999</c:v>
                </c:pt>
                <c:pt idx="274">
                  <c:v>35.9</c:v>
                </c:pt>
                <c:pt idx="275">
                  <c:v>11.8</c:v>
                </c:pt>
                <c:pt idx="276">
                  <c:v>21.5</c:v>
                </c:pt>
                <c:pt idx="277">
                  <c:v>7.2</c:v>
                </c:pt>
                <c:pt idx="278">
                  <c:v>18</c:v>
                </c:pt>
                <c:pt idx="279">
                  <c:v>33.4</c:v>
                </c:pt>
                <c:pt idx="280">
                  <c:v>32.799999999999997</c:v>
                </c:pt>
                <c:pt idx="281">
                  <c:v>11.8</c:v>
                </c:pt>
                <c:pt idx="282">
                  <c:v>7.8</c:v>
                </c:pt>
                <c:pt idx="283">
                  <c:v>8.8000000000000007</c:v>
                </c:pt>
                <c:pt idx="284">
                  <c:v>14.6</c:v>
                </c:pt>
                <c:pt idx="285">
                  <c:v>24.8</c:v>
                </c:pt>
                <c:pt idx="286">
                  <c:v>14.1</c:v>
                </c:pt>
                <c:pt idx="287">
                  <c:v>8.5</c:v>
                </c:pt>
                <c:pt idx="288">
                  <c:v>12.8</c:v>
                </c:pt>
                <c:pt idx="289">
                  <c:v>13.7</c:v>
                </c:pt>
                <c:pt idx="290">
                  <c:v>11.8</c:v>
                </c:pt>
                <c:pt idx="291">
                  <c:v>14.5</c:v>
                </c:pt>
                <c:pt idx="292">
                  <c:v>12</c:v>
                </c:pt>
                <c:pt idx="293">
                  <c:v>16.3</c:v>
                </c:pt>
                <c:pt idx="294">
                  <c:v>15.8</c:v>
                </c:pt>
                <c:pt idx="295">
                  <c:v>12.9</c:v>
                </c:pt>
                <c:pt idx="296">
                  <c:v>16</c:v>
                </c:pt>
                <c:pt idx="297">
                  <c:v>19.600000000000001</c:v>
                </c:pt>
                <c:pt idx="298">
                  <c:v>20.5</c:v>
                </c:pt>
                <c:pt idx="299">
                  <c:v>7.4</c:v>
                </c:pt>
                <c:pt idx="300">
                  <c:v>10</c:v>
                </c:pt>
                <c:pt idx="301">
                  <c:v>24.3</c:v>
                </c:pt>
                <c:pt idx="302">
                  <c:v>8.1999999999999993</c:v>
                </c:pt>
                <c:pt idx="303">
                  <c:v>39.1</c:v>
                </c:pt>
                <c:pt idx="304">
                  <c:v>8.1999999999999993</c:v>
                </c:pt>
                <c:pt idx="305">
                  <c:v>17.8</c:v>
                </c:pt>
                <c:pt idx="306">
                  <c:v>16.7</c:v>
                </c:pt>
                <c:pt idx="307">
                  <c:v>13.3</c:v>
                </c:pt>
                <c:pt idx="308">
                  <c:v>21.5</c:v>
                </c:pt>
                <c:pt idx="309">
                  <c:v>16</c:v>
                </c:pt>
                <c:pt idx="310">
                  <c:v>9</c:v>
                </c:pt>
                <c:pt idx="311">
                  <c:v>27</c:v>
                </c:pt>
                <c:pt idx="312">
                  <c:v>14.7</c:v>
                </c:pt>
                <c:pt idx="313">
                  <c:v>21.2</c:v>
                </c:pt>
                <c:pt idx="314">
                  <c:v>9.6</c:v>
                </c:pt>
                <c:pt idx="315">
                  <c:v>13.2</c:v>
                </c:pt>
                <c:pt idx="316">
                  <c:v>9.5</c:v>
                </c:pt>
                <c:pt idx="317">
                  <c:v>12</c:v>
                </c:pt>
                <c:pt idx="318">
                  <c:v>11</c:v>
                </c:pt>
                <c:pt idx="319">
                  <c:v>6</c:v>
                </c:pt>
                <c:pt idx="320">
                  <c:v>17</c:v>
                </c:pt>
                <c:pt idx="321">
                  <c:v>26.2</c:v>
                </c:pt>
                <c:pt idx="322">
                  <c:v>9.5</c:v>
                </c:pt>
                <c:pt idx="323">
                  <c:v>12.7</c:v>
                </c:pt>
                <c:pt idx="324">
                  <c:v>17</c:v>
                </c:pt>
                <c:pt idx="325">
                  <c:v>22.6</c:v>
                </c:pt>
                <c:pt idx="326">
                  <c:v>16</c:v>
                </c:pt>
                <c:pt idx="327">
                  <c:v>18</c:v>
                </c:pt>
                <c:pt idx="328">
                  <c:v>9.5</c:v>
                </c:pt>
                <c:pt idx="329">
                  <c:v>10</c:v>
                </c:pt>
                <c:pt idx="330">
                  <c:v>10</c:v>
                </c:pt>
                <c:pt idx="331">
                  <c:v>11.5</c:v>
                </c:pt>
                <c:pt idx="332">
                  <c:v>14.4</c:v>
                </c:pt>
                <c:pt idx="333">
                  <c:v>15.5</c:v>
                </c:pt>
                <c:pt idx="334">
                  <c:v>13</c:v>
                </c:pt>
                <c:pt idx="335">
                  <c:v>15.6</c:v>
                </c:pt>
                <c:pt idx="336">
                  <c:v>16.399999999999999</c:v>
                </c:pt>
                <c:pt idx="337">
                  <c:v>9</c:v>
                </c:pt>
                <c:pt idx="338">
                  <c:v>12</c:v>
                </c:pt>
                <c:pt idx="339">
                  <c:v>8.5</c:v>
                </c:pt>
                <c:pt idx="340">
                  <c:v>29.6</c:v>
                </c:pt>
                <c:pt idx="341">
                  <c:v>11</c:v>
                </c:pt>
                <c:pt idx="342">
                  <c:v>10</c:v>
                </c:pt>
                <c:pt idx="343">
                  <c:v>11</c:v>
                </c:pt>
                <c:pt idx="344">
                  <c:v>94.2</c:v>
                </c:pt>
                <c:pt idx="345">
                  <c:v>42.5</c:v>
                </c:pt>
                <c:pt idx="346">
                  <c:v>31.6</c:v>
                </c:pt>
                <c:pt idx="347">
                  <c:v>14.8</c:v>
                </c:pt>
                <c:pt idx="348">
                  <c:v>14.1</c:v>
                </c:pt>
                <c:pt idx="349">
                  <c:v>24.5</c:v>
                </c:pt>
                <c:pt idx="350">
                  <c:v>11.7</c:v>
                </c:pt>
                <c:pt idx="351">
                  <c:v>55</c:v>
                </c:pt>
                <c:pt idx="352">
                  <c:v>18.2</c:v>
                </c:pt>
                <c:pt idx="353">
                  <c:v>10</c:v>
                </c:pt>
                <c:pt idx="354">
                  <c:v>17.600000000000001</c:v>
                </c:pt>
                <c:pt idx="355">
                  <c:v>31.2</c:v>
                </c:pt>
                <c:pt idx="356">
                  <c:v>29.5</c:v>
                </c:pt>
                <c:pt idx="357">
                  <c:v>9.6999999999999993</c:v>
                </c:pt>
                <c:pt idx="358">
                  <c:v>10.8</c:v>
                </c:pt>
                <c:pt idx="359">
                  <c:v>11.9</c:v>
                </c:pt>
                <c:pt idx="360">
                  <c:v>11.2</c:v>
                </c:pt>
                <c:pt idx="361">
                  <c:v>18.5</c:v>
                </c:pt>
                <c:pt idx="362">
                  <c:v>28.4</c:v>
                </c:pt>
                <c:pt idx="363">
                  <c:v>25</c:v>
                </c:pt>
                <c:pt idx="364">
                  <c:v>10</c:v>
                </c:pt>
                <c:pt idx="365">
                  <c:v>59.4</c:v>
                </c:pt>
                <c:pt idx="366">
                  <c:v>11.4</c:v>
                </c:pt>
                <c:pt idx="367">
                  <c:v>10.8</c:v>
                </c:pt>
                <c:pt idx="368">
                  <c:v>13</c:v>
                </c:pt>
                <c:pt idx="369">
                  <c:v>22.6</c:v>
                </c:pt>
                <c:pt idx="370">
                  <c:v>11.4</c:v>
                </c:pt>
                <c:pt idx="371">
                  <c:v>13</c:v>
                </c:pt>
                <c:pt idx="372">
                  <c:v>11.5</c:v>
                </c:pt>
                <c:pt idx="373">
                  <c:v>10.5</c:v>
                </c:pt>
                <c:pt idx="374">
                  <c:v>13</c:v>
                </c:pt>
                <c:pt idx="375">
                  <c:v>15.7</c:v>
                </c:pt>
                <c:pt idx="376">
                  <c:v>29</c:v>
                </c:pt>
                <c:pt idx="377">
                  <c:v>14.6</c:v>
                </c:pt>
                <c:pt idx="378">
                  <c:v>10</c:v>
                </c:pt>
                <c:pt idx="379">
                  <c:v>12.2</c:v>
                </c:pt>
                <c:pt idx="380">
                  <c:v>14.8</c:v>
                </c:pt>
                <c:pt idx="381">
                  <c:v>21</c:v>
                </c:pt>
                <c:pt idx="382">
                  <c:v>15.7</c:v>
                </c:pt>
                <c:pt idx="383">
                  <c:v>15.7</c:v>
                </c:pt>
                <c:pt idx="384">
                  <c:v>15</c:v>
                </c:pt>
                <c:pt idx="385">
                  <c:v>13.5</c:v>
                </c:pt>
                <c:pt idx="386">
                  <c:v>10.3</c:v>
                </c:pt>
                <c:pt idx="387">
                  <c:v>21.6</c:v>
                </c:pt>
                <c:pt idx="388">
                  <c:v>11.5</c:v>
                </c:pt>
                <c:pt idx="389">
                  <c:v>10.7</c:v>
                </c:pt>
                <c:pt idx="390">
                  <c:v>10.3</c:v>
                </c:pt>
                <c:pt idx="391">
                  <c:v>10.4</c:v>
                </c:pt>
                <c:pt idx="392">
                  <c:v>26</c:v>
                </c:pt>
                <c:pt idx="393">
                  <c:v>16.2</c:v>
                </c:pt>
                <c:pt idx="394">
                  <c:v>16.5</c:v>
                </c:pt>
                <c:pt idx="395">
                  <c:v>15.3</c:v>
                </c:pt>
                <c:pt idx="396">
                  <c:v>12.3</c:v>
                </c:pt>
                <c:pt idx="397">
                  <c:v>18</c:v>
                </c:pt>
                <c:pt idx="398">
                  <c:v>25.3</c:v>
                </c:pt>
                <c:pt idx="399">
                  <c:v>21</c:v>
                </c:pt>
                <c:pt idx="400">
                  <c:v>11.3</c:v>
                </c:pt>
                <c:pt idx="401">
                  <c:v>13.6</c:v>
                </c:pt>
                <c:pt idx="402">
                  <c:v>14.6</c:v>
                </c:pt>
                <c:pt idx="403">
                  <c:v>14.6</c:v>
                </c:pt>
                <c:pt idx="404">
                  <c:v>14.9</c:v>
                </c:pt>
                <c:pt idx="405">
                  <c:v>12.6</c:v>
                </c:pt>
                <c:pt idx="406">
                  <c:v>10.199999999999999</c:v>
                </c:pt>
                <c:pt idx="407">
                  <c:v>11.6</c:v>
                </c:pt>
                <c:pt idx="408">
                  <c:v>11.8</c:v>
                </c:pt>
                <c:pt idx="409">
                  <c:v>14.1</c:v>
                </c:pt>
                <c:pt idx="410">
                  <c:v>10</c:v>
                </c:pt>
                <c:pt idx="411">
                  <c:v>12.8</c:v>
                </c:pt>
                <c:pt idx="412">
                  <c:v>13.3</c:v>
                </c:pt>
                <c:pt idx="413">
                  <c:v>14.1</c:v>
                </c:pt>
                <c:pt idx="414">
                  <c:v>10.7</c:v>
                </c:pt>
                <c:pt idx="415">
                  <c:v>11</c:v>
                </c:pt>
                <c:pt idx="416">
                  <c:v>13.5</c:v>
                </c:pt>
                <c:pt idx="417">
                  <c:v>14.4</c:v>
                </c:pt>
                <c:pt idx="418">
                  <c:v>10</c:v>
                </c:pt>
                <c:pt idx="419">
                  <c:v>14.4</c:v>
                </c:pt>
                <c:pt idx="420">
                  <c:v>13.4</c:v>
                </c:pt>
                <c:pt idx="421">
                  <c:v>12</c:v>
                </c:pt>
                <c:pt idx="422">
                  <c:v>35.200000000000003</c:v>
                </c:pt>
                <c:pt idx="423">
                  <c:v>14.8</c:v>
                </c:pt>
                <c:pt idx="424">
                  <c:v>18</c:v>
                </c:pt>
                <c:pt idx="425">
                  <c:v>16.5</c:v>
                </c:pt>
                <c:pt idx="426">
                  <c:v>10.1</c:v>
                </c:pt>
                <c:pt idx="427">
                  <c:v>10.199999999999999</c:v>
                </c:pt>
                <c:pt idx="428">
                  <c:v>12.1</c:v>
                </c:pt>
                <c:pt idx="429">
                  <c:v>12.4</c:v>
                </c:pt>
                <c:pt idx="430">
                  <c:v>13</c:v>
                </c:pt>
                <c:pt idx="431">
                  <c:v>12</c:v>
                </c:pt>
                <c:pt idx="432">
                  <c:v>14</c:v>
                </c:pt>
                <c:pt idx="433">
                  <c:v>12.7</c:v>
                </c:pt>
                <c:pt idx="434">
                  <c:v>10.5</c:v>
                </c:pt>
                <c:pt idx="435">
                  <c:v>12.3</c:v>
                </c:pt>
                <c:pt idx="436">
                  <c:v>10.3</c:v>
                </c:pt>
                <c:pt idx="437">
                  <c:v>13.7</c:v>
                </c:pt>
                <c:pt idx="438">
                  <c:v>20.7</c:v>
                </c:pt>
                <c:pt idx="439">
                  <c:v>10</c:v>
                </c:pt>
                <c:pt idx="440">
                  <c:v>10</c:v>
                </c:pt>
                <c:pt idx="441">
                  <c:v>11.7</c:v>
                </c:pt>
                <c:pt idx="442">
                  <c:v>10.3</c:v>
                </c:pt>
                <c:pt idx="443">
                  <c:v>10.1</c:v>
                </c:pt>
                <c:pt idx="444">
                  <c:v>12.5</c:v>
                </c:pt>
                <c:pt idx="445">
                  <c:v>32.700000000000003</c:v>
                </c:pt>
                <c:pt idx="446">
                  <c:v>27.6</c:v>
                </c:pt>
                <c:pt idx="447">
                  <c:v>34</c:v>
                </c:pt>
                <c:pt idx="448">
                  <c:v>38.4</c:v>
                </c:pt>
                <c:pt idx="449">
                  <c:v>19.8</c:v>
                </c:pt>
                <c:pt idx="450">
                  <c:v>31.6</c:v>
                </c:pt>
                <c:pt idx="451">
                  <c:v>11.6</c:v>
                </c:pt>
                <c:pt idx="452">
                  <c:v>14.2</c:v>
                </c:pt>
                <c:pt idx="453">
                  <c:v>14.2</c:v>
                </c:pt>
                <c:pt idx="454">
                  <c:v>10</c:v>
                </c:pt>
                <c:pt idx="455">
                  <c:v>13.6</c:v>
                </c:pt>
                <c:pt idx="456">
                  <c:v>21.3</c:v>
                </c:pt>
                <c:pt idx="457">
                  <c:v>17.399999999999999</c:v>
                </c:pt>
                <c:pt idx="458">
                  <c:v>30.3</c:v>
                </c:pt>
                <c:pt idx="459">
                  <c:v>19.399999999999999</c:v>
                </c:pt>
                <c:pt idx="460">
                  <c:v>12.8</c:v>
                </c:pt>
                <c:pt idx="461">
                  <c:v>13.5</c:v>
                </c:pt>
                <c:pt idx="462">
                  <c:v>26</c:v>
                </c:pt>
                <c:pt idx="463">
                  <c:v>25.7</c:v>
                </c:pt>
                <c:pt idx="464">
                  <c:v>10.7</c:v>
                </c:pt>
                <c:pt idx="465">
                  <c:v>46.6</c:v>
                </c:pt>
                <c:pt idx="466">
                  <c:v>24.6</c:v>
                </c:pt>
                <c:pt idx="467">
                  <c:v>12.1</c:v>
                </c:pt>
                <c:pt idx="468">
                  <c:v>17</c:v>
                </c:pt>
                <c:pt idx="469">
                  <c:v>31.5</c:v>
                </c:pt>
                <c:pt idx="470">
                  <c:v>13</c:v>
                </c:pt>
                <c:pt idx="471">
                  <c:v>16.2</c:v>
                </c:pt>
                <c:pt idx="472">
                  <c:v>15.4</c:v>
                </c:pt>
                <c:pt idx="473">
                  <c:v>12.2</c:v>
                </c:pt>
                <c:pt idx="474">
                  <c:v>8.5</c:v>
                </c:pt>
                <c:pt idx="475">
                  <c:v>12</c:v>
                </c:pt>
                <c:pt idx="476">
                  <c:v>12.6</c:v>
                </c:pt>
                <c:pt idx="477">
                  <c:v>13.6</c:v>
                </c:pt>
                <c:pt idx="478">
                  <c:v>10.1</c:v>
                </c:pt>
                <c:pt idx="479">
                  <c:v>40.4</c:v>
                </c:pt>
                <c:pt idx="480">
                  <c:v>8.6999999999999993</c:v>
                </c:pt>
                <c:pt idx="481">
                  <c:v>18.100000000000001</c:v>
                </c:pt>
                <c:pt idx="482">
                  <c:v>22.7</c:v>
                </c:pt>
                <c:pt idx="483">
                  <c:v>26.2</c:v>
                </c:pt>
                <c:pt idx="484">
                  <c:v>22.1</c:v>
                </c:pt>
                <c:pt idx="485">
                  <c:v>20</c:v>
                </c:pt>
                <c:pt idx="486">
                  <c:v>10.1</c:v>
                </c:pt>
                <c:pt idx="487">
                  <c:v>25</c:v>
                </c:pt>
                <c:pt idx="488">
                  <c:v>16</c:v>
                </c:pt>
                <c:pt idx="489">
                  <c:v>15</c:v>
                </c:pt>
                <c:pt idx="490">
                  <c:v>16.8</c:v>
                </c:pt>
                <c:pt idx="491">
                  <c:v>11.8</c:v>
                </c:pt>
                <c:pt idx="492">
                  <c:v>31</c:v>
                </c:pt>
                <c:pt idx="493">
                  <c:v>14</c:v>
                </c:pt>
                <c:pt idx="494">
                  <c:v>15.5</c:v>
                </c:pt>
                <c:pt idx="495">
                  <c:v>12.9</c:v>
                </c:pt>
                <c:pt idx="496">
                  <c:v>25</c:v>
                </c:pt>
                <c:pt idx="497">
                  <c:v>10</c:v>
                </c:pt>
                <c:pt idx="498">
                  <c:v>17.600000000000001</c:v>
                </c:pt>
                <c:pt idx="499">
                  <c:v>10.1</c:v>
                </c:pt>
                <c:pt idx="500">
                  <c:v>36.4</c:v>
                </c:pt>
                <c:pt idx="501">
                  <c:v>16.3</c:v>
                </c:pt>
                <c:pt idx="502">
                  <c:v>20.100000000000001</c:v>
                </c:pt>
                <c:pt idx="503">
                  <c:v>26.2</c:v>
                </c:pt>
                <c:pt idx="504">
                  <c:v>17.7</c:v>
                </c:pt>
                <c:pt idx="505">
                  <c:v>12</c:v>
                </c:pt>
                <c:pt idx="506">
                  <c:v>12</c:v>
                </c:pt>
                <c:pt idx="507">
                  <c:v>28</c:v>
                </c:pt>
                <c:pt idx="508">
                  <c:v>17.8</c:v>
                </c:pt>
                <c:pt idx="509">
                  <c:v>24</c:v>
                </c:pt>
                <c:pt idx="510">
                  <c:v>27</c:v>
                </c:pt>
                <c:pt idx="511">
                  <c:v>22.6</c:v>
                </c:pt>
                <c:pt idx="512">
                  <c:v>22.7</c:v>
                </c:pt>
                <c:pt idx="513">
                  <c:v>28.1</c:v>
                </c:pt>
                <c:pt idx="514">
                  <c:v>16.7</c:v>
                </c:pt>
                <c:pt idx="515">
                  <c:v>10</c:v>
                </c:pt>
                <c:pt idx="516">
                  <c:v>34.6</c:v>
                </c:pt>
                <c:pt idx="517">
                  <c:v>34.5</c:v>
                </c:pt>
                <c:pt idx="518">
                  <c:v>18.7</c:v>
                </c:pt>
                <c:pt idx="519">
                  <c:v>23.6</c:v>
                </c:pt>
                <c:pt idx="520">
                  <c:v>13.7</c:v>
                </c:pt>
                <c:pt idx="521">
                  <c:v>20.5</c:v>
                </c:pt>
                <c:pt idx="522">
                  <c:v>36</c:v>
                </c:pt>
                <c:pt idx="523">
                  <c:v>11</c:v>
                </c:pt>
                <c:pt idx="524">
                  <c:v>15.6</c:v>
                </c:pt>
                <c:pt idx="525">
                  <c:v>12</c:v>
                </c:pt>
                <c:pt idx="526">
                  <c:v>30.4</c:v>
                </c:pt>
                <c:pt idx="527">
                  <c:v>17.8</c:v>
                </c:pt>
                <c:pt idx="528">
                  <c:v>15.7</c:v>
                </c:pt>
                <c:pt idx="529">
                  <c:v>38</c:v>
                </c:pt>
                <c:pt idx="530">
                  <c:v>13</c:v>
                </c:pt>
                <c:pt idx="531">
                  <c:v>18.2</c:v>
                </c:pt>
                <c:pt idx="532">
                  <c:v>26.5</c:v>
                </c:pt>
                <c:pt idx="533">
                  <c:v>24.5</c:v>
                </c:pt>
                <c:pt idx="534">
                  <c:v>18.600000000000001</c:v>
                </c:pt>
                <c:pt idx="535">
                  <c:v>23.5</c:v>
                </c:pt>
                <c:pt idx="536">
                  <c:v>27.6</c:v>
                </c:pt>
                <c:pt idx="537">
                  <c:v>18.7</c:v>
                </c:pt>
                <c:pt idx="538">
                  <c:v>23.4</c:v>
                </c:pt>
                <c:pt idx="539">
                  <c:v>20.2</c:v>
                </c:pt>
                <c:pt idx="540">
                  <c:v>15</c:v>
                </c:pt>
                <c:pt idx="541">
                  <c:v>11</c:v>
                </c:pt>
                <c:pt idx="542">
                  <c:v>26</c:v>
                </c:pt>
                <c:pt idx="543">
                  <c:v>14.6</c:v>
                </c:pt>
                <c:pt idx="544">
                  <c:v>22.6</c:v>
                </c:pt>
                <c:pt idx="545">
                  <c:v>13</c:v>
                </c:pt>
                <c:pt idx="546">
                  <c:v>10</c:v>
                </c:pt>
                <c:pt idx="547">
                  <c:v>16.2</c:v>
                </c:pt>
                <c:pt idx="548">
                  <c:v>16.2</c:v>
                </c:pt>
                <c:pt idx="549">
                  <c:v>13.2</c:v>
                </c:pt>
                <c:pt idx="550">
                  <c:v>25.6</c:v>
                </c:pt>
                <c:pt idx="551">
                  <c:v>35.6</c:v>
                </c:pt>
                <c:pt idx="552">
                  <c:v>28.2</c:v>
                </c:pt>
                <c:pt idx="553">
                  <c:v>12</c:v>
                </c:pt>
                <c:pt idx="554">
                  <c:v>10.5</c:v>
                </c:pt>
                <c:pt idx="555">
                  <c:v>18.8</c:v>
                </c:pt>
                <c:pt idx="556">
                  <c:v>11.4</c:v>
                </c:pt>
                <c:pt idx="557">
                  <c:v>13</c:v>
                </c:pt>
                <c:pt idx="558">
                  <c:v>13.2</c:v>
                </c:pt>
                <c:pt idx="559">
                  <c:v>10</c:v>
                </c:pt>
                <c:pt idx="560">
                  <c:v>18.399999999999999</c:v>
                </c:pt>
                <c:pt idx="561">
                  <c:v>21</c:v>
                </c:pt>
                <c:pt idx="562">
                  <c:v>20</c:v>
                </c:pt>
                <c:pt idx="563">
                  <c:v>12</c:v>
                </c:pt>
                <c:pt idx="564">
                  <c:v>14</c:v>
                </c:pt>
                <c:pt idx="565">
                  <c:v>16.399999999999999</c:v>
                </c:pt>
                <c:pt idx="566">
                  <c:v>14.4</c:v>
                </c:pt>
                <c:pt idx="567">
                  <c:v>12.2</c:v>
                </c:pt>
                <c:pt idx="568">
                  <c:v>11</c:v>
                </c:pt>
                <c:pt idx="569">
                  <c:v>22.6</c:v>
                </c:pt>
                <c:pt idx="570">
                  <c:v>6.2</c:v>
                </c:pt>
                <c:pt idx="571">
                  <c:v>15.4</c:v>
                </c:pt>
                <c:pt idx="572">
                  <c:v>31</c:v>
                </c:pt>
                <c:pt idx="573">
                  <c:v>19.8</c:v>
                </c:pt>
                <c:pt idx="574">
                  <c:v>33</c:v>
                </c:pt>
                <c:pt idx="575">
                  <c:v>13.8</c:v>
                </c:pt>
                <c:pt idx="576">
                  <c:v>22.5</c:v>
                </c:pt>
                <c:pt idx="577">
                  <c:v>16.100000000000001</c:v>
                </c:pt>
                <c:pt idx="578">
                  <c:v>17.2</c:v>
                </c:pt>
                <c:pt idx="579">
                  <c:v>16.7</c:v>
                </c:pt>
                <c:pt idx="580">
                  <c:v>11.8</c:v>
                </c:pt>
                <c:pt idx="581">
                  <c:v>15.2</c:v>
                </c:pt>
                <c:pt idx="582">
                  <c:v>13</c:v>
                </c:pt>
                <c:pt idx="583">
                  <c:v>16.8</c:v>
                </c:pt>
                <c:pt idx="584">
                  <c:v>12.5</c:v>
                </c:pt>
                <c:pt idx="585">
                  <c:v>17.2</c:v>
                </c:pt>
                <c:pt idx="586">
                  <c:v>27.7</c:v>
                </c:pt>
                <c:pt idx="587">
                  <c:v>14.4</c:v>
                </c:pt>
                <c:pt idx="588">
                  <c:v>13.9</c:v>
                </c:pt>
                <c:pt idx="589">
                  <c:v>14.5</c:v>
                </c:pt>
                <c:pt idx="590">
                  <c:v>37.5</c:v>
                </c:pt>
                <c:pt idx="591">
                  <c:v>17.5</c:v>
                </c:pt>
                <c:pt idx="592">
                  <c:v>23</c:v>
                </c:pt>
                <c:pt idx="593">
                  <c:v>22.1</c:v>
                </c:pt>
                <c:pt idx="594">
                  <c:v>17.600000000000001</c:v>
                </c:pt>
                <c:pt idx="595">
                  <c:v>16.100000000000001</c:v>
                </c:pt>
                <c:pt idx="596">
                  <c:v>17.2</c:v>
                </c:pt>
                <c:pt idx="597">
                  <c:v>12</c:v>
                </c:pt>
                <c:pt idx="598">
                  <c:v>24.5</c:v>
                </c:pt>
                <c:pt idx="599">
                  <c:v>20.100000000000001</c:v>
                </c:pt>
                <c:pt idx="600">
                  <c:v>21.5</c:v>
                </c:pt>
                <c:pt idx="601">
                  <c:v>26.5</c:v>
                </c:pt>
                <c:pt idx="602">
                  <c:v>16.5</c:v>
                </c:pt>
                <c:pt idx="603">
                  <c:v>19.2</c:v>
                </c:pt>
                <c:pt idx="604">
                  <c:v>20.399999999999999</c:v>
                </c:pt>
                <c:pt idx="605">
                  <c:v>14.6</c:v>
                </c:pt>
                <c:pt idx="606">
                  <c:v>16.7</c:v>
                </c:pt>
                <c:pt idx="607">
                  <c:v>20</c:v>
                </c:pt>
                <c:pt idx="608">
                  <c:v>18.600000000000001</c:v>
                </c:pt>
                <c:pt idx="609">
                  <c:v>21.5</c:v>
                </c:pt>
                <c:pt idx="610">
                  <c:v>21</c:v>
                </c:pt>
                <c:pt idx="611">
                  <c:v>15.2</c:v>
                </c:pt>
                <c:pt idx="612">
                  <c:v>18</c:v>
                </c:pt>
                <c:pt idx="613">
                  <c:v>17.8</c:v>
                </c:pt>
                <c:pt idx="614">
                  <c:v>22.7</c:v>
                </c:pt>
                <c:pt idx="615">
                  <c:v>18.600000000000001</c:v>
                </c:pt>
                <c:pt idx="616">
                  <c:v>16.2</c:v>
                </c:pt>
                <c:pt idx="617">
                  <c:v>15.1</c:v>
                </c:pt>
                <c:pt idx="618">
                  <c:v>20.7</c:v>
                </c:pt>
                <c:pt idx="619">
                  <c:v>52.5</c:v>
                </c:pt>
                <c:pt idx="620">
                  <c:v>28.6</c:v>
                </c:pt>
                <c:pt idx="621">
                  <c:v>13.7</c:v>
                </c:pt>
                <c:pt idx="622">
                  <c:v>20.7</c:v>
                </c:pt>
                <c:pt idx="623">
                  <c:v>42</c:v>
                </c:pt>
                <c:pt idx="624">
                  <c:v>40.299999999999997</c:v>
                </c:pt>
                <c:pt idx="625">
                  <c:v>50</c:v>
                </c:pt>
                <c:pt idx="626">
                  <c:v>45.9</c:v>
                </c:pt>
                <c:pt idx="627">
                  <c:v>24.4</c:v>
                </c:pt>
                <c:pt idx="628">
                  <c:v>40.5</c:v>
                </c:pt>
                <c:pt idx="629">
                  <c:v>75.3</c:v>
                </c:pt>
                <c:pt idx="630">
                  <c:v>51</c:v>
                </c:pt>
                <c:pt idx="631">
                  <c:v>77.5</c:v>
                </c:pt>
                <c:pt idx="632">
                  <c:v>67.8</c:v>
                </c:pt>
                <c:pt idx="633">
                  <c:v>60.7</c:v>
                </c:pt>
                <c:pt idx="634">
                  <c:v>43</c:v>
                </c:pt>
                <c:pt idx="635">
                  <c:v>23.2</c:v>
                </c:pt>
                <c:pt idx="636">
                  <c:v>45.4</c:v>
                </c:pt>
                <c:pt idx="637">
                  <c:v>37.799999999999997</c:v>
                </c:pt>
                <c:pt idx="638">
                  <c:v>31.8</c:v>
                </c:pt>
                <c:pt idx="639">
                  <c:v>16.100000000000001</c:v>
                </c:pt>
                <c:pt idx="640">
                  <c:v>40.6</c:v>
                </c:pt>
                <c:pt idx="641">
                  <c:v>29</c:v>
                </c:pt>
                <c:pt idx="642">
                  <c:v>12</c:v>
                </c:pt>
                <c:pt idx="643">
                  <c:v>33.1</c:v>
                </c:pt>
                <c:pt idx="644">
                  <c:v>16</c:v>
                </c:pt>
                <c:pt idx="645">
                  <c:v>13.4</c:v>
                </c:pt>
                <c:pt idx="646">
                  <c:v>11.1</c:v>
                </c:pt>
                <c:pt idx="647">
                  <c:v>20.7</c:v>
                </c:pt>
                <c:pt idx="648">
                  <c:v>16.2</c:v>
                </c:pt>
                <c:pt idx="649">
                  <c:v>11.1</c:v>
                </c:pt>
                <c:pt idx="650">
                  <c:v>15</c:v>
                </c:pt>
                <c:pt idx="651">
                  <c:v>29</c:v>
                </c:pt>
                <c:pt idx="652">
                  <c:v>11.2</c:v>
                </c:pt>
                <c:pt idx="653">
                  <c:v>36.799999999999997</c:v>
                </c:pt>
                <c:pt idx="654">
                  <c:v>11.6</c:v>
                </c:pt>
                <c:pt idx="655">
                  <c:v>12</c:v>
                </c:pt>
                <c:pt idx="656">
                  <c:v>12.2</c:v>
                </c:pt>
                <c:pt idx="657">
                  <c:v>10</c:v>
                </c:pt>
                <c:pt idx="658">
                  <c:v>14.8</c:v>
                </c:pt>
                <c:pt idx="659">
                  <c:v>13.8</c:v>
                </c:pt>
                <c:pt idx="660">
                  <c:v>67.099999999999994</c:v>
                </c:pt>
                <c:pt idx="661">
                  <c:v>17.5</c:v>
                </c:pt>
                <c:pt idx="662">
                  <c:v>10.7</c:v>
                </c:pt>
                <c:pt idx="663">
                  <c:v>18</c:v>
                </c:pt>
                <c:pt idx="664">
                  <c:v>13</c:v>
                </c:pt>
                <c:pt idx="665">
                  <c:v>12.7</c:v>
                </c:pt>
                <c:pt idx="666">
                  <c:v>19.2</c:v>
                </c:pt>
                <c:pt idx="667">
                  <c:v>11</c:v>
                </c:pt>
                <c:pt idx="668">
                  <c:v>11.4</c:v>
                </c:pt>
                <c:pt idx="669">
                  <c:v>13</c:v>
                </c:pt>
                <c:pt idx="670">
                  <c:v>20</c:v>
                </c:pt>
                <c:pt idx="671">
                  <c:v>13</c:v>
                </c:pt>
                <c:pt idx="672">
                  <c:v>20.7</c:v>
                </c:pt>
                <c:pt idx="673">
                  <c:v>13</c:v>
                </c:pt>
                <c:pt idx="674">
                  <c:v>73.5</c:v>
                </c:pt>
                <c:pt idx="675">
                  <c:v>41</c:v>
                </c:pt>
                <c:pt idx="676">
                  <c:v>43.4</c:v>
                </c:pt>
                <c:pt idx="677">
                  <c:v>59</c:v>
                </c:pt>
                <c:pt idx="678">
                  <c:v>28.7</c:v>
                </c:pt>
                <c:pt idx="679">
                  <c:v>16.5</c:v>
                </c:pt>
                <c:pt idx="680">
                  <c:v>18.399999999999999</c:v>
                </c:pt>
                <c:pt idx="681">
                  <c:v>32.4</c:v>
                </c:pt>
                <c:pt idx="682">
                  <c:v>18.5</c:v>
                </c:pt>
                <c:pt idx="683">
                  <c:v>25</c:v>
                </c:pt>
                <c:pt idx="684">
                  <c:v>13.8</c:v>
                </c:pt>
                <c:pt idx="685">
                  <c:v>17</c:v>
                </c:pt>
                <c:pt idx="686">
                  <c:v>56.5</c:v>
                </c:pt>
                <c:pt idx="687">
                  <c:v>13</c:v>
                </c:pt>
                <c:pt idx="688">
                  <c:v>33.799999999999997</c:v>
                </c:pt>
                <c:pt idx="689">
                  <c:v>17.2</c:v>
                </c:pt>
                <c:pt idx="690">
                  <c:v>25.4</c:v>
                </c:pt>
                <c:pt idx="691">
                  <c:v>24</c:v>
                </c:pt>
                <c:pt idx="692">
                  <c:v>14.4</c:v>
                </c:pt>
                <c:pt idx="693">
                  <c:v>29.2</c:v>
                </c:pt>
                <c:pt idx="694">
                  <c:v>19</c:v>
                </c:pt>
                <c:pt idx="695">
                  <c:v>33.6</c:v>
                </c:pt>
                <c:pt idx="696">
                  <c:v>22.5</c:v>
                </c:pt>
                <c:pt idx="697">
                  <c:v>20.2</c:v>
                </c:pt>
                <c:pt idx="698">
                  <c:v>16</c:v>
                </c:pt>
                <c:pt idx="699">
                  <c:v>15</c:v>
                </c:pt>
                <c:pt idx="700">
                  <c:v>18.100000000000001</c:v>
                </c:pt>
                <c:pt idx="701">
                  <c:v>16.600000000000001</c:v>
                </c:pt>
                <c:pt idx="702">
                  <c:v>17.600000000000001</c:v>
                </c:pt>
                <c:pt idx="703">
                  <c:v>34.700000000000003</c:v>
                </c:pt>
                <c:pt idx="704">
                  <c:v>30.3</c:v>
                </c:pt>
                <c:pt idx="705">
                  <c:v>26.3</c:v>
                </c:pt>
                <c:pt idx="706">
                  <c:v>9.5</c:v>
                </c:pt>
                <c:pt idx="707">
                  <c:v>39.299999999999997</c:v>
                </c:pt>
                <c:pt idx="708">
                  <c:v>31.7</c:v>
                </c:pt>
                <c:pt idx="709">
                  <c:v>38.5</c:v>
                </c:pt>
                <c:pt idx="710">
                  <c:v>16.3</c:v>
                </c:pt>
                <c:pt idx="711">
                  <c:v>22.7</c:v>
                </c:pt>
                <c:pt idx="712">
                  <c:v>17.2</c:v>
                </c:pt>
                <c:pt idx="713">
                  <c:v>31</c:v>
                </c:pt>
                <c:pt idx="714">
                  <c:v>29</c:v>
                </c:pt>
                <c:pt idx="715">
                  <c:v>26.7</c:v>
                </c:pt>
                <c:pt idx="716">
                  <c:v>15.7</c:v>
                </c:pt>
                <c:pt idx="717">
                  <c:v>18.600000000000001</c:v>
                </c:pt>
                <c:pt idx="718">
                  <c:v>17.7</c:v>
                </c:pt>
                <c:pt idx="719">
                  <c:v>22.7</c:v>
                </c:pt>
                <c:pt idx="720">
                  <c:v>20.399999999999999</c:v>
                </c:pt>
                <c:pt idx="721">
                  <c:v>13</c:v>
                </c:pt>
                <c:pt idx="722">
                  <c:v>14.3</c:v>
                </c:pt>
                <c:pt idx="723">
                  <c:v>32.5</c:v>
                </c:pt>
                <c:pt idx="724">
                  <c:v>36.6</c:v>
                </c:pt>
                <c:pt idx="725">
                  <c:v>29.8</c:v>
                </c:pt>
                <c:pt idx="726">
                  <c:v>33</c:v>
                </c:pt>
                <c:pt idx="727">
                  <c:v>31.2</c:v>
                </c:pt>
                <c:pt idx="728">
                  <c:v>15.3</c:v>
                </c:pt>
                <c:pt idx="729">
                  <c:v>24.4</c:v>
                </c:pt>
                <c:pt idx="730">
                  <c:v>35.4</c:v>
                </c:pt>
                <c:pt idx="731">
                  <c:v>56.5</c:v>
                </c:pt>
                <c:pt idx="732">
                  <c:v>46.8</c:v>
                </c:pt>
                <c:pt idx="733">
                  <c:v>29.3</c:v>
                </c:pt>
                <c:pt idx="734">
                  <c:v>28.5</c:v>
                </c:pt>
                <c:pt idx="735">
                  <c:v>26</c:v>
                </c:pt>
                <c:pt idx="736">
                  <c:v>36</c:v>
                </c:pt>
                <c:pt idx="737">
                  <c:v>16.399999999999999</c:v>
                </c:pt>
                <c:pt idx="738">
                  <c:v>12.7</c:v>
                </c:pt>
                <c:pt idx="739">
                  <c:v>21.4</c:v>
                </c:pt>
                <c:pt idx="740">
                  <c:v>24.7</c:v>
                </c:pt>
                <c:pt idx="741">
                  <c:v>42.5</c:v>
                </c:pt>
                <c:pt idx="742">
                  <c:v>31.7</c:v>
                </c:pt>
                <c:pt idx="743">
                  <c:v>24.7</c:v>
                </c:pt>
                <c:pt idx="744">
                  <c:v>25</c:v>
                </c:pt>
                <c:pt idx="745">
                  <c:v>43.2</c:v>
                </c:pt>
                <c:pt idx="746">
                  <c:v>10</c:v>
                </c:pt>
                <c:pt idx="747">
                  <c:v>27</c:v>
                </c:pt>
                <c:pt idx="748">
                  <c:v>10</c:v>
                </c:pt>
                <c:pt idx="749">
                  <c:v>39.5</c:v>
                </c:pt>
                <c:pt idx="750">
                  <c:v>22.8</c:v>
                </c:pt>
                <c:pt idx="751">
                  <c:v>13</c:v>
                </c:pt>
                <c:pt idx="752">
                  <c:v>9.1999999999999993</c:v>
                </c:pt>
                <c:pt idx="753">
                  <c:v>36.299999999999997</c:v>
                </c:pt>
                <c:pt idx="754">
                  <c:v>29.3</c:v>
                </c:pt>
                <c:pt idx="755">
                  <c:v>36</c:v>
                </c:pt>
                <c:pt idx="756">
                  <c:v>15.1</c:v>
                </c:pt>
                <c:pt idx="757">
                  <c:v>23.2</c:v>
                </c:pt>
                <c:pt idx="758">
                  <c:v>48.4</c:v>
                </c:pt>
                <c:pt idx="759">
                  <c:v>53</c:v>
                </c:pt>
                <c:pt idx="760">
                  <c:v>32.4</c:v>
                </c:pt>
                <c:pt idx="761">
                  <c:v>14.7</c:v>
                </c:pt>
                <c:pt idx="762">
                  <c:v>52.3</c:v>
                </c:pt>
                <c:pt idx="763">
                  <c:v>45</c:v>
                </c:pt>
                <c:pt idx="764">
                  <c:v>13</c:v>
                </c:pt>
                <c:pt idx="765">
                  <c:v>31</c:v>
                </c:pt>
                <c:pt idx="766">
                  <c:v>21.8</c:v>
                </c:pt>
                <c:pt idx="767">
                  <c:v>23</c:v>
                </c:pt>
                <c:pt idx="768">
                  <c:v>21.7</c:v>
                </c:pt>
                <c:pt idx="769">
                  <c:v>21.8</c:v>
                </c:pt>
                <c:pt idx="770">
                  <c:v>41.5</c:v>
                </c:pt>
                <c:pt idx="771">
                  <c:v>60.4</c:v>
                </c:pt>
                <c:pt idx="772">
                  <c:v>54.1</c:v>
                </c:pt>
                <c:pt idx="773">
                  <c:v>18</c:v>
                </c:pt>
                <c:pt idx="774">
                  <c:v>27.9</c:v>
                </c:pt>
                <c:pt idx="775">
                  <c:v>17.7</c:v>
                </c:pt>
                <c:pt idx="776">
                  <c:v>30.1</c:v>
                </c:pt>
                <c:pt idx="777">
                  <c:v>59</c:v>
                </c:pt>
                <c:pt idx="778">
                  <c:v>67</c:v>
                </c:pt>
                <c:pt idx="779">
                  <c:v>78</c:v>
                </c:pt>
                <c:pt idx="780">
                  <c:v>25.2</c:v>
                </c:pt>
                <c:pt idx="781">
                  <c:v>14.2</c:v>
                </c:pt>
                <c:pt idx="782">
                  <c:v>24</c:v>
                </c:pt>
                <c:pt idx="783">
                  <c:v>27</c:v>
                </c:pt>
                <c:pt idx="784">
                  <c:v>58.7</c:v>
                </c:pt>
                <c:pt idx="785">
                  <c:v>29</c:v>
                </c:pt>
                <c:pt idx="786">
                  <c:v>41</c:v>
                </c:pt>
                <c:pt idx="787">
                  <c:v>25.3</c:v>
                </c:pt>
                <c:pt idx="788">
                  <c:v>28</c:v>
                </c:pt>
                <c:pt idx="789">
                  <c:v>54.7</c:v>
                </c:pt>
                <c:pt idx="790">
                  <c:v>27.6</c:v>
                </c:pt>
                <c:pt idx="791">
                  <c:v>49</c:v>
                </c:pt>
                <c:pt idx="792">
                  <c:v>38.5</c:v>
                </c:pt>
                <c:pt idx="793">
                  <c:v>77.2</c:v>
                </c:pt>
                <c:pt idx="794">
                  <c:v>83.6</c:v>
                </c:pt>
                <c:pt idx="795">
                  <c:v>48.8</c:v>
                </c:pt>
                <c:pt idx="796">
                  <c:v>21.4</c:v>
                </c:pt>
                <c:pt idx="797">
                  <c:v>33.6</c:v>
                </c:pt>
                <c:pt idx="798">
                  <c:v>28.3</c:v>
                </c:pt>
                <c:pt idx="799">
                  <c:v>32.200000000000003</c:v>
                </c:pt>
                <c:pt idx="800">
                  <c:v>34.5</c:v>
                </c:pt>
                <c:pt idx="801">
                  <c:v>38.200000000000003</c:v>
                </c:pt>
                <c:pt idx="802">
                  <c:v>22.4</c:v>
                </c:pt>
                <c:pt idx="803">
                  <c:v>39</c:v>
                </c:pt>
                <c:pt idx="804">
                  <c:v>19</c:v>
                </c:pt>
                <c:pt idx="805">
                  <c:v>24.4</c:v>
                </c:pt>
                <c:pt idx="806">
                  <c:v>38.5</c:v>
                </c:pt>
                <c:pt idx="807">
                  <c:v>15.2</c:v>
                </c:pt>
                <c:pt idx="808">
                  <c:v>21</c:v>
                </c:pt>
                <c:pt idx="809">
                  <c:v>13</c:v>
                </c:pt>
                <c:pt idx="810">
                  <c:v>41</c:v>
                </c:pt>
                <c:pt idx="811">
                  <c:v>16.600000000000001</c:v>
                </c:pt>
                <c:pt idx="812">
                  <c:v>15.5</c:v>
                </c:pt>
                <c:pt idx="813">
                  <c:v>24</c:v>
                </c:pt>
                <c:pt idx="814">
                  <c:v>31.5</c:v>
                </c:pt>
                <c:pt idx="815">
                  <c:v>41.6</c:v>
                </c:pt>
                <c:pt idx="816">
                  <c:v>12.7</c:v>
                </c:pt>
                <c:pt idx="817">
                  <c:v>16.2</c:v>
                </c:pt>
                <c:pt idx="818">
                  <c:v>36.299999999999997</c:v>
                </c:pt>
                <c:pt idx="819">
                  <c:v>63.4</c:v>
                </c:pt>
                <c:pt idx="820">
                  <c:v>16</c:v>
                </c:pt>
                <c:pt idx="821">
                  <c:v>17.7</c:v>
                </c:pt>
                <c:pt idx="822">
                  <c:v>24.2</c:v>
                </c:pt>
                <c:pt idx="823">
                  <c:v>21.2</c:v>
                </c:pt>
                <c:pt idx="824">
                  <c:v>46.2</c:v>
                </c:pt>
                <c:pt idx="825">
                  <c:v>38.700000000000003</c:v>
                </c:pt>
                <c:pt idx="826">
                  <c:v>33</c:v>
                </c:pt>
                <c:pt idx="827">
                  <c:v>11.7</c:v>
                </c:pt>
                <c:pt idx="828">
                  <c:v>16.600000000000001</c:v>
                </c:pt>
                <c:pt idx="829">
                  <c:v>45.8</c:v>
                </c:pt>
                <c:pt idx="830">
                  <c:v>32.200000000000003</c:v>
                </c:pt>
                <c:pt idx="831">
                  <c:v>14.6</c:v>
                </c:pt>
                <c:pt idx="832">
                  <c:v>13.7</c:v>
                </c:pt>
                <c:pt idx="833">
                  <c:v>34.5</c:v>
                </c:pt>
                <c:pt idx="834">
                  <c:v>27.5</c:v>
                </c:pt>
                <c:pt idx="835">
                  <c:v>23.4</c:v>
                </c:pt>
                <c:pt idx="836">
                  <c:v>21.6</c:v>
                </c:pt>
                <c:pt idx="837">
                  <c:v>20.399999999999999</c:v>
                </c:pt>
                <c:pt idx="838">
                  <c:v>26</c:v>
                </c:pt>
                <c:pt idx="839">
                  <c:v>12.4</c:v>
                </c:pt>
                <c:pt idx="840">
                  <c:v>26.3</c:v>
                </c:pt>
                <c:pt idx="841">
                  <c:v>13.2</c:v>
                </c:pt>
                <c:pt idx="842">
                  <c:v>35.6</c:v>
                </c:pt>
                <c:pt idx="843">
                  <c:v>38.799999999999997</c:v>
                </c:pt>
                <c:pt idx="844">
                  <c:v>49.5</c:v>
                </c:pt>
                <c:pt idx="845">
                  <c:v>40.299999999999997</c:v>
                </c:pt>
                <c:pt idx="846">
                  <c:v>27.7</c:v>
                </c:pt>
                <c:pt idx="847">
                  <c:v>38.700000000000003</c:v>
                </c:pt>
                <c:pt idx="848">
                  <c:v>25.4</c:v>
                </c:pt>
                <c:pt idx="849">
                  <c:v>16.399999999999999</c:v>
                </c:pt>
                <c:pt idx="850">
                  <c:v>17</c:v>
                </c:pt>
                <c:pt idx="851">
                  <c:v>13.7</c:v>
                </c:pt>
                <c:pt idx="852">
                  <c:v>17.8</c:v>
                </c:pt>
                <c:pt idx="853">
                  <c:v>27.7</c:v>
                </c:pt>
                <c:pt idx="854">
                  <c:v>65.2</c:v>
                </c:pt>
                <c:pt idx="855">
                  <c:v>21.1</c:v>
                </c:pt>
                <c:pt idx="856">
                  <c:v>17.600000000000001</c:v>
                </c:pt>
                <c:pt idx="857">
                  <c:v>27.4</c:v>
                </c:pt>
                <c:pt idx="858">
                  <c:v>53.7</c:v>
                </c:pt>
                <c:pt idx="859">
                  <c:v>45</c:v>
                </c:pt>
                <c:pt idx="860">
                  <c:v>13.5</c:v>
                </c:pt>
                <c:pt idx="861">
                  <c:v>46.8</c:v>
                </c:pt>
                <c:pt idx="862">
                  <c:v>48.3</c:v>
                </c:pt>
                <c:pt idx="863">
                  <c:v>17.399999999999999</c:v>
                </c:pt>
                <c:pt idx="864">
                  <c:v>47</c:v>
                </c:pt>
                <c:pt idx="865">
                  <c:v>17.100000000000001</c:v>
                </c:pt>
                <c:pt idx="866">
                  <c:v>24.7</c:v>
                </c:pt>
                <c:pt idx="867">
                  <c:v>24.7</c:v>
                </c:pt>
                <c:pt idx="868">
                  <c:v>36.799999999999997</c:v>
                </c:pt>
                <c:pt idx="869">
                  <c:v>18.600000000000001</c:v>
                </c:pt>
                <c:pt idx="870">
                  <c:v>70.5</c:v>
                </c:pt>
                <c:pt idx="871">
                  <c:v>24.8</c:v>
                </c:pt>
                <c:pt idx="872">
                  <c:v>20.3</c:v>
                </c:pt>
                <c:pt idx="873">
                  <c:v>33.700000000000003</c:v>
                </c:pt>
                <c:pt idx="874">
                  <c:v>13.1</c:v>
                </c:pt>
                <c:pt idx="875">
                  <c:v>12.4</c:v>
                </c:pt>
                <c:pt idx="876">
                  <c:v>48.4</c:v>
                </c:pt>
                <c:pt idx="877">
                  <c:v>14.7</c:v>
                </c:pt>
                <c:pt idx="878">
                  <c:v>36.4</c:v>
                </c:pt>
                <c:pt idx="879">
                  <c:v>21.3</c:v>
                </c:pt>
                <c:pt idx="880">
                  <c:v>16.399999999999999</c:v>
                </c:pt>
                <c:pt idx="881">
                  <c:v>29.3</c:v>
                </c:pt>
                <c:pt idx="882">
                  <c:v>34.200000000000003</c:v>
                </c:pt>
                <c:pt idx="883">
                  <c:v>29.8</c:v>
                </c:pt>
                <c:pt idx="884">
                  <c:v>33</c:v>
                </c:pt>
                <c:pt idx="885">
                  <c:v>17.3</c:v>
                </c:pt>
                <c:pt idx="886">
                  <c:v>20.6</c:v>
                </c:pt>
                <c:pt idx="887">
                  <c:v>14.3</c:v>
                </c:pt>
                <c:pt idx="888">
                  <c:v>57.8</c:v>
                </c:pt>
                <c:pt idx="889">
                  <c:v>7.2</c:v>
                </c:pt>
                <c:pt idx="890">
                  <c:v>26.1</c:v>
                </c:pt>
                <c:pt idx="891">
                  <c:v>26.5</c:v>
                </c:pt>
                <c:pt idx="892">
                  <c:v>36.700000000000003</c:v>
                </c:pt>
                <c:pt idx="893">
                  <c:v>7.5</c:v>
                </c:pt>
                <c:pt idx="894">
                  <c:v>15.7</c:v>
                </c:pt>
                <c:pt idx="895">
                  <c:v>20.7</c:v>
                </c:pt>
                <c:pt idx="896">
                  <c:v>31.4</c:v>
                </c:pt>
                <c:pt idx="897">
                  <c:v>10.199999999999999</c:v>
                </c:pt>
                <c:pt idx="898">
                  <c:v>37</c:v>
                </c:pt>
                <c:pt idx="899">
                  <c:v>21.8</c:v>
                </c:pt>
                <c:pt idx="900">
                  <c:v>33.5</c:v>
                </c:pt>
                <c:pt idx="901">
                  <c:v>24.7</c:v>
                </c:pt>
                <c:pt idx="902">
                  <c:v>39.700000000000003</c:v>
                </c:pt>
                <c:pt idx="903">
                  <c:v>34</c:v>
                </c:pt>
                <c:pt idx="904">
                  <c:v>21.6</c:v>
                </c:pt>
                <c:pt idx="905">
                  <c:v>28</c:v>
                </c:pt>
                <c:pt idx="906">
                  <c:v>41.6</c:v>
                </c:pt>
                <c:pt idx="907">
                  <c:v>16.3</c:v>
                </c:pt>
                <c:pt idx="908">
                  <c:v>19.5</c:v>
                </c:pt>
                <c:pt idx="909">
                  <c:v>12</c:v>
                </c:pt>
                <c:pt idx="910">
                  <c:v>10.4</c:v>
                </c:pt>
                <c:pt idx="911">
                  <c:v>19</c:v>
                </c:pt>
                <c:pt idx="912">
                  <c:v>27.4</c:v>
                </c:pt>
                <c:pt idx="913">
                  <c:v>33</c:v>
                </c:pt>
                <c:pt idx="914">
                  <c:v>22.8</c:v>
                </c:pt>
                <c:pt idx="915">
                  <c:v>9.6</c:v>
                </c:pt>
                <c:pt idx="916">
                  <c:v>18</c:v>
                </c:pt>
                <c:pt idx="917">
                  <c:v>18.3</c:v>
                </c:pt>
                <c:pt idx="918">
                  <c:v>49.6</c:v>
                </c:pt>
                <c:pt idx="919">
                  <c:v>25.7</c:v>
                </c:pt>
                <c:pt idx="920">
                  <c:v>50.4</c:v>
                </c:pt>
              </c:numCache>
            </c:numRef>
          </c:xVal>
          <c:yVal>
            <c:numRef>
              <c:f>Aux_H_adj!$C$2:$C$922</c:f>
              <c:numCache>
                <c:formatCode>0.00</c:formatCode>
                <c:ptCount val="921"/>
                <c:pt idx="0">
                  <c:v>3.7</c:v>
                </c:pt>
                <c:pt idx="1">
                  <c:v>5.5</c:v>
                </c:pt>
                <c:pt idx="2">
                  <c:v>6</c:v>
                </c:pt>
                <c:pt idx="3">
                  <c:v>5.3</c:v>
                </c:pt>
                <c:pt idx="4">
                  <c:v>7</c:v>
                </c:pt>
                <c:pt idx="5">
                  <c:v>7.5</c:v>
                </c:pt>
                <c:pt idx="6">
                  <c:v>7</c:v>
                </c:pt>
                <c:pt idx="7">
                  <c:v>8</c:v>
                </c:pt>
                <c:pt idx="8">
                  <c:v>5.2</c:v>
                </c:pt>
                <c:pt idx="9">
                  <c:v>5.7</c:v>
                </c:pt>
                <c:pt idx="10">
                  <c:v>5.2</c:v>
                </c:pt>
                <c:pt idx="11">
                  <c:v>11.5</c:v>
                </c:pt>
                <c:pt idx="12">
                  <c:v>7.8</c:v>
                </c:pt>
                <c:pt idx="13">
                  <c:v>10.799999999999999</c:v>
                </c:pt>
                <c:pt idx="14">
                  <c:v>7</c:v>
                </c:pt>
                <c:pt idx="15">
                  <c:v>7.3</c:v>
                </c:pt>
                <c:pt idx="16">
                  <c:v>2.5</c:v>
                </c:pt>
                <c:pt idx="17">
                  <c:v>8</c:v>
                </c:pt>
                <c:pt idx="18">
                  <c:v>9</c:v>
                </c:pt>
                <c:pt idx="19">
                  <c:v>7.5</c:v>
                </c:pt>
                <c:pt idx="20">
                  <c:v>10.8</c:v>
                </c:pt>
                <c:pt idx="21">
                  <c:v>6</c:v>
                </c:pt>
                <c:pt idx="22">
                  <c:v>10.5</c:v>
                </c:pt>
                <c:pt idx="23">
                  <c:v>12.3</c:v>
                </c:pt>
                <c:pt idx="24">
                  <c:v>11.8</c:v>
                </c:pt>
                <c:pt idx="25">
                  <c:v>11</c:v>
                </c:pt>
                <c:pt idx="26">
                  <c:v>9</c:v>
                </c:pt>
                <c:pt idx="27">
                  <c:v>5.8</c:v>
                </c:pt>
                <c:pt idx="28">
                  <c:v>8.5</c:v>
                </c:pt>
                <c:pt idx="29">
                  <c:v>11.9</c:v>
                </c:pt>
                <c:pt idx="30">
                  <c:v>10.199999999999999</c:v>
                </c:pt>
                <c:pt idx="31">
                  <c:v>12</c:v>
                </c:pt>
                <c:pt idx="32">
                  <c:v>7.5</c:v>
                </c:pt>
                <c:pt idx="33">
                  <c:v>11</c:v>
                </c:pt>
                <c:pt idx="34">
                  <c:v>10.8</c:v>
                </c:pt>
                <c:pt idx="35">
                  <c:v>11.2</c:v>
                </c:pt>
                <c:pt idx="36">
                  <c:v>9.1999999999999993</c:v>
                </c:pt>
                <c:pt idx="37">
                  <c:v>7.4</c:v>
                </c:pt>
                <c:pt idx="38">
                  <c:v>15</c:v>
                </c:pt>
                <c:pt idx="39">
                  <c:v>9.3000000000000007</c:v>
                </c:pt>
                <c:pt idx="40">
                  <c:v>7.3199999999999985</c:v>
                </c:pt>
                <c:pt idx="41">
                  <c:v>8</c:v>
                </c:pt>
                <c:pt idx="42">
                  <c:v>12.2</c:v>
                </c:pt>
                <c:pt idx="43">
                  <c:v>12</c:v>
                </c:pt>
                <c:pt idx="44">
                  <c:v>12.3</c:v>
                </c:pt>
                <c:pt idx="45">
                  <c:v>12.6</c:v>
                </c:pt>
                <c:pt idx="46">
                  <c:v>11.8</c:v>
                </c:pt>
                <c:pt idx="47">
                  <c:v>10.9</c:v>
                </c:pt>
                <c:pt idx="48">
                  <c:v>11.2</c:v>
                </c:pt>
                <c:pt idx="49">
                  <c:v>12.5</c:v>
                </c:pt>
                <c:pt idx="50">
                  <c:v>6</c:v>
                </c:pt>
                <c:pt idx="51">
                  <c:v>12.2</c:v>
                </c:pt>
                <c:pt idx="52">
                  <c:v>10.3</c:v>
                </c:pt>
                <c:pt idx="53">
                  <c:v>4.2</c:v>
                </c:pt>
                <c:pt idx="54">
                  <c:v>3.9</c:v>
                </c:pt>
                <c:pt idx="55">
                  <c:v>10.25</c:v>
                </c:pt>
                <c:pt idx="56">
                  <c:v>10.8</c:v>
                </c:pt>
                <c:pt idx="57">
                  <c:v>9.1999999999999993</c:v>
                </c:pt>
                <c:pt idx="58">
                  <c:v>6</c:v>
                </c:pt>
                <c:pt idx="59">
                  <c:v>4</c:v>
                </c:pt>
                <c:pt idx="60">
                  <c:v>4</c:v>
                </c:pt>
                <c:pt idx="61">
                  <c:v>4.25</c:v>
                </c:pt>
                <c:pt idx="62">
                  <c:v>2</c:v>
                </c:pt>
                <c:pt idx="63">
                  <c:v>6.5</c:v>
                </c:pt>
                <c:pt idx="64">
                  <c:v>2</c:v>
                </c:pt>
                <c:pt idx="65">
                  <c:v>5.9</c:v>
                </c:pt>
                <c:pt idx="66">
                  <c:v>7.5</c:v>
                </c:pt>
                <c:pt idx="67">
                  <c:v>11.2</c:v>
                </c:pt>
                <c:pt idx="68">
                  <c:v>6.3</c:v>
                </c:pt>
                <c:pt idx="69">
                  <c:v>11.3</c:v>
                </c:pt>
                <c:pt idx="70">
                  <c:v>12.2</c:v>
                </c:pt>
                <c:pt idx="71">
                  <c:v>3.8</c:v>
                </c:pt>
                <c:pt idx="72">
                  <c:v>9.1999999999999993</c:v>
                </c:pt>
                <c:pt idx="73">
                  <c:v>6.3</c:v>
                </c:pt>
                <c:pt idx="74">
                  <c:v>5.5</c:v>
                </c:pt>
                <c:pt idx="75">
                  <c:v>4.8</c:v>
                </c:pt>
                <c:pt idx="76">
                  <c:v>7.2</c:v>
                </c:pt>
                <c:pt idx="77">
                  <c:v>5</c:v>
                </c:pt>
                <c:pt idx="78">
                  <c:v>12</c:v>
                </c:pt>
                <c:pt idx="79">
                  <c:v>12.3</c:v>
                </c:pt>
                <c:pt idx="80">
                  <c:v>2.2000000000000002</c:v>
                </c:pt>
                <c:pt idx="81">
                  <c:v>12.5</c:v>
                </c:pt>
                <c:pt idx="82">
                  <c:v>10.8</c:v>
                </c:pt>
                <c:pt idx="83">
                  <c:v>3.7</c:v>
                </c:pt>
                <c:pt idx="84">
                  <c:v>4.3</c:v>
                </c:pt>
                <c:pt idx="85">
                  <c:v>3.7</c:v>
                </c:pt>
                <c:pt idx="86">
                  <c:v>6.4666666666666659</c:v>
                </c:pt>
                <c:pt idx="87">
                  <c:v>10</c:v>
                </c:pt>
                <c:pt idx="88">
                  <c:v>8.1</c:v>
                </c:pt>
                <c:pt idx="89">
                  <c:v>3.5</c:v>
                </c:pt>
                <c:pt idx="90">
                  <c:v>4.3</c:v>
                </c:pt>
                <c:pt idx="91">
                  <c:v>4</c:v>
                </c:pt>
                <c:pt idx="92">
                  <c:v>7</c:v>
                </c:pt>
                <c:pt idx="93">
                  <c:v>10.5</c:v>
                </c:pt>
                <c:pt idx="94">
                  <c:v>4</c:v>
                </c:pt>
                <c:pt idx="95">
                  <c:v>3.9</c:v>
                </c:pt>
                <c:pt idx="96">
                  <c:v>5</c:v>
                </c:pt>
                <c:pt idx="97">
                  <c:v>3</c:v>
                </c:pt>
                <c:pt idx="98">
                  <c:v>6</c:v>
                </c:pt>
                <c:pt idx="99">
                  <c:v>12</c:v>
                </c:pt>
                <c:pt idx="100">
                  <c:v>4</c:v>
                </c:pt>
                <c:pt idx="101">
                  <c:v>5.8</c:v>
                </c:pt>
                <c:pt idx="102">
                  <c:v>6</c:v>
                </c:pt>
                <c:pt idx="103">
                  <c:v>6</c:v>
                </c:pt>
                <c:pt idx="104">
                  <c:v>10</c:v>
                </c:pt>
                <c:pt idx="105">
                  <c:v>9</c:v>
                </c:pt>
                <c:pt idx="106">
                  <c:v>12</c:v>
                </c:pt>
                <c:pt idx="107">
                  <c:v>11</c:v>
                </c:pt>
                <c:pt idx="108">
                  <c:v>8.5</c:v>
                </c:pt>
                <c:pt idx="109">
                  <c:v>6</c:v>
                </c:pt>
                <c:pt idx="110">
                  <c:v>8</c:v>
                </c:pt>
                <c:pt idx="111">
                  <c:v>10</c:v>
                </c:pt>
                <c:pt idx="112">
                  <c:v>11</c:v>
                </c:pt>
                <c:pt idx="113">
                  <c:v>12</c:v>
                </c:pt>
                <c:pt idx="114">
                  <c:v>4</c:v>
                </c:pt>
                <c:pt idx="115">
                  <c:v>6</c:v>
                </c:pt>
                <c:pt idx="116">
                  <c:v>6</c:v>
                </c:pt>
                <c:pt idx="117">
                  <c:v>3</c:v>
                </c:pt>
                <c:pt idx="118">
                  <c:v>8</c:v>
                </c:pt>
                <c:pt idx="119">
                  <c:v>7.5</c:v>
                </c:pt>
                <c:pt idx="120">
                  <c:v>7.3</c:v>
                </c:pt>
                <c:pt idx="121">
                  <c:v>5</c:v>
                </c:pt>
                <c:pt idx="122">
                  <c:v>7.5</c:v>
                </c:pt>
                <c:pt idx="123">
                  <c:v>3.5</c:v>
                </c:pt>
                <c:pt idx="124">
                  <c:v>6.3</c:v>
                </c:pt>
                <c:pt idx="125">
                  <c:v>5.8</c:v>
                </c:pt>
                <c:pt idx="126">
                  <c:v>8.5</c:v>
                </c:pt>
                <c:pt idx="127">
                  <c:v>6.2</c:v>
                </c:pt>
                <c:pt idx="128">
                  <c:v>4</c:v>
                </c:pt>
                <c:pt idx="129">
                  <c:v>10.9</c:v>
                </c:pt>
                <c:pt idx="130">
                  <c:v>5</c:v>
                </c:pt>
                <c:pt idx="131">
                  <c:v>7.2</c:v>
                </c:pt>
                <c:pt idx="132">
                  <c:v>7</c:v>
                </c:pt>
                <c:pt idx="133">
                  <c:v>3.5</c:v>
                </c:pt>
                <c:pt idx="134">
                  <c:v>10.3</c:v>
                </c:pt>
                <c:pt idx="135">
                  <c:v>4</c:v>
                </c:pt>
                <c:pt idx="136">
                  <c:v>9</c:v>
                </c:pt>
                <c:pt idx="137">
                  <c:v>8.1</c:v>
                </c:pt>
                <c:pt idx="138">
                  <c:v>4</c:v>
                </c:pt>
                <c:pt idx="139">
                  <c:v>11</c:v>
                </c:pt>
                <c:pt idx="140">
                  <c:v>3</c:v>
                </c:pt>
                <c:pt idx="141">
                  <c:v>3.8</c:v>
                </c:pt>
                <c:pt idx="142">
                  <c:v>6</c:v>
                </c:pt>
                <c:pt idx="143">
                  <c:v>13</c:v>
                </c:pt>
                <c:pt idx="144">
                  <c:v>7.5</c:v>
                </c:pt>
                <c:pt idx="145">
                  <c:v>8</c:v>
                </c:pt>
                <c:pt idx="146">
                  <c:v>6</c:v>
                </c:pt>
                <c:pt idx="147">
                  <c:v>6</c:v>
                </c:pt>
                <c:pt idx="148">
                  <c:v>10</c:v>
                </c:pt>
                <c:pt idx="149">
                  <c:v>12</c:v>
                </c:pt>
                <c:pt idx="150">
                  <c:v>5</c:v>
                </c:pt>
                <c:pt idx="151">
                  <c:v>5</c:v>
                </c:pt>
                <c:pt idx="152">
                  <c:v>11</c:v>
                </c:pt>
                <c:pt idx="153">
                  <c:v>6.5</c:v>
                </c:pt>
                <c:pt idx="154">
                  <c:v>12.3</c:v>
                </c:pt>
                <c:pt idx="155">
                  <c:v>7.5</c:v>
                </c:pt>
                <c:pt idx="156">
                  <c:v>5</c:v>
                </c:pt>
                <c:pt idx="157">
                  <c:v>7</c:v>
                </c:pt>
                <c:pt idx="158">
                  <c:v>11.199999999999998</c:v>
                </c:pt>
                <c:pt idx="159">
                  <c:v>5</c:v>
                </c:pt>
                <c:pt idx="160">
                  <c:v>5.8</c:v>
                </c:pt>
                <c:pt idx="161">
                  <c:v>8</c:v>
                </c:pt>
                <c:pt idx="162">
                  <c:v>7</c:v>
                </c:pt>
                <c:pt idx="163">
                  <c:v>4.3</c:v>
                </c:pt>
                <c:pt idx="164">
                  <c:v>2.5</c:v>
                </c:pt>
                <c:pt idx="165">
                  <c:v>5</c:v>
                </c:pt>
                <c:pt idx="166">
                  <c:v>7</c:v>
                </c:pt>
                <c:pt idx="167">
                  <c:v>3.8</c:v>
                </c:pt>
                <c:pt idx="168">
                  <c:v>7.5</c:v>
                </c:pt>
                <c:pt idx="169">
                  <c:v>6.5</c:v>
                </c:pt>
                <c:pt idx="170">
                  <c:v>7.2</c:v>
                </c:pt>
                <c:pt idx="171">
                  <c:v>6.8</c:v>
                </c:pt>
                <c:pt idx="172">
                  <c:v>2.5</c:v>
                </c:pt>
                <c:pt idx="173">
                  <c:v>7</c:v>
                </c:pt>
                <c:pt idx="174">
                  <c:v>8.5</c:v>
                </c:pt>
                <c:pt idx="175">
                  <c:v>12</c:v>
                </c:pt>
                <c:pt idx="176">
                  <c:v>4.5</c:v>
                </c:pt>
                <c:pt idx="177">
                  <c:v>3</c:v>
                </c:pt>
                <c:pt idx="178">
                  <c:v>8</c:v>
                </c:pt>
                <c:pt idx="179">
                  <c:v>6.5</c:v>
                </c:pt>
                <c:pt idx="180">
                  <c:v>9.5</c:v>
                </c:pt>
                <c:pt idx="181">
                  <c:v>9.5</c:v>
                </c:pt>
                <c:pt idx="182">
                  <c:v>6.7</c:v>
                </c:pt>
                <c:pt idx="183">
                  <c:v>9.5</c:v>
                </c:pt>
                <c:pt idx="184">
                  <c:v>8</c:v>
                </c:pt>
                <c:pt idx="185">
                  <c:v>7</c:v>
                </c:pt>
                <c:pt idx="186">
                  <c:v>8.5</c:v>
                </c:pt>
                <c:pt idx="187">
                  <c:v>3</c:v>
                </c:pt>
                <c:pt idx="188">
                  <c:v>6.3</c:v>
                </c:pt>
                <c:pt idx="189">
                  <c:v>8.5</c:v>
                </c:pt>
                <c:pt idx="190">
                  <c:v>5.8</c:v>
                </c:pt>
                <c:pt idx="191">
                  <c:v>6.5</c:v>
                </c:pt>
                <c:pt idx="192">
                  <c:v>7.8</c:v>
                </c:pt>
                <c:pt idx="193">
                  <c:v>8</c:v>
                </c:pt>
                <c:pt idx="194">
                  <c:v>8</c:v>
                </c:pt>
                <c:pt idx="195">
                  <c:v>6.8</c:v>
                </c:pt>
                <c:pt idx="196">
                  <c:v>8.5</c:v>
                </c:pt>
                <c:pt idx="197">
                  <c:v>9</c:v>
                </c:pt>
                <c:pt idx="198">
                  <c:v>8.5</c:v>
                </c:pt>
                <c:pt idx="199">
                  <c:v>8</c:v>
                </c:pt>
                <c:pt idx="200">
                  <c:v>6.3</c:v>
                </c:pt>
                <c:pt idx="201">
                  <c:v>2.2999999999999998</c:v>
                </c:pt>
                <c:pt idx="202">
                  <c:v>6</c:v>
                </c:pt>
                <c:pt idx="203">
                  <c:v>5.5</c:v>
                </c:pt>
                <c:pt idx="204">
                  <c:v>5</c:v>
                </c:pt>
                <c:pt idx="205">
                  <c:v>8.5</c:v>
                </c:pt>
                <c:pt idx="206">
                  <c:v>8.5</c:v>
                </c:pt>
                <c:pt idx="207">
                  <c:v>6</c:v>
                </c:pt>
                <c:pt idx="208">
                  <c:v>7</c:v>
                </c:pt>
                <c:pt idx="209">
                  <c:v>6.5</c:v>
                </c:pt>
                <c:pt idx="210">
                  <c:v>5.5</c:v>
                </c:pt>
                <c:pt idx="211">
                  <c:v>5.5</c:v>
                </c:pt>
                <c:pt idx="212">
                  <c:v>6</c:v>
                </c:pt>
                <c:pt idx="213">
                  <c:v>5.5</c:v>
                </c:pt>
                <c:pt idx="214">
                  <c:v>9</c:v>
                </c:pt>
                <c:pt idx="215">
                  <c:v>5</c:v>
                </c:pt>
                <c:pt idx="216">
                  <c:v>10.5</c:v>
                </c:pt>
                <c:pt idx="217">
                  <c:v>6.5</c:v>
                </c:pt>
                <c:pt idx="218">
                  <c:v>5.8</c:v>
                </c:pt>
                <c:pt idx="219">
                  <c:v>9</c:v>
                </c:pt>
                <c:pt idx="220">
                  <c:v>6</c:v>
                </c:pt>
                <c:pt idx="221">
                  <c:v>8</c:v>
                </c:pt>
                <c:pt idx="222">
                  <c:v>10</c:v>
                </c:pt>
                <c:pt idx="223">
                  <c:v>9.5</c:v>
                </c:pt>
                <c:pt idx="224">
                  <c:v>10</c:v>
                </c:pt>
                <c:pt idx="225">
                  <c:v>5.6</c:v>
                </c:pt>
                <c:pt idx="226">
                  <c:v>9</c:v>
                </c:pt>
                <c:pt idx="227">
                  <c:v>11</c:v>
                </c:pt>
                <c:pt idx="228">
                  <c:v>6.2000000000000011</c:v>
                </c:pt>
                <c:pt idx="229">
                  <c:v>6.5</c:v>
                </c:pt>
                <c:pt idx="230">
                  <c:v>7.5</c:v>
                </c:pt>
                <c:pt idx="231">
                  <c:v>7</c:v>
                </c:pt>
                <c:pt idx="232">
                  <c:v>3.5</c:v>
                </c:pt>
                <c:pt idx="233">
                  <c:v>3.8</c:v>
                </c:pt>
                <c:pt idx="234">
                  <c:v>4</c:v>
                </c:pt>
                <c:pt idx="235">
                  <c:v>4.8</c:v>
                </c:pt>
                <c:pt idx="236">
                  <c:v>3.9</c:v>
                </c:pt>
                <c:pt idx="237">
                  <c:v>4.2</c:v>
                </c:pt>
                <c:pt idx="238">
                  <c:v>6</c:v>
                </c:pt>
                <c:pt idx="239">
                  <c:v>5.2</c:v>
                </c:pt>
                <c:pt idx="240">
                  <c:v>4</c:v>
                </c:pt>
                <c:pt idx="241">
                  <c:v>2.4</c:v>
                </c:pt>
                <c:pt idx="242">
                  <c:v>3.9</c:v>
                </c:pt>
                <c:pt idx="243">
                  <c:v>4</c:v>
                </c:pt>
                <c:pt idx="244">
                  <c:v>4.1000000000000005</c:v>
                </c:pt>
                <c:pt idx="245">
                  <c:v>8.1999999999999993</c:v>
                </c:pt>
                <c:pt idx="246">
                  <c:v>4.5</c:v>
                </c:pt>
                <c:pt idx="247">
                  <c:v>3.2</c:v>
                </c:pt>
                <c:pt idx="248">
                  <c:v>3.3</c:v>
                </c:pt>
                <c:pt idx="249">
                  <c:v>3.9</c:v>
                </c:pt>
                <c:pt idx="250">
                  <c:v>3</c:v>
                </c:pt>
                <c:pt idx="251">
                  <c:v>2.7000000000000006</c:v>
                </c:pt>
                <c:pt idx="252">
                  <c:v>6.5</c:v>
                </c:pt>
                <c:pt idx="253">
                  <c:v>3.899999999999999</c:v>
                </c:pt>
                <c:pt idx="254">
                  <c:v>4.7000000000000011</c:v>
                </c:pt>
                <c:pt idx="255">
                  <c:v>5.8</c:v>
                </c:pt>
                <c:pt idx="256">
                  <c:v>2.8</c:v>
                </c:pt>
                <c:pt idx="257">
                  <c:v>3</c:v>
                </c:pt>
                <c:pt idx="258">
                  <c:v>6</c:v>
                </c:pt>
                <c:pt idx="259">
                  <c:v>4.5999999999999996</c:v>
                </c:pt>
                <c:pt idx="260">
                  <c:v>4</c:v>
                </c:pt>
                <c:pt idx="261">
                  <c:v>4.9000000000000004</c:v>
                </c:pt>
                <c:pt idx="262">
                  <c:v>5.0999999999999996</c:v>
                </c:pt>
                <c:pt idx="263">
                  <c:v>2.9</c:v>
                </c:pt>
                <c:pt idx="264">
                  <c:v>4.8</c:v>
                </c:pt>
                <c:pt idx="265">
                  <c:v>4.5</c:v>
                </c:pt>
                <c:pt idx="266">
                  <c:v>7.2000000000000011</c:v>
                </c:pt>
                <c:pt idx="267">
                  <c:v>4.2</c:v>
                </c:pt>
                <c:pt idx="268">
                  <c:v>8.5</c:v>
                </c:pt>
                <c:pt idx="269">
                  <c:v>3.399999999999999</c:v>
                </c:pt>
                <c:pt idx="270">
                  <c:v>6.7999999999999989</c:v>
                </c:pt>
                <c:pt idx="271">
                  <c:v>4.8</c:v>
                </c:pt>
                <c:pt idx="272">
                  <c:v>5.0999999999999996</c:v>
                </c:pt>
                <c:pt idx="273">
                  <c:v>4.5</c:v>
                </c:pt>
                <c:pt idx="274">
                  <c:v>4.3</c:v>
                </c:pt>
                <c:pt idx="275">
                  <c:v>4</c:v>
                </c:pt>
                <c:pt idx="276">
                  <c:v>4.3</c:v>
                </c:pt>
                <c:pt idx="277">
                  <c:v>3</c:v>
                </c:pt>
                <c:pt idx="278">
                  <c:v>5</c:v>
                </c:pt>
                <c:pt idx="279">
                  <c:v>7.5</c:v>
                </c:pt>
                <c:pt idx="280">
                  <c:v>5.0999999999999996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3.8</c:v>
                </c:pt>
                <c:pt idx="285">
                  <c:v>4.2</c:v>
                </c:pt>
                <c:pt idx="286">
                  <c:v>3.5</c:v>
                </c:pt>
                <c:pt idx="287">
                  <c:v>3.8000000000000003</c:v>
                </c:pt>
                <c:pt idx="288">
                  <c:v>3.9</c:v>
                </c:pt>
                <c:pt idx="289">
                  <c:v>4.2</c:v>
                </c:pt>
                <c:pt idx="290">
                  <c:v>3</c:v>
                </c:pt>
                <c:pt idx="291">
                  <c:v>3.9</c:v>
                </c:pt>
                <c:pt idx="292">
                  <c:v>4</c:v>
                </c:pt>
                <c:pt idx="293">
                  <c:v>4.3</c:v>
                </c:pt>
                <c:pt idx="294">
                  <c:v>3.9</c:v>
                </c:pt>
                <c:pt idx="295">
                  <c:v>3.9</c:v>
                </c:pt>
                <c:pt idx="296">
                  <c:v>5.8</c:v>
                </c:pt>
                <c:pt idx="297">
                  <c:v>6.2999999999999989</c:v>
                </c:pt>
                <c:pt idx="298">
                  <c:v>4.5</c:v>
                </c:pt>
                <c:pt idx="299">
                  <c:v>2.9</c:v>
                </c:pt>
                <c:pt idx="300">
                  <c:v>3.7</c:v>
                </c:pt>
                <c:pt idx="301">
                  <c:v>7.8</c:v>
                </c:pt>
                <c:pt idx="302">
                  <c:v>2.5</c:v>
                </c:pt>
                <c:pt idx="303">
                  <c:v>9</c:v>
                </c:pt>
                <c:pt idx="304">
                  <c:v>3.5</c:v>
                </c:pt>
                <c:pt idx="305">
                  <c:v>4</c:v>
                </c:pt>
                <c:pt idx="306">
                  <c:v>4.9000000000000004</c:v>
                </c:pt>
                <c:pt idx="307">
                  <c:v>4.5999999999999996</c:v>
                </c:pt>
                <c:pt idx="308">
                  <c:v>4.7</c:v>
                </c:pt>
                <c:pt idx="309">
                  <c:v>5</c:v>
                </c:pt>
                <c:pt idx="310">
                  <c:v>3.5</c:v>
                </c:pt>
                <c:pt idx="311">
                  <c:v>4.5</c:v>
                </c:pt>
                <c:pt idx="312">
                  <c:v>6</c:v>
                </c:pt>
                <c:pt idx="313">
                  <c:v>5</c:v>
                </c:pt>
                <c:pt idx="314">
                  <c:v>3.4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3.9</c:v>
                </c:pt>
                <c:pt idx="319">
                  <c:v>2.2000000000000002</c:v>
                </c:pt>
                <c:pt idx="320">
                  <c:v>3.5</c:v>
                </c:pt>
                <c:pt idx="321">
                  <c:v>3.3</c:v>
                </c:pt>
                <c:pt idx="322">
                  <c:v>3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2.6</c:v>
                </c:pt>
                <c:pt idx="327">
                  <c:v>3.4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2.4</c:v>
                </c:pt>
                <c:pt idx="332">
                  <c:v>1.8</c:v>
                </c:pt>
                <c:pt idx="333">
                  <c:v>1.95</c:v>
                </c:pt>
                <c:pt idx="334">
                  <c:v>2</c:v>
                </c:pt>
                <c:pt idx="335">
                  <c:v>2</c:v>
                </c:pt>
                <c:pt idx="336">
                  <c:v>2.4</c:v>
                </c:pt>
                <c:pt idx="337">
                  <c:v>3.5</c:v>
                </c:pt>
                <c:pt idx="338">
                  <c:v>4.0999999999999996</c:v>
                </c:pt>
                <c:pt idx="339">
                  <c:v>3.7</c:v>
                </c:pt>
                <c:pt idx="340">
                  <c:v>5</c:v>
                </c:pt>
                <c:pt idx="341">
                  <c:v>2.8</c:v>
                </c:pt>
                <c:pt idx="342">
                  <c:v>4</c:v>
                </c:pt>
                <c:pt idx="343">
                  <c:v>3.8</c:v>
                </c:pt>
                <c:pt idx="344">
                  <c:v>10</c:v>
                </c:pt>
                <c:pt idx="345">
                  <c:v>5</c:v>
                </c:pt>
                <c:pt idx="346">
                  <c:v>7</c:v>
                </c:pt>
                <c:pt idx="347">
                  <c:v>3.5</c:v>
                </c:pt>
                <c:pt idx="348">
                  <c:v>4.2</c:v>
                </c:pt>
                <c:pt idx="349">
                  <c:v>8.4</c:v>
                </c:pt>
                <c:pt idx="350">
                  <c:v>3.9</c:v>
                </c:pt>
                <c:pt idx="351">
                  <c:v>3.5</c:v>
                </c:pt>
                <c:pt idx="352">
                  <c:v>5</c:v>
                </c:pt>
                <c:pt idx="353">
                  <c:v>3.2999999999999994</c:v>
                </c:pt>
                <c:pt idx="354">
                  <c:v>5.8</c:v>
                </c:pt>
                <c:pt idx="355">
                  <c:v>7.7999999999999989</c:v>
                </c:pt>
                <c:pt idx="356">
                  <c:v>8.1999999999999993</c:v>
                </c:pt>
                <c:pt idx="357">
                  <c:v>3.1</c:v>
                </c:pt>
                <c:pt idx="358">
                  <c:v>3.2</c:v>
                </c:pt>
                <c:pt idx="359">
                  <c:v>3.5</c:v>
                </c:pt>
                <c:pt idx="360">
                  <c:v>3.8</c:v>
                </c:pt>
                <c:pt idx="361">
                  <c:v>3.5</c:v>
                </c:pt>
                <c:pt idx="362">
                  <c:v>3.8</c:v>
                </c:pt>
                <c:pt idx="363">
                  <c:v>3.5</c:v>
                </c:pt>
                <c:pt idx="364">
                  <c:v>5.8</c:v>
                </c:pt>
                <c:pt idx="365">
                  <c:v>12.1</c:v>
                </c:pt>
                <c:pt idx="366">
                  <c:v>5.3</c:v>
                </c:pt>
                <c:pt idx="367">
                  <c:v>5</c:v>
                </c:pt>
                <c:pt idx="368">
                  <c:v>4.0999999999999996</c:v>
                </c:pt>
                <c:pt idx="369">
                  <c:v>4.2</c:v>
                </c:pt>
                <c:pt idx="370">
                  <c:v>5</c:v>
                </c:pt>
                <c:pt idx="371">
                  <c:v>3.9</c:v>
                </c:pt>
                <c:pt idx="372">
                  <c:v>3.9</c:v>
                </c:pt>
                <c:pt idx="373">
                  <c:v>5.2</c:v>
                </c:pt>
                <c:pt idx="374">
                  <c:v>4</c:v>
                </c:pt>
                <c:pt idx="375">
                  <c:v>5.5</c:v>
                </c:pt>
                <c:pt idx="376">
                  <c:v>5.8</c:v>
                </c:pt>
                <c:pt idx="377">
                  <c:v>5</c:v>
                </c:pt>
                <c:pt idx="378">
                  <c:v>3.5</c:v>
                </c:pt>
                <c:pt idx="379">
                  <c:v>5.5</c:v>
                </c:pt>
                <c:pt idx="380">
                  <c:v>5.0999999999999996</c:v>
                </c:pt>
                <c:pt idx="381">
                  <c:v>4.0999999999999996</c:v>
                </c:pt>
                <c:pt idx="382">
                  <c:v>5.8</c:v>
                </c:pt>
                <c:pt idx="383">
                  <c:v>3.9</c:v>
                </c:pt>
                <c:pt idx="384">
                  <c:v>5.7</c:v>
                </c:pt>
                <c:pt idx="385">
                  <c:v>4.7</c:v>
                </c:pt>
                <c:pt idx="386">
                  <c:v>5.5</c:v>
                </c:pt>
                <c:pt idx="387">
                  <c:v>7.1</c:v>
                </c:pt>
                <c:pt idx="388">
                  <c:v>2.5</c:v>
                </c:pt>
                <c:pt idx="389">
                  <c:v>5.8</c:v>
                </c:pt>
                <c:pt idx="390">
                  <c:v>4.2</c:v>
                </c:pt>
                <c:pt idx="391">
                  <c:v>3.9</c:v>
                </c:pt>
                <c:pt idx="392">
                  <c:v>10</c:v>
                </c:pt>
                <c:pt idx="393">
                  <c:v>5.8</c:v>
                </c:pt>
                <c:pt idx="394">
                  <c:v>5.8</c:v>
                </c:pt>
                <c:pt idx="395">
                  <c:v>6.2</c:v>
                </c:pt>
                <c:pt idx="396">
                  <c:v>6</c:v>
                </c:pt>
                <c:pt idx="397">
                  <c:v>5.5</c:v>
                </c:pt>
                <c:pt idx="398">
                  <c:v>9</c:v>
                </c:pt>
                <c:pt idx="399">
                  <c:v>8</c:v>
                </c:pt>
                <c:pt idx="400">
                  <c:v>7</c:v>
                </c:pt>
                <c:pt idx="401">
                  <c:v>7.5</c:v>
                </c:pt>
                <c:pt idx="402">
                  <c:v>5.5</c:v>
                </c:pt>
                <c:pt idx="403">
                  <c:v>5</c:v>
                </c:pt>
                <c:pt idx="404">
                  <c:v>2.1</c:v>
                </c:pt>
                <c:pt idx="405">
                  <c:v>4.8</c:v>
                </c:pt>
                <c:pt idx="406">
                  <c:v>4.8</c:v>
                </c:pt>
                <c:pt idx="407">
                  <c:v>4.5</c:v>
                </c:pt>
                <c:pt idx="408">
                  <c:v>5.7</c:v>
                </c:pt>
                <c:pt idx="409">
                  <c:v>5.0999999999999996</c:v>
                </c:pt>
                <c:pt idx="410">
                  <c:v>3.9</c:v>
                </c:pt>
                <c:pt idx="411">
                  <c:v>4.5</c:v>
                </c:pt>
                <c:pt idx="412">
                  <c:v>4.0999999999999996</c:v>
                </c:pt>
                <c:pt idx="413">
                  <c:v>5</c:v>
                </c:pt>
                <c:pt idx="414">
                  <c:v>3.9</c:v>
                </c:pt>
                <c:pt idx="415">
                  <c:v>4</c:v>
                </c:pt>
                <c:pt idx="416">
                  <c:v>4.5</c:v>
                </c:pt>
                <c:pt idx="417">
                  <c:v>4.4000000000000004</c:v>
                </c:pt>
                <c:pt idx="418">
                  <c:v>4.2</c:v>
                </c:pt>
                <c:pt idx="419">
                  <c:v>4.5</c:v>
                </c:pt>
                <c:pt idx="420">
                  <c:v>4</c:v>
                </c:pt>
                <c:pt idx="421">
                  <c:v>4.2</c:v>
                </c:pt>
                <c:pt idx="422">
                  <c:v>11</c:v>
                </c:pt>
                <c:pt idx="423">
                  <c:v>6</c:v>
                </c:pt>
                <c:pt idx="424">
                  <c:v>6</c:v>
                </c:pt>
                <c:pt idx="425">
                  <c:v>4.5</c:v>
                </c:pt>
                <c:pt idx="426">
                  <c:v>5</c:v>
                </c:pt>
                <c:pt idx="427">
                  <c:v>5.4</c:v>
                </c:pt>
                <c:pt idx="428">
                  <c:v>3.1</c:v>
                </c:pt>
                <c:pt idx="429">
                  <c:v>5</c:v>
                </c:pt>
                <c:pt idx="430">
                  <c:v>6</c:v>
                </c:pt>
                <c:pt idx="431">
                  <c:v>6.5</c:v>
                </c:pt>
                <c:pt idx="432">
                  <c:v>4.5</c:v>
                </c:pt>
                <c:pt idx="433">
                  <c:v>5</c:v>
                </c:pt>
                <c:pt idx="434">
                  <c:v>3.9</c:v>
                </c:pt>
                <c:pt idx="435">
                  <c:v>3.8</c:v>
                </c:pt>
                <c:pt idx="436">
                  <c:v>4.8</c:v>
                </c:pt>
                <c:pt idx="437">
                  <c:v>5.5</c:v>
                </c:pt>
                <c:pt idx="438">
                  <c:v>7</c:v>
                </c:pt>
                <c:pt idx="439">
                  <c:v>4.2</c:v>
                </c:pt>
                <c:pt idx="440">
                  <c:v>5.8</c:v>
                </c:pt>
                <c:pt idx="441">
                  <c:v>4.5</c:v>
                </c:pt>
                <c:pt idx="442">
                  <c:v>3.8</c:v>
                </c:pt>
                <c:pt idx="443">
                  <c:v>4.2</c:v>
                </c:pt>
                <c:pt idx="444">
                  <c:v>4</c:v>
                </c:pt>
                <c:pt idx="445">
                  <c:v>5</c:v>
                </c:pt>
                <c:pt idx="446">
                  <c:v>5.7</c:v>
                </c:pt>
                <c:pt idx="447">
                  <c:v>5.6</c:v>
                </c:pt>
                <c:pt idx="448">
                  <c:v>6</c:v>
                </c:pt>
                <c:pt idx="449">
                  <c:v>5</c:v>
                </c:pt>
                <c:pt idx="450">
                  <c:v>6.2</c:v>
                </c:pt>
                <c:pt idx="451">
                  <c:v>3</c:v>
                </c:pt>
                <c:pt idx="452">
                  <c:v>5</c:v>
                </c:pt>
                <c:pt idx="453">
                  <c:v>4.2</c:v>
                </c:pt>
                <c:pt idx="454">
                  <c:v>4</c:v>
                </c:pt>
                <c:pt idx="455">
                  <c:v>3.5</c:v>
                </c:pt>
                <c:pt idx="456">
                  <c:v>5.5</c:v>
                </c:pt>
                <c:pt idx="457">
                  <c:v>6</c:v>
                </c:pt>
                <c:pt idx="458">
                  <c:v>5.2</c:v>
                </c:pt>
                <c:pt idx="459">
                  <c:v>14.2</c:v>
                </c:pt>
                <c:pt idx="460">
                  <c:v>3.8</c:v>
                </c:pt>
                <c:pt idx="461">
                  <c:v>3.5</c:v>
                </c:pt>
                <c:pt idx="462">
                  <c:v>5.0999999999999996</c:v>
                </c:pt>
                <c:pt idx="463">
                  <c:v>7</c:v>
                </c:pt>
                <c:pt idx="464">
                  <c:v>4.5</c:v>
                </c:pt>
                <c:pt idx="465">
                  <c:v>7</c:v>
                </c:pt>
                <c:pt idx="466">
                  <c:v>4.5</c:v>
                </c:pt>
                <c:pt idx="467">
                  <c:v>2</c:v>
                </c:pt>
                <c:pt idx="468">
                  <c:v>6.2</c:v>
                </c:pt>
                <c:pt idx="469">
                  <c:v>7.5</c:v>
                </c:pt>
                <c:pt idx="470">
                  <c:v>7.5999999999999988</c:v>
                </c:pt>
                <c:pt idx="471">
                  <c:v>4.3</c:v>
                </c:pt>
                <c:pt idx="472">
                  <c:v>4</c:v>
                </c:pt>
                <c:pt idx="473">
                  <c:v>3</c:v>
                </c:pt>
                <c:pt idx="474">
                  <c:v>2</c:v>
                </c:pt>
                <c:pt idx="475">
                  <c:v>3.9</c:v>
                </c:pt>
                <c:pt idx="476">
                  <c:v>4</c:v>
                </c:pt>
                <c:pt idx="477">
                  <c:v>4</c:v>
                </c:pt>
                <c:pt idx="478">
                  <c:v>5</c:v>
                </c:pt>
                <c:pt idx="479">
                  <c:v>8</c:v>
                </c:pt>
                <c:pt idx="480">
                  <c:v>5</c:v>
                </c:pt>
                <c:pt idx="481">
                  <c:v>4.8</c:v>
                </c:pt>
                <c:pt idx="482">
                  <c:v>6</c:v>
                </c:pt>
                <c:pt idx="483">
                  <c:v>4.7</c:v>
                </c:pt>
                <c:pt idx="484">
                  <c:v>5.7999999999999989</c:v>
                </c:pt>
                <c:pt idx="485">
                  <c:v>3.2</c:v>
                </c:pt>
                <c:pt idx="486">
                  <c:v>3.2</c:v>
                </c:pt>
                <c:pt idx="487">
                  <c:v>5.3</c:v>
                </c:pt>
                <c:pt idx="488">
                  <c:v>4.5</c:v>
                </c:pt>
                <c:pt idx="489">
                  <c:v>5.2999999999999989</c:v>
                </c:pt>
                <c:pt idx="490">
                  <c:v>3.9</c:v>
                </c:pt>
                <c:pt idx="491">
                  <c:v>4</c:v>
                </c:pt>
                <c:pt idx="492">
                  <c:v>4</c:v>
                </c:pt>
                <c:pt idx="493">
                  <c:v>3.9</c:v>
                </c:pt>
                <c:pt idx="494">
                  <c:v>4</c:v>
                </c:pt>
                <c:pt idx="495">
                  <c:v>4</c:v>
                </c:pt>
                <c:pt idx="496">
                  <c:v>6.0999999999999988</c:v>
                </c:pt>
                <c:pt idx="497">
                  <c:v>3.7999999999999994</c:v>
                </c:pt>
                <c:pt idx="498">
                  <c:v>4.9000000000000004</c:v>
                </c:pt>
                <c:pt idx="499">
                  <c:v>4.0999999999999996</c:v>
                </c:pt>
                <c:pt idx="500">
                  <c:v>6</c:v>
                </c:pt>
                <c:pt idx="501">
                  <c:v>5.0999999999999996</c:v>
                </c:pt>
                <c:pt idx="502">
                  <c:v>5.3</c:v>
                </c:pt>
                <c:pt idx="503">
                  <c:v>4.8</c:v>
                </c:pt>
                <c:pt idx="504">
                  <c:v>6.5</c:v>
                </c:pt>
                <c:pt idx="505">
                  <c:v>5.3</c:v>
                </c:pt>
                <c:pt idx="506">
                  <c:v>5</c:v>
                </c:pt>
                <c:pt idx="507">
                  <c:v>5.8999999999999995</c:v>
                </c:pt>
                <c:pt idx="508">
                  <c:v>5</c:v>
                </c:pt>
                <c:pt idx="509">
                  <c:v>7</c:v>
                </c:pt>
                <c:pt idx="510">
                  <c:v>4.8</c:v>
                </c:pt>
                <c:pt idx="511">
                  <c:v>3.9</c:v>
                </c:pt>
                <c:pt idx="512">
                  <c:v>7.5</c:v>
                </c:pt>
                <c:pt idx="513">
                  <c:v>6.2</c:v>
                </c:pt>
                <c:pt idx="514">
                  <c:v>5.1000000000000005</c:v>
                </c:pt>
                <c:pt idx="515">
                  <c:v>5</c:v>
                </c:pt>
                <c:pt idx="516">
                  <c:v>7.2999999999999989</c:v>
                </c:pt>
                <c:pt idx="517">
                  <c:v>9</c:v>
                </c:pt>
                <c:pt idx="518">
                  <c:v>5</c:v>
                </c:pt>
                <c:pt idx="519">
                  <c:v>5.3</c:v>
                </c:pt>
                <c:pt idx="520">
                  <c:v>4</c:v>
                </c:pt>
                <c:pt idx="521">
                  <c:v>5.2</c:v>
                </c:pt>
                <c:pt idx="522">
                  <c:v>6.1</c:v>
                </c:pt>
                <c:pt idx="523">
                  <c:v>4</c:v>
                </c:pt>
                <c:pt idx="524">
                  <c:v>3.7</c:v>
                </c:pt>
                <c:pt idx="525">
                  <c:v>3.8</c:v>
                </c:pt>
                <c:pt idx="526">
                  <c:v>8</c:v>
                </c:pt>
                <c:pt idx="527">
                  <c:v>4.0999999999999996</c:v>
                </c:pt>
                <c:pt idx="528">
                  <c:v>3.8</c:v>
                </c:pt>
                <c:pt idx="529">
                  <c:v>6.5</c:v>
                </c:pt>
                <c:pt idx="530">
                  <c:v>4</c:v>
                </c:pt>
                <c:pt idx="531">
                  <c:v>4.8</c:v>
                </c:pt>
                <c:pt idx="532">
                  <c:v>7.2</c:v>
                </c:pt>
                <c:pt idx="533">
                  <c:v>5</c:v>
                </c:pt>
                <c:pt idx="534">
                  <c:v>5.8</c:v>
                </c:pt>
                <c:pt idx="535">
                  <c:v>4.8</c:v>
                </c:pt>
                <c:pt idx="536">
                  <c:v>6.1</c:v>
                </c:pt>
                <c:pt idx="537">
                  <c:v>4.8</c:v>
                </c:pt>
                <c:pt idx="538">
                  <c:v>5.2</c:v>
                </c:pt>
                <c:pt idx="539">
                  <c:v>6.2000000000000011</c:v>
                </c:pt>
                <c:pt idx="540">
                  <c:v>3.2</c:v>
                </c:pt>
                <c:pt idx="541">
                  <c:v>3.4</c:v>
                </c:pt>
                <c:pt idx="542">
                  <c:v>4.2</c:v>
                </c:pt>
                <c:pt idx="543">
                  <c:v>3.5</c:v>
                </c:pt>
                <c:pt idx="544">
                  <c:v>5.2</c:v>
                </c:pt>
                <c:pt idx="545">
                  <c:v>3.8</c:v>
                </c:pt>
                <c:pt idx="546">
                  <c:v>3</c:v>
                </c:pt>
                <c:pt idx="547">
                  <c:v>4.5</c:v>
                </c:pt>
                <c:pt idx="548">
                  <c:v>3.5</c:v>
                </c:pt>
                <c:pt idx="549">
                  <c:v>3.5</c:v>
                </c:pt>
                <c:pt idx="550">
                  <c:v>6</c:v>
                </c:pt>
                <c:pt idx="551">
                  <c:v>6.5</c:v>
                </c:pt>
                <c:pt idx="552">
                  <c:v>4.9000000000000004</c:v>
                </c:pt>
                <c:pt idx="553">
                  <c:v>3.6</c:v>
                </c:pt>
                <c:pt idx="554">
                  <c:v>3.7</c:v>
                </c:pt>
                <c:pt idx="555">
                  <c:v>4.5999999999999996</c:v>
                </c:pt>
                <c:pt idx="556">
                  <c:v>3.5</c:v>
                </c:pt>
                <c:pt idx="557">
                  <c:v>3.5</c:v>
                </c:pt>
                <c:pt idx="558">
                  <c:v>4.2</c:v>
                </c:pt>
                <c:pt idx="559">
                  <c:v>4.8</c:v>
                </c:pt>
                <c:pt idx="560">
                  <c:v>5</c:v>
                </c:pt>
                <c:pt idx="561">
                  <c:v>4.5</c:v>
                </c:pt>
                <c:pt idx="562">
                  <c:v>3.9</c:v>
                </c:pt>
                <c:pt idx="563">
                  <c:v>3.8</c:v>
                </c:pt>
                <c:pt idx="564">
                  <c:v>3</c:v>
                </c:pt>
                <c:pt idx="565">
                  <c:v>3.9</c:v>
                </c:pt>
                <c:pt idx="566">
                  <c:v>3.5</c:v>
                </c:pt>
                <c:pt idx="567">
                  <c:v>3.5</c:v>
                </c:pt>
                <c:pt idx="568">
                  <c:v>3.9</c:v>
                </c:pt>
                <c:pt idx="569">
                  <c:v>4.3999999999999995</c:v>
                </c:pt>
                <c:pt idx="570">
                  <c:v>3</c:v>
                </c:pt>
                <c:pt idx="571">
                  <c:v>3.5</c:v>
                </c:pt>
                <c:pt idx="572">
                  <c:v>6.1000000000000005</c:v>
                </c:pt>
                <c:pt idx="573">
                  <c:v>5</c:v>
                </c:pt>
                <c:pt idx="574">
                  <c:v>4.5</c:v>
                </c:pt>
                <c:pt idx="575">
                  <c:v>6</c:v>
                </c:pt>
                <c:pt idx="576">
                  <c:v>6.3</c:v>
                </c:pt>
                <c:pt idx="577">
                  <c:v>6.1</c:v>
                </c:pt>
                <c:pt idx="578">
                  <c:v>5.3</c:v>
                </c:pt>
                <c:pt idx="579">
                  <c:v>5.5</c:v>
                </c:pt>
                <c:pt idx="580">
                  <c:v>5.5</c:v>
                </c:pt>
                <c:pt idx="581">
                  <c:v>5.8</c:v>
                </c:pt>
                <c:pt idx="582">
                  <c:v>5.2</c:v>
                </c:pt>
                <c:pt idx="583">
                  <c:v>5.8</c:v>
                </c:pt>
                <c:pt idx="584">
                  <c:v>5</c:v>
                </c:pt>
                <c:pt idx="585">
                  <c:v>5.8</c:v>
                </c:pt>
                <c:pt idx="586">
                  <c:v>6.3</c:v>
                </c:pt>
                <c:pt idx="587">
                  <c:v>5.2</c:v>
                </c:pt>
                <c:pt idx="588">
                  <c:v>5.0999999999999996</c:v>
                </c:pt>
                <c:pt idx="589">
                  <c:v>5.0999999999999996</c:v>
                </c:pt>
                <c:pt idx="590">
                  <c:v>5.5</c:v>
                </c:pt>
                <c:pt idx="591">
                  <c:v>6</c:v>
                </c:pt>
                <c:pt idx="592">
                  <c:v>6.2</c:v>
                </c:pt>
                <c:pt idx="593">
                  <c:v>6</c:v>
                </c:pt>
                <c:pt idx="594">
                  <c:v>6.1</c:v>
                </c:pt>
                <c:pt idx="595">
                  <c:v>6</c:v>
                </c:pt>
                <c:pt idx="596">
                  <c:v>5.5</c:v>
                </c:pt>
                <c:pt idx="597">
                  <c:v>4</c:v>
                </c:pt>
                <c:pt idx="598">
                  <c:v>6.3</c:v>
                </c:pt>
                <c:pt idx="599">
                  <c:v>6</c:v>
                </c:pt>
                <c:pt idx="600">
                  <c:v>6</c:v>
                </c:pt>
                <c:pt idx="601">
                  <c:v>6.8</c:v>
                </c:pt>
                <c:pt idx="602">
                  <c:v>6.5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6.2</c:v>
                </c:pt>
                <c:pt idx="607">
                  <c:v>6.3</c:v>
                </c:pt>
                <c:pt idx="608">
                  <c:v>6.4</c:v>
                </c:pt>
                <c:pt idx="609">
                  <c:v>6</c:v>
                </c:pt>
                <c:pt idx="610">
                  <c:v>5.7</c:v>
                </c:pt>
                <c:pt idx="611">
                  <c:v>6</c:v>
                </c:pt>
                <c:pt idx="612">
                  <c:v>6</c:v>
                </c:pt>
                <c:pt idx="613">
                  <c:v>6.2</c:v>
                </c:pt>
                <c:pt idx="614">
                  <c:v>6.3</c:v>
                </c:pt>
                <c:pt idx="615">
                  <c:v>6.1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9</c:v>
                </c:pt>
                <c:pt idx="620">
                  <c:v>8.5</c:v>
                </c:pt>
                <c:pt idx="621">
                  <c:v>5.5</c:v>
                </c:pt>
                <c:pt idx="622">
                  <c:v>7</c:v>
                </c:pt>
                <c:pt idx="623">
                  <c:v>9.5</c:v>
                </c:pt>
                <c:pt idx="624">
                  <c:v>9.5</c:v>
                </c:pt>
                <c:pt idx="625">
                  <c:v>6.5</c:v>
                </c:pt>
                <c:pt idx="626">
                  <c:v>10.5</c:v>
                </c:pt>
                <c:pt idx="627">
                  <c:v>8.3000000000000007</c:v>
                </c:pt>
                <c:pt idx="628">
                  <c:v>7.3</c:v>
                </c:pt>
                <c:pt idx="629">
                  <c:v>10</c:v>
                </c:pt>
                <c:pt idx="630">
                  <c:v>5.8</c:v>
                </c:pt>
                <c:pt idx="631">
                  <c:v>9.5</c:v>
                </c:pt>
                <c:pt idx="632">
                  <c:v>9</c:v>
                </c:pt>
                <c:pt idx="633">
                  <c:v>9</c:v>
                </c:pt>
                <c:pt idx="634">
                  <c:v>9.5</c:v>
                </c:pt>
                <c:pt idx="635">
                  <c:v>4.5</c:v>
                </c:pt>
                <c:pt idx="636">
                  <c:v>8</c:v>
                </c:pt>
                <c:pt idx="637">
                  <c:v>8</c:v>
                </c:pt>
                <c:pt idx="638">
                  <c:v>8.5</c:v>
                </c:pt>
                <c:pt idx="639">
                  <c:v>4.5</c:v>
                </c:pt>
                <c:pt idx="640">
                  <c:v>10.5</c:v>
                </c:pt>
                <c:pt idx="641">
                  <c:v>9</c:v>
                </c:pt>
                <c:pt idx="642">
                  <c:v>3.2</c:v>
                </c:pt>
                <c:pt idx="643">
                  <c:v>7.5</c:v>
                </c:pt>
                <c:pt idx="644">
                  <c:v>3</c:v>
                </c:pt>
                <c:pt idx="645">
                  <c:v>4</c:v>
                </c:pt>
                <c:pt idx="646">
                  <c:v>5</c:v>
                </c:pt>
                <c:pt idx="647">
                  <c:v>6</c:v>
                </c:pt>
                <c:pt idx="648">
                  <c:v>5.5</c:v>
                </c:pt>
                <c:pt idx="649">
                  <c:v>5</c:v>
                </c:pt>
                <c:pt idx="650">
                  <c:v>5.5</c:v>
                </c:pt>
                <c:pt idx="651">
                  <c:v>7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4</c:v>
                </c:pt>
                <c:pt idx="656">
                  <c:v>4.5</c:v>
                </c:pt>
                <c:pt idx="657">
                  <c:v>5.5</c:v>
                </c:pt>
                <c:pt idx="658">
                  <c:v>4.5</c:v>
                </c:pt>
                <c:pt idx="659">
                  <c:v>5</c:v>
                </c:pt>
                <c:pt idx="660">
                  <c:v>10.5</c:v>
                </c:pt>
                <c:pt idx="661">
                  <c:v>4.2666666666666666</c:v>
                </c:pt>
                <c:pt idx="662">
                  <c:v>5</c:v>
                </c:pt>
                <c:pt idx="663">
                  <c:v>4</c:v>
                </c:pt>
                <c:pt idx="664">
                  <c:v>4</c:v>
                </c:pt>
                <c:pt idx="665">
                  <c:v>6</c:v>
                </c:pt>
                <c:pt idx="666">
                  <c:v>3.5</c:v>
                </c:pt>
                <c:pt idx="667">
                  <c:v>5</c:v>
                </c:pt>
                <c:pt idx="668">
                  <c:v>3.8</c:v>
                </c:pt>
                <c:pt idx="669">
                  <c:v>5.5</c:v>
                </c:pt>
                <c:pt idx="670">
                  <c:v>6</c:v>
                </c:pt>
                <c:pt idx="671">
                  <c:v>4</c:v>
                </c:pt>
                <c:pt idx="672">
                  <c:v>4.9000000000000004</c:v>
                </c:pt>
                <c:pt idx="673">
                  <c:v>4</c:v>
                </c:pt>
                <c:pt idx="674">
                  <c:v>11</c:v>
                </c:pt>
                <c:pt idx="675">
                  <c:v>10.5</c:v>
                </c:pt>
                <c:pt idx="676">
                  <c:v>6</c:v>
                </c:pt>
                <c:pt idx="677">
                  <c:v>8</c:v>
                </c:pt>
                <c:pt idx="678">
                  <c:v>8.5</c:v>
                </c:pt>
                <c:pt idx="679">
                  <c:v>5</c:v>
                </c:pt>
                <c:pt idx="680">
                  <c:v>6</c:v>
                </c:pt>
                <c:pt idx="681">
                  <c:v>7</c:v>
                </c:pt>
                <c:pt idx="682">
                  <c:v>6.1</c:v>
                </c:pt>
                <c:pt idx="683">
                  <c:v>7</c:v>
                </c:pt>
                <c:pt idx="684">
                  <c:v>4.7</c:v>
                </c:pt>
                <c:pt idx="685">
                  <c:v>4.8</c:v>
                </c:pt>
                <c:pt idx="686">
                  <c:v>7</c:v>
                </c:pt>
                <c:pt idx="687">
                  <c:v>5.2</c:v>
                </c:pt>
                <c:pt idx="688">
                  <c:v>6.5</c:v>
                </c:pt>
                <c:pt idx="689">
                  <c:v>6.2</c:v>
                </c:pt>
                <c:pt idx="690">
                  <c:v>6.2</c:v>
                </c:pt>
                <c:pt idx="691">
                  <c:v>6</c:v>
                </c:pt>
                <c:pt idx="692">
                  <c:v>5</c:v>
                </c:pt>
                <c:pt idx="693">
                  <c:v>5.3</c:v>
                </c:pt>
                <c:pt idx="694">
                  <c:v>5.5</c:v>
                </c:pt>
                <c:pt idx="695">
                  <c:v>7</c:v>
                </c:pt>
                <c:pt idx="696">
                  <c:v>6.1000000000000005</c:v>
                </c:pt>
                <c:pt idx="697">
                  <c:v>5</c:v>
                </c:pt>
                <c:pt idx="698">
                  <c:v>5.8</c:v>
                </c:pt>
                <c:pt idx="699">
                  <c:v>4.3</c:v>
                </c:pt>
                <c:pt idx="700">
                  <c:v>6</c:v>
                </c:pt>
                <c:pt idx="701">
                  <c:v>5.8</c:v>
                </c:pt>
                <c:pt idx="702">
                  <c:v>4.2</c:v>
                </c:pt>
                <c:pt idx="703">
                  <c:v>8</c:v>
                </c:pt>
                <c:pt idx="704">
                  <c:v>7.3</c:v>
                </c:pt>
                <c:pt idx="705">
                  <c:v>4.8</c:v>
                </c:pt>
                <c:pt idx="706">
                  <c:v>3.5</c:v>
                </c:pt>
                <c:pt idx="707">
                  <c:v>8.1999999999999993</c:v>
                </c:pt>
                <c:pt idx="708">
                  <c:v>8.1</c:v>
                </c:pt>
                <c:pt idx="709">
                  <c:v>7.8</c:v>
                </c:pt>
                <c:pt idx="710">
                  <c:v>4.3</c:v>
                </c:pt>
                <c:pt idx="711">
                  <c:v>5</c:v>
                </c:pt>
                <c:pt idx="712">
                  <c:v>4.2</c:v>
                </c:pt>
                <c:pt idx="713">
                  <c:v>6.7</c:v>
                </c:pt>
                <c:pt idx="714">
                  <c:v>6.3</c:v>
                </c:pt>
                <c:pt idx="715">
                  <c:v>5.3</c:v>
                </c:pt>
                <c:pt idx="716">
                  <c:v>5</c:v>
                </c:pt>
                <c:pt idx="717">
                  <c:v>5.0999999999999996</c:v>
                </c:pt>
                <c:pt idx="718">
                  <c:v>6</c:v>
                </c:pt>
                <c:pt idx="719">
                  <c:v>5.2</c:v>
                </c:pt>
                <c:pt idx="720">
                  <c:v>3.9</c:v>
                </c:pt>
                <c:pt idx="721">
                  <c:v>4</c:v>
                </c:pt>
                <c:pt idx="722">
                  <c:v>4.3</c:v>
                </c:pt>
                <c:pt idx="723">
                  <c:v>6.1</c:v>
                </c:pt>
                <c:pt idx="724">
                  <c:v>7.3</c:v>
                </c:pt>
                <c:pt idx="725">
                  <c:v>7.3999999999999995</c:v>
                </c:pt>
                <c:pt idx="726">
                  <c:v>6.1</c:v>
                </c:pt>
                <c:pt idx="727">
                  <c:v>5.8</c:v>
                </c:pt>
                <c:pt idx="728">
                  <c:v>4</c:v>
                </c:pt>
                <c:pt idx="729">
                  <c:v>5</c:v>
                </c:pt>
                <c:pt idx="730">
                  <c:v>6.3</c:v>
                </c:pt>
                <c:pt idx="731">
                  <c:v>9</c:v>
                </c:pt>
                <c:pt idx="732">
                  <c:v>6.8</c:v>
                </c:pt>
                <c:pt idx="733">
                  <c:v>4.8</c:v>
                </c:pt>
                <c:pt idx="734">
                  <c:v>5</c:v>
                </c:pt>
                <c:pt idx="735">
                  <c:v>5.8</c:v>
                </c:pt>
                <c:pt idx="736">
                  <c:v>6</c:v>
                </c:pt>
                <c:pt idx="737">
                  <c:v>4.3</c:v>
                </c:pt>
                <c:pt idx="738">
                  <c:v>3.9</c:v>
                </c:pt>
                <c:pt idx="739">
                  <c:v>5.7</c:v>
                </c:pt>
                <c:pt idx="740">
                  <c:v>5.8</c:v>
                </c:pt>
                <c:pt idx="741">
                  <c:v>6.2</c:v>
                </c:pt>
                <c:pt idx="742">
                  <c:v>5.9</c:v>
                </c:pt>
                <c:pt idx="743">
                  <c:v>5.9</c:v>
                </c:pt>
                <c:pt idx="744">
                  <c:v>6.2</c:v>
                </c:pt>
                <c:pt idx="745">
                  <c:v>6.3</c:v>
                </c:pt>
                <c:pt idx="746">
                  <c:v>2.9</c:v>
                </c:pt>
                <c:pt idx="747">
                  <c:v>3.4</c:v>
                </c:pt>
                <c:pt idx="748">
                  <c:v>2.2999999999999998</c:v>
                </c:pt>
                <c:pt idx="749">
                  <c:v>6.0999999999999988</c:v>
                </c:pt>
                <c:pt idx="750">
                  <c:v>5.5</c:v>
                </c:pt>
                <c:pt idx="751">
                  <c:v>4</c:v>
                </c:pt>
                <c:pt idx="752">
                  <c:v>3.9</c:v>
                </c:pt>
                <c:pt idx="753">
                  <c:v>8.8000000000000007</c:v>
                </c:pt>
                <c:pt idx="754">
                  <c:v>7</c:v>
                </c:pt>
                <c:pt idx="755">
                  <c:v>8.5</c:v>
                </c:pt>
                <c:pt idx="756">
                  <c:v>4.2</c:v>
                </c:pt>
                <c:pt idx="757">
                  <c:v>6.5</c:v>
                </c:pt>
                <c:pt idx="758">
                  <c:v>9</c:v>
                </c:pt>
                <c:pt idx="759">
                  <c:v>9.5</c:v>
                </c:pt>
                <c:pt idx="760">
                  <c:v>9.6999999999999993</c:v>
                </c:pt>
                <c:pt idx="761">
                  <c:v>6.5</c:v>
                </c:pt>
                <c:pt idx="762">
                  <c:v>10</c:v>
                </c:pt>
                <c:pt idx="763">
                  <c:v>9.5</c:v>
                </c:pt>
                <c:pt idx="764">
                  <c:v>6.3</c:v>
                </c:pt>
                <c:pt idx="765">
                  <c:v>10</c:v>
                </c:pt>
                <c:pt idx="766">
                  <c:v>6.2</c:v>
                </c:pt>
                <c:pt idx="767">
                  <c:v>6.2</c:v>
                </c:pt>
                <c:pt idx="768">
                  <c:v>5</c:v>
                </c:pt>
                <c:pt idx="769">
                  <c:v>4.3</c:v>
                </c:pt>
                <c:pt idx="770">
                  <c:v>11.8</c:v>
                </c:pt>
                <c:pt idx="771">
                  <c:v>12</c:v>
                </c:pt>
                <c:pt idx="772">
                  <c:v>11.5</c:v>
                </c:pt>
                <c:pt idx="773">
                  <c:v>4.5</c:v>
                </c:pt>
                <c:pt idx="774">
                  <c:v>7.2</c:v>
                </c:pt>
                <c:pt idx="775">
                  <c:v>6</c:v>
                </c:pt>
                <c:pt idx="776">
                  <c:v>9</c:v>
                </c:pt>
                <c:pt idx="777">
                  <c:v>11.800000000000002</c:v>
                </c:pt>
                <c:pt idx="778">
                  <c:v>12</c:v>
                </c:pt>
                <c:pt idx="779">
                  <c:v>12</c:v>
                </c:pt>
                <c:pt idx="780">
                  <c:v>5.5</c:v>
                </c:pt>
                <c:pt idx="781">
                  <c:v>4.2</c:v>
                </c:pt>
                <c:pt idx="782">
                  <c:v>4.8</c:v>
                </c:pt>
                <c:pt idx="783">
                  <c:v>7</c:v>
                </c:pt>
                <c:pt idx="784">
                  <c:v>9.1</c:v>
                </c:pt>
                <c:pt idx="785">
                  <c:v>8.6999999999999993</c:v>
                </c:pt>
                <c:pt idx="786">
                  <c:v>10</c:v>
                </c:pt>
                <c:pt idx="787">
                  <c:v>7.2</c:v>
                </c:pt>
                <c:pt idx="788">
                  <c:v>5.9</c:v>
                </c:pt>
                <c:pt idx="789">
                  <c:v>11</c:v>
                </c:pt>
                <c:pt idx="790">
                  <c:v>8.5</c:v>
                </c:pt>
                <c:pt idx="791">
                  <c:v>11.5</c:v>
                </c:pt>
                <c:pt idx="792">
                  <c:v>9.5</c:v>
                </c:pt>
                <c:pt idx="793">
                  <c:v>11.5</c:v>
                </c:pt>
                <c:pt idx="794">
                  <c:v>9</c:v>
                </c:pt>
                <c:pt idx="795">
                  <c:v>9.8000000000000007</c:v>
                </c:pt>
                <c:pt idx="796">
                  <c:v>5.5</c:v>
                </c:pt>
                <c:pt idx="797">
                  <c:v>6</c:v>
                </c:pt>
                <c:pt idx="798">
                  <c:v>6</c:v>
                </c:pt>
                <c:pt idx="799">
                  <c:v>8.5</c:v>
                </c:pt>
                <c:pt idx="800">
                  <c:v>5.9</c:v>
                </c:pt>
                <c:pt idx="801">
                  <c:v>8.3000000000000007</c:v>
                </c:pt>
                <c:pt idx="802">
                  <c:v>6.9</c:v>
                </c:pt>
                <c:pt idx="803">
                  <c:v>8</c:v>
                </c:pt>
                <c:pt idx="804">
                  <c:v>6.1</c:v>
                </c:pt>
                <c:pt idx="805">
                  <c:v>6.3</c:v>
                </c:pt>
                <c:pt idx="806">
                  <c:v>6.1</c:v>
                </c:pt>
                <c:pt idx="807">
                  <c:v>4.2</c:v>
                </c:pt>
                <c:pt idx="808">
                  <c:v>5.2</c:v>
                </c:pt>
                <c:pt idx="809">
                  <c:v>7.5</c:v>
                </c:pt>
                <c:pt idx="810">
                  <c:v>7.9</c:v>
                </c:pt>
                <c:pt idx="811">
                  <c:v>5.5</c:v>
                </c:pt>
                <c:pt idx="812">
                  <c:v>2.8</c:v>
                </c:pt>
                <c:pt idx="813">
                  <c:v>5</c:v>
                </c:pt>
                <c:pt idx="814">
                  <c:v>8.3000000000000007</c:v>
                </c:pt>
                <c:pt idx="815">
                  <c:v>6.0999999999999988</c:v>
                </c:pt>
                <c:pt idx="816">
                  <c:v>3.5</c:v>
                </c:pt>
                <c:pt idx="817">
                  <c:v>4.2</c:v>
                </c:pt>
                <c:pt idx="818">
                  <c:v>3.9</c:v>
                </c:pt>
                <c:pt idx="819">
                  <c:v>3.8</c:v>
                </c:pt>
                <c:pt idx="820">
                  <c:v>4.3</c:v>
                </c:pt>
                <c:pt idx="821">
                  <c:v>4</c:v>
                </c:pt>
                <c:pt idx="822">
                  <c:v>6.5</c:v>
                </c:pt>
                <c:pt idx="823">
                  <c:v>3.5</c:v>
                </c:pt>
                <c:pt idx="824">
                  <c:v>7.3</c:v>
                </c:pt>
                <c:pt idx="825">
                  <c:v>6.2</c:v>
                </c:pt>
                <c:pt idx="826">
                  <c:v>6.2000000000000011</c:v>
                </c:pt>
                <c:pt idx="827">
                  <c:v>3.8</c:v>
                </c:pt>
                <c:pt idx="828">
                  <c:v>5.5</c:v>
                </c:pt>
                <c:pt idx="829">
                  <c:v>8</c:v>
                </c:pt>
                <c:pt idx="830">
                  <c:v>6</c:v>
                </c:pt>
                <c:pt idx="831">
                  <c:v>5.7999999999999989</c:v>
                </c:pt>
                <c:pt idx="832">
                  <c:v>3.5</c:v>
                </c:pt>
                <c:pt idx="833">
                  <c:v>7</c:v>
                </c:pt>
                <c:pt idx="834">
                  <c:v>4.5</c:v>
                </c:pt>
                <c:pt idx="835">
                  <c:v>6.5</c:v>
                </c:pt>
                <c:pt idx="836">
                  <c:v>3.5</c:v>
                </c:pt>
                <c:pt idx="837">
                  <c:v>6.9</c:v>
                </c:pt>
                <c:pt idx="838">
                  <c:v>8.4</c:v>
                </c:pt>
                <c:pt idx="839">
                  <c:v>3.9</c:v>
                </c:pt>
                <c:pt idx="840">
                  <c:v>8.2999999999999989</c:v>
                </c:pt>
                <c:pt idx="841">
                  <c:v>5.9000000000000012</c:v>
                </c:pt>
                <c:pt idx="842">
                  <c:v>7.9</c:v>
                </c:pt>
                <c:pt idx="843">
                  <c:v>7</c:v>
                </c:pt>
                <c:pt idx="844">
                  <c:v>8.1999999999999993</c:v>
                </c:pt>
                <c:pt idx="845">
                  <c:v>5.0999999999999996</c:v>
                </c:pt>
                <c:pt idx="846">
                  <c:v>5.9</c:v>
                </c:pt>
                <c:pt idx="847">
                  <c:v>8</c:v>
                </c:pt>
                <c:pt idx="848">
                  <c:v>6.2999999999999989</c:v>
                </c:pt>
                <c:pt idx="849">
                  <c:v>5.7</c:v>
                </c:pt>
                <c:pt idx="850">
                  <c:v>5</c:v>
                </c:pt>
                <c:pt idx="851">
                  <c:v>4.7</c:v>
                </c:pt>
                <c:pt idx="852">
                  <c:v>3.8</c:v>
                </c:pt>
                <c:pt idx="853">
                  <c:v>6.5</c:v>
                </c:pt>
                <c:pt idx="854">
                  <c:v>8.1</c:v>
                </c:pt>
                <c:pt idx="855">
                  <c:v>6.5</c:v>
                </c:pt>
                <c:pt idx="856">
                  <c:v>3.7000000000000006</c:v>
                </c:pt>
                <c:pt idx="857">
                  <c:v>7</c:v>
                </c:pt>
                <c:pt idx="858">
                  <c:v>8.3000000000000007</c:v>
                </c:pt>
                <c:pt idx="859">
                  <c:v>9.8000000000000007</c:v>
                </c:pt>
                <c:pt idx="860">
                  <c:v>5.0999999999999996</c:v>
                </c:pt>
                <c:pt idx="861">
                  <c:v>8</c:v>
                </c:pt>
                <c:pt idx="862">
                  <c:v>8.5</c:v>
                </c:pt>
                <c:pt idx="863">
                  <c:v>5.3</c:v>
                </c:pt>
                <c:pt idx="864">
                  <c:v>8.1999999999999993</c:v>
                </c:pt>
                <c:pt idx="865">
                  <c:v>7.2</c:v>
                </c:pt>
                <c:pt idx="866">
                  <c:v>6.9</c:v>
                </c:pt>
                <c:pt idx="867">
                  <c:v>8.3000000000000007</c:v>
                </c:pt>
                <c:pt idx="868">
                  <c:v>7.3</c:v>
                </c:pt>
                <c:pt idx="869">
                  <c:v>7.5</c:v>
                </c:pt>
                <c:pt idx="870">
                  <c:v>10</c:v>
                </c:pt>
                <c:pt idx="871">
                  <c:v>5.4</c:v>
                </c:pt>
                <c:pt idx="872">
                  <c:v>5.8</c:v>
                </c:pt>
                <c:pt idx="873">
                  <c:v>8.1999999999999993</c:v>
                </c:pt>
                <c:pt idx="874">
                  <c:v>3.7999999999999994</c:v>
                </c:pt>
                <c:pt idx="875">
                  <c:v>3.7999999999999994</c:v>
                </c:pt>
                <c:pt idx="876">
                  <c:v>6.5</c:v>
                </c:pt>
                <c:pt idx="877">
                  <c:v>4.5</c:v>
                </c:pt>
                <c:pt idx="878">
                  <c:v>4.8</c:v>
                </c:pt>
                <c:pt idx="879">
                  <c:v>6</c:v>
                </c:pt>
                <c:pt idx="880">
                  <c:v>4.8</c:v>
                </c:pt>
                <c:pt idx="881">
                  <c:v>6.3</c:v>
                </c:pt>
                <c:pt idx="882">
                  <c:v>7.5</c:v>
                </c:pt>
                <c:pt idx="883">
                  <c:v>8.1999999999999993</c:v>
                </c:pt>
                <c:pt idx="884">
                  <c:v>8.1</c:v>
                </c:pt>
                <c:pt idx="885">
                  <c:v>5</c:v>
                </c:pt>
                <c:pt idx="886">
                  <c:v>5.8</c:v>
                </c:pt>
                <c:pt idx="887">
                  <c:v>5.5</c:v>
                </c:pt>
                <c:pt idx="888">
                  <c:v>10</c:v>
                </c:pt>
                <c:pt idx="889">
                  <c:v>3</c:v>
                </c:pt>
                <c:pt idx="890">
                  <c:v>6</c:v>
                </c:pt>
                <c:pt idx="891">
                  <c:v>6.2</c:v>
                </c:pt>
                <c:pt idx="892">
                  <c:v>7.5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8</c:v>
                </c:pt>
                <c:pt idx="897">
                  <c:v>4.8</c:v>
                </c:pt>
                <c:pt idx="898">
                  <c:v>6.8</c:v>
                </c:pt>
                <c:pt idx="899">
                  <c:v>5.6</c:v>
                </c:pt>
                <c:pt idx="900">
                  <c:v>7</c:v>
                </c:pt>
                <c:pt idx="901">
                  <c:v>7.5</c:v>
                </c:pt>
                <c:pt idx="902">
                  <c:v>7.2</c:v>
                </c:pt>
                <c:pt idx="903">
                  <c:v>6.9</c:v>
                </c:pt>
                <c:pt idx="904">
                  <c:v>7</c:v>
                </c:pt>
                <c:pt idx="905">
                  <c:v>5</c:v>
                </c:pt>
                <c:pt idx="906">
                  <c:v>7.9</c:v>
                </c:pt>
                <c:pt idx="907">
                  <c:v>4.3</c:v>
                </c:pt>
                <c:pt idx="908">
                  <c:v>5.7</c:v>
                </c:pt>
                <c:pt idx="909">
                  <c:v>4</c:v>
                </c:pt>
                <c:pt idx="910">
                  <c:v>3.5</c:v>
                </c:pt>
                <c:pt idx="911">
                  <c:v>6.7</c:v>
                </c:pt>
                <c:pt idx="912">
                  <c:v>6.5</c:v>
                </c:pt>
                <c:pt idx="913">
                  <c:v>7.3</c:v>
                </c:pt>
                <c:pt idx="914">
                  <c:v>5.5</c:v>
                </c:pt>
                <c:pt idx="915">
                  <c:v>4</c:v>
                </c:pt>
                <c:pt idx="916">
                  <c:v>3.5</c:v>
                </c:pt>
                <c:pt idx="917">
                  <c:v>5.5</c:v>
                </c:pt>
                <c:pt idx="918">
                  <c:v>7</c:v>
                </c:pt>
                <c:pt idx="919">
                  <c:v>6</c:v>
                </c:pt>
                <c:pt idx="920">
                  <c:v>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74592"/>
        <c:axId val="502666976"/>
      </c:scatterChart>
      <c:valAx>
        <c:axId val="5026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66976"/>
        <c:crosses val="autoZero"/>
        <c:crossBetween val="midCat"/>
      </c:valAx>
      <c:valAx>
        <c:axId val="5026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Aux_CAC_adj!$B$1</c:f>
              <c:strCache>
                <c:ptCount val="1"/>
                <c:pt idx="0">
                  <c:v>CAC
(cm)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9573182546812522E-2"/>
                  <c:y val="0.235835583728929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Aux_CAC_adj!$A$2:$A$407</c:f>
              <c:numCache>
                <c:formatCode>General</c:formatCode>
                <c:ptCount val="406"/>
                <c:pt idx="0">
                  <c:v>40</c:v>
                </c:pt>
                <c:pt idx="1">
                  <c:v>53.6</c:v>
                </c:pt>
                <c:pt idx="2">
                  <c:v>34.700000000000003</c:v>
                </c:pt>
                <c:pt idx="3">
                  <c:v>67.8</c:v>
                </c:pt>
                <c:pt idx="4">
                  <c:v>30</c:v>
                </c:pt>
                <c:pt idx="5">
                  <c:v>16.100000000000001</c:v>
                </c:pt>
                <c:pt idx="6">
                  <c:v>36.700000000000003</c:v>
                </c:pt>
                <c:pt idx="7">
                  <c:v>57</c:v>
                </c:pt>
                <c:pt idx="8">
                  <c:v>44.5</c:v>
                </c:pt>
                <c:pt idx="9">
                  <c:v>72.099999999999994</c:v>
                </c:pt>
                <c:pt idx="10">
                  <c:v>30.2</c:v>
                </c:pt>
                <c:pt idx="11">
                  <c:v>49.2</c:v>
                </c:pt>
                <c:pt idx="12">
                  <c:v>65.2</c:v>
                </c:pt>
                <c:pt idx="13">
                  <c:v>48.2</c:v>
                </c:pt>
                <c:pt idx="14">
                  <c:v>30.1</c:v>
                </c:pt>
                <c:pt idx="15">
                  <c:v>53.5</c:v>
                </c:pt>
                <c:pt idx="16">
                  <c:v>75.5</c:v>
                </c:pt>
                <c:pt idx="17">
                  <c:v>58.7</c:v>
                </c:pt>
                <c:pt idx="18">
                  <c:v>85.2</c:v>
                </c:pt>
                <c:pt idx="19">
                  <c:v>62.8</c:v>
                </c:pt>
                <c:pt idx="20">
                  <c:v>64.400000000000006</c:v>
                </c:pt>
                <c:pt idx="21">
                  <c:v>32.200000000000003</c:v>
                </c:pt>
                <c:pt idx="22">
                  <c:v>58.4</c:v>
                </c:pt>
                <c:pt idx="23">
                  <c:v>26.8</c:v>
                </c:pt>
                <c:pt idx="24">
                  <c:v>67.5</c:v>
                </c:pt>
                <c:pt idx="25">
                  <c:v>60</c:v>
                </c:pt>
                <c:pt idx="26">
                  <c:v>12</c:v>
                </c:pt>
                <c:pt idx="27">
                  <c:v>14</c:v>
                </c:pt>
                <c:pt idx="28">
                  <c:v>12.7</c:v>
                </c:pt>
                <c:pt idx="29">
                  <c:v>10.5</c:v>
                </c:pt>
                <c:pt idx="30">
                  <c:v>10</c:v>
                </c:pt>
                <c:pt idx="31">
                  <c:v>11.7</c:v>
                </c:pt>
                <c:pt idx="32">
                  <c:v>10.3</c:v>
                </c:pt>
                <c:pt idx="33">
                  <c:v>13.8</c:v>
                </c:pt>
                <c:pt idx="34">
                  <c:v>16.100000000000001</c:v>
                </c:pt>
                <c:pt idx="35">
                  <c:v>17.2</c:v>
                </c:pt>
                <c:pt idx="36">
                  <c:v>16.7</c:v>
                </c:pt>
                <c:pt idx="37">
                  <c:v>11.8</c:v>
                </c:pt>
                <c:pt idx="38">
                  <c:v>15.2</c:v>
                </c:pt>
                <c:pt idx="39">
                  <c:v>12.5</c:v>
                </c:pt>
                <c:pt idx="40">
                  <c:v>17.2</c:v>
                </c:pt>
                <c:pt idx="41">
                  <c:v>27.7</c:v>
                </c:pt>
                <c:pt idx="42">
                  <c:v>14.4</c:v>
                </c:pt>
                <c:pt idx="43">
                  <c:v>13.9</c:v>
                </c:pt>
                <c:pt idx="44">
                  <c:v>14.5</c:v>
                </c:pt>
                <c:pt idx="45">
                  <c:v>17.5</c:v>
                </c:pt>
                <c:pt idx="46">
                  <c:v>23</c:v>
                </c:pt>
                <c:pt idx="47">
                  <c:v>16.100000000000001</c:v>
                </c:pt>
                <c:pt idx="48">
                  <c:v>17.2</c:v>
                </c:pt>
                <c:pt idx="49">
                  <c:v>12</c:v>
                </c:pt>
                <c:pt idx="50">
                  <c:v>20.100000000000001</c:v>
                </c:pt>
                <c:pt idx="51">
                  <c:v>21.5</c:v>
                </c:pt>
                <c:pt idx="52">
                  <c:v>16.5</c:v>
                </c:pt>
                <c:pt idx="53">
                  <c:v>19.2</c:v>
                </c:pt>
                <c:pt idx="54">
                  <c:v>20.399999999999999</c:v>
                </c:pt>
                <c:pt idx="55">
                  <c:v>14.6</c:v>
                </c:pt>
                <c:pt idx="56">
                  <c:v>16.7</c:v>
                </c:pt>
                <c:pt idx="57">
                  <c:v>20</c:v>
                </c:pt>
                <c:pt idx="58">
                  <c:v>18.600000000000001</c:v>
                </c:pt>
                <c:pt idx="59">
                  <c:v>21.5</c:v>
                </c:pt>
                <c:pt idx="60">
                  <c:v>15.2</c:v>
                </c:pt>
                <c:pt idx="61">
                  <c:v>18</c:v>
                </c:pt>
                <c:pt idx="62">
                  <c:v>17.8</c:v>
                </c:pt>
                <c:pt idx="63">
                  <c:v>22.7</c:v>
                </c:pt>
                <c:pt idx="64">
                  <c:v>18.600000000000001</c:v>
                </c:pt>
                <c:pt idx="65">
                  <c:v>16.2</c:v>
                </c:pt>
                <c:pt idx="66">
                  <c:v>15.1</c:v>
                </c:pt>
                <c:pt idx="67">
                  <c:v>20.7</c:v>
                </c:pt>
                <c:pt idx="68">
                  <c:v>28.6</c:v>
                </c:pt>
                <c:pt idx="69">
                  <c:v>20.7</c:v>
                </c:pt>
                <c:pt idx="70">
                  <c:v>45.9</c:v>
                </c:pt>
                <c:pt idx="71">
                  <c:v>24.4</c:v>
                </c:pt>
                <c:pt idx="72">
                  <c:v>75.3</c:v>
                </c:pt>
                <c:pt idx="73">
                  <c:v>77.5</c:v>
                </c:pt>
                <c:pt idx="74">
                  <c:v>67.8</c:v>
                </c:pt>
                <c:pt idx="75">
                  <c:v>60.7</c:v>
                </c:pt>
                <c:pt idx="76">
                  <c:v>43</c:v>
                </c:pt>
                <c:pt idx="77">
                  <c:v>45.4</c:v>
                </c:pt>
                <c:pt idx="78">
                  <c:v>37.799999999999997</c:v>
                </c:pt>
                <c:pt idx="79">
                  <c:v>31.8</c:v>
                </c:pt>
                <c:pt idx="80">
                  <c:v>16.100000000000001</c:v>
                </c:pt>
                <c:pt idx="81">
                  <c:v>40.6</c:v>
                </c:pt>
                <c:pt idx="82">
                  <c:v>12</c:v>
                </c:pt>
                <c:pt idx="83">
                  <c:v>33.1</c:v>
                </c:pt>
                <c:pt idx="84">
                  <c:v>13</c:v>
                </c:pt>
                <c:pt idx="85">
                  <c:v>73.5</c:v>
                </c:pt>
                <c:pt idx="86">
                  <c:v>59</c:v>
                </c:pt>
                <c:pt idx="87">
                  <c:v>28.7</c:v>
                </c:pt>
                <c:pt idx="88">
                  <c:v>16.5</c:v>
                </c:pt>
                <c:pt idx="89">
                  <c:v>18.5</c:v>
                </c:pt>
                <c:pt idx="90">
                  <c:v>40.200000000000003</c:v>
                </c:pt>
                <c:pt idx="91">
                  <c:v>11</c:v>
                </c:pt>
                <c:pt idx="92">
                  <c:v>33.200000000000003</c:v>
                </c:pt>
                <c:pt idx="93">
                  <c:v>25.1</c:v>
                </c:pt>
                <c:pt idx="94">
                  <c:v>28.1</c:v>
                </c:pt>
                <c:pt idx="95">
                  <c:v>36.799999999999997</c:v>
                </c:pt>
                <c:pt idx="96">
                  <c:v>28.8</c:v>
                </c:pt>
                <c:pt idx="97">
                  <c:v>67.7</c:v>
                </c:pt>
                <c:pt idx="98">
                  <c:v>22.7</c:v>
                </c:pt>
                <c:pt idx="99">
                  <c:v>40.200000000000003</c:v>
                </c:pt>
                <c:pt idx="100">
                  <c:v>10</c:v>
                </c:pt>
                <c:pt idx="101">
                  <c:v>11.4</c:v>
                </c:pt>
                <c:pt idx="102">
                  <c:v>10.8</c:v>
                </c:pt>
                <c:pt idx="103">
                  <c:v>13</c:v>
                </c:pt>
                <c:pt idx="104">
                  <c:v>22.6</c:v>
                </c:pt>
                <c:pt idx="105">
                  <c:v>11.4</c:v>
                </c:pt>
                <c:pt idx="106">
                  <c:v>13</c:v>
                </c:pt>
                <c:pt idx="107">
                  <c:v>10.5</c:v>
                </c:pt>
                <c:pt idx="108">
                  <c:v>13</c:v>
                </c:pt>
                <c:pt idx="109">
                  <c:v>15.7</c:v>
                </c:pt>
                <c:pt idx="110">
                  <c:v>10</c:v>
                </c:pt>
                <c:pt idx="111">
                  <c:v>14.8</c:v>
                </c:pt>
                <c:pt idx="112">
                  <c:v>21</c:v>
                </c:pt>
                <c:pt idx="113">
                  <c:v>15.7</c:v>
                </c:pt>
                <c:pt idx="114">
                  <c:v>15</c:v>
                </c:pt>
                <c:pt idx="115">
                  <c:v>13.5</c:v>
                </c:pt>
                <c:pt idx="116">
                  <c:v>10.3</c:v>
                </c:pt>
                <c:pt idx="117">
                  <c:v>21.6</c:v>
                </c:pt>
                <c:pt idx="118">
                  <c:v>11.5</c:v>
                </c:pt>
                <c:pt idx="119">
                  <c:v>10.7</c:v>
                </c:pt>
                <c:pt idx="120">
                  <c:v>10.4</c:v>
                </c:pt>
                <c:pt idx="121">
                  <c:v>14.6</c:v>
                </c:pt>
                <c:pt idx="122">
                  <c:v>10.199999999999999</c:v>
                </c:pt>
                <c:pt idx="123">
                  <c:v>11.6</c:v>
                </c:pt>
                <c:pt idx="124">
                  <c:v>43.5</c:v>
                </c:pt>
                <c:pt idx="125">
                  <c:v>21.5</c:v>
                </c:pt>
                <c:pt idx="126">
                  <c:v>41.9</c:v>
                </c:pt>
                <c:pt idx="127">
                  <c:v>68.8</c:v>
                </c:pt>
                <c:pt idx="128">
                  <c:v>45.7</c:v>
                </c:pt>
                <c:pt idx="129">
                  <c:v>20.100000000000001</c:v>
                </c:pt>
                <c:pt idx="130">
                  <c:v>34.799999999999997</c:v>
                </c:pt>
                <c:pt idx="131">
                  <c:v>50.4</c:v>
                </c:pt>
                <c:pt idx="132">
                  <c:v>33.299999999999997</c:v>
                </c:pt>
                <c:pt idx="133">
                  <c:v>12.8</c:v>
                </c:pt>
                <c:pt idx="134">
                  <c:v>11.5</c:v>
                </c:pt>
                <c:pt idx="135">
                  <c:v>15.7</c:v>
                </c:pt>
                <c:pt idx="136">
                  <c:v>26</c:v>
                </c:pt>
                <c:pt idx="137">
                  <c:v>16.2</c:v>
                </c:pt>
                <c:pt idx="138">
                  <c:v>16.5</c:v>
                </c:pt>
                <c:pt idx="139">
                  <c:v>15.3</c:v>
                </c:pt>
                <c:pt idx="140">
                  <c:v>12.3</c:v>
                </c:pt>
                <c:pt idx="141">
                  <c:v>25.3</c:v>
                </c:pt>
                <c:pt idx="142">
                  <c:v>21</c:v>
                </c:pt>
                <c:pt idx="143">
                  <c:v>11.3</c:v>
                </c:pt>
                <c:pt idx="144">
                  <c:v>13.6</c:v>
                </c:pt>
                <c:pt idx="145">
                  <c:v>14.6</c:v>
                </c:pt>
                <c:pt idx="146">
                  <c:v>14.1</c:v>
                </c:pt>
                <c:pt idx="147">
                  <c:v>10</c:v>
                </c:pt>
                <c:pt idx="148">
                  <c:v>12.8</c:v>
                </c:pt>
                <c:pt idx="149">
                  <c:v>14.1</c:v>
                </c:pt>
                <c:pt idx="150">
                  <c:v>10.7</c:v>
                </c:pt>
                <c:pt idx="151">
                  <c:v>11</c:v>
                </c:pt>
                <c:pt idx="152">
                  <c:v>13.5</c:v>
                </c:pt>
                <c:pt idx="153">
                  <c:v>14.4</c:v>
                </c:pt>
                <c:pt idx="154">
                  <c:v>10</c:v>
                </c:pt>
                <c:pt idx="155">
                  <c:v>13.4</c:v>
                </c:pt>
                <c:pt idx="156">
                  <c:v>12</c:v>
                </c:pt>
                <c:pt idx="157">
                  <c:v>35.200000000000003</c:v>
                </c:pt>
                <c:pt idx="158">
                  <c:v>14.8</c:v>
                </c:pt>
                <c:pt idx="159">
                  <c:v>18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12.1</c:v>
                </c:pt>
                <c:pt idx="163">
                  <c:v>12.4</c:v>
                </c:pt>
                <c:pt idx="164">
                  <c:v>13</c:v>
                </c:pt>
                <c:pt idx="165">
                  <c:v>12.3</c:v>
                </c:pt>
                <c:pt idx="166">
                  <c:v>10.3</c:v>
                </c:pt>
                <c:pt idx="167">
                  <c:v>13.7</c:v>
                </c:pt>
                <c:pt idx="168">
                  <c:v>20.7</c:v>
                </c:pt>
                <c:pt idx="169">
                  <c:v>19.5</c:v>
                </c:pt>
                <c:pt idx="170">
                  <c:v>12.2</c:v>
                </c:pt>
                <c:pt idx="171">
                  <c:v>10</c:v>
                </c:pt>
                <c:pt idx="172">
                  <c:v>16</c:v>
                </c:pt>
                <c:pt idx="173">
                  <c:v>19.2</c:v>
                </c:pt>
                <c:pt idx="174">
                  <c:v>24.6</c:v>
                </c:pt>
                <c:pt idx="175">
                  <c:v>25.4</c:v>
                </c:pt>
                <c:pt idx="176">
                  <c:v>60.7</c:v>
                </c:pt>
                <c:pt idx="177">
                  <c:v>58.2</c:v>
                </c:pt>
                <c:pt idx="178">
                  <c:v>13.4</c:v>
                </c:pt>
                <c:pt idx="179">
                  <c:v>11.1</c:v>
                </c:pt>
                <c:pt idx="180">
                  <c:v>11.1</c:v>
                </c:pt>
                <c:pt idx="181">
                  <c:v>15</c:v>
                </c:pt>
                <c:pt idx="182">
                  <c:v>29</c:v>
                </c:pt>
                <c:pt idx="183">
                  <c:v>11.2</c:v>
                </c:pt>
                <c:pt idx="184">
                  <c:v>36.799999999999997</c:v>
                </c:pt>
                <c:pt idx="185">
                  <c:v>11.6</c:v>
                </c:pt>
                <c:pt idx="186">
                  <c:v>12</c:v>
                </c:pt>
                <c:pt idx="187">
                  <c:v>13</c:v>
                </c:pt>
                <c:pt idx="188">
                  <c:v>22.4</c:v>
                </c:pt>
                <c:pt idx="189">
                  <c:v>34.6</c:v>
                </c:pt>
                <c:pt idx="190">
                  <c:v>18.600000000000001</c:v>
                </c:pt>
                <c:pt idx="191">
                  <c:v>20</c:v>
                </c:pt>
                <c:pt idx="192">
                  <c:v>12.8</c:v>
                </c:pt>
                <c:pt idx="193">
                  <c:v>68</c:v>
                </c:pt>
                <c:pt idx="194">
                  <c:v>9.8000000000000007</c:v>
                </c:pt>
                <c:pt idx="195">
                  <c:v>17</c:v>
                </c:pt>
                <c:pt idx="196">
                  <c:v>18</c:v>
                </c:pt>
                <c:pt idx="197">
                  <c:v>12.8</c:v>
                </c:pt>
                <c:pt idx="198">
                  <c:v>14</c:v>
                </c:pt>
                <c:pt idx="199">
                  <c:v>63.5</c:v>
                </c:pt>
                <c:pt idx="200">
                  <c:v>35.6</c:v>
                </c:pt>
                <c:pt idx="201">
                  <c:v>31.8</c:v>
                </c:pt>
                <c:pt idx="202">
                  <c:v>20.5</c:v>
                </c:pt>
                <c:pt idx="203">
                  <c:v>67.8</c:v>
                </c:pt>
                <c:pt idx="204">
                  <c:v>32.4</c:v>
                </c:pt>
                <c:pt idx="205">
                  <c:v>41.7</c:v>
                </c:pt>
                <c:pt idx="206">
                  <c:v>25</c:v>
                </c:pt>
                <c:pt idx="207">
                  <c:v>13.7</c:v>
                </c:pt>
                <c:pt idx="208">
                  <c:v>12.7</c:v>
                </c:pt>
                <c:pt idx="209">
                  <c:v>11</c:v>
                </c:pt>
                <c:pt idx="210">
                  <c:v>11.4</c:v>
                </c:pt>
                <c:pt idx="211">
                  <c:v>20</c:v>
                </c:pt>
                <c:pt idx="212">
                  <c:v>13</c:v>
                </c:pt>
                <c:pt idx="213">
                  <c:v>30</c:v>
                </c:pt>
                <c:pt idx="214">
                  <c:v>56.5</c:v>
                </c:pt>
                <c:pt idx="215">
                  <c:v>42.6</c:v>
                </c:pt>
                <c:pt idx="216">
                  <c:v>28.3</c:v>
                </c:pt>
                <c:pt idx="217">
                  <c:v>38.200000000000003</c:v>
                </c:pt>
                <c:pt idx="218">
                  <c:v>45</c:v>
                </c:pt>
                <c:pt idx="219">
                  <c:v>24.7</c:v>
                </c:pt>
                <c:pt idx="220">
                  <c:v>32.299999999999997</c:v>
                </c:pt>
                <c:pt idx="221">
                  <c:v>60.5</c:v>
                </c:pt>
                <c:pt idx="222">
                  <c:v>10.7</c:v>
                </c:pt>
                <c:pt idx="223">
                  <c:v>18</c:v>
                </c:pt>
                <c:pt idx="224">
                  <c:v>22.7</c:v>
                </c:pt>
                <c:pt idx="225">
                  <c:v>24.4</c:v>
                </c:pt>
                <c:pt idx="226">
                  <c:v>41.6</c:v>
                </c:pt>
                <c:pt idx="227">
                  <c:v>19.399999999999999</c:v>
                </c:pt>
                <c:pt idx="228">
                  <c:v>50.3</c:v>
                </c:pt>
                <c:pt idx="229">
                  <c:v>31.1</c:v>
                </c:pt>
                <c:pt idx="230">
                  <c:v>25.2</c:v>
                </c:pt>
                <c:pt idx="231">
                  <c:v>40.6</c:v>
                </c:pt>
                <c:pt idx="232">
                  <c:v>40.6</c:v>
                </c:pt>
                <c:pt idx="233">
                  <c:v>43</c:v>
                </c:pt>
                <c:pt idx="234">
                  <c:v>23.7</c:v>
                </c:pt>
                <c:pt idx="235">
                  <c:v>17.7</c:v>
                </c:pt>
                <c:pt idx="236">
                  <c:v>34.6</c:v>
                </c:pt>
                <c:pt idx="237">
                  <c:v>14.8</c:v>
                </c:pt>
                <c:pt idx="238">
                  <c:v>13</c:v>
                </c:pt>
                <c:pt idx="239">
                  <c:v>15.3</c:v>
                </c:pt>
                <c:pt idx="240">
                  <c:v>29.3</c:v>
                </c:pt>
                <c:pt idx="241">
                  <c:v>16.399999999999999</c:v>
                </c:pt>
                <c:pt idx="242">
                  <c:v>12.7</c:v>
                </c:pt>
                <c:pt idx="243">
                  <c:v>31.7</c:v>
                </c:pt>
                <c:pt idx="244">
                  <c:v>10</c:v>
                </c:pt>
                <c:pt idx="245">
                  <c:v>27</c:v>
                </c:pt>
                <c:pt idx="246">
                  <c:v>10</c:v>
                </c:pt>
                <c:pt idx="247">
                  <c:v>13</c:v>
                </c:pt>
                <c:pt idx="248">
                  <c:v>36.299999999999997</c:v>
                </c:pt>
                <c:pt idx="249">
                  <c:v>53</c:v>
                </c:pt>
                <c:pt idx="250">
                  <c:v>14.7</c:v>
                </c:pt>
                <c:pt idx="251">
                  <c:v>45</c:v>
                </c:pt>
                <c:pt idx="252">
                  <c:v>13</c:v>
                </c:pt>
                <c:pt idx="253">
                  <c:v>21.8</c:v>
                </c:pt>
                <c:pt idx="254">
                  <c:v>21.8</c:v>
                </c:pt>
                <c:pt idx="255">
                  <c:v>41.5</c:v>
                </c:pt>
                <c:pt idx="256">
                  <c:v>60.4</c:v>
                </c:pt>
                <c:pt idx="257">
                  <c:v>25.2</c:v>
                </c:pt>
                <c:pt idx="258">
                  <c:v>24</c:v>
                </c:pt>
                <c:pt idx="259">
                  <c:v>25.3</c:v>
                </c:pt>
                <c:pt idx="260">
                  <c:v>77.2</c:v>
                </c:pt>
                <c:pt idx="261">
                  <c:v>83.6</c:v>
                </c:pt>
                <c:pt idx="262">
                  <c:v>14</c:v>
                </c:pt>
                <c:pt idx="263">
                  <c:v>6.2</c:v>
                </c:pt>
                <c:pt idx="264">
                  <c:v>10</c:v>
                </c:pt>
                <c:pt idx="265">
                  <c:v>16.2</c:v>
                </c:pt>
                <c:pt idx="266">
                  <c:v>10.5</c:v>
                </c:pt>
                <c:pt idx="267">
                  <c:v>18.8</c:v>
                </c:pt>
                <c:pt idx="268">
                  <c:v>11.4</c:v>
                </c:pt>
                <c:pt idx="269">
                  <c:v>13.2</c:v>
                </c:pt>
                <c:pt idx="270">
                  <c:v>10</c:v>
                </c:pt>
                <c:pt idx="271">
                  <c:v>14.7</c:v>
                </c:pt>
                <c:pt idx="272">
                  <c:v>16.399999999999999</c:v>
                </c:pt>
                <c:pt idx="273">
                  <c:v>34.200000000000003</c:v>
                </c:pt>
                <c:pt idx="274">
                  <c:v>29.8</c:v>
                </c:pt>
                <c:pt idx="275">
                  <c:v>17.3</c:v>
                </c:pt>
                <c:pt idx="276">
                  <c:v>20.6</c:v>
                </c:pt>
                <c:pt idx="277">
                  <c:v>57.8</c:v>
                </c:pt>
                <c:pt idx="278">
                  <c:v>7.2</c:v>
                </c:pt>
                <c:pt idx="279">
                  <c:v>36.700000000000003</c:v>
                </c:pt>
                <c:pt idx="280">
                  <c:v>7.5</c:v>
                </c:pt>
                <c:pt idx="281">
                  <c:v>31.4</c:v>
                </c:pt>
                <c:pt idx="282">
                  <c:v>10.199999999999999</c:v>
                </c:pt>
                <c:pt idx="283">
                  <c:v>21.8</c:v>
                </c:pt>
                <c:pt idx="284">
                  <c:v>33.5</c:v>
                </c:pt>
                <c:pt idx="285">
                  <c:v>39.700000000000003</c:v>
                </c:pt>
                <c:pt idx="286">
                  <c:v>21.6</c:v>
                </c:pt>
                <c:pt idx="287">
                  <c:v>41.6</c:v>
                </c:pt>
                <c:pt idx="288">
                  <c:v>16.3</c:v>
                </c:pt>
                <c:pt idx="289">
                  <c:v>19.5</c:v>
                </c:pt>
                <c:pt idx="290">
                  <c:v>10.4</c:v>
                </c:pt>
                <c:pt idx="291">
                  <c:v>9.6</c:v>
                </c:pt>
                <c:pt idx="292">
                  <c:v>18</c:v>
                </c:pt>
                <c:pt idx="293">
                  <c:v>50.4</c:v>
                </c:pt>
                <c:pt idx="294">
                  <c:v>38.200000000000003</c:v>
                </c:pt>
                <c:pt idx="295">
                  <c:v>19</c:v>
                </c:pt>
                <c:pt idx="296">
                  <c:v>24.4</c:v>
                </c:pt>
                <c:pt idx="297">
                  <c:v>38.5</c:v>
                </c:pt>
                <c:pt idx="298">
                  <c:v>16.600000000000001</c:v>
                </c:pt>
                <c:pt idx="299">
                  <c:v>15.5</c:v>
                </c:pt>
                <c:pt idx="300">
                  <c:v>31.5</c:v>
                </c:pt>
                <c:pt idx="301">
                  <c:v>36.299999999999997</c:v>
                </c:pt>
                <c:pt idx="302">
                  <c:v>16</c:v>
                </c:pt>
                <c:pt idx="303">
                  <c:v>17.7</c:v>
                </c:pt>
                <c:pt idx="304">
                  <c:v>21.2</c:v>
                </c:pt>
                <c:pt idx="305">
                  <c:v>11.7</c:v>
                </c:pt>
                <c:pt idx="306">
                  <c:v>13.8</c:v>
                </c:pt>
                <c:pt idx="307">
                  <c:v>17.2</c:v>
                </c:pt>
                <c:pt idx="308">
                  <c:v>24</c:v>
                </c:pt>
                <c:pt idx="309">
                  <c:v>29.2</c:v>
                </c:pt>
                <c:pt idx="310">
                  <c:v>15</c:v>
                </c:pt>
                <c:pt idx="311">
                  <c:v>17.600000000000001</c:v>
                </c:pt>
                <c:pt idx="312">
                  <c:v>34.700000000000003</c:v>
                </c:pt>
                <c:pt idx="313">
                  <c:v>26.3</c:v>
                </c:pt>
                <c:pt idx="314">
                  <c:v>31.7</c:v>
                </c:pt>
                <c:pt idx="315">
                  <c:v>16.3</c:v>
                </c:pt>
                <c:pt idx="316">
                  <c:v>17.2</c:v>
                </c:pt>
                <c:pt idx="317">
                  <c:v>26.7</c:v>
                </c:pt>
                <c:pt idx="318">
                  <c:v>22.7</c:v>
                </c:pt>
                <c:pt idx="319">
                  <c:v>34.5</c:v>
                </c:pt>
                <c:pt idx="320">
                  <c:v>18.7</c:v>
                </c:pt>
                <c:pt idx="321">
                  <c:v>36</c:v>
                </c:pt>
                <c:pt idx="322">
                  <c:v>30.4</c:v>
                </c:pt>
                <c:pt idx="323">
                  <c:v>26.5</c:v>
                </c:pt>
                <c:pt idx="324">
                  <c:v>23.5</c:v>
                </c:pt>
                <c:pt idx="325">
                  <c:v>23.4</c:v>
                </c:pt>
                <c:pt idx="326">
                  <c:v>11</c:v>
                </c:pt>
                <c:pt idx="327">
                  <c:v>26</c:v>
                </c:pt>
                <c:pt idx="328">
                  <c:v>27.5</c:v>
                </c:pt>
                <c:pt idx="329">
                  <c:v>23.4</c:v>
                </c:pt>
                <c:pt idx="330">
                  <c:v>40.299999999999997</c:v>
                </c:pt>
                <c:pt idx="331">
                  <c:v>27.7</c:v>
                </c:pt>
                <c:pt idx="332">
                  <c:v>65.2</c:v>
                </c:pt>
                <c:pt idx="333">
                  <c:v>13.5</c:v>
                </c:pt>
                <c:pt idx="334">
                  <c:v>17.100000000000001</c:v>
                </c:pt>
                <c:pt idx="335">
                  <c:v>24.7</c:v>
                </c:pt>
                <c:pt idx="336">
                  <c:v>70.5</c:v>
                </c:pt>
                <c:pt idx="337">
                  <c:v>20.3</c:v>
                </c:pt>
                <c:pt idx="338">
                  <c:v>48.4</c:v>
                </c:pt>
                <c:pt idx="339">
                  <c:v>29.6</c:v>
                </c:pt>
                <c:pt idx="340">
                  <c:v>10</c:v>
                </c:pt>
                <c:pt idx="341">
                  <c:v>11</c:v>
                </c:pt>
                <c:pt idx="342">
                  <c:v>94.2</c:v>
                </c:pt>
                <c:pt idx="343">
                  <c:v>42.5</c:v>
                </c:pt>
                <c:pt idx="344">
                  <c:v>31.6</c:v>
                </c:pt>
                <c:pt idx="345">
                  <c:v>39</c:v>
                </c:pt>
                <c:pt idx="346">
                  <c:v>23</c:v>
                </c:pt>
                <c:pt idx="347">
                  <c:v>33.200000000000003</c:v>
                </c:pt>
                <c:pt idx="348">
                  <c:v>15.8</c:v>
                </c:pt>
                <c:pt idx="349">
                  <c:v>20.2</c:v>
                </c:pt>
                <c:pt idx="350">
                  <c:v>9.5</c:v>
                </c:pt>
                <c:pt idx="351">
                  <c:v>9.5</c:v>
                </c:pt>
                <c:pt idx="352">
                  <c:v>125</c:v>
                </c:pt>
                <c:pt idx="353">
                  <c:v>11.2</c:v>
                </c:pt>
                <c:pt idx="354">
                  <c:v>24.3</c:v>
                </c:pt>
                <c:pt idx="355">
                  <c:v>49</c:v>
                </c:pt>
                <c:pt idx="356">
                  <c:v>14.6</c:v>
                </c:pt>
                <c:pt idx="357">
                  <c:v>24.8</c:v>
                </c:pt>
                <c:pt idx="358">
                  <c:v>14.1</c:v>
                </c:pt>
                <c:pt idx="359">
                  <c:v>12.8</c:v>
                </c:pt>
                <c:pt idx="360">
                  <c:v>14.5</c:v>
                </c:pt>
                <c:pt idx="361">
                  <c:v>12.9</c:v>
                </c:pt>
                <c:pt idx="362">
                  <c:v>29</c:v>
                </c:pt>
                <c:pt idx="363">
                  <c:v>54.6</c:v>
                </c:pt>
                <c:pt idx="364">
                  <c:v>20.3</c:v>
                </c:pt>
                <c:pt idx="365">
                  <c:v>16.5</c:v>
                </c:pt>
                <c:pt idx="366">
                  <c:v>30.6</c:v>
                </c:pt>
                <c:pt idx="367">
                  <c:v>9.5</c:v>
                </c:pt>
                <c:pt idx="368">
                  <c:v>10</c:v>
                </c:pt>
                <c:pt idx="369">
                  <c:v>10</c:v>
                </c:pt>
                <c:pt idx="370">
                  <c:v>11.5</c:v>
                </c:pt>
                <c:pt idx="371">
                  <c:v>13</c:v>
                </c:pt>
                <c:pt idx="372">
                  <c:v>15.6</c:v>
                </c:pt>
                <c:pt idx="373">
                  <c:v>16.399999999999999</c:v>
                </c:pt>
                <c:pt idx="374">
                  <c:v>27.6</c:v>
                </c:pt>
                <c:pt idx="375">
                  <c:v>17.399999999999999</c:v>
                </c:pt>
                <c:pt idx="376">
                  <c:v>30.3</c:v>
                </c:pt>
                <c:pt idx="377">
                  <c:v>12.8</c:v>
                </c:pt>
                <c:pt idx="378">
                  <c:v>25.7</c:v>
                </c:pt>
                <c:pt idx="379">
                  <c:v>16.2</c:v>
                </c:pt>
                <c:pt idx="380">
                  <c:v>24.3</c:v>
                </c:pt>
                <c:pt idx="381">
                  <c:v>39.1</c:v>
                </c:pt>
                <c:pt idx="382">
                  <c:v>27</c:v>
                </c:pt>
                <c:pt idx="383">
                  <c:v>9.6</c:v>
                </c:pt>
                <c:pt idx="384">
                  <c:v>24.5</c:v>
                </c:pt>
                <c:pt idx="385">
                  <c:v>29.5</c:v>
                </c:pt>
                <c:pt idx="386">
                  <c:v>10.8</c:v>
                </c:pt>
                <c:pt idx="387">
                  <c:v>10.5</c:v>
                </c:pt>
                <c:pt idx="388">
                  <c:v>19.3</c:v>
                </c:pt>
                <c:pt idx="389">
                  <c:v>10.5</c:v>
                </c:pt>
                <c:pt idx="390">
                  <c:v>16.399999999999999</c:v>
                </c:pt>
                <c:pt idx="391">
                  <c:v>13.4</c:v>
                </c:pt>
                <c:pt idx="392">
                  <c:v>18</c:v>
                </c:pt>
                <c:pt idx="393">
                  <c:v>33.4</c:v>
                </c:pt>
                <c:pt idx="394">
                  <c:v>15.5</c:v>
                </c:pt>
                <c:pt idx="395">
                  <c:v>20</c:v>
                </c:pt>
                <c:pt idx="396">
                  <c:v>34.6</c:v>
                </c:pt>
                <c:pt idx="397">
                  <c:v>15.6</c:v>
                </c:pt>
                <c:pt idx="398">
                  <c:v>13.5</c:v>
                </c:pt>
                <c:pt idx="399">
                  <c:v>15.5</c:v>
                </c:pt>
                <c:pt idx="400">
                  <c:v>22.7</c:v>
                </c:pt>
                <c:pt idx="401">
                  <c:v>10.1</c:v>
                </c:pt>
                <c:pt idx="402">
                  <c:v>11.8</c:v>
                </c:pt>
                <c:pt idx="403">
                  <c:v>17.600000000000001</c:v>
                </c:pt>
                <c:pt idx="404">
                  <c:v>10.1</c:v>
                </c:pt>
                <c:pt idx="405">
                  <c:v>36.4</c:v>
                </c:pt>
              </c:numCache>
            </c:numRef>
          </c:xVal>
          <c:yVal>
            <c:numRef>
              <c:f>Aux_CAC_adj!$B$2:$B$407</c:f>
              <c:numCache>
                <c:formatCode>General</c:formatCode>
                <c:ptCount val="406"/>
                <c:pt idx="0">
                  <c:v>46.6</c:v>
                </c:pt>
                <c:pt idx="1">
                  <c:v>65.599999999999994</c:v>
                </c:pt>
                <c:pt idx="2">
                  <c:v>39</c:v>
                </c:pt>
                <c:pt idx="3">
                  <c:v>79.2</c:v>
                </c:pt>
                <c:pt idx="4">
                  <c:v>36.700000000000003</c:v>
                </c:pt>
                <c:pt idx="5">
                  <c:v>20</c:v>
                </c:pt>
                <c:pt idx="6">
                  <c:v>38.799999999999997</c:v>
                </c:pt>
                <c:pt idx="7">
                  <c:v>70.900000000000006</c:v>
                </c:pt>
                <c:pt idx="8">
                  <c:v>45.3</c:v>
                </c:pt>
                <c:pt idx="9">
                  <c:v>90.7</c:v>
                </c:pt>
                <c:pt idx="10">
                  <c:v>33.6</c:v>
                </c:pt>
                <c:pt idx="11">
                  <c:v>55.4</c:v>
                </c:pt>
                <c:pt idx="12">
                  <c:v>71</c:v>
                </c:pt>
                <c:pt idx="13">
                  <c:v>53</c:v>
                </c:pt>
                <c:pt idx="14">
                  <c:v>32.1</c:v>
                </c:pt>
                <c:pt idx="15">
                  <c:v>58</c:v>
                </c:pt>
                <c:pt idx="16">
                  <c:v>86.1</c:v>
                </c:pt>
                <c:pt idx="17">
                  <c:v>70</c:v>
                </c:pt>
                <c:pt idx="18">
                  <c:v>93.1</c:v>
                </c:pt>
                <c:pt idx="19">
                  <c:v>71.599999999999994</c:v>
                </c:pt>
                <c:pt idx="20">
                  <c:v>74</c:v>
                </c:pt>
                <c:pt idx="21">
                  <c:v>39.5</c:v>
                </c:pt>
                <c:pt idx="22">
                  <c:v>66.3</c:v>
                </c:pt>
                <c:pt idx="23">
                  <c:v>36.5</c:v>
                </c:pt>
                <c:pt idx="24">
                  <c:v>77.2</c:v>
                </c:pt>
                <c:pt idx="25">
                  <c:v>67.400000000000006</c:v>
                </c:pt>
                <c:pt idx="26">
                  <c:v>13.2</c:v>
                </c:pt>
                <c:pt idx="27">
                  <c:v>17</c:v>
                </c:pt>
                <c:pt idx="28">
                  <c:v>14.8</c:v>
                </c:pt>
                <c:pt idx="29">
                  <c:v>14.2</c:v>
                </c:pt>
                <c:pt idx="30">
                  <c:v>12.6</c:v>
                </c:pt>
                <c:pt idx="31">
                  <c:v>14.6</c:v>
                </c:pt>
                <c:pt idx="32">
                  <c:v>15.2</c:v>
                </c:pt>
                <c:pt idx="33">
                  <c:v>17</c:v>
                </c:pt>
                <c:pt idx="34">
                  <c:v>28.3</c:v>
                </c:pt>
                <c:pt idx="35">
                  <c:v>22.8</c:v>
                </c:pt>
                <c:pt idx="36">
                  <c:v>23.3</c:v>
                </c:pt>
                <c:pt idx="37">
                  <c:v>13</c:v>
                </c:pt>
                <c:pt idx="38">
                  <c:v>16.3</c:v>
                </c:pt>
                <c:pt idx="39">
                  <c:v>14.5</c:v>
                </c:pt>
                <c:pt idx="40">
                  <c:v>21.1</c:v>
                </c:pt>
                <c:pt idx="41">
                  <c:v>32</c:v>
                </c:pt>
                <c:pt idx="42">
                  <c:v>16.600000000000001</c:v>
                </c:pt>
                <c:pt idx="43">
                  <c:v>17.100000000000001</c:v>
                </c:pt>
                <c:pt idx="44">
                  <c:v>17</c:v>
                </c:pt>
                <c:pt idx="45">
                  <c:v>19</c:v>
                </c:pt>
                <c:pt idx="46">
                  <c:v>27.8</c:v>
                </c:pt>
                <c:pt idx="47">
                  <c:v>19</c:v>
                </c:pt>
                <c:pt idx="48">
                  <c:v>20</c:v>
                </c:pt>
                <c:pt idx="49">
                  <c:v>14.5</c:v>
                </c:pt>
                <c:pt idx="50">
                  <c:v>25.6</c:v>
                </c:pt>
                <c:pt idx="51">
                  <c:v>28.5</c:v>
                </c:pt>
                <c:pt idx="52">
                  <c:v>21</c:v>
                </c:pt>
                <c:pt idx="53">
                  <c:v>27</c:v>
                </c:pt>
                <c:pt idx="54">
                  <c:v>25</c:v>
                </c:pt>
                <c:pt idx="55">
                  <c:v>19.600000000000001</c:v>
                </c:pt>
                <c:pt idx="56">
                  <c:v>19</c:v>
                </c:pt>
                <c:pt idx="57">
                  <c:v>23.5</c:v>
                </c:pt>
                <c:pt idx="58">
                  <c:v>21.5</c:v>
                </c:pt>
                <c:pt idx="59">
                  <c:v>25</c:v>
                </c:pt>
                <c:pt idx="60">
                  <c:v>20</c:v>
                </c:pt>
                <c:pt idx="61">
                  <c:v>21.2</c:v>
                </c:pt>
                <c:pt idx="62">
                  <c:v>19.5</c:v>
                </c:pt>
                <c:pt idx="63">
                  <c:v>26.7</c:v>
                </c:pt>
                <c:pt idx="64">
                  <c:v>23.5</c:v>
                </c:pt>
                <c:pt idx="65">
                  <c:v>23.2</c:v>
                </c:pt>
                <c:pt idx="66">
                  <c:v>17</c:v>
                </c:pt>
                <c:pt idx="67">
                  <c:v>28</c:v>
                </c:pt>
                <c:pt idx="68">
                  <c:v>33.799999999999997</c:v>
                </c:pt>
                <c:pt idx="69">
                  <c:v>25.2</c:v>
                </c:pt>
                <c:pt idx="70">
                  <c:v>52.8</c:v>
                </c:pt>
                <c:pt idx="71">
                  <c:v>33.700000000000003</c:v>
                </c:pt>
                <c:pt idx="72">
                  <c:v>91.4</c:v>
                </c:pt>
                <c:pt idx="73">
                  <c:v>87.3</c:v>
                </c:pt>
                <c:pt idx="74">
                  <c:v>74</c:v>
                </c:pt>
                <c:pt idx="75">
                  <c:v>63</c:v>
                </c:pt>
                <c:pt idx="76">
                  <c:v>52.6</c:v>
                </c:pt>
                <c:pt idx="77">
                  <c:v>49.3</c:v>
                </c:pt>
                <c:pt idx="78">
                  <c:v>38.4</c:v>
                </c:pt>
                <c:pt idx="79">
                  <c:v>41.1</c:v>
                </c:pt>
                <c:pt idx="80">
                  <c:v>19.399999999999999</c:v>
                </c:pt>
                <c:pt idx="81">
                  <c:v>57.4</c:v>
                </c:pt>
                <c:pt idx="82">
                  <c:v>15</c:v>
                </c:pt>
                <c:pt idx="83">
                  <c:v>31.6</c:v>
                </c:pt>
                <c:pt idx="84">
                  <c:v>16</c:v>
                </c:pt>
                <c:pt idx="85">
                  <c:v>78.099999999999994</c:v>
                </c:pt>
                <c:pt idx="86">
                  <c:v>51.5</c:v>
                </c:pt>
                <c:pt idx="87">
                  <c:v>30.3</c:v>
                </c:pt>
                <c:pt idx="88">
                  <c:v>24.5</c:v>
                </c:pt>
                <c:pt idx="89">
                  <c:v>24</c:v>
                </c:pt>
                <c:pt idx="90">
                  <c:v>61.6</c:v>
                </c:pt>
                <c:pt idx="91">
                  <c:v>20</c:v>
                </c:pt>
                <c:pt idx="92">
                  <c:v>41.6</c:v>
                </c:pt>
                <c:pt idx="93">
                  <c:v>29.2</c:v>
                </c:pt>
                <c:pt idx="94">
                  <c:v>42.7</c:v>
                </c:pt>
                <c:pt idx="95">
                  <c:v>42</c:v>
                </c:pt>
                <c:pt idx="96">
                  <c:v>37.5</c:v>
                </c:pt>
                <c:pt idx="97">
                  <c:v>82.6</c:v>
                </c:pt>
                <c:pt idx="98">
                  <c:v>29.8</c:v>
                </c:pt>
                <c:pt idx="99">
                  <c:v>104.2</c:v>
                </c:pt>
                <c:pt idx="100">
                  <c:v>18</c:v>
                </c:pt>
                <c:pt idx="101">
                  <c:v>14.4</c:v>
                </c:pt>
                <c:pt idx="102">
                  <c:v>12.8</c:v>
                </c:pt>
                <c:pt idx="103">
                  <c:v>22.4</c:v>
                </c:pt>
                <c:pt idx="104">
                  <c:v>32.4</c:v>
                </c:pt>
                <c:pt idx="105">
                  <c:v>14.2</c:v>
                </c:pt>
                <c:pt idx="106">
                  <c:v>22</c:v>
                </c:pt>
                <c:pt idx="107">
                  <c:v>13.2</c:v>
                </c:pt>
                <c:pt idx="108">
                  <c:v>16.5</c:v>
                </c:pt>
                <c:pt idx="109">
                  <c:v>19.8</c:v>
                </c:pt>
                <c:pt idx="110">
                  <c:v>16.8</c:v>
                </c:pt>
                <c:pt idx="111">
                  <c:v>17</c:v>
                </c:pt>
                <c:pt idx="112">
                  <c:v>26.7</c:v>
                </c:pt>
                <c:pt idx="113">
                  <c:v>19.7</c:v>
                </c:pt>
                <c:pt idx="114">
                  <c:v>17.399999999999999</c:v>
                </c:pt>
                <c:pt idx="115">
                  <c:v>16.8</c:v>
                </c:pt>
                <c:pt idx="116">
                  <c:v>13.5</c:v>
                </c:pt>
                <c:pt idx="117">
                  <c:v>26.7</c:v>
                </c:pt>
                <c:pt idx="118">
                  <c:v>17.399999999999999</c:v>
                </c:pt>
                <c:pt idx="119">
                  <c:v>12.8</c:v>
                </c:pt>
                <c:pt idx="120">
                  <c:v>13.6</c:v>
                </c:pt>
                <c:pt idx="121">
                  <c:v>19.2</c:v>
                </c:pt>
                <c:pt idx="122">
                  <c:v>12.2</c:v>
                </c:pt>
                <c:pt idx="123">
                  <c:v>15.7</c:v>
                </c:pt>
                <c:pt idx="124">
                  <c:v>53.6</c:v>
                </c:pt>
                <c:pt idx="125">
                  <c:v>35</c:v>
                </c:pt>
                <c:pt idx="126">
                  <c:v>55.5</c:v>
                </c:pt>
                <c:pt idx="127">
                  <c:v>80.2</c:v>
                </c:pt>
                <c:pt idx="128">
                  <c:v>55.8</c:v>
                </c:pt>
                <c:pt idx="129">
                  <c:v>24</c:v>
                </c:pt>
                <c:pt idx="130">
                  <c:v>47.5</c:v>
                </c:pt>
                <c:pt idx="131">
                  <c:v>62.6</c:v>
                </c:pt>
                <c:pt idx="132">
                  <c:v>38.9</c:v>
                </c:pt>
                <c:pt idx="133">
                  <c:v>18.3</c:v>
                </c:pt>
                <c:pt idx="134">
                  <c:v>13.3</c:v>
                </c:pt>
                <c:pt idx="135">
                  <c:v>18.100000000000001</c:v>
                </c:pt>
                <c:pt idx="136">
                  <c:v>32.799999999999997</c:v>
                </c:pt>
                <c:pt idx="137">
                  <c:v>20</c:v>
                </c:pt>
                <c:pt idx="138">
                  <c:v>18.399999999999999</c:v>
                </c:pt>
                <c:pt idx="139">
                  <c:v>17.5</c:v>
                </c:pt>
                <c:pt idx="140">
                  <c:v>14.4</c:v>
                </c:pt>
                <c:pt idx="141">
                  <c:v>28.4</c:v>
                </c:pt>
                <c:pt idx="142">
                  <c:v>23</c:v>
                </c:pt>
                <c:pt idx="143">
                  <c:v>18</c:v>
                </c:pt>
                <c:pt idx="144">
                  <c:v>12.6</c:v>
                </c:pt>
                <c:pt idx="145">
                  <c:v>17.399999999999999</c:v>
                </c:pt>
                <c:pt idx="146">
                  <c:v>19</c:v>
                </c:pt>
                <c:pt idx="147">
                  <c:v>13</c:v>
                </c:pt>
                <c:pt idx="148">
                  <c:v>17.399999999999999</c:v>
                </c:pt>
                <c:pt idx="149">
                  <c:v>16</c:v>
                </c:pt>
                <c:pt idx="150">
                  <c:v>13.4</c:v>
                </c:pt>
                <c:pt idx="151">
                  <c:v>14.6</c:v>
                </c:pt>
                <c:pt idx="152">
                  <c:v>17</c:v>
                </c:pt>
                <c:pt idx="153">
                  <c:v>17.2</c:v>
                </c:pt>
                <c:pt idx="154">
                  <c:v>11.8</c:v>
                </c:pt>
                <c:pt idx="155">
                  <c:v>18</c:v>
                </c:pt>
                <c:pt idx="156">
                  <c:v>17.7</c:v>
                </c:pt>
                <c:pt idx="157">
                  <c:v>43.6</c:v>
                </c:pt>
                <c:pt idx="158">
                  <c:v>19.5</c:v>
                </c:pt>
                <c:pt idx="159">
                  <c:v>22.8</c:v>
                </c:pt>
                <c:pt idx="160">
                  <c:v>13.5</c:v>
                </c:pt>
                <c:pt idx="161">
                  <c:v>12.1</c:v>
                </c:pt>
                <c:pt idx="162">
                  <c:v>18.3</c:v>
                </c:pt>
                <c:pt idx="163">
                  <c:v>17.8</c:v>
                </c:pt>
                <c:pt idx="164">
                  <c:v>16.5</c:v>
                </c:pt>
                <c:pt idx="165">
                  <c:v>15</c:v>
                </c:pt>
                <c:pt idx="166">
                  <c:v>12.4</c:v>
                </c:pt>
                <c:pt idx="167">
                  <c:v>18</c:v>
                </c:pt>
                <c:pt idx="168">
                  <c:v>28</c:v>
                </c:pt>
                <c:pt idx="169">
                  <c:v>23.4</c:v>
                </c:pt>
                <c:pt idx="170">
                  <c:v>12.2</c:v>
                </c:pt>
                <c:pt idx="171">
                  <c:v>11</c:v>
                </c:pt>
                <c:pt idx="172">
                  <c:v>18</c:v>
                </c:pt>
                <c:pt idx="173">
                  <c:v>26</c:v>
                </c:pt>
                <c:pt idx="174">
                  <c:v>32</c:v>
                </c:pt>
                <c:pt idx="175">
                  <c:v>26.4</c:v>
                </c:pt>
                <c:pt idx="176">
                  <c:v>69.400000000000006</c:v>
                </c:pt>
                <c:pt idx="177">
                  <c:v>69.8</c:v>
                </c:pt>
                <c:pt idx="178">
                  <c:v>17</c:v>
                </c:pt>
                <c:pt idx="179">
                  <c:v>13</c:v>
                </c:pt>
                <c:pt idx="180">
                  <c:v>11.2</c:v>
                </c:pt>
                <c:pt idx="181">
                  <c:v>15.4</c:v>
                </c:pt>
                <c:pt idx="182">
                  <c:v>39</c:v>
                </c:pt>
                <c:pt idx="183">
                  <c:v>13.3</c:v>
                </c:pt>
                <c:pt idx="184">
                  <c:v>41.1</c:v>
                </c:pt>
                <c:pt idx="185">
                  <c:v>14.4</c:v>
                </c:pt>
                <c:pt idx="186">
                  <c:v>13</c:v>
                </c:pt>
                <c:pt idx="187">
                  <c:v>15</c:v>
                </c:pt>
                <c:pt idx="188">
                  <c:v>26.8</c:v>
                </c:pt>
                <c:pt idx="189">
                  <c:v>38.5</c:v>
                </c:pt>
                <c:pt idx="190">
                  <c:v>24.4</c:v>
                </c:pt>
                <c:pt idx="191">
                  <c:v>36.799999999999997</c:v>
                </c:pt>
                <c:pt idx="192">
                  <c:v>23.8</c:v>
                </c:pt>
                <c:pt idx="193">
                  <c:v>77</c:v>
                </c:pt>
                <c:pt idx="194">
                  <c:v>25</c:v>
                </c:pt>
                <c:pt idx="195">
                  <c:v>20</c:v>
                </c:pt>
                <c:pt idx="196">
                  <c:v>24.2</c:v>
                </c:pt>
                <c:pt idx="197">
                  <c:v>19.399999999999999</c:v>
                </c:pt>
                <c:pt idx="198">
                  <c:v>18.5</c:v>
                </c:pt>
                <c:pt idx="199">
                  <c:v>72</c:v>
                </c:pt>
                <c:pt idx="200">
                  <c:v>43.6</c:v>
                </c:pt>
                <c:pt idx="201">
                  <c:v>37</c:v>
                </c:pt>
                <c:pt idx="202">
                  <c:v>27.5</c:v>
                </c:pt>
                <c:pt idx="203">
                  <c:v>74.5</c:v>
                </c:pt>
                <c:pt idx="204">
                  <c:v>51.5</c:v>
                </c:pt>
                <c:pt idx="205">
                  <c:v>44.8</c:v>
                </c:pt>
                <c:pt idx="206">
                  <c:v>31.2</c:v>
                </c:pt>
                <c:pt idx="207">
                  <c:v>17</c:v>
                </c:pt>
                <c:pt idx="208">
                  <c:v>16</c:v>
                </c:pt>
                <c:pt idx="209">
                  <c:v>14</c:v>
                </c:pt>
                <c:pt idx="210">
                  <c:v>16.2</c:v>
                </c:pt>
                <c:pt idx="211">
                  <c:v>24.6</c:v>
                </c:pt>
                <c:pt idx="212">
                  <c:v>15.7</c:v>
                </c:pt>
                <c:pt idx="213">
                  <c:v>39</c:v>
                </c:pt>
                <c:pt idx="214">
                  <c:v>73.2</c:v>
                </c:pt>
                <c:pt idx="215">
                  <c:v>51.5</c:v>
                </c:pt>
                <c:pt idx="216">
                  <c:v>38</c:v>
                </c:pt>
                <c:pt idx="217">
                  <c:v>42.4</c:v>
                </c:pt>
                <c:pt idx="218">
                  <c:v>56</c:v>
                </c:pt>
                <c:pt idx="219">
                  <c:v>61.6</c:v>
                </c:pt>
                <c:pt idx="220">
                  <c:v>37</c:v>
                </c:pt>
                <c:pt idx="221">
                  <c:v>74.400000000000006</c:v>
                </c:pt>
                <c:pt idx="222">
                  <c:v>14</c:v>
                </c:pt>
                <c:pt idx="223">
                  <c:v>25.4</c:v>
                </c:pt>
                <c:pt idx="224">
                  <c:v>29.5</c:v>
                </c:pt>
                <c:pt idx="225">
                  <c:v>30.5</c:v>
                </c:pt>
                <c:pt idx="226">
                  <c:v>48.2</c:v>
                </c:pt>
                <c:pt idx="227">
                  <c:v>20.5</c:v>
                </c:pt>
                <c:pt idx="228">
                  <c:v>62</c:v>
                </c:pt>
                <c:pt idx="229">
                  <c:v>33.1</c:v>
                </c:pt>
                <c:pt idx="230">
                  <c:v>33.1</c:v>
                </c:pt>
                <c:pt idx="231">
                  <c:v>48.5</c:v>
                </c:pt>
                <c:pt idx="232">
                  <c:v>56.2</c:v>
                </c:pt>
                <c:pt idx="233">
                  <c:v>56.5</c:v>
                </c:pt>
                <c:pt idx="234">
                  <c:v>29.4</c:v>
                </c:pt>
                <c:pt idx="235">
                  <c:v>25.5</c:v>
                </c:pt>
                <c:pt idx="236">
                  <c:v>51.2</c:v>
                </c:pt>
                <c:pt idx="237">
                  <c:v>20.6</c:v>
                </c:pt>
                <c:pt idx="238">
                  <c:v>17.3</c:v>
                </c:pt>
                <c:pt idx="239">
                  <c:v>18.5</c:v>
                </c:pt>
                <c:pt idx="240">
                  <c:v>35</c:v>
                </c:pt>
                <c:pt idx="241">
                  <c:v>22.7</c:v>
                </c:pt>
                <c:pt idx="242">
                  <c:v>23</c:v>
                </c:pt>
                <c:pt idx="243">
                  <c:v>39.299999999999997</c:v>
                </c:pt>
                <c:pt idx="244">
                  <c:v>11.7</c:v>
                </c:pt>
                <c:pt idx="245">
                  <c:v>40.200000000000003</c:v>
                </c:pt>
                <c:pt idx="246">
                  <c:v>12.5</c:v>
                </c:pt>
                <c:pt idx="247">
                  <c:v>17.3</c:v>
                </c:pt>
                <c:pt idx="248">
                  <c:v>59.4</c:v>
                </c:pt>
                <c:pt idx="249">
                  <c:v>60</c:v>
                </c:pt>
                <c:pt idx="250">
                  <c:v>45</c:v>
                </c:pt>
                <c:pt idx="251">
                  <c:v>66</c:v>
                </c:pt>
                <c:pt idx="252">
                  <c:v>25.3</c:v>
                </c:pt>
                <c:pt idx="253">
                  <c:v>25.1</c:v>
                </c:pt>
                <c:pt idx="254">
                  <c:v>32</c:v>
                </c:pt>
                <c:pt idx="255">
                  <c:v>64.400000000000006</c:v>
                </c:pt>
                <c:pt idx="256">
                  <c:v>77.5</c:v>
                </c:pt>
                <c:pt idx="257">
                  <c:v>31.8</c:v>
                </c:pt>
                <c:pt idx="258">
                  <c:v>29</c:v>
                </c:pt>
                <c:pt idx="259">
                  <c:v>31</c:v>
                </c:pt>
                <c:pt idx="260">
                  <c:v>95.4</c:v>
                </c:pt>
                <c:pt idx="261">
                  <c:v>77.599999999999994</c:v>
                </c:pt>
                <c:pt idx="262">
                  <c:v>20.6</c:v>
                </c:pt>
                <c:pt idx="263">
                  <c:v>18.2</c:v>
                </c:pt>
                <c:pt idx="264">
                  <c:v>31</c:v>
                </c:pt>
                <c:pt idx="265">
                  <c:v>28.5</c:v>
                </c:pt>
                <c:pt idx="266">
                  <c:v>17.3</c:v>
                </c:pt>
                <c:pt idx="267">
                  <c:v>23.1</c:v>
                </c:pt>
                <c:pt idx="268">
                  <c:v>15.5</c:v>
                </c:pt>
                <c:pt idx="269">
                  <c:v>22.3</c:v>
                </c:pt>
                <c:pt idx="270">
                  <c:v>15.2</c:v>
                </c:pt>
                <c:pt idx="271">
                  <c:v>21</c:v>
                </c:pt>
                <c:pt idx="272">
                  <c:v>29.6</c:v>
                </c:pt>
                <c:pt idx="273">
                  <c:v>43.1</c:v>
                </c:pt>
                <c:pt idx="274">
                  <c:v>39</c:v>
                </c:pt>
                <c:pt idx="275">
                  <c:v>21.5</c:v>
                </c:pt>
                <c:pt idx="276">
                  <c:v>29.4</c:v>
                </c:pt>
                <c:pt idx="277">
                  <c:v>73</c:v>
                </c:pt>
                <c:pt idx="278">
                  <c:v>22</c:v>
                </c:pt>
                <c:pt idx="279">
                  <c:v>45</c:v>
                </c:pt>
                <c:pt idx="280">
                  <c:v>18.7</c:v>
                </c:pt>
                <c:pt idx="281">
                  <c:v>39.700000000000003</c:v>
                </c:pt>
                <c:pt idx="282">
                  <c:v>19.5</c:v>
                </c:pt>
                <c:pt idx="283">
                  <c:v>31.2</c:v>
                </c:pt>
                <c:pt idx="284">
                  <c:v>40.299999999999997</c:v>
                </c:pt>
                <c:pt idx="285">
                  <c:v>45.8</c:v>
                </c:pt>
                <c:pt idx="286">
                  <c:v>49.2</c:v>
                </c:pt>
                <c:pt idx="287">
                  <c:v>43.6</c:v>
                </c:pt>
                <c:pt idx="288">
                  <c:v>21</c:v>
                </c:pt>
                <c:pt idx="289">
                  <c:v>22.8</c:v>
                </c:pt>
                <c:pt idx="290">
                  <c:v>16.8</c:v>
                </c:pt>
                <c:pt idx="291">
                  <c:v>20</c:v>
                </c:pt>
                <c:pt idx="292">
                  <c:v>23.2</c:v>
                </c:pt>
                <c:pt idx="293">
                  <c:v>67.599999999999994</c:v>
                </c:pt>
                <c:pt idx="294">
                  <c:v>50.2</c:v>
                </c:pt>
                <c:pt idx="295">
                  <c:v>26.7</c:v>
                </c:pt>
                <c:pt idx="296">
                  <c:v>38.5</c:v>
                </c:pt>
                <c:pt idx="297">
                  <c:v>44.3</c:v>
                </c:pt>
                <c:pt idx="298">
                  <c:v>23.4</c:v>
                </c:pt>
                <c:pt idx="299">
                  <c:v>46.7</c:v>
                </c:pt>
                <c:pt idx="300">
                  <c:v>45</c:v>
                </c:pt>
                <c:pt idx="301">
                  <c:v>48</c:v>
                </c:pt>
                <c:pt idx="302">
                  <c:v>21</c:v>
                </c:pt>
                <c:pt idx="303">
                  <c:v>24</c:v>
                </c:pt>
                <c:pt idx="304">
                  <c:v>31</c:v>
                </c:pt>
                <c:pt idx="305">
                  <c:v>17.100000000000001</c:v>
                </c:pt>
                <c:pt idx="306">
                  <c:v>17.8</c:v>
                </c:pt>
                <c:pt idx="307">
                  <c:v>23</c:v>
                </c:pt>
                <c:pt idx="308">
                  <c:v>31</c:v>
                </c:pt>
                <c:pt idx="309">
                  <c:v>34</c:v>
                </c:pt>
                <c:pt idx="310">
                  <c:v>21</c:v>
                </c:pt>
                <c:pt idx="311">
                  <c:v>47</c:v>
                </c:pt>
                <c:pt idx="312">
                  <c:v>46</c:v>
                </c:pt>
                <c:pt idx="313">
                  <c:v>34.5</c:v>
                </c:pt>
                <c:pt idx="314">
                  <c:v>39.200000000000003</c:v>
                </c:pt>
                <c:pt idx="315">
                  <c:v>22.2</c:v>
                </c:pt>
                <c:pt idx="316">
                  <c:v>26</c:v>
                </c:pt>
                <c:pt idx="317">
                  <c:v>37.4</c:v>
                </c:pt>
                <c:pt idx="318">
                  <c:v>30</c:v>
                </c:pt>
                <c:pt idx="319">
                  <c:v>43</c:v>
                </c:pt>
                <c:pt idx="320">
                  <c:v>32.799999999999997</c:v>
                </c:pt>
                <c:pt idx="321">
                  <c:v>55</c:v>
                </c:pt>
                <c:pt idx="322">
                  <c:v>40.5</c:v>
                </c:pt>
                <c:pt idx="323">
                  <c:v>35.5</c:v>
                </c:pt>
                <c:pt idx="324">
                  <c:v>29</c:v>
                </c:pt>
                <c:pt idx="325">
                  <c:v>47</c:v>
                </c:pt>
                <c:pt idx="326">
                  <c:v>23</c:v>
                </c:pt>
                <c:pt idx="327">
                  <c:v>30</c:v>
                </c:pt>
                <c:pt idx="328">
                  <c:v>29.1</c:v>
                </c:pt>
                <c:pt idx="329">
                  <c:v>25</c:v>
                </c:pt>
                <c:pt idx="330">
                  <c:v>59.1</c:v>
                </c:pt>
                <c:pt idx="331">
                  <c:v>47.2</c:v>
                </c:pt>
                <c:pt idx="332">
                  <c:v>71.599999999999994</c:v>
                </c:pt>
                <c:pt idx="333">
                  <c:v>19.600000000000001</c:v>
                </c:pt>
                <c:pt idx="334">
                  <c:v>24</c:v>
                </c:pt>
                <c:pt idx="335">
                  <c:v>33</c:v>
                </c:pt>
                <c:pt idx="336">
                  <c:v>68.8</c:v>
                </c:pt>
                <c:pt idx="337">
                  <c:v>32.9</c:v>
                </c:pt>
                <c:pt idx="338">
                  <c:v>75.599999999999994</c:v>
                </c:pt>
                <c:pt idx="339">
                  <c:v>41</c:v>
                </c:pt>
                <c:pt idx="340">
                  <c:v>12</c:v>
                </c:pt>
                <c:pt idx="341">
                  <c:v>25.5</c:v>
                </c:pt>
                <c:pt idx="342">
                  <c:v>112</c:v>
                </c:pt>
                <c:pt idx="343">
                  <c:v>49</c:v>
                </c:pt>
                <c:pt idx="344">
                  <c:v>39.6</c:v>
                </c:pt>
                <c:pt idx="345">
                  <c:v>39</c:v>
                </c:pt>
                <c:pt idx="346">
                  <c:v>23</c:v>
                </c:pt>
                <c:pt idx="347">
                  <c:v>33.200000000000003</c:v>
                </c:pt>
                <c:pt idx="348">
                  <c:v>15.8</c:v>
                </c:pt>
                <c:pt idx="349">
                  <c:v>20.2</c:v>
                </c:pt>
                <c:pt idx="350">
                  <c:v>10</c:v>
                </c:pt>
                <c:pt idx="351">
                  <c:v>19.5</c:v>
                </c:pt>
                <c:pt idx="352">
                  <c:v>124</c:v>
                </c:pt>
                <c:pt idx="353">
                  <c:v>12.3</c:v>
                </c:pt>
                <c:pt idx="354">
                  <c:v>34</c:v>
                </c:pt>
                <c:pt idx="355">
                  <c:v>58</c:v>
                </c:pt>
                <c:pt idx="356">
                  <c:v>16.2</c:v>
                </c:pt>
                <c:pt idx="357">
                  <c:v>26.2</c:v>
                </c:pt>
                <c:pt idx="358">
                  <c:v>14.6</c:v>
                </c:pt>
                <c:pt idx="359">
                  <c:v>16.7</c:v>
                </c:pt>
                <c:pt idx="360">
                  <c:v>18</c:v>
                </c:pt>
                <c:pt idx="361">
                  <c:v>23.2</c:v>
                </c:pt>
                <c:pt idx="362">
                  <c:v>37</c:v>
                </c:pt>
                <c:pt idx="363">
                  <c:v>58.4</c:v>
                </c:pt>
                <c:pt idx="364">
                  <c:v>30.5</c:v>
                </c:pt>
                <c:pt idx="365">
                  <c:v>18</c:v>
                </c:pt>
                <c:pt idx="366">
                  <c:v>35.299999999999997</c:v>
                </c:pt>
                <c:pt idx="367">
                  <c:v>12.5</c:v>
                </c:pt>
                <c:pt idx="368">
                  <c:v>12.6</c:v>
                </c:pt>
                <c:pt idx="369">
                  <c:v>12.5</c:v>
                </c:pt>
                <c:pt idx="370">
                  <c:v>14</c:v>
                </c:pt>
                <c:pt idx="371">
                  <c:v>15.5</c:v>
                </c:pt>
                <c:pt idx="372">
                  <c:v>17.8</c:v>
                </c:pt>
                <c:pt idx="373">
                  <c:v>19.600000000000001</c:v>
                </c:pt>
                <c:pt idx="374">
                  <c:v>34.1</c:v>
                </c:pt>
                <c:pt idx="375">
                  <c:v>20</c:v>
                </c:pt>
                <c:pt idx="376">
                  <c:v>37.5</c:v>
                </c:pt>
                <c:pt idx="377">
                  <c:v>20.399999999999999</c:v>
                </c:pt>
                <c:pt idx="378">
                  <c:v>33.799999999999997</c:v>
                </c:pt>
                <c:pt idx="379">
                  <c:v>19.399999999999999</c:v>
                </c:pt>
                <c:pt idx="380">
                  <c:v>32.6</c:v>
                </c:pt>
                <c:pt idx="381">
                  <c:v>54</c:v>
                </c:pt>
                <c:pt idx="382">
                  <c:v>35.6</c:v>
                </c:pt>
                <c:pt idx="383">
                  <c:v>13.5</c:v>
                </c:pt>
                <c:pt idx="384">
                  <c:v>30.4</c:v>
                </c:pt>
                <c:pt idx="385">
                  <c:v>39</c:v>
                </c:pt>
                <c:pt idx="386">
                  <c:v>44.5</c:v>
                </c:pt>
                <c:pt idx="387">
                  <c:v>13.7</c:v>
                </c:pt>
                <c:pt idx="388">
                  <c:v>28</c:v>
                </c:pt>
                <c:pt idx="389">
                  <c:v>17.5</c:v>
                </c:pt>
                <c:pt idx="390">
                  <c:v>21.8</c:v>
                </c:pt>
                <c:pt idx="391">
                  <c:v>19.899999999999999</c:v>
                </c:pt>
                <c:pt idx="392">
                  <c:v>51.2</c:v>
                </c:pt>
                <c:pt idx="393">
                  <c:v>40.6</c:v>
                </c:pt>
                <c:pt idx="394">
                  <c:v>18.399999999999999</c:v>
                </c:pt>
                <c:pt idx="395">
                  <c:v>24.7</c:v>
                </c:pt>
                <c:pt idx="396">
                  <c:v>47</c:v>
                </c:pt>
                <c:pt idx="397">
                  <c:v>21.7</c:v>
                </c:pt>
                <c:pt idx="398">
                  <c:v>38.4</c:v>
                </c:pt>
                <c:pt idx="399">
                  <c:v>22.8</c:v>
                </c:pt>
                <c:pt idx="400">
                  <c:v>28.4</c:v>
                </c:pt>
                <c:pt idx="401">
                  <c:v>13.9</c:v>
                </c:pt>
                <c:pt idx="402">
                  <c:v>17</c:v>
                </c:pt>
                <c:pt idx="403">
                  <c:v>35.5</c:v>
                </c:pt>
                <c:pt idx="404">
                  <c:v>13.4</c:v>
                </c:pt>
                <c:pt idx="405">
                  <c:v>62.6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72960"/>
        <c:axId val="502664256"/>
      </c:scatterChart>
      <c:valAx>
        <c:axId val="50267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64256"/>
        <c:crosses val="autoZero"/>
        <c:crossBetween val="midCat"/>
      </c:valAx>
      <c:valAx>
        <c:axId val="5026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/>
              <a:t>Biomassa (kg) relativa por espécie,</a:t>
            </a:r>
          </a:p>
          <a:p>
            <a:pPr algn="l">
              <a:defRPr sz="2800"/>
            </a:pPr>
            <a:r>
              <a:rPr lang="pt-BR" sz="2800"/>
              <a:t>das 930 árvores medidas</a:t>
            </a:r>
          </a:p>
          <a:p>
            <a:pPr algn="l">
              <a:defRPr sz="2800"/>
            </a:pPr>
            <a:r>
              <a:rPr lang="pt-BR" sz="2800"/>
              <a:t>nas 28 parcelas</a:t>
            </a:r>
          </a:p>
        </c:rich>
      </c:tx>
      <c:layout>
        <c:manualLayout>
          <c:xMode val="edge"/>
          <c:yMode val="edge"/>
          <c:x val="0.38332418199335017"/>
          <c:y val="0.255096706743335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42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BiomassaPorSpp!$A$2:$A$62</c:f>
              <c:strCache>
                <c:ptCount val="61"/>
                <c:pt idx="0">
                  <c:v>Ingá vera</c:v>
                </c:pt>
                <c:pt idx="1">
                  <c:v>Mutambo</c:v>
                </c:pt>
                <c:pt idx="2">
                  <c:v>Canafístula</c:v>
                </c:pt>
                <c:pt idx="3">
                  <c:v>Sangra d'água</c:v>
                </c:pt>
                <c:pt idx="4">
                  <c:v>Monjoleiro</c:v>
                </c:pt>
                <c:pt idx="5">
                  <c:v>Maricá de espinho</c:v>
                </c:pt>
                <c:pt idx="6">
                  <c:v>Ingá miúdo</c:v>
                </c:pt>
                <c:pt idx="7">
                  <c:v>Embaúba</c:v>
                </c:pt>
                <c:pt idx="8">
                  <c:v>Angico preto</c:v>
                </c:pt>
                <c:pt idx="9">
                  <c:v>Aroeira pimenteira</c:v>
                </c:pt>
                <c:pt idx="10">
                  <c:v>Angico branco</c:v>
                </c:pt>
                <c:pt idx="11">
                  <c:v>Sarandi</c:v>
                </c:pt>
                <c:pt idx="12">
                  <c:v>Capixingui</c:v>
                </c:pt>
                <c:pt idx="13">
                  <c:v>Candeia</c:v>
                </c:pt>
                <c:pt idx="14">
                  <c:v>Angico vermelho</c:v>
                </c:pt>
                <c:pt idx="15">
                  <c:v>Açoita cavalo</c:v>
                </c:pt>
                <c:pt idx="16">
                  <c:v>Ipê amarelo do cerrado</c:v>
                </c:pt>
                <c:pt idx="17">
                  <c:v>Trema</c:v>
                </c:pt>
                <c:pt idx="18">
                  <c:v>Paineira</c:v>
                </c:pt>
                <c:pt idx="19">
                  <c:v>Faveiro</c:v>
                </c:pt>
                <c:pt idx="20">
                  <c:v>Embira de sapo</c:v>
                </c:pt>
                <c:pt idx="21">
                  <c:v>Goiabeira</c:v>
                </c:pt>
                <c:pt idx="22">
                  <c:v>Guaritá</c:v>
                </c:pt>
                <c:pt idx="23">
                  <c:v>Figueira</c:v>
                </c:pt>
                <c:pt idx="24">
                  <c:v>Jacarandá caroba</c:v>
                </c:pt>
                <c:pt idx="25">
                  <c:v>Canudo de pito</c:v>
                </c:pt>
                <c:pt idx="26">
                  <c:v>Garapa</c:v>
                </c:pt>
                <c:pt idx="27">
                  <c:v>Amoreira</c:v>
                </c:pt>
                <c:pt idx="28">
                  <c:v>Aroeira preta</c:v>
                </c:pt>
                <c:pt idx="29">
                  <c:v>Tingui</c:v>
                </c:pt>
                <c:pt idx="30">
                  <c:v>Leiteiro</c:v>
                </c:pt>
                <c:pt idx="31">
                  <c:v>Cedro Rosa</c:v>
                </c:pt>
                <c:pt idx="32">
                  <c:v>Não identificada</c:v>
                </c:pt>
                <c:pt idx="33">
                  <c:v>Marinheiro</c:v>
                </c:pt>
                <c:pt idx="34">
                  <c:v>Pêssego do mato</c:v>
                </c:pt>
                <c:pt idx="35">
                  <c:v>Arranha gato</c:v>
                </c:pt>
                <c:pt idx="36">
                  <c:v>Tamanqueiro</c:v>
                </c:pt>
                <c:pt idx="37">
                  <c:v>Baba de boi</c:v>
                </c:pt>
                <c:pt idx="38">
                  <c:v>Pau d´alho</c:v>
                </c:pt>
                <c:pt idx="39">
                  <c:v>Guajuvira</c:v>
                </c:pt>
                <c:pt idx="40">
                  <c:v>Lobeira</c:v>
                </c:pt>
                <c:pt idx="41">
                  <c:v>Assa-peixe</c:v>
                </c:pt>
                <c:pt idx="42">
                  <c:v>Jangada brava</c:v>
                </c:pt>
                <c:pt idx="43">
                  <c:v>Amendoim do campo</c:v>
                </c:pt>
                <c:pt idx="44">
                  <c:v>Tamboril</c:v>
                </c:pt>
                <c:pt idx="45">
                  <c:v>Chal-chal</c:v>
                </c:pt>
                <c:pt idx="46">
                  <c:v>Farinha seca</c:v>
                </c:pt>
                <c:pt idx="47">
                  <c:v>Ipê roxo</c:v>
                </c:pt>
                <c:pt idx="48">
                  <c:v>Coração de Leão</c:v>
                </c:pt>
                <c:pt idx="49">
                  <c:v>Jatobá</c:v>
                </c:pt>
                <c:pt idx="50">
                  <c:v>Peito de pombo</c:v>
                </c:pt>
                <c:pt idx="51">
                  <c:v>Jenipapo</c:v>
                </c:pt>
                <c:pt idx="52">
                  <c:v>Alecrim do campo</c:v>
                </c:pt>
                <c:pt idx="53">
                  <c:v>Fumo bravo</c:v>
                </c:pt>
                <c:pt idx="54">
                  <c:v>Urucum</c:v>
                </c:pt>
                <c:pt idx="55">
                  <c:v>Jequitibá rosa</c:v>
                </c:pt>
                <c:pt idx="56">
                  <c:v>Uvaia</c:v>
                </c:pt>
                <c:pt idx="57">
                  <c:v>Sobrasil</c:v>
                </c:pt>
                <c:pt idx="58">
                  <c:v>Pata de vaca</c:v>
                </c:pt>
                <c:pt idx="59">
                  <c:v>Jaca</c:v>
                </c:pt>
                <c:pt idx="60">
                  <c:v>Jambolão</c:v>
                </c:pt>
              </c:strCache>
            </c:strRef>
          </c:cat>
          <c:val>
            <c:numRef>
              <c:f>BiomassaPorSpp!$I$2:$I$62</c:f>
              <c:numCache>
                <c:formatCode>0.00%</c:formatCode>
                <c:ptCount val="61"/>
                <c:pt idx="0">
                  <c:v>0.2324799587852</c:v>
                </c:pt>
                <c:pt idx="1">
                  <c:v>0.1224913187109757</c:v>
                </c:pt>
                <c:pt idx="2">
                  <c:v>7.2701421969271707E-2</c:v>
                </c:pt>
                <c:pt idx="3">
                  <c:v>6.8902873279620691E-2</c:v>
                </c:pt>
                <c:pt idx="4">
                  <c:v>6.0633644002861406E-2</c:v>
                </c:pt>
                <c:pt idx="5">
                  <c:v>5.3793910090715547E-2</c:v>
                </c:pt>
                <c:pt idx="6">
                  <c:v>4.400275536164177E-2</c:v>
                </c:pt>
                <c:pt idx="7">
                  <c:v>4.0836432306544233E-2</c:v>
                </c:pt>
                <c:pt idx="8">
                  <c:v>3.7897252360087501E-2</c:v>
                </c:pt>
                <c:pt idx="9">
                  <c:v>3.5118963609155257E-2</c:v>
                </c:pt>
                <c:pt idx="10">
                  <c:v>2.6492167141517815E-2</c:v>
                </c:pt>
                <c:pt idx="11">
                  <c:v>2.1795357791944352E-2</c:v>
                </c:pt>
                <c:pt idx="12">
                  <c:v>2.0378756263811856E-2</c:v>
                </c:pt>
                <c:pt idx="13">
                  <c:v>1.5871400577362072E-2</c:v>
                </c:pt>
                <c:pt idx="14">
                  <c:v>1.5673096729998511E-2</c:v>
                </c:pt>
                <c:pt idx="15">
                  <c:v>1.4239261078478798E-2</c:v>
                </c:pt>
                <c:pt idx="16">
                  <c:v>8.5290747927672661E-3</c:v>
                </c:pt>
                <c:pt idx="17">
                  <c:v>7.5690502478649854E-3</c:v>
                </c:pt>
                <c:pt idx="18">
                  <c:v>7.0188403389087285E-3</c:v>
                </c:pt>
                <c:pt idx="19">
                  <c:v>6.7723583624606683E-3</c:v>
                </c:pt>
                <c:pt idx="20">
                  <c:v>6.7632109183569092E-3</c:v>
                </c:pt>
                <c:pt idx="21">
                  <c:v>6.7136301630413113E-3</c:v>
                </c:pt>
                <c:pt idx="22">
                  <c:v>6.5599724836858386E-3</c:v>
                </c:pt>
                <c:pt idx="23">
                  <c:v>5.6786056211412788E-3</c:v>
                </c:pt>
                <c:pt idx="24">
                  <c:v>5.5981269307264292E-3</c:v>
                </c:pt>
                <c:pt idx="25">
                  <c:v>5.1514498621193713E-3</c:v>
                </c:pt>
                <c:pt idx="26">
                  <c:v>4.2733199537500922E-3</c:v>
                </c:pt>
                <c:pt idx="27">
                  <c:v>3.956243399231907E-3</c:v>
                </c:pt>
                <c:pt idx="28">
                  <c:v>3.6677714117013469E-3</c:v>
                </c:pt>
                <c:pt idx="29">
                  <c:v>3.2181328621917115E-3</c:v>
                </c:pt>
                <c:pt idx="30">
                  <c:v>2.9699121086790591E-3</c:v>
                </c:pt>
                <c:pt idx="31">
                  <c:v>2.9333262678285705E-3</c:v>
                </c:pt>
                <c:pt idx="32">
                  <c:v>2.7784336305938257E-3</c:v>
                </c:pt>
                <c:pt idx="33">
                  <c:v>2.7123824725121489E-3</c:v>
                </c:pt>
                <c:pt idx="34">
                  <c:v>2.3803387126928796E-3</c:v>
                </c:pt>
                <c:pt idx="35">
                  <c:v>1.7657910255030954E-3</c:v>
                </c:pt>
                <c:pt idx="36">
                  <c:v>1.6343194233112038E-3</c:v>
                </c:pt>
                <c:pt idx="37">
                  <c:v>1.3410367867803959E-3</c:v>
                </c:pt>
                <c:pt idx="38">
                  <c:v>1.2984476285559474E-3</c:v>
                </c:pt>
                <c:pt idx="39">
                  <c:v>1.2610946909589751E-3</c:v>
                </c:pt>
                <c:pt idx="40">
                  <c:v>1.1580868289359039E-3</c:v>
                </c:pt>
                <c:pt idx="41">
                  <c:v>1.1264006316490847E-3</c:v>
                </c:pt>
                <c:pt idx="42">
                  <c:v>1.0051238767070766E-3</c:v>
                </c:pt>
                <c:pt idx="43">
                  <c:v>9.8217792965598532E-4</c:v>
                </c:pt>
                <c:pt idx="44">
                  <c:v>9.5002656846559889E-4</c:v>
                </c:pt>
                <c:pt idx="45">
                  <c:v>9.2562148919263427E-4</c:v>
                </c:pt>
                <c:pt idx="46">
                  <c:v>8.7405148889852435E-4</c:v>
                </c:pt>
                <c:pt idx="47">
                  <c:v>7.461691828335573E-4</c:v>
                </c:pt>
                <c:pt idx="48">
                  <c:v>7.3793210413342319E-4</c:v>
                </c:pt>
                <c:pt idx="49">
                  <c:v>7.346572463908217E-4</c:v>
                </c:pt>
                <c:pt idx="50">
                  <c:v>7.2204261960292474E-4</c:v>
                </c:pt>
                <c:pt idx="51">
                  <c:v>7.0527583966467199E-4</c:v>
                </c:pt>
                <c:pt idx="52">
                  <c:v>6.5919426683564884E-4</c:v>
                </c:pt>
                <c:pt idx="53">
                  <c:v>5.9086107199482778E-4</c:v>
                </c:pt>
                <c:pt idx="54">
                  <c:v>5.8552047078157883E-4</c:v>
                </c:pt>
                <c:pt idx="55">
                  <c:v>5.3429445260122922E-4</c:v>
                </c:pt>
                <c:pt idx="56">
                  <c:v>2.9507659297405524E-4</c:v>
                </c:pt>
                <c:pt idx="57">
                  <c:v>2.7942632610299583E-4</c:v>
                </c:pt>
                <c:pt idx="58">
                  <c:v>2.2623086294943848E-4</c:v>
                </c:pt>
                <c:pt idx="59">
                  <c:v>2.2301042248117376E-4</c:v>
                </c:pt>
                <c:pt idx="60">
                  <c:v>8.5379572597659443E-5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02664800"/>
        <c:axId val="502675136"/>
      </c:barChart>
      <c:catAx>
        <c:axId val="50266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38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5136"/>
        <c:crosses val="autoZero"/>
        <c:auto val="1"/>
        <c:lblAlgn val="ctr"/>
        <c:lblOffset val="100"/>
        <c:noMultiLvlLbl val="0"/>
      </c:catAx>
      <c:valAx>
        <c:axId val="5026751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Biomassa</a:t>
                </a:r>
                <a:r>
                  <a:rPr lang="pt-BR" sz="1600" baseline="0"/>
                  <a:t> (%)</a:t>
                </a:r>
                <a:endParaRPr lang="pt-BR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3200" b="1" i="0" baseline="0">
                <a:effectLst/>
              </a:rPr>
              <a:t>Biomassa (kg) por parcela,</a:t>
            </a:r>
            <a:endParaRPr lang="pt-BR" sz="3200" b="1">
              <a:effectLst/>
            </a:endParaRPr>
          </a:p>
          <a:p>
            <a:pPr algn="l">
              <a:defRPr sz="3200" b="1"/>
            </a:pPr>
            <a:r>
              <a:rPr lang="pt-BR" sz="3200" b="1" i="0" baseline="0">
                <a:effectLst/>
              </a:rPr>
              <a:t>das 930 árvores medidas</a:t>
            </a:r>
            <a:endParaRPr lang="pt-BR" sz="3200" b="1">
              <a:effectLst/>
            </a:endParaRPr>
          </a:p>
        </c:rich>
      </c:tx>
      <c:layout>
        <c:manualLayout>
          <c:xMode val="edge"/>
          <c:yMode val="edge"/>
          <c:x val="0.4079947341418329"/>
          <c:y val="0.397404456490416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PorParcela!$Y$2:$Y$29</c:f>
              <c:strCache>
                <c:ptCount val="28"/>
                <c:pt idx="0">
                  <c:v>Pn599</c:v>
                </c:pt>
                <c:pt idx="1">
                  <c:v>P0420</c:v>
                </c:pt>
                <c:pt idx="2">
                  <c:v>P0101</c:v>
                </c:pt>
                <c:pt idx="3">
                  <c:v>P0102</c:v>
                </c:pt>
                <c:pt idx="4">
                  <c:v>P0527</c:v>
                </c:pt>
                <c:pt idx="5">
                  <c:v>PnA03e</c:v>
                </c:pt>
                <c:pt idx="6">
                  <c:v>P0525</c:v>
                </c:pt>
                <c:pt idx="7">
                  <c:v>P0529</c:v>
                </c:pt>
                <c:pt idx="8">
                  <c:v>P0109</c:v>
                </c:pt>
                <c:pt idx="9">
                  <c:v>P0108</c:v>
                </c:pt>
                <c:pt idx="10">
                  <c:v>P0528</c:v>
                </c:pt>
                <c:pt idx="11">
                  <c:v>PnA03a</c:v>
                </c:pt>
                <c:pt idx="12">
                  <c:v>P0107</c:v>
                </c:pt>
                <c:pt idx="13">
                  <c:v>Pn598</c:v>
                </c:pt>
                <c:pt idx="14">
                  <c:v>PnA03b</c:v>
                </c:pt>
                <c:pt idx="15">
                  <c:v>PnA03c</c:v>
                </c:pt>
                <c:pt idx="16">
                  <c:v>PnA03d</c:v>
                </c:pt>
                <c:pt idx="17">
                  <c:v>P0104</c:v>
                </c:pt>
                <c:pt idx="18">
                  <c:v>PnA05d</c:v>
                </c:pt>
                <c:pt idx="19">
                  <c:v>PnA05a</c:v>
                </c:pt>
                <c:pt idx="20">
                  <c:v>P0105</c:v>
                </c:pt>
                <c:pt idx="21">
                  <c:v>PnA05b</c:v>
                </c:pt>
                <c:pt idx="22">
                  <c:v>PnA02a</c:v>
                </c:pt>
                <c:pt idx="23">
                  <c:v>PnA05c</c:v>
                </c:pt>
                <c:pt idx="24">
                  <c:v>P0103</c:v>
                </c:pt>
                <c:pt idx="25">
                  <c:v>P0106</c:v>
                </c:pt>
                <c:pt idx="26">
                  <c:v>PnA02c</c:v>
                </c:pt>
                <c:pt idx="27">
                  <c:v>PnA02b</c:v>
                </c:pt>
              </c:strCache>
            </c:strRef>
          </c:cat>
          <c:val>
            <c:numRef>
              <c:f>PorParcela!$Z$2:$Z$29</c:f>
              <c:numCache>
                <c:formatCode>General</c:formatCode>
                <c:ptCount val="28"/>
                <c:pt idx="0">
                  <c:v>5060.5329374267812</c:v>
                </c:pt>
                <c:pt idx="1">
                  <c:v>4966.3176483868183</c:v>
                </c:pt>
                <c:pt idx="2">
                  <c:v>4609.7265633857205</c:v>
                </c:pt>
                <c:pt idx="3">
                  <c:v>3060.4001262738793</c:v>
                </c:pt>
                <c:pt idx="4">
                  <c:v>2911.1223310012683</c:v>
                </c:pt>
                <c:pt idx="5">
                  <c:v>2787.0778514700146</c:v>
                </c:pt>
                <c:pt idx="6">
                  <c:v>2499.7913593164476</c:v>
                </c:pt>
                <c:pt idx="7">
                  <c:v>2482.2212744867493</c:v>
                </c:pt>
                <c:pt idx="8">
                  <c:v>2403.540451152282</c:v>
                </c:pt>
                <c:pt idx="9">
                  <c:v>2395.6859516559143</c:v>
                </c:pt>
                <c:pt idx="10">
                  <c:v>1831.6220866483291</c:v>
                </c:pt>
                <c:pt idx="11">
                  <c:v>1400.8766630553903</c:v>
                </c:pt>
                <c:pt idx="12">
                  <c:v>1370.2055505687697</c:v>
                </c:pt>
                <c:pt idx="13">
                  <c:v>1364.1816393184076</c:v>
                </c:pt>
                <c:pt idx="14">
                  <c:v>1253.2141540144103</c:v>
                </c:pt>
                <c:pt idx="15">
                  <c:v>1210.2982704918916</c:v>
                </c:pt>
                <c:pt idx="16">
                  <c:v>1010.0924100651046</c:v>
                </c:pt>
                <c:pt idx="17">
                  <c:v>891.41985355233749</c:v>
                </c:pt>
                <c:pt idx="18">
                  <c:v>771.36399835000145</c:v>
                </c:pt>
                <c:pt idx="19">
                  <c:v>722.65591088300357</c:v>
                </c:pt>
                <c:pt idx="20">
                  <c:v>624.87000787273882</c:v>
                </c:pt>
                <c:pt idx="21">
                  <c:v>571.33690176241021</c:v>
                </c:pt>
                <c:pt idx="22">
                  <c:v>555.69176651013242</c:v>
                </c:pt>
                <c:pt idx="23">
                  <c:v>519.87529334839019</c:v>
                </c:pt>
                <c:pt idx="24">
                  <c:v>465.61341863744246</c:v>
                </c:pt>
                <c:pt idx="25">
                  <c:v>360.15919623730036</c:v>
                </c:pt>
                <c:pt idx="26">
                  <c:v>289.81972006723362</c:v>
                </c:pt>
                <c:pt idx="27">
                  <c:v>236.10343260096511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02676224"/>
        <c:axId val="502678944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PorParcela!$AA$2:$AA$29</c:f>
              <c:numCache>
                <c:formatCode>0</c:formatCode>
                <c:ptCount val="28"/>
                <c:pt idx="0">
                  <c:v>4</c:v>
                </c:pt>
                <c:pt idx="1">
                  <c:v>3</c:v>
                </c:pt>
                <c:pt idx="2">
                  <c:v>12</c:v>
                </c:pt>
                <c:pt idx="3">
                  <c:v>12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12</c:v>
                </c:pt>
                <c:pt idx="9">
                  <c:v>12</c:v>
                </c:pt>
                <c:pt idx="10">
                  <c:v>3</c:v>
                </c:pt>
                <c:pt idx="11">
                  <c:v>6</c:v>
                </c:pt>
                <c:pt idx="12">
                  <c:v>12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12</c:v>
                </c:pt>
                <c:pt idx="18">
                  <c:v>7</c:v>
                </c:pt>
                <c:pt idx="19">
                  <c:v>7</c:v>
                </c:pt>
                <c:pt idx="20">
                  <c:v>2</c:v>
                </c:pt>
                <c:pt idx="21">
                  <c:v>7</c:v>
                </c:pt>
                <c:pt idx="22">
                  <c:v>5</c:v>
                </c:pt>
                <c:pt idx="23">
                  <c:v>7</c:v>
                </c:pt>
                <c:pt idx="24">
                  <c:v>12</c:v>
                </c:pt>
                <c:pt idx="25">
                  <c:v>12</c:v>
                </c:pt>
                <c:pt idx="26">
                  <c:v>5</c:v>
                </c:pt>
                <c:pt idx="27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675680"/>
        <c:axId val="502669696"/>
      </c:lineChart>
      <c:catAx>
        <c:axId val="5026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8944"/>
        <c:crosses val="autoZero"/>
        <c:auto val="1"/>
        <c:lblAlgn val="ctr"/>
        <c:lblOffset val="100"/>
        <c:noMultiLvlLbl val="0"/>
      </c:catAx>
      <c:valAx>
        <c:axId val="502678944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Biomassa</a:t>
                </a:r>
                <a:r>
                  <a:rPr lang="pt-BR" sz="2400" b="1" baseline="0"/>
                  <a:t> (kg)</a:t>
                </a:r>
                <a:endParaRPr lang="pt-BR" sz="2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6224"/>
        <c:crosses val="autoZero"/>
        <c:crossBetween val="between"/>
      </c:valAx>
      <c:valAx>
        <c:axId val="502669696"/>
        <c:scaling>
          <c:orientation val="minMax"/>
          <c:max val="30"/>
          <c:min val="-7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Blocos</a:t>
                </a:r>
              </a:p>
            </c:rich>
          </c:tx>
          <c:layout>
            <c:manualLayout>
              <c:xMode val="edge"/>
              <c:yMode val="edge"/>
              <c:x val="0.96360094655630402"/>
              <c:y val="0.132662445384237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75680"/>
        <c:crosses val="max"/>
        <c:crossBetween val="between"/>
      </c:valAx>
      <c:catAx>
        <c:axId val="50267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50266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 b="1" i="0" baseline="0">
                <a:effectLst/>
              </a:rPr>
              <a:t>Incremento médio anual (IMA</a:t>
            </a:r>
            <a:r>
              <a:rPr lang="pt-BR" sz="2800" b="1" i="0" baseline="-25000">
                <a:effectLst/>
              </a:rPr>
              <a:t>C</a:t>
            </a:r>
            <a:r>
              <a:rPr lang="pt-BR" sz="2800" b="1" i="0" baseline="0">
                <a:effectLst/>
              </a:rPr>
              <a:t>) </a:t>
            </a:r>
            <a:r>
              <a:rPr lang="pt-BR" sz="2800" b="1" i="0" u="none" strike="noStrike" baseline="0">
                <a:effectLst/>
              </a:rPr>
              <a:t>de</a:t>
            </a:r>
          </a:p>
          <a:p>
            <a:pPr algn="l">
              <a:defRPr sz="2800" b="1"/>
            </a:pPr>
            <a:r>
              <a:rPr lang="pt-BR" sz="2800" b="1" i="0" u="none" strike="noStrike" baseline="0">
                <a:effectLst/>
              </a:rPr>
              <a:t>sequestro </a:t>
            </a:r>
            <a:r>
              <a:rPr lang="pt-BR" sz="2800" b="1" i="0" baseline="0">
                <a:effectLst/>
              </a:rPr>
              <a:t>de carbono nas parcelas</a:t>
            </a:r>
          </a:p>
        </c:rich>
      </c:tx>
      <c:layout>
        <c:manualLayout>
          <c:xMode val="edge"/>
          <c:yMode val="edge"/>
          <c:x val="0.35475518931608069"/>
          <c:y val="0.239631839523539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PorParcela!$Y$2:$Y$29</c:f>
              <c:strCache>
                <c:ptCount val="28"/>
                <c:pt idx="0">
                  <c:v>Pn599</c:v>
                </c:pt>
                <c:pt idx="1">
                  <c:v>P0420</c:v>
                </c:pt>
                <c:pt idx="2">
                  <c:v>P0101</c:v>
                </c:pt>
                <c:pt idx="3">
                  <c:v>P0102</c:v>
                </c:pt>
                <c:pt idx="4">
                  <c:v>P0527</c:v>
                </c:pt>
                <c:pt idx="5">
                  <c:v>PnA03e</c:v>
                </c:pt>
                <c:pt idx="6">
                  <c:v>P0525</c:v>
                </c:pt>
                <c:pt idx="7">
                  <c:v>P0529</c:v>
                </c:pt>
                <c:pt idx="8">
                  <c:v>P0109</c:v>
                </c:pt>
                <c:pt idx="9">
                  <c:v>P0108</c:v>
                </c:pt>
                <c:pt idx="10">
                  <c:v>P0528</c:v>
                </c:pt>
                <c:pt idx="11">
                  <c:v>PnA03a</c:v>
                </c:pt>
                <c:pt idx="12">
                  <c:v>P0107</c:v>
                </c:pt>
                <c:pt idx="13">
                  <c:v>Pn598</c:v>
                </c:pt>
                <c:pt idx="14">
                  <c:v>PnA03b</c:v>
                </c:pt>
                <c:pt idx="15">
                  <c:v>PnA03c</c:v>
                </c:pt>
                <c:pt idx="16">
                  <c:v>PnA03d</c:v>
                </c:pt>
                <c:pt idx="17">
                  <c:v>P0104</c:v>
                </c:pt>
                <c:pt idx="18">
                  <c:v>PnA05d</c:v>
                </c:pt>
                <c:pt idx="19">
                  <c:v>PnA05a</c:v>
                </c:pt>
                <c:pt idx="20">
                  <c:v>P0105</c:v>
                </c:pt>
                <c:pt idx="21">
                  <c:v>PnA05b</c:v>
                </c:pt>
                <c:pt idx="22">
                  <c:v>PnA02a</c:v>
                </c:pt>
                <c:pt idx="23">
                  <c:v>PnA05c</c:v>
                </c:pt>
                <c:pt idx="24">
                  <c:v>P0103</c:v>
                </c:pt>
                <c:pt idx="25">
                  <c:v>P0106</c:v>
                </c:pt>
                <c:pt idx="26">
                  <c:v>PnA02c</c:v>
                </c:pt>
                <c:pt idx="27">
                  <c:v>PnA02b</c:v>
                </c:pt>
              </c:strCache>
            </c:strRef>
          </c:cat>
          <c:val>
            <c:numRef>
              <c:f>'IMA''s'!$M$2:$M$29</c:f>
              <c:numCache>
                <c:formatCode>0.00</c:formatCode>
                <c:ptCount val="28"/>
                <c:pt idx="0">
                  <c:v>8.4971885715549256</c:v>
                </c:pt>
                <c:pt idx="1">
                  <c:v>7.6213151198672158</c:v>
                </c:pt>
                <c:pt idx="2">
                  <c:v>6.8017915825628776</c:v>
                </c:pt>
                <c:pt idx="3">
                  <c:v>6.4665594380036664</c:v>
                </c:pt>
                <c:pt idx="4">
                  <c:v>4.2709654361444871</c:v>
                </c:pt>
                <c:pt idx="5">
                  <c:v>3.9127988319909512</c:v>
                </c:pt>
                <c:pt idx="6">
                  <c:v>3.8207748598000313</c:v>
                </c:pt>
                <c:pt idx="7">
                  <c:v>3.6899337514996691</c:v>
                </c:pt>
                <c:pt idx="8">
                  <c:v>3.6701644612943602</c:v>
                </c:pt>
                <c:pt idx="9">
                  <c:v>3.2320589511546221</c:v>
                </c:pt>
                <c:pt idx="10">
                  <c:v>3.0795500306862946</c:v>
                </c:pt>
                <c:pt idx="11">
                  <c:v>2.4723205075320558</c:v>
                </c:pt>
                <c:pt idx="12">
                  <c:v>2.4366243043581823</c:v>
                </c:pt>
                <c:pt idx="13">
                  <c:v>2.3849245919900111</c:v>
                </c:pt>
                <c:pt idx="14">
                  <c:v>2.3162048425737285</c:v>
                </c:pt>
                <c:pt idx="15">
                  <c:v>1.9136468560129627</c:v>
                </c:pt>
                <c:pt idx="16">
                  <c:v>1.9073932736113965</c:v>
                </c:pt>
                <c:pt idx="17">
                  <c:v>1.8335774722021612</c:v>
                </c:pt>
                <c:pt idx="18">
                  <c:v>1.8312080184692636</c:v>
                </c:pt>
                <c:pt idx="19">
                  <c:v>1.7810633541991423</c:v>
                </c:pt>
                <c:pt idx="20">
                  <c:v>1.6662669658602232</c:v>
                </c:pt>
                <c:pt idx="21">
                  <c:v>1.1050044762651368</c:v>
                </c:pt>
                <c:pt idx="22">
                  <c:v>0.88359670752205399</c:v>
                </c:pt>
                <c:pt idx="23">
                  <c:v>0.71982753841757652</c:v>
                </c:pt>
                <c:pt idx="24">
                  <c:v>0.71888697867123985</c:v>
                </c:pt>
                <c:pt idx="25">
                  <c:v>0.50392742570382143</c:v>
                </c:pt>
                <c:pt idx="26">
                  <c:v>0.37549469244955036</c:v>
                </c:pt>
                <c:pt idx="27">
                  <c:v>0.29045096470750048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02667520"/>
        <c:axId val="502668064"/>
      </c:barChart>
      <c:lineChart>
        <c:grouping val="standard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'IMA''s'!$L$2:$L$29</c:f>
              <c:numCache>
                <c:formatCode>General</c:formatCode>
                <c:ptCount val="28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3</c:v>
                </c:pt>
                <c:pt idx="10">
                  <c:v>6</c:v>
                </c:pt>
                <c:pt idx="11">
                  <c:v>7</c:v>
                </c:pt>
                <c:pt idx="12">
                  <c:v>12</c:v>
                </c:pt>
                <c:pt idx="13">
                  <c:v>3</c:v>
                </c:pt>
                <c:pt idx="14">
                  <c:v>7</c:v>
                </c:pt>
                <c:pt idx="15">
                  <c:v>12</c:v>
                </c:pt>
                <c:pt idx="16">
                  <c:v>12</c:v>
                </c:pt>
                <c:pt idx="17">
                  <c:v>4</c:v>
                </c:pt>
                <c:pt idx="18">
                  <c:v>7</c:v>
                </c:pt>
                <c:pt idx="19">
                  <c:v>5</c:v>
                </c:pt>
                <c:pt idx="20">
                  <c:v>7</c:v>
                </c:pt>
                <c:pt idx="21">
                  <c:v>12</c:v>
                </c:pt>
                <c:pt idx="22">
                  <c:v>5</c:v>
                </c:pt>
                <c:pt idx="23">
                  <c:v>5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243008"/>
        <c:axId val="300236480"/>
      </c:lineChart>
      <c:catAx>
        <c:axId val="50266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68064"/>
        <c:crosses val="autoZero"/>
        <c:auto val="1"/>
        <c:lblAlgn val="ctr"/>
        <c:lblOffset val="100"/>
        <c:noMultiLvlLbl val="0"/>
      </c:catAx>
      <c:valAx>
        <c:axId val="502668064"/>
        <c:scaling>
          <c:orientation val="minMax"/>
          <c:max val="1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Carbono</a:t>
                </a:r>
                <a:r>
                  <a:rPr lang="pt-BR" sz="2400" b="1" baseline="0"/>
                  <a:t> sequestrado (Mg/ha/ano)</a:t>
                </a:r>
                <a:endParaRPr lang="pt-BR" sz="2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667520"/>
        <c:crosses val="autoZero"/>
        <c:crossBetween val="between"/>
      </c:valAx>
      <c:valAx>
        <c:axId val="300236480"/>
        <c:scaling>
          <c:orientation val="minMax"/>
          <c:max val="17"/>
          <c:min val="-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Blocos</a:t>
                </a:r>
              </a:p>
            </c:rich>
          </c:tx>
          <c:layout>
            <c:manualLayout>
              <c:xMode val="edge"/>
              <c:yMode val="edge"/>
              <c:x val="0.95556476937045287"/>
              <c:y val="2.87181248515629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0243008"/>
        <c:crosses val="max"/>
        <c:crossBetween val="between"/>
      </c:valAx>
      <c:catAx>
        <c:axId val="300243008"/>
        <c:scaling>
          <c:orientation val="minMax"/>
        </c:scaling>
        <c:delete val="1"/>
        <c:axPos val="b"/>
        <c:majorTickMark val="out"/>
        <c:minorTickMark val="none"/>
        <c:tickLblPos val="nextTo"/>
        <c:crossAx val="30023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 b="1" i="0" baseline="0">
                <a:effectLst/>
              </a:rPr>
              <a:t>Incremento médio anual (IMA) </a:t>
            </a:r>
            <a:r>
              <a:rPr lang="pt-BR" sz="2800" b="1" i="0" u="none" strike="noStrike" baseline="0">
                <a:effectLst/>
              </a:rPr>
              <a:t>do</a:t>
            </a:r>
          </a:p>
          <a:p>
            <a:pPr algn="l">
              <a:defRPr sz="2800" b="1"/>
            </a:pPr>
            <a:r>
              <a:rPr lang="pt-BR" sz="2800" b="1" i="0" u="none" strike="noStrike" baseline="0">
                <a:effectLst/>
              </a:rPr>
              <a:t>sequestro </a:t>
            </a:r>
            <a:r>
              <a:rPr lang="pt-BR" sz="2800" b="1" i="0" baseline="0">
                <a:effectLst/>
              </a:rPr>
              <a:t>de CO2 equivalente nas parcelas</a:t>
            </a:r>
          </a:p>
        </c:rich>
      </c:tx>
      <c:layout>
        <c:manualLayout>
          <c:xMode val="edge"/>
          <c:yMode val="edge"/>
          <c:x val="0.33064670302608168"/>
          <c:y val="0.235919542539781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PorParcela!$Y$2:$Y$29</c:f>
              <c:strCache>
                <c:ptCount val="28"/>
                <c:pt idx="0">
                  <c:v>Pn599</c:v>
                </c:pt>
                <c:pt idx="1">
                  <c:v>P0420</c:v>
                </c:pt>
                <c:pt idx="2">
                  <c:v>P0101</c:v>
                </c:pt>
                <c:pt idx="3">
                  <c:v>P0102</c:v>
                </c:pt>
                <c:pt idx="4">
                  <c:v>P0527</c:v>
                </c:pt>
                <c:pt idx="5">
                  <c:v>PnA03e</c:v>
                </c:pt>
                <c:pt idx="6">
                  <c:v>P0525</c:v>
                </c:pt>
                <c:pt idx="7">
                  <c:v>P0529</c:v>
                </c:pt>
                <c:pt idx="8">
                  <c:v>P0109</c:v>
                </c:pt>
                <c:pt idx="9">
                  <c:v>P0108</c:v>
                </c:pt>
                <c:pt idx="10">
                  <c:v>P0528</c:v>
                </c:pt>
                <c:pt idx="11">
                  <c:v>PnA03a</c:v>
                </c:pt>
                <c:pt idx="12">
                  <c:v>P0107</c:v>
                </c:pt>
                <c:pt idx="13">
                  <c:v>Pn598</c:v>
                </c:pt>
                <c:pt idx="14">
                  <c:v>PnA03b</c:v>
                </c:pt>
                <c:pt idx="15">
                  <c:v>PnA03c</c:v>
                </c:pt>
                <c:pt idx="16">
                  <c:v>PnA03d</c:v>
                </c:pt>
                <c:pt idx="17">
                  <c:v>P0104</c:v>
                </c:pt>
                <c:pt idx="18">
                  <c:v>PnA05d</c:v>
                </c:pt>
                <c:pt idx="19">
                  <c:v>PnA05a</c:v>
                </c:pt>
                <c:pt idx="20">
                  <c:v>P0105</c:v>
                </c:pt>
                <c:pt idx="21">
                  <c:v>PnA05b</c:v>
                </c:pt>
                <c:pt idx="22">
                  <c:v>PnA02a</c:v>
                </c:pt>
                <c:pt idx="23">
                  <c:v>PnA05c</c:v>
                </c:pt>
                <c:pt idx="24">
                  <c:v>P0103</c:v>
                </c:pt>
                <c:pt idx="25">
                  <c:v>P0106</c:v>
                </c:pt>
                <c:pt idx="26">
                  <c:v>PnA02c</c:v>
                </c:pt>
                <c:pt idx="27">
                  <c:v>PnA02b</c:v>
                </c:pt>
              </c:strCache>
            </c:strRef>
          </c:cat>
          <c:val>
            <c:numRef>
              <c:f>'IMA''s'!$N$2:$N$29</c:f>
              <c:numCache>
                <c:formatCode>0.00</c:formatCode>
                <c:ptCount val="28"/>
                <c:pt idx="0">
                  <c:v>31.156358095701385</c:v>
                </c:pt>
                <c:pt idx="1">
                  <c:v>27.944822106179799</c:v>
                </c:pt>
                <c:pt idx="2">
                  <c:v>24.939902469397229</c:v>
                </c:pt>
                <c:pt idx="3">
                  <c:v>23.710717939346775</c:v>
                </c:pt>
                <c:pt idx="4">
                  <c:v>15.660206599196441</c:v>
                </c:pt>
                <c:pt idx="5">
                  <c:v>14.346929050633488</c:v>
                </c:pt>
                <c:pt idx="6">
                  <c:v>14.00950781926678</c:v>
                </c:pt>
                <c:pt idx="7">
                  <c:v>13.529757088832122</c:v>
                </c:pt>
                <c:pt idx="8">
                  <c:v>13.457269691412654</c:v>
                </c:pt>
                <c:pt idx="9">
                  <c:v>11.850882820900278</c:v>
                </c:pt>
                <c:pt idx="10">
                  <c:v>11.291683445849742</c:v>
                </c:pt>
                <c:pt idx="11">
                  <c:v>9.06517519428421</c:v>
                </c:pt>
                <c:pt idx="12">
                  <c:v>8.9342891159800057</c:v>
                </c:pt>
                <c:pt idx="13">
                  <c:v>8.7447235039633728</c:v>
                </c:pt>
                <c:pt idx="14">
                  <c:v>8.492751089437002</c:v>
                </c:pt>
                <c:pt idx="15">
                  <c:v>7.0167051387141983</c:v>
                </c:pt>
                <c:pt idx="16">
                  <c:v>6.9937753365751183</c:v>
                </c:pt>
                <c:pt idx="17">
                  <c:v>6.7231173980745877</c:v>
                </c:pt>
                <c:pt idx="18">
                  <c:v>6.7144294010539705</c:v>
                </c:pt>
                <c:pt idx="19">
                  <c:v>6.530565632063519</c:v>
                </c:pt>
                <c:pt idx="20">
                  <c:v>6.1096455414874873</c:v>
                </c:pt>
                <c:pt idx="21">
                  <c:v>4.0516830796388339</c:v>
                </c:pt>
                <c:pt idx="22">
                  <c:v>3.2398545942475319</c:v>
                </c:pt>
                <c:pt idx="23">
                  <c:v>2.6393676408644473</c:v>
                </c:pt>
                <c:pt idx="24">
                  <c:v>2.6359189217945471</c:v>
                </c:pt>
                <c:pt idx="25">
                  <c:v>1.8477338942473456</c:v>
                </c:pt>
                <c:pt idx="26">
                  <c:v>1.3768138723150181</c:v>
                </c:pt>
                <c:pt idx="27">
                  <c:v>1.0649868705941681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626676496"/>
        <c:axId val="626667792"/>
      </c:barChart>
      <c:lineChart>
        <c:grouping val="standard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'IMA''s'!$L$2:$L$29</c:f>
              <c:numCache>
                <c:formatCode>General</c:formatCode>
                <c:ptCount val="28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3</c:v>
                </c:pt>
                <c:pt idx="10">
                  <c:v>6</c:v>
                </c:pt>
                <c:pt idx="11">
                  <c:v>7</c:v>
                </c:pt>
                <c:pt idx="12">
                  <c:v>12</c:v>
                </c:pt>
                <c:pt idx="13">
                  <c:v>3</c:v>
                </c:pt>
                <c:pt idx="14">
                  <c:v>7</c:v>
                </c:pt>
                <c:pt idx="15">
                  <c:v>12</c:v>
                </c:pt>
                <c:pt idx="16">
                  <c:v>12</c:v>
                </c:pt>
                <c:pt idx="17">
                  <c:v>4</c:v>
                </c:pt>
                <c:pt idx="18">
                  <c:v>7</c:v>
                </c:pt>
                <c:pt idx="19">
                  <c:v>5</c:v>
                </c:pt>
                <c:pt idx="20">
                  <c:v>7</c:v>
                </c:pt>
                <c:pt idx="21">
                  <c:v>12</c:v>
                </c:pt>
                <c:pt idx="22">
                  <c:v>5</c:v>
                </c:pt>
                <c:pt idx="23">
                  <c:v>5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669424"/>
        <c:axId val="626663440"/>
      </c:lineChart>
      <c:catAx>
        <c:axId val="6266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667792"/>
        <c:crosses val="autoZero"/>
        <c:auto val="1"/>
        <c:lblAlgn val="ctr"/>
        <c:lblOffset val="100"/>
        <c:noMultiLvlLbl val="0"/>
      </c:catAx>
      <c:valAx>
        <c:axId val="62666779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CO2 equivalente</a:t>
                </a:r>
                <a:r>
                  <a:rPr lang="pt-BR" sz="2400" b="1" baseline="0"/>
                  <a:t> (Mg/ha/ano)</a:t>
                </a:r>
                <a:endParaRPr lang="pt-BR" sz="2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676496"/>
        <c:crosses val="autoZero"/>
        <c:crossBetween val="between"/>
      </c:valAx>
      <c:valAx>
        <c:axId val="626663440"/>
        <c:scaling>
          <c:orientation val="minMax"/>
          <c:max val="17"/>
          <c:min val="-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2400" b="1"/>
                  <a:t>Blocos</a:t>
                </a:r>
              </a:p>
            </c:rich>
          </c:tx>
          <c:layout>
            <c:manualLayout>
              <c:xMode val="edge"/>
              <c:yMode val="edge"/>
              <c:x val="0.95456024910836967"/>
              <c:y val="2.314967937592487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669424"/>
        <c:crosses val="max"/>
        <c:crossBetween val="between"/>
      </c:valAx>
      <c:catAx>
        <c:axId val="62666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626663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21</xdr:col>
      <xdr:colOff>19050</xdr:colOff>
      <xdr:row>39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6350</xdr:rowOff>
    </xdr:from>
    <xdr:to>
      <xdr:col>16</xdr:col>
      <xdr:colOff>590550</xdr:colOff>
      <xdr:row>30</xdr:row>
      <xdr:rowOff>127000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41274</xdr:colOff>
      <xdr:row>0</xdr:row>
      <xdr:rowOff>60324</xdr:rowOff>
    </xdr:from>
    <xdr:to>
      <xdr:col>30</xdr:col>
      <xdr:colOff>403224</xdr:colOff>
      <xdr:row>32</xdr:row>
      <xdr:rowOff>57149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584199</xdr:colOff>
      <xdr:row>31</xdr:row>
      <xdr:rowOff>63500</xdr:rowOff>
    </xdr:from>
    <xdr:to>
      <xdr:col>37</xdr:col>
      <xdr:colOff>425450</xdr:colOff>
      <xdr:row>66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0</xdr:row>
      <xdr:rowOff>85725</xdr:rowOff>
    </xdr:from>
    <xdr:to>
      <xdr:col>35</xdr:col>
      <xdr:colOff>469901</xdr:colOff>
      <xdr:row>35</xdr:row>
      <xdr:rowOff>60325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35</xdr:col>
      <xdr:colOff>450851</xdr:colOff>
      <xdr:row>72</xdr:row>
      <xdr:rowOff>174625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35"/>
  <sheetViews>
    <sheetView tabSelected="1" workbookViewId="0"/>
  </sheetViews>
  <sheetFormatPr defaultRowHeight="15" x14ac:dyDescent="0.25"/>
  <cols>
    <col min="1" max="1" width="5.7109375" style="4" bestFit="1" customWidth="1"/>
    <col min="2" max="2" width="7.28515625" style="20" bestFit="1" customWidth="1"/>
    <col min="3" max="3" width="5.85546875" style="20" bestFit="1" customWidth="1"/>
    <col min="4" max="4" width="7.7109375" style="20" bestFit="1" customWidth="1"/>
    <col min="5" max="6" width="10.7109375" style="20" bestFit="1" customWidth="1"/>
    <col min="7" max="7" width="6" style="20" bestFit="1" customWidth="1"/>
    <col min="8" max="8" width="9.85546875" style="20" bestFit="1" customWidth="1"/>
    <col min="9" max="9" width="12.42578125" style="20" bestFit="1" customWidth="1"/>
    <col min="10" max="10" width="5.5703125" style="13" bestFit="1" customWidth="1"/>
    <col min="11" max="11" width="21.85546875" bestFit="1" customWidth="1"/>
    <col min="12" max="12" width="28.85546875" bestFit="1" customWidth="1"/>
    <col min="13" max="13" width="10.42578125" style="20" bestFit="1" customWidth="1"/>
    <col min="14" max="14" width="5.5703125" bestFit="1" customWidth="1"/>
    <col min="15" max="15" width="6" style="24" bestFit="1" customWidth="1"/>
    <col min="16" max="16" width="6.5703125" style="24" bestFit="1" customWidth="1"/>
    <col min="17" max="17" width="8.140625" style="24" bestFit="1" customWidth="1"/>
    <col min="18" max="18" width="8.42578125" style="24" bestFit="1" customWidth="1"/>
    <col min="19" max="19" width="5.5703125" style="24" bestFit="1" customWidth="1"/>
    <col min="20" max="20" width="6.5703125" bestFit="1" customWidth="1"/>
    <col min="21" max="21" width="8.28515625" style="24" bestFit="1" customWidth="1"/>
    <col min="22" max="22" width="5.5703125" bestFit="1" customWidth="1"/>
    <col min="23" max="24" width="6.5703125" bestFit="1" customWidth="1"/>
    <col min="25" max="25" width="10.7109375" bestFit="1" customWidth="1"/>
    <col min="26" max="34" width="9.7109375" customWidth="1"/>
    <col min="35" max="35" width="11.42578125" customWidth="1"/>
  </cols>
  <sheetData>
    <row r="1" spans="1:35" ht="30" customHeight="1" x14ac:dyDescent="0.25">
      <c r="A1" s="15" t="s">
        <v>3558</v>
      </c>
      <c r="B1" s="15" t="s">
        <v>3520</v>
      </c>
      <c r="C1" s="15" t="s">
        <v>3531</v>
      </c>
      <c r="D1" s="15" t="s">
        <v>0</v>
      </c>
      <c r="E1" s="15" t="s">
        <v>3597</v>
      </c>
      <c r="F1" s="15" t="s">
        <v>3599</v>
      </c>
      <c r="G1" s="15" t="s">
        <v>3598</v>
      </c>
      <c r="H1" s="15" t="s">
        <v>3538</v>
      </c>
      <c r="I1" s="15" t="s">
        <v>3539</v>
      </c>
      <c r="J1" s="15" t="s">
        <v>3525</v>
      </c>
      <c r="K1" s="15" t="s">
        <v>3540</v>
      </c>
      <c r="L1" s="15" t="s">
        <v>3541</v>
      </c>
      <c r="M1" s="15" t="s">
        <v>3530</v>
      </c>
      <c r="N1" s="25" t="s">
        <v>3523</v>
      </c>
      <c r="O1" s="25" t="s">
        <v>3542</v>
      </c>
      <c r="P1" s="25" t="s">
        <v>3</v>
      </c>
      <c r="Q1" s="25" t="s">
        <v>3543</v>
      </c>
      <c r="R1" s="25" t="s">
        <v>3544</v>
      </c>
      <c r="S1" s="25" t="s">
        <v>3545</v>
      </c>
      <c r="T1" s="25" t="s">
        <v>3546</v>
      </c>
      <c r="U1" s="25" t="s">
        <v>3547</v>
      </c>
      <c r="V1" s="25" t="s">
        <v>3548</v>
      </c>
      <c r="W1" s="25" t="s">
        <v>3549</v>
      </c>
      <c r="X1" s="25" t="s">
        <v>3550</v>
      </c>
      <c r="Y1" s="15" t="s">
        <v>3600</v>
      </c>
      <c r="Z1" s="32" t="s">
        <v>3601</v>
      </c>
      <c r="AA1" s="32" t="s">
        <v>3602</v>
      </c>
      <c r="AB1" s="32" t="s">
        <v>3603</v>
      </c>
      <c r="AC1" s="32" t="s">
        <v>3609</v>
      </c>
      <c r="AD1" s="32" t="s">
        <v>3608</v>
      </c>
      <c r="AE1" s="32" t="s">
        <v>3607</v>
      </c>
      <c r="AF1" s="32" t="s">
        <v>3610</v>
      </c>
      <c r="AG1" s="32" t="s">
        <v>3611</v>
      </c>
      <c r="AH1" s="32" t="s">
        <v>3606</v>
      </c>
      <c r="AI1" s="32" t="s">
        <v>3612</v>
      </c>
    </row>
    <row r="2" spans="1:35" x14ac:dyDescent="0.25">
      <c r="A2" s="4">
        <v>792</v>
      </c>
      <c r="B2" s="21" t="s">
        <v>3522</v>
      </c>
      <c r="C2" s="104">
        <v>12</v>
      </c>
      <c r="D2" s="22" t="s">
        <v>1218</v>
      </c>
      <c r="E2" s="100">
        <v>38487</v>
      </c>
      <c r="F2" s="100">
        <v>44204</v>
      </c>
      <c r="G2" s="105">
        <v>15.7</v>
      </c>
      <c r="H2" s="20" t="s">
        <v>1277</v>
      </c>
      <c r="I2" s="20" t="s">
        <v>1278</v>
      </c>
      <c r="J2" s="13">
        <v>1863</v>
      </c>
      <c r="K2" t="s">
        <v>4</v>
      </c>
      <c r="L2" t="s">
        <v>142</v>
      </c>
      <c r="M2" s="20" t="str">
        <f>IF(J3=J2,"S",IF(J1=J2,"S","N"))</f>
        <v>S</v>
      </c>
      <c r="N2" s="3">
        <v>9</v>
      </c>
      <c r="O2" s="23">
        <f>IF(M2="N",N2,IF(P2=R2,N2,IF(ROUND(3.1139*LN(P2)-3.7295,2)&gt;=N2,N2,ROUND(3.1139*LN(P2)-3.7295,2))))</f>
        <v>9</v>
      </c>
      <c r="P2" s="3">
        <v>41.7</v>
      </c>
      <c r="Q2" s="3">
        <f>VLOOKUP(J2,Aux_H_adj!$X$2:$Y$922,2,FALSE)</f>
        <v>29.8</v>
      </c>
      <c r="R2" s="3">
        <f>VLOOKUP(J2,Aux_H_adj!$X$2:$Z$922,3,FALSE)</f>
        <v>41.7</v>
      </c>
      <c r="S2" s="3">
        <f t="shared" ref="S2:S65" si="0">P2/PI()</f>
        <v>13.273522253864073</v>
      </c>
      <c r="T2" s="3">
        <v>66</v>
      </c>
      <c r="U2" s="23">
        <f>IF(M2="N",T2,ROUND(1.2191*P2,2))</f>
        <v>50.84</v>
      </c>
      <c r="V2" s="3">
        <f t="shared" ref="V2:V65" si="1">U2/PI()</f>
        <v>16.18287461358392</v>
      </c>
      <c r="W2" s="27">
        <f>ROUND(PI()*((S2/100)/2)^2,4)</f>
        <v>1.38E-2</v>
      </c>
      <c r="X2" s="27">
        <f>ROUND(PI()*((V2/100)/2)^2,4)</f>
        <v>2.06E-2</v>
      </c>
      <c r="Y2" s="3">
        <f>VLOOKUP(K2,SSP!$B$2:$D$113,3,FALSE)</f>
        <v>0.46000000000000074</v>
      </c>
      <c r="Z2" s="3">
        <f>EXP(Ferez!$B$8+Ferez!$B$9*LN(X2)+Ferez!$B$10*LN(O2)+Ferez!$B$11*LN(Y2))</f>
        <v>39.991394613175466</v>
      </c>
      <c r="AA2" s="3">
        <f>EXP(Ferez!$C$8+Ferez!$C$9*LN(Z2))</f>
        <v>11.573618582487367</v>
      </c>
      <c r="AB2" s="3">
        <f>Ferez!$D$8+Ferez!$D$9*Z2+Ferez!$D$10*AA2</f>
        <v>4.3050140571846525</v>
      </c>
      <c r="AC2" s="3">
        <f t="shared" ref="AC2" si="2">Z2+AA2+AB2</f>
        <v>55.870027252847478</v>
      </c>
      <c r="AD2" s="3">
        <f>AC2*Ferez!$D$19</f>
        <v>27.935013626423739</v>
      </c>
      <c r="AE2" s="3">
        <f>(AD2/1000)*(10000/Ferez!$D$21)</f>
        <v>0.69837534066059348</v>
      </c>
      <c r="AF2" s="3">
        <f t="shared" ref="AF2" si="3">Z2+AB2</f>
        <v>44.296408670360115</v>
      </c>
      <c r="AG2" s="3">
        <f>AF2*Ferez!$D$19</f>
        <v>22.148204335180058</v>
      </c>
      <c r="AH2" s="3">
        <f>(AG2/1000)*(10000/Ferez!$D$21)</f>
        <v>0.55370510837950149</v>
      </c>
      <c r="AI2" s="3">
        <f>AE2*Ferez!$D$20</f>
        <v>2.5607095824221759</v>
      </c>
    </row>
    <row r="3" spans="1:35" x14ac:dyDescent="0.25">
      <c r="A3" s="4">
        <v>793</v>
      </c>
      <c r="B3" s="21" t="s">
        <v>3522</v>
      </c>
      <c r="C3" s="104">
        <v>12</v>
      </c>
      <c r="D3" s="22" t="s">
        <v>1218</v>
      </c>
      <c r="E3" s="100">
        <v>38487</v>
      </c>
      <c r="F3" s="100">
        <v>44204</v>
      </c>
      <c r="G3" s="105">
        <v>15.7</v>
      </c>
      <c r="H3" s="20" t="s">
        <v>1277</v>
      </c>
      <c r="I3" s="20" t="s">
        <v>1279</v>
      </c>
      <c r="J3" s="13">
        <v>1863</v>
      </c>
      <c r="K3" t="s">
        <v>4</v>
      </c>
      <c r="L3" t="s">
        <v>142</v>
      </c>
      <c r="M3" s="20" t="str">
        <f t="shared" ref="M3:M66" si="4">IF(J4=J3,"S",IF(J2=J3,"S","N"))</f>
        <v>S</v>
      </c>
      <c r="N3" s="3">
        <v>9</v>
      </c>
      <c r="O3" s="23">
        <f t="shared" ref="O3:O66" si="5">IF(M3="N",N3,IF(P3=R3,N3,IF(ROUND(3.1139*LN(P3)-3.7295,2)&gt;=N3,N3,ROUND(3.1139*LN(P3)-3.7295,2))))</f>
        <v>6.84</v>
      </c>
      <c r="P3" s="3">
        <v>29.8</v>
      </c>
      <c r="Q3" s="3">
        <f>VLOOKUP(J3,Aux_H_adj!$X$2:$Y$922,2,FALSE)</f>
        <v>29.8</v>
      </c>
      <c r="R3" s="3">
        <f>VLOOKUP(J3,Aux_H_adj!$X$2:$Z$922,3,FALSE)</f>
        <v>41.7</v>
      </c>
      <c r="S3" s="3">
        <f t="shared" si="0"/>
        <v>9.4856346082769623</v>
      </c>
      <c r="T3" s="3">
        <v>66</v>
      </c>
      <c r="U3" s="23">
        <f t="shared" ref="U3:U66" si="6">IF(M3="N",T3,ROUND(1.2191*P3,2))</f>
        <v>36.33</v>
      </c>
      <c r="V3" s="3">
        <f t="shared" si="1"/>
        <v>11.564198165057116</v>
      </c>
      <c r="W3" s="27">
        <f t="shared" ref="W3:W66" si="7">ROUND(PI()*((S3/100)/2)^2,4)</f>
        <v>7.1000000000000004E-3</v>
      </c>
      <c r="X3" s="27">
        <f t="shared" ref="X3:X66" si="8">ROUND(PI()*((V3/100)/2)^2,4)</f>
        <v>1.0500000000000001E-2</v>
      </c>
      <c r="Y3" s="3">
        <f>VLOOKUP(K3,SSP!$B$2:$D$113,3,FALSE)</f>
        <v>0.46000000000000074</v>
      </c>
      <c r="Z3" s="3">
        <f>EXP(Ferez!$B$8+Ferez!$B$9*LN(X3)+Ferez!$B$10*LN(O3)+Ferez!$B$11*LN(Y3))</f>
        <v>16.248352005772208</v>
      </c>
      <c r="AA3" s="3">
        <f>EXP(Ferez!$C$8+Ferez!$C$9*LN(Z3))</f>
        <v>5.9325613155006565</v>
      </c>
      <c r="AB3" s="3">
        <f>Ferez!$D$8+Ferez!$D$9*Z3+Ferez!$D$10*AA3</f>
        <v>1.8707543436075724</v>
      </c>
      <c r="AC3" s="3">
        <f t="shared" ref="AC3:AC66" si="9">Z3+AA3+AB3</f>
        <v>24.051667664880437</v>
      </c>
      <c r="AD3" s="3">
        <f>AC3*Ferez!$D$19</f>
        <v>12.025833832440219</v>
      </c>
      <c r="AE3" s="3">
        <f>(AD3/1000)*(10000/Ferez!$D$21)</f>
        <v>0.30064584581100545</v>
      </c>
      <c r="AF3" s="3">
        <f t="shared" ref="AF3:AF66" si="10">Z3+AB3</f>
        <v>18.119106349379781</v>
      </c>
      <c r="AG3" s="3">
        <f>AF3*Ferez!$D$19</f>
        <v>9.0595531746898903</v>
      </c>
      <c r="AH3" s="3">
        <f>(AG3/1000)*(10000/Ferez!$D$21)</f>
        <v>0.22648882936724726</v>
      </c>
      <c r="AI3" s="3">
        <f>AE3*Ferez!$D$20</f>
        <v>1.1023681013070199</v>
      </c>
    </row>
    <row r="4" spans="1:35" x14ac:dyDescent="0.25">
      <c r="A4" s="4">
        <v>791</v>
      </c>
      <c r="B4" s="21" t="s">
        <v>3522</v>
      </c>
      <c r="C4" s="104">
        <v>12</v>
      </c>
      <c r="D4" s="22" t="s">
        <v>1218</v>
      </c>
      <c r="E4" s="100">
        <v>38487</v>
      </c>
      <c r="F4" s="100">
        <v>44204</v>
      </c>
      <c r="G4" s="105">
        <v>15.7</v>
      </c>
      <c r="H4" s="20" t="s">
        <v>1275</v>
      </c>
      <c r="I4" s="20" t="s">
        <v>1276</v>
      </c>
      <c r="J4" s="13">
        <v>1864</v>
      </c>
      <c r="K4" t="s">
        <v>9</v>
      </c>
      <c r="L4" t="s">
        <v>232</v>
      </c>
      <c r="M4" s="20" t="str">
        <f t="shared" si="4"/>
        <v>N</v>
      </c>
      <c r="N4" s="3">
        <v>7.5</v>
      </c>
      <c r="O4" s="23">
        <f t="shared" si="5"/>
        <v>7.5</v>
      </c>
      <c r="P4" s="3">
        <v>40</v>
      </c>
      <c r="Q4" s="3">
        <f>VLOOKUP(J4,Aux_H_adj!$X$2:$Y$922,2,FALSE)</f>
        <v>40</v>
      </c>
      <c r="R4" s="3">
        <f>VLOOKUP(J4,Aux_H_adj!$X$2:$Z$922,3,FALSE)</f>
        <v>40</v>
      </c>
      <c r="S4" s="3">
        <f t="shared" si="0"/>
        <v>12.732395447351628</v>
      </c>
      <c r="T4" s="3">
        <v>46.6</v>
      </c>
      <c r="U4" s="23">
        <f t="shared" si="6"/>
        <v>46.6</v>
      </c>
      <c r="V4" s="3">
        <f t="shared" si="1"/>
        <v>14.833240696164646</v>
      </c>
      <c r="W4" s="27">
        <f t="shared" si="7"/>
        <v>1.2699999999999999E-2</v>
      </c>
      <c r="X4" s="27">
        <f t="shared" si="8"/>
        <v>1.7299999999999999E-2</v>
      </c>
      <c r="Y4" s="3">
        <f>VLOOKUP(K4,SSP!$B$2:$D$113,3,FALSE)</f>
        <v>0.76000000000000079</v>
      </c>
      <c r="Z4" s="3">
        <f>EXP(Ferez!$B$8+Ferez!$B$9*LN(X4)+Ferez!$B$10*LN(O4)+Ferez!$B$11*LN(Y4))</f>
        <v>47.543213118184994</v>
      </c>
      <c r="AA4" s="3">
        <f>EXP(Ferez!$C$8+Ferez!$C$9*LN(Z4))</f>
        <v>13.158531400248753</v>
      </c>
      <c r="AB4" s="3">
        <f>Ferez!$D$8+Ferez!$D$9*Z4+Ferez!$D$10*AA4</f>
        <v>5.0973120683384874</v>
      </c>
      <c r="AC4" s="3">
        <f t="shared" si="9"/>
        <v>65.799056586772238</v>
      </c>
      <c r="AD4" s="3">
        <f>AC4*Ferez!$D$19</f>
        <v>32.899528293386119</v>
      </c>
      <c r="AE4" s="3">
        <f>(AD4/1000)*(10000/Ferez!$D$21)</f>
        <v>0.822488207334653</v>
      </c>
      <c r="AF4" s="3">
        <f t="shared" si="10"/>
        <v>52.640525186523483</v>
      </c>
      <c r="AG4" s="3">
        <f>AF4*Ferez!$D$19</f>
        <v>26.320262593261742</v>
      </c>
      <c r="AH4" s="3">
        <f>(AG4/1000)*(10000/Ferez!$D$21)</f>
        <v>0.65800656483154352</v>
      </c>
      <c r="AI4" s="3">
        <f>AE4*Ferez!$D$20</f>
        <v>3.0157900935603941</v>
      </c>
    </row>
    <row r="5" spans="1:35" x14ac:dyDescent="0.25">
      <c r="A5" s="4">
        <v>790</v>
      </c>
      <c r="B5" s="21" t="s">
        <v>3522</v>
      </c>
      <c r="C5" s="104">
        <v>12</v>
      </c>
      <c r="D5" s="22" t="s">
        <v>1218</v>
      </c>
      <c r="E5" s="100">
        <v>38487</v>
      </c>
      <c r="F5" s="100">
        <v>44204</v>
      </c>
      <c r="G5" s="105">
        <v>15.7</v>
      </c>
      <c r="H5" s="20" t="s">
        <v>1273</v>
      </c>
      <c r="I5" s="20" t="s">
        <v>1274</v>
      </c>
      <c r="J5" s="13">
        <v>1865</v>
      </c>
      <c r="K5" t="s">
        <v>4</v>
      </c>
      <c r="L5" t="s">
        <v>142</v>
      </c>
      <c r="M5" s="20" t="str">
        <f t="shared" si="4"/>
        <v>N</v>
      </c>
      <c r="N5" s="3">
        <v>10.8</v>
      </c>
      <c r="O5" s="23">
        <f t="shared" si="5"/>
        <v>10.8</v>
      </c>
      <c r="P5" s="3">
        <v>53.6</v>
      </c>
      <c r="Q5" s="3">
        <f>VLOOKUP(J5,Aux_H_adj!$X$2:$Y$922,2,FALSE)</f>
        <v>53.6</v>
      </c>
      <c r="R5" s="3">
        <f>VLOOKUP(J5,Aux_H_adj!$X$2:$Z$922,3,FALSE)</f>
        <v>53.6</v>
      </c>
      <c r="S5" s="3">
        <f t="shared" si="0"/>
        <v>17.061409899451181</v>
      </c>
      <c r="T5" s="3">
        <v>65.599999999999994</v>
      </c>
      <c r="U5" s="23">
        <f t="shared" si="6"/>
        <v>65.599999999999994</v>
      </c>
      <c r="V5" s="3">
        <f t="shared" si="1"/>
        <v>20.881128533656668</v>
      </c>
      <c r="W5" s="27">
        <f t="shared" si="7"/>
        <v>2.29E-2</v>
      </c>
      <c r="X5" s="27">
        <f t="shared" si="8"/>
        <v>3.4200000000000001E-2</v>
      </c>
      <c r="Y5" s="3">
        <f>VLOOKUP(K5,SSP!$B$2:$D$113,3,FALSE)</f>
        <v>0.46000000000000074</v>
      </c>
      <c r="Z5" s="3">
        <f>EXP(Ferez!$B$8+Ferez!$B$9*LN(X5)+Ferez!$B$10*LN(O5)+Ferez!$B$11*LN(Y5))</f>
        <v>76.936757595826762</v>
      </c>
      <c r="AA5" s="3">
        <f>EXP(Ferez!$C$8+Ferez!$C$9*LN(Z5))</f>
        <v>18.806708782097086</v>
      </c>
      <c r="AB5" s="3">
        <f>Ferez!$D$8+Ferez!$D$9*Z5+Ferez!$D$10*AA5</f>
        <v>8.2260261206702374</v>
      </c>
      <c r="AC5" s="3">
        <f t="shared" si="9"/>
        <v>103.96949249859409</v>
      </c>
      <c r="AD5" s="3">
        <f>AC5*Ferez!$D$19</f>
        <v>51.984746249297046</v>
      </c>
      <c r="AE5" s="3">
        <f>(AD5/1000)*(10000/Ferez!$D$21)</f>
        <v>1.2996186562324261</v>
      </c>
      <c r="AF5" s="3">
        <f t="shared" si="10"/>
        <v>85.162783716497003</v>
      </c>
      <c r="AG5" s="3">
        <f>AF5*Ferez!$D$19</f>
        <v>42.581391858248502</v>
      </c>
      <c r="AH5" s="3">
        <f>(AG5/1000)*(10000/Ferez!$D$21)</f>
        <v>1.0645347964562126</v>
      </c>
      <c r="AI5" s="3">
        <f>AE5*Ferez!$D$20</f>
        <v>4.7652684061855624</v>
      </c>
    </row>
    <row r="6" spans="1:35" x14ac:dyDescent="0.25">
      <c r="A6" s="4">
        <v>788</v>
      </c>
      <c r="B6" s="21" t="s">
        <v>3522</v>
      </c>
      <c r="C6" s="104">
        <v>12</v>
      </c>
      <c r="D6" s="22" t="s">
        <v>1218</v>
      </c>
      <c r="E6" s="100">
        <v>38487</v>
      </c>
      <c r="F6" s="100">
        <v>44204</v>
      </c>
      <c r="G6" s="105">
        <v>15.7</v>
      </c>
      <c r="H6" s="20" t="s">
        <v>1270</v>
      </c>
      <c r="I6" s="20" t="s">
        <v>1271</v>
      </c>
      <c r="J6" s="13">
        <v>1866</v>
      </c>
      <c r="K6" t="s">
        <v>169</v>
      </c>
      <c r="L6" t="s">
        <v>168</v>
      </c>
      <c r="M6" s="20" t="str">
        <f t="shared" si="4"/>
        <v>S</v>
      </c>
      <c r="N6" s="3">
        <v>6</v>
      </c>
      <c r="O6" s="23">
        <f t="shared" si="5"/>
        <v>6</v>
      </c>
      <c r="P6" s="3">
        <v>27.5</v>
      </c>
      <c r="Q6" s="3">
        <f>VLOOKUP(J6,Aux_H_adj!$X$2:$Y$922,2,FALSE)</f>
        <v>27.5</v>
      </c>
      <c r="R6" s="3">
        <f>VLOOKUP(J6,Aux_H_adj!$X$2:$Z$922,3,FALSE)</f>
        <v>33.1</v>
      </c>
      <c r="S6" s="3">
        <f t="shared" si="0"/>
        <v>8.753521870054243</v>
      </c>
      <c r="T6" s="3">
        <v>55.4</v>
      </c>
      <c r="U6" s="23">
        <f t="shared" si="6"/>
        <v>33.53</v>
      </c>
      <c r="V6" s="3">
        <f t="shared" si="1"/>
        <v>10.672930483742501</v>
      </c>
      <c r="W6" s="27">
        <f t="shared" si="7"/>
        <v>6.0000000000000001E-3</v>
      </c>
      <c r="X6" s="27">
        <f t="shared" si="8"/>
        <v>8.8999999999999999E-3</v>
      </c>
      <c r="Y6" s="3">
        <f>VLOOKUP(K6,SSP!$B$2:$D$113,3,FALSE)</f>
        <v>0.39000000000000007</v>
      </c>
      <c r="Z6" s="3">
        <f>EXP(Ferez!$B$8+Ferez!$B$9*LN(X6)+Ferez!$B$10*LN(O6)+Ferez!$B$11*LN(Y6))</f>
        <v>10.350598368992896</v>
      </c>
      <c r="AA6" s="3">
        <f>EXP(Ferez!$C$8+Ferez!$C$9*LN(Z6))</f>
        <v>4.2455305004742234</v>
      </c>
      <c r="AB6" s="3">
        <f>Ferez!$D$8+Ferez!$D$9*Z6+Ferez!$D$10*AA6</f>
        <v>1.2907274656189287</v>
      </c>
      <c r="AC6" s="3">
        <f t="shared" si="9"/>
        <v>15.886856335086048</v>
      </c>
      <c r="AD6" s="3">
        <f>AC6*Ferez!$D$19</f>
        <v>7.9434281675430238</v>
      </c>
      <c r="AE6" s="3">
        <f>(AD6/1000)*(10000/Ferez!$D$21)</f>
        <v>0.19858570418857557</v>
      </c>
      <c r="AF6" s="3">
        <f t="shared" si="10"/>
        <v>11.641325834611825</v>
      </c>
      <c r="AG6" s="3">
        <f>AF6*Ferez!$D$19</f>
        <v>5.8206629173059126</v>
      </c>
      <c r="AH6" s="3">
        <f>(AG6/1000)*(10000/Ferez!$D$21)</f>
        <v>0.1455165729326478</v>
      </c>
      <c r="AI6" s="3">
        <f>AE6*Ferez!$D$20</f>
        <v>0.72814758202477703</v>
      </c>
    </row>
    <row r="7" spans="1:35" x14ac:dyDescent="0.25">
      <c r="A7" s="4">
        <v>789</v>
      </c>
      <c r="B7" s="21" t="s">
        <v>3522</v>
      </c>
      <c r="C7" s="104">
        <v>12</v>
      </c>
      <c r="D7" s="22" t="s">
        <v>1218</v>
      </c>
      <c r="E7" s="100">
        <v>38487</v>
      </c>
      <c r="F7" s="100">
        <v>44204</v>
      </c>
      <c r="G7" s="105">
        <v>15.7</v>
      </c>
      <c r="H7" s="20" t="s">
        <v>1270</v>
      </c>
      <c r="I7" s="20" t="s">
        <v>1272</v>
      </c>
      <c r="J7" s="13">
        <v>1866</v>
      </c>
      <c r="K7" t="s">
        <v>169</v>
      </c>
      <c r="L7" t="s">
        <v>168</v>
      </c>
      <c r="M7" s="20" t="str">
        <f t="shared" si="4"/>
        <v>S</v>
      </c>
      <c r="N7" s="3">
        <v>6</v>
      </c>
      <c r="O7" s="23">
        <f t="shared" si="5"/>
        <v>6</v>
      </c>
      <c r="P7" s="3">
        <v>33.1</v>
      </c>
      <c r="Q7" s="3">
        <f>VLOOKUP(J7,Aux_H_adj!$X$2:$Y$922,2,FALSE)</f>
        <v>27.5</v>
      </c>
      <c r="R7" s="3">
        <f>VLOOKUP(J7,Aux_H_adj!$X$2:$Z$922,3,FALSE)</f>
        <v>33.1</v>
      </c>
      <c r="S7" s="3">
        <f t="shared" si="0"/>
        <v>10.536057232683472</v>
      </c>
      <c r="T7" s="3">
        <v>55.4</v>
      </c>
      <c r="U7" s="23">
        <f t="shared" si="6"/>
        <v>40.35</v>
      </c>
      <c r="V7" s="3">
        <f t="shared" si="1"/>
        <v>12.843803907515955</v>
      </c>
      <c r="W7" s="27">
        <f t="shared" si="7"/>
        <v>8.6999999999999994E-3</v>
      </c>
      <c r="X7" s="27">
        <f t="shared" si="8"/>
        <v>1.2999999999999999E-2</v>
      </c>
      <c r="Y7" s="3">
        <f>VLOOKUP(K7,SSP!$B$2:$D$113,3,FALSE)</f>
        <v>0.39000000000000007</v>
      </c>
      <c r="Z7" s="3">
        <f>EXP(Ferez!$B$8+Ferez!$B$9*LN(X7)+Ferez!$B$10*LN(O7)+Ferez!$B$11*LN(Y7))</f>
        <v>14.806707445321502</v>
      </c>
      <c r="AA7" s="3">
        <f>EXP(Ferez!$C$8+Ferez!$C$9*LN(Z7))</f>
        <v>5.5373647916854862</v>
      </c>
      <c r="AB7" s="3">
        <f>Ferez!$D$8+Ferez!$D$9*Z7+Ferez!$D$10*AA7</f>
        <v>1.7274914905098753</v>
      </c>
      <c r="AC7" s="3">
        <f t="shared" si="9"/>
        <v>22.071563727516864</v>
      </c>
      <c r="AD7" s="3">
        <f>AC7*Ferez!$D$19</f>
        <v>11.035781863758432</v>
      </c>
      <c r="AE7" s="3">
        <f>(AD7/1000)*(10000/Ferez!$D$21)</f>
        <v>0.27589454659396079</v>
      </c>
      <c r="AF7" s="3">
        <f t="shared" si="10"/>
        <v>16.534198935831377</v>
      </c>
      <c r="AG7" s="3">
        <f>AF7*Ferez!$D$19</f>
        <v>8.2670994679156884</v>
      </c>
      <c r="AH7" s="3">
        <f>(AG7/1000)*(10000/Ferez!$D$21)</f>
        <v>0.20667748669789221</v>
      </c>
      <c r="AI7" s="3">
        <f>AE7*Ferez!$D$20</f>
        <v>1.0116133375111895</v>
      </c>
    </row>
    <row r="8" spans="1:35" x14ac:dyDescent="0.25">
      <c r="A8" s="4">
        <v>785</v>
      </c>
      <c r="B8" s="21" t="s">
        <v>3522</v>
      </c>
      <c r="C8" s="104">
        <v>12</v>
      </c>
      <c r="D8" s="22" t="s">
        <v>1218</v>
      </c>
      <c r="E8" s="100">
        <v>38487</v>
      </c>
      <c r="F8" s="100">
        <v>44204</v>
      </c>
      <c r="G8" s="105">
        <v>15.7</v>
      </c>
      <c r="H8" s="20" t="s">
        <v>1264</v>
      </c>
      <c r="I8" s="20" t="s">
        <v>1265</v>
      </c>
      <c r="J8" s="13">
        <v>1867</v>
      </c>
      <c r="K8" t="s">
        <v>197</v>
      </c>
      <c r="L8" t="s">
        <v>67</v>
      </c>
      <c r="M8" s="20" t="str">
        <f t="shared" si="4"/>
        <v>N</v>
      </c>
      <c r="N8" s="3">
        <v>10.5</v>
      </c>
      <c r="O8" s="23">
        <f t="shared" si="5"/>
        <v>10.5</v>
      </c>
      <c r="P8" s="3">
        <v>34.700000000000003</v>
      </c>
      <c r="Q8" s="3">
        <f>VLOOKUP(J8,Aux_H_adj!$X$2:$Y$922,2,FALSE)</f>
        <v>34.700000000000003</v>
      </c>
      <c r="R8" s="3">
        <f>VLOOKUP(J8,Aux_H_adj!$X$2:$Z$922,3,FALSE)</f>
        <v>34.700000000000003</v>
      </c>
      <c r="S8" s="3">
        <f t="shared" si="0"/>
        <v>11.045353050577537</v>
      </c>
      <c r="T8" s="3">
        <v>39</v>
      </c>
      <c r="U8" s="23">
        <f t="shared" si="6"/>
        <v>39</v>
      </c>
      <c r="V8" s="3">
        <f t="shared" si="1"/>
        <v>12.414085561167836</v>
      </c>
      <c r="W8" s="27">
        <f t="shared" si="7"/>
        <v>9.5999999999999992E-3</v>
      </c>
      <c r="X8" s="27">
        <f t="shared" si="8"/>
        <v>1.21E-2</v>
      </c>
      <c r="Y8" s="3">
        <f>VLOOKUP(K8,SSP!$B$2:$D$113,3,FALSE)</f>
        <v>0.41000000000000009</v>
      </c>
      <c r="Z8" s="3">
        <f>EXP(Ferez!$B$8+Ferez!$B$9*LN(X8)+Ferez!$B$10*LN(O8)+Ferez!$B$11*LN(Y8))</f>
        <v>24.939715730537355</v>
      </c>
      <c r="AA8" s="3">
        <f>EXP(Ferez!$C$8+Ferez!$C$9*LN(Z8))</f>
        <v>8.1528533506681349</v>
      </c>
      <c r="AB8" s="3">
        <f>Ferez!$D$8+Ferez!$D$9*Z8+Ferez!$D$10*AA8</f>
        <v>2.748445416118793</v>
      </c>
      <c r="AC8" s="3">
        <f t="shared" si="9"/>
        <v>35.841014497324281</v>
      </c>
      <c r="AD8" s="3">
        <f>AC8*Ferez!$D$19</f>
        <v>17.92050724866214</v>
      </c>
      <c r="AE8" s="3">
        <f>(AD8/1000)*(10000/Ferez!$D$21)</f>
        <v>0.44801268121655352</v>
      </c>
      <c r="AF8" s="3">
        <f t="shared" si="10"/>
        <v>27.688161146656149</v>
      </c>
      <c r="AG8" s="3">
        <f>AF8*Ferez!$D$19</f>
        <v>13.844080573328075</v>
      </c>
      <c r="AH8" s="3">
        <f>(AG8/1000)*(10000/Ferez!$D$21)</f>
        <v>0.34610201433320187</v>
      </c>
      <c r="AI8" s="3">
        <f>AE8*Ferez!$D$20</f>
        <v>1.6427131644606963</v>
      </c>
    </row>
    <row r="9" spans="1:35" x14ac:dyDescent="0.25">
      <c r="A9" s="4">
        <v>786</v>
      </c>
      <c r="B9" s="21" t="s">
        <v>3522</v>
      </c>
      <c r="C9" s="104">
        <v>12</v>
      </c>
      <c r="D9" s="22" t="s">
        <v>1218</v>
      </c>
      <c r="E9" s="100">
        <v>38487</v>
      </c>
      <c r="F9" s="100">
        <v>44204</v>
      </c>
      <c r="G9" s="105">
        <v>15.7</v>
      </c>
      <c r="H9" s="20" t="s">
        <v>1266</v>
      </c>
      <c r="I9" s="20" t="s">
        <v>1267</v>
      </c>
      <c r="J9" s="13">
        <v>1868</v>
      </c>
      <c r="K9" t="s">
        <v>4</v>
      </c>
      <c r="L9" t="s">
        <v>142</v>
      </c>
      <c r="M9" s="20" t="str">
        <f t="shared" si="4"/>
        <v>N</v>
      </c>
      <c r="N9" s="3">
        <v>12.3</v>
      </c>
      <c r="O9" s="23">
        <f t="shared" si="5"/>
        <v>12.3</v>
      </c>
      <c r="P9" s="3">
        <v>67.8</v>
      </c>
      <c r="Q9" s="3">
        <f>VLOOKUP(J9,Aux_H_adj!$X$2:$Y$922,2,FALSE)</f>
        <v>67.8</v>
      </c>
      <c r="R9" s="3">
        <f>VLOOKUP(J9,Aux_H_adj!$X$2:$Z$922,3,FALSE)</f>
        <v>67.8</v>
      </c>
      <c r="S9" s="3">
        <f t="shared" si="0"/>
        <v>21.581410283261008</v>
      </c>
      <c r="T9" s="3">
        <v>79.2</v>
      </c>
      <c r="U9" s="23">
        <f t="shared" si="6"/>
        <v>79.2</v>
      </c>
      <c r="V9" s="3">
        <f t="shared" si="1"/>
        <v>25.210142985756224</v>
      </c>
      <c r="W9" s="27">
        <f t="shared" si="7"/>
        <v>3.6600000000000001E-2</v>
      </c>
      <c r="X9" s="27">
        <f t="shared" si="8"/>
        <v>4.99E-2</v>
      </c>
      <c r="Y9" s="3">
        <f>VLOOKUP(K9,SSP!$B$2:$D$113,3,FALSE)</f>
        <v>0.46000000000000074</v>
      </c>
      <c r="Z9" s="3">
        <f>EXP(Ferez!$B$8+Ferez!$B$9*LN(X9)+Ferez!$B$10*LN(O9)+Ferez!$B$11*LN(Y9))</f>
        <v>124.58894542470023</v>
      </c>
      <c r="AA9" s="3">
        <f>EXP(Ferez!$C$8+Ferez!$C$9*LN(Z9))</f>
        <v>26.893106821487805</v>
      </c>
      <c r="AB9" s="3">
        <f>Ferez!$D$8+Ferez!$D$9*Z9+Ferez!$D$10*AA9</f>
        <v>13.390512506543695</v>
      </c>
      <c r="AC9" s="3">
        <f t="shared" si="9"/>
        <v>164.87256475273173</v>
      </c>
      <c r="AD9" s="3">
        <f>AC9*Ferez!$D$19</f>
        <v>82.436282376365867</v>
      </c>
      <c r="AE9" s="3">
        <f>(AD9/1000)*(10000/Ferez!$D$21)</f>
        <v>2.0609070594091468</v>
      </c>
      <c r="AF9" s="3">
        <f t="shared" si="10"/>
        <v>137.97945793124393</v>
      </c>
      <c r="AG9" s="3">
        <f>AF9*Ferez!$D$19</f>
        <v>68.989728965621964</v>
      </c>
      <c r="AH9" s="3">
        <f>(AG9/1000)*(10000/Ferez!$D$21)</f>
        <v>1.7247432241405489</v>
      </c>
      <c r="AI9" s="3">
        <f>AE9*Ferez!$D$20</f>
        <v>7.5566592178335377</v>
      </c>
    </row>
    <row r="10" spans="1:35" x14ac:dyDescent="0.25">
      <c r="A10" s="4">
        <v>796</v>
      </c>
      <c r="B10" s="21" t="s">
        <v>3522</v>
      </c>
      <c r="C10" s="104">
        <v>12</v>
      </c>
      <c r="D10" s="22" t="s">
        <v>1218</v>
      </c>
      <c r="E10" s="100">
        <v>38487</v>
      </c>
      <c r="F10" s="100">
        <v>44204</v>
      </c>
      <c r="G10" s="105">
        <v>15.7</v>
      </c>
      <c r="H10" s="20" t="s">
        <v>1283</v>
      </c>
      <c r="I10" s="20" t="s">
        <v>1284</v>
      </c>
      <c r="J10" s="13">
        <v>1869</v>
      </c>
      <c r="K10" t="s">
        <v>4</v>
      </c>
      <c r="L10" t="s">
        <v>142</v>
      </c>
      <c r="M10" s="20" t="str">
        <f t="shared" si="4"/>
        <v>S</v>
      </c>
      <c r="N10" s="3">
        <v>11.8</v>
      </c>
      <c r="O10" s="23">
        <f t="shared" si="5"/>
        <v>11.8</v>
      </c>
      <c r="P10" s="3">
        <v>62.4</v>
      </c>
      <c r="Q10" s="3">
        <f>VLOOKUP(J10,Aux_H_adj!$X$2:$Y$922,2,FALSE)</f>
        <v>24</v>
      </c>
      <c r="R10" s="3">
        <f>VLOOKUP(J10,Aux_H_adj!$X$2:$Z$922,3,FALSE)</f>
        <v>62.4</v>
      </c>
      <c r="S10" s="3">
        <f t="shared" si="0"/>
        <v>19.862536897868537</v>
      </c>
      <c r="T10" s="3">
        <v>73.599999999999994</v>
      </c>
      <c r="U10" s="23">
        <f t="shared" si="6"/>
        <v>76.069999999999993</v>
      </c>
      <c r="V10" s="3">
        <f t="shared" si="1"/>
        <v>24.213833042000957</v>
      </c>
      <c r="W10" s="27">
        <f t="shared" si="7"/>
        <v>3.1E-2</v>
      </c>
      <c r="X10" s="27">
        <f t="shared" si="8"/>
        <v>4.5999999999999999E-2</v>
      </c>
      <c r="Y10" s="3">
        <f>VLOOKUP(K10,SSP!$B$2:$D$113,3,FALSE)</f>
        <v>0.46000000000000074</v>
      </c>
      <c r="Z10" s="3">
        <f>EXP(Ferez!$B$8+Ferez!$B$9*LN(X10)+Ferez!$B$10*LN(O10)+Ferez!$B$11*LN(Y10))</f>
        <v>110.85469508743437</v>
      </c>
      <c r="AA10" s="3">
        <f>EXP(Ferez!$C$8+Ferez!$C$9*LN(Z10))</f>
        <v>24.660634046260288</v>
      </c>
      <c r="AB10" s="3">
        <f>Ferez!$D$8+Ferez!$D$9*Z10+Ferez!$D$10*AA10</f>
        <v>11.893546175236738</v>
      </c>
      <c r="AC10" s="3">
        <f t="shared" si="9"/>
        <v>147.40887530893139</v>
      </c>
      <c r="AD10" s="3">
        <f>AC10*Ferez!$D$19</f>
        <v>73.704437654465693</v>
      </c>
      <c r="AE10" s="3">
        <f>(AD10/1000)*(10000/Ferez!$D$21)</f>
        <v>1.8426109413616423</v>
      </c>
      <c r="AF10" s="3">
        <f t="shared" si="10"/>
        <v>122.7482412626711</v>
      </c>
      <c r="AG10" s="3">
        <f>AF10*Ferez!$D$19</f>
        <v>61.374120631335551</v>
      </c>
      <c r="AH10" s="3">
        <f>(AG10/1000)*(10000/Ferez!$D$21)</f>
        <v>1.5343530157833887</v>
      </c>
      <c r="AI10" s="3">
        <f>AE10*Ferez!$D$20</f>
        <v>6.756240118326021</v>
      </c>
    </row>
    <row r="11" spans="1:35" x14ac:dyDescent="0.25">
      <c r="A11" s="4">
        <v>797</v>
      </c>
      <c r="B11" s="21" t="s">
        <v>3522</v>
      </c>
      <c r="C11" s="104">
        <v>12</v>
      </c>
      <c r="D11" s="22" t="s">
        <v>1218</v>
      </c>
      <c r="E11" s="100">
        <v>38487</v>
      </c>
      <c r="F11" s="100">
        <v>44204</v>
      </c>
      <c r="G11" s="105">
        <v>15.7</v>
      </c>
      <c r="H11" s="20" t="s">
        <v>1283</v>
      </c>
      <c r="I11" s="20" t="s">
        <v>1285</v>
      </c>
      <c r="J11" s="13">
        <v>1869</v>
      </c>
      <c r="K11" t="s">
        <v>4</v>
      </c>
      <c r="L11" t="s">
        <v>142</v>
      </c>
      <c r="M11" s="20" t="str">
        <f t="shared" si="4"/>
        <v>S</v>
      </c>
      <c r="N11" s="3">
        <v>11.8</v>
      </c>
      <c r="O11" s="23">
        <f t="shared" si="5"/>
        <v>6.17</v>
      </c>
      <c r="P11" s="3">
        <v>24</v>
      </c>
      <c r="Q11" s="3">
        <f>VLOOKUP(J11,Aux_H_adj!$X$2:$Y$922,2,FALSE)</f>
        <v>24</v>
      </c>
      <c r="R11" s="3">
        <f>VLOOKUP(J11,Aux_H_adj!$X$2:$Z$922,3,FALSE)</f>
        <v>62.4</v>
      </c>
      <c r="S11" s="3">
        <f t="shared" si="0"/>
        <v>7.6394372684109761</v>
      </c>
      <c r="T11" s="3">
        <v>73.599999999999994</v>
      </c>
      <c r="U11" s="23">
        <f t="shared" si="6"/>
        <v>29.26</v>
      </c>
      <c r="V11" s="3">
        <f t="shared" si="1"/>
        <v>9.3137472697377159</v>
      </c>
      <c r="W11" s="27">
        <f t="shared" si="7"/>
        <v>4.5999999999999999E-3</v>
      </c>
      <c r="X11" s="27">
        <f t="shared" si="8"/>
        <v>6.7999999999999996E-3</v>
      </c>
      <c r="Y11" s="3">
        <f>VLOOKUP(K11,SSP!$B$2:$D$113,3,FALSE)</f>
        <v>0.46000000000000074</v>
      </c>
      <c r="Z11" s="3">
        <f>EXP(Ferez!$B$8+Ferez!$B$9*LN(X11)+Ferez!$B$10*LN(O11)+Ferez!$B$11*LN(Y11))</f>
        <v>9.7604931578089396</v>
      </c>
      <c r="AA11" s="3">
        <f>EXP(Ferez!$C$8+Ferez!$C$9*LN(Z11))</f>
        <v>4.0645868503354121</v>
      </c>
      <c r="AB11" s="3">
        <f>Ferez!$D$8+Ferez!$D$9*Z11+Ferez!$D$10*AA11</f>
        <v>1.2337395851061583</v>
      </c>
      <c r="AC11" s="3">
        <f t="shared" si="9"/>
        <v>15.05881959325051</v>
      </c>
      <c r="AD11" s="3">
        <f>AC11*Ferez!$D$19</f>
        <v>7.5294097966252549</v>
      </c>
      <c r="AE11" s="3">
        <f>(AD11/1000)*(10000/Ferez!$D$21)</f>
        <v>0.18823524491563137</v>
      </c>
      <c r="AF11" s="3">
        <f t="shared" si="10"/>
        <v>10.994232742915099</v>
      </c>
      <c r="AG11" s="3">
        <f>AF11*Ferez!$D$19</f>
        <v>5.4971163714575493</v>
      </c>
      <c r="AH11" s="3">
        <f>(AG11/1000)*(10000/Ferez!$D$21)</f>
        <v>0.13742790928643875</v>
      </c>
      <c r="AI11" s="3">
        <f>AE11*Ferez!$D$20</f>
        <v>0.69019589802398162</v>
      </c>
    </row>
    <row r="12" spans="1:35" x14ac:dyDescent="0.25">
      <c r="A12" s="4">
        <v>794</v>
      </c>
      <c r="B12" s="21" t="s">
        <v>3522</v>
      </c>
      <c r="C12" s="104">
        <v>12</v>
      </c>
      <c r="D12" s="22" t="s">
        <v>1218</v>
      </c>
      <c r="E12" s="100">
        <v>38487</v>
      </c>
      <c r="F12" s="100">
        <v>44204</v>
      </c>
      <c r="G12" s="105">
        <v>15.7</v>
      </c>
      <c r="H12" s="20" t="s">
        <v>1280</v>
      </c>
      <c r="I12" s="20" t="s">
        <v>1281</v>
      </c>
      <c r="J12" s="13">
        <v>1870</v>
      </c>
      <c r="K12" t="s">
        <v>9</v>
      </c>
      <c r="L12" t="s">
        <v>232</v>
      </c>
      <c r="M12" s="20" t="str">
        <f t="shared" si="4"/>
        <v>S</v>
      </c>
      <c r="N12" s="3">
        <v>11</v>
      </c>
      <c r="O12" s="23">
        <f t="shared" si="5"/>
        <v>11</v>
      </c>
      <c r="P12" s="3">
        <v>51.5</v>
      </c>
      <c r="Q12" s="3">
        <f>VLOOKUP(J12,Aux_H_adj!$X$2:$Y$922,2,FALSE)</f>
        <v>32.4</v>
      </c>
      <c r="R12" s="3">
        <f>VLOOKUP(J12,Aux_H_adj!$X$2:$Z$922,3,FALSE)</f>
        <v>51.5</v>
      </c>
      <c r="S12" s="3">
        <f t="shared" si="0"/>
        <v>16.392959138465219</v>
      </c>
      <c r="T12" s="3">
        <v>76.400000000000006</v>
      </c>
      <c r="U12" s="23">
        <f t="shared" si="6"/>
        <v>62.78</v>
      </c>
      <c r="V12" s="3">
        <f t="shared" si="1"/>
        <v>19.983494654618379</v>
      </c>
      <c r="W12" s="27">
        <f t="shared" si="7"/>
        <v>2.1100000000000001E-2</v>
      </c>
      <c r="X12" s="27">
        <f t="shared" si="8"/>
        <v>3.1399999999999997E-2</v>
      </c>
      <c r="Y12" s="3">
        <f>VLOOKUP(K12,SSP!$B$2:$D$113,3,FALSE)</f>
        <v>0.76000000000000079</v>
      </c>
      <c r="Z12" s="3">
        <f>EXP(Ferez!$B$8+Ferez!$B$9*LN(X12)+Ferez!$B$10*LN(O12)+Ferez!$B$11*LN(Y12))</f>
        <v>120.68147744731085</v>
      </c>
      <c r="AA12" s="3">
        <f>EXP(Ferez!$C$8+Ferez!$C$9*LN(Z12))</f>
        <v>26.264729639340683</v>
      </c>
      <c r="AB12" s="3">
        <f>Ferez!$D$8+Ferez!$D$9*Z12+Ferez!$D$10*AA12</f>
        <v>12.964033551289754</v>
      </c>
      <c r="AC12" s="3">
        <f t="shared" si="9"/>
        <v>159.91024063794129</v>
      </c>
      <c r="AD12" s="3">
        <f>AC12*Ferez!$D$19</f>
        <v>79.955120318970643</v>
      </c>
      <c r="AE12" s="3">
        <f>(AD12/1000)*(10000/Ferez!$D$21)</f>
        <v>1.9988780079742661</v>
      </c>
      <c r="AF12" s="3">
        <f t="shared" si="10"/>
        <v>133.6455109986006</v>
      </c>
      <c r="AG12" s="3">
        <f>AF12*Ferez!$D$19</f>
        <v>66.8227554993003</v>
      </c>
      <c r="AH12" s="3">
        <f>(AG12/1000)*(10000/Ferez!$D$21)</f>
        <v>1.6705688874825073</v>
      </c>
      <c r="AI12" s="3">
        <f>AE12*Ferez!$D$20</f>
        <v>7.3292193625723083</v>
      </c>
    </row>
    <row r="13" spans="1:35" x14ac:dyDescent="0.25">
      <c r="A13" s="4">
        <v>795</v>
      </c>
      <c r="B13" s="21" t="s">
        <v>3522</v>
      </c>
      <c r="C13" s="104">
        <v>12</v>
      </c>
      <c r="D13" s="22" t="s">
        <v>1218</v>
      </c>
      <c r="E13" s="100">
        <v>38487</v>
      </c>
      <c r="F13" s="100">
        <v>44204</v>
      </c>
      <c r="G13" s="105">
        <v>15.7</v>
      </c>
      <c r="H13" s="20" t="s">
        <v>1280</v>
      </c>
      <c r="I13" s="20" t="s">
        <v>1282</v>
      </c>
      <c r="J13" s="13">
        <v>1870</v>
      </c>
      <c r="K13" t="s">
        <v>9</v>
      </c>
      <c r="L13" t="s">
        <v>232</v>
      </c>
      <c r="M13" s="20" t="str">
        <f t="shared" si="4"/>
        <v>S</v>
      </c>
      <c r="N13" s="3">
        <v>11</v>
      </c>
      <c r="O13" s="23">
        <f t="shared" si="5"/>
        <v>7.1</v>
      </c>
      <c r="P13" s="3">
        <v>32.4</v>
      </c>
      <c r="Q13" s="3">
        <f>VLOOKUP(J13,Aux_H_adj!$X$2:$Y$922,2,FALSE)</f>
        <v>32.4</v>
      </c>
      <c r="R13" s="3">
        <f>VLOOKUP(J13,Aux_H_adj!$X$2:$Z$922,3,FALSE)</f>
        <v>51.5</v>
      </c>
      <c r="S13" s="3">
        <f t="shared" si="0"/>
        <v>10.313240312354818</v>
      </c>
      <c r="T13" s="3">
        <v>76.400000000000006</v>
      </c>
      <c r="U13" s="23">
        <f t="shared" si="6"/>
        <v>39.5</v>
      </c>
      <c r="V13" s="3">
        <f t="shared" si="1"/>
        <v>12.573240504259733</v>
      </c>
      <c r="W13" s="27">
        <f t="shared" si="7"/>
        <v>8.3999999999999995E-3</v>
      </c>
      <c r="X13" s="27">
        <f t="shared" si="8"/>
        <v>1.24E-2</v>
      </c>
      <c r="Y13" s="3">
        <f>VLOOKUP(K13,SSP!$B$2:$D$113,3,FALSE)</f>
        <v>0.76000000000000079</v>
      </c>
      <c r="Z13" s="3">
        <f>EXP(Ferez!$B$8+Ferez!$B$9*LN(X13)+Ferez!$B$10*LN(O13)+Ferez!$B$11*LN(Y13))</f>
        <v>32.926179653140693</v>
      </c>
      <c r="AA13" s="3">
        <f>EXP(Ferez!$C$8+Ferez!$C$9*LN(Z13))</f>
        <v>10.019088104340945</v>
      </c>
      <c r="AB13" s="3">
        <f>Ferez!$D$8+Ferez!$D$9*Z13+Ferez!$D$10*AA13</f>
        <v>3.5699535827765594</v>
      </c>
      <c r="AC13" s="3">
        <f t="shared" si="9"/>
        <v>46.515221340258194</v>
      </c>
      <c r="AD13" s="3">
        <f>AC13*Ferez!$D$19</f>
        <v>23.257610670129097</v>
      </c>
      <c r="AE13" s="3">
        <f>(AD13/1000)*(10000/Ferez!$D$21)</f>
        <v>0.58144026675322735</v>
      </c>
      <c r="AF13" s="3">
        <f t="shared" si="10"/>
        <v>36.496133235917256</v>
      </c>
      <c r="AG13" s="3">
        <f>AF13*Ferez!$D$19</f>
        <v>18.248066617958628</v>
      </c>
      <c r="AH13" s="3">
        <f>(AG13/1000)*(10000/Ferez!$D$21)</f>
        <v>0.45620166544896573</v>
      </c>
      <c r="AI13" s="3">
        <f>AE13*Ferez!$D$20</f>
        <v>2.1319476447618335</v>
      </c>
    </row>
    <row r="14" spans="1:35" x14ac:dyDescent="0.25">
      <c r="A14" s="4">
        <v>802</v>
      </c>
      <c r="B14" s="21" t="s">
        <v>3522</v>
      </c>
      <c r="C14" s="104">
        <v>12</v>
      </c>
      <c r="D14" s="22" t="s">
        <v>1218</v>
      </c>
      <c r="E14" s="100">
        <v>38487</v>
      </c>
      <c r="F14" s="100">
        <v>44204</v>
      </c>
      <c r="G14" s="105">
        <v>15.7</v>
      </c>
      <c r="H14" s="20" t="s">
        <v>1294</v>
      </c>
      <c r="I14" s="20" t="s">
        <v>1295</v>
      </c>
      <c r="J14" s="13">
        <v>1871</v>
      </c>
      <c r="K14" t="s">
        <v>4</v>
      </c>
      <c r="L14" t="s">
        <v>142</v>
      </c>
      <c r="M14" s="20" t="str">
        <f t="shared" si="4"/>
        <v>N</v>
      </c>
      <c r="N14" s="3">
        <v>9</v>
      </c>
      <c r="O14" s="23">
        <f t="shared" si="5"/>
        <v>9</v>
      </c>
      <c r="P14" s="3">
        <v>30</v>
      </c>
      <c r="Q14" s="3">
        <f>VLOOKUP(J14,Aux_H_adj!$X$2:$Y$922,2,FALSE)</f>
        <v>30</v>
      </c>
      <c r="R14" s="3">
        <f>VLOOKUP(J14,Aux_H_adj!$X$2:$Z$922,3,FALSE)</f>
        <v>30</v>
      </c>
      <c r="S14" s="3">
        <f t="shared" si="0"/>
        <v>9.5492965855137211</v>
      </c>
      <c r="T14" s="3">
        <v>36.700000000000003</v>
      </c>
      <c r="U14" s="23">
        <f t="shared" si="6"/>
        <v>36.700000000000003</v>
      </c>
      <c r="V14" s="3">
        <f t="shared" si="1"/>
        <v>11.681972822945118</v>
      </c>
      <c r="W14" s="27">
        <f t="shared" si="7"/>
        <v>7.1999999999999998E-3</v>
      </c>
      <c r="X14" s="27">
        <f t="shared" si="8"/>
        <v>1.0699999999999999E-2</v>
      </c>
      <c r="Y14" s="3">
        <f>VLOOKUP(K14,SSP!$B$2:$D$113,3,FALSE)</f>
        <v>0.46000000000000074</v>
      </c>
      <c r="Z14" s="3">
        <f>EXP(Ferez!$B$8+Ferez!$B$9*LN(X14)+Ferez!$B$10*LN(O14)+Ferez!$B$11*LN(Y14))</f>
        <v>21.535093670839739</v>
      </c>
      <c r="AA14" s="3">
        <f>EXP(Ferez!$C$8+Ferez!$C$9*LN(Z14))</f>
        <v>7.3116088589392483</v>
      </c>
      <c r="AB14" s="3">
        <f>Ferez!$D$8+Ferez!$D$9*Z14+Ferez!$D$10*AA14</f>
        <v>2.4021749566322543</v>
      </c>
      <c r="AC14" s="3">
        <f t="shared" si="9"/>
        <v>31.248877486411242</v>
      </c>
      <c r="AD14" s="3">
        <f>AC14*Ferez!$D$19</f>
        <v>15.624438743205621</v>
      </c>
      <c r="AE14" s="3">
        <f>(AD14/1000)*(10000/Ferez!$D$21)</f>
        <v>0.39061096858014055</v>
      </c>
      <c r="AF14" s="3">
        <f t="shared" si="10"/>
        <v>23.937268627471994</v>
      </c>
      <c r="AG14" s="3">
        <f>AF14*Ferez!$D$19</f>
        <v>11.968634313735997</v>
      </c>
      <c r="AH14" s="3">
        <f>(AG14/1000)*(10000/Ferez!$D$21)</f>
        <v>0.29921585784339993</v>
      </c>
      <c r="AI14" s="3">
        <f>AE14*Ferez!$D$20</f>
        <v>1.4322402181271821</v>
      </c>
    </row>
    <row r="15" spans="1:35" x14ac:dyDescent="0.25">
      <c r="A15" s="4">
        <v>801</v>
      </c>
      <c r="B15" s="21" t="s">
        <v>3522</v>
      </c>
      <c r="C15" s="104">
        <v>12</v>
      </c>
      <c r="D15" s="22" t="s">
        <v>1218</v>
      </c>
      <c r="E15" s="100">
        <v>38487</v>
      </c>
      <c r="F15" s="100">
        <v>44204</v>
      </c>
      <c r="G15" s="105">
        <v>15.7</v>
      </c>
      <c r="H15" s="20" t="s">
        <v>1292</v>
      </c>
      <c r="I15" s="20" t="s">
        <v>1293</v>
      </c>
      <c r="J15" s="13">
        <v>1872</v>
      </c>
      <c r="K15" t="s">
        <v>9</v>
      </c>
      <c r="L15" t="s">
        <v>232</v>
      </c>
      <c r="M15" s="20" t="str">
        <f t="shared" si="4"/>
        <v>N</v>
      </c>
      <c r="N15" s="3">
        <v>5.8</v>
      </c>
      <c r="O15" s="23">
        <f t="shared" si="5"/>
        <v>5.8</v>
      </c>
      <c r="P15" s="3">
        <v>16.100000000000001</v>
      </c>
      <c r="Q15" s="3">
        <f>VLOOKUP(J15,Aux_H_adj!$X$2:$Y$922,2,FALSE)</f>
        <v>16.100000000000001</v>
      </c>
      <c r="R15" s="3">
        <f>VLOOKUP(J15,Aux_H_adj!$X$2:$Z$922,3,FALSE)</f>
        <v>16.100000000000001</v>
      </c>
      <c r="S15" s="3">
        <f t="shared" si="0"/>
        <v>5.1247891675590305</v>
      </c>
      <c r="T15" s="3">
        <v>20</v>
      </c>
      <c r="U15" s="23">
        <f t="shared" si="6"/>
        <v>20</v>
      </c>
      <c r="V15" s="3">
        <f t="shared" si="1"/>
        <v>6.366197723675814</v>
      </c>
      <c r="W15" s="27">
        <f t="shared" si="7"/>
        <v>2.0999999999999999E-3</v>
      </c>
      <c r="X15" s="27">
        <f t="shared" si="8"/>
        <v>3.2000000000000002E-3</v>
      </c>
      <c r="Y15" s="3">
        <f>VLOOKUP(K15,SSP!$B$2:$D$113,3,FALSE)</f>
        <v>0.76000000000000079</v>
      </c>
      <c r="Z15" s="3">
        <f>EXP(Ferez!$B$8+Ferez!$B$9*LN(X15)+Ferez!$B$10*LN(O15)+Ferez!$B$11*LN(Y15))</f>
        <v>7.5372622317101357</v>
      </c>
      <c r="AA15" s="3">
        <f>EXP(Ferez!$C$8+Ferez!$C$9*LN(Z15))</f>
        <v>3.3552450054775642</v>
      </c>
      <c r="AB15" s="3">
        <f>Ferez!$D$8+Ferez!$D$9*Z15+Ferez!$D$10*AA15</f>
        <v>1.0214194027503882</v>
      </c>
      <c r="AC15" s="3">
        <f t="shared" si="9"/>
        <v>11.913926639938088</v>
      </c>
      <c r="AD15" s="3">
        <f>AC15*Ferez!$D$19</f>
        <v>5.9569633199690442</v>
      </c>
      <c r="AE15" s="3">
        <f>(AD15/1000)*(10000/Ferez!$D$21)</f>
        <v>0.1489240829992261</v>
      </c>
      <c r="AF15" s="3">
        <f t="shared" si="10"/>
        <v>8.5586816344605232</v>
      </c>
      <c r="AG15" s="3">
        <f>AF15*Ferez!$D$19</f>
        <v>4.2793408172302616</v>
      </c>
      <c r="AH15" s="3">
        <f>(AG15/1000)*(10000/Ferez!$D$21)</f>
        <v>0.10698352043075653</v>
      </c>
      <c r="AI15" s="3">
        <f>AE15*Ferez!$D$20</f>
        <v>0.54605497099716238</v>
      </c>
    </row>
    <row r="16" spans="1:35" x14ac:dyDescent="0.25">
      <c r="A16" s="4">
        <v>799</v>
      </c>
      <c r="B16" s="21" t="s">
        <v>3522</v>
      </c>
      <c r="C16" s="104">
        <v>12</v>
      </c>
      <c r="D16" s="22" t="s">
        <v>1218</v>
      </c>
      <c r="E16" s="100">
        <v>38487</v>
      </c>
      <c r="F16" s="100">
        <v>44204</v>
      </c>
      <c r="G16" s="105">
        <v>15.7</v>
      </c>
      <c r="H16" s="20" t="s">
        <v>1288</v>
      </c>
      <c r="I16" s="20" t="s">
        <v>1289</v>
      </c>
      <c r="J16" s="13">
        <v>1874</v>
      </c>
      <c r="K16" t="s">
        <v>9</v>
      </c>
      <c r="L16" t="s">
        <v>232</v>
      </c>
      <c r="M16" s="20" t="str">
        <f t="shared" si="4"/>
        <v>N</v>
      </c>
      <c r="N16" s="3">
        <v>8.5</v>
      </c>
      <c r="O16" s="23">
        <f t="shared" si="5"/>
        <v>8.5</v>
      </c>
      <c r="P16" s="3">
        <v>36.700000000000003</v>
      </c>
      <c r="Q16" s="3">
        <f>VLOOKUP(J16,Aux_H_adj!$X$2:$Y$922,2,FALSE)</f>
        <v>36.700000000000003</v>
      </c>
      <c r="R16" s="3">
        <f>VLOOKUP(J16,Aux_H_adj!$X$2:$Z$922,3,FALSE)</f>
        <v>36.700000000000003</v>
      </c>
      <c r="S16" s="3">
        <f t="shared" si="0"/>
        <v>11.681972822945118</v>
      </c>
      <c r="T16" s="3">
        <v>38.799999999999997</v>
      </c>
      <c r="U16" s="23">
        <f t="shared" si="6"/>
        <v>38.799999999999997</v>
      </c>
      <c r="V16" s="3">
        <f t="shared" si="1"/>
        <v>12.350423583931077</v>
      </c>
      <c r="W16" s="27">
        <f t="shared" si="7"/>
        <v>1.0699999999999999E-2</v>
      </c>
      <c r="X16" s="27">
        <f t="shared" si="8"/>
        <v>1.2E-2</v>
      </c>
      <c r="Y16" s="3">
        <f>VLOOKUP(K16,SSP!$B$2:$D$113,3,FALSE)</f>
        <v>0.76000000000000079</v>
      </c>
      <c r="Z16" s="3">
        <f>EXP(Ferez!$B$8+Ferez!$B$9*LN(X16)+Ferez!$B$10*LN(O16)+Ferez!$B$11*LN(Y16))</f>
        <v>37.951944556950288</v>
      </c>
      <c r="AA16" s="3">
        <f>EXP(Ferez!$C$8+Ferez!$C$9*LN(Z16))</f>
        <v>11.132746510789289</v>
      </c>
      <c r="AB16" s="3">
        <f>Ferez!$D$8+Ferez!$D$9*Z16+Ferez!$D$10*AA16</f>
        <v>4.0921532957902018</v>
      </c>
      <c r="AC16" s="3">
        <f t="shared" si="9"/>
        <v>53.176844363529781</v>
      </c>
      <c r="AD16" s="3">
        <f>AC16*Ferez!$D$19</f>
        <v>26.588422181764891</v>
      </c>
      <c r="AE16" s="3">
        <f>(AD16/1000)*(10000/Ferez!$D$21)</f>
        <v>0.66471055454412231</v>
      </c>
      <c r="AF16" s="3">
        <f t="shared" si="10"/>
        <v>42.044097852740492</v>
      </c>
      <c r="AG16" s="3">
        <f>AF16*Ferez!$D$19</f>
        <v>21.022048926370246</v>
      </c>
      <c r="AH16" s="3">
        <f>(AG16/1000)*(10000/Ferez!$D$21)</f>
        <v>0.52555122315925618</v>
      </c>
      <c r="AI16" s="3">
        <f>AE16*Ferez!$D$20</f>
        <v>2.4372720333284486</v>
      </c>
    </row>
    <row r="17" spans="1:35" x14ac:dyDescent="0.25">
      <c r="A17" s="4">
        <v>778</v>
      </c>
      <c r="B17" s="21" t="s">
        <v>3522</v>
      </c>
      <c r="C17" s="104">
        <v>12</v>
      </c>
      <c r="D17" s="22" t="s">
        <v>1218</v>
      </c>
      <c r="E17" s="100">
        <v>38487</v>
      </c>
      <c r="F17" s="100">
        <v>44204</v>
      </c>
      <c r="G17" s="105">
        <v>15.7</v>
      </c>
      <c r="H17" s="20" t="s">
        <v>1251</v>
      </c>
      <c r="I17" s="20" t="s">
        <v>1252</v>
      </c>
      <c r="J17" s="13">
        <v>1875</v>
      </c>
      <c r="K17" t="s">
        <v>4</v>
      </c>
      <c r="L17" t="s">
        <v>142</v>
      </c>
      <c r="M17" s="20" t="str">
        <f t="shared" si="4"/>
        <v>N</v>
      </c>
      <c r="N17" s="3">
        <v>11.9</v>
      </c>
      <c r="O17" s="23">
        <f t="shared" si="5"/>
        <v>11.9</v>
      </c>
      <c r="P17" s="3">
        <v>57</v>
      </c>
      <c r="Q17" s="3">
        <f>VLOOKUP(J17,Aux_H_adj!$X$2:$Y$922,2,FALSE)</f>
        <v>57</v>
      </c>
      <c r="R17" s="3">
        <f>VLOOKUP(J17,Aux_H_adj!$X$2:$Z$922,3,FALSE)</f>
        <v>57</v>
      </c>
      <c r="S17" s="3">
        <f t="shared" si="0"/>
        <v>18.143663512476071</v>
      </c>
      <c r="T17" s="3">
        <v>70.900000000000006</v>
      </c>
      <c r="U17" s="23">
        <f t="shared" si="6"/>
        <v>70.900000000000006</v>
      </c>
      <c r="V17" s="3">
        <f t="shared" si="1"/>
        <v>22.56817093043076</v>
      </c>
      <c r="W17" s="27">
        <f t="shared" si="7"/>
        <v>2.5899999999999999E-2</v>
      </c>
      <c r="X17" s="27">
        <f t="shared" si="8"/>
        <v>0.04</v>
      </c>
      <c r="Y17" s="3">
        <f>VLOOKUP(K17,SSP!$B$2:$D$113,3,FALSE)</f>
        <v>0.46000000000000074</v>
      </c>
      <c r="Z17" s="3">
        <f>EXP(Ferez!$B$8+Ferez!$B$9*LN(X17)+Ferez!$B$10*LN(O17)+Ferez!$B$11*LN(Y17))</f>
        <v>97.931412353072773</v>
      </c>
      <c r="AA17" s="3">
        <f>EXP(Ferez!$C$8+Ferez!$C$9*LN(Z17))</f>
        <v>22.493780592164338</v>
      </c>
      <c r="AB17" s="3">
        <f>Ferez!$D$8+Ferez!$D$9*Z17+Ferez!$D$10*AA17</f>
        <v>10.490679270895072</v>
      </c>
      <c r="AC17" s="3">
        <f t="shared" si="9"/>
        <v>130.91587221613219</v>
      </c>
      <c r="AD17" s="3">
        <f>AC17*Ferez!$D$19</f>
        <v>65.457936108066093</v>
      </c>
      <c r="AE17" s="3">
        <f>(AD17/1000)*(10000/Ferez!$D$21)</f>
        <v>1.6364484027016524</v>
      </c>
      <c r="AF17" s="3">
        <f t="shared" si="10"/>
        <v>108.42209162396784</v>
      </c>
      <c r="AG17" s="3">
        <f>AF17*Ferez!$D$19</f>
        <v>54.211045811983922</v>
      </c>
      <c r="AH17" s="3">
        <f>(AG17/1000)*(10000/Ferez!$D$21)</f>
        <v>1.3552761452995981</v>
      </c>
      <c r="AI17" s="3">
        <f>AE17*Ferez!$D$20</f>
        <v>6.0003108099060585</v>
      </c>
    </row>
    <row r="18" spans="1:35" x14ac:dyDescent="0.25">
      <c r="A18" s="4">
        <v>779</v>
      </c>
      <c r="B18" s="21" t="s">
        <v>3522</v>
      </c>
      <c r="C18" s="104">
        <v>12</v>
      </c>
      <c r="D18" s="22" t="s">
        <v>1218</v>
      </c>
      <c r="E18" s="100">
        <v>38487</v>
      </c>
      <c r="F18" s="100">
        <v>44204</v>
      </c>
      <c r="G18" s="105">
        <v>15.7</v>
      </c>
      <c r="H18" s="20" t="s">
        <v>1253</v>
      </c>
      <c r="I18" s="20" t="s">
        <v>1254</v>
      </c>
      <c r="J18" s="13">
        <v>1876</v>
      </c>
      <c r="K18" t="s">
        <v>9</v>
      </c>
      <c r="L18" t="s">
        <v>232</v>
      </c>
      <c r="M18" s="20" t="str">
        <f t="shared" si="4"/>
        <v>N</v>
      </c>
      <c r="N18" s="3">
        <v>10.199999999999999</v>
      </c>
      <c r="O18" s="23">
        <f t="shared" si="5"/>
        <v>10.199999999999999</v>
      </c>
      <c r="P18" s="3">
        <v>44.5</v>
      </c>
      <c r="Q18" s="3">
        <f>VLOOKUP(J18,Aux_H_adj!$X$2:$Y$922,2,FALSE)</f>
        <v>44.5</v>
      </c>
      <c r="R18" s="3">
        <f>VLOOKUP(J18,Aux_H_adj!$X$2:$Z$922,3,FALSE)</f>
        <v>44.5</v>
      </c>
      <c r="S18" s="3">
        <f t="shared" si="0"/>
        <v>14.164789935178685</v>
      </c>
      <c r="T18" s="3">
        <v>45.3</v>
      </c>
      <c r="U18" s="23">
        <f t="shared" si="6"/>
        <v>45.3</v>
      </c>
      <c r="V18" s="3">
        <f t="shared" si="1"/>
        <v>14.419437844125717</v>
      </c>
      <c r="W18" s="27">
        <f t="shared" si="7"/>
        <v>1.5800000000000002E-2</v>
      </c>
      <c r="X18" s="27">
        <f t="shared" si="8"/>
        <v>1.6299999999999999E-2</v>
      </c>
      <c r="Y18" s="3">
        <f>VLOOKUP(K18,SSP!$B$2:$D$113,3,FALSE)</f>
        <v>0.76000000000000079</v>
      </c>
      <c r="Z18" s="3">
        <f>EXP(Ferez!$B$8+Ferez!$B$9*LN(X18)+Ferez!$B$10*LN(O18)+Ferez!$B$11*LN(Y18))</f>
        <v>60.401462428365754</v>
      </c>
      <c r="AA18" s="3">
        <f>EXP(Ferez!$C$8+Ferez!$C$9*LN(Z18))</f>
        <v>15.715992914385396</v>
      </c>
      <c r="AB18" s="3">
        <f>Ferez!$D$8+Ferez!$D$9*Z18+Ferez!$D$10*AA18</f>
        <v>6.4585009842349619</v>
      </c>
      <c r="AC18" s="3">
        <f t="shared" si="9"/>
        <v>82.575956326986116</v>
      </c>
      <c r="AD18" s="3">
        <f>AC18*Ferez!$D$19</f>
        <v>41.287978163493058</v>
      </c>
      <c r="AE18" s="3">
        <f>(AD18/1000)*(10000/Ferez!$D$21)</f>
        <v>1.0321994540873263</v>
      </c>
      <c r="AF18" s="3">
        <f t="shared" si="10"/>
        <v>66.85996341260072</v>
      </c>
      <c r="AG18" s="3">
        <f>AF18*Ferez!$D$19</f>
        <v>33.42998170630036</v>
      </c>
      <c r="AH18" s="3">
        <f>(AG18/1000)*(10000/Ferez!$D$21)</f>
        <v>0.83574954265750911</v>
      </c>
      <c r="AI18" s="3">
        <f>AE18*Ferez!$D$20</f>
        <v>3.7847313316535294</v>
      </c>
    </row>
    <row r="19" spans="1:35" x14ac:dyDescent="0.25">
      <c r="A19" s="4">
        <v>780</v>
      </c>
      <c r="B19" s="21" t="s">
        <v>3522</v>
      </c>
      <c r="C19" s="104">
        <v>12</v>
      </c>
      <c r="D19" s="22" t="s">
        <v>1218</v>
      </c>
      <c r="E19" s="100">
        <v>38487</v>
      </c>
      <c r="F19" s="100">
        <v>44204</v>
      </c>
      <c r="G19" s="105">
        <v>15.7</v>
      </c>
      <c r="H19" s="20" t="s">
        <v>1255</v>
      </c>
      <c r="I19" s="20" t="s">
        <v>1256</v>
      </c>
      <c r="J19" s="13">
        <v>1877</v>
      </c>
      <c r="K19" t="s">
        <v>4</v>
      </c>
      <c r="L19" t="s">
        <v>142</v>
      </c>
      <c r="M19" s="20" t="str">
        <f t="shared" si="4"/>
        <v>N</v>
      </c>
      <c r="N19" s="3">
        <v>12</v>
      </c>
      <c r="O19" s="23">
        <f t="shared" si="5"/>
        <v>12</v>
      </c>
      <c r="P19" s="3">
        <v>72.099999999999994</v>
      </c>
      <c r="Q19" s="3">
        <f>VLOOKUP(J19,Aux_H_adj!$X$2:$Y$922,2,FALSE)</f>
        <v>72.099999999999994</v>
      </c>
      <c r="R19" s="3">
        <f>VLOOKUP(J19,Aux_H_adj!$X$2:$Z$922,3,FALSE)</f>
        <v>72.099999999999994</v>
      </c>
      <c r="S19" s="3">
        <f t="shared" si="0"/>
        <v>22.950142793851306</v>
      </c>
      <c r="T19" s="3">
        <v>90.7</v>
      </c>
      <c r="U19" s="23">
        <f t="shared" si="6"/>
        <v>90.7</v>
      </c>
      <c r="V19" s="3">
        <f t="shared" si="1"/>
        <v>28.870706676869816</v>
      </c>
      <c r="W19" s="27">
        <f t="shared" si="7"/>
        <v>4.1399999999999999E-2</v>
      </c>
      <c r="X19" s="27">
        <f t="shared" si="8"/>
        <v>6.5500000000000003E-2</v>
      </c>
      <c r="Y19" s="3">
        <f>VLOOKUP(K19,SSP!$B$2:$D$113,3,FALSE)</f>
        <v>0.46000000000000074</v>
      </c>
      <c r="Z19" s="3">
        <f>EXP(Ferez!$B$8+Ferez!$B$9*LN(X19)+Ferez!$B$10*LN(O19)+Ferez!$B$11*LN(Y19))</f>
        <v>157.32754266171483</v>
      </c>
      <c r="AA19" s="3">
        <f>EXP(Ferez!$C$8+Ferez!$C$9*LN(Z19))</f>
        <v>31.975789211966692</v>
      </c>
      <c r="AB19" s="3">
        <f>Ferez!$D$8+Ferez!$D$9*Z19+Ferez!$D$10*AA19</f>
        <v>16.979458476961771</v>
      </c>
      <c r="AC19" s="3">
        <f t="shared" si="9"/>
        <v>206.2827903506433</v>
      </c>
      <c r="AD19" s="3">
        <f>AC19*Ferez!$D$19</f>
        <v>103.14139517532165</v>
      </c>
      <c r="AE19" s="3">
        <f>(AD19/1000)*(10000/Ferez!$D$21)</f>
        <v>2.5785348793830409</v>
      </c>
      <c r="AF19" s="3">
        <f t="shared" si="10"/>
        <v>174.30700113867661</v>
      </c>
      <c r="AG19" s="3">
        <f>AF19*Ferez!$D$19</f>
        <v>87.153500569338306</v>
      </c>
      <c r="AH19" s="3">
        <f>(AG19/1000)*(10000/Ferez!$D$21)</f>
        <v>2.1788375142334577</v>
      </c>
      <c r="AI19" s="3">
        <f>AE19*Ferez!$D$20</f>
        <v>9.4546278910711496</v>
      </c>
    </row>
    <row r="20" spans="1:35" x14ac:dyDescent="0.25">
      <c r="A20" s="4">
        <v>781</v>
      </c>
      <c r="B20" s="21" t="s">
        <v>3522</v>
      </c>
      <c r="C20" s="104">
        <v>12</v>
      </c>
      <c r="D20" s="22" t="s">
        <v>1218</v>
      </c>
      <c r="E20" s="100">
        <v>38487</v>
      </c>
      <c r="F20" s="100">
        <v>44204</v>
      </c>
      <c r="G20" s="105">
        <v>15.7</v>
      </c>
      <c r="H20" s="20" t="s">
        <v>1257</v>
      </c>
      <c r="I20" s="20" t="s">
        <v>1258</v>
      </c>
      <c r="J20" s="13">
        <v>1878</v>
      </c>
      <c r="K20" t="s">
        <v>9</v>
      </c>
      <c r="L20" t="s">
        <v>232</v>
      </c>
      <c r="M20" s="20" t="str">
        <f t="shared" si="4"/>
        <v>N</v>
      </c>
      <c r="N20" s="3">
        <v>7.5</v>
      </c>
      <c r="O20" s="23">
        <f t="shared" si="5"/>
        <v>7.5</v>
      </c>
      <c r="P20" s="3">
        <v>30.2</v>
      </c>
      <c r="Q20" s="3">
        <f>VLOOKUP(J20,Aux_H_adj!$X$2:$Y$922,2,FALSE)</f>
        <v>30.2</v>
      </c>
      <c r="R20" s="3">
        <f>VLOOKUP(J20,Aux_H_adj!$X$2:$Z$922,3,FALSE)</f>
        <v>30.2</v>
      </c>
      <c r="S20" s="3">
        <f t="shared" si="0"/>
        <v>9.6129585627504781</v>
      </c>
      <c r="T20" s="3">
        <v>33.6</v>
      </c>
      <c r="U20" s="23">
        <f t="shared" si="6"/>
        <v>33.6</v>
      </c>
      <c r="V20" s="3">
        <f t="shared" si="1"/>
        <v>10.695212175775367</v>
      </c>
      <c r="W20" s="27">
        <f t="shared" si="7"/>
        <v>7.3000000000000001E-3</v>
      </c>
      <c r="X20" s="27">
        <f t="shared" si="8"/>
        <v>8.9999999999999993E-3</v>
      </c>
      <c r="Y20" s="3">
        <f>VLOOKUP(K20,SSP!$B$2:$D$113,3,FALSE)</f>
        <v>0.76000000000000079</v>
      </c>
      <c r="Z20" s="3">
        <f>EXP(Ferez!$B$8+Ferez!$B$9*LN(X20)+Ferez!$B$10*LN(O20)+Ferez!$B$11*LN(Y20))</f>
        <v>25.639595041197467</v>
      </c>
      <c r="AA20" s="3">
        <f>EXP(Ferez!$C$8+Ferez!$C$9*LN(Z20))</f>
        <v>8.3220028380347006</v>
      </c>
      <c r="AB20" s="3">
        <f>Ferez!$D$8+Ferez!$D$9*Z20+Ferez!$D$10*AA20</f>
        <v>2.8199535013223485</v>
      </c>
      <c r="AC20" s="3">
        <f t="shared" si="9"/>
        <v>36.781551380554511</v>
      </c>
      <c r="AD20" s="3">
        <f>AC20*Ferez!$D$19</f>
        <v>18.390775690277255</v>
      </c>
      <c r="AE20" s="3">
        <f>(AD20/1000)*(10000/Ferez!$D$21)</f>
        <v>0.45976939225693142</v>
      </c>
      <c r="AF20" s="3">
        <f t="shared" si="10"/>
        <v>28.459548542519816</v>
      </c>
      <c r="AG20" s="3">
        <f>AF20*Ferez!$D$19</f>
        <v>14.229774271259908</v>
      </c>
      <c r="AH20" s="3">
        <f>(AG20/1000)*(10000/Ferez!$D$21)</f>
        <v>0.35574435678149768</v>
      </c>
      <c r="AI20" s="3">
        <f>AE20*Ferez!$D$20</f>
        <v>1.6858211049420817</v>
      </c>
    </row>
    <row r="21" spans="1:35" x14ac:dyDescent="0.25">
      <c r="A21" s="4">
        <v>773</v>
      </c>
      <c r="B21" s="21" t="s">
        <v>3522</v>
      </c>
      <c r="C21" s="104">
        <v>12</v>
      </c>
      <c r="D21" s="22" t="s">
        <v>1218</v>
      </c>
      <c r="E21" s="100">
        <v>38487</v>
      </c>
      <c r="F21" s="100">
        <v>44204</v>
      </c>
      <c r="G21" s="105">
        <v>15.7</v>
      </c>
      <c r="H21" s="20" t="s">
        <v>1242</v>
      </c>
      <c r="I21" s="20" t="s">
        <v>1243</v>
      </c>
      <c r="J21" s="14">
        <v>1879</v>
      </c>
      <c r="K21" t="s">
        <v>9</v>
      </c>
      <c r="L21" t="s">
        <v>232</v>
      </c>
      <c r="M21" s="20" t="str">
        <f t="shared" si="4"/>
        <v>S</v>
      </c>
      <c r="N21" s="3">
        <v>11</v>
      </c>
      <c r="O21" s="23">
        <f t="shared" si="5"/>
        <v>7</v>
      </c>
      <c r="P21" s="3">
        <v>31.4</v>
      </c>
      <c r="Q21" s="3">
        <f>VLOOKUP(J21,Aux_H_adj!$X$2:$Y$922,2,FALSE)</f>
        <v>31.4</v>
      </c>
      <c r="R21" s="3">
        <f>VLOOKUP(J21,Aux_H_adj!$X$2:$Z$922,3,FALSE)</f>
        <v>39</v>
      </c>
      <c r="S21" s="3">
        <f t="shared" si="0"/>
        <v>9.9949304261710274</v>
      </c>
      <c r="T21" s="3">
        <v>65</v>
      </c>
      <c r="U21" s="23">
        <f t="shared" si="6"/>
        <v>38.28</v>
      </c>
      <c r="V21" s="3">
        <f t="shared" si="1"/>
        <v>12.184902443115508</v>
      </c>
      <c r="W21" s="27">
        <f t="shared" si="7"/>
        <v>7.7999999999999996E-3</v>
      </c>
      <c r="X21" s="27">
        <f t="shared" si="8"/>
        <v>1.17E-2</v>
      </c>
      <c r="Y21" s="3">
        <f>VLOOKUP(K21,SSP!$B$2:$D$113,3,FALSE)</f>
        <v>0.76000000000000079</v>
      </c>
      <c r="Z21" s="3">
        <f>EXP(Ferez!$B$8+Ferez!$B$9*LN(X21)+Ferez!$B$10*LN(O21)+Ferez!$B$11*LN(Y21))</f>
        <v>30.744826918884119</v>
      </c>
      <c r="AA21" s="3">
        <f>EXP(Ferez!$C$8+Ferez!$C$9*LN(Z21))</f>
        <v>9.5222652479706884</v>
      </c>
      <c r="AB21" s="3">
        <f>Ferez!$D$8+Ferez!$D$9*Z21+Ferez!$D$10*AA21</f>
        <v>3.3444614496119023</v>
      </c>
      <c r="AC21" s="3">
        <f t="shared" si="9"/>
        <v>43.611553616466708</v>
      </c>
      <c r="AD21" s="3">
        <f>AC21*Ferez!$D$19</f>
        <v>21.805776808233354</v>
      </c>
      <c r="AE21" s="3">
        <f>(AD21/1000)*(10000/Ferez!$D$21)</f>
        <v>0.54514442020583387</v>
      </c>
      <c r="AF21" s="3">
        <f t="shared" si="10"/>
        <v>34.089288368496021</v>
      </c>
      <c r="AG21" s="3">
        <f>AF21*Ferez!$D$19</f>
        <v>17.044644184248011</v>
      </c>
      <c r="AH21" s="3">
        <f>(AG21/1000)*(10000/Ferez!$D$21)</f>
        <v>0.42611610460620025</v>
      </c>
      <c r="AI21" s="3">
        <f>AE21*Ferez!$D$20</f>
        <v>1.9988628740880574</v>
      </c>
    </row>
    <row r="22" spans="1:35" x14ac:dyDescent="0.25">
      <c r="A22" s="4">
        <v>774</v>
      </c>
      <c r="B22" s="21" t="s">
        <v>3522</v>
      </c>
      <c r="C22" s="104">
        <v>12</v>
      </c>
      <c r="D22" s="22" t="s">
        <v>1218</v>
      </c>
      <c r="E22" s="100">
        <v>38487</v>
      </c>
      <c r="F22" s="100">
        <v>44204</v>
      </c>
      <c r="G22" s="105">
        <v>15.7</v>
      </c>
      <c r="H22" s="20" t="s">
        <v>1242</v>
      </c>
      <c r="I22" s="20" t="s">
        <v>1244</v>
      </c>
      <c r="J22" s="14">
        <v>1879</v>
      </c>
      <c r="K22" t="s">
        <v>9</v>
      </c>
      <c r="L22" t="s">
        <v>232</v>
      </c>
      <c r="M22" s="20" t="str">
        <f t="shared" si="4"/>
        <v>S</v>
      </c>
      <c r="N22" s="3">
        <v>11</v>
      </c>
      <c r="O22" s="23">
        <f t="shared" si="5"/>
        <v>11</v>
      </c>
      <c r="P22" s="3">
        <v>39</v>
      </c>
      <c r="Q22" s="3">
        <f>VLOOKUP(J22,Aux_H_adj!$X$2:$Y$922,2,FALSE)</f>
        <v>31.4</v>
      </c>
      <c r="R22" s="3">
        <f>VLOOKUP(J22,Aux_H_adj!$X$2:$Z$922,3,FALSE)</f>
        <v>39</v>
      </c>
      <c r="S22" s="3">
        <f t="shared" si="0"/>
        <v>12.414085561167836</v>
      </c>
      <c r="T22" s="3">
        <v>65</v>
      </c>
      <c r="U22" s="23">
        <f t="shared" si="6"/>
        <v>47.54</v>
      </c>
      <c r="V22" s="3">
        <f t="shared" si="1"/>
        <v>15.132451989177408</v>
      </c>
      <c r="W22" s="27">
        <f t="shared" si="7"/>
        <v>1.21E-2</v>
      </c>
      <c r="X22" s="27">
        <f t="shared" si="8"/>
        <v>1.7999999999999999E-2</v>
      </c>
      <c r="Y22" s="3">
        <f>VLOOKUP(K22,SSP!$B$2:$D$113,3,FALSE)</f>
        <v>0.76000000000000079</v>
      </c>
      <c r="Z22" s="3">
        <f>EXP(Ferez!$B$8+Ferez!$B$9*LN(X22)+Ferez!$B$10*LN(O22)+Ferez!$B$11*LN(Y22))</f>
        <v>71.332774733027762</v>
      </c>
      <c r="AA22" s="3">
        <f>EXP(Ferez!$C$8+Ferez!$C$9*LN(Z22))</f>
        <v>17.780459150991089</v>
      </c>
      <c r="AB22" s="3">
        <f>Ferez!$D$8+Ferez!$D$9*Z22+Ferez!$D$10*AA22</f>
        <v>7.6251634319112931</v>
      </c>
      <c r="AC22" s="3">
        <f t="shared" si="9"/>
        <v>96.738397315930143</v>
      </c>
      <c r="AD22" s="3">
        <f>AC22*Ferez!$D$19</f>
        <v>48.369198657965072</v>
      </c>
      <c r="AE22" s="3">
        <f>(AD22/1000)*(10000/Ferez!$D$21)</f>
        <v>1.2092299664491268</v>
      </c>
      <c r="AF22" s="3">
        <f t="shared" si="10"/>
        <v>78.957938164939051</v>
      </c>
      <c r="AG22" s="3">
        <f>AF22*Ferez!$D$19</f>
        <v>39.478969082469526</v>
      </c>
      <c r="AH22" s="3">
        <f>(AG22/1000)*(10000/Ferez!$D$21)</f>
        <v>0.98697422706173821</v>
      </c>
      <c r="AI22" s="3">
        <f>AE22*Ferez!$D$20</f>
        <v>4.4338432103134648</v>
      </c>
    </row>
    <row r="23" spans="1:35" x14ac:dyDescent="0.25">
      <c r="A23" s="4">
        <v>775</v>
      </c>
      <c r="B23" s="21" t="s">
        <v>3522</v>
      </c>
      <c r="C23" s="104">
        <v>12</v>
      </c>
      <c r="D23" s="22" t="s">
        <v>1218</v>
      </c>
      <c r="E23" s="100">
        <v>38487</v>
      </c>
      <c r="F23" s="100">
        <v>44204</v>
      </c>
      <c r="G23" s="105">
        <v>15.7</v>
      </c>
      <c r="H23" s="20" t="s">
        <v>1245</v>
      </c>
      <c r="I23" s="20" t="s">
        <v>1246</v>
      </c>
      <c r="J23" s="13">
        <v>1880</v>
      </c>
      <c r="K23" t="s">
        <v>9</v>
      </c>
      <c r="L23" t="s">
        <v>232</v>
      </c>
      <c r="M23" s="20" t="str">
        <f t="shared" si="4"/>
        <v>N</v>
      </c>
      <c r="N23" s="3">
        <v>10.8</v>
      </c>
      <c r="O23" s="23">
        <f t="shared" si="5"/>
        <v>10.8</v>
      </c>
      <c r="P23" s="3">
        <v>49.2</v>
      </c>
      <c r="Q23" s="3">
        <f>VLOOKUP(J23,Aux_H_adj!$X$2:$Y$922,2,FALSE)</f>
        <v>49.2</v>
      </c>
      <c r="R23" s="3">
        <f>VLOOKUP(J23,Aux_H_adj!$X$2:$Z$922,3,FALSE)</f>
        <v>49.2</v>
      </c>
      <c r="S23" s="3">
        <f t="shared" si="0"/>
        <v>15.660846400242503</v>
      </c>
      <c r="T23" s="3">
        <v>55.4</v>
      </c>
      <c r="U23" s="23">
        <f t="shared" si="6"/>
        <v>55.4</v>
      </c>
      <c r="V23" s="3">
        <f t="shared" si="1"/>
        <v>17.634367694582004</v>
      </c>
      <c r="W23" s="27">
        <f t="shared" si="7"/>
        <v>1.9300000000000001E-2</v>
      </c>
      <c r="X23" s="27">
        <f t="shared" si="8"/>
        <v>2.4400000000000002E-2</v>
      </c>
      <c r="Y23" s="3">
        <f>VLOOKUP(K23,SSP!$B$2:$D$113,3,FALSE)</f>
        <v>0.76000000000000079</v>
      </c>
      <c r="Z23" s="3">
        <f>EXP(Ferez!$B$8+Ferez!$B$9*LN(X23)+Ferez!$B$10*LN(O23)+Ferez!$B$11*LN(Y23))</f>
        <v>93.4265200258276</v>
      </c>
      <c r="AA23" s="3">
        <f>EXP(Ferez!$C$8+Ferez!$C$9*LN(Z23))</f>
        <v>21.721399283373604</v>
      </c>
      <c r="AB23" s="3">
        <f>Ferez!$D$8+Ferez!$D$9*Z23+Ferez!$D$10*AA23</f>
        <v>10.00312718216458</v>
      </c>
      <c r="AC23" s="3">
        <f t="shared" si="9"/>
        <v>125.15104649136578</v>
      </c>
      <c r="AD23" s="3">
        <f>AC23*Ferez!$D$19</f>
        <v>62.575523245682888</v>
      </c>
      <c r="AE23" s="3">
        <f>(AD23/1000)*(10000/Ferez!$D$21)</f>
        <v>1.5643880811420721</v>
      </c>
      <c r="AF23" s="3">
        <f t="shared" si="10"/>
        <v>103.42964720799218</v>
      </c>
      <c r="AG23" s="3">
        <f>AF23*Ferez!$D$19</f>
        <v>51.714823603996088</v>
      </c>
      <c r="AH23" s="3">
        <f>(AG23/1000)*(10000/Ferez!$D$21)</f>
        <v>1.2928705900999022</v>
      </c>
      <c r="AI23" s="3">
        <f>AE23*Ferez!$D$20</f>
        <v>5.7360896308542637</v>
      </c>
    </row>
    <row r="24" spans="1:35" x14ac:dyDescent="0.25">
      <c r="A24" s="4">
        <v>776</v>
      </c>
      <c r="B24" s="21" t="s">
        <v>3522</v>
      </c>
      <c r="C24" s="104">
        <v>12</v>
      </c>
      <c r="D24" s="22" t="s">
        <v>1218</v>
      </c>
      <c r="E24" s="100">
        <v>38487</v>
      </c>
      <c r="F24" s="100">
        <v>44204</v>
      </c>
      <c r="G24" s="105">
        <v>15.7</v>
      </c>
      <c r="H24" s="20" t="s">
        <v>1247</v>
      </c>
      <c r="I24" s="20" t="s">
        <v>1248</v>
      </c>
      <c r="J24" s="13">
        <v>1882</v>
      </c>
      <c r="K24" t="s">
        <v>7</v>
      </c>
      <c r="L24" t="s">
        <v>193</v>
      </c>
      <c r="M24" s="20" t="str">
        <f t="shared" si="4"/>
        <v>N</v>
      </c>
      <c r="N24" s="3">
        <v>11.2</v>
      </c>
      <c r="O24" s="23">
        <f t="shared" si="5"/>
        <v>11.2</v>
      </c>
      <c r="P24" s="3">
        <v>65.2</v>
      </c>
      <c r="Q24" s="3">
        <f>VLOOKUP(J24,Aux_H_adj!$X$2:$Y$922,2,FALSE)</f>
        <v>65.2</v>
      </c>
      <c r="R24" s="3">
        <f>VLOOKUP(J24,Aux_H_adj!$X$2:$Z$922,3,FALSE)</f>
        <v>65.2</v>
      </c>
      <c r="S24" s="3">
        <f t="shared" si="0"/>
        <v>20.753804579183154</v>
      </c>
      <c r="T24" s="3">
        <v>71</v>
      </c>
      <c r="U24" s="23">
        <f t="shared" si="6"/>
        <v>71</v>
      </c>
      <c r="V24" s="3">
        <f t="shared" si="1"/>
        <v>22.600001919049138</v>
      </c>
      <c r="W24" s="27">
        <f t="shared" si="7"/>
        <v>3.3799999999999997E-2</v>
      </c>
      <c r="X24" s="27">
        <f t="shared" si="8"/>
        <v>4.0099999999999997E-2</v>
      </c>
      <c r="Y24" s="3">
        <f>VLOOKUP(K24,SSP!$B$2:$D$113,3,FALSE)</f>
        <v>0.57999999999999996</v>
      </c>
      <c r="Z24" s="3">
        <f>EXP(Ferez!$B$8+Ferez!$B$9*LN(X24)+Ferez!$B$10*LN(O24)+Ferez!$B$11*LN(Y24))</f>
        <v>117.36490582142329</v>
      </c>
      <c r="AA24" s="3">
        <f>EXP(Ferez!$C$8+Ferez!$C$9*LN(Z24))</f>
        <v>25.727248643229395</v>
      </c>
      <c r="AB24" s="3">
        <f>Ferez!$D$8+Ferez!$D$9*Z24+Ferez!$D$10*AA24</f>
        <v>12.602403687074039</v>
      </c>
      <c r="AC24" s="3">
        <f t="shared" si="9"/>
        <v>155.69455815172671</v>
      </c>
      <c r="AD24" s="3">
        <f>AC24*Ferez!$D$19</f>
        <v>77.847279075863355</v>
      </c>
      <c r="AE24" s="3">
        <f>(AD24/1000)*(10000/Ferez!$D$21)</f>
        <v>1.9461819768965838</v>
      </c>
      <c r="AF24" s="3">
        <f t="shared" si="10"/>
        <v>129.96730950849732</v>
      </c>
      <c r="AG24" s="3">
        <f>AF24*Ferez!$D$19</f>
        <v>64.983654754248661</v>
      </c>
      <c r="AH24" s="3">
        <f>(AG24/1000)*(10000/Ferez!$D$21)</f>
        <v>1.6245913688562166</v>
      </c>
      <c r="AI24" s="3">
        <f>AE24*Ferez!$D$20</f>
        <v>7.1360005819541401</v>
      </c>
    </row>
    <row r="25" spans="1:35" x14ac:dyDescent="0.25">
      <c r="A25" s="4">
        <v>777</v>
      </c>
      <c r="B25" s="21" t="s">
        <v>3522</v>
      </c>
      <c r="C25" s="104">
        <v>12</v>
      </c>
      <c r="D25" s="22" t="s">
        <v>1218</v>
      </c>
      <c r="E25" s="100">
        <v>38487</v>
      </c>
      <c r="F25" s="100">
        <v>44204</v>
      </c>
      <c r="G25" s="105">
        <v>15.7</v>
      </c>
      <c r="H25" s="20" t="s">
        <v>1249</v>
      </c>
      <c r="I25" s="20" t="s">
        <v>1250</v>
      </c>
      <c r="J25" s="13">
        <v>1883</v>
      </c>
      <c r="K25" t="s">
        <v>7</v>
      </c>
      <c r="L25" t="s">
        <v>193</v>
      </c>
      <c r="M25" s="20" t="str">
        <f t="shared" si="4"/>
        <v>N</v>
      </c>
      <c r="N25" s="3">
        <v>9.1999999999999993</v>
      </c>
      <c r="O25" s="23">
        <f t="shared" si="5"/>
        <v>9.1999999999999993</v>
      </c>
      <c r="P25" s="3">
        <v>48.2</v>
      </c>
      <c r="Q25" s="3">
        <f>VLOOKUP(J25,Aux_H_adj!$X$2:$Y$922,2,FALSE)</f>
        <v>48.2</v>
      </c>
      <c r="R25" s="3">
        <f>VLOOKUP(J25,Aux_H_adj!$X$2:$Z$922,3,FALSE)</f>
        <v>48.2</v>
      </c>
      <c r="S25" s="3">
        <f t="shared" si="0"/>
        <v>15.342536514058711</v>
      </c>
      <c r="T25" s="3">
        <v>53</v>
      </c>
      <c r="U25" s="23">
        <f t="shared" si="6"/>
        <v>53</v>
      </c>
      <c r="V25" s="3">
        <f t="shared" si="1"/>
        <v>16.870423967740905</v>
      </c>
      <c r="W25" s="27">
        <f t="shared" si="7"/>
        <v>1.8499999999999999E-2</v>
      </c>
      <c r="X25" s="27">
        <f t="shared" si="8"/>
        <v>2.24E-2</v>
      </c>
      <c r="Y25" s="3">
        <f>VLOOKUP(K25,SSP!$B$2:$D$113,3,FALSE)</f>
        <v>0.57999999999999996</v>
      </c>
      <c r="Z25" s="3">
        <f>EXP(Ferez!$B$8+Ferez!$B$9*LN(X25)+Ferez!$B$10*LN(O25)+Ferez!$B$11*LN(Y25))</f>
        <v>56.030926484645946</v>
      </c>
      <c r="AA25" s="3">
        <f>EXP(Ferez!$C$8+Ferez!$C$9*LN(Z25))</f>
        <v>14.864113831209288</v>
      </c>
      <c r="AB25" s="3">
        <f>Ferez!$D$8+Ferez!$D$9*Z25+Ferez!$D$10*AA25</f>
        <v>5.9943303723494328</v>
      </c>
      <c r="AC25" s="3">
        <f t="shared" si="9"/>
        <v>76.889370688204664</v>
      </c>
      <c r="AD25" s="3">
        <f>AC25*Ferez!$D$19</f>
        <v>38.444685344102332</v>
      </c>
      <c r="AE25" s="3">
        <f>(AD25/1000)*(10000/Ferez!$D$21)</f>
        <v>0.96111713360255824</v>
      </c>
      <c r="AF25" s="3">
        <f t="shared" si="10"/>
        <v>62.025256856995377</v>
      </c>
      <c r="AG25" s="3">
        <f>AF25*Ferez!$D$19</f>
        <v>31.012628428497688</v>
      </c>
      <c r="AH25" s="3">
        <f>(AG25/1000)*(10000/Ferez!$D$21)</f>
        <v>0.77531571071244221</v>
      </c>
      <c r="AI25" s="3">
        <f>AE25*Ferez!$D$20</f>
        <v>3.5240961565427136</v>
      </c>
    </row>
    <row r="26" spans="1:35" x14ac:dyDescent="0.25">
      <c r="A26" s="4">
        <v>811</v>
      </c>
      <c r="B26" s="21" t="s">
        <v>3522</v>
      </c>
      <c r="C26" s="104">
        <v>12</v>
      </c>
      <c r="D26" s="22" t="s">
        <v>1218</v>
      </c>
      <c r="E26" s="100">
        <v>38487</v>
      </c>
      <c r="F26" s="100">
        <v>44204</v>
      </c>
      <c r="G26" s="105">
        <v>15.7</v>
      </c>
      <c r="H26" s="20" t="s">
        <v>1308</v>
      </c>
      <c r="I26" s="20" t="s">
        <v>1309</v>
      </c>
      <c r="J26" s="13">
        <v>1884</v>
      </c>
      <c r="K26" t="s">
        <v>9</v>
      </c>
      <c r="L26" t="s">
        <v>232</v>
      </c>
      <c r="M26" s="20" t="str">
        <f t="shared" si="4"/>
        <v>N</v>
      </c>
      <c r="N26" s="3">
        <v>7.4</v>
      </c>
      <c r="O26" s="23">
        <f t="shared" si="5"/>
        <v>7.4</v>
      </c>
      <c r="P26" s="3">
        <v>30.1</v>
      </c>
      <c r="Q26" s="3">
        <f>VLOOKUP(J26,Aux_H_adj!$X$2:$Y$922,2,FALSE)</f>
        <v>30.1</v>
      </c>
      <c r="R26" s="3">
        <f>VLOOKUP(J26,Aux_H_adj!$X$2:$Z$922,3,FALSE)</f>
        <v>30.1</v>
      </c>
      <c r="S26" s="3">
        <f t="shared" si="0"/>
        <v>9.5811275741321005</v>
      </c>
      <c r="T26" s="3">
        <v>32.1</v>
      </c>
      <c r="U26" s="23">
        <f t="shared" si="6"/>
        <v>32.1</v>
      </c>
      <c r="V26" s="3">
        <f t="shared" si="1"/>
        <v>10.217747346499682</v>
      </c>
      <c r="W26" s="27">
        <f t="shared" si="7"/>
        <v>7.1999999999999998E-3</v>
      </c>
      <c r="X26" s="27">
        <f t="shared" si="8"/>
        <v>8.2000000000000007E-3</v>
      </c>
      <c r="Y26" s="3">
        <f>VLOOKUP(K26,SSP!$B$2:$D$113,3,FALSE)</f>
        <v>0.76000000000000079</v>
      </c>
      <c r="Z26" s="3">
        <f>EXP(Ferez!$B$8+Ferez!$B$9*LN(X26)+Ferez!$B$10*LN(O26)+Ferez!$B$11*LN(Y26))</f>
        <v>23.179473918724511</v>
      </c>
      <c r="AA26" s="3">
        <f>EXP(Ferez!$C$8+Ferez!$C$9*LN(Z26))</f>
        <v>7.721895936212765</v>
      </c>
      <c r="AB26" s="3">
        <f>Ferez!$D$8+Ferez!$D$9*Z26+Ferez!$D$10*AA26</f>
        <v>2.5690752191220376</v>
      </c>
      <c r="AC26" s="3">
        <f t="shared" si="9"/>
        <v>33.470445074059313</v>
      </c>
      <c r="AD26" s="3">
        <f>AC26*Ferez!$D$19</f>
        <v>16.735222537029657</v>
      </c>
      <c r="AE26" s="3">
        <f>(AD26/1000)*(10000/Ferez!$D$21)</f>
        <v>0.41838056342574143</v>
      </c>
      <c r="AF26" s="3">
        <f t="shared" si="10"/>
        <v>25.748549137846549</v>
      </c>
      <c r="AG26" s="3">
        <f>AF26*Ferez!$D$19</f>
        <v>12.874274568923274</v>
      </c>
      <c r="AH26" s="3">
        <f>(AG26/1000)*(10000/Ferez!$D$21)</f>
        <v>0.32185686422308185</v>
      </c>
      <c r="AI26" s="3">
        <f>AE26*Ferez!$D$20</f>
        <v>1.5340620658943851</v>
      </c>
    </row>
    <row r="27" spans="1:35" x14ac:dyDescent="0.25">
      <c r="A27" s="4">
        <v>808</v>
      </c>
      <c r="B27" s="21" t="s">
        <v>3522</v>
      </c>
      <c r="C27" s="104">
        <v>12</v>
      </c>
      <c r="D27" s="22" t="s">
        <v>1218</v>
      </c>
      <c r="E27" s="100">
        <v>38487</v>
      </c>
      <c r="F27" s="100">
        <v>44204</v>
      </c>
      <c r="G27" s="105">
        <v>15.7</v>
      </c>
      <c r="H27" s="20" t="s">
        <v>1304</v>
      </c>
      <c r="I27" s="20" t="s">
        <v>1305</v>
      </c>
      <c r="J27" s="13">
        <v>1885</v>
      </c>
      <c r="K27" t="s">
        <v>38</v>
      </c>
      <c r="L27" t="s">
        <v>37</v>
      </c>
      <c r="M27" s="20" t="str">
        <f t="shared" si="4"/>
        <v>S</v>
      </c>
      <c r="N27" s="3">
        <v>15</v>
      </c>
      <c r="O27" s="23">
        <f t="shared" si="5"/>
        <v>15</v>
      </c>
      <c r="P27" s="3">
        <v>115.5</v>
      </c>
      <c r="Q27" s="3">
        <f>VLOOKUP(J27,Aux_H_adj!$X$2:$Y$922,2,FALSE)</f>
        <v>12.4</v>
      </c>
      <c r="R27" s="3">
        <f>VLOOKUP(J27,Aux_H_adj!$X$2:$Z$922,3,FALSE)</f>
        <v>115.5</v>
      </c>
      <c r="S27" s="3">
        <f t="shared" si="0"/>
        <v>36.764791854227823</v>
      </c>
      <c r="T27" s="3">
        <v>138.80000000000001</v>
      </c>
      <c r="U27" s="23">
        <f t="shared" si="6"/>
        <v>140.81</v>
      </c>
      <c r="V27" s="3">
        <f t="shared" si="1"/>
        <v>44.82121507353957</v>
      </c>
      <c r="W27" s="27">
        <f t="shared" si="7"/>
        <v>0.1062</v>
      </c>
      <c r="X27" s="27">
        <f t="shared" si="8"/>
        <v>0.1578</v>
      </c>
      <c r="Y27" s="3">
        <f>VLOOKUP(K27,SSP!$B$2:$D$113,3,FALSE)</f>
        <v>0.57999999999999996</v>
      </c>
      <c r="Z27" s="3">
        <f>EXP(Ferez!$B$8+Ferez!$B$9*LN(X27)+Ferez!$B$10*LN(O27)+Ferez!$B$11*LN(Y27))</f>
        <v>567.18802004054976</v>
      </c>
      <c r="AA27" s="3">
        <f>EXP(Ferez!$C$8+Ferez!$C$9*LN(Z27))</f>
        <v>82.802014662739339</v>
      </c>
      <c r="AB27" s="3">
        <f>Ferez!$D$8+Ferez!$D$9*Z27+Ferez!$D$10*AA27</f>
        <v>63.014158640966635</v>
      </c>
      <c r="AC27" s="3">
        <f t="shared" si="9"/>
        <v>713.00419334425578</v>
      </c>
      <c r="AD27" s="3">
        <f>AC27*Ferez!$D$19</f>
        <v>356.50209667212789</v>
      </c>
      <c r="AE27" s="3">
        <f>(AD27/1000)*(10000/Ferez!$D$21)</f>
        <v>8.912552416803198</v>
      </c>
      <c r="AF27" s="3">
        <f t="shared" si="10"/>
        <v>630.20217868151644</v>
      </c>
      <c r="AG27" s="3">
        <f>AF27*Ferez!$D$19</f>
        <v>315.10108934075822</v>
      </c>
      <c r="AH27" s="3">
        <f>(AG27/1000)*(10000/Ferez!$D$21)</f>
        <v>7.877527233518955</v>
      </c>
      <c r="AI27" s="3">
        <f>AE27*Ferez!$D$20</f>
        <v>32.679358861611725</v>
      </c>
    </row>
    <row r="28" spans="1:35" x14ac:dyDescent="0.25">
      <c r="A28" s="4">
        <v>809</v>
      </c>
      <c r="B28" s="21" t="s">
        <v>3522</v>
      </c>
      <c r="C28" s="104">
        <v>12</v>
      </c>
      <c r="D28" s="22" t="s">
        <v>1218</v>
      </c>
      <c r="E28" s="100">
        <v>38487</v>
      </c>
      <c r="F28" s="100">
        <v>44204</v>
      </c>
      <c r="G28" s="105">
        <v>15.7</v>
      </c>
      <c r="H28" s="20" t="s">
        <v>1304</v>
      </c>
      <c r="I28" s="20" t="s">
        <v>1306</v>
      </c>
      <c r="J28" s="13">
        <v>1885</v>
      </c>
      <c r="K28" t="s">
        <v>38</v>
      </c>
      <c r="L28" t="s">
        <v>37</v>
      </c>
      <c r="M28" s="20" t="str">
        <f t="shared" si="4"/>
        <v>S</v>
      </c>
      <c r="N28" s="3">
        <v>15</v>
      </c>
      <c r="O28" s="23">
        <f t="shared" si="5"/>
        <v>6.18</v>
      </c>
      <c r="P28" s="3">
        <v>24.1</v>
      </c>
      <c r="Q28" s="3">
        <f>VLOOKUP(J28,Aux_H_adj!$X$2:$Y$922,2,FALSE)</f>
        <v>12.4</v>
      </c>
      <c r="R28" s="3">
        <f>VLOOKUP(J28,Aux_H_adj!$X$2:$Z$922,3,FALSE)</f>
        <v>115.5</v>
      </c>
      <c r="S28" s="3">
        <f t="shared" si="0"/>
        <v>7.6712682570293556</v>
      </c>
      <c r="T28" s="3">
        <v>138.80000000000001</v>
      </c>
      <c r="U28" s="23">
        <f t="shared" si="6"/>
        <v>29.38</v>
      </c>
      <c r="V28" s="3">
        <f t="shared" si="1"/>
        <v>9.3519444560797691</v>
      </c>
      <c r="W28" s="27">
        <f t="shared" si="7"/>
        <v>4.5999999999999999E-3</v>
      </c>
      <c r="X28" s="27">
        <f t="shared" si="8"/>
        <v>6.8999999999999999E-3</v>
      </c>
      <c r="Y28" s="3">
        <f>VLOOKUP(K28,SSP!$B$2:$D$113,3,FALSE)</f>
        <v>0.57999999999999996</v>
      </c>
      <c r="Z28" s="3">
        <f>EXP(Ferez!$B$8+Ferez!$B$9*LN(X28)+Ferez!$B$10*LN(O28)+Ferez!$B$11*LN(Y28))</f>
        <v>12.561604275451215</v>
      </c>
      <c r="AA28" s="3">
        <f>EXP(Ferez!$C$8+Ferez!$C$9*LN(Z28))</f>
        <v>4.9013593399711652</v>
      </c>
      <c r="AB28" s="3">
        <f>Ferez!$D$8+Ferez!$D$9*Z28+Ferez!$D$10*AA28</f>
        <v>1.50615773963094</v>
      </c>
      <c r="AC28" s="3">
        <f t="shared" si="9"/>
        <v>18.969121355053321</v>
      </c>
      <c r="AD28" s="3">
        <f>AC28*Ferez!$D$19</f>
        <v>9.4845606775266607</v>
      </c>
      <c r="AE28" s="3">
        <f>(AD28/1000)*(10000/Ferez!$D$21)</f>
        <v>0.23711401693816653</v>
      </c>
      <c r="AF28" s="3">
        <f t="shared" si="10"/>
        <v>14.067762015082154</v>
      </c>
      <c r="AG28" s="3">
        <f>AF28*Ferez!$D$19</f>
        <v>7.0338810075410771</v>
      </c>
      <c r="AH28" s="3">
        <f>(AG28/1000)*(10000/Ferez!$D$21)</f>
        <v>0.17584702518852691</v>
      </c>
      <c r="AI28" s="3">
        <f>AE28*Ferez!$D$20</f>
        <v>0.86941806210661055</v>
      </c>
    </row>
    <row r="29" spans="1:35" x14ac:dyDescent="0.25">
      <c r="A29" s="4">
        <v>810</v>
      </c>
      <c r="B29" s="21" t="s">
        <v>3522</v>
      </c>
      <c r="C29" s="104">
        <v>12</v>
      </c>
      <c r="D29" s="22" t="s">
        <v>1218</v>
      </c>
      <c r="E29" s="100">
        <v>38487</v>
      </c>
      <c r="F29" s="100">
        <v>44204</v>
      </c>
      <c r="G29" s="105">
        <v>15.7</v>
      </c>
      <c r="H29" s="20" t="s">
        <v>1304</v>
      </c>
      <c r="I29" s="20" t="s">
        <v>1307</v>
      </c>
      <c r="J29" s="13">
        <v>1885</v>
      </c>
      <c r="K29" t="s">
        <v>38</v>
      </c>
      <c r="L29" t="s">
        <v>37</v>
      </c>
      <c r="M29" s="20" t="str">
        <f t="shared" si="4"/>
        <v>S</v>
      </c>
      <c r="N29" s="3">
        <v>15</v>
      </c>
      <c r="O29" s="23">
        <f t="shared" si="5"/>
        <v>4.1100000000000003</v>
      </c>
      <c r="P29" s="3">
        <v>12.4</v>
      </c>
      <c r="Q29" s="3">
        <f>VLOOKUP(J29,Aux_H_adj!$X$2:$Y$922,2,FALSE)</f>
        <v>12.4</v>
      </c>
      <c r="R29" s="3">
        <f>VLOOKUP(J29,Aux_H_adj!$X$2:$Z$922,3,FALSE)</f>
        <v>115.5</v>
      </c>
      <c r="S29" s="3">
        <f t="shared" si="0"/>
        <v>3.9470425886790048</v>
      </c>
      <c r="T29" s="3">
        <v>138.80000000000001</v>
      </c>
      <c r="U29" s="23">
        <f t="shared" si="6"/>
        <v>15.12</v>
      </c>
      <c r="V29" s="3">
        <f t="shared" si="1"/>
        <v>4.8128454790989146</v>
      </c>
      <c r="W29" s="27">
        <f t="shared" si="7"/>
        <v>1.1999999999999999E-3</v>
      </c>
      <c r="X29" s="27">
        <f t="shared" si="8"/>
        <v>1.8E-3</v>
      </c>
      <c r="Y29" s="3">
        <f>VLOOKUP(K29,SSP!$B$2:$D$113,3,FALSE)</f>
        <v>0.57999999999999996</v>
      </c>
      <c r="Z29" s="3">
        <f>EXP(Ferez!$B$8+Ferez!$B$9*LN(X29)+Ferez!$B$10*LN(O29)+Ferez!$B$11*LN(Y29))</f>
        <v>2.383850722931744</v>
      </c>
      <c r="AA29" s="3">
        <f>EXP(Ferez!$C$8+Ferez!$C$9*LN(Z29))</f>
        <v>1.4281959147426517</v>
      </c>
      <c r="AB29" s="3">
        <f>Ferez!$D$8+Ferez!$D$9*Z29+Ferez!$D$10*AA29</f>
        <v>0.55364842565872241</v>
      </c>
      <c r="AC29" s="3">
        <f t="shared" si="9"/>
        <v>4.365695063333118</v>
      </c>
      <c r="AD29" s="3">
        <f>AC29*Ferez!$D$19</f>
        <v>2.182847531666559</v>
      </c>
      <c r="AE29" s="3">
        <f>(AD29/1000)*(10000/Ferez!$D$21)</f>
        <v>5.457118829166397E-2</v>
      </c>
      <c r="AF29" s="3">
        <f t="shared" si="10"/>
        <v>2.9374991485904665</v>
      </c>
      <c r="AG29" s="3">
        <f>AF29*Ferez!$D$19</f>
        <v>1.4687495742952332</v>
      </c>
      <c r="AH29" s="3">
        <f>(AG29/1000)*(10000/Ferez!$D$21)</f>
        <v>3.6718739357380833E-2</v>
      </c>
      <c r="AI29" s="3">
        <f>AE29*Ferez!$D$20</f>
        <v>0.20009435706943454</v>
      </c>
    </row>
    <row r="30" spans="1:35" x14ac:dyDescent="0.25">
      <c r="A30" s="4">
        <v>807</v>
      </c>
      <c r="B30" s="21" t="s">
        <v>3522</v>
      </c>
      <c r="C30" s="104">
        <v>12</v>
      </c>
      <c r="D30" s="22" t="s">
        <v>1218</v>
      </c>
      <c r="E30" s="100">
        <v>38487</v>
      </c>
      <c r="F30" s="100">
        <v>44204</v>
      </c>
      <c r="G30" s="105">
        <v>15.7</v>
      </c>
      <c r="H30" s="20" t="s">
        <v>1302</v>
      </c>
      <c r="I30" s="20" t="s">
        <v>1303</v>
      </c>
      <c r="J30" s="13">
        <v>1886</v>
      </c>
      <c r="K30" t="s">
        <v>9</v>
      </c>
      <c r="L30" t="s">
        <v>232</v>
      </c>
      <c r="M30" s="20" t="str">
        <f t="shared" si="4"/>
        <v>N</v>
      </c>
      <c r="N30" s="3">
        <v>9.3000000000000007</v>
      </c>
      <c r="O30" s="23">
        <f t="shared" si="5"/>
        <v>9.3000000000000007</v>
      </c>
      <c r="P30" s="3">
        <v>53.5</v>
      </c>
      <c r="Q30" s="3">
        <f>VLOOKUP(J30,Aux_H_adj!$X$2:$Y$922,2,FALSE)</f>
        <v>53.5</v>
      </c>
      <c r="R30" s="3">
        <f>VLOOKUP(J30,Aux_H_adj!$X$2:$Z$922,3,FALSE)</f>
        <v>53.5</v>
      </c>
      <c r="S30" s="3">
        <f t="shared" si="0"/>
        <v>17.0295789108328</v>
      </c>
      <c r="T30" s="3">
        <v>58</v>
      </c>
      <c r="U30" s="23">
        <f t="shared" si="6"/>
        <v>58</v>
      </c>
      <c r="V30" s="3">
        <f t="shared" si="1"/>
        <v>18.461973398659861</v>
      </c>
      <c r="W30" s="27">
        <f t="shared" si="7"/>
        <v>2.2800000000000001E-2</v>
      </c>
      <c r="X30" s="27">
        <f t="shared" si="8"/>
        <v>2.6800000000000001E-2</v>
      </c>
      <c r="Y30" s="3">
        <f>VLOOKUP(K30,SSP!$B$2:$D$113,3,FALSE)</f>
        <v>0.76000000000000079</v>
      </c>
      <c r="Z30" s="3">
        <f>EXP(Ferez!$B$8+Ferez!$B$9*LN(X30)+Ferez!$B$10*LN(O30)+Ferez!$B$11*LN(Y30))</f>
        <v>88.416452231669595</v>
      </c>
      <c r="AA30" s="3">
        <f>EXP(Ferez!$C$8+Ferez!$C$9*LN(Z30))</f>
        <v>20.851014860161165</v>
      </c>
      <c r="AB30" s="3">
        <f>Ferez!$D$8+Ferez!$D$9*Z30+Ferez!$D$10*AA30</f>
        <v>9.4618832877745813</v>
      </c>
      <c r="AC30" s="3">
        <f t="shared" si="9"/>
        <v>118.72935037960534</v>
      </c>
      <c r="AD30" s="3">
        <f>AC30*Ferez!$D$19</f>
        <v>59.364675189802668</v>
      </c>
      <c r="AE30" s="3">
        <f>(AD30/1000)*(10000/Ferez!$D$21)</f>
        <v>1.4841168797450666</v>
      </c>
      <c r="AF30" s="3">
        <f t="shared" si="10"/>
        <v>97.878335519444178</v>
      </c>
      <c r="AG30" s="3">
        <f>AF30*Ferez!$D$19</f>
        <v>48.939167759722089</v>
      </c>
      <c r="AH30" s="3">
        <f>(AG30/1000)*(10000/Ferez!$D$21)</f>
        <v>1.2234791939930523</v>
      </c>
      <c r="AI30" s="3">
        <f>AE30*Ferez!$D$20</f>
        <v>5.4417618923985769</v>
      </c>
    </row>
    <row r="31" spans="1:35" x14ac:dyDescent="0.25">
      <c r="A31" s="4">
        <v>805</v>
      </c>
      <c r="B31" s="21" t="s">
        <v>3522</v>
      </c>
      <c r="C31" s="104">
        <v>12</v>
      </c>
      <c r="D31" s="22" t="s">
        <v>1218</v>
      </c>
      <c r="E31" s="100">
        <v>38487</v>
      </c>
      <c r="F31" s="100">
        <v>44204</v>
      </c>
      <c r="G31" s="105">
        <v>15.7</v>
      </c>
      <c r="H31" s="20" t="s">
        <v>1299</v>
      </c>
      <c r="I31" s="20" t="s">
        <v>1300</v>
      </c>
      <c r="J31" s="13">
        <v>1887</v>
      </c>
      <c r="K31" t="s">
        <v>144</v>
      </c>
      <c r="L31" t="s">
        <v>143</v>
      </c>
      <c r="M31" s="20" t="str">
        <f t="shared" si="4"/>
        <v>S</v>
      </c>
      <c r="N31" s="3">
        <v>8.6999999999999993</v>
      </c>
      <c r="O31" s="23">
        <f t="shared" si="5"/>
        <v>6.76</v>
      </c>
      <c r="P31" s="3">
        <v>29</v>
      </c>
      <c r="Q31" s="3">
        <f>VLOOKUP(J31,Aux_H_adj!$X$2:$Y$922,2,FALSE)</f>
        <v>10.4</v>
      </c>
      <c r="R31" s="3">
        <f>VLOOKUP(J31,Aux_H_adj!$X$2:$Z$922,3,FALSE)</f>
        <v>47.6</v>
      </c>
      <c r="S31" s="3">
        <f t="shared" si="0"/>
        <v>9.2309866993299305</v>
      </c>
      <c r="T31" s="3">
        <v>51.4</v>
      </c>
      <c r="U31" s="23">
        <f t="shared" si="6"/>
        <v>35.35</v>
      </c>
      <c r="V31" s="3">
        <f t="shared" si="1"/>
        <v>11.252254476597001</v>
      </c>
      <c r="W31" s="27">
        <f t="shared" si="7"/>
        <v>6.7000000000000002E-3</v>
      </c>
      <c r="X31" s="27">
        <f t="shared" si="8"/>
        <v>9.9000000000000008E-3</v>
      </c>
      <c r="Y31" s="3">
        <f>VLOOKUP(K31,SSP!$B$2:$D$113,3,FALSE)</f>
        <v>0.84999999999999976</v>
      </c>
      <c r="Z31" s="3">
        <f>EXP(Ferez!$B$8+Ferez!$B$9*LN(X31)+Ferez!$B$10*LN(O31)+Ferez!$B$11*LN(Y31))</f>
        <v>28.46645063804451</v>
      </c>
      <c r="AA31" s="3">
        <f>EXP(Ferez!$C$8+Ferez!$C$9*LN(Z31))</f>
        <v>8.9935207003075508</v>
      </c>
      <c r="AB31" s="3">
        <f>Ferez!$D$8+Ferez!$D$9*Z31+Ferez!$D$10*AA31</f>
        <v>3.1097867382053379</v>
      </c>
      <c r="AC31" s="3">
        <f t="shared" si="9"/>
        <v>40.569758076557399</v>
      </c>
      <c r="AD31" s="3">
        <f>AC31*Ferez!$D$19</f>
        <v>20.284879038278699</v>
      </c>
      <c r="AE31" s="3">
        <f>(AD31/1000)*(10000/Ferez!$D$21)</f>
        <v>0.50712197595696751</v>
      </c>
      <c r="AF31" s="3">
        <f t="shared" si="10"/>
        <v>31.576237376249846</v>
      </c>
      <c r="AG31" s="3">
        <f>AF31*Ferez!$D$19</f>
        <v>15.788118688124923</v>
      </c>
      <c r="AH31" s="3">
        <f>(AG31/1000)*(10000/Ferez!$D$21)</f>
        <v>0.39470296720312303</v>
      </c>
      <c r="AI31" s="3">
        <f>AE31*Ferez!$D$20</f>
        <v>1.8594472451755475</v>
      </c>
    </row>
    <row r="32" spans="1:35" x14ac:dyDescent="0.25">
      <c r="A32" s="4">
        <v>806</v>
      </c>
      <c r="B32" s="21" t="s">
        <v>3522</v>
      </c>
      <c r="C32" s="104">
        <v>12</v>
      </c>
      <c r="D32" s="22" t="s">
        <v>1218</v>
      </c>
      <c r="E32" s="100">
        <v>38487</v>
      </c>
      <c r="F32" s="100">
        <v>44204</v>
      </c>
      <c r="G32" s="105">
        <v>15.7</v>
      </c>
      <c r="H32" s="20" t="s">
        <v>1299</v>
      </c>
      <c r="I32" s="20" t="s">
        <v>1301</v>
      </c>
      <c r="J32" s="13">
        <v>1887</v>
      </c>
      <c r="K32" t="s">
        <v>144</v>
      </c>
      <c r="L32" t="s">
        <v>143</v>
      </c>
      <c r="M32" s="20" t="str">
        <f t="shared" si="4"/>
        <v>S</v>
      </c>
      <c r="N32" s="3">
        <v>8.6999999999999993</v>
      </c>
      <c r="O32" s="23">
        <f t="shared" si="5"/>
        <v>7.73</v>
      </c>
      <c r="P32" s="3">
        <v>39.700000000000003</v>
      </c>
      <c r="Q32" s="3">
        <f>VLOOKUP(J32,Aux_H_adj!$X$2:$Y$922,2,FALSE)</f>
        <v>10.4</v>
      </c>
      <c r="R32" s="3">
        <f>VLOOKUP(J32,Aux_H_adj!$X$2:$Z$922,3,FALSE)</f>
        <v>47.6</v>
      </c>
      <c r="S32" s="3">
        <f t="shared" si="0"/>
        <v>12.636902481496492</v>
      </c>
      <c r="T32" s="3">
        <v>51.4</v>
      </c>
      <c r="U32" s="23">
        <f t="shared" si="6"/>
        <v>48.4</v>
      </c>
      <c r="V32" s="3">
        <f t="shared" si="1"/>
        <v>15.406198491295468</v>
      </c>
      <c r="W32" s="27">
        <f t="shared" si="7"/>
        <v>1.2500000000000001E-2</v>
      </c>
      <c r="X32" s="27">
        <f t="shared" si="8"/>
        <v>1.8599999999999998E-2</v>
      </c>
      <c r="Y32" s="3">
        <f>VLOOKUP(K32,SSP!$B$2:$D$113,3,FALSE)</f>
        <v>0.84999999999999976</v>
      </c>
      <c r="Z32" s="3">
        <f>EXP(Ferez!$B$8+Ferez!$B$9*LN(X32)+Ferez!$B$10*LN(O32)+Ferez!$B$11*LN(Y32))</f>
        <v>58.765231204296562</v>
      </c>
      <c r="AA32" s="3">
        <f>EXP(Ferez!$C$8+Ferez!$C$9*LN(Z32))</f>
        <v>15.398993820758474</v>
      </c>
      <c r="AB32" s="3">
        <f>Ferez!$D$8+Ferez!$D$9*Z32+Ferez!$D$10*AA32</f>
        <v>6.2845598432147236</v>
      </c>
      <c r="AC32" s="3">
        <f t="shared" si="9"/>
        <v>80.448784868269755</v>
      </c>
      <c r="AD32" s="3">
        <f>AC32*Ferez!$D$19</f>
        <v>40.224392434134877</v>
      </c>
      <c r="AE32" s="3">
        <f>(AD32/1000)*(10000/Ferez!$D$21)</f>
        <v>1.005609810853372</v>
      </c>
      <c r="AF32" s="3">
        <f t="shared" si="10"/>
        <v>65.049791047511292</v>
      </c>
      <c r="AG32" s="3">
        <f>AF32*Ferez!$D$19</f>
        <v>32.524895523755646</v>
      </c>
      <c r="AH32" s="3">
        <f>(AG32/1000)*(10000/Ferez!$D$21)</f>
        <v>0.81312238809389115</v>
      </c>
      <c r="AI32" s="3">
        <f>AE32*Ferez!$D$20</f>
        <v>3.6872359731290305</v>
      </c>
    </row>
    <row r="33" spans="1:35" x14ac:dyDescent="0.25">
      <c r="A33" s="4">
        <v>803</v>
      </c>
      <c r="B33" s="21" t="s">
        <v>3522</v>
      </c>
      <c r="C33" s="104">
        <v>12</v>
      </c>
      <c r="D33" s="22" t="s">
        <v>1218</v>
      </c>
      <c r="E33" s="100">
        <v>38487</v>
      </c>
      <c r="F33" s="100">
        <v>44204</v>
      </c>
      <c r="G33" s="105">
        <v>15.7</v>
      </c>
      <c r="H33" s="20" t="s">
        <v>1296</v>
      </c>
      <c r="I33" s="20" t="s">
        <v>1297</v>
      </c>
      <c r="J33" s="13">
        <v>1888</v>
      </c>
      <c r="K33" t="s">
        <v>9</v>
      </c>
      <c r="L33" t="s">
        <v>232</v>
      </c>
      <c r="M33" s="20" t="str">
        <f t="shared" si="4"/>
        <v>S</v>
      </c>
      <c r="N33" s="3">
        <v>8</v>
      </c>
      <c r="O33" s="23">
        <f t="shared" si="5"/>
        <v>8</v>
      </c>
      <c r="P33" s="3">
        <v>26.7</v>
      </c>
      <c r="Q33" s="3">
        <f>VLOOKUP(J33,Aux_H_adj!$X$2:$Y$922,2,FALSE)</f>
        <v>12.6</v>
      </c>
      <c r="R33" s="3">
        <f>VLOOKUP(J33,Aux_H_adj!$X$2:$Z$922,3,FALSE)</f>
        <v>26.7</v>
      </c>
      <c r="S33" s="3">
        <f t="shared" si="0"/>
        <v>8.4988739611072113</v>
      </c>
      <c r="T33" s="3">
        <v>28.2</v>
      </c>
      <c r="U33" s="23">
        <f t="shared" si="6"/>
        <v>32.549999999999997</v>
      </c>
      <c r="V33" s="3">
        <f t="shared" si="1"/>
        <v>10.360986795282386</v>
      </c>
      <c r="W33" s="27">
        <f t="shared" si="7"/>
        <v>5.7000000000000002E-3</v>
      </c>
      <c r="X33" s="27">
        <f t="shared" si="8"/>
        <v>8.3999999999999995E-3</v>
      </c>
      <c r="Y33" s="3">
        <f>VLOOKUP(K33,SSP!$B$2:$D$113,3,FALSE)</f>
        <v>0.76000000000000079</v>
      </c>
      <c r="Z33" s="3">
        <f>EXP(Ferez!$B$8+Ferez!$B$9*LN(X33)+Ferez!$B$10*LN(O33)+Ferez!$B$11*LN(Y33))</f>
        <v>25.559154906530267</v>
      </c>
      <c r="AA33" s="3">
        <f>EXP(Ferez!$C$8+Ferez!$C$9*LN(Z33))</f>
        <v>8.3026229253672028</v>
      </c>
      <c r="AB33" s="3">
        <f>Ferez!$D$8+Ferez!$D$9*Z33+Ferez!$D$10*AA33</f>
        <v>2.811729496427128</v>
      </c>
      <c r="AC33" s="3">
        <f t="shared" si="9"/>
        <v>36.673507328324597</v>
      </c>
      <c r="AD33" s="3">
        <f>AC33*Ferez!$D$19</f>
        <v>18.336753664162298</v>
      </c>
      <c r="AE33" s="3">
        <f>(AD33/1000)*(10000/Ferez!$D$21)</f>
        <v>0.45841884160405749</v>
      </c>
      <c r="AF33" s="3">
        <f t="shared" si="10"/>
        <v>28.370884402957394</v>
      </c>
      <c r="AG33" s="3">
        <f>AF33*Ferez!$D$19</f>
        <v>14.185442201478697</v>
      </c>
      <c r="AH33" s="3">
        <f>(AG33/1000)*(10000/Ferez!$D$21)</f>
        <v>0.35463605503696743</v>
      </c>
      <c r="AI33" s="3">
        <f>AE33*Ferez!$D$20</f>
        <v>1.680869085881544</v>
      </c>
    </row>
    <row r="34" spans="1:35" x14ac:dyDescent="0.25">
      <c r="A34" s="4">
        <v>804</v>
      </c>
      <c r="B34" s="21" t="s">
        <v>3522</v>
      </c>
      <c r="C34" s="104">
        <v>12</v>
      </c>
      <c r="D34" s="22" t="s">
        <v>1218</v>
      </c>
      <c r="E34" s="100">
        <v>38487</v>
      </c>
      <c r="F34" s="100">
        <v>44204</v>
      </c>
      <c r="G34" s="105">
        <v>15.7</v>
      </c>
      <c r="H34" s="20" t="s">
        <v>1296</v>
      </c>
      <c r="I34" s="20" t="s">
        <v>1298</v>
      </c>
      <c r="J34" s="13">
        <v>1888</v>
      </c>
      <c r="K34" t="s">
        <v>9</v>
      </c>
      <c r="L34" t="s">
        <v>232</v>
      </c>
      <c r="M34" s="20" t="str">
        <f t="shared" si="4"/>
        <v>S</v>
      </c>
      <c r="N34" s="3">
        <v>8</v>
      </c>
      <c r="O34" s="23">
        <f t="shared" si="5"/>
        <v>4.16</v>
      </c>
      <c r="P34" s="3">
        <v>12.6</v>
      </c>
      <c r="Q34" s="3">
        <f>VLOOKUP(J34,Aux_H_adj!$X$2:$Y$922,2,FALSE)</f>
        <v>12.6</v>
      </c>
      <c r="R34" s="3">
        <f>VLOOKUP(J34,Aux_H_adj!$X$2:$Z$922,3,FALSE)</f>
        <v>26.7</v>
      </c>
      <c r="S34" s="3">
        <f t="shared" si="0"/>
        <v>4.0107045659157627</v>
      </c>
      <c r="T34" s="3">
        <v>28.2</v>
      </c>
      <c r="U34" s="23">
        <f t="shared" si="6"/>
        <v>15.36</v>
      </c>
      <c r="V34" s="3">
        <f t="shared" si="1"/>
        <v>4.8892398517830244</v>
      </c>
      <c r="W34" s="27">
        <f t="shared" si="7"/>
        <v>1.2999999999999999E-3</v>
      </c>
      <c r="X34" s="27">
        <f t="shared" si="8"/>
        <v>1.9E-3</v>
      </c>
      <c r="Y34" s="3">
        <f>VLOOKUP(K34,SSP!$B$2:$D$113,3,FALSE)</f>
        <v>0.76000000000000079</v>
      </c>
      <c r="Z34" s="3">
        <f>EXP(Ferez!$B$8+Ferez!$B$9*LN(X34)+Ferez!$B$10*LN(O34)+Ferez!$B$11*LN(Y34))</f>
        <v>3.3458709329831384</v>
      </c>
      <c r="AA34" s="3">
        <f>EXP(Ferez!$C$8+Ferez!$C$9*LN(Z34))</f>
        <v>1.836657278913042</v>
      </c>
      <c r="AB34" s="3">
        <f>Ferez!$D$8+Ferez!$D$9*Z34+Ferez!$D$10*AA34</f>
        <v>0.6367689928783733</v>
      </c>
      <c r="AC34" s="3">
        <f t="shared" si="9"/>
        <v>5.8192972047745535</v>
      </c>
      <c r="AD34" s="3">
        <f>AC34*Ferez!$D$19</f>
        <v>2.9096486023872767</v>
      </c>
      <c r="AE34" s="3">
        <f>(AD34/1000)*(10000/Ferez!$D$21)</f>
        <v>7.2741215059681924E-2</v>
      </c>
      <c r="AF34" s="3">
        <f t="shared" si="10"/>
        <v>3.9826399258615117</v>
      </c>
      <c r="AG34" s="3">
        <f>AF34*Ferez!$D$19</f>
        <v>1.9913199629307559</v>
      </c>
      <c r="AH34" s="3">
        <f>(AG34/1000)*(10000/Ferez!$D$21)</f>
        <v>4.9782999073268899E-2</v>
      </c>
      <c r="AI34" s="3">
        <f>AE34*Ferez!$D$20</f>
        <v>0.26671778855216705</v>
      </c>
    </row>
    <row r="35" spans="1:35" x14ac:dyDescent="0.25">
      <c r="A35" s="4">
        <v>814</v>
      </c>
      <c r="B35" s="21" t="s">
        <v>3522</v>
      </c>
      <c r="C35" s="104">
        <v>12</v>
      </c>
      <c r="D35" s="22" t="s">
        <v>1218</v>
      </c>
      <c r="E35" s="100">
        <v>38487</v>
      </c>
      <c r="F35" s="100">
        <v>44204</v>
      </c>
      <c r="G35" s="105">
        <v>15.7</v>
      </c>
      <c r="H35" s="20" t="s">
        <v>1314</v>
      </c>
      <c r="I35" s="20" t="s">
        <v>1315</v>
      </c>
      <c r="J35" s="13">
        <v>1889</v>
      </c>
      <c r="K35" t="s">
        <v>4</v>
      </c>
      <c r="L35" t="s">
        <v>142</v>
      </c>
      <c r="M35" s="20" t="str">
        <f t="shared" si="4"/>
        <v>N</v>
      </c>
      <c r="N35" s="3">
        <v>12.2</v>
      </c>
      <c r="O35" s="23">
        <f t="shared" si="5"/>
        <v>12.2</v>
      </c>
      <c r="P35" s="3">
        <v>75.5</v>
      </c>
      <c r="Q35" s="3">
        <f>VLOOKUP(J35,Aux_H_adj!$X$2:$Y$922,2,FALSE)</f>
        <v>75.5</v>
      </c>
      <c r="R35" s="3">
        <f>VLOOKUP(J35,Aux_H_adj!$X$2:$Z$922,3,FALSE)</f>
        <v>75.5</v>
      </c>
      <c r="S35" s="3">
        <f t="shared" si="0"/>
        <v>24.032396406876195</v>
      </c>
      <c r="T35" s="3">
        <v>86.1</v>
      </c>
      <c r="U35" s="23">
        <f t="shared" si="6"/>
        <v>86.1</v>
      </c>
      <c r="V35" s="3">
        <f t="shared" si="1"/>
        <v>27.406481200424377</v>
      </c>
      <c r="W35" s="27">
        <f t="shared" si="7"/>
        <v>4.5400000000000003E-2</v>
      </c>
      <c r="X35" s="27">
        <f t="shared" si="8"/>
        <v>5.8999999999999997E-2</v>
      </c>
      <c r="Y35" s="3">
        <f>VLOOKUP(K35,SSP!$B$2:$D$113,3,FALSE)</f>
        <v>0.46000000000000074</v>
      </c>
      <c r="Z35" s="3">
        <f>EXP(Ferez!$B$8+Ferez!$B$9*LN(X35)+Ferez!$B$10*LN(O35)+Ferez!$B$11*LN(Y35))</f>
        <v>144.81601715244341</v>
      </c>
      <c r="AA35" s="3">
        <f>EXP(Ferez!$C$8+Ferez!$C$9*LN(Z35))</f>
        <v>30.06901051802134</v>
      </c>
      <c r="AB35" s="3">
        <f>Ferez!$D$8+Ferez!$D$9*Z35+Ferez!$D$10*AA35</f>
        <v>15.604818183058262</v>
      </c>
      <c r="AC35" s="3">
        <f t="shared" si="9"/>
        <v>190.48984585352301</v>
      </c>
      <c r="AD35" s="3">
        <f>AC35*Ferez!$D$19</f>
        <v>95.244922926761504</v>
      </c>
      <c r="AE35" s="3">
        <f>(AD35/1000)*(10000/Ferez!$D$21)</f>
        <v>2.3811230731690376</v>
      </c>
      <c r="AF35" s="3">
        <f t="shared" si="10"/>
        <v>160.42083533550166</v>
      </c>
      <c r="AG35" s="3">
        <f>AF35*Ferez!$D$19</f>
        <v>80.210417667750832</v>
      </c>
      <c r="AH35" s="3">
        <f>(AG35/1000)*(10000/Ferez!$D$21)</f>
        <v>2.0052604416937707</v>
      </c>
      <c r="AI35" s="3">
        <f>AE35*Ferez!$D$20</f>
        <v>8.7307846016198045</v>
      </c>
    </row>
    <row r="36" spans="1:35" x14ac:dyDescent="0.25">
      <c r="A36" s="4">
        <v>813</v>
      </c>
      <c r="B36" s="21" t="s">
        <v>3522</v>
      </c>
      <c r="C36" s="104">
        <v>12</v>
      </c>
      <c r="D36" s="22" t="s">
        <v>1218</v>
      </c>
      <c r="E36" s="100">
        <v>38487</v>
      </c>
      <c r="F36" s="100">
        <v>44204</v>
      </c>
      <c r="G36" s="105">
        <v>15.7</v>
      </c>
      <c r="H36" s="20" t="s">
        <v>1312</v>
      </c>
      <c r="I36" s="20" t="s">
        <v>1313</v>
      </c>
      <c r="J36" s="13">
        <v>1890</v>
      </c>
      <c r="K36" t="s">
        <v>9</v>
      </c>
      <c r="L36" t="s">
        <v>232</v>
      </c>
      <c r="M36" s="20" t="str">
        <f t="shared" si="4"/>
        <v>N</v>
      </c>
      <c r="N36" s="3">
        <v>12</v>
      </c>
      <c r="O36" s="23">
        <f t="shared" si="5"/>
        <v>12</v>
      </c>
      <c r="P36" s="3">
        <v>58.7</v>
      </c>
      <c r="Q36" s="3">
        <f>VLOOKUP(J36,Aux_H_adj!$X$2:$Y$922,2,FALSE)</f>
        <v>58.7</v>
      </c>
      <c r="R36" s="3">
        <f>VLOOKUP(J36,Aux_H_adj!$X$2:$Z$922,3,FALSE)</f>
        <v>58.7</v>
      </c>
      <c r="S36" s="3">
        <f t="shared" si="0"/>
        <v>18.684790318988515</v>
      </c>
      <c r="T36" s="3">
        <v>70</v>
      </c>
      <c r="U36" s="23">
        <f t="shared" si="6"/>
        <v>70</v>
      </c>
      <c r="V36" s="3">
        <f t="shared" si="1"/>
        <v>22.281692032865347</v>
      </c>
      <c r="W36" s="27">
        <f t="shared" si="7"/>
        <v>2.7400000000000001E-2</v>
      </c>
      <c r="X36" s="27">
        <f t="shared" si="8"/>
        <v>3.9E-2</v>
      </c>
      <c r="Y36" s="3">
        <f>VLOOKUP(K36,SSP!$B$2:$D$113,3,FALSE)</f>
        <v>0.76000000000000079</v>
      </c>
      <c r="Z36" s="3">
        <f>EXP(Ferez!$B$8+Ferez!$B$9*LN(X36)+Ferez!$B$10*LN(O36)+Ferez!$B$11*LN(Y36))</f>
        <v>161.0367785506526</v>
      </c>
      <c r="AA36" s="3">
        <f>EXP(Ferez!$C$8+Ferez!$C$9*LN(Z36))</f>
        <v>32.533459135857413</v>
      </c>
      <c r="AB36" s="3">
        <f>Ferez!$D$8+Ferez!$D$9*Z36+Ferez!$D$10*AA36</f>
        <v>17.387649282822149</v>
      </c>
      <c r="AC36" s="3">
        <f t="shared" si="9"/>
        <v>210.95788696933215</v>
      </c>
      <c r="AD36" s="3">
        <f>AC36*Ferez!$D$19</f>
        <v>105.47894348466608</v>
      </c>
      <c r="AE36" s="3">
        <f>(AD36/1000)*(10000/Ferez!$D$21)</f>
        <v>2.636973587116652</v>
      </c>
      <c r="AF36" s="3">
        <f t="shared" si="10"/>
        <v>178.42442783347474</v>
      </c>
      <c r="AG36" s="3">
        <f>AF36*Ferez!$D$19</f>
        <v>89.212213916737369</v>
      </c>
      <c r="AH36" s="3">
        <f>(AG36/1000)*(10000/Ferez!$D$21)</f>
        <v>2.230305347918434</v>
      </c>
      <c r="AI36" s="3">
        <f>AE36*Ferez!$D$20</f>
        <v>9.6689031527610574</v>
      </c>
    </row>
    <row r="37" spans="1:35" x14ac:dyDescent="0.25">
      <c r="A37" s="4">
        <v>812</v>
      </c>
      <c r="B37" s="21" t="s">
        <v>3522</v>
      </c>
      <c r="C37" s="104">
        <v>12</v>
      </c>
      <c r="D37" s="22" t="s">
        <v>1218</v>
      </c>
      <c r="E37" s="100">
        <v>38487</v>
      </c>
      <c r="F37" s="100">
        <v>44204</v>
      </c>
      <c r="G37" s="105">
        <v>15.7</v>
      </c>
      <c r="H37" s="20" t="s">
        <v>1310</v>
      </c>
      <c r="I37" s="20" t="s">
        <v>1311</v>
      </c>
      <c r="J37" s="13">
        <v>1891</v>
      </c>
      <c r="K37" t="s">
        <v>9</v>
      </c>
      <c r="L37" t="s">
        <v>232</v>
      </c>
      <c r="M37" s="20" t="str">
        <f t="shared" si="4"/>
        <v>N</v>
      </c>
      <c r="N37" s="3">
        <v>12.3</v>
      </c>
      <c r="O37" s="23">
        <f t="shared" si="5"/>
        <v>12.3</v>
      </c>
      <c r="P37" s="3">
        <v>85.2</v>
      </c>
      <c r="Q37" s="3">
        <f>VLOOKUP(J37,Aux_H_adj!$X$2:$Y$922,2,FALSE)</f>
        <v>85.2</v>
      </c>
      <c r="R37" s="3">
        <f>VLOOKUP(J37,Aux_H_adj!$X$2:$Z$922,3,FALSE)</f>
        <v>85.2</v>
      </c>
      <c r="S37" s="3">
        <f t="shared" si="0"/>
        <v>27.120002302858968</v>
      </c>
      <c r="T37" s="3">
        <v>93.1</v>
      </c>
      <c r="U37" s="23">
        <f t="shared" si="6"/>
        <v>93.1</v>
      </c>
      <c r="V37" s="3">
        <f t="shared" si="1"/>
        <v>29.634650403710911</v>
      </c>
      <c r="W37" s="27">
        <f t="shared" si="7"/>
        <v>5.7799999999999997E-2</v>
      </c>
      <c r="X37" s="27">
        <f t="shared" si="8"/>
        <v>6.9000000000000006E-2</v>
      </c>
      <c r="Y37" s="3">
        <f>VLOOKUP(K37,SSP!$B$2:$D$113,3,FALSE)</f>
        <v>0.76000000000000079</v>
      </c>
      <c r="Z37" s="3">
        <f>EXP(Ferez!$B$8+Ferez!$B$9*LN(X37)+Ferez!$B$10*LN(O37)+Ferez!$B$11*LN(Y37))</f>
        <v>282.73346721170111</v>
      </c>
      <c r="AA37" s="3">
        <f>EXP(Ferez!$C$8+Ferez!$C$9*LN(Z37))</f>
        <v>49.397662691674235</v>
      </c>
      <c r="AB37" s="3">
        <f>Ferez!$D$8+Ferez!$D$9*Z37+Ferez!$D$10*AA37</f>
        <v>30.903527324435199</v>
      </c>
      <c r="AC37" s="3">
        <f t="shared" si="9"/>
        <v>363.0346572278105</v>
      </c>
      <c r="AD37" s="3">
        <f>AC37*Ferez!$D$19</f>
        <v>181.51732861390525</v>
      </c>
      <c r="AE37" s="3">
        <f>(AD37/1000)*(10000/Ferez!$D$21)</f>
        <v>4.5379332153476311</v>
      </c>
      <c r="AF37" s="3">
        <f t="shared" si="10"/>
        <v>313.63699453613629</v>
      </c>
      <c r="AG37" s="3">
        <f>AF37*Ferez!$D$19</f>
        <v>156.81849726806814</v>
      </c>
      <c r="AH37" s="3">
        <f>(AG37/1000)*(10000/Ferez!$D$21)</f>
        <v>3.9204624317017038</v>
      </c>
      <c r="AI37" s="3">
        <f>AE37*Ferez!$D$20</f>
        <v>16.639088456274646</v>
      </c>
    </row>
    <row r="38" spans="1:35" x14ac:dyDescent="0.25">
      <c r="A38" s="4">
        <v>768</v>
      </c>
      <c r="B38" s="21" t="s">
        <v>3522</v>
      </c>
      <c r="C38" s="104">
        <v>12</v>
      </c>
      <c r="D38" s="22" t="s">
        <v>1218</v>
      </c>
      <c r="E38" s="100">
        <v>38487</v>
      </c>
      <c r="F38" s="100">
        <v>44204</v>
      </c>
      <c r="G38" s="105">
        <v>15.7</v>
      </c>
      <c r="H38" s="20" t="s">
        <v>1233</v>
      </c>
      <c r="I38" s="20" t="s">
        <v>1234</v>
      </c>
      <c r="J38" s="14">
        <v>1892</v>
      </c>
      <c r="K38" t="s">
        <v>4</v>
      </c>
      <c r="L38" t="s">
        <v>142</v>
      </c>
      <c r="M38" s="20" t="str">
        <f t="shared" si="4"/>
        <v>N</v>
      </c>
      <c r="N38" s="3">
        <v>12.6</v>
      </c>
      <c r="O38" s="23">
        <f t="shared" si="5"/>
        <v>12.6</v>
      </c>
      <c r="P38" s="3">
        <v>62.8</v>
      </c>
      <c r="Q38" s="3">
        <f>VLOOKUP(J38,Aux_H_adj!$X$2:$Y$922,2,FALSE)</f>
        <v>62.8</v>
      </c>
      <c r="R38" s="3">
        <f>VLOOKUP(J38,Aux_H_adj!$X$2:$Z$922,3,FALSE)</f>
        <v>62.8</v>
      </c>
      <c r="S38" s="3">
        <f t="shared" si="0"/>
        <v>19.989860852342055</v>
      </c>
      <c r="T38" s="3">
        <v>71.599999999999994</v>
      </c>
      <c r="U38" s="23">
        <f t="shared" si="6"/>
        <v>71.599999999999994</v>
      </c>
      <c r="V38" s="3">
        <f t="shared" si="1"/>
        <v>22.790987850759411</v>
      </c>
      <c r="W38" s="27">
        <f t="shared" si="7"/>
        <v>3.1399999999999997E-2</v>
      </c>
      <c r="X38" s="27">
        <f t="shared" si="8"/>
        <v>4.0800000000000003E-2</v>
      </c>
      <c r="Y38" s="3">
        <f>VLOOKUP(K38,SSP!$B$2:$D$113,3,FALSE)</f>
        <v>0.46000000000000074</v>
      </c>
      <c r="Z38" s="3">
        <f>EXP(Ferez!$B$8+Ferez!$B$9*LN(X38)+Ferez!$B$10*LN(O38)+Ferez!$B$11*LN(Y38))</f>
        <v>105.4182482568575</v>
      </c>
      <c r="AA38" s="3">
        <f>EXP(Ferez!$C$8+Ferez!$C$9*LN(Z38))</f>
        <v>23.757507641702354</v>
      </c>
      <c r="AB38" s="3">
        <f>Ferez!$D$8+Ferez!$D$9*Z38+Ferez!$D$10*AA38</f>
        <v>11.302676409208463</v>
      </c>
      <c r="AC38" s="3">
        <f t="shared" si="9"/>
        <v>140.47843230776832</v>
      </c>
      <c r="AD38" s="3">
        <f>AC38*Ferez!$D$19</f>
        <v>70.239216153884158</v>
      </c>
      <c r="AE38" s="3">
        <f>(AD38/1000)*(10000/Ferez!$D$21)</f>
        <v>1.7559804038471041</v>
      </c>
      <c r="AF38" s="3">
        <f t="shared" si="10"/>
        <v>116.72092466606595</v>
      </c>
      <c r="AG38" s="3">
        <f>AF38*Ferez!$D$19</f>
        <v>58.360462333032977</v>
      </c>
      <c r="AH38" s="3">
        <f>(AG38/1000)*(10000/Ferez!$D$21)</f>
        <v>1.4590115583258245</v>
      </c>
      <c r="AI38" s="3">
        <f>AE38*Ferez!$D$20</f>
        <v>6.4385948141060476</v>
      </c>
    </row>
    <row r="39" spans="1:35" x14ac:dyDescent="0.25">
      <c r="A39" s="4">
        <v>769</v>
      </c>
      <c r="B39" s="21" t="s">
        <v>3522</v>
      </c>
      <c r="C39" s="104">
        <v>12</v>
      </c>
      <c r="D39" s="22" t="s">
        <v>1218</v>
      </c>
      <c r="E39" s="100">
        <v>38487</v>
      </c>
      <c r="F39" s="100">
        <v>44204</v>
      </c>
      <c r="G39" s="105">
        <v>15.7</v>
      </c>
      <c r="H39" s="20" t="s">
        <v>1235</v>
      </c>
      <c r="I39" s="20" t="s">
        <v>1236</v>
      </c>
      <c r="J39" s="14">
        <v>1893</v>
      </c>
      <c r="K39" t="s">
        <v>4</v>
      </c>
      <c r="L39" t="s">
        <v>142</v>
      </c>
      <c r="M39" s="20" t="str">
        <f t="shared" si="4"/>
        <v>N</v>
      </c>
      <c r="N39" s="3">
        <v>11.8</v>
      </c>
      <c r="O39" s="23">
        <f t="shared" si="5"/>
        <v>11.8</v>
      </c>
      <c r="P39" s="3">
        <v>64.400000000000006</v>
      </c>
      <c r="Q39" s="3">
        <f>VLOOKUP(J39,Aux_H_adj!$X$2:$Y$922,2,FALSE)</f>
        <v>64.400000000000006</v>
      </c>
      <c r="R39" s="3">
        <f>VLOOKUP(J39,Aux_H_adj!$X$2:$Z$922,3,FALSE)</f>
        <v>64.400000000000006</v>
      </c>
      <c r="S39" s="3">
        <f t="shared" si="0"/>
        <v>20.499156670236122</v>
      </c>
      <c r="T39" s="3">
        <v>74</v>
      </c>
      <c r="U39" s="23">
        <f t="shared" si="6"/>
        <v>74</v>
      </c>
      <c r="V39" s="3">
        <f t="shared" si="1"/>
        <v>23.554931577600509</v>
      </c>
      <c r="W39" s="27">
        <f t="shared" si="7"/>
        <v>3.3000000000000002E-2</v>
      </c>
      <c r="X39" s="27">
        <f t="shared" si="8"/>
        <v>4.36E-2</v>
      </c>
      <c r="Y39" s="3">
        <f>VLOOKUP(K39,SSP!$B$2:$D$113,3,FALSE)</f>
        <v>0.46000000000000074</v>
      </c>
      <c r="Z39" s="3">
        <f>EXP(Ferez!$B$8+Ferez!$B$9*LN(X39)+Ferez!$B$10*LN(O39)+Ferez!$B$11*LN(Y39))</f>
        <v>105.38142560758348</v>
      </c>
      <c r="AA39" s="3">
        <f>EXP(Ferez!$C$8+Ferez!$C$9*LN(Z39))</f>
        <v>23.751350118832082</v>
      </c>
      <c r="AB39" s="3">
        <f>Ferez!$D$8+Ferez!$D$9*Z39+Ferez!$D$10*AA39</f>
        <v>11.298677756743141</v>
      </c>
      <c r="AC39" s="3">
        <f t="shared" si="9"/>
        <v>140.43145348315869</v>
      </c>
      <c r="AD39" s="3">
        <f>AC39*Ferez!$D$19</f>
        <v>70.215726741579346</v>
      </c>
      <c r="AE39" s="3">
        <f>(AD39/1000)*(10000/Ferez!$D$21)</f>
        <v>1.7553931685394837</v>
      </c>
      <c r="AF39" s="3">
        <f t="shared" si="10"/>
        <v>116.68010336432663</v>
      </c>
      <c r="AG39" s="3">
        <f>AF39*Ferez!$D$19</f>
        <v>58.340051682163313</v>
      </c>
      <c r="AH39" s="3">
        <f>(AG39/1000)*(10000/Ferez!$D$21)</f>
        <v>1.458501292054083</v>
      </c>
      <c r="AI39" s="3">
        <f>AE39*Ferez!$D$20</f>
        <v>6.4364416179781063</v>
      </c>
    </row>
    <row r="40" spans="1:35" x14ac:dyDescent="0.25">
      <c r="A40" s="4">
        <v>770</v>
      </c>
      <c r="B40" s="21" t="s">
        <v>3522</v>
      </c>
      <c r="C40" s="104">
        <v>12</v>
      </c>
      <c r="D40" s="22" t="s">
        <v>1218</v>
      </c>
      <c r="E40" s="100">
        <v>38487</v>
      </c>
      <c r="F40" s="100">
        <v>44204</v>
      </c>
      <c r="G40" s="105">
        <v>15.7</v>
      </c>
      <c r="H40" s="20" t="s">
        <v>1237</v>
      </c>
      <c r="I40" s="20" t="s">
        <v>1238</v>
      </c>
      <c r="J40" s="14">
        <v>1894</v>
      </c>
      <c r="K40" t="s">
        <v>49</v>
      </c>
      <c r="L40" t="s">
        <v>48</v>
      </c>
      <c r="M40" s="20" t="str">
        <f t="shared" si="4"/>
        <v>S</v>
      </c>
      <c r="N40" s="3">
        <v>10.9</v>
      </c>
      <c r="O40" s="23">
        <f t="shared" si="5"/>
        <v>10.9</v>
      </c>
      <c r="P40" s="3">
        <v>33.200000000000003</v>
      </c>
      <c r="Q40" s="3">
        <f>VLOOKUP(J40,Aux_H_adj!$X$2:$Y$922,2,FALSE)</f>
        <v>21.8</v>
      </c>
      <c r="R40" s="3">
        <f>VLOOKUP(J40,Aux_H_adj!$X$2:$Z$922,3,FALSE)</f>
        <v>33.200000000000003</v>
      </c>
      <c r="S40" s="3">
        <f t="shared" si="0"/>
        <v>10.567888221301851</v>
      </c>
      <c r="T40" s="3">
        <v>58.7</v>
      </c>
      <c r="U40" s="23">
        <f t="shared" si="6"/>
        <v>40.47</v>
      </c>
      <c r="V40" s="3">
        <f t="shared" si="1"/>
        <v>12.882001093858008</v>
      </c>
      <c r="W40" s="27">
        <f t="shared" si="7"/>
        <v>8.8000000000000005E-3</v>
      </c>
      <c r="X40" s="27">
        <f t="shared" si="8"/>
        <v>1.2999999999999999E-2</v>
      </c>
      <c r="Y40" s="3">
        <f>VLOOKUP(K40,SSP!$B$2:$D$113,3,FALSE)</f>
        <v>0.41000000000000009</v>
      </c>
      <c r="Z40" s="3">
        <f>EXP(Ferez!$B$8+Ferez!$B$9*LN(X40)+Ferez!$B$10*LN(O40)+Ferez!$B$11*LN(Y40))</f>
        <v>27.665944544070239</v>
      </c>
      <c r="AA40" s="3">
        <f>EXP(Ferez!$C$8+Ferez!$C$9*LN(Z40))</f>
        <v>8.8051822453093997</v>
      </c>
      <c r="AB40" s="3">
        <f>Ferez!$D$8+Ferez!$D$9*Z40+Ferez!$D$10*AA40</f>
        <v>3.0275550251755039</v>
      </c>
      <c r="AC40" s="3">
        <f t="shared" si="9"/>
        <v>39.498681814555141</v>
      </c>
      <c r="AD40" s="3">
        <f>AC40*Ferez!$D$19</f>
        <v>19.749340907277571</v>
      </c>
      <c r="AE40" s="3">
        <f>(AD40/1000)*(10000/Ferez!$D$21)</f>
        <v>0.49373352268193926</v>
      </c>
      <c r="AF40" s="3">
        <f t="shared" si="10"/>
        <v>30.693499569245745</v>
      </c>
      <c r="AG40" s="3">
        <f>AF40*Ferez!$D$19</f>
        <v>15.346749784622872</v>
      </c>
      <c r="AH40" s="3">
        <f>(AG40/1000)*(10000/Ferez!$D$21)</f>
        <v>0.38366874461557177</v>
      </c>
      <c r="AI40" s="3">
        <f>AE40*Ferez!$D$20</f>
        <v>1.8103562498337773</v>
      </c>
    </row>
    <row r="41" spans="1:35" x14ac:dyDescent="0.25">
      <c r="A41" s="4">
        <v>771</v>
      </c>
      <c r="B41" s="21" t="s">
        <v>3522</v>
      </c>
      <c r="C41" s="104">
        <v>12</v>
      </c>
      <c r="D41" s="22" t="s">
        <v>1218</v>
      </c>
      <c r="E41" s="100">
        <v>38487</v>
      </c>
      <c r="F41" s="100">
        <v>44204</v>
      </c>
      <c r="G41" s="105">
        <v>15.7</v>
      </c>
      <c r="H41" s="20" t="s">
        <v>1237</v>
      </c>
      <c r="I41" s="20" t="s">
        <v>1239</v>
      </c>
      <c r="J41" s="14">
        <v>1894</v>
      </c>
      <c r="K41" t="s">
        <v>49</v>
      </c>
      <c r="L41" t="s">
        <v>48</v>
      </c>
      <c r="M41" s="20" t="str">
        <f t="shared" si="4"/>
        <v>S</v>
      </c>
      <c r="N41" s="3">
        <v>10.9</v>
      </c>
      <c r="O41" s="23">
        <f t="shared" si="5"/>
        <v>5.87</v>
      </c>
      <c r="P41" s="3">
        <v>21.8</v>
      </c>
      <c r="Q41" s="3">
        <f>VLOOKUP(J41,Aux_H_adj!$X$2:$Y$922,2,FALSE)</f>
        <v>21.8</v>
      </c>
      <c r="R41" s="3">
        <f>VLOOKUP(J41,Aux_H_adj!$X$2:$Z$922,3,FALSE)</f>
        <v>33.200000000000003</v>
      </c>
      <c r="S41" s="3">
        <f t="shared" si="0"/>
        <v>6.9391555188066372</v>
      </c>
      <c r="T41" s="3">
        <v>58.7</v>
      </c>
      <c r="U41" s="23">
        <f t="shared" si="6"/>
        <v>26.58</v>
      </c>
      <c r="V41" s="3">
        <f t="shared" si="1"/>
        <v>8.4606767747651563</v>
      </c>
      <c r="W41" s="27">
        <f t="shared" si="7"/>
        <v>3.8E-3</v>
      </c>
      <c r="X41" s="27">
        <f t="shared" si="8"/>
        <v>5.5999999999999999E-3</v>
      </c>
      <c r="Y41" s="3">
        <f>VLOOKUP(K41,SSP!$B$2:$D$113,3,FALSE)</f>
        <v>0.41000000000000009</v>
      </c>
      <c r="Z41" s="3">
        <f>EXP(Ferez!$B$8+Ferez!$B$9*LN(X41)+Ferez!$B$10*LN(O41)+Ferez!$B$11*LN(Y41))</f>
        <v>6.8848849157946699</v>
      </c>
      <c r="AA41" s="3">
        <f>EXP(Ferez!$C$8+Ferez!$C$9*LN(Z41))</f>
        <v>3.1372725425694616</v>
      </c>
      <c r="AB41" s="3">
        <f>Ferez!$D$8+Ferez!$D$9*Z41+Ferez!$D$10*AA41</f>
        <v>0.95996405487156333</v>
      </c>
      <c r="AC41" s="3">
        <f t="shared" si="9"/>
        <v>10.982121513235693</v>
      </c>
      <c r="AD41" s="3">
        <f>AC41*Ferez!$D$19</f>
        <v>5.4910607566178466</v>
      </c>
      <c r="AE41" s="3">
        <f>(AD41/1000)*(10000/Ferez!$D$21)</f>
        <v>0.13727651891544615</v>
      </c>
      <c r="AF41" s="3">
        <f t="shared" si="10"/>
        <v>7.8448489706662334</v>
      </c>
      <c r="AG41" s="3">
        <f>AF41*Ferez!$D$19</f>
        <v>3.9224244853331167</v>
      </c>
      <c r="AH41" s="3">
        <f>(AG41/1000)*(10000/Ferez!$D$21)</f>
        <v>9.806061213332791E-2</v>
      </c>
      <c r="AI41" s="3">
        <f>AE41*Ferez!$D$20</f>
        <v>0.50334723602330256</v>
      </c>
    </row>
    <row r="42" spans="1:35" x14ac:dyDescent="0.25">
      <c r="A42" s="4">
        <v>772</v>
      </c>
      <c r="B42" s="21" t="s">
        <v>3522</v>
      </c>
      <c r="C42" s="104">
        <v>12</v>
      </c>
      <c r="D42" s="22" t="s">
        <v>1218</v>
      </c>
      <c r="E42" s="100">
        <v>38487</v>
      </c>
      <c r="F42" s="100">
        <v>44204</v>
      </c>
      <c r="G42" s="105">
        <v>15.7</v>
      </c>
      <c r="H42" s="20" t="s">
        <v>1240</v>
      </c>
      <c r="I42" s="20" t="s">
        <v>1241</v>
      </c>
      <c r="J42" s="14">
        <v>1895</v>
      </c>
      <c r="K42" t="s">
        <v>4</v>
      </c>
      <c r="L42" t="s">
        <v>142</v>
      </c>
      <c r="M42" s="20" t="str">
        <f t="shared" si="4"/>
        <v>N</v>
      </c>
      <c r="N42" s="3">
        <v>11.2</v>
      </c>
      <c r="O42" s="23">
        <f t="shared" si="5"/>
        <v>11.2</v>
      </c>
      <c r="P42" s="3">
        <v>32.200000000000003</v>
      </c>
      <c r="Q42" s="3">
        <f>VLOOKUP(J42,Aux_H_adj!$X$2:$Y$922,2,FALSE)</f>
        <v>32.200000000000003</v>
      </c>
      <c r="R42" s="3">
        <f>VLOOKUP(J42,Aux_H_adj!$X$2:$Z$922,3,FALSE)</f>
        <v>32.200000000000003</v>
      </c>
      <c r="S42" s="3">
        <f t="shared" si="0"/>
        <v>10.249578335118061</v>
      </c>
      <c r="T42" s="3">
        <v>39.5</v>
      </c>
      <c r="U42" s="23">
        <f t="shared" si="6"/>
        <v>39.5</v>
      </c>
      <c r="V42" s="3">
        <f t="shared" si="1"/>
        <v>12.573240504259733</v>
      </c>
      <c r="W42" s="27">
        <f t="shared" si="7"/>
        <v>8.3000000000000001E-3</v>
      </c>
      <c r="X42" s="27">
        <f t="shared" si="8"/>
        <v>1.24E-2</v>
      </c>
      <c r="Y42" s="3">
        <f>VLOOKUP(K42,SSP!$B$2:$D$113,3,FALSE)</f>
        <v>0.46000000000000074</v>
      </c>
      <c r="Z42" s="3">
        <f>EXP(Ferez!$B$8+Ferez!$B$9*LN(X42)+Ferez!$B$10*LN(O42)+Ferez!$B$11*LN(Y42))</f>
        <v>30.547442228880808</v>
      </c>
      <c r="AA42" s="3">
        <f>EXP(Ferez!$C$8+Ferez!$C$9*LN(Z42))</f>
        <v>9.4768680993856655</v>
      </c>
      <c r="AB42" s="3">
        <f>Ferez!$D$8+Ferez!$D$9*Z42+Ferez!$D$10*AA42</f>
        <v>3.3240953010455963</v>
      </c>
      <c r="AC42" s="3">
        <f t="shared" si="9"/>
        <v>43.348405629312069</v>
      </c>
      <c r="AD42" s="3">
        <f>AC42*Ferez!$D$19</f>
        <v>21.674202814656034</v>
      </c>
      <c r="AE42" s="3">
        <f>(AD42/1000)*(10000/Ferez!$D$21)</f>
        <v>0.54185507036640079</v>
      </c>
      <c r="AF42" s="3">
        <f t="shared" si="10"/>
        <v>33.871537529926407</v>
      </c>
      <c r="AG42" s="3">
        <f>AF42*Ferez!$D$19</f>
        <v>16.935768764963203</v>
      </c>
      <c r="AH42" s="3">
        <f>(AG42/1000)*(10000/Ferez!$D$21)</f>
        <v>0.4233942191240801</v>
      </c>
      <c r="AI42" s="3">
        <f>AE42*Ferez!$D$20</f>
        <v>1.9868019246768027</v>
      </c>
    </row>
    <row r="43" spans="1:35" x14ac:dyDescent="0.25">
      <c r="A43" s="4">
        <v>762</v>
      </c>
      <c r="B43" s="21" t="s">
        <v>3522</v>
      </c>
      <c r="C43" s="104">
        <v>12</v>
      </c>
      <c r="D43" s="22" t="s">
        <v>1218</v>
      </c>
      <c r="E43" s="100">
        <v>38487</v>
      </c>
      <c r="F43" s="100">
        <v>44204</v>
      </c>
      <c r="G43" s="105">
        <v>15.7</v>
      </c>
      <c r="H43" s="20" t="s">
        <v>1223</v>
      </c>
      <c r="I43" s="20" t="s">
        <v>1224</v>
      </c>
      <c r="J43" s="14">
        <v>1896</v>
      </c>
      <c r="K43" t="s">
        <v>4</v>
      </c>
      <c r="L43" t="s">
        <v>142</v>
      </c>
      <c r="M43" s="20" t="str">
        <f t="shared" si="4"/>
        <v>N</v>
      </c>
      <c r="N43" s="3">
        <v>12.5</v>
      </c>
      <c r="O43" s="23">
        <f t="shared" si="5"/>
        <v>12.5</v>
      </c>
      <c r="P43" s="3">
        <v>58.4</v>
      </c>
      <c r="Q43" s="3">
        <f>VLOOKUP(J43,Aux_H_adj!$X$2:$Y$922,2,FALSE)</f>
        <v>58.4</v>
      </c>
      <c r="R43" s="3">
        <f>VLOOKUP(J43,Aux_H_adj!$X$2:$Z$922,3,FALSE)</f>
        <v>58.4</v>
      </c>
      <c r="S43" s="3">
        <f t="shared" si="0"/>
        <v>18.589297353133375</v>
      </c>
      <c r="T43" s="3">
        <v>66.3</v>
      </c>
      <c r="U43" s="23">
        <f t="shared" si="6"/>
        <v>66.3</v>
      </c>
      <c r="V43" s="3">
        <f t="shared" si="1"/>
        <v>21.103945453985322</v>
      </c>
      <c r="W43" s="27">
        <f t="shared" si="7"/>
        <v>2.7099999999999999E-2</v>
      </c>
      <c r="X43" s="27">
        <f t="shared" si="8"/>
        <v>3.5000000000000003E-2</v>
      </c>
      <c r="Y43" s="3">
        <f>VLOOKUP(K43,SSP!$B$2:$D$113,3,FALSE)</f>
        <v>0.46000000000000074</v>
      </c>
      <c r="Z43" s="3">
        <f>EXP(Ferez!$B$8+Ferez!$B$9*LN(X43)+Ferez!$B$10*LN(O43)+Ferez!$B$11*LN(Y43))</f>
        <v>90.503013602962795</v>
      </c>
      <c r="AA43" s="3">
        <f>EXP(Ferez!$C$8+Ferez!$C$9*LN(Z43))</f>
        <v>21.215013935670438</v>
      </c>
      <c r="AB43" s="3">
        <f>Ferez!$D$8+Ferez!$D$9*Z43+Ferez!$D$10*AA43</f>
        <v>9.6871672017669468</v>
      </c>
      <c r="AC43" s="3">
        <f t="shared" si="9"/>
        <v>121.40519474040019</v>
      </c>
      <c r="AD43" s="3">
        <f>AC43*Ferez!$D$19</f>
        <v>60.702597370200095</v>
      </c>
      <c r="AE43" s="3">
        <f>(AD43/1000)*(10000/Ferez!$D$21)</f>
        <v>1.5175649342550024</v>
      </c>
      <c r="AF43" s="3">
        <f t="shared" si="10"/>
        <v>100.19018080472975</v>
      </c>
      <c r="AG43" s="3">
        <f>AF43*Ferez!$D$19</f>
        <v>50.095090402364875</v>
      </c>
      <c r="AH43" s="3">
        <f>(AG43/1000)*(10000/Ferez!$D$21)</f>
        <v>1.2523772600591219</v>
      </c>
      <c r="AI43" s="3">
        <f>AE43*Ferez!$D$20</f>
        <v>5.5644047589350087</v>
      </c>
    </row>
    <row r="44" spans="1:35" x14ac:dyDescent="0.25">
      <c r="A44" s="4">
        <v>815</v>
      </c>
      <c r="B44" s="21" t="s">
        <v>3522</v>
      </c>
      <c r="C44" s="104">
        <v>12</v>
      </c>
      <c r="D44" s="22" t="s">
        <v>1218</v>
      </c>
      <c r="E44" s="100">
        <v>38487</v>
      </c>
      <c r="F44" s="100">
        <v>44204</v>
      </c>
      <c r="G44" s="105">
        <v>15.7</v>
      </c>
      <c r="H44" s="20" t="s">
        <v>1316</v>
      </c>
      <c r="I44" s="20" t="s">
        <v>1317</v>
      </c>
      <c r="J44" s="13">
        <v>1897</v>
      </c>
      <c r="K44" t="s">
        <v>49</v>
      </c>
      <c r="L44" t="s">
        <v>48</v>
      </c>
      <c r="M44" s="20" t="str">
        <f t="shared" si="4"/>
        <v>N</v>
      </c>
      <c r="N44" s="3">
        <v>6</v>
      </c>
      <c r="O44" s="23">
        <f t="shared" si="5"/>
        <v>6</v>
      </c>
      <c r="P44" s="3">
        <v>26.8</v>
      </c>
      <c r="Q44" s="3">
        <f>VLOOKUP(J44,Aux_H_adj!$X$2:$Y$922,2,FALSE)</f>
        <v>26.8</v>
      </c>
      <c r="R44" s="3">
        <f>VLOOKUP(J44,Aux_H_adj!$X$2:$Z$922,3,FALSE)</f>
        <v>26.8</v>
      </c>
      <c r="S44" s="3">
        <f t="shared" si="0"/>
        <v>8.5307049497255907</v>
      </c>
      <c r="T44" s="3">
        <v>36.5</v>
      </c>
      <c r="U44" s="23">
        <f t="shared" si="6"/>
        <v>36.5</v>
      </c>
      <c r="V44" s="3">
        <f t="shared" si="1"/>
        <v>11.618310845708359</v>
      </c>
      <c r="W44" s="27">
        <f t="shared" si="7"/>
        <v>5.7000000000000002E-3</v>
      </c>
      <c r="X44" s="27">
        <f t="shared" si="8"/>
        <v>1.06E-2</v>
      </c>
      <c r="Y44" s="3">
        <f>VLOOKUP(K44,SSP!$B$2:$D$113,3,FALSE)</f>
        <v>0.41000000000000009</v>
      </c>
      <c r="Z44" s="3">
        <f>EXP(Ferez!$B$8+Ferez!$B$9*LN(X44)+Ferez!$B$10*LN(O44)+Ferez!$B$11*LN(Y44))</f>
        <v>12.849996896975634</v>
      </c>
      <c r="AA44" s="3">
        <f>EXP(Ferez!$C$8+Ferez!$C$9*LN(Z44))</f>
        <v>4.9846058272867753</v>
      </c>
      <c r="AB44" s="3">
        <f>Ferez!$D$8+Ferez!$D$9*Z44+Ferez!$D$10*AA44</f>
        <v>1.5344554038683069</v>
      </c>
      <c r="AC44" s="3">
        <f t="shared" si="9"/>
        <v>19.369058128130717</v>
      </c>
      <c r="AD44" s="3">
        <f>AC44*Ferez!$D$19</f>
        <v>9.6845290640653587</v>
      </c>
      <c r="AE44" s="3">
        <f>(AD44/1000)*(10000/Ferez!$D$21)</f>
        <v>0.24211322660163395</v>
      </c>
      <c r="AF44" s="3">
        <f t="shared" si="10"/>
        <v>14.384452300843941</v>
      </c>
      <c r="AG44" s="3">
        <f>AF44*Ferez!$D$19</f>
        <v>7.1922261504219707</v>
      </c>
      <c r="AH44" s="3">
        <f>(AG44/1000)*(10000/Ferez!$D$21)</f>
        <v>0.17980565376054927</v>
      </c>
      <c r="AI44" s="3">
        <f>AE44*Ferez!$D$20</f>
        <v>0.8877484975393245</v>
      </c>
    </row>
    <row r="45" spans="1:35" x14ac:dyDescent="0.25">
      <c r="A45" s="4">
        <v>760</v>
      </c>
      <c r="B45" s="21" t="s">
        <v>3522</v>
      </c>
      <c r="C45" s="104">
        <v>12</v>
      </c>
      <c r="D45" s="22" t="s">
        <v>1218</v>
      </c>
      <c r="E45" s="100">
        <v>38487</v>
      </c>
      <c r="F45" s="100">
        <v>44204</v>
      </c>
      <c r="G45" s="105">
        <v>15.7</v>
      </c>
      <c r="H45" s="20" t="s">
        <v>1219</v>
      </c>
      <c r="I45" s="20" t="s">
        <v>1220</v>
      </c>
      <c r="J45" s="14">
        <v>1898</v>
      </c>
      <c r="K45" t="s">
        <v>4</v>
      </c>
      <c r="L45" t="s">
        <v>142</v>
      </c>
      <c r="M45" s="20" t="str">
        <f t="shared" si="4"/>
        <v>N</v>
      </c>
      <c r="N45" s="3">
        <v>12.2</v>
      </c>
      <c r="O45" s="23">
        <f t="shared" si="5"/>
        <v>12.2</v>
      </c>
      <c r="P45" s="3">
        <v>67.5</v>
      </c>
      <c r="Q45" s="3">
        <f>VLOOKUP(J45,Aux_H_adj!$X$2:$Y$922,2,FALSE)</f>
        <v>67.5</v>
      </c>
      <c r="R45" s="3">
        <f>VLOOKUP(J45,Aux_H_adj!$X$2:$Z$922,3,FALSE)</f>
        <v>67.5</v>
      </c>
      <c r="S45" s="3">
        <f t="shared" si="0"/>
        <v>21.485917317405871</v>
      </c>
      <c r="T45" s="3">
        <v>77.2</v>
      </c>
      <c r="U45" s="23">
        <f t="shared" si="6"/>
        <v>77.2</v>
      </c>
      <c r="V45" s="3">
        <f t="shared" si="1"/>
        <v>24.573523213388643</v>
      </c>
      <c r="W45" s="27">
        <f t="shared" si="7"/>
        <v>3.6299999999999999E-2</v>
      </c>
      <c r="X45" s="27">
        <f t="shared" si="8"/>
        <v>4.7399999999999998E-2</v>
      </c>
      <c r="Y45" s="3">
        <f>VLOOKUP(K45,SSP!$B$2:$D$113,3,FALSE)</f>
        <v>0.46000000000000074</v>
      </c>
      <c r="Z45" s="3">
        <f>EXP(Ferez!$B$8+Ferez!$B$9*LN(X45)+Ferez!$B$10*LN(O45)+Ferez!$B$11*LN(Y45))</f>
        <v>117.75454678923001</v>
      </c>
      <c r="AA45" s="3">
        <f>EXP(Ferez!$C$8+Ferez!$C$9*LN(Z45))</f>
        <v>25.790594797038544</v>
      </c>
      <c r="AB45" s="3">
        <f>Ferez!$D$8+Ferez!$D$9*Z45+Ferez!$D$10*AA45</f>
        <v>12.64487171714252</v>
      </c>
      <c r="AC45" s="3">
        <f t="shared" si="9"/>
        <v>156.19001330341106</v>
      </c>
      <c r="AD45" s="3">
        <f>AC45*Ferez!$D$19</f>
        <v>78.095006651705532</v>
      </c>
      <c r="AE45" s="3">
        <f>(AD45/1000)*(10000/Ferez!$D$21)</f>
        <v>1.9523751662926383</v>
      </c>
      <c r="AF45" s="3">
        <f t="shared" si="10"/>
        <v>130.39941850637251</v>
      </c>
      <c r="AG45" s="3">
        <f>AF45*Ferez!$D$19</f>
        <v>65.199709253186256</v>
      </c>
      <c r="AH45" s="3">
        <f>(AG45/1000)*(10000/Ferez!$D$21)</f>
        <v>1.6299927313296565</v>
      </c>
      <c r="AI45" s="3">
        <f>AE45*Ferez!$D$20</f>
        <v>7.1587089430730071</v>
      </c>
    </row>
    <row r="46" spans="1:35" x14ac:dyDescent="0.25">
      <c r="A46" s="4">
        <v>761</v>
      </c>
      <c r="B46" s="21" t="s">
        <v>3522</v>
      </c>
      <c r="C46" s="104">
        <v>12</v>
      </c>
      <c r="D46" s="22" t="s">
        <v>1218</v>
      </c>
      <c r="E46" s="100">
        <v>38487</v>
      </c>
      <c r="F46" s="100">
        <v>44204</v>
      </c>
      <c r="G46" s="105">
        <v>15.7</v>
      </c>
      <c r="H46" s="20" t="s">
        <v>1221</v>
      </c>
      <c r="I46" s="20" t="s">
        <v>1222</v>
      </c>
      <c r="J46" s="14">
        <v>1899</v>
      </c>
      <c r="K46" t="s">
        <v>9</v>
      </c>
      <c r="L46" t="s">
        <v>232</v>
      </c>
      <c r="M46" s="20" t="str">
        <f t="shared" si="4"/>
        <v>N</v>
      </c>
      <c r="N46" s="3">
        <v>10.3</v>
      </c>
      <c r="O46" s="23">
        <f t="shared" si="5"/>
        <v>10.3</v>
      </c>
      <c r="P46" s="3">
        <v>60</v>
      </c>
      <c r="Q46" s="3">
        <f>VLOOKUP(J46,Aux_H_adj!$X$2:$Y$922,2,FALSE)</f>
        <v>60</v>
      </c>
      <c r="R46" s="3">
        <f>VLOOKUP(J46,Aux_H_adj!$X$2:$Z$922,3,FALSE)</f>
        <v>60</v>
      </c>
      <c r="S46" s="3">
        <f t="shared" si="0"/>
        <v>19.098593171027442</v>
      </c>
      <c r="T46" s="3">
        <v>67.400000000000006</v>
      </c>
      <c r="U46" s="23">
        <f t="shared" si="6"/>
        <v>67.400000000000006</v>
      </c>
      <c r="V46" s="3">
        <f t="shared" si="1"/>
        <v>21.454086328787493</v>
      </c>
      <c r="W46" s="27">
        <f t="shared" si="7"/>
        <v>2.86E-2</v>
      </c>
      <c r="X46" s="27">
        <f t="shared" si="8"/>
        <v>3.6200000000000003E-2</v>
      </c>
      <c r="Y46" s="3">
        <f>VLOOKUP(K46,SSP!$B$2:$D$113,3,FALSE)</f>
        <v>0.76000000000000079</v>
      </c>
      <c r="Z46" s="3">
        <f>EXP(Ferez!$B$8+Ferez!$B$9*LN(X46)+Ferez!$B$10*LN(O46)+Ferez!$B$11*LN(Y46))</f>
        <v>129.58739952898503</v>
      </c>
      <c r="AA46" s="3">
        <f>EXP(Ferez!$C$8+Ferez!$C$9*LN(Z46))</f>
        <v>27.689572268258324</v>
      </c>
      <c r="AB46" s="3">
        <f>Ferez!$D$8+Ferez!$D$9*Z46+Ferez!$D$10*AA46</f>
        <v>13.936701095091216</v>
      </c>
      <c r="AC46" s="3">
        <f t="shared" si="9"/>
        <v>171.21367289233459</v>
      </c>
      <c r="AD46" s="3">
        <f>AC46*Ferez!$D$19</f>
        <v>85.606836446167293</v>
      </c>
      <c r="AE46" s="3">
        <f>(AD46/1000)*(10000/Ferez!$D$21)</f>
        <v>2.1401709111541822</v>
      </c>
      <c r="AF46" s="3">
        <f t="shared" si="10"/>
        <v>143.52410062407625</v>
      </c>
      <c r="AG46" s="3">
        <f>AF46*Ferez!$D$19</f>
        <v>71.762050312038127</v>
      </c>
      <c r="AH46" s="3">
        <f>(AG46/1000)*(10000/Ferez!$D$21)</f>
        <v>1.7940512578009531</v>
      </c>
      <c r="AI46" s="3">
        <f>AE46*Ferez!$D$20</f>
        <v>7.847293340898668</v>
      </c>
    </row>
    <row r="47" spans="1:35" x14ac:dyDescent="0.25">
      <c r="A47" s="4">
        <v>787</v>
      </c>
      <c r="B47" s="21" t="s">
        <v>3522</v>
      </c>
      <c r="C47" s="104">
        <v>12</v>
      </c>
      <c r="D47" s="22" t="s">
        <v>1218</v>
      </c>
      <c r="E47" s="100">
        <v>38487</v>
      </c>
      <c r="F47" s="100">
        <v>44204</v>
      </c>
      <c r="G47" s="105">
        <v>15.7</v>
      </c>
      <c r="H47" s="20" t="s">
        <v>1268</v>
      </c>
      <c r="I47" s="20" t="s">
        <v>1269</v>
      </c>
      <c r="J47" s="13">
        <v>3324</v>
      </c>
      <c r="K47" t="s">
        <v>15</v>
      </c>
      <c r="L47" t="s">
        <v>29</v>
      </c>
      <c r="M47" s="20" t="str">
        <f t="shared" si="4"/>
        <v>N</v>
      </c>
      <c r="N47" s="3">
        <v>6.5</v>
      </c>
      <c r="O47" s="23">
        <f t="shared" si="5"/>
        <v>6.5</v>
      </c>
      <c r="P47" s="3">
        <v>12</v>
      </c>
      <c r="Q47" s="3">
        <f>VLOOKUP(J47,Aux_H_adj!$X$2:$Y$922,2,FALSE)</f>
        <v>12</v>
      </c>
      <c r="R47" s="3">
        <f>VLOOKUP(J47,Aux_H_adj!$X$2:$Z$922,3,FALSE)</f>
        <v>12</v>
      </c>
      <c r="S47" s="3">
        <f t="shared" si="0"/>
        <v>3.8197186342054881</v>
      </c>
      <c r="T47" s="3">
        <v>13.2</v>
      </c>
      <c r="U47" s="23">
        <f t="shared" si="6"/>
        <v>13.2</v>
      </c>
      <c r="V47" s="3">
        <f t="shared" si="1"/>
        <v>4.2016904976260365</v>
      </c>
      <c r="W47" s="27">
        <f t="shared" si="7"/>
        <v>1.1000000000000001E-3</v>
      </c>
      <c r="X47" s="27">
        <f t="shared" si="8"/>
        <v>1.4E-3</v>
      </c>
      <c r="Y47" s="3">
        <f>VLOOKUP(K47,SSP!$B$2:$D$113,3,FALSE)</f>
        <v>0.69999999999999973</v>
      </c>
      <c r="Z47" s="3">
        <f>EXP(Ferez!$B$8+Ferez!$B$9*LN(X47)+Ferez!$B$10*LN(O47)+Ferez!$B$11*LN(Y47))</f>
        <v>3.5402124750088686</v>
      </c>
      <c r="AA47" s="3">
        <f>EXP(Ferez!$C$8+Ferez!$C$9*LN(Z47))</f>
        <v>1.9152317629051341</v>
      </c>
      <c r="AB47" s="3">
        <f>Ferez!$D$8+Ferez!$D$9*Z47+Ferez!$D$10*AA47</f>
        <v>0.6539002539531602</v>
      </c>
      <c r="AC47" s="3">
        <f t="shared" si="9"/>
        <v>6.1093444918671631</v>
      </c>
      <c r="AD47" s="3">
        <f>AC47*Ferez!$D$19</f>
        <v>3.0546722459335816</v>
      </c>
      <c r="AE47" s="3">
        <f>(AD47/1000)*(10000/Ferez!$D$21)</f>
        <v>7.6366806148339544E-2</v>
      </c>
      <c r="AF47" s="3">
        <f t="shared" si="10"/>
        <v>4.194112728962029</v>
      </c>
      <c r="AG47" s="3">
        <f>AF47*Ferez!$D$19</f>
        <v>2.0970563644810145</v>
      </c>
      <c r="AH47" s="3">
        <f>(AG47/1000)*(10000/Ferez!$D$21)</f>
        <v>5.2426409112025354E-2</v>
      </c>
      <c r="AI47" s="3">
        <f>AE47*Ferez!$D$20</f>
        <v>0.28001162254391165</v>
      </c>
    </row>
    <row r="48" spans="1:35" x14ac:dyDescent="0.25">
      <c r="A48" s="4">
        <v>800</v>
      </c>
      <c r="B48" s="21" t="s">
        <v>3522</v>
      </c>
      <c r="C48" s="104">
        <v>12</v>
      </c>
      <c r="D48" s="22" t="s">
        <v>1218</v>
      </c>
      <c r="E48" s="100">
        <v>38487</v>
      </c>
      <c r="F48" s="100">
        <v>44204</v>
      </c>
      <c r="G48" s="105">
        <v>15.7</v>
      </c>
      <c r="H48" s="20" t="s">
        <v>1290</v>
      </c>
      <c r="I48" s="20" t="s">
        <v>1291</v>
      </c>
      <c r="J48" s="13">
        <v>3325</v>
      </c>
      <c r="K48" t="s">
        <v>5</v>
      </c>
      <c r="L48" t="s">
        <v>186</v>
      </c>
      <c r="M48" s="20" t="str">
        <f t="shared" si="4"/>
        <v>N</v>
      </c>
      <c r="N48" s="3">
        <v>4.5</v>
      </c>
      <c r="O48" s="23">
        <f t="shared" si="5"/>
        <v>4.5</v>
      </c>
      <c r="P48" s="3">
        <v>14</v>
      </c>
      <c r="Q48" s="3">
        <f>VLOOKUP(J48,Aux_H_adj!$X$2:$Y$922,2,FALSE)</f>
        <v>14</v>
      </c>
      <c r="R48" s="3">
        <f>VLOOKUP(J48,Aux_H_adj!$X$2:$Z$922,3,FALSE)</f>
        <v>14</v>
      </c>
      <c r="S48" s="3">
        <f t="shared" si="0"/>
        <v>4.45633840657307</v>
      </c>
      <c r="T48" s="3">
        <v>17</v>
      </c>
      <c r="U48" s="23">
        <f t="shared" si="6"/>
        <v>17</v>
      </c>
      <c r="V48" s="3">
        <f t="shared" si="1"/>
        <v>5.4112680651244416</v>
      </c>
      <c r="W48" s="27">
        <f t="shared" si="7"/>
        <v>1.6000000000000001E-3</v>
      </c>
      <c r="X48" s="27">
        <f t="shared" si="8"/>
        <v>2.3E-3</v>
      </c>
      <c r="Y48" s="3">
        <f>VLOOKUP(K48,SSP!$B$2:$D$113,3,FALSE)</f>
        <v>0.39999999999999974</v>
      </c>
      <c r="Z48" s="3">
        <f>EXP(Ferez!$B$8+Ferez!$B$9*LN(X48)+Ferez!$B$10*LN(O48)+Ferez!$B$11*LN(Y48))</f>
        <v>2.2427182148442792</v>
      </c>
      <c r="AA48" s="3">
        <f>EXP(Ferez!$C$8+Ferez!$C$9*LN(Z48))</f>
        <v>1.3649676443806387</v>
      </c>
      <c r="AB48" s="3">
        <f>Ferez!$D$8+Ferez!$D$9*Z48+Ferez!$D$10*AA48</f>
        <v>0.54173925730949613</v>
      </c>
      <c r="AC48" s="3">
        <f t="shared" si="9"/>
        <v>4.149425116534414</v>
      </c>
      <c r="AD48" s="3">
        <f>AC48*Ferez!$D$19</f>
        <v>2.074712558267207</v>
      </c>
      <c r="AE48" s="3">
        <f>(AD48/1000)*(10000/Ferez!$D$21)</f>
        <v>5.1867813956680178E-2</v>
      </c>
      <c r="AF48" s="3">
        <f t="shared" si="10"/>
        <v>2.7844574721537754</v>
      </c>
      <c r="AG48" s="3">
        <f>AF48*Ferez!$D$19</f>
        <v>1.3922287360768877</v>
      </c>
      <c r="AH48" s="3">
        <f>(AG48/1000)*(10000/Ferez!$D$21)</f>
        <v>3.4805718401922196E-2</v>
      </c>
      <c r="AI48" s="3">
        <f>AE48*Ferez!$D$20</f>
        <v>0.19018198450782731</v>
      </c>
    </row>
    <row r="49" spans="1:35" x14ac:dyDescent="0.25">
      <c r="A49" s="4">
        <v>798</v>
      </c>
      <c r="B49" s="21" t="s">
        <v>3522</v>
      </c>
      <c r="C49" s="104">
        <v>12</v>
      </c>
      <c r="D49" s="22" t="s">
        <v>1218</v>
      </c>
      <c r="E49" s="100">
        <v>38487</v>
      </c>
      <c r="F49" s="100">
        <v>44204</v>
      </c>
      <c r="G49" s="105">
        <v>15.7</v>
      </c>
      <c r="H49" s="20" t="s">
        <v>1286</v>
      </c>
      <c r="I49" s="20" t="s">
        <v>1287</v>
      </c>
      <c r="J49" s="13">
        <v>3326</v>
      </c>
      <c r="K49" t="s">
        <v>5</v>
      </c>
      <c r="L49" t="s">
        <v>186</v>
      </c>
      <c r="M49" s="20" t="str">
        <f t="shared" si="4"/>
        <v>N</v>
      </c>
      <c r="N49" s="3">
        <v>5</v>
      </c>
      <c r="O49" s="23">
        <f t="shared" si="5"/>
        <v>5</v>
      </c>
      <c r="P49" s="3">
        <v>12.7</v>
      </c>
      <c r="Q49" s="3">
        <f>VLOOKUP(J49,Aux_H_adj!$X$2:$Y$922,2,FALSE)</f>
        <v>12.7</v>
      </c>
      <c r="R49" s="3">
        <f>VLOOKUP(J49,Aux_H_adj!$X$2:$Z$922,3,FALSE)</f>
        <v>12.7</v>
      </c>
      <c r="S49" s="3">
        <f t="shared" si="0"/>
        <v>4.0425355545341413</v>
      </c>
      <c r="T49" s="3">
        <v>14.8</v>
      </c>
      <c r="U49" s="23">
        <f t="shared" si="6"/>
        <v>14.8</v>
      </c>
      <c r="V49" s="3">
        <f t="shared" si="1"/>
        <v>4.7109863155201026</v>
      </c>
      <c r="W49" s="27">
        <f t="shared" si="7"/>
        <v>1.2999999999999999E-3</v>
      </c>
      <c r="X49" s="27">
        <f t="shared" si="8"/>
        <v>1.6999999999999999E-3</v>
      </c>
      <c r="Y49" s="3">
        <f>VLOOKUP(K49,SSP!$B$2:$D$113,3,FALSE)</f>
        <v>0.39999999999999974</v>
      </c>
      <c r="Z49" s="3">
        <f>EXP(Ferez!$B$8+Ferez!$B$9*LN(X49)+Ferez!$B$10*LN(O49)+Ferez!$B$11*LN(Y49))</f>
        <v>1.8651701960659597</v>
      </c>
      <c r="AA49" s="3">
        <f>EXP(Ferez!$C$8+Ferez!$C$9*LN(Z49))</f>
        <v>1.1904825285742366</v>
      </c>
      <c r="AB49" s="3">
        <f>Ferez!$D$8+Ferez!$D$9*Z49+Ferez!$D$10*AA49</f>
        <v>0.51034118220440305</v>
      </c>
      <c r="AC49" s="3">
        <f t="shared" si="9"/>
        <v>3.5659939068445992</v>
      </c>
      <c r="AD49" s="3">
        <f>AC49*Ferez!$D$19</f>
        <v>1.7829969534222996</v>
      </c>
      <c r="AE49" s="3">
        <f>(AD49/1000)*(10000/Ferez!$D$21)</f>
        <v>4.4574923835557494E-2</v>
      </c>
      <c r="AF49" s="3">
        <f t="shared" si="10"/>
        <v>2.375511378270363</v>
      </c>
      <c r="AG49" s="3">
        <f>AF49*Ferez!$D$19</f>
        <v>1.1877556891351815</v>
      </c>
      <c r="AH49" s="3">
        <f>(AG49/1000)*(10000/Ferez!$D$21)</f>
        <v>2.9693892228379534E-2</v>
      </c>
      <c r="AI49" s="3">
        <f>AE49*Ferez!$D$20</f>
        <v>0.16344138739704414</v>
      </c>
    </row>
    <row r="50" spans="1:35" x14ac:dyDescent="0.25">
      <c r="A50" s="4">
        <v>784</v>
      </c>
      <c r="B50" s="21" t="s">
        <v>3522</v>
      </c>
      <c r="C50" s="104">
        <v>12</v>
      </c>
      <c r="D50" s="22" t="s">
        <v>1218</v>
      </c>
      <c r="E50" s="100">
        <v>38487</v>
      </c>
      <c r="F50" s="100">
        <v>44204</v>
      </c>
      <c r="G50" s="105">
        <v>15.7</v>
      </c>
      <c r="H50" s="20" t="s">
        <v>1262</v>
      </c>
      <c r="I50" s="20" t="s">
        <v>1263</v>
      </c>
      <c r="J50" s="13">
        <v>3327</v>
      </c>
      <c r="K50" t="s">
        <v>169</v>
      </c>
      <c r="L50" t="s">
        <v>168</v>
      </c>
      <c r="M50" s="20" t="str">
        <f t="shared" si="4"/>
        <v>N</v>
      </c>
      <c r="N50" s="3">
        <v>3.9</v>
      </c>
      <c r="O50" s="23">
        <f t="shared" si="5"/>
        <v>3.9</v>
      </c>
      <c r="P50" s="3">
        <v>10.5</v>
      </c>
      <c r="Q50" s="3">
        <f>VLOOKUP(J50,Aux_H_adj!$X$2:$Y$922,2,FALSE)</f>
        <v>10.5</v>
      </c>
      <c r="R50" s="3">
        <f>VLOOKUP(J50,Aux_H_adj!$X$2:$Z$922,3,FALSE)</f>
        <v>10.5</v>
      </c>
      <c r="S50" s="3">
        <f t="shared" si="0"/>
        <v>3.3422538049298023</v>
      </c>
      <c r="T50" s="3">
        <v>14.2</v>
      </c>
      <c r="U50" s="23">
        <f t="shared" si="6"/>
        <v>14.2</v>
      </c>
      <c r="V50" s="3">
        <f t="shared" si="1"/>
        <v>4.520000383809827</v>
      </c>
      <c r="W50" s="27">
        <f t="shared" si="7"/>
        <v>8.9999999999999998E-4</v>
      </c>
      <c r="X50" s="27">
        <f t="shared" si="8"/>
        <v>1.6000000000000001E-3</v>
      </c>
      <c r="Y50" s="3">
        <f>VLOOKUP(K50,SSP!$B$2:$D$113,3,FALSE)</f>
        <v>0.39000000000000007</v>
      </c>
      <c r="Z50" s="3">
        <f>EXP(Ferez!$B$8+Ferez!$B$9*LN(X50)+Ferez!$B$10*LN(O50)+Ferez!$B$11*LN(Y50))</f>
        <v>1.3516112740868353</v>
      </c>
      <c r="AA50" s="3">
        <f>EXP(Ferez!$C$8+Ferez!$C$9*LN(Z50))</f>
        <v>0.93744578192346506</v>
      </c>
      <c r="AB50" s="3">
        <f>Ferez!$D$8+Ferez!$D$9*Z50+Ferez!$D$10*AA50</f>
        <v>0.46898512750798038</v>
      </c>
      <c r="AC50" s="3">
        <f t="shared" si="9"/>
        <v>2.7580421835182811</v>
      </c>
      <c r="AD50" s="3">
        <f>AC50*Ferez!$D$19</f>
        <v>1.3790210917591406</v>
      </c>
      <c r="AE50" s="3">
        <f>(AD50/1000)*(10000/Ferez!$D$21)</f>
        <v>3.4475527293978514E-2</v>
      </c>
      <c r="AF50" s="3">
        <f t="shared" si="10"/>
        <v>1.8205964015948157</v>
      </c>
      <c r="AG50" s="3">
        <f>AF50*Ferez!$D$19</f>
        <v>0.91029820079740786</v>
      </c>
      <c r="AH50" s="3">
        <f>(AG50/1000)*(10000/Ferez!$D$21)</f>
        <v>2.2757455019935195E-2</v>
      </c>
      <c r="AI50" s="3">
        <f>AE50*Ferez!$D$20</f>
        <v>0.12641026674458788</v>
      </c>
    </row>
    <row r="51" spans="1:35" x14ac:dyDescent="0.25">
      <c r="A51" s="4">
        <v>782</v>
      </c>
      <c r="B51" s="21" t="s">
        <v>3522</v>
      </c>
      <c r="C51" s="104">
        <v>12</v>
      </c>
      <c r="D51" s="22" t="s">
        <v>1218</v>
      </c>
      <c r="E51" s="100">
        <v>38487</v>
      </c>
      <c r="F51" s="100">
        <v>44204</v>
      </c>
      <c r="G51" s="105">
        <v>15.7</v>
      </c>
      <c r="H51" s="20" t="s">
        <v>1259</v>
      </c>
      <c r="I51" s="20" t="s">
        <v>1260</v>
      </c>
      <c r="J51" s="13">
        <v>3332</v>
      </c>
      <c r="K51" t="s">
        <v>14</v>
      </c>
      <c r="L51" t="s">
        <v>235</v>
      </c>
      <c r="M51" s="20" t="str">
        <f t="shared" si="4"/>
        <v>S</v>
      </c>
      <c r="N51" s="3">
        <v>4.2</v>
      </c>
      <c r="O51" s="23">
        <f t="shared" si="5"/>
        <v>4.2</v>
      </c>
      <c r="P51" s="3">
        <v>10</v>
      </c>
      <c r="Q51" s="3">
        <f>VLOOKUP(J51,Aux_H_adj!$X$2:$Y$922,2,FALSE)</f>
        <v>8</v>
      </c>
      <c r="R51" s="3">
        <f>VLOOKUP(J51,Aux_H_adj!$X$2:$Z$922,3,FALSE)</f>
        <v>10</v>
      </c>
      <c r="S51" s="3">
        <f t="shared" si="0"/>
        <v>3.183098861837907</v>
      </c>
      <c r="T51" s="3">
        <v>14.1</v>
      </c>
      <c r="U51" s="23">
        <f t="shared" si="6"/>
        <v>12.19</v>
      </c>
      <c r="V51" s="3">
        <f t="shared" si="1"/>
        <v>3.8801975125804082</v>
      </c>
      <c r="W51" s="27">
        <f t="shared" si="7"/>
        <v>8.0000000000000004E-4</v>
      </c>
      <c r="X51" s="27">
        <f t="shared" si="8"/>
        <v>1.1999999999999999E-3</v>
      </c>
      <c r="Y51" s="3">
        <f>VLOOKUP(K51,SSP!$B$2:$D$113,3,FALSE)</f>
        <v>0.4900000000000001</v>
      </c>
      <c r="Z51" s="3">
        <f>EXP(Ferez!$B$8+Ferez!$B$9*LN(X51)+Ferez!$B$10*LN(O51)+Ferez!$B$11*LN(Y51))</f>
        <v>1.39659340355033</v>
      </c>
      <c r="AA51" s="3">
        <f>EXP(Ferez!$C$8+Ferez!$C$9*LN(Z51))</f>
        <v>0.96049613777670073</v>
      </c>
      <c r="AB51" s="3">
        <f>Ferez!$D$8+Ferez!$D$9*Z51+Ferez!$D$10*AA51</f>
        <v>0.47253097757161894</v>
      </c>
      <c r="AC51" s="3">
        <f t="shared" si="9"/>
        <v>2.8296205188986496</v>
      </c>
      <c r="AD51" s="3">
        <f>AC51*Ferez!$D$19</f>
        <v>1.4148102594493248</v>
      </c>
      <c r="AE51" s="3">
        <f>(AD51/1000)*(10000/Ferez!$D$21)</f>
        <v>3.5370256486233119E-2</v>
      </c>
      <c r="AF51" s="3">
        <f t="shared" si="10"/>
        <v>1.8691243811219489</v>
      </c>
      <c r="AG51" s="3">
        <f>AF51*Ferez!$D$19</f>
        <v>0.93456219056097445</v>
      </c>
      <c r="AH51" s="3">
        <f>(AG51/1000)*(10000/Ferez!$D$21)</f>
        <v>2.336405476402436E-2</v>
      </c>
      <c r="AI51" s="3">
        <f>AE51*Ferez!$D$20</f>
        <v>0.12969094044952142</v>
      </c>
    </row>
    <row r="52" spans="1:35" x14ac:dyDescent="0.25">
      <c r="A52" s="4">
        <v>783</v>
      </c>
      <c r="B52" s="21" t="s">
        <v>3522</v>
      </c>
      <c r="C52" s="104">
        <v>12</v>
      </c>
      <c r="D52" s="22" t="s">
        <v>1218</v>
      </c>
      <c r="E52" s="100">
        <v>38487</v>
      </c>
      <c r="F52" s="100">
        <v>44204</v>
      </c>
      <c r="G52" s="105">
        <v>15.7</v>
      </c>
      <c r="H52" s="20" t="s">
        <v>1259</v>
      </c>
      <c r="I52" s="20" t="s">
        <v>1261</v>
      </c>
      <c r="J52" s="13">
        <v>3332</v>
      </c>
      <c r="K52" t="s">
        <v>14</v>
      </c>
      <c r="L52" t="s">
        <v>235</v>
      </c>
      <c r="M52" s="20" t="str">
        <f t="shared" si="4"/>
        <v>S</v>
      </c>
      <c r="N52" s="3">
        <v>4.2</v>
      </c>
      <c r="O52" s="23">
        <f t="shared" si="5"/>
        <v>2.75</v>
      </c>
      <c r="P52" s="3">
        <v>8</v>
      </c>
      <c r="Q52" s="3">
        <f>VLOOKUP(J52,Aux_H_adj!$X$2:$Y$922,2,FALSE)</f>
        <v>8</v>
      </c>
      <c r="R52" s="3">
        <f>VLOOKUP(J52,Aux_H_adj!$X$2:$Z$922,3,FALSE)</f>
        <v>10</v>
      </c>
      <c r="S52" s="3">
        <f t="shared" si="0"/>
        <v>2.5464790894703255</v>
      </c>
      <c r="T52" s="3">
        <v>14.1</v>
      </c>
      <c r="U52" s="23">
        <f t="shared" si="6"/>
        <v>9.75</v>
      </c>
      <c r="V52" s="3">
        <f t="shared" si="1"/>
        <v>3.1035213902919589</v>
      </c>
      <c r="W52" s="27">
        <f t="shared" si="7"/>
        <v>5.0000000000000001E-4</v>
      </c>
      <c r="X52" s="27">
        <f t="shared" si="8"/>
        <v>8.0000000000000004E-4</v>
      </c>
      <c r="Y52" s="3">
        <f>VLOOKUP(K52,SSP!$B$2:$D$113,3,FALSE)</f>
        <v>0.4900000000000001</v>
      </c>
      <c r="Z52" s="3">
        <f>EXP(Ferez!$B$8+Ferez!$B$9*LN(X52)+Ferez!$B$10*LN(O52)+Ferez!$B$11*LN(Y52))</f>
        <v>0.63364209616413603</v>
      </c>
      <c r="AA52" s="3">
        <f>EXP(Ferez!$C$8+Ferez!$C$9*LN(Z52))</f>
        <v>0.53435792413399907</v>
      </c>
      <c r="AB52" s="3">
        <f>Ferez!$D$8+Ferez!$D$9*Z52+Ferez!$D$10*AA52</f>
        <v>0.415421974030317</v>
      </c>
      <c r="AC52" s="3">
        <f t="shared" si="9"/>
        <v>1.583421994328452</v>
      </c>
      <c r="AD52" s="3">
        <f>AC52*Ferez!$D$19</f>
        <v>0.79171099716422599</v>
      </c>
      <c r="AE52" s="3">
        <f>(AD52/1000)*(10000/Ferez!$D$21)</f>
        <v>1.9792774929105649E-2</v>
      </c>
      <c r="AF52" s="3">
        <f t="shared" si="10"/>
        <v>1.0490640701944529</v>
      </c>
      <c r="AG52" s="3">
        <f>AF52*Ferez!$D$19</f>
        <v>0.52453203509722646</v>
      </c>
      <c r="AH52" s="3">
        <f>(AG52/1000)*(10000/Ferez!$D$21)</f>
        <v>1.3113300877430661E-2</v>
      </c>
      <c r="AI52" s="3">
        <f>AE52*Ferez!$D$20</f>
        <v>7.2573508073387374E-2</v>
      </c>
    </row>
    <row r="53" spans="1:35" x14ac:dyDescent="0.25">
      <c r="A53" s="4">
        <v>764</v>
      </c>
      <c r="B53" s="21" t="s">
        <v>3522</v>
      </c>
      <c r="C53" s="104">
        <v>12</v>
      </c>
      <c r="D53" s="22" t="s">
        <v>1218</v>
      </c>
      <c r="E53" s="100">
        <v>38487</v>
      </c>
      <c r="F53" s="100">
        <v>44204</v>
      </c>
      <c r="G53" s="105">
        <v>15.7</v>
      </c>
      <c r="H53" s="20" t="s">
        <v>1227</v>
      </c>
      <c r="I53" s="20" t="s">
        <v>1228</v>
      </c>
      <c r="J53" s="14">
        <v>3333</v>
      </c>
      <c r="K53" t="s">
        <v>197</v>
      </c>
      <c r="L53" t="s">
        <v>67</v>
      </c>
      <c r="M53" s="20" t="str">
        <f t="shared" si="4"/>
        <v>N</v>
      </c>
      <c r="N53" s="3">
        <v>5.8</v>
      </c>
      <c r="O53" s="23">
        <f t="shared" si="5"/>
        <v>5.8</v>
      </c>
      <c r="P53" s="3">
        <v>10</v>
      </c>
      <c r="Q53" s="3">
        <f>VLOOKUP(J53,Aux_H_adj!$X$2:$Y$922,2,FALSE)</f>
        <v>10</v>
      </c>
      <c r="R53" s="3">
        <f>VLOOKUP(J53,Aux_H_adj!$X$2:$Z$922,3,FALSE)</f>
        <v>10</v>
      </c>
      <c r="S53" s="3">
        <f t="shared" si="0"/>
        <v>3.183098861837907</v>
      </c>
      <c r="T53" s="3">
        <v>12.6</v>
      </c>
      <c r="U53" s="23">
        <f t="shared" si="6"/>
        <v>12.6</v>
      </c>
      <c r="V53" s="3">
        <f t="shared" si="1"/>
        <v>4.0107045659157627</v>
      </c>
      <c r="W53" s="27">
        <f t="shared" si="7"/>
        <v>8.0000000000000004E-4</v>
      </c>
      <c r="X53" s="27">
        <f t="shared" si="8"/>
        <v>1.2999999999999999E-3</v>
      </c>
      <c r="Y53" s="3">
        <f>VLOOKUP(K53,SSP!$B$2:$D$113,3,FALSE)</f>
        <v>0.41000000000000009</v>
      </c>
      <c r="Z53" s="3">
        <f>EXP(Ferez!$B$8+Ferez!$B$9*LN(X53)+Ferez!$B$10*LN(O53)+Ferez!$B$11*LN(Y53))</f>
        <v>1.7122381138151994</v>
      </c>
      <c r="AA53" s="3">
        <f>EXP(Ferez!$C$8+Ferez!$C$9*LN(Z53))</f>
        <v>1.1172635872029997</v>
      </c>
      <c r="AB53" s="3">
        <f>Ferez!$D$8+Ferez!$D$9*Z53+Ferez!$D$10*AA53</f>
        <v>0.49784194389176506</v>
      </c>
      <c r="AC53" s="3">
        <f t="shared" si="9"/>
        <v>3.327343644909964</v>
      </c>
      <c r="AD53" s="3">
        <f>AC53*Ferez!$D$19</f>
        <v>1.663671822454982</v>
      </c>
      <c r="AE53" s="3">
        <f>(AD53/1000)*(10000/Ferez!$D$21)</f>
        <v>4.1591795561374552E-2</v>
      </c>
      <c r="AF53" s="3">
        <f t="shared" si="10"/>
        <v>2.2100800577069646</v>
      </c>
      <c r="AG53" s="3">
        <f>AF53*Ferez!$D$19</f>
        <v>1.1050400288534823</v>
      </c>
      <c r="AH53" s="3">
        <f>(AG53/1000)*(10000/Ferez!$D$21)</f>
        <v>2.7626000721337061E-2</v>
      </c>
      <c r="AI53" s="3">
        <f>AE53*Ferez!$D$20</f>
        <v>0.15250325039170667</v>
      </c>
    </row>
    <row r="54" spans="1:35" x14ac:dyDescent="0.25">
      <c r="A54" s="4">
        <v>763</v>
      </c>
      <c r="B54" s="21" t="s">
        <v>3522</v>
      </c>
      <c r="C54" s="104">
        <v>12</v>
      </c>
      <c r="D54" s="22" t="s">
        <v>1218</v>
      </c>
      <c r="E54" s="100">
        <v>38487</v>
      </c>
      <c r="F54" s="100">
        <v>44204</v>
      </c>
      <c r="G54" s="105">
        <v>15.7</v>
      </c>
      <c r="H54" s="20" t="s">
        <v>1225</v>
      </c>
      <c r="I54" s="20" t="s">
        <v>1226</v>
      </c>
      <c r="J54" s="14">
        <v>3334</v>
      </c>
      <c r="K54" t="s">
        <v>22</v>
      </c>
      <c r="L54" t="s">
        <v>36</v>
      </c>
      <c r="M54" s="20" t="str">
        <f t="shared" si="4"/>
        <v>N</v>
      </c>
      <c r="N54" s="3">
        <v>4.5</v>
      </c>
      <c r="O54" s="23">
        <f t="shared" si="5"/>
        <v>4.5</v>
      </c>
      <c r="P54" s="3">
        <v>11.7</v>
      </c>
      <c r="Q54" s="3">
        <f>VLOOKUP(J54,Aux_H_adj!$X$2:$Y$922,2,FALSE)</f>
        <v>11.7</v>
      </c>
      <c r="R54" s="3">
        <f>VLOOKUP(J54,Aux_H_adj!$X$2:$Z$922,3,FALSE)</f>
        <v>11.7</v>
      </c>
      <c r="S54" s="3">
        <f t="shared" si="0"/>
        <v>3.7242256683503507</v>
      </c>
      <c r="T54" s="3">
        <v>14.6</v>
      </c>
      <c r="U54" s="23">
        <f t="shared" si="6"/>
        <v>14.6</v>
      </c>
      <c r="V54" s="3">
        <f t="shared" si="1"/>
        <v>4.6473243382833438</v>
      </c>
      <c r="W54" s="27">
        <f t="shared" si="7"/>
        <v>1.1000000000000001E-3</v>
      </c>
      <c r="X54" s="27">
        <f t="shared" si="8"/>
        <v>1.6999999999999999E-3</v>
      </c>
      <c r="Y54" s="3">
        <f>VLOOKUP(K54,SSP!$B$2:$D$113,3,FALSE)</f>
        <v>0.67000000000000026</v>
      </c>
      <c r="Z54" s="3">
        <f>EXP(Ferez!$B$8+Ferez!$B$9*LN(X54)+Ferez!$B$10*LN(O54)+Ferez!$B$11*LN(Y54))</f>
        <v>2.8557105964409386</v>
      </c>
      <c r="AA54" s="3">
        <f>EXP(Ferez!$C$8+Ferez!$C$9*LN(Z54))</f>
        <v>1.6329929314169469</v>
      </c>
      <c r="AB54" s="3">
        <f>Ferez!$D$8+Ferez!$D$9*Z54+Ferez!$D$10*AA54</f>
        <v>0.59403430992143069</v>
      </c>
      <c r="AC54" s="3">
        <f t="shared" si="9"/>
        <v>5.082737837779316</v>
      </c>
      <c r="AD54" s="3">
        <f>AC54*Ferez!$D$19</f>
        <v>2.541368918889658</v>
      </c>
      <c r="AE54" s="3">
        <f>(AD54/1000)*(10000/Ferez!$D$21)</f>
        <v>6.3534222972241455E-2</v>
      </c>
      <c r="AF54" s="3">
        <f t="shared" si="10"/>
        <v>3.4497449063623691</v>
      </c>
      <c r="AG54" s="3">
        <f>AF54*Ferez!$D$19</f>
        <v>1.7248724531811845</v>
      </c>
      <c r="AH54" s="3">
        <f>(AG54/1000)*(10000/Ferez!$D$21)</f>
        <v>4.3121811329529615E-2</v>
      </c>
      <c r="AI54" s="3">
        <f>AE54*Ferez!$D$20</f>
        <v>0.23295881756488532</v>
      </c>
    </row>
    <row r="55" spans="1:35" x14ac:dyDescent="0.25">
      <c r="A55" s="4">
        <v>816</v>
      </c>
      <c r="B55" s="21" t="s">
        <v>3522</v>
      </c>
      <c r="C55" s="104">
        <v>12</v>
      </c>
      <c r="D55" s="22" t="s">
        <v>1218</v>
      </c>
      <c r="E55" s="100">
        <v>38487</v>
      </c>
      <c r="F55" s="100">
        <v>44204</v>
      </c>
      <c r="G55" s="105">
        <v>15.7</v>
      </c>
      <c r="H55" s="20" t="s">
        <v>1318</v>
      </c>
      <c r="I55" s="20" t="s">
        <v>1319</v>
      </c>
      <c r="J55" s="13">
        <v>3335</v>
      </c>
      <c r="K55" t="s">
        <v>49</v>
      </c>
      <c r="L55" t="s">
        <v>48</v>
      </c>
      <c r="M55" s="20" t="str">
        <f t="shared" si="4"/>
        <v>N</v>
      </c>
      <c r="N55" s="3">
        <v>3.8</v>
      </c>
      <c r="O55" s="23">
        <f t="shared" si="5"/>
        <v>3.8</v>
      </c>
      <c r="P55" s="3">
        <v>10.3</v>
      </c>
      <c r="Q55" s="3">
        <f>VLOOKUP(J55,Aux_H_adj!$X$2:$Y$922,2,FALSE)</f>
        <v>10.3</v>
      </c>
      <c r="R55" s="3">
        <f>VLOOKUP(J55,Aux_H_adj!$X$2:$Z$922,3,FALSE)</f>
        <v>10.3</v>
      </c>
      <c r="S55" s="3">
        <f t="shared" si="0"/>
        <v>3.2785918276930444</v>
      </c>
      <c r="T55" s="3">
        <v>15.2</v>
      </c>
      <c r="U55" s="23">
        <f t="shared" si="6"/>
        <v>15.2</v>
      </c>
      <c r="V55" s="3">
        <f t="shared" si="1"/>
        <v>4.8383102699936185</v>
      </c>
      <c r="W55" s="27">
        <f t="shared" si="7"/>
        <v>8.0000000000000004E-4</v>
      </c>
      <c r="X55" s="27">
        <f t="shared" si="8"/>
        <v>1.8E-3</v>
      </c>
      <c r="Y55" s="3">
        <f>VLOOKUP(K55,SSP!$B$2:$D$113,3,FALSE)</f>
        <v>0.41000000000000009</v>
      </c>
      <c r="Z55" s="3">
        <f>EXP(Ferez!$B$8+Ferez!$B$9*LN(X55)+Ferez!$B$10*LN(O55)+Ferez!$B$11*LN(Y55))</f>
        <v>1.5507548616991307</v>
      </c>
      <c r="AA55" s="3">
        <f>EXP(Ferez!$C$8+Ferez!$C$9*LN(Z55))</f>
        <v>1.0380908117302334</v>
      </c>
      <c r="AB55" s="3">
        <f>Ferez!$D$8+Ferez!$D$9*Z55+Ferez!$D$10*AA55</f>
        <v>0.48480416575022933</v>
      </c>
      <c r="AC55" s="3">
        <f t="shared" si="9"/>
        <v>3.073649839179593</v>
      </c>
      <c r="AD55" s="3">
        <f>AC55*Ferez!$D$19</f>
        <v>1.5368249195897965</v>
      </c>
      <c r="AE55" s="3">
        <f>(AD55/1000)*(10000/Ferez!$D$21)</f>
        <v>3.8420622989744913E-2</v>
      </c>
      <c r="AF55" s="3">
        <f t="shared" si="10"/>
        <v>2.0355590274493602</v>
      </c>
      <c r="AG55" s="3">
        <f>AF55*Ferez!$D$19</f>
        <v>1.0177795137246801</v>
      </c>
      <c r="AH55" s="3">
        <f>(AG55/1000)*(10000/Ferez!$D$21)</f>
        <v>2.5444487843117002E-2</v>
      </c>
      <c r="AI55" s="3">
        <f>AE55*Ferez!$D$20</f>
        <v>0.14087561762906467</v>
      </c>
    </row>
    <row r="56" spans="1:35" x14ac:dyDescent="0.25">
      <c r="A56" s="4">
        <v>765</v>
      </c>
      <c r="B56" s="21" t="s">
        <v>3522</v>
      </c>
      <c r="C56" s="104">
        <v>12</v>
      </c>
      <c r="D56" s="22" t="s">
        <v>1218</v>
      </c>
      <c r="E56" s="100">
        <v>38487</v>
      </c>
      <c r="F56" s="100">
        <v>44204</v>
      </c>
      <c r="G56" s="105">
        <v>15.7</v>
      </c>
      <c r="H56" s="20" t="s">
        <v>1229</v>
      </c>
      <c r="I56" s="20" t="s">
        <v>1230</v>
      </c>
      <c r="J56" s="14">
        <v>3336</v>
      </c>
      <c r="K56" t="s">
        <v>13</v>
      </c>
      <c r="L56" t="s">
        <v>192</v>
      </c>
      <c r="M56" s="20" t="str">
        <f t="shared" si="4"/>
        <v>S</v>
      </c>
      <c r="N56" s="3">
        <v>4.2</v>
      </c>
      <c r="O56" s="23">
        <f t="shared" si="5"/>
        <v>3.28</v>
      </c>
      <c r="P56" s="3">
        <v>9.5</v>
      </c>
      <c r="Q56" s="3">
        <f>VLOOKUP(J56,Aux_H_adj!$X$2:$Y$922,2,FALSE)</f>
        <v>7.5</v>
      </c>
      <c r="R56" s="3">
        <f>VLOOKUP(J56,Aux_H_adj!$X$2:$Z$922,3,FALSE)</f>
        <v>10.1</v>
      </c>
      <c r="S56" s="3">
        <f t="shared" si="0"/>
        <v>3.0239439187460113</v>
      </c>
      <c r="T56" s="3">
        <v>19</v>
      </c>
      <c r="U56" s="23">
        <f t="shared" si="6"/>
        <v>11.58</v>
      </c>
      <c r="V56" s="3">
        <f t="shared" si="1"/>
        <v>3.6860284820082962</v>
      </c>
      <c r="W56" s="27">
        <f t="shared" si="7"/>
        <v>6.9999999999999999E-4</v>
      </c>
      <c r="X56" s="27">
        <f t="shared" si="8"/>
        <v>1.1000000000000001E-3</v>
      </c>
      <c r="Y56" s="3">
        <f>VLOOKUP(K56,SSP!$B$2:$D$113,3,FALSE)</f>
        <v>0.81</v>
      </c>
      <c r="Z56" s="3">
        <f>EXP(Ferez!$B$8+Ferez!$B$9*LN(X56)+Ferez!$B$10*LN(O56)+Ferez!$B$11*LN(Y56))</f>
        <v>1.6953560841151678</v>
      </c>
      <c r="AA56" s="3">
        <f>EXP(Ferez!$C$8+Ferez!$C$9*LN(Z56))</f>
        <v>1.1090797520382276</v>
      </c>
      <c r="AB56" s="3">
        <f>Ferez!$D$8+Ferez!$D$9*Z56+Ferez!$D$10*AA56</f>
        <v>0.49647089568627079</v>
      </c>
      <c r="AC56" s="3">
        <f t="shared" si="9"/>
        <v>3.3009067318396661</v>
      </c>
      <c r="AD56" s="3">
        <f>AC56*Ferez!$D$19</f>
        <v>1.650453365919833</v>
      </c>
      <c r="AE56" s="3">
        <f>(AD56/1000)*(10000/Ferez!$D$21)</f>
        <v>4.1261334147995828E-2</v>
      </c>
      <c r="AF56" s="3">
        <f t="shared" si="10"/>
        <v>2.1918269798014385</v>
      </c>
      <c r="AG56" s="3">
        <f>AF56*Ferez!$D$19</f>
        <v>1.0959134899007192</v>
      </c>
      <c r="AH56" s="3">
        <f>(AG56/1000)*(10000/Ferez!$D$21)</f>
        <v>2.739783724751798E-2</v>
      </c>
      <c r="AI56" s="3">
        <f>AE56*Ferez!$D$20</f>
        <v>0.15129155854265136</v>
      </c>
    </row>
    <row r="57" spans="1:35" x14ac:dyDescent="0.25">
      <c r="A57" s="4">
        <v>766</v>
      </c>
      <c r="B57" s="21" t="s">
        <v>3522</v>
      </c>
      <c r="C57" s="104">
        <v>12</v>
      </c>
      <c r="D57" s="22" t="s">
        <v>1218</v>
      </c>
      <c r="E57" s="100">
        <v>38487</v>
      </c>
      <c r="F57" s="100">
        <v>44204</v>
      </c>
      <c r="G57" s="105">
        <v>15.7</v>
      </c>
      <c r="H57" s="20" t="s">
        <v>1229</v>
      </c>
      <c r="I57" s="20" t="s">
        <v>1231</v>
      </c>
      <c r="J57" s="14">
        <v>3336</v>
      </c>
      <c r="K57" t="s">
        <v>13</v>
      </c>
      <c r="L57" t="s">
        <v>192</v>
      </c>
      <c r="M57" s="20" t="str">
        <f t="shared" si="4"/>
        <v>S</v>
      </c>
      <c r="N57" s="3">
        <v>4.2</v>
      </c>
      <c r="O57" s="23">
        <f t="shared" si="5"/>
        <v>4.2</v>
      </c>
      <c r="P57" s="3">
        <v>10.1</v>
      </c>
      <c r="Q57" s="3">
        <f>VLOOKUP(J57,Aux_H_adj!$X$2:$Y$922,2,FALSE)</f>
        <v>7.5</v>
      </c>
      <c r="R57" s="3">
        <f>VLOOKUP(J57,Aux_H_adj!$X$2:$Z$922,3,FALSE)</f>
        <v>10.1</v>
      </c>
      <c r="S57" s="3">
        <f t="shared" si="0"/>
        <v>3.214929850456286</v>
      </c>
      <c r="T57" s="3">
        <v>19</v>
      </c>
      <c r="U57" s="23">
        <f t="shared" si="6"/>
        <v>12.31</v>
      </c>
      <c r="V57" s="3">
        <f t="shared" si="1"/>
        <v>3.9183946989224636</v>
      </c>
      <c r="W57" s="27">
        <f t="shared" si="7"/>
        <v>8.0000000000000004E-4</v>
      </c>
      <c r="X57" s="27">
        <f t="shared" si="8"/>
        <v>1.1999999999999999E-3</v>
      </c>
      <c r="Y57" s="3">
        <f>VLOOKUP(K57,SSP!$B$2:$D$113,3,FALSE)</f>
        <v>0.81</v>
      </c>
      <c r="Z57" s="3">
        <f>EXP(Ferez!$B$8+Ferez!$B$9*LN(X57)+Ferez!$B$10*LN(O57)+Ferez!$B$11*LN(Y57))</f>
        <v>2.3345711945471095</v>
      </c>
      <c r="AA57" s="3">
        <f>EXP(Ferez!$C$8+Ferez!$C$9*LN(Z57))</f>
        <v>1.4062310524238959</v>
      </c>
      <c r="AB57" s="3">
        <f>Ferez!$D$8+Ferez!$D$9*Z57+Ferez!$D$10*AA57</f>
        <v>0.54948036130125166</v>
      </c>
      <c r="AC57" s="3">
        <f t="shared" si="9"/>
        <v>4.2902826082722569</v>
      </c>
      <c r="AD57" s="3">
        <f>AC57*Ferez!$D$19</f>
        <v>2.1451413041361285</v>
      </c>
      <c r="AE57" s="3">
        <f>(AD57/1000)*(10000/Ferez!$D$21)</f>
        <v>5.3628532603403209E-2</v>
      </c>
      <c r="AF57" s="3">
        <f t="shared" si="10"/>
        <v>2.884051555848361</v>
      </c>
      <c r="AG57" s="3">
        <f>AF57*Ferez!$D$19</f>
        <v>1.4420257779241805</v>
      </c>
      <c r="AH57" s="3">
        <f>(AG57/1000)*(10000/Ferez!$D$21)</f>
        <v>3.6050644448104512E-2</v>
      </c>
      <c r="AI57" s="3">
        <f>AE57*Ferez!$D$20</f>
        <v>0.19663795287914509</v>
      </c>
    </row>
    <row r="58" spans="1:35" x14ac:dyDescent="0.25">
      <c r="A58" s="4">
        <v>767</v>
      </c>
      <c r="B58" s="21" t="s">
        <v>3522</v>
      </c>
      <c r="C58" s="104">
        <v>12</v>
      </c>
      <c r="D58" s="22" t="s">
        <v>1218</v>
      </c>
      <c r="E58" s="100">
        <v>38487</v>
      </c>
      <c r="F58" s="100">
        <v>44204</v>
      </c>
      <c r="G58" s="105">
        <v>15.7</v>
      </c>
      <c r="H58" s="20" t="s">
        <v>1229</v>
      </c>
      <c r="I58" s="20" t="s">
        <v>1232</v>
      </c>
      <c r="J58" s="14">
        <v>3336</v>
      </c>
      <c r="K58" t="s">
        <v>13</v>
      </c>
      <c r="L58" t="s">
        <v>192</v>
      </c>
      <c r="M58" s="20" t="str">
        <f t="shared" si="4"/>
        <v>S</v>
      </c>
      <c r="N58" s="3">
        <v>4.2</v>
      </c>
      <c r="O58" s="23">
        <f t="shared" si="5"/>
        <v>2.54</v>
      </c>
      <c r="P58" s="3">
        <v>7.5</v>
      </c>
      <c r="Q58" s="3">
        <f>VLOOKUP(J58,Aux_H_adj!$X$2:$Y$922,2,FALSE)</f>
        <v>7.5</v>
      </c>
      <c r="R58" s="3">
        <f>VLOOKUP(J58,Aux_H_adj!$X$2:$Z$922,3,FALSE)</f>
        <v>10.1</v>
      </c>
      <c r="S58" s="3">
        <f t="shared" si="0"/>
        <v>2.3873241463784303</v>
      </c>
      <c r="T58" s="3">
        <v>19</v>
      </c>
      <c r="U58" s="23">
        <f t="shared" si="6"/>
        <v>9.14</v>
      </c>
      <c r="V58" s="3">
        <f t="shared" si="1"/>
        <v>2.909352359719847</v>
      </c>
      <c r="W58" s="27">
        <f t="shared" si="7"/>
        <v>4.0000000000000002E-4</v>
      </c>
      <c r="X58" s="27">
        <f t="shared" si="8"/>
        <v>6.9999999999999999E-4</v>
      </c>
      <c r="Y58" s="3">
        <f>VLOOKUP(K58,SSP!$B$2:$D$113,3,FALSE)</f>
        <v>0.81</v>
      </c>
      <c r="Z58" s="3">
        <f>EXP(Ferez!$B$8+Ferez!$B$9*LN(X58)+Ferez!$B$10*LN(O58)+Ferez!$B$11*LN(Y58))</f>
        <v>0.86499284714612623</v>
      </c>
      <c r="AA58" s="3">
        <f>EXP(Ferez!$C$8+Ferez!$C$9*LN(Z58))</f>
        <v>0.67316762595576496</v>
      </c>
      <c r="AB58" s="3">
        <f>Ferez!$D$8+Ferez!$D$9*Z58+Ferez!$D$10*AA58</f>
        <v>0.43191225741753891</v>
      </c>
      <c r="AC58" s="3">
        <f t="shared" si="9"/>
        <v>1.9700727305194301</v>
      </c>
      <c r="AD58" s="3">
        <f>AC58*Ferez!$D$19</f>
        <v>0.98503636525971505</v>
      </c>
      <c r="AE58" s="3">
        <f>(AD58/1000)*(10000/Ferez!$D$21)</f>
        <v>2.4625909131492874E-2</v>
      </c>
      <c r="AF58" s="3">
        <f t="shared" si="10"/>
        <v>1.296905104563665</v>
      </c>
      <c r="AG58" s="3">
        <f>AF58*Ferez!$D$19</f>
        <v>0.64845255228183252</v>
      </c>
      <c r="AH58" s="3">
        <f>(AG58/1000)*(10000/Ferez!$D$21)</f>
        <v>1.6211313807045814E-2</v>
      </c>
      <c r="AI58" s="3">
        <f>AE58*Ferez!$D$20</f>
        <v>9.0295000148807203E-2</v>
      </c>
    </row>
    <row r="59" spans="1:35" x14ac:dyDescent="0.25">
      <c r="A59" s="4">
        <v>909</v>
      </c>
      <c r="B59" s="21" t="s">
        <v>3522</v>
      </c>
      <c r="C59" s="104">
        <v>12</v>
      </c>
      <c r="D59" s="22" t="s">
        <v>1320</v>
      </c>
      <c r="E59" s="100">
        <v>38487</v>
      </c>
      <c r="F59" s="100">
        <v>44204</v>
      </c>
      <c r="G59" s="105">
        <v>15.7</v>
      </c>
      <c r="H59" s="20" t="s">
        <v>1473</v>
      </c>
      <c r="I59" s="20" t="s">
        <v>1474</v>
      </c>
      <c r="J59" s="13">
        <v>3601</v>
      </c>
      <c r="K59" t="s">
        <v>197</v>
      </c>
      <c r="L59" t="s">
        <v>67</v>
      </c>
      <c r="M59" s="20" t="str">
        <f t="shared" si="4"/>
        <v>N</v>
      </c>
      <c r="N59" s="3">
        <v>6</v>
      </c>
      <c r="O59" s="23">
        <f t="shared" si="5"/>
        <v>6</v>
      </c>
      <c r="P59" s="3">
        <v>13.8</v>
      </c>
      <c r="Q59" s="3">
        <f>VLOOKUP(J59,Aux_H_adj!$X$2:$Y$922,2,FALSE)</f>
        <v>13.8</v>
      </c>
      <c r="R59" s="3">
        <f>VLOOKUP(J59,Aux_H_adj!$X$2:$Z$922,3,FALSE)</f>
        <v>13.8</v>
      </c>
      <c r="S59" s="3">
        <f t="shared" si="0"/>
        <v>4.3926764293363121</v>
      </c>
      <c r="T59" s="3">
        <v>17</v>
      </c>
      <c r="U59" s="23">
        <f t="shared" si="6"/>
        <v>17</v>
      </c>
      <c r="V59" s="3">
        <f t="shared" si="1"/>
        <v>5.4112680651244416</v>
      </c>
      <c r="W59" s="27">
        <f t="shared" si="7"/>
        <v>1.5E-3</v>
      </c>
      <c r="X59" s="27">
        <f t="shared" si="8"/>
        <v>2.3E-3</v>
      </c>
      <c r="Y59" s="3">
        <f>VLOOKUP(K59,SSP!$B$2:$D$113,3,FALSE)</f>
        <v>0.41000000000000009</v>
      </c>
      <c r="Z59" s="3">
        <f>EXP(Ferez!$B$8+Ferez!$B$9*LN(X59)+Ferez!$B$10*LN(O59)+Ferez!$B$11*LN(Y59))</f>
        <v>3.0329245033947339</v>
      </c>
      <c r="AA59" s="3">
        <f>EXP(Ferez!$C$8+Ferez!$C$9*LN(Z59))</f>
        <v>1.7075950856841464</v>
      </c>
      <c r="AB59" s="3">
        <f>Ferez!$D$8+Ferez!$D$9*Z59+Ferez!$D$10*AA59</f>
        <v>0.60940119487489908</v>
      </c>
      <c r="AC59" s="3">
        <f t="shared" si="9"/>
        <v>5.3499207839537801</v>
      </c>
      <c r="AD59" s="3">
        <f>AC59*Ferez!$D$19</f>
        <v>2.6749603919768901</v>
      </c>
      <c r="AE59" s="3">
        <f>(AD59/1000)*(10000/Ferez!$D$21)</f>
        <v>6.6874009799422249E-2</v>
      </c>
      <c r="AF59" s="3">
        <f t="shared" si="10"/>
        <v>3.6423256982696328</v>
      </c>
      <c r="AG59" s="3">
        <f>AF59*Ferez!$D$19</f>
        <v>1.8211628491348164</v>
      </c>
      <c r="AH59" s="3">
        <f>(AG59/1000)*(10000/Ferez!$D$21)</f>
        <v>4.552907122837041E-2</v>
      </c>
      <c r="AI59" s="3">
        <f>AE59*Ferez!$D$20</f>
        <v>0.24520470259788157</v>
      </c>
    </row>
    <row r="60" spans="1:35" x14ac:dyDescent="0.25">
      <c r="A60" s="4">
        <v>917</v>
      </c>
      <c r="B60" s="21" t="s">
        <v>3522</v>
      </c>
      <c r="C60" s="104">
        <v>12</v>
      </c>
      <c r="D60" s="22" t="s">
        <v>1320</v>
      </c>
      <c r="E60" s="100">
        <v>38487</v>
      </c>
      <c r="F60" s="100">
        <v>44204</v>
      </c>
      <c r="G60" s="105">
        <v>15.7</v>
      </c>
      <c r="H60" s="20" t="s">
        <v>1488</v>
      </c>
      <c r="I60" s="20" t="s">
        <v>1489</v>
      </c>
      <c r="J60" s="13">
        <v>3602</v>
      </c>
      <c r="K60" t="s">
        <v>197</v>
      </c>
      <c r="L60" t="s">
        <v>67</v>
      </c>
      <c r="M60" s="20" t="str">
        <f t="shared" si="4"/>
        <v>S</v>
      </c>
      <c r="N60" s="3">
        <v>6.3</v>
      </c>
      <c r="O60" s="23">
        <f t="shared" si="5"/>
        <v>6.3</v>
      </c>
      <c r="P60" s="3">
        <v>22.5</v>
      </c>
      <c r="Q60" s="3">
        <f>VLOOKUP(J60,Aux_H_adj!$X$2:$Y$922,2,FALSE)</f>
        <v>13.5</v>
      </c>
      <c r="R60" s="3">
        <f>VLOOKUP(J60,Aux_H_adj!$X$2:$Z$922,3,FALSE)</f>
        <v>22.5</v>
      </c>
      <c r="S60" s="3">
        <f t="shared" si="0"/>
        <v>7.1619724391352904</v>
      </c>
      <c r="T60" s="3">
        <v>48.5</v>
      </c>
      <c r="U60" s="23">
        <f t="shared" si="6"/>
        <v>27.43</v>
      </c>
      <c r="V60" s="3">
        <f t="shared" si="1"/>
        <v>8.7312401780213786</v>
      </c>
      <c r="W60" s="27">
        <f t="shared" si="7"/>
        <v>4.0000000000000001E-3</v>
      </c>
      <c r="X60" s="27">
        <f t="shared" si="8"/>
        <v>6.0000000000000001E-3</v>
      </c>
      <c r="Y60" s="3">
        <f>VLOOKUP(K60,SSP!$B$2:$D$113,3,FALSE)</f>
        <v>0.41000000000000009</v>
      </c>
      <c r="Z60" s="3">
        <f>EXP(Ferez!$B$8+Ferez!$B$9*LN(X60)+Ferez!$B$10*LN(O60)+Ferez!$B$11*LN(Y60))</f>
        <v>7.8655594221905041</v>
      </c>
      <c r="AA60" s="3">
        <f>EXP(Ferez!$C$8+Ferez!$C$9*LN(Z60))</f>
        <v>3.4630801936332545</v>
      </c>
      <c r="AB60" s="3">
        <f>Ferez!$D$8+Ferez!$D$9*Z60+Ferez!$D$10*AA60</f>
        <v>1.0525056902285947</v>
      </c>
      <c r="AC60" s="3">
        <f t="shared" si="9"/>
        <v>12.381145306052353</v>
      </c>
      <c r="AD60" s="3">
        <f>AC60*Ferez!$D$19</f>
        <v>6.1905726530261767</v>
      </c>
      <c r="AE60" s="3">
        <f>(AD60/1000)*(10000/Ferez!$D$21)</f>
        <v>0.15476431632565441</v>
      </c>
      <c r="AF60" s="3">
        <f t="shared" si="10"/>
        <v>8.9180651124190984</v>
      </c>
      <c r="AG60" s="3">
        <f>AF60*Ferez!$D$19</f>
        <v>4.4590325562095492</v>
      </c>
      <c r="AH60" s="3">
        <f>(AG60/1000)*(10000/Ferez!$D$21)</f>
        <v>0.11147581390523872</v>
      </c>
      <c r="AI60" s="3">
        <f>AE60*Ferez!$D$20</f>
        <v>0.56746915986073276</v>
      </c>
    </row>
    <row r="61" spans="1:35" x14ac:dyDescent="0.25">
      <c r="A61" s="4">
        <v>918</v>
      </c>
      <c r="B61" s="21" t="s">
        <v>3522</v>
      </c>
      <c r="C61" s="104">
        <v>12</v>
      </c>
      <c r="D61" s="22" t="s">
        <v>1320</v>
      </c>
      <c r="E61" s="100">
        <v>38487</v>
      </c>
      <c r="F61" s="100">
        <v>44204</v>
      </c>
      <c r="G61" s="105">
        <v>15.7</v>
      </c>
      <c r="H61" s="20" t="s">
        <v>1488</v>
      </c>
      <c r="I61" s="20" t="s">
        <v>1490</v>
      </c>
      <c r="J61" s="13">
        <v>3602</v>
      </c>
      <c r="K61" t="s">
        <v>197</v>
      </c>
      <c r="L61" t="s">
        <v>67</v>
      </c>
      <c r="M61" s="20" t="str">
        <f t="shared" si="4"/>
        <v>S</v>
      </c>
      <c r="N61" s="3">
        <v>6.3</v>
      </c>
      <c r="O61" s="23">
        <f t="shared" si="5"/>
        <v>4.38</v>
      </c>
      <c r="P61" s="3">
        <v>13.5</v>
      </c>
      <c r="Q61" s="3">
        <f>VLOOKUP(J61,Aux_H_adj!$X$2:$Y$922,2,FALSE)</f>
        <v>13.5</v>
      </c>
      <c r="R61" s="3">
        <f>VLOOKUP(J61,Aux_H_adj!$X$2:$Z$922,3,FALSE)</f>
        <v>22.5</v>
      </c>
      <c r="S61" s="3">
        <f t="shared" si="0"/>
        <v>4.2971834634811739</v>
      </c>
      <c r="T61" s="3">
        <v>48.5</v>
      </c>
      <c r="U61" s="23">
        <f t="shared" si="6"/>
        <v>16.46</v>
      </c>
      <c r="V61" s="3">
        <f t="shared" si="1"/>
        <v>5.2393807265851953</v>
      </c>
      <c r="W61" s="27">
        <f t="shared" si="7"/>
        <v>1.5E-3</v>
      </c>
      <c r="X61" s="27">
        <f t="shared" si="8"/>
        <v>2.2000000000000001E-3</v>
      </c>
      <c r="Y61" s="3">
        <f>VLOOKUP(K61,SSP!$B$2:$D$113,3,FALSE)</f>
        <v>0.41000000000000009</v>
      </c>
      <c r="Z61" s="3">
        <f>EXP(Ferez!$B$8+Ferez!$B$9*LN(X61)+Ferez!$B$10*LN(O61)+Ferez!$B$11*LN(Y61))</f>
        <v>2.1488614598229279</v>
      </c>
      <c r="AA61" s="3">
        <f>EXP(Ferez!$C$8+Ferez!$C$9*LN(Z61))</f>
        <v>1.3223509271408538</v>
      </c>
      <c r="AB61" s="3">
        <f>Ferez!$D$8+Ferez!$D$9*Z61+Ferez!$D$10*AA61</f>
        <v>0.53386835123473397</v>
      </c>
      <c r="AC61" s="3">
        <f t="shared" si="9"/>
        <v>4.0050807381985152</v>
      </c>
      <c r="AD61" s="3">
        <f>AC61*Ferez!$D$19</f>
        <v>2.0025403690992576</v>
      </c>
      <c r="AE61" s="3">
        <f>(AD61/1000)*(10000/Ferez!$D$21)</f>
        <v>5.0063509227481442E-2</v>
      </c>
      <c r="AF61" s="3">
        <f t="shared" si="10"/>
        <v>2.6827298110576621</v>
      </c>
      <c r="AG61" s="3">
        <f>AF61*Ferez!$D$19</f>
        <v>1.341364905528831</v>
      </c>
      <c r="AH61" s="3">
        <f>(AG61/1000)*(10000/Ferez!$D$21)</f>
        <v>3.3534122638220774E-2</v>
      </c>
      <c r="AI61" s="3">
        <f>AE61*Ferez!$D$20</f>
        <v>0.18356620050076528</v>
      </c>
    </row>
    <row r="62" spans="1:35" x14ac:dyDescent="0.25">
      <c r="A62" s="4">
        <v>911</v>
      </c>
      <c r="B62" s="21" t="s">
        <v>3522</v>
      </c>
      <c r="C62" s="104">
        <v>12</v>
      </c>
      <c r="D62" s="22" t="s">
        <v>1320</v>
      </c>
      <c r="E62" s="100">
        <v>38487</v>
      </c>
      <c r="F62" s="100">
        <v>44204</v>
      </c>
      <c r="G62" s="105">
        <v>15.7</v>
      </c>
      <c r="H62" s="20" t="s">
        <v>1477</v>
      </c>
      <c r="I62" s="20" t="s">
        <v>1478</v>
      </c>
      <c r="J62" s="13">
        <v>3603</v>
      </c>
      <c r="K62" t="s">
        <v>197</v>
      </c>
      <c r="L62" t="s">
        <v>67</v>
      </c>
      <c r="M62" s="20" t="str">
        <f t="shared" si="4"/>
        <v>N</v>
      </c>
      <c r="N62" s="3">
        <v>6.1</v>
      </c>
      <c r="O62" s="23">
        <f t="shared" si="5"/>
        <v>6.1</v>
      </c>
      <c r="P62" s="3">
        <v>16.100000000000001</v>
      </c>
      <c r="Q62" s="3">
        <f>VLOOKUP(J62,Aux_H_adj!$X$2:$Y$922,2,FALSE)</f>
        <v>16.100000000000001</v>
      </c>
      <c r="R62" s="3">
        <f>VLOOKUP(J62,Aux_H_adj!$X$2:$Z$922,3,FALSE)</f>
        <v>16.100000000000001</v>
      </c>
      <c r="S62" s="3">
        <f t="shared" si="0"/>
        <v>5.1247891675590305</v>
      </c>
      <c r="T62" s="3">
        <v>28.3</v>
      </c>
      <c r="U62" s="23">
        <f t="shared" si="6"/>
        <v>28.3</v>
      </c>
      <c r="V62" s="3">
        <f t="shared" si="1"/>
        <v>9.0081697790012765</v>
      </c>
      <c r="W62" s="27">
        <f t="shared" si="7"/>
        <v>2.0999999999999999E-3</v>
      </c>
      <c r="X62" s="27">
        <f t="shared" si="8"/>
        <v>6.4000000000000003E-3</v>
      </c>
      <c r="Y62" s="3">
        <f>VLOOKUP(K62,SSP!$B$2:$D$113,3,FALSE)</f>
        <v>0.41000000000000009</v>
      </c>
      <c r="Z62" s="3">
        <f>EXP(Ferez!$B$8+Ferez!$B$9*LN(X62)+Ferez!$B$10*LN(O62)+Ferez!$B$11*LN(Y62))</f>
        <v>8.1048353552412085</v>
      </c>
      <c r="AA62" s="3">
        <f>EXP(Ferez!$C$8+Ferez!$C$9*LN(Z62))</f>
        <v>3.5409433340870251</v>
      </c>
      <c r="AB62" s="3">
        <f>Ferez!$D$8+Ferez!$D$9*Z62+Ferez!$D$10*AA62</f>
        <v>1.0752256627832377</v>
      </c>
      <c r="AC62" s="3">
        <f t="shared" si="9"/>
        <v>12.721004352111471</v>
      </c>
      <c r="AD62" s="3">
        <f>AC62*Ferez!$D$19</f>
        <v>6.3605021760557356</v>
      </c>
      <c r="AE62" s="3">
        <f>(AD62/1000)*(10000/Ferez!$D$21)</f>
        <v>0.15901255440139339</v>
      </c>
      <c r="AF62" s="3">
        <f t="shared" si="10"/>
        <v>9.1800610180244462</v>
      </c>
      <c r="AG62" s="3">
        <f>AF62*Ferez!$D$19</f>
        <v>4.5900305090122231</v>
      </c>
      <c r="AH62" s="3">
        <f>(AG62/1000)*(10000/Ferez!$D$21)</f>
        <v>0.11475076272530557</v>
      </c>
      <c r="AI62" s="3">
        <f>AE62*Ferez!$D$20</f>
        <v>0.58304603280510903</v>
      </c>
    </row>
    <row r="63" spans="1:35" x14ac:dyDescent="0.25">
      <c r="A63" s="4">
        <v>920</v>
      </c>
      <c r="B63" s="21" t="s">
        <v>3522</v>
      </c>
      <c r="C63" s="104">
        <v>12</v>
      </c>
      <c r="D63" s="22" t="s">
        <v>1320</v>
      </c>
      <c r="E63" s="100">
        <v>38487</v>
      </c>
      <c r="F63" s="100">
        <v>44204</v>
      </c>
      <c r="G63" s="105">
        <v>15.7</v>
      </c>
      <c r="H63" s="20" t="s">
        <v>1493</v>
      </c>
      <c r="I63" s="20" t="s">
        <v>1494</v>
      </c>
      <c r="J63" s="13">
        <v>3604</v>
      </c>
      <c r="K63" t="s">
        <v>197</v>
      </c>
      <c r="L63" t="s">
        <v>67</v>
      </c>
      <c r="M63" s="20" t="str">
        <f t="shared" si="4"/>
        <v>N</v>
      </c>
      <c r="N63" s="3">
        <v>5.3</v>
      </c>
      <c r="O63" s="23">
        <f t="shared" si="5"/>
        <v>5.3</v>
      </c>
      <c r="P63" s="3">
        <v>17.2</v>
      </c>
      <c r="Q63" s="3">
        <f>VLOOKUP(J63,Aux_H_adj!$X$2:$Y$922,2,FALSE)</f>
        <v>17.2</v>
      </c>
      <c r="R63" s="3">
        <f>VLOOKUP(J63,Aux_H_adj!$X$2:$Z$922,3,FALSE)</f>
        <v>17.2</v>
      </c>
      <c r="S63" s="3">
        <f t="shared" si="0"/>
        <v>5.4749300423611995</v>
      </c>
      <c r="T63" s="3">
        <v>22.8</v>
      </c>
      <c r="U63" s="23">
        <f t="shared" si="6"/>
        <v>22.8</v>
      </c>
      <c r="V63" s="3">
        <f t="shared" si="1"/>
        <v>7.2574654049904277</v>
      </c>
      <c r="W63" s="27">
        <f t="shared" si="7"/>
        <v>2.3999999999999998E-3</v>
      </c>
      <c r="X63" s="27">
        <f t="shared" si="8"/>
        <v>4.1000000000000003E-3</v>
      </c>
      <c r="Y63" s="3">
        <f>VLOOKUP(K63,SSP!$B$2:$D$113,3,FALSE)</f>
        <v>0.41000000000000009</v>
      </c>
      <c r="Z63" s="3">
        <f>EXP(Ferez!$B$8+Ferez!$B$9*LN(X63)+Ferez!$B$10*LN(O63)+Ferez!$B$11*LN(Y63))</f>
        <v>4.6483081787315044</v>
      </c>
      <c r="AA63" s="3">
        <f>EXP(Ferez!$C$8+Ferez!$C$9*LN(Z63))</f>
        <v>2.3440714866854511</v>
      </c>
      <c r="AB63" s="3">
        <f>Ferez!$D$8+Ferez!$D$9*Z63+Ferez!$D$10*AA63</f>
        <v>0.75323254548374274</v>
      </c>
      <c r="AC63" s="3">
        <f t="shared" si="9"/>
        <v>7.7456122109006973</v>
      </c>
      <c r="AD63" s="3">
        <f>AC63*Ferez!$D$19</f>
        <v>3.8728061054503486</v>
      </c>
      <c r="AE63" s="3">
        <f>(AD63/1000)*(10000/Ferez!$D$21)</f>
        <v>9.6820152636258705E-2</v>
      </c>
      <c r="AF63" s="3">
        <f t="shared" si="10"/>
        <v>5.4015407242152467</v>
      </c>
      <c r="AG63" s="3">
        <f>AF63*Ferez!$D$19</f>
        <v>2.7007703621076233</v>
      </c>
      <c r="AH63" s="3">
        <f>(AG63/1000)*(10000/Ferez!$D$21)</f>
        <v>6.7519259052690586E-2</v>
      </c>
      <c r="AI63" s="3">
        <f>AE63*Ferez!$D$20</f>
        <v>0.35500722633294857</v>
      </c>
    </row>
    <row r="64" spans="1:35" x14ac:dyDescent="0.25">
      <c r="A64" s="4">
        <v>919</v>
      </c>
      <c r="B64" s="21" t="s">
        <v>3522</v>
      </c>
      <c r="C64" s="104">
        <v>12</v>
      </c>
      <c r="D64" s="22" t="s">
        <v>1320</v>
      </c>
      <c r="E64" s="100">
        <v>38487</v>
      </c>
      <c r="F64" s="100">
        <v>44204</v>
      </c>
      <c r="G64" s="105">
        <v>15.7</v>
      </c>
      <c r="H64" s="20" t="s">
        <v>1491</v>
      </c>
      <c r="I64" s="20" t="s">
        <v>1492</v>
      </c>
      <c r="J64" s="13">
        <v>3605</v>
      </c>
      <c r="K64" t="s">
        <v>197</v>
      </c>
      <c r="L64" t="s">
        <v>67</v>
      </c>
      <c r="M64" s="20" t="str">
        <f t="shared" si="4"/>
        <v>N</v>
      </c>
      <c r="N64" s="3">
        <v>5.5</v>
      </c>
      <c r="O64" s="23">
        <f t="shared" si="5"/>
        <v>5.5</v>
      </c>
      <c r="P64" s="3">
        <v>16.7</v>
      </c>
      <c r="Q64" s="3">
        <f>VLOOKUP(J64,Aux_H_adj!$X$2:$Y$922,2,FALSE)</f>
        <v>16.7</v>
      </c>
      <c r="R64" s="3">
        <f>VLOOKUP(J64,Aux_H_adj!$X$2:$Z$922,3,FALSE)</f>
        <v>16.7</v>
      </c>
      <c r="S64" s="3">
        <f t="shared" si="0"/>
        <v>5.3157750992693042</v>
      </c>
      <c r="T64" s="3">
        <v>23.3</v>
      </c>
      <c r="U64" s="23">
        <f t="shared" si="6"/>
        <v>23.3</v>
      </c>
      <c r="V64" s="3">
        <f t="shared" si="1"/>
        <v>7.416620348082323</v>
      </c>
      <c r="W64" s="27">
        <f t="shared" si="7"/>
        <v>2.2000000000000001E-3</v>
      </c>
      <c r="X64" s="27">
        <f t="shared" si="8"/>
        <v>4.3E-3</v>
      </c>
      <c r="Y64" s="3">
        <f>VLOOKUP(K64,SSP!$B$2:$D$113,3,FALSE)</f>
        <v>0.41000000000000009</v>
      </c>
      <c r="Z64" s="3">
        <f>EXP(Ferez!$B$8+Ferez!$B$9*LN(X64)+Ferez!$B$10*LN(O64)+Ferez!$B$11*LN(Y64))</f>
        <v>5.038573674601083</v>
      </c>
      <c r="AA64" s="3">
        <f>EXP(Ferez!$C$8+Ferez!$C$9*LN(Z64))</f>
        <v>2.4885663527166684</v>
      </c>
      <c r="AB64" s="3">
        <f>Ferez!$D$8+Ferez!$D$9*Z64+Ferez!$D$10*AA64</f>
        <v>0.7887807567814481</v>
      </c>
      <c r="AC64" s="3">
        <f t="shared" si="9"/>
        <v>8.3159207840991982</v>
      </c>
      <c r="AD64" s="3">
        <f>AC64*Ferez!$D$19</f>
        <v>4.1579603920495991</v>
      </c>
      <c r="AE64" s="3">
        <f>(AD64/1000)*(10000/Ferez!$D$21)</f>
        <v>0.10394900980123997</v>
      </c>
      <c r="AF64" s="3">
        <f t="shared" si="10"/>
        <v>5.8273544313825312</v>
      </c>
      <c r="AG64" s="3">
        <f>AF64*Ferez!$D$19</f>
        <v>2.9136772156912656</v>
      </c>
      <c r="AH64" s="3">
        <f>(AG64/1000)*(10000/Ferez!$D$21)</f>
        <v>7.2841930392281637E-2</v>
      </c>
      <c r="AI64" s="3">
        <f>AE64*Ferez!$D$20</f>
        <v>0.3811463692712132</v>
      </c>
    </row>
    <row r="65" spans="1:35" x14ac:dyDescent="0.25">
      <c r="A65" s="4">
        <v>913</v>
      </c>
      <c r="B65" s="21" t="s">
        <v>3522</v>
      </c>
      <c r="C65" s="104">
        <v>12</v>
      </c>
      <c r="D65" s="22" t="s">
        <v>1320</v>
      </c>
      <c r="E65" s="100">
        <v>38487</v>
      </c>
      <c r="F65" s="100">
        <v>44204</v>
      </c>
      <c r="G65" s="105">
        <v>15.7</v>
      </c>
      <c r="H65" s="20" t="s">
        <v>1481</v>
      </c>
      <c r="I65" s="20" t="s">
        <v>1482</v>
      </c>
      <c r="J65" s="13">
        <v>3606</v>
      </c>
      <c r="K65" t="s">
        <v>197</v>
      </c>
      <c r="L65" t="s">
        <v>67</v>
      </c>
      <c r="M65" s="20" t="str">
        <f t="shared" si="4"/>
        <v>N</v>
      </c>
      <c r="N65" s="3">
        <v>5.5</v>
      </c>
      <c r="O65" s="23">
        <f t="shared" si="5"/>
        <v>5.5</v>
      </c>
      <c r="P65" s="3">
        <v>11.8</v>
      </c>
      <c r="Q65" s="3">
        <f>VLOOKUP(J65,Aux_H_adj!$X$2:$Y$922,2,FALSE)</f>
        <v>11.8</v>
      </c>
      <c r="R65" s="3">
        <f>VLOOKUP(J65,Aux_H_adj!$X$2:$Z$922,3,FALSE)</f>
        <v>11.8</v>
      </c>
      <c r="S65" s="3">
        <f t="shared" si="0"/>
        <v>3.7560566569687301</v>
      </c>
      <c r="T65" s="3">
        <v>13</v>
      </c>
      <c r="U65" s="23">
        <f t="shared" si="6"/>
        <v>13</v>
      </c>
      <c r="V65" s="3">
        <f t="shared" si="1"/>
        <v>4.1380285203892786</v>
      </c>
      <c r="W65" s="27">
        <f t="shared" si="7"/>
        <v>1.1000000000000001E-3</v>
      </c>
      <c r="X65" s="27">
        <f t="shared" si="8"/>
        <v>1.2999999999999999E-3</v>
      </c>
      <c r="Y65" s="3">
        <f>VLOOKUP(K65,SSP!$B$2:$D$113,3,FALSE)</f>
        <v>0.41000000000000009</v>
      </c>
      <c r="Z65" s="3">
        <f>EXP(Ferez!$B$8+Ferez!$B$9*LN(X65)+Ferez!$B$10*LN(O65)+Ferez!$B$11*LN(Y65))</f>
        <v>1.6270000345559046</v>
      </c>
      <c r="AA65" s="3">
        <f>EXP(Ferez!$C$8+Ferez!$C$9*LN(Z65))</f>
        <v>1.0757250315288633</v>
      </c>
      <c r="AB65" s="3">
        <f>Ferez!$D$8+Ferez!$D$9*Z65+Ferez!$D$10*AA65</f>
        <v>0.49093826203230317</v>
      </c>
      <c r="AC65" s="3">
        <f t="shared" si="9"/>
        <v>3.1936633281170712</v>
      </c>
      <c r="AD65" s="3">
        <f>AC65*Ferez!$D$19</f>
        <v>1.5968316640585356</v>
      </c>
      <c r="AE65" s="3">
        <f>(AD65/1000)*(10000/Ferez!$D$21)</f>
        <v>3.992079160146339E-2</v>
      </c>
      <c r="AF65" s="3">
        <f t="shared" si="10"/>
        <v>2.1179382965882079</v>
      </c>
      <c r="AG65" s="3">
        <f>AF65*Ferez!$D$19</f>
        <v>1.0589691482941039</v>
      </c>
      <c r="AH65" s="3">
        <f>(AG65/1000)*(10000/Ferez!$D$21)</f>
        <v>2.6474228707352596E-2</v>
      </c>
      <c r="AI65" s="3">
        <f>AE65*Ferez!$D$20</f>
        <v>0.14637623587203241</v>
      </c>
    </row>
    <row r="66" spans="1:35" x14ac:dyDescent="0.25">
      <c r="A66" s="4">
        <v>916</v>
      </c>
      <c r="B66" s="21" t="s">
        <v>3522</v>
      </c>
      <c r="C66" s="104">
        <v>12</v>
      </c>
      <c r="D66" s="22" t="s">
        <v>1320</v>
      </c>
      <c r="E66" s="100">
        <v>38487</v>
      </c>
      <c r="F66" s="100">
        <v>44204</v>
      </c>
      <c r="G66" s="105">
        <v>15.7</v>
      </c>
      <c r="H66" s="20" t="s">
        <v>1486</v>
      </c>
      <c r="I66" s="20" t="s">
        <v>1487</v>
      </c>
      <c r="J66" s="13">
        <v>3607</v>
      </c>
      <c r="K66" t="s">
        <v>197</v>
      </c>
      <c r="L66" t="s">
        <v>67</v>
      </c>
      <c r="M66" s="20" t="str">
        <f t="shared" si="4"/>
        <v>N</v>
      </c>
      <c r="N66" s="3">
        <v>5.8</v>
      </c>
      <c r="O66" s="23">
        <f t="shared" si="5"/>
        <v>5.8</v>
      </c>
      <c r="P66" s="3">
        <v>15.2</v>
      </c>
      <c r="Q66" s="3">
        <f>VLOOKUP(J66,Aux_H_adj!$X$2:$Y$922,2,FALSE)</f>
        <v>15.2</v>
      </c>
      <c r="R66" s="3">
        <f>VLOOKUP(J66,Aux_H_adj!$X$2:$Z$922,3,FALSE)</f>
        <v>15.2</v>
      </c>
      <c r="S66" s="3">
        <f t="shared" ref="S66:S129" si="11">P66/PI()</f>
        <v>4.8383102699936185</v>
      </c>
      <c r="T66" s="3">
        <v>16.3</v>
      </c>
      <c r="U66" s="23">
        <f t="shared" si="6"/>
        <v>16.3</v>
      </c>
      <c r="V66" s="3">
        <f t="shared" ref="V66:V129" si="12">U66/PI()</f>
        <v>5.1884511447957884</v>
      </c>
      <c r="W66" s="27">
        <f t="shared" si="7"/>
        <v>1.8E-3</v>
      </c>
      <c r="X66" s="27">
        <f t="shared" si="8"/>
        <v>2.0999999999999999E-3</v>
      </c>
      <c r="Y66" s="3">
        <f>VLOOKUP(K66,SSP!$B$2:$D$113,3,FALSE)</f>
        <v>0.41000000000000009</v>
      </c>
      <c r="Z66" s="3">
        <f>EXP(Ferez!$B$8+Ferez!$B$9*LN(X66)+Ferez!$B$10*LN(O66)+Ferez!$B$11*LN(Y66))</f>
        <v>2.6938439187279939</v>
      </c>
      <c r="AA66" s="3">
        <f>EXP(Ferez!$C$8+Ferez!$C$9*LN(Z66))</f>
        <v>1.5638009630860243</v>
      </c>
      <c r="AB66" s="3">
        <f>Ferez!$D$8+Ferez!$D$9*Z66+Ferez!$D$10*AA66</f>
        <v>0.58008882140545348</v>
      </c>
      <c r="AC66" s="3">
        <f t="shared" si="9"/>
        <v>4.837733703219472</v>
      </c>
      <c r="AD66" s="3">
        <f>AC66*Ferez!$D$19</f>
        <v>2.418866851609736</v>
      </c>
      <c r="AE66" s="3">
        <f>(AD66/1000)*(10000/Ferez!$D$21)</f>
        <v>6.0471671290243396E-2</v>
      </c>
      <c r="AF66" s="3">
        <f t="shared" si="10"/>
        <v>3.2739327401334473</v>
      </c>
      <c r="AG66" s="3">
        <f>AF66*Ferez!$D$19</f>
        <v>1.6369663700667236</v>
      </c>
      <c r="AH66" s="3">
        <f>(AG66/1000)*(10000/Ferez!$D$21)</f>
        <v>4.0924159251668091E-2</v>
      </c>
      <c r="AI66" s="3">
        <f>AE66*Ferez!$D$20</f>
        <v>0.22172946139755911</v>
      </c>
    </row>
    <row r="67" spans="1:35" x14ac:dyDescent="0.25">
      <c r="A67" s="4">
        <v>921</v>
      </c>
      <c r="B67" s="21" t="s">
        <v>3522</v>
      </c>
      <c r="C67" s="104">
        <v>12</v>
      </c>
      <c r="D67" s="22" t="s">
        <v>1320</v>
      </c>
      <c r="E67" s="100">
        <v>38487</v>
      </c>
      <c r="F67" s="100">
        <v>44204</v>
      </c>
      <c r="G67" s="105">
        <v>15.7</v>
      </c>
      <c r="H67" s="20" t="s">
        <v>1495</v>
      </c>
      <c r="I67" s="20" t="s">
        <v>1496</v>
      </c>
      <c r="J67" s="13">
        <v>3608</v>
      </c>
      <c r="K67" t="s">
        <v>197</v>
      </c>
      <c r="L67" t="s">
        <v>67</v>
      </c>
      <c r="M67" s="20" t="str">
        <f t="shared" ref="M67:M130" si="13">IF(J68=J67,"S",IF(J66=J67,"S","N"))</f>
        <v>S</v>
      </c>
      <c r="N67" s="3">
        <v>5.2</v>
      </c>
      <c r="O67" s="23">
        <f t="shared" ref="O67:O130" si="14">IF(M67="N",N67,IF(P67=R67,N67,IF(ROUND(3.1139*LN(P67)-3.7295,2)&gt;=N67,N67,ROUND(3.1139*LN(P67)-3.7295,2))))</f>
        <v>5.2</v>
      </c>
      <c r="P67" s="3">
        <v>13</v>
      </c>
      <c r="Q67" s="3">
        <f>VLOOKUP(J67,Aux_H_adj!$X$2:$Y$922,2,FALSE)</f>
        <v>12</v>
      </c>
      <c r="R67" s="3">
        <f>VLOOKUP(J67,Aux_H_adj!$X$2:$Z$922,3,FALSE)</f>
        <v>13</v>
      </c>
      <c r="S67" s="3">
        <f t="shared" si="11"/>
        <v>4.1380285203892786</v>
      </c>
      <c r="T67" s="3">
        <v>20</v>
      </c>
      <c r="U67" s="23">
        <f t="shared" ref="U67:U130" si="15">IF(M67="N",T67,ROUND(1.2191*P67,2))</f>
        <v>15.85</v>
      </c>
      <c r="V67" s="3">
        <f t="shared" si="12"/>
        <v>5.0452116960130819</v>
      </c>
      <c r="W67" s="27">
        <f t="shared" ref="W67:W130" si="16">ROUND(PI()*((S67/100)/2)^2,4)</f>
        <v>1.2999999999999999E-3</v>
      </c>
      <c r="X67" s="27">
        <f t="shared" ref="X67:X130" si="17">ROUND(PI()*((V67/100)/2)^2,4)</f>
        <v>2E-3</v>
      </c>
      <c r="Y67" s="3">
        <f>VLOOKUP(K67,SSP!$B$2:$D$113,3,FALSE)</f>
        <v>0.41000000000000009</v>
      </c>
      <c r="Z67" s="3">
        <f>EXP(Ferez!$B$8+Ferez!$B$9*LN(X67)+Ferez!$B$10*LN(O67)+Ferez!$B$11*LN(Y67))</f>
        <v>2.3160740182189157</v>
      </c>
      <c r="AA67" s="3">
        <f>EXP(Ferez!$C$8+Ferez!$C$9*LN(Z67))</f>
        <v>1.3979556992893543</v>
      </c>
      <c r="AB67" s="3">
        <f>Ferez!$D$8+Ferez!$D$9*Z67+Ferez!$D$10*AA67</f>
        <v>0.54791852458838064</v>
      </c>
      <c r="AC67" s="3">
        <f t="shared" ref="AC67:AC130" si="18">Z67+AA67+AB67</f>
        <v>4.2619482420966506</v>
      </c>
      <c r="AD67" s="3">
        <f>AC67*Ferez!$D$19</f>
        <v>2.1309741210483253</v>
      </c>
      <c r="AE67" s="3">
        <f>(AD67/1000)*(10000/Ferez!$D$21)</f>
        <v>5.3274353026208136E-2</v>
      </c>
      <c r="AF67" s="3">
        <f t="shared" ref="AF67:AF130" si="19">Z67+AB67</f>
        <v>2.8639925428072965</v>
      </c>
      <c r="AG67" s="3">
        <f>AF67*Ferez!$D$19</f>
        <v>1.4319962714036483</v>
      </c>
      <c r="AH67" s="3">
        <f>(AG67/1000)*(10000/Ferez!$D$21)</f>
        <v>3.5799906785091207E-2</v>
      </c>
      <c r="AI67" s="3">
        <f>AE67*Ferez!$D$20</f>
        <v>0.19533929442942982</v>
      </c>
    </row>
    <row r="68" spans="1:35" x14ac:dyDescent="0.25">
      <c r="A68" s="4">
        <v>922</v>
      </c>
      <c r="B68" s="21" t="s">
        <v>3522</v>
      </c>
      <c r="C68" s="104">
        <v>12</v>
      </c>
      <c r="D68" s="22" t="s">
        <v>1320</v>
      </c>
      <c r="E68" s="100">
        <v>38487</v>
      </c>
      <c r="F68" s="100">
        <v>44204</v>
      </c>
      <c r="G68" s="105">
        <v>15.7</v>
      </c>
      <c r="H68" s="20" t="s">
        <v>1495</v>
      </c>
      <c r="I68" s="20" t="s">
        <v>1497</v>
      </c>
      <c r="J68" s="13">
        <v>3608</v>
      </c>
      <c r="K68" t="s">
        <v>197</v>
      </c>
      <c r="L68" t="s">
        <v>67</v>
      </c>
      <c r="M68" s="20" t="str">
        <f t="shared" si="13"/>
        <v>S</v>
      </c>
      <c r="N68" s="3">
        <v>5.2</v>
      </c>
      <c r="O68" s="23">
        <f t="shared" si="14"/>
        <v>4.01</v>
      </c>
      <c r="P68" s="3">
        <v>12</v>
      </c>
      <c r="Q68" s="3">
        <f>VLOOKUP(J68,Aux_H_adj!$X$2:$Y$922,2,FALSE)</f>
        <v>12</v>
      </c>
      <c r="R68" s="3">
        <f>VLOOKUP(J68,Aux_H_adj!$X$2:$Z$922,3,FALSE)</f>
        <v>13</v>
      </c>
      <c r="S68" s="3">
        <f t="shared" si="11"/>
        <v>3.8197186342054881</v>
      </c>
      <c r="T68" s="3">
        <v>20</v>
      </c>
      <c r="U68" s="23">
        <f t="shared" si="15"/>
        <v>14.63</v>
      </c>
      <c r="V68" s="3">
        <f t="shared" si="12"/>
        <v>4.656873634868858</v>
      </c>
      <c r="W68" s="27">
        <f t="shared" si="16"/>
        <v>1.1000000000000001E-3</v>
      </c>
      <c r="X68" s="27">
        <f t="shared" si="17"/>
        <v>1.6999999999999999E-3</v>
      </c>
      <c r="Y68" s="3">
        <f>VLOOKUP(K68,SSP!$B$2:$D$113,3,FALSE)</f>
        <v>0.41000000000000009</v>
      </c>
      <c r="Z68" s="3">
        <f>EXP(Ferez!$B$8+Ferez!$B$9*LN(X68)+Ferez!$B$10*LN(O68)+Ferez!$B$11*LN(Y68))</f>
        <v>1.547202076030971</v>
      </c>
      <c r="AA68" s="3">
        <f>EXP(Ferez!$C$8+Ferez!$C$9*LN(Z68))</f>
        <v>1.0363256844772453</v>
      </c>
      <c r="AB68" s="3">
        <f>Ferez!$D$8+Ferez!$D$9*Z68+Ferez!$D$10*AA68</f>
        <v>0.48451932685694166</v>
      </c>
      <c r="AC68" s="3">
        <f t="shared" si="18"/>
        <v>3.0680470873651582</v>
      </c>
      <c r="AD68" s="3">
        <f>AC68*Ferez!$D$19</f>
        <v>1.5340235436825791</v>
      </c>
      <c r="AE68" s="3">
        <f>(AD68/1000)*(10000/Ferez!$D$21)</f>
        <v>3.8350588592064479E-2</v>
      </c>
      <c r="AF68" s="3">
        <f t="shared" si="19"/>
        <v>2.0317214028879125</v>
      </c>
      <c r="AG68" s="3">
        <f>AF68*Ferez!$D$19</f>
        <v>1.0158607014439562</v>
      </c>
      <c r="AH68" s="3">
        <f>(AG68/1000)*(10000/Ferez!$D$21)</f>
        <v>2.5396517536098905E-2</v>
      </c>
      <c r="AI68" s="3">
        <f>AE68*Ferez!$D$20</f>
        <v>0.14061882483756974</v>
      </c>
    </row>
    <row r="69" spans="1:35" x14ac:dyDescent="0.25">
      <c r="A69" s="4">
        <v>923</v>
      </c>
      <c r="B69" s="21" t="s">
        <v>3522</v>
      </c>
      <c r="C69" s="104">
        <v>12</v>
      </c>
      <c r="D69" s="22" t="s">
        <v>1320</v>
      </c>
      <c r="E69" s="100">
        <v>38487</v>
      </c>
      <c r="F69" s="100">
        <v>44204</v>
      </c>
      <c r="G69" s="105">
        <v>15.7</v>
      </c>
      <c r="H69" s="20" t="s">
        <v>1498</v>
      </c>
      <c r="I69" s="20" t="s">
        <v>1499</v>
      </c>
      <c r="J69" s="13">
        <v>3609</v>
      </c>
      <c r="K69" t="s">
        <v>197</v>
      </c>
      <c r="L69" t="s">
        <v>67</v>
      </c>
      <c r="M69" s="20" t="str">
        <f t="shared" si="13"/>
        <v>S</v>
      </c>
      <c r="N69" s="3">
        <v>5.8</v>
      </c>
      <c r="O69" s="23">
        <f t="shared" si="14"/>
        <v>4.3099999999999996</v>
      </c>
      <c r="P69" s="3">
        <v>13.2</v>
      </c>
      <c r="Q69" s="3">
        <f>VLOOKUP(J69,Aux_H_adj!$X$2:$Y$922,2,FALSE)</f>
        <v>13.2</v>
      </c>
      <c r="R69" s="3">
        <f>VLOOKUP(J69,Aux_H_adj!$X$2:$Z$922,3,FALSE)</f>
        <v>16.8</v>
      </c>
      <c r="S69" s="3">
        <f t="shared" si="11"/>
        <v>4.2016904976260365</v>
      </c>
      <c r="T69" s="3">
        <v>25</v>
      </c>
      <c r="U69" s="23">
        <f t="shared" si="15"/>
        <v>16.09</v>
      </c>
      <c r="V69" s="3">
        <f t="shared" si="12"/>
        <v>5.1216060686971918</v>
      </c>
      <c r="W69" s="27">
        <f t="shared" si="16"/>
        <v>1.4E-3</v>
      </c>
      <c r="X69" s="27">
        <f t="shared" si="17"/>
        <v>2.0999999999999999E-3</v>
      </c>
      <c r="Y69" s="3">
        <f>VLOOKUP(K69,SSP!$B$2:$D$113,3,FALSE)</f>
        <v>0.41000000000000009</v>
      </c>
      <c r="Z69" s="3">
        <f>EXP(Ferez!$B$8+Ferez!$B$9*LN(X69)+Ferez!$B$10*LN(O69)+Ferez!$B$11*LN(Y69))</f>
        <v>2.0248375079763097</v>
      </c>
      <c r="AA69" s="3">
        <f>EXP(Ferez!$C$8+Ferez!$C$9*LN(Z69))</f>
        <v>1.2652908420973432</v>
      </c>
      <c r="AB69" s="3">
        <f>Ferez!$D$8+Ferez!$D$9*Z69+Ferez!$D$10*AA69</f>
        <v>0.52353188545053286</v>
      </c>
      <c r="AC69" s="3">
        <f t="shared" si="18"/>
        <v>3.8136602355241855</v>
      </c>
      <c r="AD69" s="3">
        <f>AC69*Ferez!$D$19</f>
        <v>1.9068301177620928</v>
      </c>
      <c r="AE69" s="3">
        <f>(AD69/1000)*(10000/Ferez!$D$21)</f>
        <v>4.7670752944052319E-2</v>
      </c>
      <c r="AF69" s="3">
        <f t="shared" si="19"/>
        <v>2.5483693934268423</v>
      </c>
      <c r="AG69" s="3">
        <f>AF69*Ferez!$D$19</f>
        <v>1.2741846967134212</v>
      </c>
      <c r="AH69" s="3">
        <f>(AG69/1000)*(10000/Ferez!$D$21)</f>
        <v>3.1854617417835532E-2</v>
      </c>
      <c r="AI69" s="3">
        <f>AE69*Ferez!$D$20</f>
        <v>0.1747927607948585</v>
      </c>
    </row>
    <row r="70" spans="1:35" x14ac:dyDescent="0.25">
      <c r="A70" s="4">
        <v>924</v>
      </c>
      <c r="B70" s="21" t="s">
        <v>3522</v>
      </c>
      <c r="C70" s="104">
        <v>12</v>
      </c>
      <c r="D70" s="22" t="s">
        <v>1320</v>
      </c>
      <c r="E70" s="100">
        <v>38487</v>
      </c>
      <c r="F70" s="100">
        <v>44204</v>
      </c>
      <c r="G70" s="105">
        <v>15.7</v>
      </c>
      <c r="H70" s="20" t="s">
        <v>1498</v>
      </c>
      <c r="I70" s="20" t="s">
        <v>1500</v>
      </c>
      <c r="J70" s="13">
        <v>3609</v>
      </c>
      <c r="K70" t="s">
        <v>197</v>
      </c>
      <c r="L70" t="s">
        <v>67</v>
      </c>
      <c r="M70" s="20" t="str">
        <f t="shared" si="13"/>
        <v>S</v>
      </c>
      <c r="N70" s="3">
        <v>5.8</v>
      </c>
      <c r="O70" s="23">
        <f t="shared" si="14"/>
        <v>5.8</v>
      </c>
      <c r="P70" s="3">
        <v>16.8</v>
      </c>
      <c r="Q70" s="3">
        <f>VLOOKUP(J70,Aux_H_adj!$X$2:$Y$922,2,FALSE)</f>
        <v>13.2</v>
      </c>
      <c r="R70" s="3">
        <f>VLOOKUP(J70,Aux_H_adj!$X$2:$Z$922,3,FALSE)</f>
        <v>16.8</v>
      </c>
      <c r="S70" s="3">
        <f t="shared" si="11"/>
        <v>5.3476060878876837</v>
      </c>
      <c r="T70" s="3">
        <v>25</v>
      </c>
      <c r="U70" s="23">
        <f t="shared" si="15"/>
        <v>20.48</v>
      </c>
      <c r="V70" s="3">
        <f t="shared" si="12"/>
        <v>6.5189864690440338</v>
      </c>
      <c r="W70" s="27">
        <f t="shared" si="16"/>
        <v>2.2000000000000001E-3</v>
      </c>
      <c r="X70" s="27">
        <f t="shared" si="17"/>
        <v>3.3E-3</v>
      </c>
      <c r="Y70" s="3">
        <f>VLOOKUP(K70,SSP!$B$2:$D$113,3,FALSE)</f>
        <v>0.41000000000000009</v>
      </c>
      <c r="Z70" s="3">
        <f>EXP(Ferez!$B$8+Ferez!$B$9*LN(X70)+Ferez!$B$10*LN(O70)+Ferez!$B$11*LN(Y70))</f>
        <v>4.1291350849592945</v>
      </c>
      <c r="AA70" s="3">
        <f>EXP(Ferez!$C$8+Ferez!$C$9*LN(Z70))</f>
        <v>2.1468762660494183</v>
      </c>
      <c r="AB70" s="3">
        <f>Ferez!$D$8+Ferez!$D$9*Z70+Ferez!$D$10*AA70</f>
        <v>0.7063712351420619</v>
      </c>
      <c r="AC70" s="3">
        <f t="shared" si="18"/>
        <v>6.9823825861507745</v>
      </c>
      <c r="AD70" s="3">
        <f>AC70*Ferez!$D$19</f>
        <v>3.4911912930753872</v>
      </c>
      <c r="AE70" s="3">
        <f>(AD70/1000)*(10000/Ferez!$D$21)</f>
        <v>8.7279782326884672E-2</v>
      </c>
      <c r="AF70" s="3">
        <f t="shared" si="19"/>
        <v>4.8355063201013566</v>
      </c>
      <c r="AG70" s="3">
        <f>AF70*Ferez!$D$19</f>
        <v>2.4177531600506783</v>
      </c>
      <c r="AH70" s="3">
        <f>(AG70/1000)*(10000/Ferez!$D$21)</f>
        <v>6.0443829001266956E-2</v>
      </c>
      <c r="AI70" s="3">
        <f>AE70*Ferez!$D$20</f>
        <v>0.32002586853191045</v>
      </c>
    </row>
    <row r="71" spans="1:35" x14ac:dyDescent="0.25">
      <c r="A71" s="4">
        <v>928</v>
      </c>
      <c r="B71" s="21" t="s">
        <v>3522</v>
      </c>
      <c r="C71" s="104">
        <v>12</v>
      </c>
      <c r="D71" s="22" t="s">
        <v>1320</v>
      </c>
      <c r="E71" s="100">
        <v>38487</v>
      </c>
      <c r="F71" s="100">
        <v>44204</v>
      </c>
      <c r="G71" s="105">
        <v>15.7</v>
      </c>
      <c r="H71" s="20" t="s">
        <v>1507</v>
      </c>
      <c r="I71" s="20" t="s">
        <v>1508</v>
      </c>
      <c r="J71" s="13">
        <v>3610</v>
      </c>
      <c r="K71" t="s">
        <v>197</v>
      </c>
      <c r="L71" t="s">
        <v>67</v>
      </c>
      <c r="M71" s="20" t="str">
        <f t="shared" si="13"/>
        <v>N</v>
      </c>
      <c r="N71" s="3">
        <v>5</v>
      </c>
      <c r="O71" s="23">
        <f t="shared" si="14"/>
        <v>5</v>
      </c>
      <c r="P71" s="3">
        <v>12.5</v>
      </c>
      <c r="Q71" s="3">
        <f>VLOOKUP(J71,Aux_H_adj!$X$2:$Y$922,2,FALSE)</f>
        <v>12.5</v>
      </c>
      <c r="R71" s="3">
        <f>VLOOKUP(J71,Aux_H_adj!$X$2:$Z$922,3,FALSE)</f>
        <v>12.5</v>
      </c>
      <c r="S71" s="3">
        <f t="shared" si="11"/>
        <v>3.9788735772973833</v>
      </c>
      <c r="T71" s="3">
        <v>14.5</v>
      </c>
      <c r="U71" s="23">
        <f t="shared" si="15"/>
        <v>14.5</v>
      </c>
      <c r="V71" s="3">
        <f t="shared" si="12"/>
        <v>4.6154933496649653</v>
      </c>
      <c r="W71" s="27">
        <f t="shared" si="16"/>
        <v>1.1999999999999999E-3</v>
      </c>
      <c r="X71" s="27">
        <f t="shared" si="17"/>
        <v>1.6999999999999999E-3</v>
      </c>
      <c r="Y71" s="3">
        <f>VLOOKUP(K71,SSP!$B$2:$D$113,3,FALSE)</f>
        <v>0.41000000000000009</v>
      </c>
      <c r="Z71" s="3">
        <f>EXP(Ferez!$B$8+Ferez!$B$9*LN(X71)+Ferez!$B$10*LN(O71)+Ferez!$B$11*LN(Y71))</f>
        <v>1.9128482131720639</v>
      </c>
      <c r="AA71" s="3">
        <f>EXP(Ferez!$C$8+Ferez!$C$9*LN(Z71))</f>
        <v>1.212988079049818</v>
      </c>
      <c r="AB71" s="3">
        <f>Ferez!$D$8+Ferez!$D$9*Z71+Ferez!$D$10*AA71</f>
        <v>0.51426562652662022</v>
      </c>
      <c r="AC71" s="3">
        <f t="shared" si="18"/>
        <v>3.6401019187485022</v>
      </c>
      <c r="AD71" s="3">
        <f>AC71*Ferez!$D$19</f>
        <v>1.8200509593742511</v>
      </c>
      <c r="AE71" s="3">
        <f>(AD71/1000)*(10000/Ferez!$D$21)</f>
        <v>4.5501273984356279E-2</v>
      </c>
      <c r="AF71" s="3">
        <f t="shared" si="19"/>
        <v>2.4271138396986842</v>
      </c>
      <c r="AG71" s="3">
        <f>AF71*Ferez!$D$19</f>
        <v>1.2135569198493421</v>
      </c>
      <c r="AH71" s="3">
        <f>(AG71/1000)*(10000/Ferez!$D$21)</f>
        <v>3.0338922996233551E-2</v>
      </c>
      <c r="AI71" s="3">
        <f>AE71*Ferez!$D$20</f>
        <v>0.16683800460930634</v>
      </c>
    </row>
    <row r="72" spans="1:35" x14ac:dyDescent="0.25">
      <c r="A72" s="4">
        <v>925</v>
      </c>
      <c r="B72" s="21" t="s">
        <v>3522</v>
      </c>
      <c r="C72" s="104">
        <v>12</v>
      </c>
      <c r="D72" s="22" t="s">
        <v>1320</v>
      </c>
      <c r="E72" s="100">
        <v>38487</v>
      </c>
      <c r="F72" s="100">
        <v>44204</v>
      </c>
      <c r="G72" s="105">
        <v>15.7</v>
      </c>
      <c r="H72" s="20" t="s">
        <v>1501</v>
      </c>
      <c r="I72" s="20" t="s">
        <v>1502</v>
      </c>
      <c r="J72" s="13">
        <v>3611</v>
      </c>
      <c r="K72" t="s">
        <v>197</v>
      </c>
      <c r="L72" t="s">
        <v>67</v>
      </c>
      <c r="M72" s="20" t="str">
        <f t="shared" si="13"/>
        <v>N</v>
      </c>
      <c r="N72" s="3">
        <v>5.8</v>
      </c>
      <c r="O72" s="23">
        <f t="shared" si="14"/>
        <v>5.8</v>
      </c>
      <c r="P72" s="3">
        <v>17.2</v>
      </c>
      <c r="Q72" s="3">
        <f>VLOOKUP(J72,Aux_H_adj!$X$2:$Y$922,2,FALSE)</f>
        <v>17.2</v>
      </c>
      <c r="R72" s="3">
        <f>VLOOKUP(J72,Aux_H_adj!$X$2:$Z$922,3,FALSE)</f>
        <v>17.2</v>
      </c>
      <c r="S72" s="3">
        <f t="shared" si="11"/>
        <v>5.4749300423611995</v>
      </c>
      <c r="T72" s="3">
        <v>21.1</v>
      </c>
      <c r="U72" s="23">
        <f t="shared" si="15"/>
        <v>21.1</v>
      </c>
      <c r="V72" s="3">
        <f t="shared" si="12"/>
        <v>6.716338598477984</v>
      </c>
      <c r="W72" s="27">
        <f t="shared" si="16"/>
        <v>2.3999999999999998E-3</v>
      </c>
      <c r="X72" s="27">
        <f t="shared" si="17"/>
        <v>3.5000000000000001E-3</v>
      </c>
      <c r="Y72" s="3">
        <f>VLOOKUP(K72,SSP!$B$2:$D$113,3,FALSE)</f>
        <v>0.41000000000000009</v>
      </c>
      <c r="Z72" s="3">
        <f>EXP(Ferez!$B$8+Ferez!$B$9*LN(X72)+Ferez!$B$10*LN(O72)+Ferez!$B$11*LN(Y72))</f>
        <v>4.3652205049109494</v>
      </c>
      <c r="AA72" s="3">
        <f>EXP(Ferez!$C$8+Ferez!$C$9*LN(Z72))</f>
        <v>2.2372959439099041</v>
      </c>
      <c r="AB72" s="3">
        <f>Ferez!$D$8+Ferez!$D$9*Z72+Ferez!$D$10*AA72</f>
        <v>0.727616118025184</v>
      </c>
      <c r="AC72" s="3">
        <f t="shared" si="18"/>
        <v>7.3301325668460375</v>
      </c>
      <c r="AD72" s="3">
        <f>AC72*Ferez!$D$19</f>
        <v>3.6650662834230188</v>
      </c>
      <c r="AE72" s="3">
        <f>(AD72/1000)*(10000/Ferez!$D$21)</f>
        <v>9.1626657085575464E-2</v>
      </c>
      <c r="AF72" s="3">
        <f t="shared" si="19"/>
        <v>5.092836622936133</v>
      </c>
      <c r="AG72" s="3">
        <f>AF72*Ferez!$D$19</f>
        <v>2.5464183114680665</v>
      </c>
      <c r="AH72" s="3">
        <f>(AG72/1000)*(10000/Ferez!$D$21)</f>
        <v>6.3660457786701666E-2</v>
      </c>
      <c r="AI72" s="3">
        <f>AE72*Ferez!$D$20</f>
        <v>0.33596440931377669</v>
      </c>
    </row>
    <row r="73" spans="1:35" ht="14.25" customHeight="1" x14ac:dyDescent="0.25">
      <c r="A73" s="4">
        <v>926</v>
      </c>
      <c r="B73" s="21" t="s">
        <v>3522</v>
      </c>
      <c r="C73" s="104">
        <v>12</v>
      </c>
      <c r="D73" s="22" t="s">
        <v>1320</v>
      </c>
      <c r="E73" s="100">
        <v>38487</v>
      </c>
      <c r="F73" s="100">
        <v>44204</v>
      </c>
      <c r="G73" s="105">
        <v>15.7</v>
      </c>
      <c r="H73" s="20" t="s">
        <v>1503</v>
      </c>
      <c r="I73" s="20" t="s">
        <v>1504</v>
      </c>
      <c r="J73" s="13">
        <v>3612</v>
      </c>
      <c r="K73" t="s">
        <v>197</v>
      </c>
      <c r="L73" t="s">
        <v>67</v>
      </c>
      <c r="M73" s="20" t="str">
        <f t="shared" si="13"/>
        <v>N</v>
      </c>
      <c r="N73" s="3">
        <v>6.3</v>
      </c>
      <c r="O73" s="23">
        <f t="shared" si="14"/>
        <v>6.3</v>
      </c>
      <c r="P73" s="3">
        <v>27.7</v>
      </c>
      <c r="Q73" s="3">
        <f>VLOOKUP(J73,Aux_H_adj!$X$2:$Y$922,2,FALSE)</f>
        <v>27.7</v>
      </c>
      <c r="R73" s="3">
        <f>VLOOKUP(J73,Aux_H_adj!$X$2:$Z$922,3,FALSE)</f>
        <v>27.7</v>
      </c>
      <c r="S73" s="3">
        <f t="shared" si="11"/>
        <v>8.8171838472910018</v>
      </c>
      <c r="T73" s="3">
        <v>32</v>
      </c>
      <c r="U73" s="23">
        <f t="shared" si="15"/>
        <v>32</v>
      </c>
      <c r="V73" s="3">
        <f t="shared" si="12"/>
        <v>10.185916357881302</v>
      </c>
      <c r="W73" s="27">
        <f t="shared" si="16"/>
        <v>6.1000000000000004E-3</v>
      </c>
      <c r="X73" s="27">
        <f t="shared" si="17"/>
        <v>8.0999999999999996E-3</v>
      </c>
      <c r="Y73" s="3">
        <f>VLOOKUP(K73,SSP!$B$2:$D$113,3,FALSE)</f>
        <v>0.41000000000000009</v>
      </c>
      <c r="Z73" s="3">
        <f>EXP(Ferez!$B$8+Ferez!$B$9*LN(X73)+Ferez!$B$10*LN(O73)+Ferez!$B$11*LN(Y73))</f>
        <v>10.444489258485172</v>
      </c>
      <c r="AA73" s="3">
        <f>EXP(Ferez!$C$8+Ferez!$C$9*LN(Z73))</f>
        <v>4.274071532938498</v>
      </c>
      <c r="AB73" s="3">
        <f>Ferez!$D$8+Ferez!$D$9*Z73+Ferez!$D$10*AA73</f>
        <v>1.2998161761163036</v>
      </c>
      <c r="AC73" s="3">
        <f t="shared" si="18"/>
        <v>16.018376967539972</v>
      </c>
      <c r="AD73" s="3">
        <f>AC73*Ferez!$D$19</f>
        <v>8.0091884837699858</v>
      </c>
      <c r="AE73" s="3">
        <f>(AD73/1000)*(10000/Ferez!$D$21)</f>
        <v>0.20022971209424967</v>
      </c>
      <c r="AF73" s="3">
        <f t="shared" si="19"/>
        <v>11.744305434601475</v>
      </c>
      <c r="AG73" s="3">
        <f>AF73*Ferez!$D$19</f>
        <v>5.8721527173007377</v>
      </c>
      <c r="AH73" s="3">
        <f>(AG73/1000)*(10000/Ferez!$D$21)</f>
        <v>0.14680381793251843</v>
      </c>
      <c r="AI73" s="3">
        <f>AE73*Ferez!$D$20</f>
        <v>0.73417561101224871</v>
      </c>
    </row>
    <row r="74" spans="1:35" x14ac:dyDescent="0.25">
      <c r="A74" s="4">
        <v>927</v>
      </c>
      <c r="B74" s="21" t="s">
        <v>3522</v>
      </c>
      <c r="C74" s="104">
        <v>12</v>
      </c>
      <c r="D74" s="22" t="s">
        <v>1320</v>
      </c>
      <c r="E74" s="100">
        <v>38487</v>
      </c>
      <c r="F74" s="100">
        <v>44204</v>
      </c>
      <c r="G74" s="105">
        <v>15.7</v>
      </c>
      <c r="H74" s="20" t="s">
        <v>1505</v>
      </c>
      <c r="I74" s="20" t="s">
        <v>1506</v>
      </c>
      <c r="J74" s="13">
        <v>3613</v>
      </c>
      <c r="K74" t="s">
        <v>197</v>
      </c>
      <c r="L74" t="s">
        <v>67</v>
      </c>
      <c r="M74" s="20" t="str">
        <f t="shared" si="13"/>
        <v>N</v>
      </c>
      <c r="N74" s="3">
        <v>5.2</v>
      </c>
      <c r="O74" s="23">
        <f t="shared" si="14"/>
        <v>5.2</v>
      </c>
      <c r="P74" s="3">
        <v>14.4</v>
      </c>
      <c r="Q74" s="3">
        <f>VLOOKUP(J74,Aux_H_adj!$X$2:$Y$922,2,FALSE)</f>
        <v>14.4</v>
      </c>
      <c r="R74" s="3">
        <f>VLOOKUP(J74,Aux_H_adj!$X$2:$Z$922,3,FALSE)</f>
        <v>14.4</v>
      </c>
      <c r="S74" s="3">
        <f t="shared" si="11"/>
        <v>4.5836623610465859</v>
      </c>
      <c r="T74" s="3">
        <v>16.600000000000001</v>
      </c>
      <c r="U74" s="23">
        <f t="shared" si="15"/>
        <v>16.600000000000001</v>
      </c>
      <c r="V74" s="3">
        <f t="shared" si="12"/>
        <v>5.2839441106509257</v>
      </c>
      <c r="W74" s="27">
        <f t="shared" si="16"/>
        <v>1.6999999999999999E-3</v>
      </c>
      <c r="X74" s="27">
        <f t="shared" si="17"/>
        <v>2.2000000000000001E-3</v>
      </c>
      <c r="Y74" s="3">
        <f>VLOOKUP(K74,SSP!$B$2:$D$113,3,FALSE)</f>
        <v>0.41000000000000009</v>
      </c>
      <c r="Z74" s="3">
        <f>EXP(Ferez!$B$8+Ferez!$B$9*LN(X74)+Ferez!$B$10*LN(O74)+Ferez!$B$11*LN(Y74))</f>
        <v>2.5343467715028427</v>
      </c>
      <c r="AA74" s="3">
        <f>EXP(Ferez!$C$8+Ferez!$C$9*LN(Z74))</f>
        <v>1.4945640434309084</v>
      </c>
      <c r="AB74" s="3">
        <f>Ferez!$D$8+Ferez!$D$9*Z74+Ferez!$D$10*AA74</f>
        <v>0.56643868453795176</v>
      </c>
      <c r="AC74" s="3">
        <f t="shared" si="18"/>
        <v>4.5953494994717028</v>
      </c>
      <c r="AD74" s="3">
        <f>AC74*Ferez!$D$19</f>
        <v>2.2976747497358514</v>
      </c>
      <c r="AE74" s="3">
        <f>(AD74/1000)*(10000/Ferez!$D$21)</f>
        <v>5.7441868743396289E-2</v>
      </c>
      <c r="AF74" s="3">
        <f t="shared" si="19"/>
        <v>3.1007854560407946</v>
      </c>
      <c r="AG74" s="3">
        <f>AF74*Ferez!$D$19</f>
        <v>1.5503927280203973</v>
      </c>
      <c r="AH74" s="3">
        <f>(AG74/1000)*(10000/Ferez!$D$21)</f>
        <v>3.875981820050993E-2</v>
      </c>
      <c r="AI74" s="3">
        <f>AE74*Ferez!$D$20</f>
        <v>0.21062018539245306</v>
      </c>
    </row>
    <row r="75" spans="1:35" x14ac:dyDescent="0.25">
      <c r="A75" s="4">
        <v>929</v>
      </c>
      <c r="B75" s="21" t="s">
        <v>3522</v>
      </c>
      <c r="C75" s="104">
        <v>12</v>
      </c>
      <c r="D75" s="22" t="s">
        <v>1320</v>
      </c>
      <c r="E75" s="100">
        <v>38487</v>
      </c>
      <c r="F75" s="100">
        <v>44204</v>
      </c>
      <c r="G75" s="105">
        <v>15.7</v>
      </c>
      <c r="H75" s="20" t="s">
        <v>1509</v>
      </c>
      <c r="I75" s="20" t="s">
        <v>1510</v>
      </c>
      <c r="J75" s="13">
        <v>3614</v>
      </c>
      <c r="K75" t="s">
        <v>79</v>
      </c>
      <c r="L75" t="s">
        <v>78</v>
      </c>
      <c r="M75" s="20" t="str">
        <f t="shared" si="13"/>
        <v>N</v>
      </c>
      <c r="N75" s="3">
        <v>5.0999999999999996</v>
      </c>
      <c r="O75" s="23">
        <f t="shared" si="14"/>
        <v>5.0999999999999996</v>
      </c>
      <c r="P75" s="3">
        <v>13.9</v>
      </c>
      <c r="Q75" s="3">
        <f>VLOOKUP(J75,Aux_H_adj!$X$2:$Y$922,2,FALSE)</f>
        <v>13.9</v>
      </c>
      <c r="R75" s="3">
        <f>VLOOKUP(J75,Aux_H_adj!$X$2:$Z$922,3,FALSE)</f>
        <v>13.9</v>
      </c>
      <c r="S75" s="3">
        <f t="shared" si="11"/>
        <v>4.4245074179546906</v>
      </c>
      <c r="T75" s="3">
        <v>17.100000000000001</v>
      </c>
      <c r="U75" s="23">
        <f t="shared" si="15"/>
        <v>17.100000000000001</v>
      </c>
      <c r="V75" s="3">
        <f t="shared" si="12"/>
        <v>5.443099053742821</v>
      </c>
      <c r="W75" s="27">
        <f t="shared" si="16"/>
        <v>1.5E-3</v>
      </c>
      <c r="X75" s="27">
        <f t="shared" si="17"/>
        <v>2.3E-3</v>
      </c>
      <c r="Y75" s="3">
        <f>VLOOKUP(K75,SSP!$B$2:$D$113,3,FALSE)</f>
        <v>0.31000000000000155</v>
      </c>
      <c r="Z75" s="3">
        <f>EXP(Ferez!$B$8+Ferez!$B$9*LN(X75)+Ferez!$B$10*LN(O75)+Ferez!$B$11*LN(Y75))</f>
        <v>1.9493106933965543</v>
      </c>
      <c r="AA75" s="3">
        <f>EXP(Ferez!$C$8+Ferez!$C$9*LN(Z75))</f>
        <v>1.2301019274631906</v>
      </c>
      <c r="AB75" s="3">
        <f>Ferez!$D$8+Ferez!$D$9*Z75+Ferez!$D$10*AA75</f>
        <v>0.51727532020883382</v>
      </c>
      <c r="AC75" s="3">
        <f t="shared" si="18"/>
        <v>3.6966879410685789</v>
      </c>
      <c r="AD75" s="3">
        <f>AC75*Ferez!$D$19</f>
        <v>1.8483439705342894</v>
      </c>
      <c r="AE75" s="3">
        <f>(AD75/1000)*(10000/Ferez!$D$21)</f>
        <v>4.6208599263357235E-2</v>
      </c>
      <c r="AF75" s="3">
        <f t="shared" si="19"/>
        <v>2.4665860136053883</v>
      </c>
      <c r="AG75" s="3">
        <f>AF75*Ferez!$D$19</f>
        <v>1.2332930068026942</v>
      </c>
      <c r="AH75" s="3">
        <f>(AG75/1000)*(10000/Ferez!$D$21)</f>
        <v>3.0832325170067353E-2</v>
      </c>
      <c r="AI75" s="3">
        <f>AE75*Ferez!$D$20</f>
        <v>0.16943153063230987</v>
      </c>
    </row>
    <row r="76" spans="1:35" x14ac:dyDescent="0.25">
      <c r="A76" s="4">
        <v>930</v>
      </c>
      <c r="B76" s="21" t="s">
        <v>3522</v>
      </c>
      <c r="C76" s="104">
        <v>12</v>
      </c>
      <c r="D76" s="22" t="s">
        <v>1320</v>
      </c>
      <c r="E76" s="100">
        <v>38487</v>
      </c>
      <c r="F76" s="100">
        <v>44204</v>
      </c>
      <c r="G76" s="105">
        <v>15.7</v>
      </c>
      <c r="H76" s="20" t="s">
        <v>1511</v>
      </c>
      <c r="I76" s="20" t="s">
        <v>1512</v>
      </c>
      <c r="J76" s="13">
        <v>3615</v>
      </c>
      <c r="K76" t="s">
        <v>197</v>
      </c>
      <c r="L76" t="s">
        <v>67</v>
      </c>
      <c r="M76" s="20" t="str">
        <f t="shared" si="13"/>
        <v>N</v>
      </c>
      <c r="N76" s="3">
        <v>5.0999999999999996</v>
      </c>
      <c r="O76" s="23">
        <f t="shared" si="14"/>
        <v>5.0999999999999996</v>
      </c>
      <c r="P76" s="3">
        <v>14.5</v>
      </c>
      <c r="Q76" s="3">
        <f>VLOOKUP(J76,Aux_H_adj!$X$2:$Y$922,2,FALSE)</f>
        <v>14.5</v>
      </c>
      <c r="R76" s="3">
        <f>VLOOKUP(J76,Aux_H_adj!$X$2:$Z$922,3,FALSE)</f>
        <v>14.5</v>
      </c>
      <c r="S76" s="3">
        <f t="shared" si="11"/>
        <v>4.6154933496649653</v>
      </c>
      <c r="T76" s="3">
        <v>17</v>
      </c>
      <c r="U76" s="23">
        <f t="shared" si="15"/>
        <v>17</v>
      </c>
      <c r="V76" s="3">
        <f t="shared" si="12"/>
        <v>5.4112680651244416</v>
      </c>
      <c r="W76" s="27">
        <f t="shared" si="16"/>
        <v>1.6999999999999999E-3</v>
      </c>
      <c r="X76" s="27">
        <f t="shared" si="17"/>
        <v>2.3E-3</v>
      </c>
      <c r="Y76" s="3">
        <f>VLOOKUP(K76,SSP!$B$2:$D$113,3,FALSE)</f>
        <v>0.41000000000000009</v>
      </c>
      <c r="Z76" s="3">
        <f>EXP(Ferez!$B$8+Ferez!$B$9*LN(X76)+Ferez!$B$10*LN(O76)+Ferez!$B$11*LN(Y76))</f>
        <v>2.594179447796201</v>
      </c>
      <c r="AA76" s="3">
        <f>EXP(Ferez!$C$8+Ferez!$C$9*LN(Z76))</f>
        <v>1.5206652992086813</v>
      </c>
      <c r="AB76" s="3">
        <f>Ferez!$D$8+Ferez!$D$9*Z76+Ferez!$D$10*AA76</f>
        <v>0.57154825177563817</v>
      </c>
      <c r="AC76" s="3">
        <f t="shared" si="18"/>
        <v>4.6863929987805211</v>
      </c>
      <c r="AD76" s="3">
        <f>AC76*Ferez!$D$19</f>
        <v>2.3431964993902605</v>
      </c>
      <c r="AE76" s="3">
        <f>(AD76/1000)*(10000/Ferez!$D$21)</f>
        <v>5.8579912484756511E-2</v>
      </c>
      <c r="AF76" s="3">
        <f t="shared" si="19"/>
        <v>3.1657276995718391</v>
      </c>
      <c r="AG76" s="3">
        <f>AF76*Ferez!$D$19</f>
        <v>1.5828638497859195</v>
      </c>
      <c r="AH76" s="3">
        <f>(AG76/1000)*(10000/Ferez!$D$21)</f>
        <v>3.957159624464799E-2</v>
      </c>
      <c r="AI76" s="3">
        <f>AE76*Ferez!$D$20</f>
        <v>0.2147930124441072</v>
      </c>
    </row>
    <row r="77" spans="1:35" x14ac:dyDescent="0.25">
      <c r="A77" s="4">
        <v>896</v>
      </c>
      <c r="B77" s="21" t="s">
        <v>3522</v>
      </c>
      <c r="C77" s="104">
        <v>12</v>
      </c>
      <c r="D77" s="22" t="s">
        <v>1320</v>
      </c>
      <c r="E77" s="100">
        <v>38487</v>
      </c>
      <c r="F77" s="100">
        <v>44204</v>
      </c>
      <c r="G77" s="105">
        <v>15.7</v>
      </c>
      <c r="H77" s="20" t="s">
        <v>1453</v>
      </c>
      <c r="I77" s="20" t="s">
        <v>1454</v>
      </c>
      <c r="J77" s="13">
        <v>3616</v>
      </c>
      <c r="K77" t="s">
        <v>8</v>
      </c>
      <c r="L77" t="s">
        <v>120</v>
      </c>
      <c r="M77" s="20" t="str">
        <f t="shared" si="13"/>
        <v>S</v>
      </c>
      <c r="N77" s="3">
        <v>5.5</v>
      </c>
      <c r="O77" s="23">
        <f t="shared" si="14"/>
        <v>5.5</v>
      </c>
      <c r="P77" s="3">
        <v>37.5</v>
      </c>
      <c r="Q77" s="3">
        <f>VLOOKUP(J77,Aux_H_adj!$X$2:$Y$922,2,FALSE)</f>
        <v>19</v>
      </c>
      <c r="R77" s="3">
        <f>VLOOKUP(J77,Aux_H_adj!$X$2:$Z$922,3,FALSE)</f>
        <v>37.5</v>
      </c>
      <c r="S77" s="3">
        <f t="shared" si="11"/>
        <v>11.93662073189215</v>
      </c>
      <c r="T77" s="3">
        <v>52</v>
      </c>
      <c r="U77" s="23">
        <f t="shared" si="15"/>
        <v>45.72</v>
      </c>
      <c r="V77" s="3">
        <f t="shared" si="12"/>
        <v>14.55312799632291</v>
      </c>
      <c r="W77" s="27">
        <f t="shared" si="16"/>
        <v>1.12E-2</v>
      </c>
      <c r="X77" s="27">
        <f t="shared" si="17"/>
        <v>1.66E-2</v>
      </c>
      <c r="Y77" s="3">
        <f>VLOOKUP(K77,SSP!$B$2:$D$113,3,FALSE)</f>
        <v>0.62000000000000022</v>
      </c>
      <c r="Z77" s="3">
        <f>EXP(Ferez!$B$8+Ferez!$B$9*LN(X77)+Ferez!$B$10*LN(O77)+Ferez!$B$11*LN(Y77))</f>
        <v>27.557752178228629</v>
      </c>
      <c r="AA77" s="3">
        <f>EXP(Ferez!$C$8+Ferez!$C$9*LN(Z77))</f>
        <v>8.779620221674314</v>
      </c>
      <c r="AB77" s="3">
        <f>Ferez!$D$8+Ferez!$D$9*Z77+Ferez!$D$10*AA77</f>
        <v>3.0164502399311441</v>
      </c>
      <c r="AC77" s="3">
        <f t="shared" si="18"/>
        <v>39.353822639834092</v>
      </c>
      <c r="AD77" s="3">
        <f>AC77*Ferez!$D$19</f>
        <v>19.676911319917046</v>
      </c>
      <c r="AE77" s="3">
        <f>(AD77/1000)*(10000/Ferez!$D$21)</f>
        <v>0.49192278299792613</v>
      </c>
      <c r="AF77" s="3">
        <f t="shared" si="19"/>
        <v>30.574202418159771</v>
      </c>
      <c r="AG77" s="3">
        <f>AF77*Ferez!$D$19</f>
        <v>15.287101209079886</v>
      </c>
      <c r="AH77" s="3">
        <f>(AG77/1000)*(10000/Ferez!$D$21)</f>
        <v>0.38217753022699713</v>
      </c>
      <c r="AI77" s="3">
        <f>AE77*Ferez!$D$20</f>
        <v>1.8037168709923959</v>
      </c>
    </row>
    <row r="78" spans="1:35" x14ac:dyDescent="0.25">
      <c r="A78" s="4">
        <v>897</v>
      </c>
      <c r="B78" s="21" t="s">
        <v>3522</v>
      </c>
      <c r="C78" s="104">
        <v>12</v>
      </c>
      <c r="D78" s="22" t="s">
        <v>1320</v>
      </c>
      <c r="E78" s="100">
        <v>38487</v>
      </c>
      <c r="F78" s="100">
        <v>44204</v>
      </c>
      <c r="G78" s="105">
        <v>15.7</v>
      </c>
      <c r="H78" s="20" t="s">
        <v>1453</v>
      </c>
      <c r="I78" s="20" t="s">
        <v>1455</v>
      </c>
      <c r="J78" s="13">
        <v>3616</v>
      </c>
      <c r="K78" t="s">
        <v>8</v>
      </c>
      <c r="L78" t="s">
        <v>120</v>
      </c>
      <c r="M78" s="20" t="str">
        <f t="shared" si="13"/>
        <v>S</v>
      </c>
      <c r="N78" s="3">
        <v>5.5</v>
      </c>
      <c r="O78" s="23">
        <f t="shared" si="14"/>
        <v>5.44</v>
      </c>
      <c r="P78" s="3">
        <v>19</v>
      </c>
      <c r="Q78" s="3">
        <f>VLOOKUP(J78,Aux_H_adj!$X$2:$Y$922,2,FALSE)</f>
        <v>19</v>
      </c>
      <c r="R78" s="3">
        <f>VLOOKUP(J78,Aux_H_adj!$X$2:$Z$922,3,FALSE)</f>
        <v>37.5</v>
      </c>
      <c r="S78" s="3">
        <f t="shared" si="11"/>
        <v>6.0478878374920226</v>
      </c>
      <c r="T78" s="3">
        <v>52</v>
      </c>
      <c r="U78" s="23">
        <f t="shared" si="15"/>
        <v>23.16</v>
      </c>
      <c r="V78" s="3">
        <f t="shared" si="12"/>
        <v>7.3720569640165925</v>
      </c>
      <c r="W78" s="27">
        <f t="shared" si="16"/>
        <v>2.8999999999999998E-3</v>
      </c>
      <c r="X78" s="27">
        <f t="shared" si="17"/>
        <v>4.3E-3</v>
      </c>
      <c r="Y78" s="3">
        <f>VLOOKUP(K78,SSP!$B$2:$D$113,3,FALSE)</f>
        <v>0.62000000000000022</v>
      </c>
      <c r="Z78" s="3">
        <f>EXP(Ferez!$B$8+Ferez!$B$9*LN(X78)+Ferez!$B$10*LN(O78)+Ferez!$B$11*LN(Y78))</f>
        <v>7.6089423742525018</v>
      </c>
      <c r="AA78" s="3">
        <f>EXP(Ferez!$C$8+Ferez!$C$9*LN(Z78))</f>
        <v>3.3788913902821678</v>
      </c>
      <c r="AB78" s="3">
        <f>Ferez!$D$8+Ferez!$D$9*Z78+Ferez!$D$10*AA78</f>
        <v>1.0281979857866717</v>
      </c>
      <c r="AC78" s="3">
        <f t="shared" si="18"/>
        <v>12.016031750321343</v>
      </c>
      <c r="AD78" s="3">
        <f>AC78*Ferez!$D$19</f>
        <v>6.0080158751606714</v>
      </c>
      <c r="AE78" s="3">
        <f>(AD78/1000)*(10000/Ferez!$D$21)</f>
        <v>0.15020039687901679</v>
      </c>
      <c r="AF78" s="3">
        <f t="shared" si="19"/>
        <v>8.6371403600391741</v>
      </c>
      <c r="AG78" s="3">
        <f>AF78*Ferez!$D$19</f>
        <v>4.318570180019587</v>
      </c>
      <c r="AH78" s="3">
        <f>(AG78/1000)*(10000/Ferez!$D$21)</f>
        <v>0.10796425450048967</v>
      </c>
      <c r="AI78" s="3">
        <f>AE78*Ferez!$D$20</f>
        <v>0.55073478855639491</v>
      </c>
    </row>
    <row r="79" spans="1:35" x14ac:dyDescent="0.25">
      <c r="A79" s="4">
        <v>898</v>
      </c>
      <c r="B79" s="21" t="s">
        <v>3522</v>
      </c>
      <c r="C79" s="104">
        <v>12</v>
      </c>
      <c r="D79" s="22" t="s">
        <v>1320</v>
      </c>
      <c r="E79" s="100">
        <v>38487</v>
      </c>
      <c r="F79" s="100">
        <v>44204</v>
      </c>
      <c r="G79" s="105">
        <v>15.7</v>
      </c>
      <c r="H79" s="20" t="s">
        <v>1453</v>
      </c>
      <c r="I79" s="20" t="s">
        <v>1456</v>
      </c>
      <c r="J79" s="13">
        <v>3616</v>
      </c>
      <c r="K79" t="s">
        <v>8</v>
      </c>
      <c r="L79" t="s">
        <v>120</v>
      </c>
      <c r="M79" s="20" t="str">
        <f t="shared" si="13"/>
        <v>S</v>
      </c>
      <c r="N79" s="3">
        <v>5.5</v>
      </c>
      <c r="O79" s="23">
        <f t="shared" si="14"/>
        <v>5.5</v>
      </c>
      <c r="P79" s="3">
        <v>25.5</v>
      </c>
      <c r="Q79" s="3">
        <f>VLOOKUP(J79,Aux_H_adj!$X$2:$Y$922,2,FALSE)</f>
        <v>19</v>
      </c>
      <c r="R79" s="3">
        <f>VLOOKUP(J79,Aux_H_adj!$X$2:$Z$922,3,FALSE)</f>
        <v>37.5</v>
      </c>
      <c r="S79" s="3">
        <f t="shared" si="11"/>
        <v>8.1169020976866619</v>
      </c>
      <c r="T79" s="3">
        <v>52</v>
      </c>
      <c r="U79" s="23">
        <f t="shared" si="15"/>
        <v>31.09</v>
      </c>
      <c r="V79" s="3">
        <f t="shared" si="12"/>
        <v>9.8962543614540515</v>
      </c>
      <c r="W79" s="27">
        <f t="shared" si="16"/>
        <v>5.1999999999999998E-3</v>
      </c>
      <c r="X79" s="27">
        <f t="shared" si="17"/>
        <v>7.7000000000000002E-3</v>
      </c>
      <c r="Y79" s="3">
        <f>VLOOKUP(K79,SSP!$B$2:$D$113,3,FALSE)</f>
        <v>0.62000000000000022</v>
      </c>
      <c r="Z79" s="3">
        <f>EXP(Ferez!$B$8+Ferez!$B$9*LN(X79)+Ferez!$B$10*LN(O79)+Ferez!$B$11*LN(Y79))</f>
        <v>13.335073059462129</v>
      </c>
      <c r="AA79" s="3">
        <f>EXP(Ferez!$C$8+Ferez!$C$9*LN(Z79))</f>
        <v>5.1235488528948574</v>
      </c>
      <c r="AB79" s="3">
        <f>Ferez!$D$8+Ferez!$D$9*Z79+Ferez!$D$10*AA79</f>
        <v>1.5821449549478417</v>
      </c>
      <c r="AC79" s="3">
        <f t="shared" si="18"/>
        <v>20.040766867304828</v>
      </c>
      <c r="AD79" s="3">
        <f>AC79*Ferez!$D$19</f>
        <v>10.020383433652414</v>
      </c>
      <c r="AE79" s="3">
        <f>(AD79/1000)*(10000/Ferez!$D$21)</f>
        <v>0.25050958584131039</v>
      </c>
      <c r="AF79" s="3">
        <f t="shared" si="19"/>
        <v>14.91721801440997</v>
      </c>
      <c r="AG79" s="3">
        <f>AF79*Ferez!$D$19</f>
        <v>7.4586090072049851</v>
      </c>
      <c r="AH79" s="3">
        <f>(AG79/1000)*(10000/Ferez!$D$21)</f>
        <v>0.18646522518012465</v>
      </c>
      <c r="AI79" s="3">
        <f>AE79*Ferez!$D$20</f>
        <v>0.91853514808480474</v>
      </c>
    </row>
    <row r="80" spans="1:35" x14ac:dyDescent="0.25">
      <c r="A80" s="4">
        <v>894</v>
      </c>
      <c r="B80" s="21" t="s">
        <v>3522</v>
      </c>
      <c r="C80" s="104">
        <v>12</v>
      </c>
      <c r="D80" s="22" t="s">
        <v>1320</v>
      </c>
      <c r="E80" s="100">
        <v>38487</v>
      </c>
      <c r="F80" s="100">
        <v>44204</v>
      </c>
      <c r="G80" s="105">
        <v>15.7</v>
      </c>
      <c r="H80" s="20" t="s">
        <v>1449</v>
      </c>
      <c r="I80" s="20" t="s">
        <v>1450</v>
      </c>
      <c r="J80" s="13">
        <v>3618</v>
      </c>
      <c r="K80" t="s">
        <v>197</v>
      </c>
      <c r="L80" t="s">
        <v>67</v>
      </c>
      <c r="M80" s="20" t="str">
        <f t="shared" si="13"/>
        <v>N</v>
      </c>
      <c r="N80" s="3">
        <v>6</v>
      </c>
      <c r="O80" s="23">
        <f t="shared" si="14"/>
        <v>6</v>
      </c>
      <c r="P80" s="3">
        <v>17.5</v>
      </c>
      <c r="Q80" s="3">
        <f>VLOOKUP(J80,Aux_H_adj!$X$2:$Y$922,2,FALSE)</f>
        <v>17.5</v>
      </c>
      <c r="R80" s="3">
        <f>VLOOKUP(J80,Aux_H_adj!$X$2:$Z$922,3,FALSE)</f>
        <v>17.5</v>
      </c>
      <c r="S80" s="3">
        <f t="shared" si="11"/>
        <v>5.5704230082163368</v>
      </c>
      <c r="T80" s="3">
        <v>19</v>
      </c>
      <c r="U80" s="23">
        <f t="shared" si="15"/>
        <v>19</v>
      </c>
      <c r="V80" s="3">
        <f t="shared" si="12"/>
        <v>6.0478878374920226</v>
      </c>
      <c r="W80" s="27">
        <f t="shared" si="16"/>
        <v>2.3999999999999998E-3</v>
      </c>
      <c r="X80" s="27">
        <f t="shared" si="17"/>
        <v>2.8999999999999998E-3</v>
      </c>
      <c r="Y80" s="3">
        <f>VLOOKUP(K80,SSP!$B$2:$D$113,3,FALSE)</f>
        <v>0.41000000000000009</v>
      </c>
      <c r="Z80" s="3">
        <f>EXP(Ferez!$B$8+Ferez!$B$9*LN(X80)+Ferez!$B$10*LN(O80)+Ferez!$B$11*LN(Y80))</f>
        <v>3.7756250828636344</v>
      </c>
      <c r="AA80" s="3">
        <f>EXP(Ferez!$C$8+Ferez!$C$9*LN(Z80))</f>
        <v>2.0089377118224365</v>
      </c>
      <c r="AB80" s="3">
        <f>Ferez!$D$8+Ferez!$D$9*Z80+Ferez!$D$10*AA80</f>
        <v>0.67477903192972521</v>
      </c>
      <c r="AC80" s="3">
        <f t="shared" si="18"/>
        <v>6.4593418266157965</v>
      </c>
      <c r="AD80" s="3">
        <f>AC80*Ferez!$D$19</f>
        <v>3.2296709133078982</v>
      </c>
      <c r="AE80" s="3">
        <f>(AD80/1000)*(10000/Ferez!$D$21)</f>
        <v>8.0741772832697456E-2</v>
      </c>
      <c r="AF80" s="3">
        <f t="shared" si="19"/>
        <v>4.4504041147933595</v>
      </c>
      <c r="AG80" s="3">
        <f>AF80*Ferez!$D$19</f>
        <v>2.2252020573966798</v>
      </c>
      <c r="AH80" s="3">
        <f>(AG80/1000)*(10000/Ferez!$D$21)</f>
        <v>5.5630051434916991E-2</v>
      </c>
      <c r="AI80" s="3">
        <f>AE80*Ferez!$D$20</f>
        <v>0.29605316705322399</v>
      </c>
    </row>
    <row r="81" spans="1:35" x14ac:dyDescent="0.25">
      <c r="A81" s="4">
        <v>895</v>
      </c>
      <c r="B81" s="21" t="s">
        <v>3522</v>
      </c>
      <c r="C81" s="104">
        <v>12</v>
      </c>
      <c r="D81" s="22" t="s">
        <v>1320</v>
      </c>
      <c r="E81" s="100">
        <v>38487</v>
      </c>
      <c r="F81" s="100">
        <v>44204</v>
      </c>
      <c r="G81" s="105">
        <v>15.7</v>
      </c>
      <c r="H81" s="20" t="s">
        <v>1451</v>
      </c>
      <c r="I81" s="20" t="s">
        <v>1452</v>
      </c>
      <c r="J81" s="13">
        <v>3619</v>
      </c>
      <c r="K81" t="s">
        <v>197</v>
      </c>
      <c r="L81" t="s">
        <v>67</v>
      </c>
      <c r="M81" s="20" t="str">
        <f t="shared" si="13"/>
        <v>N</v>
      </c>
      <c r="N81" s="3">
        <v>6.2</v>
      </c>
      <c r="O81" s="23">
        <f t="shared" si="14"/>
        <v>6.2</v>
      </c>
      <c r="P81" s="3">
        <v>23</v>
      </c>
      <c r="Q81" s="3">
        <f>VLOOKUP(J81,Aux_H_adj!$X$2:$Y$922,2,FALSE)</f>
        <v>23</v>
      </c>
      <c r="R81" s="3">
        <f>VLOOKUP(J81,Aux_H_adj!$X$2:$Z$922,3,FALSE)</f>
        <v>23</v>
      </c>
      <c r="S81" s="3">
        <f t="shared" si="11"/>
        <v>7.3211273822271856</v>
      </c>
      <c r="T81" s="3">
        <v>27.8</v>
      </c>
      <c r="U81" s="23">
        <f t="shared" si="15"/>
        <v>27.8</v>
      </c>
      <c r="V81" s="3">
        <f t="shared" si="12"/>
        <v>8.8490148359093812</v>
      </c>
      <c r="W81" s="27">
        <f t="shared" si="16"/>
        <v>4.1999999999999997E-3</v>
      </c>
      <c r="X81" s="27">
        <f t="shared" si="17"/>
        <v>6.1999999999999998E-3</v>
      </c>
      <c r="Y81" s="3">
        <f>VLOOKUP(K81,SSP!$B$2:$D$113,3,FALSE)</f>
        <v>0.41000000000000009</v>
      </c>
      <c r="Z81" s="3">
        <f>EXP(Ferez!$B$8+Ferez!$B$9*LN(X81)+Ferez!$B$10*LN(O81)+Ferez!$B$11*LN(Y81))</f>
        <v>7.9892287565036515</v>
      </c>
      <c r="AA81" s="3">
        <f>EXP(Ferez!$C$8+Ferez!$C$9*LN(Z81))</f>
        <v>3.5033987723176141</v>
      </c>
      <c r="AB81" s="3">
        <f>Ferez!$D$8+Ferez!$D$9*Z81+Ferez!$D$10*AA81</f>
        <v>1.0642419871882893</v>
      </c>
      <c r="AC81" s="3">
        <f t="shared" si="18"/>
        <v>12.556869516009556</v>
      </c>
      <c r="AD81" s="3">
        <f>AC81*Ferez!$D$19</f>
        <v>6.2784347580047779</v>
      </c>
      <c r="AE81" s="3">
        <f>(AD81/1000)*(10000/Ferez!$D$21)</f>
        <v>0.15696086895011946</v>
      </c>
      <c r="AF81" s="3">
        <f t="shared" si="19"/>
        <v>9.0534707436919408</v>
      </c>
      <c r="AG81" s="3">
        <f>AF81*Ferez!$D$19</f>
        <v>4.5267353718459704</v>
      </c>
      <c r="AH81" s="3">
        <f>(AG81/1000)*(10000/Ferez!$D$21)</f>
        <v>0.11316838429614925</v>
      </c>
      <c r="AI81" s="3">
        <f>AE81*Ferez!$D$20</f>
        <v>0.57552318615043796</v>
      </c>
    </row>
    <row r="82" spans="1:35" x14ac:dyDescent="0.25">
      <c r="A82" s="4">
        <v>892</v>
      </c>
      <c r="B82" s="21" t="s">
        <v>3522</v>
      </c>
      <c r="C82" s="104">
        <v>12</v>
      </c>
      <c r="D82" s="22" t="s">
        <v>1320</v>
      </c>
      <c r="E82" s="100">
        <v>38487</v>
      </c>
      <c r="F82" s="100">
        <v>44204</v>
      </c>
      <c r="G82" s="105">
        <v>15.7</v>
      </c>
      <c r="H82" s="20" t="s">
        <v>1446</v>
      </c>
      <c r="I82" s="20" t="s">
        <v>1447</v>
      </c>
      <c r="J82" s="13">
        <v>3620</v>
      </c>
      <c r="K82" t="s">
        <v>197</v>
      </c>
      <c r="L82" t="s">
        <v>67</v>
      </c>
      <c r="M82" s="20" t="str">
        <f t="shared" si="13"/>
        <v>S</v>
      </c>
      <c r="N82" s="3">
        <v>6</v>
      </c>
      <c r="O82" s="23">
        <f t="shared" si="14"/>
        <v>6</v>
      </c>
      <c r="P82" s="3">
        <v>22.1</v>
      </c>
      <c r="Q82" s="3">
        <f>VLOOKUP(J82,Aux_H_adj!$X$2:$Y$922,2,FALSE)</f>
        <v>22</v>
      </c>
      <c r="R82" s="3">
        <f>VLOOKUP(J82,Aux_H_adj!$X$2:$Z$922,3,FALSE)</f>
        <v>22.1</v>
      </c>
      <c r="S82" s="3">
        <f t="shared" si="11"/>
        <v>7.0346484846617745</v>
      </c>
      <c r="T82" s="3">
        <v>57</v>
      </c>
      <c r="U82" s="23">
        <f t="shared" si="15"/>
        <v>26.94</v>
      </c>
      <c r="V82" s="3">
        <f t="shared" si="12"/>
        <v>8.5752683337913211</v>
      </c>
      <c r="W82" s="27">
        <f t="shared" si="16"/>
        <v>3.8999999999999998E-3</v>
      </c>
      <c r="X82" s="27">
        <f t="shared" si="17"/>
        <v>5.7999999999999996E-3</v>
      </c>
      <c r="Y82" s="3">
        <f>VLOOKUP(K82,SSP!$B$2:$D$113,3,FALSE)</f>
        <v>0.41000000000000009</v>
      </c>
      <c r="Z82" s="3">
        <f>EXP(Ferez!$B$8+Ferez!$B$9*LN(X82)+Ferez!$B$10*LN(O82)+Ferez!$B$11*LN(Y82))</f>
        <v>7.2684891537484235</v>
      </c>
      <c r="AA82" s="3">
        <f>EXP(Ferez!$C$8+Ferez!$C$9*LN(Z82))</f>
        <v>3.2660569901889334</v>
      </c>
      <c r="AB82" s="3">
        <f>Ferez!$D$8+Ferez!$D$9*Z82+Ferez!$D$10*AA82</f>
        <v>0.99604741710850364</v>
      </c>
      <c r="AC82" s="3">
        <f t="shared" si="18"/>
        <v>11.53059356104586</v>
      </c>
      <c r="AD82" s="3">
        <f>AC82*Ferez!$D$19</f>
        <v>5.76529678052293</v>
      </c>
      <c r="AE82" s="3">
        <f>(AD82/1000)*(10000/Ferez!$D$21)</f>
        <v>0.14413241951307323</v>
      </c>
      <c r="AF82" s="3">
        <f t="shared" si="19"/>
        <v>8.2645365708569276</v>
      </c>
      <c r="AG82" s="3">
        <f>AF82*Ferez!$D$19</f>
        <v>4.1322682854284638</v>
      </c>
      <c r="AH82" s="3">
        <f>(AG82/1000)*(10000/Ferez!$D$21)</f>
        <v>0.10330670713571159</v>
      </c>
      <c r="AI82" s="3">
        <f>AE82*Ferez!$D$20</f>
        <v>0.52848553821460187</v>
      </c>
    </row>
    <row r="83" spans="1:35" x14ac:dyDescent="0.25">
      <c r="A83" s="4">
        <v>893</v>
      </c>
      <c r="B83" s="21" t="s">
        <v>3522</v>
      </c>
      <c r="C83" s="104">
        <v>12</v>
      </c>
      <c r="D83" s="22" t="s">
        <v>1320</v>
      </c>
      <c r="E83" s="100">
        <v>38487</v>
      </c>
      <c r="F83" s="100">
        <v>44204</v>
      </c>
      <c r="G83" s="105">
        <v>15.7</v>
      </c>
      <c r="H83" s="20" t="s">
        <v>1446</v>
      </c>
      <c r="I83" s="20" t="s">
        <v>1448</v>
      </c>
      <c r="J83" s="13">
        <v>3620</v>
      </c>
      <c r="K83" t="s">
        <v>197</v>
      </c>
      <c r="L83" t="s">
        <v>67</v>
      </c>
      <c r="M83" s="20" t="str">
        <f t="shared" si="13"/>
        <v>S</v>
      </c>
      <c r="N83" s="3">
        <v>6</v>
      </c>
      <c r="O83" s="23">
        <f t="shared" si="14"/>
        <v>5.9</v>
      </c>
      <c r="P83" s="3">
        <v>22</v>
      </c>
      <c r="Q83" s="3">
        <f>VLOOKUP(J83,Aux_H_adj!$X$2:$Y$922,2,FALSE)</f>
        <v>22</v>
      </c>
      <c r="R83" s="3">
        <f>VLOOKUP(J83,Aux_H_adj!$X$2:$Z$922,3,FALSE)</f>
        <v>22.1</v>
      </c>
      <c r="S83" s="3">
        <f t="shared" si="11"/>
        <v>7.0028174960433951</v>
      </c>
      <c r="T83" s="3">
        <v>57</v>
      </c>
      <c r="U83" s="23">
        <f t="shared" si="15"/>
        <v>26.82</v>
      </c>
      <c r="V83" s="3">
        <f t="shared" si="12"/>
        <v>8.5370711474492662</v>
      </c>
      <c r="W83" s="27">
        <f t="shared" si="16"/>
        <v>3.8999999999999998E-3</v>
      </c>
      <c r="X83" s="27">
        <f t="shared" si="17"/>
        <v>5.7000000000000002E-3</v>
      </c>
      <c r="Y83" s="3">
        <f>VLOOKUP(K83,SSP!$B$2:$D$113,3,FALSE)</f>
        <v>0.41000000000000009</v>
      </c>
      <c r="Z83" s="3">
        <f>EXP(Ferez!$B$8+Ferez!$B$9*LN(X83)+Ferez!$B$10*LN(O83)+Ferez!$B$11*LN(Y83))</f>
        <v>7.035401475577439</v>
      </c>
      <c r="AA83" s="3">
        <f>EXP(Ferez!$C$8+Ferez!$C$9*LN(Z83))</f>
        <v>3.1880195753654874</v>
      </c>
      <c r="AB83" s="3">
        <f>Ferez!$D$8+Ferez!$D$9*Z83+Ferez!$D$10*AA83</f>
        <v>0.97410368772276845</v>
      </c>
      <c r="AC83" s="3">
        <f t="shared" si="18"/>
        <v>11.197524738665695</v>
      </c>
      <c r="AD83" s="3">
        <f>AC83*Ferez!$D$19</f>
        <v>5.5987623693328477</v>
      </c>
      <c r="AE83" s="3">
        <f>(AD83/1000)*(10000/Ferez!$D$21)</f>
        <v>0.13996905923332117</v>
      </c>
      <c r="AF83" s="3">
        <f t="shared" si="19"/>
        <v>8.0095051633002079</v>
      </c>
      <c r="AG83" s="3">
        <f>AF83*Ferez!$D$19</f>
        <v>4.0047525816501039</v>
      </c>
      <c r="AH83" s="3">
        <f>(AG83/1000)*(10000/Ferez!$D$21)</f>
        <v>0.10011881454125261</v>
      </c>
      <c r="AI83" s="3">
        <f>AE83*Ferez!$D$20</f>
        <v>0.51321988385551098</v>
      </c>
    </row>
    <row r="84" spans="1:35" x14ac:dyDescent="0.25">
      <c r="A84" s="4">
        <v>887</v>
      </c>
      <c r="B84" s="21" t="s">
        <v>3522</v>
      </c>
      <c r="C84" s="104">
        <v>12</v>
      </c>
      <c r="D84" s="22" t="s">
        <v>1320</v>
      </c>
      <c r="E84" s="100">
        <v>38487</v>
      </c>
      <c r="F84" s="100">
        <v>44204</v>
      </c>
      <c r="G84" s="105">
        <v>15.7</v>
      </c>
      <c r="H84" s="20" t="s">
        <v>1437</v>
      </c>
      <c r="I84" s="20" t="s">
        <v>1438</v>
      </c>
      <c r="J84" s="13">
        <v>3621</v>
      </c>
      <c r="K84" t="s">
        <v>197</v>
      </c>
      <c r="L84" t="s">
        <v>67</v>
      </c>
      <c r="M84" s="20" t="str">
        <f t="shared" si="13"/>
        <v>S</v>
      </c>
      <c r="N84" s="3">
        <v>6.1</v>
      </c>
      <c r="O84" s="23">
        <f t="shared" si="14"/>
        <v>5.09</v>
      </c>
      <c r="P84" s="3">
        <v>17</v>
      </c>
      <c r="Q84" s="3">
        <f>VLOOKUP(J84,Aux_H_adj!$X$2:$Y$922,2,FALSE)</f>
        <v>17</v>
      </c>
      <c r="R84" s="3">
        <f>VLOOKUP(J84,Aux_H_adj!$X$2:$Z$922,3,FALSE)</f>
        <v>17.600000000000001</v>
      </c>
      <c r="S84" s="3">
        <f t="shared" si="11"/>
        <v>5.4112680651244416</v>
      </c>
      <c r="T84" s="3">
        <v>31.1</v>
      </c>
      <c r="U84" s="23">
        <f t="shared" si="15"/>
        <v>20.72</v>
      </c>
      <c r="V84" s="3">
        <f t="shared" si="12"/>
        <v>6.5953808417281428</v>
      </c>
      <c r="W84" s="27">
        <f t="shared" si="16"/>
        <v>2.3E-3</v>
      </c>
      <c r="X84" s="27">
        <f t="shared" si="17"/>
        <v>3.3999999999999998E-3</v>
      </c>
      <c r="Y84" s="3">
        <f>VLOOKUP(K84,SSP!$B$2:$D$113,3,FALSE)</f>
        <v>0.41000000000000009</v>
      </c>
      <c r="Z84" s="3">
        <f>EXP(Ferez!$B$8+Ferez!$B$9*LN(X84)+Ferez!$B$10*LN(O84)+Ferez!$B$11*LN(Y84))</f>
        <v>3.7461490235323045</v>
      </c>
      <c r="AA84" s="3">
        <f>EXP(Ferez!$C$8+Ferez!$C$9*LN(Z84))</f>
        <v>1.9972891577509309</v>
      </c>
      <c r="AB84" s="3">
        <f>Ferez!$D$8+Ferez!$D$9*Z84+Ferez!$D$10*AA84</f>
        <v>0.67215752020342345</v>
      </c>
      <c r="AC84" s="3">
        <f t="shared" si="18"/>
        <v>6.4155957014866587</v>
      </c>
      <c r="AD84" s="3">
        <f>AC84*Ferez!$D$19</f>
        <v>3.2077978507433293</v>
      </c>
      <c r="AE84" s="3">
        <f>(AD84/1000)*(10000/Ferez!$D$21)</f>
        <v>8.0194946268583228E-2</v>
      </c>
      <c r="AF84" s="3">
        <f t="shared" si="19"/>
        <v>4.4183065437357278</v>
      </c>
      <c r="AG84" s="3">
        <f>AF84*Ferez!$D$19</f>
        <v>2.2091532718678639</v>
      </c>
      <c r="AH84" s="3">
        <f>(AG84/1000)*(10000/Ferez!$D$21)</f>
        <v>5.5228831796696597E-2</v>
      </c>
      <c r="AI84" s="3">
        <f>AE84*Ferez!$D$20</f>
        <v>0.29404813631813848</v>
      </c>
    </row>
    <row r="85" spans="1:35" x14ac:dyDescent="0.25">
      <c r="A85" s="4">
        <v>888</v>
      </c>
      <c r="B85" s="21" t="s">
        <v>3522</v>
      </c>
      <c r="C85" s="104">
        <v>12</v>
      </c>
      <c r="D85" s="22" t="s">
        <v>1320</v>
      </c>
      <c r="E85" s="100">
        <v>38487</v>
      </c>
      <c r="F85" s="100">
        <v>44204</v>
      </c>
      <c r="G85" s="105">
        <v>15.7</v>
      </c>
      <c r="H85" s="20" t="s">
        <v>1437</v>
      </c>
      <c r="I85" s="20" t="s">
        <v>1439</v>
      </c>
      <c r="J85" s="13">
        <v>3621</v>
      </c>
      <c r="K85" t="s">
        <v>197</v>
      </c>
      <c r="L85" t="s">
        <v>67</v>
      </c>
      <c r="M85" s="20" t="str">
        <f t="shared" si="13"/>
        <v>S</v>
      </c>
      <c r="N85" s="3">
        <v>6.1</v>
      </c>
      <c r="O85" s="23">
        <f t="shared" si="14"/>
        <v>6.1</v>
      </c>
      <c r="P85" s="3">
        <v>17.600000000000001</v>
      </c>
      <c r="Q85" s="3">
        <f>VLOOKUP(J85,Aux_H_adj!$X$2:$Y$922,2,FALSE)</f>
        <v>17</v>
      </c>
      <c r="R85" s="3">
        <f>VLOOKUP(J85,Aux_H_adj!$X$2:$Z$922,3,FALSE)</f>
        <v>17.600000000000001</v>
      </c>
      <c r="S85" s="3">
        <f t="shared" si="11"/>
        <v>5.6022539968347163</v>
      </c>
      <c r="T85" s="3">
        <v>31.1</v>
      </c>
      <c r="U85" s="23">
        <f t="shared" si="15"/>
        <v>21.46</v>
      </c>
      <c r="V85" s="3">
        <f t="shared" si="12"/>
        <v>6.8309301575041488</v>
      </c>
      <c r="W85" s="27">
        <f t="shared" si="16"/>
        <v>2.5000000000000001E-3</v>
      </c>
      <c r="X85" s="27">
        <f t="shared" si="17"/>
        <v>3.7000000000000002E-3</v>
      </c>
      <c r="Y85" s="3">
        <f>VLOOKUP(K85,SSP!$B$2:$D$113,3,FALSE)</f>
        <v>0.41000000000000009</v>
      </c>
      <c r="Z85" s="3">
        <f>EXP(Ferez!$B$8+Ferez!$B$9*LN(X85)+Ferez!$B$10*LN(O85)+Ferez!$B$11*LN(Y85))</f>
        <v>4.8291314746955543</v>
      </c>
      <c r="AA85" s="3">
        <f>EXP(Ferez!$C$8+Ferez!$C$9*LN(Z85))</f>
        <v>2.4113949594144946</v>
      </c>
      <c r="AB85" s="3">
        <f>Ferez!$D$8+Ferez!$D$9*Z85+Ferez!$D$10*AA85</f>
        <v>0.76967098930158229</v>
      </c>
      <c r="AC85" s="3">
        <f t="shared" si="18"/>
        <v>8.0101974234116309</v>
      </c>
      <c r="AD85" s="3">
        <f>AC85*Ferez!$D$19</f>
        <v>4.0050987117058154</v>
      </c>
      <c r="AE85" s="3">
        <f>(AD85/1000)*(10000/Ferez!$D$21)</f>
        <v>0.10012746779264538</v>
      </c>
      <c r="AF85" s="3">
        <f t="shared" si="19"/>
        <v>5.5988024639971368</v>
      </c>
      <c r="AG85" s="3">
        <f>AF85*Ferez!$D$19</f>
        <v>2.7994012319985684</v>
      </c>
      <c r="AH85" s="3">
        <f>(AG85/1000)*(10000/Ferez!$D$21)</f>
        <v>6.998503079996421E-2</v>
      </c>
      <c r="AI85" s="3">
        <f>AE85*Ferez!$D$20</f>
        <v>0.36713404857303306</v>
      </c>
    </row>
    <row r="86" spans="1:35" x14ac:dyDescent="0.25">
      <c r="A86" s="4">
        <v>889</v>
      </c>
      <c r="B86" s="21" t="s">
        <v>3522</v>
      </c>
      <c r="C86" s="104">
        <v>12</v>
      </c>
      <c r="D86" s="22" t="s">
        <v>1320</v>
      </c>
      <c r="E86" s="100">
        <v>38487</v>
      </c>
      <c r="F86" s="100">
        <v>44204</v>
      </c>
      <c r="G86" s="105">
        <v>15.7</v>
      </c>
      <c r="H86" s="20" t="s">
        <v>1440</v>
      </c>
      <c r="I86" s="20" t="s">
        <v>1441</v>
      </c>
      <c r="J86" s="13">
        <v>3622</v>
      </c>
      <c r="K86" t="s">
        <v>197</v>
      </c>
      <c r="L86" t="s">
        <v>67</v>
      </c>
      <c r="M86" s="20" t="str">
        <f t="shared" si="13"/>
        <v>N</v>
      </c>
      <c r="N86" s="3">
        <v>6</v>
      </c>
      <c r="O86" s="23">
        <f t="shared" si="14"/>
        <v>6</v>
      </c>
      <c r="P86" s="3">
        <v>16.100000000000001</v>
      </c>
      <c r="Q86" s="3">
        <f>VLOOKUP(J86,Aux_H_adj!$X$2:$Y$922,2,FALSE)</f>
        <v>16.100000000000001</v>
      </c>
      <c r="R86" s="3">
        <f>VLOOKUP(J86,Aux_H_adj!$X$2:$Z$922,3,FALSE)</f>
        <v>16.100000000000001</v>
      </c>
      <c r="S86" s="3">
        <f t="shared" si="11"/>
        <v>5.1247891675590305</v>
      </c>
      <c r="T86" s="3">
        <v>19</v>
      </c>
      <c r="U86" s="23">
        <f t="shared" si="15"/>
        <v>19</v>
      </c>
      <c r="V86" s="3">
        <f t="shared" si="12"/>
        <v>6.0478878374920226</v>
      </c>
      <c r="W86" s="27">
        <f t="shared" si="16"/>
        <v>2.0999999999999999E-3</v>
      </c>
      <c r="X86" s="27">
        <f t="shared" si="17"/>
        <v>2.8999999999999998E-3</v>
      </c>
      <c r="Y86" s="3">
        <f>VLOOKUP(K86,SSP!$B$2:$D$113,3,FALSE)</f>
        <v>0.41000000000000009</v>
      </c>
      <c r="Z86" s="3">
        <f>EXP(Ferez!$B$8+Ferez!$B$9*LN(X86)+Ferez!$B$10*LN(O86)+Ferez!$B$11*LN(Y86))</f>
        <v>3.7756250828636344</v>
      </c>
      <c r="AA86" s="3">
        <f>EXP(Ferez!$C$8+Ferez!$C$9*LN(Z86))</f>
        <v>2.0089377118224365</v>
      </c>
      <c r="AB86" s="3">
        <f>Ferez!$D$8+Ferez!$D$9*Z86+Ferez!$D$10*AA86</f>
        <v>0.67477903192972521</v>
      </c>
      <c r="AC86" s="3">
        <f t="shared" si="18"/>
        <v>6.4593418266157965</v>
      </c>
      <c r="AD86" s="3">
        <f>AC86*Ferez!$D$19</f>
        <v>3.2296709133078982</v>
      </c>
      <c r="AE86" s="3">
        <f>(AD86/1000)*(10000/Ferez!$D$21)</f>
        <v>8.0741772832697456E-2</v>
      </c>
      <c r="AF86" s="3">
        <f t="shared" si="19"/>
        <v>4.4504041147933595</v>
      </c>
      <c r="AG86" s="3">
        <f>AF86*Ferez!$D$19</f>
        <v>2.2252020573966798</v>
      </c>
      <c r="AH86" s="3">
        <f>(AG86/1000)*(10000/Ferez!$D$21)</f>
        <v>5.5630051434916991E-2</v>
      </c>
      <c r="AI86" s="3">
        <f>AE86*Ferez!$D$20</f>
        <v>0.29605316705322399</v>
      </c>
    </row>
    <row r="87" spans="1:35" x14ac:dyDescent="0.25">
      <c r="A87" s="4">
        <v>891</v>
      </c>
      <c r="B87" s="21" t="s">
        <v>3522</v>
      </c>
      <c r="C87" s="104">
        <v>12</v>
      </c>
      <c r="D87" s="22" t="s">
        <v>1320</v>
      </c>
      <c r="E87" s="100">
        <v>38487</v>
      </c>
      <c r="F87" s="100">
        <v>44204</v>
      </c>
      <c r="G87" s="105">
        <v>15.7</v>
      </c>
      <c r="H87" s="20" t="s">
        <v>1444</v>
      </c>
      <c r="I87" s="20" t="s">
        <v>1445</v>
      </c>
      <c r="J87" s="13">
        <v>3623</v>
      </c>
      <c r="K87" t="s">
        <v>197</v>
      </c>
      <c r="L87" t="s">
        <v>67</v>
      </c>
      <c r="M87" s="20" t="str">
        <f t="shared" si="13"/>
        <v>N</v>
      </c>
      <c r="N87" s="3">
        <v>5.5</v>
      </c>
      <c r="O87" s="23">
        <f t="shared" si="14"/>
        <v>5.5</v>
      </c>
      <c r="P87" s="3">
        <v>17.2</v>
      </c>
      <c r="Q87" s="3">
        <f>VLOOKUP(J87,Aux_H_adj!$X$2:$Y$922,2,FALSE)</f>
        <v>17.2</v>
      </c>
      <c r="R87" s="3">
        <f>VLOOKUP(J87,Aux_H_adj!$X$2:$Z$922,3,FALSE)</f>
        <v>17.2</v>
      </c>
      <c r="S87" s="3">
        <f t="shared" si="11"/>
        <v>5.4749300423611995</v>
      </c>
      <c r="T87" s="3">
        <v>20</v>
      </c>
      <c r="U87" s="23">
        <f t="shared" si="15"/>
        <v>20</v>
      </c>
      <c r="V87" s="3">
        <f t="shared" si="12"/>
        <v>6.366197723675814</v>
      </c>
      <c r="W87" s="27">
        <f t="shared" si="16"/>
        <v>2.3999999999999998E-3</v>
      </c>
      <c r="X87" s="27">
        <f t="shared" si="17"/>
        <v>3.2000000000000002E-3</v>
      </c>
      <c r="Y87" s="3">
        <f>VLOOKUP(K87,SSP!$B$2:$D$113,3,FALSE)</f>
        <v>0.41000000000000009</v>
      </c>
      <c r="Z87" s="3">
        <f>EXP(Ferez!$B$8+Ferez!$B$9*LN(X87)+Ferez!$B$10*LN(O87)+Ferez!$B$11*LN(Y87))</f>
        <v>3.8111351623170004</v>
      </c>
      <c r="AA87" s="3">
        <f>EXP(Ferez!$C$8+Ferez!$C$9*LN(Z87))</f>
        <v>2.0229397216107428</v>
      </c>
      <c r="AB87" s="3">
        <f>Ferez!$D$8+Ferez!$D$9*Z87+Ferez!$D$10*AA87</f>
        <v>0.67793987351933593</v>
      </c>
      <c r="AC87" s="3">
        <f t="shared" si="18"/>
        <v>6.512014757447079</v>
      </c>
      <c r="AD87" s="3">
        <f>AC87*Ferez!$D$19</f>
        <v>3.2560073787235395</v>
      </c>
      <c r="AE87" s="3">
        <f>(AD87/1000)*(10000/Ferez!$D$21)</f>
        <v>8.1400184468088485E-2</v>
      </c>
      <c r="AF87" s="3">
        <f t="shared" si="19"/>
        <v>4.4890750358363363</v>
      </c>
      <c r="AG87" s="3">
        <f>AF87*Ferez!$D$19</f>
        <v>2.2445375179181681</v>
      </c>
      <c r="AH87" s="3">
        <f>(AG87/1000)*(10000/Ferez!$D$21)</f>
        <v>5.6113437947954203E-2</v>
      </c>
      <c r="AI87" s="3">
        <f>AE87*Ferez!$D$20</f>
        <v>0.29846734304965777</v>
      </c>
    </row>
    <row r="88" spans="1:35" x14ac:dyDescent="0.25">
      <c r="A88" s="4">
        <v>890</v>
      </c>
      <c r="B88" s="21" t="s">
        <v>3522</v>
      </c>
      <c r="C88" s="104">
        <v>12</v>
      </c>
      <c r="D88" s="22" t="s">
        <v>1320</v>
      </c>
      <c r="E88" s="100">
        <v>38487</v>
      </c>
      <c r="F88" s="100">
        <v>44204</v>
      </c>
      <c r="G88" s="105">
        <v>15.7</v>
      </c>
      <c r="H88" s="20" t="s">
        <v>1442</v>
      </c>
      <c r="I88" s="20" t="s">
        <v>1443</v>
      </c>
      <c r="J88" s="13">
        <v>3624</v>
      </c>
      <c r="K88" t="s">
        <v>197</v>
      </c>
      <c r="L88" t="s">
        <v>67</v>
      </c>
      <c r="M88" s="20" t="str">
        <f t="shared" si="13"/>
        <v>N</v>
      </c>
      <c r="N88" s="3">
        <v>4</v>
      </c>
      <c r="O88" s="23">
        <f t="shared" si="14"/>
        <v>4</v>
      </c>
      <c r="P88" s="3">
        <v>12</v>
      </c>
      <c r="Q88" s="3">
        <f>VLOOKUP(J88,Aux_H_adj!$X$2:$Y$922,2,FALSE)</f>
        <v>12</v>
      </c>
      <c r="R88" s="3">
        <f>VLOOKUP(J88,Aux_H_adj!$X$2:$Z$922,3,FALSE)</f>
        <v>12</v>
      </c>
      <c r="S88" s="3">
        <f t="shared" si="11"/>
        <v>3.8197186342054881</v>
      </c>
      <c r="T88" s="3">
        <v>14.5</v>
      </c>
      <c r="U88" s="23">
        <f t="shared" si="15"/>
        <v>14.5</v>
      </c>
      <c r="V88" s="3">
        <f t="shared" si="12"/>
        <v>4.6154933496649653</v>
      </c>
      <c r="W88" s="27">
        <f t="shared" si="16"/>
        <v>1.1000000000000001E-3</v>
      </c>
      <c r="X88" s="27">
        <f t="shared" si="17"/>
        <v>1.6999999999999999E-3</v>
      </c>
      <c r="Y88" s="3">
        <f>VLOOKUP(K88,SSP!$B$2:$D$113,3,FALSE)</f>
        <v>0.41000000000000009</v>
      </c>
      <c r="Z88" s="3">
        <f>EXP(Ferez!$B$8+Ferez!$B$9*LN(X88)+Ferez!$B$10*LN(O88)+Ferez!$B$11*LN(Y88))</f>
        <v>1.5434922009458747</v>
      </c>
      <c r="AA88" s="3">
        <f>EXP(Ferez!$C$8+Ferez!$C$9*LN(Z88))</f>
        <v>1.0344813940195579</v>
      </c>
      <c r="AB88" s="3">
        <f>Ferez!$D$8+Ferez!$D$9*Z88+Ferez!$D$10*AA88</f>
        <v>0.48422198984598569</v>
      </c>
      <c r="AC88" s="3">
        <f t="shared" si="18"/>
        <v>3.0621955848114184</v>
      </c>
      <c r="AD88" s="3">
        <f>AC88*Ferez!$D$19</f>
        <v>1.5310977924057092</v>
      </c>
      <c r="AE88" s="3">
        <f>(AD88/1000)*(10000/Ferez!$D$21)</f>
        <v>3.8277444810142724E-2</v>
      </c>
      <c r="AF88" s="3">
        <f t="shared" si="19"/>
        <v>2.0277141907918605</v>
      </c>
      <c r="AG88" s="3">
        <f>AF88*Ferez!$D$19</f>
        <v>1.0138570953959303</v>
      </c>
      <c r="AH88" s="3">
        <f>(AG88/1000)*(10000/Ferez!$D$21)</f>
        <v>2.5346427384898257E-2</v>
      </c>
      <c r="AI88" s="3">
        <f>AE88*Ferez!$D$20</f>
        <v>0.1403506309705233</v>
      </c>
    </row>
    <row r="89" spans="1:35" x14ac:dyDescent="0.25">
      <c r="A89" s="4">
        <v>885</v>
      </c>
      <c r="B89" s="21" t="s">
        <v>3522</v>
      </c>
      <c r="C89" s="104">
        <v>12</v>
      </c>
      <c r="D89" s="22" t="s">
        <v>1320</v>
      </c>
      <c r="E89" s="100">
        <v>38487</v>
      </c>
      <c r="F89" s="100">
        <v>44204</v>
      </c>
      <c r="G89" s="105">
        <v>15.7</v>
      </c>
      <c r="H89" s="20" t="s">
        <v>1434</v>
      </c>
      <c r="I89" s="20" t="s">
        <v>1435</v>
      </c>
      <c r="J89" s="13">
        <v>3625</v>
      </c>
      <c r="K89" t="s">
        <v>197</v>
      </c>
      <c r="L89" t="s">
        <v>67</v>
      </c>
      <c r="M89" s="20" t="str">
        <f t="shared" si="13"/>
        <v>S</v>
      </c>
      <c r="N89" s="3">
        <v>6.3</v>
      </c>
      <c r="O89" s="23">
        <f t="shared" si="14"/>
        <v>6.3</v>
      </c>
      <c r="P89" s="3">
        <v>24.5</v>
      </c>
      <c r="Q89" s="3">
        <f>VLOOKUP(J89,Aux_H_adj!$X$2:$Y$922,2,FALSE)</f>
        <v>24</v>
      </c>
      <c r="R89" s="3">
        <f>VLOOKUP(J89,Aux_H_adj!$X$2:$Z$922,3,FALSE)</f>
        <v>24.5</v>
      </c>
      <c r="S89" s="3">
        <f t="shared" si="11"/>
        <v>7.7985922115028714</v>
      </c>
      <c r="T89" s="3">
        <v>46</v>
      </c>
      <c r="U89" s="23">
        <f t="shared" si="15"/>
        <v>29.87</v>
      </c>
      <c r="V89" s="3">
        <f t="shared" si="12"/>
        <v>9.5079163003098284</v>
      </c>
      <c r="W89" s="27">
        <f t="shared" si="16"/>
        <v>4.7999999999999996E-3</v>
      </c>
      <c r="X89" s="27">
        <f t="shared" si="17"/>
        <v>7.1000000000000004E-3</v>
      </c>
      <c r="Y89" s="3">
        <f>VLOOKUP(K89,SSP!$B$2:$D$113,3,FALSE)</f>
        <v>0.41000000000000009</v>
      </c>
      <c r="Z89" s="3">
        <f>EXP(Ferez!$B$8+Ferez!$B$9*LN(X89)+Ferez!$B$10*LN(O89)+Ferez!$B$11*LN(Y89))</f>
        <v>9.2217095174894581</v>
      </c>
      <c r="AA89" s="3">
        <f>EXP(Ferez!$C$8+Ferez!$C$9*LN(Z89))</f>
        <v>3.8968993385726396</v>
      </c>
      <c r="AB89" s="3">
        <f>Ferez!$D$8+Ferez!$D$9*Z89+Ferez!$D$10*AA89</f>
        <v>1.1819218267746452</v>
      </c>
      <c r="AC89" s="3">
        <f t="shared" si="18"/>
        <v>14.300530682836744</v>
      </c>
      <c r="AD89" s="3">
        <f>AC89*Ferez!$D$19</f>
        <v>7.1502653414183719</v>
      </c>
      <c r="AE89" s="3">
        <f>(AD89/1000)*(10000/Ferez!$D$21)</f>
        <v>0.17875663353545931</v>
      </c>
      <c r="AF89" s="3">
        <f t="shared" si="19"/>
        <v>10.403631344264102</v>
      </c>
      <c r="AG89" s="3">
        <f>AF89*Ferez!$D$19</f>
        <v>5.2018156721320512</v>
      </c>
      <c r="AH89" s="3">
        <f>(AG89/1000)*(10000/Ferez!$D$21)</f>
        <v>0.13004539180330127</v>
      </c>
      <c r="AI89" s="3">
        <f>AE89*Ferez!$D$20</f>
        <v>0.65544098963001751</v>
      </c>
    </row>
    <row r="90" spans="1:35" x14ac:dyDescent="0.25">
      <c r="A90" s="4">
        <v>886</v>
      </c>
      <c r="B90" s="21" t="s">
        <v>3522</v>
      </c>
      <c r="C90" s="104">
        <v>12</v>
      </c>
      <c r="D90" s="22" t="s">
        <v>1320</v>
      </c>
      <c r="E90" s="100">
        <v>38487</v>
      </c>
      <c r="F90" s="100">
        <v>44204</v>
      </c>
      <c r="G90" s="105">
        <v>15.7</v>
      </c>
      <c r="H90" s="20" t="s">
        <v>1434</v>
      </c>
      <c r="I90" s="20" t="s">
        <v>1436</v>
      </c>
      <c r="J90" s="13">
        <v>3625</v>
      </c>
      <c r="K90" t="s">
        <v>197</v>
      </c>
      <c r="L90" t="s">
        <v>67</v>
      </c>
      <c r="M90" s="20" t="str">
        <f t="shared" si="13"/>
        <v>S</v>
      </c>
      <c r="N90" s="3">
        <v>6.3</v>
      </c>
      <c r="O90" s="23">
        <f t="shared" si="14"/>
        <v>6.17</v>
      </c>
      <c r="P90" s="3">
        <v>24</v>
      </c>
      <c r="Q90" s="3">
        <f>VLOOKUP(J90,Aux_H_adj!$X$2:$Y$922,2,FALSE)</f>
        <v>24</v>
      </c>
      <c r="R90" s="3">
        <f>VLOOKUP(J90,Aux_H_adj!$X$2:$Z$922,3,FALSE)</f>
        <v>24.5</v>
      </c>
      <c r="S90" s="3">
        <f t="shared" si="11"/>
        <v>7.6394372684109761</v>
      </c>
      <c r="T90" s="3">
        <v>46</v>
      </c>
      <c r="U90" s="23">
        <f t="shared" si="15"/>
        <v>29.26</v>
      </c>
      <c r="V90" s="3">
        <f t="shared" si="12"/>
        <v>9.3137472697377159</v>
      </c>
      <c r="W90" s="27">
        <f t="shared" si="16"/>
        <v>4.5999999999999999E-3</v>
      </c>
      <c r="X90" s="27">
        <f t="shared" si="17"/>
        <v>6.7999999999999996E-3</v>
      </c>
      <c r="Y90" s="3">
        <f>VLOOKUP(K90,SSP!$B$2:$D$113,3,FALSE)</f>
        <v>0.41000000000000009</v>
      </c>
      <c r="Z90" s="3">
        <f>EXP(Ferez!$B$8+Ferez!$B$9*LN(X90)+Ferez!$B$10*LN(O90)+Ferez!$B$11*LN(Y90))</f>
        <v>8.6773649727239999</v>
      </c>
      <c r="AA90" s="3">
        <f>EXP(Ferez!$C$8+Ferez!$C$9*LN(Z90))</f>
        <v>3.7248920301192459</v>
      </c>
      <c r="AB90" s="3">
        <f>Ferez!$D$8+Ferez!$D$9*Z90+Ferez!$D$10*AA90</f>
        <v>1.129792474457898</v>
      </c>
      <c r="AC90" s="3">
        <f t="shared" si="18"/>
        <v>13.532049477301143</v>
      </c>
      <c r="AD90" s="3">
        <f>AC90*Ferez!$D$19</f>
        <v>6.7660247386505716</v>
      </c>
      <c r="AE90" s="3">
        <f>(AD90/1000)*(10000/Ferez!$D$21)</f>
        <v>0.16915061846626431</v>
      </c>
      <c r="AF90" s="3">
        <f t="shared" si="19"/>
        <v>9.807157447181897</v>
      </c>
      <c r="AG90" s="3">
        <f>AF90*Ferez!$D$19</f>
        <v>4.9035787235909485</v>
      </c>
      <c r="AH90" s="3">
        <f>(AG90/1000)*(10000/Ferez!$D$21)</f>
        <v>0.12258946808977372</v>
      </c>
      <c r="AI90" s="3">
        <f>AE90*Ferez!$D$20</f>
        <v>0.62021893437630249</v>
      </c>
    </row>
    <row r="91" spans="1:35" x14ac:dyDescent="0.25">
      <c r="A91" s="4">
        <v>884</v>
      </c>
      <c r="B91" s="21" t="s">
        <v>3522</v>
      </c>
      <c r="C91" s="104">
        <v>12</v>
      </c>
      <c r="D91" s="22" t="s">
        <v>1320</v>
      </c>
      <c r="E91" s="100">
        <v>38487</v>
      </c>
      <c r="F91" s="100">
        <v>44204</v>
      </c>
      <c r="G91" s="105">
        <v>15.7</v>
      </c>
      <c r="H91" s="20" t="s">
        <v>1432</v>
      </c>
      <c r="I91" s="20" t="s">
        <v>1433</v>
      </c>
      <c r="J91" s="13">
        <v>3626</v>
      </c>
      <c r="K91" t="s">
        <v>197</v>
      </c>
      <c r="L91" t="s">
        <v>67</v>
      </c>
      <c r="M91" s="20" t="str">
        <f t="shared" si="13"/>
        <v>N</v>
      </c>
      <c r="N91" s="3">
        <v>6</v>
      </c>
      <c r="O91" s="23">
        <f t="shared" si="14"/>
        <v>6</v>
      </c>
      <c r="P91" s="3">
        <v>20.100000000000001</v>
      </c>
      <c r="Q91" s="3">
        <f>VLOOKUP(J91,Aux_H_adj!$X$2:$Y$922,2,FALSE)</f>
        <v>20.100000000000001</v>
      </c>
      <c r="R91" s="3">
        <f>VLOOKUP(J91,Aux_H_adj!$X$2:$Z$922,3,FALSE)</f>
        <v>20.100000000000001</v>
      </c>
      <c r="S91" s="3">
        <f t="shared" si="11"/>
        <v>6.3980287122941935</v>
      </c>
      <c r="T91" s="3">
        <v>25.6</v>
      </c>
      <c r="U91" s="23">
        <f t="shared" si="15"/>
        <v>25.6</v>
      </c>
      <c r="V91" s="3">
        <f t="shared" si="12"/>
        <v>8.1487330863050413</v>
      </c>
      <c r="W91" s="27">
        <f t="shared" si="16"/>
        <v>3.2000000000000002E-3</v>
      </c>
      <c r="X91" s="27">
        <f t="shared" si="17"/>
        <v>5.1999999999999998E-3</v>
      </c>
      <c r="Y91" s="3">
        <f>VLOOKUP(K91,SSP!$B$2:$D$113,3,FALSE)</f>
        <v>0.41000000000000009</v>
      </c>
      <c r="Z91" s="3">
        <f>EXP(Ferez!$B$8+Ferez!$B$9*LN(X91)+Ferez!$B$10*LN(O91)+Ferez!$B$11*LN(Y91))</f>
        <v>6.5558755081520008</v>
      </c>
      <c r="AA91" s="3">
        <f>EXP(Ferez!$C$8+Ferez!$C$9*LN(Z91))</f>
        <v>3.025335364260838</v>
      </c>
      <c r="AB91" s="3">
        <f>Ferez!$D$8+Ferez!$D$9*Z91+Ferez!$D$10*AA91</f>
        <v>0.92914383115120813</v>
      </c>
      <c r="AC91" s="3">
        <f t="shared" si="18"/>
        <v>10.510354703564047</v>
      </c>
      <c r="AD91" s="3">
        <f>AC91*Ferez!$D$19</f>
        <v>5.2551773517820237</v>
      </c>
      <c r="AE91" s="3">
        <f>(AD91/1000)*(10000/Ferez!$D$21)</f>
        <v>0.13137943379455058</v>
      </c>
      <c r="AF91" s="3">
        <f t="shared" si="19"/>
        <v>7.485019339303209</v>
      </c>
      <c r="AG91" s="3">
        <f>AF91*Ferez!$D$19</f>
        <v>3.7425096696516045</v>
      </c>
      <c r="AH91" s="3">
        <f>(AG91/1000)*(10000/Ferez!$D$21)</f>
        <v>9.3562741741290104E-2</v>
      </c>
      <c r="AI91" s="3">
        <f>AE91*Ferez!$D$20</f>
        <v>0.48172459058001876</v>
      </c>
    </row>
    <row r="92" spans="1:35" x14ac:dyDescent="0.25">
      <c r="A92" s="4">
        <v>883</v>
      </c>
      <c r="B92" s="21" t="s">
        <v>3522</v>
      </c>
      <c r="C92" s="104">
        <v>12</v>
      </c>
      <c r="D92" s="22" t="s">
        <v>1320</v>
      </c>
      <c r="E92" s="100">
        <v>38487</v>
      </c>
      <c r="F92" s="100">
        <v>44204</v>
      </c>
      <c r="G92" s="105">
        <v>15.7</v>
      </c>
      <c r="H92" s="20" t="s">
        <v>1430</v>
      </c>
      <c r="I92" s="20" t="s">
        <v>1431</v>
      </c>
      <c r="J92" s="13">
        <v>3627</v>
      </c>
      <c r="K92" t="s">
        <v>197</v>
      </c>
      <c r="L92" t="s">
        <v>67</v>
      </c>
      <c r="M92" s="20" t="str">
        <f t="shared" si="13"/>
        <v>N</v>
      </c>
      <c r="N92" s="3">
        <v>6</v>
      </c>
      <c r="O92" s="23">
        <f t="shared" si="14"/>
        <v>6</v>
      </c>
      <c r="P92" s="3">
        <v>21.5</v>
      </c>
      <c r="Q92" s="3">
        <f>VLOOKUP(J92,Aux_H_adj!$X$2:$Y$922,2,FALSE)</f>
        <v>21.5</v>
      </c>
      <c r="R92" s="3">
        <f>VLOOKUP(J92,Aux_H_adj!$X$2:$Z$922,3,FALSE)</f>
        <v>21.5</v>
      </c>
      <c r="S92" s="3">
        <f t="shared" si="11"/>
        <v>6.8436625529514998</v>
      </c>
      <c r="T92" s="3">
        <v>28.5</v>
      </c>
      <c r="U92" s="23">
        <f t="shared" si="15"/>
        <v>28.5</v>
      </c>
      <c r="V92" s="3">
        <f t="shared" si="12"/>
        <v>9.0718317562380353</v>
      </c>
      <c r="W92" s="27">
        <f t="shared" si="16"/>
        <v>3.7000000000000002E-3</v>
      </c>
      <c r="X92" s="27">
        <f t="shared" si="17"/>
        <v>6.4999999999999997E-3</v>
      </c>
      <c r="Y92" s="3">
        <f>VLOOKUP(K92,SSP!$B$2:$D$113,3,FALSE)</f>
        <v>0.41000000000000009</v>
      </c>
      <c r="Z92" s="3">
        <f>EXP(Ferez!$B$8+Ferez!$B$9*LN(X92)+Ferez!$B$10*LN(O92)+Ferez!$B$11*LN(Y92))</f>
        <v>8.0947761921780224</v>
      </c>
      <c r="AA92" s="3">
        <f>EXP(Ferez!$C$8+Ferez!$C$9*LN(Z92))</f>
        <v>3.5376820206041706</v>
      </c>
      <c r="AB92" s="3">
        <f>Ferez!$D$8+Ferez!$D$9*Z92+Ferez!$D$10*AA92</f>
        <v>1.0742694755833269</v>
      </c>
      <c r="AC92" s="3">
        <f t="shared" si="18"/>
        <v>12.70672768836552</v>
      </c>
      <c r="AD92" s="3">
        <f>AC92*Ferez!$D$19</f>
        <v>6.35336384418276</v>
      </c>
      <c r="AE92" s="3">
        <f>(AD92/1000)*(10000/Ferez!$D$21)</f>
        <v>0.158834096104569</v>
      </c>
      <c r="AF92" s="3">
        <f t="shared" si="19"/>
        <v>9.169045667761349</v>
      </c>
      <c r="AG92" s="3">
        <f>AF92*Ferez!$D$19</f>
        <v>4.5845228338806745</v>
      </c>
      <c r="AH92" s="3">
        <f>(AG92/1000)*(10000/Ferez!$D$21)</f>
        <v>0.11461307084701686</v>
      </c>
      <c r="AI92" s="3">
        <f>AE92*Ferez!$D$20</f>
        <v>0.58239168571675293</v>
      </c>
    </row>
    <row r="93" spans="1:35" x14ac:dyDescent="0.25">
      <c r="A93" s="4">
        <v>881</v>
      </c>
      <c r="B93" s="21" t="s">
        <v>3522</v>
      </c>
      <c r="C93" s="104">
        <v>12</v>
      </c>
      <c r="D93" s="22" t="s">
        <v>1320</v>
      </c>
      <c r="E93" s="100">
        <v>38487</v>
      </c>
      <c r="F93" s="100">
        <v>44204</v>
      </c>
      <c r="G93" s="105">
        <v>15.7</v>
      </c>
      <c r="H93" s="20" t="s">
        <v>1427</v>
      </c>
      <c r="I93" s="20" t="s">
        <v>1428</v>
      </c>
      <c r="J93" s="13">
        <v>3628</v>
      </c>
      <c r="K93" t="s">
        <v>197</v>
      </c>
      <c r="L93" t="s">
        <v>67</v>
      </c>
      <c r="M93" s="20" t="str">
        <f t="shared" si="13"/>
        <v>S</v>
      </c>
      <c r="N93" s="3">
        <v>6.8</v>
      </c>
      <c r="O93" s="23">
        <f t="shared" si="14"/>
        <v>6.8</v>
      </c>
      <c r="P93" s="3">
        <v>26.5</v>
      </c>
      <c r="Q93" s="3">
        <f>VLOOKUP(J93,Aux_H_adj!$X$2:$Y$922,2,FALSE)</f>
        <v>15.4</v>
      </c>
      <c r="R93" s="3">
        <f>VLOOKUP(J93,Aux_H_adj!$X$2:$Z$922,3,FALSE)</f>
        <v>26.5</v>
      </c>
      <c r="S93" s="3">
        <f t="shared" si="11"/>
        <v>8.4352119838704525</v>
      </c>
      <c r="T93" s="3">
        <v>39.5</v>
      </c>
      <c r="U93" s="23">
        <f t="shared" si="15"/>
        <v>32.31</v>
      </c>
      <c r="V93" s="3">
        <f t="shared" si="12"/>
        <v>10.284592422598278</v>
      </c>
      <c r="W93" s="27">
        <f t="shared" si="16"/>
        <v>5.5999999999999999E-3</v>
      </c>
      <c r="X93" s="27">
        <f t="shared" si="17"/>
        <v>8.3000000000000001E-3</v>
      </c>
      <c r="Y93" s="3">
        <f>VLOOKUP(K93,SSP!$B$2:$D$113,3,FALSE)</f>
        <v>0.41000000000000009</v>
      </c>
      <c r="Z93" s="3">
        <f>EXP(Ferez!$B$8+Ferez!$B$9*LN(X93)+Ferez!$B$10*LN(O93)+Ferez!$B$11*LN(Y93))</f>
        <v>11.502372095329733</v>
      </c>
      <c r="AA93" s="3">
        <f>EXP(Ferez!$C$8+Ferez!$C$9*LN(Z93))</f>
        <v>4.5912451398293559</v>
      </c>
      <c r="AB93" s="3">
        <f>Ferez!$D$8+Ferez!$D$9*Z93+Ferez!$D$10*AA93</f>
        <v>1.4025996354904233</v>
      </c>
      <c r="AC93" s="3">
        <f t="shared" si="18"/>
        <v>17.496216870649512</v>
      </c>
      <c r="AD93" s="3">
        <f>AC93*Ferez!$D$19</f>
        <v>8.748108435324756</v>
      </c>
      <c r="AE93" s="3">
        <f>(AD93/1000)*(10000/Ferez!$D$21)</f>
        <v>0.21870271088311891</v>
      </c>
      <c r="AF93" s="3">
        <f t="shared" si="19"/>
        <v>12.904971730820156</v>
      </c>
      <c r="AG93" s="3">
        <f>AF93*Ferez!$D$19</f>
        <v>6.4524858654100781</v>
      </c>
      <c r="AH93" s="3">
        <f>(AG93/1000)*(10000/Ferez!$D$21)</f>
        <v>0.16131214663525195</v>
      </c>
      <c r="AI93" s="3">
        <f>AE93*Ferez!$D$20</f>
        <v>0.80190993990476933</v>
      </c>
    </row>
    <row r="94" spans="1:35" x14ac:dyDescent="0.25">
      <c r="A94" s="4">
        <v>882</v>
      </c>
      <c r="B94" s="21" t="s">
        <v>3522</v>
      </c>
      <c r="C94" s="104">
        <v>12</v>
      </c>
      <c r="D94" s="22" t="s">
        <v>1320</v>
      </c>
      <c r="E94" s="100">
        <v>38487</v>
      </c>
      <c r="F94" s="100">
        <v>44204</v>
      </c>
      <c r="G94" s="105">
        <v>15.7</v>
      </c>
      <c r="H94" s="20" t="s">
        <v>1427</v>
      </c>
      <c r="I94" s="20" t="s">
        <v>1429</v>
      </c>
      <c r="J94" s="13">
        <v>3628</v>
      </c>
      <c r="K94" t="s">
        <v>197</v>
      </c>
      <c r="L94" t="s">
        <v>67</v>
      </c>
      <c r="M94" s="20" t="str">
        <f t="shared" si="13"/>
        <v>S</v>
      </c>
      <c r="N94" s="3">
        <v>6.8</v>
      </c>
      <c r="O94" s="23">
        <f t="shared" si="14"/>
        <v>4.79</v>
      </c>
      <c r="P94" s="3">
        <v>15.4</v>
      </c>
      <c r="Q94" s="3">
        <f>VLOOKUP(J94,Aux_H_adj!$X$2:$Y$922,2,FALSE)</f>
        <v>15.4</v>
      </c>
      <c r="R94" s="3">
        <f>VLOOKUP(J94,Aux_H_adj!$X$2:$Z$922,3,FALSE)</f>
        <v>26.5</v>
      </c>
      <c r="S94" s="3">
        <f t="shared" si="11"/>
        <v>4.9019722472303764</v>
      </c>
      <c r="T94" s="3">
        <v>39.5</v>
      </c>
      <c r="U94" s="23">
        <f t="shared" si="15"/>
        <v>18.77</v>
      </c>
      <c r="V94" s="3">
        <f t="shared" si="12"/>
        <v>5.9746765636697514</v>
      </c>
      <c r="W94" s="27">
        <f t="shared" si="16"/>
        <v>1.9E-3</v>
      </c>
      <c r="X94" s="27">
        <f t="shared" si="17"/>
        <v>2.8E-3</v>
      </c>
      <c r="Y94" s="3">
        <f>VLOOKUP(K94,SSP!$B$2:$D$113,3,FALSE)</f>
        <v>0.41000000000000009</v>
      </c>
      <c r="Z94" s="3">
        <f>EXP(Ferez!$B$8+Ferez!$B$9*LN(X94)+Ferez!$B$10*LN(O94)+Ferez!$B$11*LN(Y94))</f>
        <v>2.941312116467516</v>
      </c>
      <c r="AA94" s="3">
        <f>EXP(Ferez!$C$8+Ferez!$C$9*LN(Z94))</f>
        <v>1.6691735488689652</v>
      </c>
      <c r="AB94" s="3">
        <f>Ferez!$D$8+Ferez!$D$9*Z94+Ferez!$D$10*AA94</f>
        <v>0.60144466006318686</v>
      </c>
      <c r="AC94" s="3">
        <f t="shared" si="18"/>
        <v>5.2119303253996687</v>
      </c>
      <c r="AD94" s="3">
        <f>AC94*Ferez!$D$19</f>
        <v>2.6059651626998344</v>
      </c>
      <c r="AE94" s="3">
        <f>(AD94/1000)*(10000/Ferez!$D$21)</f>
        <v>6.514912906749587E-2</v>
      </c>
      <c r="AF94" s="3">
        <f t="shared" si="19"/>
        <v>3.5427567765307026</v>
      </c>
      <c r="AG94" s="3">
        <f>AF94*Ferez!$D$19</f>
        <v>1.7713783882653513</v>
      </c>
      <c r="AH94" s="3">
        <f>(AG94/1000)*(10000/Ferez!$D$21)</f>
        <v>4.4284459706633784E-2</v>
      </c>
      <c r="AI94" s="3">
        <f>AE94*Ferez!$D$20</f>
        <v>0.23888013991415152</v>
      </c>
    </row>
    <row r="95" spans="1:35" x14ac:dyDescent="0.25">
      <c r="A95" s="4">
        <v>880</v>
      </c>
      <c r="B95" s="21" t="s">
        <v>3522</v>
      </c>
      <c r="C95" s="104">
        <v>12</v>
      </c>
      <c r="D95" s="22" t="s">
        <v>1320</v>
      </c>
      <c r="E95" s="100">
        <v>38487</v>
      </c>
      <c r="F95" s="100">
        <v>44204</v>
      </c>
      <c r="G95" s="105">
        <v>15.7</v>
      </c>
      <c r="H95" s="20" t="s">
        <v>1425</v>
      </c>
      <c r="I95" s="20" t="s">
        <v>1426</v>
      </c>
      <c r="J95" s="13">
        <v>3629</v>
      </c>
      <c r="K95" t="s">
        <v>197</v>
      </c>
      <c r="L95" t="s">
        <v>67</v>
      </c>
      <c r="M95" s="20" t="str">
        <f t="shared" si="13"/>
        <v>N</v>
      </c>
      <c r="N95" s="3">
        <v>6.5</v>
      </c>
      <c r="O95" s="23">
        <f t="shared" si="14"/>
        <v>6.5</v>
      </c>
      <c r="P95" s="3">
        <v>16.5</v>
      </c>
      <c r="Q95" s="3">
        <f>VLOOKUP(J95,Aux_H_adj!$X$2:$Y$922,2,FALSE)</f>
        <v>16.5</v>
      </c>
      <c r="R95" s="3">
        <f>VLOOKUP(J95,Aux_H_adj!$X$2:$Z$922,3,FALSE)</f>
        <v>16.5</v>
      </c>
      <c r="S95" s="3">
        <f t="shared" si="11"/>
        <v>5.2521131220325463</v>
      </c>
      <c r="T95" s="3">
        <v>21</v>
      </c>
      <c r="U95" s="23">
        <f t="shared" si="15"/>
        <v>21</v>
      </c>
      <c r="V95" s="3">
        <f t="shared" si="12"/>
        <v>6.6845076098596046</v>
      </c>
      <c r="W95" s="27">
        <f t="shared" si="16"/>
        <v>2.2000000000000001E-3</v>
      </c>
      <c r="X95" s="27">
        <f t="shared" si="17"/>
        <v>3.5000000000000001E-3</v>
      </c>
      <c r="Y95" s="3">
        <f>VLOOKUP(K95,SSP!$B$2:$D$113,3,FALSE)</f>
        <v>0.41000000000000009</v>
      </c>
      <c r="Z95" s="3">
        <f>EXP(Ferez!$B$8+Ferez!$B$9*LN(X95)+Ferez!$B$10*LN(O95)+Ferez!$B$11*LN(Y95))</f>
        <v>4.8706270750106091</v>
      </c>
      <c r="AA95" s="3">
        <f>EXP(Ferez!$C$8+Ferez!$C$9*LN(Z95))</f>
        <v>2.4267520066968356</v>
      </c>
      <c r="AB95" s="3">
        <f>Ferez!$D$8+Ferez!$D$9*Z95+Ferez!$D$10*AA95</f>
        <v>0.77345127847965378</v>
      </c>
      <c r="AC95" s="3">
        <f t="shared" si="18"/>
        <v>8.0708303601870988</v>
      </c>
      <c r="AD95" s="3">
        <f>AC95*Ferez!$D$19</f>
        <v>4.0354151800935494</v>
      </c>
      <c r="AE95" s="3">
        <f>(AD95/1000)*(10000/Ferez!$D$21)</f>
        <v>0.10088537950233872</v>
      </c>
      <c r="AF95" s="3">
        <f t="shared" si="19"/>
        <v>5.6440783534902632</v>
      </c>
      <c r="AG95" s="3">
        <f>AF95*Ferez!$D$19</f>
        <v>2.8220391767451316</v>
      </c>
      <c r="AH95" s="3">
        <f>(AG95/1000)*(10000/Ferez!$D$21)</f>
        <v>7.0550979418628298E-2</v>
      </c>
      <c r="AI95" s="3">
        <f>AE95*Ferez!$D$20</f>
        <v>0.36991305817524195</v>
      </c>
    </row>
    <row r="96" spans="1:35" x14ac:dyDescent="0.25">
      <c r="A96" s="4">
        <v>878</v>
      </c>
      <c r="B96" s="21" t="s">
        <v>3522</v>
      </c>
      <c r="C96" s="104">
        <v>12</v>
      </c>
      <c r="D96" s="22" t="s">
        <v>1320</v>
      </c>
      <c r="E96" s="100">
        <v>38487</v>
      </c>
      <c r="F96" s="100">
        <v>44204</v>
      </c>
      <c r="G96" s="105">
        <v>15.7</v>
      </c>
      <c r="H96" s="20" t="s">
        <v>1421</v>
      </c>
      <c r="I96" s="20" t="s">
        <v>1422</v>
      </c>
      <c r="J96" s="13">
        <v>3630</v>
      </c>
      <c r="K96" t="s">
        <v>197</v>
      </c>
      <c r="L96" t="s">
        <v>67</v>
      </c>
      <c r="M96" s="20" t="str">
        <f t="shared" si="13"/>
        <v>N</v>
      </c>
      <c r="N96" s="3">
        <v>6</v>
      </c>
      <c r="O96" s="23">
        <f t="shared" si="14"/>
        <v>6</v>
      </c>
      <c r="P96" s="3">
        <v>19.2</v>
      </c>
      <c r="Q96" s="3">
        <f>VLOOKUP(J96,Aux_H_adj!$X$2:$Y$922,2,FALSE)</f>
        <v>19.2</v>
      </c>
      <c r="R96" s="3">
        <f>VLOOKUP(J96,Aux_H_adj!$X$2:$Z$922,3,FALSE)</f>
        <v>19.2</v>
      </c>
      <c r="S96" s="3">
        <f t="shared" si="11"/>
        <v>6.1115498147287806</v>
      </c>
      <c r="T96" s="3">
        <v>27</v>
      </c>
      <c r="U96" s="23">
        <f t="shared" si="15"/>
        <v>27</v>
      </c>
      <c r="V96" s="3">
        <f t="shared" si="12"/>
        <v>8.5943669269623477</v>
      </c>
      <c r="W96" s="27">
        <f t="shared" si="16"/>
        <v>2.8999999999999998E-3</v>
      </c>
      <c r="X96" s="27">
        <f t="shared" si="17"/>
        <v>5.7999999999999996E-3</v>
      </c>
      <c r="Y96" s="3">
        <f>VLOOKUP(K96,SSP!$B$2:$D$113,3,FALSE)</f>
        <v>0.41000000000000009</v>
      </c>
      <c r="Z96" s="3">
        <f>EXP(Ferez!$B$8+Ferez!$B$9*LN(X96)+Ferez!$B$10*LN(O96)+Ferez!$B$11*LN(Y96))</f>
        <v>7.2684891537484235</v>
      </c>
      <c r="AA96" s="3">
        <f>EXP(Ferez!$C$8+Ferez!$C$9*LN(Z96))</f>
        <v>3.2660569901889334</v>
      </c>
      <c r="AB96" s="3">
        <f>Ferez!$D$8+Ferez!$D$9*Z96+Ferez!$D$10*AA96</f>
        <v>0.99604741710850364</v>
      </c>
      <c r="AC96" s="3">
        <f t="shared" si="18"/>
        <v>11.53059356104586</v>
      </c>
      <c r="AD96" s="3">
        <f>AC96*Ferez!$D$19</f>
        <v>5.76529678052293</v>
      </c>
      <c r="AE96" s="3">
        <f>(AD96/1000)*(10000/Ferez!$D$21)</f>
        <v>0.14413241951307323</v>
      </c>
      <c r="AF96" s="3">
        <f t="shared" si="19"/>
        <v>8.2645365708569276</v>
      </c>
      <c r="AG96" s="3">
        <f>AF96*Ferez!$D$19</f>
        <v>4.1322682854284638</v>
      </c>
      <c r="AH96" s="3">
        <f>(AG96/1000)*(10000/Ferez!$D$21)</f>
        <v>0.10330670713571159</v>
      </c>
      <c r="AI96" s="3">
        <f>AE96*Ferez!$D$20</f>
        <v>0.52848553821460187</v>
      </c>
    </row>
    <row r="97" spans="1:35" x14ac:dyDescent="0.25">
      <c r="A97" s="4">
        <v>876</v>
      </c>
      <c r="B97" s="21" t="s">
        <v>3522</v>
      </c>
      <c r="C97" s="104">
        <v>12</v>
      </c>
      <c r="D97" s="22" t="s">
        <v>1320</v>
      </c>
      <c r="E97" s="100">
        <v>38487</v>
      </c>
      <c r="F97" s="100">
        <v>44204</v>
      </c>
      <c r="G97" s="105">
        <v>15.7</v>
      </c>
      <c r="H97" s="20" t="s">
        <v>1417</v>
      </c>
      <c r="I97" s="20" t="s">
        <v>1418</v>
      </c>
      <c r="J97" s="13">
        <v>3631</v>
      </c>
      <c r="K97" t="s">
        <v>197</v>
      </c>
      <c r="L97" t="s">
        <v>67</v>
      </c>
      <c r="M97" s="20" t="str">
        <f t="shared" si="13"/>
        <v>N</v>
      </c>
      <c r="N97" s="3">
        <v>6</v>
      </c>
      <c r="O97" s="23">
        <f t="shared" si="14"/>
        <v>6</v>
      </c>
      <c r="P97" s="3">
        <v>20.399999999999999</v>
      </c>
      <c r="Q97" s="3">
        <f>VLOOKUP(J97,Aux_H_adj!$X$2:$Y$922,2,FALSE)</f>
        <v>20.399999999999999</v>
      </c>
      <c r="R97" s="3">
        <f>VLOOKUP(J97,Aux_H_adj!$X$2:$Z$922,3,FALSE)</f>
        <v>20.399999999999999</v>
      </c>
      <c r="S97" s="3">
        <f t="shared" si="11"/>
        <v>6.4935216781493299</v>
      </c>
      <c r="T97" s="3">
        <v>25</v>
      </c>
      <c r="U97" s="23">
        <f t="shared" si="15"/>
        <v>25</v>
      </c>
      <c r="V97" s="3">
        <f t="shared" si="12"/>
        <v>7.9577471545947667</v>
      </c>
      <c r="W97" s="27">
        <f t="shared" si="16"/>
        <v>3.3E-3</v>
      </c>
      <c r="X97" s="27">
        <f t="shared" si="17"/>
        <v>5.0000000000000001E-3</v>
      </c>
      <c r="Y97" s="3">
        <f>VLOOKUP(K97,SSP!$B$2:$D$113,3,FALSE)</f>
        <v>0.41000000000000009</v>
      </c>
      <c r="Z97" s="3">
        <f>EXP(Ferez!$B$8+Ferez!$B$9*LN(X97)+Ferez!$B$10*LN(O97)+Ferez!$B$11*LN(Y97))</f>
        <v>6.3173540089337203</v>
      </c>
      <c r="AA97" s="3">
        <f>EXP(Ferez!$C$8+Ferez!$C$9*LN(Z97))</f>
        <v>2.9432771447396227</v>
      </c>
      <c r="AB97" s="3">
        <f>Ferez!$D$8+Ferez!$D$9*Z97+Ferez!$D$10*AA97</f>
        <v>0.90687836121948662</v>
      </c>
      <c r="AC97" s="3">
        <f t="shared" si="18"/>
        <v>10.16750951489283</v>
      </c>
      <c r="AD97" s="3">
        <f>AC97*Ferez!$D$19</f>
        <v>5.0837547574464148</v>
      </c>
      <c r="AE97" s="3">
        <f>(AD97/1000)*(10000/Ferez!$D$21)</f>
        <v>0.12709386893616037</v>
      </c>
      <c r="AF97" s="3">
        <f t="shared" si="19"/>
        <v>7.2242323701532065</v>
      </c>
      <c r="AG97" s="3">
        <f>AF97*Ferez!$D$19</f>
        <v>3.6121161850766033</v>
      </c>
      <c r="AH97" s="3">
        <f>(AG97/1000)*(10000/Ferez!$D$21)</f>
        <v>9.0302904626915079E-2</v>
      </c>
      <c r="AI97" s="3">
        <f>AE97*Ferez!$D$20</f>
        <v>0.46601085276592136</v>
      </c>
    </row>
    <row r="98" spans="1:35" x14ac:dyDescent="0.25">
      <c r="A98" s="4">
        <v>877</v>
      </c>
      <c r="B98" s="21" t="s">
        <v>3522</v>
      </c>
      <c r="C98" s="104">
        <v>12</v>
      </c>
      <c r="D98" s="22" t="s">
        <v>1320</v>
      </c>
      <c r="E98" s="100">
        <v>38487</v>
      </c>
      <c r="F98" s="100">
        <v>44204</v>
      </c>
      <c r="G98" s="105">
        <v>15.7</v>
      </c>
      <c r="H98" s="20" t="s">
        <v>1419</v>
      </c>
      <c r="I98" s="20" t="s">
        <v>1420</v>
      </c>
      <c r="J98" s="13">
        <v>3632</v>
      </c>
      <c r="K98" t="s">
        <v>79</v>
      </c>
      <c r="L98" t="s">
        <v>78</v>
      </c>
      <c r="M98" s="20" t="str">
        <f t="shared" si="13"/>
        <v>N</v>
      </c>
      <c r="N98" s="3">
        <v>5</v>
      </c>
      <c r="O98" s="23">
        <f t="shared" si="14"/>
        <v>5</v>
      </c>
      <c r="P98" s="3">
        <v>14.6</v>
      </c>
      <c r="Q98" s="3">
        <f>VLOOKUP(J98,Aux_H_adj!$X$2:$Y$922,2,FALSE)</f>
        <v>14.6</v>
      </c>
      <c r="R98" s="3">
        <f>VLOOKUP(J98,Aux_H_adj!$X$2:$Z$922,3,FALSE)</f>
        <v>14.6</v>
      </c>
      <c r="S98" s="3">
        <f t="shared" si="11"/>
        <v>4.6473243382833438</v>
      </c>
      <c r="T98" s="3">
        <v>19.600000000000001</v>
      </c>
      <c r="U98" s="23">
        <f t="shared" si="15"/>
        <v>19.600000000000001</v>
      </c>
      <c r="V98" s="3">
        <f t="shared" si="12"/>
        <v>6.2388737692022982</v>
      </c>
      <c r="W98" s="27">
        <f t="shared" si="16"/>
        <v>1.6999999999999999E-3</v>
      </c>
      <c r="X98" s="27">
        <f t="shared" si="17"/>
        <v>3.0999999999999999E-3</v>
      </c>
      <c r="Y98" s="3">
        <f>VLOOKUP(K98,SSP!$B$2:$D$113,3,FALSE)</f>
        <v>0.31000000000000155</v>
      </c>
      <c r="Z98" s="3">
        <f>EXP(Ferez!$B$8+Ferez!$B$9*LN(X98)+Ferez!$B$10*LN(O98)+Ferez!$B$11*LN(Y98))</f>
        <v>2.5357619200383721</v>
      </c>
      <c r="AA98" s="3">
        <f>EXP(Ferez!$C$8+Ferez!$C$9*LN(Z98))</f>
        <v>1.495183207267536</v>
      </c>
      <c r="AB98" s="3">
        <f>Ferez!$D$8+Ferez!$D$9*Z98+Ferez!$D$10*AA98</f>
        <v>0.5665593776533131</v>
      </c>
      <c r="AC98" s="3">
        <f t="shared" si="18"/>
        <v>4.5975045049592209</v>
      </c>
      <c r="AD98" s="3">
        <f>AC98*Ferez!$D$19</f>
        <v>2.2987522524796105</v>
      </c>
      <c r="AE98" s="3">
        <f>(AD98/1000)*(10000/Ferez!$D$21)</f>
        <v>5.7468806311990257E-2</v>
      </c>
      <c r="AF98" s="3">
        <f t="shared" si="19"/>
        <v>3.1023212976916854</v>
      </c>
      <c r="AG98" s="3">
        <f>AF98*Ferez!$D$19</f>
        <v>1.5511606488458427</v>
      </c>
      <c r="AH98" s="3">
        <f>(AG98/1000)*(10000/Ferez!$D$21)</f>
        <v>3.8779016221146066E-2</v>
      </c>
      <c r="AI98" s="3">
        <f>AE98*Ferez!$D$20</f>
        <v>0.2107189564772976</v>
      </c>
    </row>
    <row r="99" spans="1:35" x14ac:dyDescent="0.25">
      <c r="A99" s="4">
        <v>879</v>
      </c>
      <c r="B99" s="21" t="s">
        <v>3522</v>
      </c>
      <c r="C99" s="104">
        <v>12</v>
      </c>
      <c r="D99" s="22" t="s">
        <v>1320</v>
      </c>
      <c r="E99" s="100">
        <v>38487</v>
      </c>
      <c r="F99" s="100">
        <v>44204</v>
      </c>
      <c r="G99" s="105">
        <v>15.7</v>
      </c>
      <c r="H99" s="20" t="s">
        <v>1423</v>
      </c>
      <c r="I99" s="20" t="s">
        <v>1424</v>
      </c>
      <c r="J99" s="13">
        <v>3633</v>
      </c>
      <c r="K99" t="s">
        <v>197</v>
      </c>
      <c r="L99" t="s">
        <v>67</v>
      </c>
      <c r="M99" s="20" t="str">
        <f t="shared" si="13"/>
        <v>N</v>
      </c>
      <c r="N99" s="3">
        <v>6.2</v>
      </c>
      <c r="O99" s="23">
        <f t="shared" si="14"/>
        <v>6.2</v>
      </c>
      <c r="P99" s="3">
        <v>16.7</v>
      </c>
      <c r="Q99" s="3">
        <f>VLOOKUP(J99,Aux_H_adj!$X$2:$Y$922,2,FALSE)</f>
        <v>16.7</v>
      </c>
      <c r="R99" s="3">
        <f>VLOOKUP(J99,Aux_H_adj!$X$2:$Z$922,3,FALSE)</f>
        <v>16.7</v>
      </c>
      <c r="S99" s="3">
        <f t="shared" si="11"/>
        <v>5.3157750992693042</v>
      </c>
      <c r="T99" s="3">
        <v>19</v>
      </c>
      <c r="U99" s="23">
        <f t="shared" si="15"/>
        <v>19</v>
      </c>
      <c r="V99" s="3">
        <f t="shared" si="12"/>
        <v>6.0478878374920226</v>
      </c>
      <c r="W99" s="27">
        <f t="shared" si="16"/>
        <v>2.2000000000000001E-3</v>
      </c>
      <c r="X99" s="27">
        <f t="shared" si="17"/>
        <v>2.8999999999999998E-3</v>
      </c>
      <c r="Y99" s="3">
        <f>VLOOKUP(K99,SSP!$B$2:$D$113,3,FALSE)</f>
        <v>0.41000000000000009</v>
      </c>
      <c r="Z99" s="3">
        <f>EXP(Ferez!$B$8+Ferez!$B$9*LN(X99)+Ferez!$B$10*LN(O99)+Ferez!$B$11*LN(Y99))</f>
        <v>3.8965532674907606</v>
      </c>
      <c r="AA99" s="3">
        <f>EXP(Ferez!$C$8+Ferez!$C$9*LN(Z99))</f>
        <v>2.0564840376472904</v>
      </c>
      <c r="AB99" s="3">
        <f>Ferez!$D$8+Ferez!$D$9*Z99+Ferez!$D$10*AA99</f>
        <v>0.6855549637080891</v>
      </c>
      <c r="AC99" s="3">
        <f t="shared" si="18"/>
        <v>6.6385922688461401</v>
      </c>
      <c r="AD99" s="3">
        <f>AC99*Ferez!$D$19</f>
        <v>3.31929613442307</v>
      </c>
      <c r="AE99" s="3">
        <f>(AD99/1000)*(10000/Ferez!$D$21)</f>
        <v>8.2982403360576759E-2</v>
      </c>
      <c r="AF99" s="3">
        <f t="shared" si="19"/>
        <v>4.5821082311988501</v>
      </c>
      <c r="AG99" s="3">
        <f>AF99*Ferez!$D$19</f>
        <v>2.2910541155994251</v>
      </c>
      <c r="AH99" s="3">
        <f>(AG99/1000)*(10000/Ferez!$D$21)</f>
        <v>5.7276352889985629E-2</v>
      </c>
      <c r="AI99" s="3">
        <f>AE99*Ferez!$D$20</f>
        <v>0.30426881232211478</v>
      </c>
    </row>
    <row r="100" spans="1:35" x14ac:dyDescent="0.25">
      <c r="A100" s="4">
        <v>875</v>
      </c>
      <c r="B100" s="21" t="s">
        <v>3522</v>
      </c>
      <c r="C100" s="104">
        <v>12</v>
      </c>
      <c r="D100" s="22" t="s">
        <v>1320</v>
      </c>
      <c r="E100" s="100">
        <v>38487</v>
      </c>
      <c r="F100" s="100">
        <v>44204</v>
      </c>
      <c r="G100" s="105">
        <v>15.7</v>
      </c>
      <c r="H100" s="20" t="s">
        <v>1415</v>
      </c>
      <c r="I100" s="20" t="s">
        <v>1416</v>
      </c>
      <c r="J100" s="13">
        <v>3634</v>
      </c>
      <c r="K100" t="s">
        <v>197</v>
      </c>
      <c r="L100" t="s">
        <v>67</v>
      </c>
      <c r="M100" s="20" t="str">
        <f t="shared" si="13"/>
        <v>N</v>
      </c>
      <c r="N100" s="3">
        <v>6.3</v>
      </c>
      <c r="O100" s="23">
        <f t="shared" si="14"/>
        <v>6.3</v>
      </c>
      <c r="P100" s="3">
        <v>20</v>
      </c>
      <c r="Q100" s="3">
        <f>VLOOKUP(J100,Aux_H_adj!$X$2:$Y$922,2,FALSE)</f>
        <v>20</v>
      </c>
      <c r="R100" s="3">
        <f>VLOOKUP(J100,Aux_H_adj!$X$2:$Z$922,3,FALSE)</f>
        <v>20</v>
      </c>
      <c r="S100" s="3">
        <f t="shared" si="11"/>
        <v>6.366197723675814</v>
      </c>
      <c r="T100" s="3">
        <v>23.5</v>
      </c>
      <c r="U100" s="23">
        <f t="shared" si="15"/>
        <v>23.5</v>
      </c>
      <c r="V100" s="3">
        <f t="shared" si="12"/>
        <v>7.4802823253190809</v>
      </c>
      <c r="W100" s="27">
        <f t="shared" si="16"/>
        <v>3.2000000000000002E-3</v>
      </c>
      <c r="X100" s="27">
        <f t="shared" si="17"/>
        <v>4.4000000000000003E-3</v>
      </c>
      <c r="Y100" s="3">
        <f>VLOOKUP(K100,SSP!$B$2:$D$113,3,FALSE)</f>
        <v>0.41000000000000009</v>
      </c>
      <c r="Z100" s="3">
        <f>EXP(Ferez!$B$8+Ferez!$B$9*LN(X100)+Ferez!$B$10*LN(O100)+Ferez!$B$11*LN(Y100))</f>
        <v>5.8674249865228223</v>
      </c>
      <c r="AA100" s="3">
        <f>EXP(Ferez!$C$8+Ferez!$C$9*LN(Z100))</f>
        <v>2.7862691777141011</v>
      </c>
      <c r="AB100" s="3">
        <f>Ferez!$D$8+Ferez!$D$9*Z100+Ferez!$D$10*AA100</f>
        <v>0.86506981908966263</v>
      </c>
      <c r="AC100" s="3">
        <f t="shared" si="18"/>
        <v>9.5187639833265862</v>
      </c>
      <c r="AD100" s="3">
        <f>AC100*Ferez!$D$19</f>
        <v>4.7593819916632931</v>
      </c>
      <c r="AE100" s="3">
        <f>(AD100/1000)*(10000/Ferez!$D$21)</f>
        <v>0.11898454979158232</v>
      </c>
      <c r="AF100" s="3">
        <f t="shared" si="19"/>
        <v>6.7324948056124851</v>
      </c>
      <c r="AG100" s="3">
        <f>AF100*Ferez!$D$19</f>
        <v>3.3662474028062426</v>
      </c>
      <c r="AH100" s="3">
        <f>(AG100/1000)*(10000/Ferez!$D$21)</f>
        <v>8.415618507015607E-2</v>
      </c>
      <c r="AI100" s="3">
        <f>AE100*Ferez!$D$20</f>
        <v>0.43627668256913515</v>
      </c>
    </row>
    <row r="101" spans="1:35" x14ac:dyDescent="0.25">
      <c r="A101" s="4">
        <v>874</v>
      </c>
      <c r="B101" s="21" t="s">
        <v>3522</v>
      </c>
      <c r="C101" s="104">
        <v>12</v>
      </c>
      <c r="D101" s="22" t="s">
        <v>1320</v>
      </c>
      <c r="E101" s="100">
        <v>38487</v>
      </c>
      <c r="F101" s="100">
        <v>44204</v>
      </c>
      <c r="G101" s="105">
        <v>15.7</v>
      </c>
      <c r="H101" s="20" t="s">
        <v>1413</v>
      </c>
      <c r="I101" s="20" t="s">
        <v>1414</v>
      </c>
      <c r="J101" s="13">
        <v>3635</v>
      </c>
      <c r="K101" t="s">
        <v>197</v>
      </c>
      <c r="L101" t="s">
        <v>67</v>
      </c>
      <c r="M101" s="20" t="str">
        <f t="shared" si="13"/>
        <v>N</v>
      </c>
      <c r="N101" s="3">
        <v>6.4</v>
      </c>
      <c r="O101" s="23">
        <f t="shared" si="14"/>
        <v>6.4</v>
      </c>
      <c r="P101" s="3">
        <v>18.600000000000001</v>
      </c>
      <c r="Q101" s="3">
        <f>VLOOKUP(J101,Aux_H_adj!$X$2:$Y$922,2,FALSE)</f>
        <v>18.600000000000001</v>
      </c>
      <c r="R101" s="3">
        <f>VLOOKUP(J101,Aux_H_adj!$X$2:$Z$922,3,FALSE)</f>
        <v>18.600000000000001</v>
      </c>
      <c r="S101" s="3">
        <f t="shared" si="11"/>
        <v>5.9205638830185068</v>
      </c>
      <c r="T101" s="3">
        <v>21.5</v>
      </c>
      <c r="U101" s="23">
        <f t="shared" si="15"/>
        <v>21.5</v>
      </c>
      <c r="V101" s="3">
        <f t="shared" si="12"/>
        <v>6.8436625529514998</v>
      </c>
      <c r="W101" s="27">
        <f t="shared" si="16"/>
        <v>2.8E-3</v>
      </c>
      <c r="X101" s="27">
        <f t="shared" si="17"/>
        <v>3.7000000000000002E-3</v>
      </c>
      <c r="Y101" s="3">
        <f>VLOOKUP(K101,SSP!$B$2:$D$113,3,FALSE)</f>
        <v>0.41000000000000009</v>
      </c>
      <c r="Z101" s="3">
        <f>EXP(Ferez!$B$8+Ferez!$B$9*LN(X101)+Ferez!$B$10*LN(O101)+Ferez!$B$11*LN(Y101))</f>
        <v>5.0572661794934186</v>
      </c>
      <c r="AA101" s="3">
        <f>EXP(Ferez!$C$8+Ferez!$C$9*LN(Z101))</f>
        <v>2.4954131562650552</v>
      </c>
      <c r="AB101" s="3">
        <f>Ferez!$D$8+Ferez!$D$9*Z101+Ferez!$D$10*AA101</f>
        <v>0.79048979040631229</v>
      </c>
      <c r="AC101" s="3">
        <f t="shared" si="18"/>
        <v>8.3431691261647867</v>
      </c>
      <c r="AD101" s="3">
        <f>AC101*Ferez!$D$19</f>
        <v>4.1715845630823933</v>
      </c>
      <c r="AE101" s="3">
        <f>(AD101/1000)*(10000/Ferez!$D$21)</f>
        <v>0.10428961407705983</v>
      </c>
      <c r="AF101" s="3">
        <f t="shared" si="19"/>
        <v>5.8477559698997306</v>
      </c>
      <c r="AG101" s="3">
        <f>AF101*Ferez!$D$19</f>
        <v>2.9238779849498653</v>
      </c>
      <c r="AH101" s="3">
        <f>(AG101/1000)*(10000/Ferez!$D$21)</f>
        <v>7.3096949623746632E-2</v>
      </c>
      <c r="AI101" s="3">
        <f>AE101*Ferez!$D$20</f>
        <v>0.38239525161588606</v>
      </c>
    </row>
    <row r="102" spans="1:35" x14ac:dyDescent="0.25">
      <c r="A102" s="4">
        <v>873</v>
      </c>
      <c r="B102" s="21" t="s">
        <v>3522</v>
      </c>
      <c r="C102" s="104">
        <v>12</v>
      </c>
      <c r="D102" s="22" t="s">
        <v>1320</v>
      </c>
      <c r="E102" s="100">
        <v>38487</v>
      </c>
      <c r="F102" s="100">
        <v>44204</v>
      </c>
      <c r="G102" s="105">
        <v>15.7</v>
      </c>
      <c r="H102" s="20" t="s">
        <v>1411</v>
      </c>
      <c r="I102" s="20" t="s">
        <v>1412</v>
      </c>
      <c r="J102" s="13">
        <v>3636</v>
      </c>
      <c r="K102" t="s">
        <v>197</v>
      </c>
      <c r="L102" t="s">
        <v>67</v>
      </c>
      <c r="M102" s="20" t="str">
        <f t="shared" si="13"/>
        <v>N</v>
      </c>
      <c r="N102" s="3">
        <v>6</v>
      </c>
      <c r="O102" s="23">
        <f t="shared" si="14"/>
        <v>6</v>
      </c>
      <c r="P102" s="3">
        <v>21.5</v>
      </c>
      <c r="Q102" s="3">
        <f>VLOOKUP(J102,Aux_H_adj!$X$2:$Y$922,2,FALSE)</f>
        <v>21.5</v>
      </c>
      <c r="R102" s="3">
        <f>VLOOKUP(J102,Aux_H_adj!$X$2:$Z$922,3,FALSE)</f>
        <v>21.5</v>
      </c>
      <c r="S102" s="3">
        <f t="shared" si="11"/>
        <v>6.8436625529514998</v>
      </c>
      <c r="T102" s="3">
        <v>25</v>
      </c>
      <c r="U102" s="23">
        <f t="shared" si="15"/>
        <v>25</v>
      </c>
      <c r="V102" s="3">
        <f t="shared" si="12"/>
        <v>7.9577471545947667</v>
      </c>
      <c r="W102" s="27">
        <f t="shared" si="16"/>
        <v>3.7000000000000002E-3</v>
      </c>
      <c r="X102" s="27">
        <f t="shared" si="17"/>
        <v>5.0000000000000001E-3</v>
      </c>
      <c r="Y102" s="3">
        <f>VLOOKUP(K102,SSP!$B$2:$D$113,3,FALSE)</f>
        <v>0.41000000000000009</v>
      </c>
      <c r="Z102" s="3">
        <f>EXP(Ferez!$B$8+Ferez!$B$9*LN(X102)+Ferez!$B$10*LN(O102)+Ferez!$B$11*LN(Y102))</f>
        <v>6.3173540089337203</v>
      </c>
      <c r="AA102" s="3">
        <f>EXP(Ferez!$C$8+Ferez!$C$9*LN(Z102))</f>
        <v>2.9432771447396227</v>
      </c>
      <c r="AB102" s="3">
        <f>Ferez!$D$8+Ferez!$D$9*Z102+Ferez!$D$10*AA102</f>
        <v>0.90687836121948662</v>
      </c>
      <c r="AC102" s="3">
        <f t="shared" si="18"/>
        <v>10.16750951489283</v>
      </c>
      <c r="AD102" s="3">
        <f>AC102*Ferez!$D$19</f>
        <v>5.0837547574464148</v>
      </c>
      <c r="AE102" s="3">
        <f>(AD102/1000)*(10000/Ferez!$D$21)</f>
        <v>0.12709386893616037</v>
      </c>
      <c r="AF102" s="3">
        <f t="shared" si="19"/>
        <v>7.2242323701532065</v>
      </c>
      <c r="AG102" s="3">
        <f>AF102*Ferez!$D$19</f>
        <v>3.6121161850766033</v>
      </c>
      <c r="AH102" s="3">
        <f>(AG102/1000)*(10000/Ferez!$D$21)</f>
        <v>9.0302904626915079E-2</v>
      </c>
      <c r="AI102" s="3">
        <f>AE102*Ferez!$D$20</f>
        <v>0.46601085276592136</v>
      </c>
    </row>
    <row r="103" spans="1:35" x14ac:dyDescent="0.25">
      <c r="A103" s="4">
        <v>868</v>
      </c>
      <c r="B103" s="21" t="s">
        <v>3522</v>
      </c>
      <c r="C103" s="104">
        <v>12</v>
      </c>
      <c r="D103" s="22" t="s">
        <v>1320</v>
      </c>
      <c r="E103" s="100">
        <v>38487</v>
      </c>
      <c r="F103" s="100">
        <v>44204</v>
      </c>
      <c r="G103" s="105">
        <v>15.7</v>
      </c>
      <c r="H103" s="20" t="s">
        <v>1405</v>
      </c>
      <c r="I103" s="20" t="s">
        <v>1406</v>
      </c>
      <c r="J103" s="13">
        <v>3637</v>
      </c>
      <c r="K103" t="s">
        <v>79</v>
      </c>
      <c r="L103" t="s">
        <v>78</v>
      </c>
      <c r="M103" s="20" t="str">
        <f t="shared" si="13"/>
        <v>S</v>
      </c>
      <c r="N103" s="3">
        <v>5.7</v>
      </c>
      <c r="O103" s="23">
        <f t="shared" si="14"/>
        <v>5.7</v>
      </c>
      <c r="P103" s="3">
        <v>21</v>
      </c>
      <c r="Q103" s="3">
        <f>VLOOKUP(J103,Aux_H_adj!$X$2:$Y$922,2,FALSE)</f>
        <v>8.6999999999999993</v>
      </c>
      <c r="R103" s="3">
        <f>VLOOKUP(J103,Aux_H_adj!$X$2:$Z$922,3,FALSE)</f>
        <v>21</v>
      </c>
      <c r="S103" s="3">
        <f t="shared" si="11"/>
        <v>6.6845076098596046</v>
      </c>
      <c r="T103" s="3">
        <v>48.5</v>
      </c>
      <c r="U103" s="23">
        <f t="shared" si="15"/>
        <v>25.6</v>
      </c>
      <c r="V103" s="3">
        <f t="shared" si="12"/>
        <v>8.1487330863050413</v>
      </c>
      <c r="W103" s="27">
        <f t="shared" si="16"/>
        <v>3.5000000000000001E-3</v>
      </c>
      <c r="X103" s="27">
        <f t="shared" si="17"/>
        <v>5.1999999999999998E-3</v>
      </c>
      <c r="Y103" s="3">
        <f>VLOOKUP(K103,SSP!$B$2:$D$113,3,FALSE)</f>
        <v>0.31000000000000155</v>
      </c>
      <c r="Z103" s="3">
        <f>EXP(Ferez!$B$8+Ferez!$B$9*LN(X103)+Ferez!$B$10*LN(O103)+Ferez!$B$11*LN(Y103))</f>
        <v>4.6891450134849313</v>
      </c>
      <c r="AA103" s="3">
        <f>EXP(Ferez!$C$8+Ferez!$C$9*LN(Z103))</f>
        <v>2.3593339150660158</v>
      </c>
      <c r="AB103" s="3">
        <f>Ferez!$D$8+Ferez!$D$9*Z103+Ferez!$D$10*AA103</f>
        <v>0.75693995795178937</v>
      </c>
      <c r="AC103" s="3">
        <f t="shared" si="18"/>
        <v>7.8054188865027365</v>
      </c>
      <c r="AD103" s="3">
        <f>AC103*Ferez!$D$19</f>
        <v>3.9027094432513683</v>
      </c>
      <c r="AE103" s="3">
        <f>(AD103/1000)*(10000/Ferez!$D$21)</f>
        <v>9.7567736081284204E-2</v>
      </c>
      <c r="AF103" s="3">
        <f t="shared" si="19"/>
        <v>5.4460849714367203</v>
      </c>
      <c r="AG103" s="3">
        <f>AF103*Ferez!$D$19</f>
        <v>2.7230424857183602</v>
      </c>
      <c r="AH103" s="3">
        <f>(AG103/1000)*(10000/Ferez!$D$21)</f>
        <v>6.8076062142959012E-2</v>
      </c>
      <c r="AI103" s="3">
        <f>AE103*Ferez!$D$20</f>
        <v>0.35774836563137541</v>
      </c>
    </row>
    <row r="104" spans="1:35" x14ac:dyDescent="0.25">
      <c r="A104" s="4">
        <v>869</v>
      </c>
      <c r="B104" s="21" t="s">
        <v>3522</v>
      </c>
      <c r="C104" s="104">
        <v>12</v>
      </c>
      <c r="D104" s="22" t="s">
        <v>1320</v>
      </c>
      <c r="E104" s="100">
        <v>38487</v>
      </c>
      <c r="F104" s="100">
        <v>44204</v>
      </c>
      <c r="G104" s="105">
        <v>15.7</v>
      </c>
      <c r="H104" s="20" t="s">
        <v>1405</v>
      </c>
      <c r="I104" s="20" t="s">
        <v>1407</v>
      </c>
      <c r="J104" s="13">
        <v>3637</v>
      </c>
      <c r="K104" t="s">
        <v>79</v>
      </c>
      <c r="L104" t="s">
        <v>78</v>
      </c>
      <c r="M104" s="20" t="str">
        <f t="shared" si="13"/>
        <v>S</v>
      </c>
      <c r="N104" s="3">
        <v>5.7</v>
      </c>
      <c r="O104" s="23">
        <f t="shared" si="14"/>
        <v>5.0199999999999996</v>
      </c>
      <c r="P104" s="3">
        <v>16.600000000000001</v>
      </c>
      <c r="Q104" s="3">
        <f>VLOOKUP(J104,Aux_H_adj!$X$2:$Y$922,2,FALSE)</f>
        <v>8.6999999999999993</v>
      </c>
      <c r="R104" s="3">
        <f>VLOOKUP(J104,Aux_H_adj!$X$2:$Z$922,3,FALSE)</f>
        <v>21</v>
      </c>
      <c r="S104" s="3">
        <f t="shared" si="11"/>
        <v>5.2839441106509257</v>
      </c>
      <c r="T104" s="3">
        <v>48.5</v>
      </c>
      <c r="U104" s="23">
        <f t="shared" si="15"/>
        <v>20.239999999999998</v>
      </c>
      <c r="V104" s="3">
        <f t="shared" si="12"/>
        <v>6.442592096359923</v>
      </c>
      <c r="W104" s="27">
        <f t="shared" si="16"/>
        <v>2.2000000000000001E-3</v>
      </c>
      <c r="X104" s="27">
        <f t="shared" si="17"/>
        <v>3.3E-3</v>
      </c>
      <c r="Y104" s="3">
        <f>VLOOKUP(K104,SSP!$B$2:$D$113,3,FALSE)</f>
        <v>0.31000000000000155</v>
      </c>
      <c r="Z104" s="3">
        <f>EXP(Ferez!$B$8+Ferez!$B$9*LN(X104)+Ferez!$B$10*LN(O104)+Ferez!$B$11*LN(Y104))</f>
        <v>2.7004281833774515</v>
      </c>
      <c r="AA104" s="3">
        <f>EXP(Ferez!$C$8+Ferez!$C$9*LN(Z104))</f>
        <v>1.5666360464993752</v>
      </c>
      <c r="AB104" s="3">
        <f>Ferez!$D$8+Ferez!$D$9*Z104+Ferez!$D$10*AA104</f>
        <v>0.58065431090808417</v>
      </c>
      <c r="AC104" s="3">
        <f t="shared" si="18"/>
        <v>4.8477185407849106</v>
      </c>
      <c r="AD104" s="3">
        <f>AC104*Ferez!$D$19</f>
        <v>2.4238592703924553</v>
      </c>
      <c r="AE104" s="3">
        <f>(AD104/1000)*(10000/Ferez!$D$21)</f>
        <v>6.0596481759811388E-2</v>
      </c>
      <c r="AF104" s="3">
        <f t="shared" si="19"/>
        <v>3.2810824942855357</v>
      </c>
      <c r="AG104" s="3">
        <f>AF104*Ferez!$D$19</f>
        <v>1.6405412471427678</v>
      </c>
      <c r="AH104" s="3">
        <f>(AG104/1000)*(10000/Ferez!$D$21)</f>
        <v>4.1013531178569193E-2</v>
      </c>
      <c r="AI104" s="3">
        <f>AE104*Ferez!$D$20</f>
        <v>0.22218709978597509</v>
      </c>
    </row>
    <row r="105" spans="1:35" x14ac:dyDescent="0.25">
      <c r="A105" s="4">
        <v>870</v>
      </c>
      <c r="B105" s="21" t="s">
        <v>3522</v>
      </c>
      <c r="C105" s="104">
        <v>12</v>
      </c>
      <c r="D105" s="22" t="s">
        <v>1320</v>
      </c>
      <c r="E105" s="100">
        <v>38487</v>
      </c>
      <c r="F105" s="100">
        <v>44204</v>
      </c>
      <c r="G105" s="105">
        <v>15.7</v>
      </c>
      <c r="H105" s="20" t="s">
        <v>1405</v>
      </c>
      <c r="I105" s="20" t="s">
        <v>1408</v>
      </c>
      <c r="J105" s="13">
        <v>3637</v>
      </c>
      <c r="K105" t="s">
        <v>79</v>
      </c>
      <c r="L105" t="s">
        <v>78</v>
      </c>
      <c r="M105" s="20" t="str">
        <f t="shared" si="13"/>
        <v>S</v>
      </c>
      <c r="N105" s="3">
        <v>5.7</v>
      </c>
      <c r="O105" s="23">
        <f t="shared" si="14"/>
        <v>4.7</v>
      </c>
      <c r="P105" s="3">
        <v>15</v>
      </c>
      <c r="Q105" s="3">
        <f>VLOOKUP(J105,Aux_H_adj!$X$2:$Y$922,2,FALSE)</f>
        <v>8.6999999999999993</v>
      </c>
      <c r="R105" s="3">
        <f>VLOOKUP(J105,Aux_H_adj!$X$2:$Z$922,3,FALSE)</f>
        <v>21</v>
      </c>
      <c r="S105" s="3">
        <f t="shared" si="11"/>
        <v>4.7746482927568605</v>
      </c>
      <c r="T105" s="3">
        <v>48.5</v>
      </c>
      <c r="U105" s="23">
        <f t="shared" si="15"/>
        <v>18.29</v>
      </c>
      <c r="V105" s="3">
        <f t="shared" si="12"/>
        <v>5.8218878183015317</v>
      </c>
      <c r="W105" s="27">
        <f t="shared" si="16"/>
        <v>1.8E-3</v>
      </c>
      <c r="X105" s="27">
        <f t="shared" si="17"/>
        <v>2.7000000000000001E-3</v>
      </c>
      <c r="Y105" s="3">
        <f>VLOOKUP(K105,SSP!$B$2:$D$113,3,FALSE)</f>
        <v>0.31000000000000155</v>
      </c>
      <c r="Z105" s="3">
        <f>EXP(Ferez!$B$8+Ferez!$B$9*LN(X105)+Ferez!$B$10*LN(O105)+Ferez!$B$11*LN(Y105))</f>
        <v>2.0968978259131017</v>
      </c>
      <c r="AA105" s="3">
        <f>EXP(Ferez!$C$8+Ferez!$C$9*LN(Z105))</f>
        <v>1.2985501646133712</v>
      </c>
      <c r="AB105" s="3">
        <f>Ferez!$D$8+Ferez!$D$9*Z105+Ferez!$D$10*AA105</f>
        <v>0.52952840637260568</v>
      </c>
      <c r="AC105" s="3">
        <f t="shared" si="18"/>
        <v>3.924976396899079</v>
      </c>
      <c r="AD105" s="3">
        <f>AC105*Ferez!$D$19</f>
        <v>1.9624881984495395</v>
      </c>
      <c r="AE105" s="3">
        <f>(AD105/1000)*(10000/Ferez!$D$21)</f>
        <v>4.9062204961238483E-2</v>
      </c>
      <c r="AF105" s="3">
        <f t="shared" si="19"/>
        <v>2.6264262322857075</v>
      </c>
      <c r="AG105" s="3">
        <f>AF105*Ferez!$D$19</f>
        <v>1.3132131161428537</v>
      </c>
      <c r="AH105" s="3">
        <f>(AG105/1000)*(10000/Ferez!$D$21)</f>
        <v>3.2830327903571342E-2</v>
      </c>
      <c r="AI105" s="3">
        <f>AE105*Ferez!$D$20</f>
        <v>0.1798947515245411</v>
      </c>
    </row>
    <row r="106" spans="1:35" x14ac:dyDescent="0.25">
      <c r="A106" s="4">
        <v>871</v>
      </c>
      <c r="B106" s="21" t="s">
        <v>3522</v>
      </c>
      <c r="C106" s="104">
        <v>12</v>
      </c>
      <c r="D106" s="22" t="s">
        <v>1320</v>
      </c>
      <c r="E106" s="100">
        <v>38487</v>
      </c>
      <c r="F106" s="100">
        <v>44204</v>
      </c>
      <c r="G106" s="105">
        <v>15.7</v>
      </c>
      <c r="H106" s="20" t="s">
        <v>1405</v>
      </c>
      <c r="I106" s="20" t="s">
        <v>1409</v>
      </c>
      <c r="J106" s="13">
        <v>3637</v>
      </c>
      <c r="K106" t="s">
        <v>79</v>
      </c>
      <c r="L106" t="s">
        <v>78</v>
      </c>
      <c r="M106" s="20" t="str">
        <f t="shared" si="13"/>
        <v>S</v>
      </c>
      <c r="N106" s="3">
        <v>5.7</v>
      </c>
      <c r="O106" s="23">
        <f t="shared" si="14"/>
        <v>3.11</v>
      </c>
      <c r="P106" s="3">
        <v>9</v>
      </c>
      <c r="Q106" s="3">
        <f>VLOOKUP(J106,Aux_H_adj!$X$2:$Y$922,2,FALSE)</f>
        <v>8.6999999999999993</v>
      </c>
      <c r="R106" s="3">
        <f>VLOOKUP(J106,Aux_H_adj!$X$2:$Z$922,3,FALSE)</f>
        <v>21</v>
      </c>
      <c r="S106" s="3">
        <f t="shared" si="11"/>
        <v>2.8647889756541161</v>
      </c>
      <c r="T106" s="3">
        <v>48.5</v>
      </c>
      <c r="U106" s="23">
        <f t="shared" si="15"/>
        <v>10.97</v>
      </c>
      <c r="V106" s="3">
        <f t="shared" si="12"/>
        <v>3.4918594514361838</v>
      </c>
      <c r="W106" s="27">
        <f t="shared" si="16"/>
        <v>5.9999999999999995E-4</v>
      </c>
      <c r="X106" s="27">
        <f t="shared" si="17"/>
        <v>1E-3</v>
      </c>
      <c r="Y106" s="3">
        <f>VLOOKUP(K106,SSP!$B$2:$D$113,3,FALSE)</f>
        <v>0.31000000000000155</v>
      </c>
      <c r="Z106" s="3">
        <f>EXP(Ferez!$B$8+Ferez!$B$9*LN(X106)+Ferez!$B$10*LN(O106)+Ferez!$B$11*LN(Y106))</f>
        <v>0.55148892819497586</v>
      </c>
      <c r="AA106" s="3">
        <f>EXP(Ferez!$C$8+Ferez!$C$9*LN(Z106))</f>
        <v>0.48204335777671398</v>
      </c>
      <c r="AB106" s="3">
        <f>Ferez!$D$8+Ferez!$D$9*Z106+Ferez!$D$10*AA106</f>
        <v>0.40982687474975571</v>
      </c>
      <c r="AC106" s="3">
        <f t="shared" si="18"/>
        <v>1.4433591607214455</v>
      </c>
      <c r="AD106" s="3">
        <f>AC106*Ferez!$D$19</f>
        <v>0.72167958036072277</v>
      </c>
      <c r="AE106" s="3">
        <f>(AD106/1000)*(10000/Ferez!$D$21)</f>
        <v>1.8041989509018069E-2</v>
      </c>
      <c r="AF106" s="3">
        <f t="shared" si="19"/>
        <v>0.96131580294473151</v>
      </c>
      <c r="AG106" s="3">
        <f>AF106*Ferez!$D$19</f>
        <v>0.48065790147236576</v>
      </c>
      <c r="AH106" s="3">
        <f>(AG106/1000)*(10000/Ferez!$D$21)</f>
        <v>1.2016447536809145E-2</v>
      </c>
      <c r="AI106" s="3">
        <f>AE106*Ferez!$D$20</f>
        <v>6.6153961533066255E-2</v>
      </c>
    </row>
    <row r="107" spans="1:35" x14ac:dyDescent="0.25">
      <c r="A107" s="4">
        <v>872</v>
      </c>
      <c r="B107" s="21" t="s">
        <v>3522</v>
      </c>
      <c r="C107" s="104">
        <v>12</v>
      </c>
      <c r="D107" s="22" t="s">
        <v>1320</v>
      </c>
      <c r="E107" s="100">
        <v>38487</v>
      </c>
      <c r="F107" s="100">
        <v>44204</v>
      </c>
      <c r="G107" s="105">
        <v>15.7</v>
      </c>
      <c r="H107" s="20" t="s">
        <v>1405</v>
      </c>
      <c r="I107" s="20" t="s">
        <v>1410</v>
      </c>
      <c r="J107" s="13">
        <v>3637</v>
      </c>
      <c r="K107" t="s">
        <v>79</v>
      </c>
      <c r="L107" t="s">
        <v>78</v>
      </c>
      <c r="M107" s="20" t="str">
        <f t="shared" si="13"/>
        <v>S</v>
      </c>
      <c r="N107" s="3">
        <v>5.7</v>
      </c>
      <c r="O107" s="23">
        <f t="shared" si="14"/>
        <v>3.01</v>
      </c>
      <c r="P107" s="3">
        <v>8.6999999999999993</v>
      </c>
      <c r="Q107" s="3">
        <f>VLOOKUP(J107,Aux_H_adj!$X$2:$Y$922,2,FALSE)</f>
        <v>8.6999999999999993</v>
      </c>
      <c r="R107" s="3">
        <f>VLOOKUP(J107,Aux_H_adj!$X$2:$Z$922,3,FALSE)</f>
        <v>21</v>
      </c>
      <c r="S107" s="3">
        <f t="shared" si="11"/>
        <v>2.7692960097989787</v>
      </c>
      <c r="T107" s="3">
        <v>48.5</v>
      </c>
      <c r="U107" s="23">
        <f t="shared" si="15"/>
        <v>10.61</v>
      </c>
      <c r="V107" s="3">
        <f t="shared" si="12"/>
        <v>3.377267892410019</v>
      </c>
      <c r="W107" s="27">
        <f t="shared" si="16"/>
        <v>5.9999999999999995E-4</v>
      </c>
      <c r="X107" s="27">
        <f t="shared" si="17"/>
        <v>8.9999999999999998E-4</v>
      </c>
      <c r="Y107" s="3">
        <f>VLOOKUP(K107,SSP!$B$2:$D$113,3,FALSE)</f>
        <v>0.31000000000000155</v>
      </c>
      <c r="Z107" s="3">
        <f>EXP(Ferez!$B$8+Ferez!$B$9*LN(X107)+Ferez!$B$10*LN(O107)+Ferez!$B$11*LN(Y107))</f>
        <v>0.48378423506449314</v>
      </c>
      <c r="AA107" s="3">
        <f>EXP(Ferez!$C$8+Ferez!$C$9*LN(Z107))</f>
        <v>0.43740029923683077</v>
      </c>
      <c r="AB107" s="3">
        <f>Ferez!$D$8+Ferez!$D$9*Z107+Ferez!$D$10*AA107</f>
        <v>0.40534764495508374</v>
      </c>
      <c r="AC107" s="3">
        <f t="shared" si="18"/>
        <v>1.3265321792564075</v>
      </c>
      <c r="AD107" s="3">
        <f>AC107*Ferez!$D$19</f>
        <v>0.66326608962820377</v>
      </c>
      <c r="AE107" s="3">
        <f>(AD107/1000)*(10000/Ferez!$D$21)</f>
        <v>1.6581652240705094E-2</v>
      </c>
      <c r="AF107" s="3">
        <f t="shared" si="19"/>
        <v>0.88913188001957688</v>
      </c>
      <c r="AG107" s="3">
        <f>AF107*Ferez!$D$19</f>
        <v>0.44456594000978844</v>
      </c>
      <c r="AH107" s="3">
        <f>(AG107/1000)*(10000/Ferez!$D$21)</f>
        <v>1.1114148500244711E-2</v>
      </c>
      <c r="AI107" s="3">
        <f>AE107*Ferez!$D$20</f>
        <v>6.0799391549252006E-2</v>
      </c>
    </row>
    <row r="108" spans="1:35" x14ac:dyDescent="0.25">
      <c r="A108" s="4">
        <v>867</v>
      </c>
      <c r="B108" s="21" t="s">
        <v>3522</v>
      </c>
      <c r="C108" s="104">
        <v>12</v>
      </c>
      <c r="D108" s="22" t="s">
        <v>1320</v>
      </c>
      <c r="E108" s="100">
        <v>38487</v>
      </c>
      <c r="F108" s="100">
        <v>44204</v>
      </c>
      <c r="G108" s="105">
        <v>15.7</v>
      </c>
      <c r="H108" s="20" t="s">
        <v>1403</v>
      </c>
      <c r="I108" s="20" t="s">
        <v>1404</v>
      </c>
      <c r="J108" s="13">
        <v>3638</v>
      </c>
      <c r="K108" t="s">
        <v>197</v>
      </c>
      <c r="L108" t="s">
        <v>67</v>
      </c>
      <c r="M108" s="20" t="str">
        <f t="shared" si="13"/>
        <v>N</v>
      </c>
      <c r="N108" s="3">
        <v>6</v>
      </c>
      <c r="O108" s="23">
        <f t="shared" si="14"/>
        <v>6</v>
      </c>
      <c r="P108" s="3">
        <v>15.2</v>
      </c>
      <c r="Q108" s="3">
        <f>VLOOKUP(J108,Aux_H_adj!$X$2:$Y$922,2,FALSE)</f>
        <v>15.2</v>
      </c>
      <c r="R108" s="3">
        <f>VLOOKUP(J108,Aux_H_adj!$X$2:$Z$922,3,FALSE)</f>
        <v>15.2</v>
      </c>
      <c r="S108" s="3">
        <f t="shared" si="11"/>
        <v>4.8383102699936185</v>
      </c>
      <c r="T108" s="3">
        <v>20</v>
      </c>
      <c r="U108" s="23">
        <f t="shared" si="15"/>
        <v>20</v>
      </c>
      <c r="V108" s="3">
        <f t="shared" si="12"/>
        <v>6.366197723675814</v>
      </c>
      <c r="W108" s="27">
        <f t="shared" si="16"/>
        <v>1.8E-3</v>
      </c>
      <c r="X108" s="27">
        <f t="shared" si="17"/>
        <v>3.2000000000000002E-3</v>
      </c>
      <c r="Y108" s="3">
        <f>VLOOKUP(K108,SSP!$B$2:$D$113,3,FALSE)</f>
        <v>0.41000000000000009</v>
      </c>
      <c r="Z108" s="3">
        <f>EXP(Ferez!$B$8+Ferez!$B$9*LN(X108)+Ferez!$B$10*LN(O108)+Ferez!$B$11*LN(Y108))</f>
        <v>4.1436867722856432</v>
      </c>
      <c r="AA108" s="3">
        <f>EXP(Ferez!$C$8+Ferez!$C$9*LN(Z108))</f>
        <v>2.1524873970830627</v>
      </c>
      <c r="AB108" s="3">
        <f>Ferez!$D$8+Ferez!$D$9*Z108+Ferez!$D$10*AA108</f>
        <v>0.70767744648235531</v>
      </c>
      <c r="AC108" s="3">
        <f t="shared" si="18"/>
        <v>7.0038516158510618</v>
      </c>
      <c r="AD108" s="3">
        <f>AC108*Ferez!$D$19</f>
        <v>3.5019258079255309</v>
      </c>
      <c r="AE108" s="3">
        <f>(AD108/1000)*(10000/Ferez!$D$21)</f>
        <v>8.7548145198138277E-2</v>
      </c>
      <c r="AF108" s="3">
        <f t="shared" si="19"/>
        <v>4.8513642187679986</v>
      </c>
      <c r="AG108" s="3">
        <f>AF108*Ferez!$D$19</f>
        <v>2.4256821093839993</v>
      </c>
      <c r="AH108" s="3">
        <f>(AG108/1000)*(10000/Ferez!$D$21)</f>
        <v>6.0642052734599987E-2</v>
      </c>
      <c r="AI108" s="3">
        <f>AE108*Ferez!$D$20</f>
        <v>0.32100986572650703</v>
      </c>
    </row>
    <row r="109" spans="1:35" x14ac:dyDescent="0.25">
      <c r="A109" s="4">
        <v>866</v>
      </c>
      <c r="B109" s="21" t="s">
        <v>3522</v>
      </c>
      <c r="C109" s="104">
        <v>12</v>
      </c>
      <c r="D109" s="22" t="s">
        <v>1320</v>
      </c>
      <c r="E109" s="100">
        <v>38487</v>
      </c>
      <c r="F109" s="100">
        <v>44204</v>
      </c>
      <c r="G109" s="105">
        <v>15.7</v>
      </c>
      <c r="H109" s="20" t="s">
        <v>1401</v>
      </c>
      <c r="I109" s="20" t="s">
        <v>1402</v>
      </c>
      <c r="J109" s="13">
        <v>3639</v>
      </c>
      <c r="K109" t="s">
        <v>197</v>
      </c>
      <c r="L109" t="s">
        <v>67</v>
      </c>
      <c r="M109" s="20" t="str">
        <f t="shared" si="13"/>
        <v>N</v>
      </c>
      <c r="N109" s="3">
        <v>6</v>
      </c>
      <c r="O109" s="23">
        <f t="shared" si="14"/>
        <v>6</v>
      </c>
      <c r="P109" s="3">
        <v>18</v>
      </c>
      <c r="Q109" s="3">
        <f>VLOOKUP(J109,Aux_H_adj!$X$2:$Y$922,2,FALSE)</f>
        <v>18</v>
      </c>
      <c r="R109" s="3">
        <f>VLOOKUP(J109,Aux_H_adj!$X$2:$Z$922,3,FALSE)</f>
        <v>18</v>
      </c>
      <c r="S109" s="3">
        <f t="shared" si="11"/>
        <v>5.7295779513082321</v>
      </c>
      <c r="T109" s="3">
        <v>21.2</v>
      </c>
      <c r="U109" s="23">
        <f t="shared" si="15"/>
        <v>21.2</v>
      </c>
      <c r="V109" s="3">
        <f t="shared" si="12"/>
        <v>6.7481695870963625</v>
      </c>
      <c r="W109" s="27">
        <f t="shared" si="16"/>
        <v>2.5999999999999999E-3</v>
      </c>
      <c r="X109" s="27">
        <f t="shared" si="17"/>
        <v>3.5999999999999999E-3</v>
      </c>
      <c r="Y109" s="3">
        <f>VLOOKUP(K109,SSP!$B$2:$D$113,3,FALSE)</f>
        <v>0.41000000000000009</v>
      </c>
      <c r="Z109" s="3">
        <f>EXP(Ferez!$B$8+Ferez!$B$9*LN(X109)+Ferez!$B$10*LN(O109)+Ferez!$B$11*LN(Y109))</f>
        <v>4.6315140254223337</v>
      </c>
      <c r="AA109" s="3">
        <f>EXP(Ferez!$C$8+Ferez!$C$9*LN(Z109))</f>
        <v>2.3377847815127342</v>
      </c>
      <c r="AB109" s="3">
        <f>Ferez!$D$8+Ferez!$D$9*Z109+Ferez!$D$10*AA109</f>
        <v>0.75170873640517333</v>
      </c>
      <c r="AC109" s="3">
        <f t="shared" si="18"/>
        <v>7.7210075433402414</v>
      </c>
      <c r="AD109" s="3">
        <f>AC109*Ferez!$D$19</f>
        <v>3.8605037716701207</v>
      </c>
      <c r="AE109" s="3">
        <f>(AD109/1000)*(10000/Ferez!$D$21)</f>
        <v>9.6512594291753018E-2</v>
      </c>
      <c r="AF109" s="3">
        <f t="shared" si="19"/>
        <v>5.3832227618275068</v>
      </c>
      <c r="AG109" s="3">
        <f>AF109*Ferez!$D$19</f>
        <v>2.6916113809137534</v>
      </c>
      <c r="AH109" s="3">
        <f>(AG109/1000)*(10000/Ferez!$D$21)</f>
        <v>6.729028452284383E-2</v>
      </c>
      <c r="AI109" s="3">
        <f>AE109*Ferez!$D$20</f>
        <v>0.3538795124030944</v>
      </c>
    </row>
    <row r="110" spans="1:35" x14ac:dyDescent="0.25">
      <c r="A110" s="4">
        <v>865</v>
      </c>
      <c r="B110" s="21" t="s">
        <v>3522</v>
      </c>
      <c r="C110" s="104">
        <v>12</v>
      </c>
      <c r="D110" s="22" t="s">
        <v>1320</v>
      </c>
      <c r="E110" s="100">
        <v>38487</v>
      </c>
      <c r="F110" s="100">
        <v>44204</v>
      </c>
      <c r="G110" s="105">
        <v>15.7</v>
      </c>
      <c r="H110" s="20" t="s">
        <v>1399</v>
      </c>
      <c r="I110" s="20" t="s">
        <v>1400</v>
      </c>
      <c r="J110" s="13">
        <v>3640</v>
      </c>
      <c r="K110" t="s">
        <v>197</v>
      </c>
      <c r="L110" t="s">
        <v>67</v>
      </c>
      <c r="M110" s="20" t="str">
        <f t="shared" si="13"/>
        <v>N</v>
      </c>
      <c r="N110" s="3">
        <v>6.2</v>
      </c>
      <c r="O110" s="23">
        <f t="shared" si="14"/>
        <v>6.2</v>
      </c>
      <c r="P110" s="3">
        <v>17.8</v>
      </c>
      <c r="Q110" s="3">
        <f>VLOOKUP(J110,Aux_H_adj!$X$2:$Y$922,2,FALSE)</f>
        <v>17.8</v>
      </c>
      <c r="R110" s="3">
        <f>VLOOKUP(J110,Aux_H_adj!$X$2:$Z$922,3,FALSE)</f>
        <v>17.8</v>
      </c>
      <c r="S110" s="3">
        <f t="shared" si="11"/>
        <v>5.6659159740714742</v>
      </c>
      <c r="T110" s="3">
        <v>19.5</v>
      </c>
      <c r="U110" s="23">
        <f t="shared" si="15"/>
        <v>19.5</v>
      </c>
      <c r="V110" s="3">
        <f t="shared" si="12"/>
        <v>6.2070427805839179</v>
      </c>
      <c r="W110" s="27">
        <f t="shared" si="16"/>
        <v>2.5000000000000001E-3</v>
      </c>
      <c r="X110" s="27">
        <f t="shared" si="17"/>
        <v>3.0000000000000001E-3</v>
      </c>
      <c r="Y110" s="3">
        <f>VLOOKUP(K110,SSP!$B$2:$D$113,3,FALSE)</f>
        <v>0.41000000000000009</v>
      </c>
      <c r="Z110" s="3">
        <f>EXP(Ferez!$B$8+Ferez!$B$9*LN(X110)+Ferez!$B$10*LN(O110)+Ferez!$B$11*LN(Y110))</f>
        <v>4.0234000029594963</v>
      </c>
      <c r="AA110" s="3">
        <f>EXP(Ferez!$C$8+Ferez!$C$9*LN(Z110))</f>
        <v>2.1059500709505041</v>
      </c>
      <c r="AB110" s="3">
        <f>Ferez!$D$8+Ferez!$D$9*Z110+Ferez!$D$10*AA110</f>
        <v>0.69689341924669512</v>
      </c>
      <c r="AC110" s="3">
        <f t="shared" si="18"/>
        <v>6.8262434931566958</v>
      </c>
      <c r="AD110" s="3">
        <f>AC110*Ferez!$D$19</f>
        <v>3.4131217465783479</v>
      </c>
      <c r="AE110" s="3">
        <f>(AD110/1000)*(10000/Ferez!$D$21)</f>
        <v>8.5328043664458703E-2</v>
      </c>
      <c r="AF110" s="3">
        <f t="shared" si="19"/>
        <v>4.7202934222061916</v>
      </c>
      <c r="AG110" s="3">
        <f>AF110*Ferez!$D$19</f>
        <v>2.3601467111030958</v>
      </c>
      <c r="AH110" s="3">
        <f>(AG110/1000)*(10000/Ferez!$D$21)</f>
        <v>5.9003667777577394E-2</v>
      </c>
      <c r="AI110" s="3">
        <f>AE110*Ferez!$D$20</f>
        <v>0.31286949343634857</v>
      </c>
    </row>
    <row r="111" spans="1:35" x14ac:dyDescent="0.25">
      <c r="A111" s="4">
        <v>864</v>
      </c>
      <c r="B111" s="21" t="s">
        <v>3522</v>
      </c>
      <c r="C111" s="104">
        <v>12</v>
      </c>
      <c r="D111" s="22" t="s">
        <v>1320</v>
      </c>
      <c r="E111" s="100">
        <v>38487</v>
      </c>
      <c r="F111" s="100">
        <v>44204</v>
      </c>
      <c r="G111" s="105">
        <v>15.7</v>
      </c>
      <c r="H111" s="20" t="s">
        <v>1397</v>
      </c>
      <c r="I111" s="20" t="s">
        <v>1398</v>
      </c>
      <c r="J111" s="13">
        <v>3641</v>
      </c>
      <c r="K111" t="s">
        <v>197</v>
      </c>
      <c r="L111" t="s">
        <v>67</v>
      </c>
      <c r="M111" s="20" t="str">
        <f t="shared" si="13"/>
        <v>N</v>
      </c>
      <c r="N111" s="3">
        <v>6.3</v>
      </c>
      <c r="O111" s="23">
        <f t="shared" si="14"/>
        <v>6.3</v>
      </c>
      <c r="P111" s="3">
        <v>22.7</v>
      </c>
      <c r="Q111" s="3">
        <f>VLOOKUP(J111,Aux_H_adj!$X$2:$Y$922,2,FALSE)</f>
        <v>22.7</v>
      </c>
      <c r="R111" s="3">
        <f>VLOOKUP(J111,Aux_H_adj!$X$2:$Z$922,3,FALSE)</f>
        <v>22.7</v>
      </c>
      <c r="S111" s="3">
        <f t="shared" si="11"/>
        <v>7.2256344163720483</v>
      </c>
      <c r="T111" s="3">
        <v>26.7</v>
      </c>
      <c r="U111" s="23">
        <f t="shared" si="15"/>
        <v>26.7</v>
      </c>
      <c r="V111" s="3">
        <f t="shared" si="12"/>
        <v>8.4988739611072113</v>
      </c>
      <c r="W111" s="27">
        <f t="shared" si="16"/>
        <v>4.1000000000000003E-3</v>
      </c>
      <c r="X111" s="27">
        <f t="shared" si="17"/>
        <v>5.7000000000000002E-3</v>
      </c>
      <c r="Y111" s="3">
        <f>VLOOKUP(K111,SSP!$B$2:$D$113,3,FALSE)</f>
        <v>0.41000000000000009</v>
      </c>
      <c r="Z111" s="3">
        <f>EXP(Ferez!$B$8+Ferez!$B$9*LN(X111)+Ferez!$B$10*LN(O111)+Ferez!$B$11*LN(Y111))</f>
        <v>7.4934145621410968</v>
      </c>
      <c r="AA111" s="3">
        <f>EXP(Ferez!$C$8+Ferez!$C$9*LN(Z111))</f>
        <v>3.3407516112562941</v>
      </c>
      <c r="AB111" s="3">
        <f>Ferez!$D$8+Ferez!$D$9*Z111+Ferez!$D$10*AA111</f>
        <v>1.0172753213664585</v>
      </c>
      <c r="AC111" s="3">
        <f t="shared" si="18"/>
        <v>11.851441494763849</v>
      </c>
      <c r="AD111" s="3">
        <f>AC111*Ferez!$D$19</f>
        <v>5.9257207473819244</v>
      </c>
      <c r="AE111" s="3">
        <f>(AD111/1000)*(10000/Ferez!$D$21)</f>
        <v>0.1481430186845481</v>
      </c>
      <c r="AF111" s="3">
        <f t="shared" si="19"/>
        <v>8.5106898835075562</v>
      </c>
      <c r="AG111" s="3">
        <f>AF111*Ferez!$D$19</f>
        <v>4.2553449417537781</v>
      </c>
      <c r="AH111" s="3">
        <f>(AG111/1000)*(10000/Ferez!$D$21)</f>
        <v>0.10638362354384444</v>
      </c>
      <c r="AI111" s="3">
        <f>AE111*Ferez!$D$20</f>
        <v>0.54319106851000964</v>
      </c>
    </row>
    <row r="112" spans="1:35" x14ac:dyDescent="0.25">
      <c r="A112" s="4">
        <v>863</v>
      </c>
      <c r="B112" s="21" t="s">
        <v>3522</v>
      </c>
      <c r="C112" s="104">
        <v>12</v>
      </c>
      <c r="D112" s="22" t="s">
        <v>1320</v>
      </c>
      <c r="E112" s="100">
        <v>38487</v>
      </c>
      <c r="F112" s="100">
        <v>44204</v>
      </c>
      <c r="G112" s="105">
        <v>15.7</v>
      </c>
      <c r="H112" s="20" t="s">
        <v>1395</v>
      </c>
      <c r="I112" s="20" t="s">
        <v>1396</v>
      </c>
      <c r="J112" s="13">
        <v>3642</v>
      </c>
      <c r="K112" t="s">
        <v>197</v>
      </c>
      <c r="L112" t="s">
        <v>67</v>
      </c>
      <c r="M112" s="20" t="str">
        <f t="shared" si="13"/>
        <v>N</v>
      </c>
      <c r="N112" s="3">
        <v>6.1</v>
      </c>
      <c r="O112" s="23">
        <f t="shared" si="14"/>
        <v>6.1</v>
      </c>
      <c r="P112" s="3">
        <v>18.600000000000001</v>
      </c>
      <c r="Q112" s="3">
        <f>VLOOKUP(J112,Aux_H_adj!$X$2:$Y$922,2,FALSE)</f>
        <v>18.600000000000001</v>
      </c>
      <c r="R112" s="3">
        <f>VLOOKUP(J112,Aux_H_adj!$X$2:$Z$922,3,FALSE)</f>
        <v>18.600000000000001</v>
      </c>
      <c r="S112" s="3">
        <f t="shared" si="11"/>
        <v>5.9205638830185068</v>
      </c>
      <c r="T112" s="3">
        <v>23.5</v>
      </c>
      <c r="U112" s="23">
        <f t="shared" si="15"/>
        <v>23.5</v>
      </c>
      <c r="V112" s="3">
        <f t="shared" si="12"/>
        <v>7.4802823253190809</v>
      </c>
      <c r="W112" s="27">
        <f t="shared" si="16"/>
        <v>2.8E-3</v>
      </c>
      <c r="X112" s="27">
        <f t="shared" si="17"/>
        <v>4.4000000000000003E-3</v>
      </c>
      <c r="Y112" s="3">
        <f>VLOOKUP(K112,SSP!$B$2:$D$113,3,FALSE)</f>
        <v>0.41000000000000009</v>
      </c>
      <c r="Z112" s="3">
        <f>EXP(Ferez!$B$8+Ferez!$B$9*LN(X112)+Ferez!$B$10*LN(O112)+Ferez!$B$11*LN(Y112))</f>
        <v>5.6882236587826354</v>
      </c>
      <c r="AA112" s="3">
        <f>EXP(Ferez!$C$8+Ferez!$C$9*LN(Z112))</f>
        <v>2.7228773586621982</v>
      </c>
      <c r="AB112" s="3">
        <f>Ferez!$D$8+Ferez!$D$9*Z112+Ferez!$D$10*AA112</f>
        <v>0.84849190640299721</v>
      </c>
      <c r="AC112" s="3">
        <f t="shared" si="18"/>
        <v>9.2595929238478298</v>
      </c>
      <c r="AD112" s="3">
        <f>AC112*Ferez!$D$19</f>
        <v>4.6297964619239149</v>
      </c>
      <c r="AE112" s="3">
        <f>(AD112/1000)*(10000/Ferez!$D$21)</f>
        <v>0.11574491154809788</v>
      </c>
      <c r="AF112" s="3">
        <f t="shared" si="19"/>
        <v>6.5367155651856326</v>
      </c>
      <c r="AG112" s="3">
        <f>AF112*Ferez!$D$19</f>
        <v>3.2683577825928163</v>
      </c>
      <c r="AH112" s="3">
        <f>(AG112/1000)*(10000/Ferez!$D$21)</f>
        <v>8.1708944564820418E-2</v>
      </c>
      <c r="AI112" s="3">
        <f>AE112*Ferez!$D$20</f>
        <v>0.42439800900969221</v>
      </c>
    </row>
    <row r="113" spans="1:35" x14ac:dyDescent="0.25">
      <c r="A113" s="4">
        <v>862</v>
      </c>
      <c r="B113" s="21" t="s">
        <v>3522</v>
      </c>
      <c r="C113" s="104">
        <v>12</v>
      </c>
      <c r="D113" s="22" t="s">
        <v>1320</v>
      </c>
      <c r="E113" s="100">
        <v>38487</v>
      </c>
      <c r="F113" s="100">
        <v>44204</v>
      </c>
      <c r="G113" s="105">
        <v>15.7</v>
      </c>
      <c r="H113" s="20" t="s">
        <v>1393</v>
      </c>
      <c r="I113" s="20" t="s">
        <v>1394</v>
      </c>
      <c r="J113" s="13">
        <v>3643</v>
      </c>
      <c r="K113" t="s">
        <v>197</v>
      </c>
      <c r="L113" t="s">
        <v>67</v>
      </c>
      <c r="M113" s="20" t="str">
        <f t="shared" si="13"/>
        <v>N</v>
      </c>
      <c r="N113" s="3">
        <v>6</v>
      </c>
      <c r="O113" s="23">
        <f t="shared" si="14"/>
        <v>6</v>
      </c>
      <c r="P113" s="3">
        <v>16.2</v>
      </c>
      <c r="Q113" s="3">
        <f>VLOOKUP(J113,Aux_H_adj!$X$2:$Y$922,2,FALSE)</f>
        <v>16.2</v>
      </c>
      <c r="R113" s="3">
        <f>VLOOKUP(J113,Aux_H_adj!$X$2:$Z$922,3,FALSE)</f>
        <v>16.2</v>
      </c>
      <c r="S113" s="3">
        <f t="shared" si="11"/>
        <v>5.156620156177409</v>
      </c>
      <c r="T113" s="3">
        <v>23.2</v>
      </c>
      <c r="U113" s="23">
        <f t="shared" si="15"/>
        <v>23.2</v>
      </c>
      <c r="V113" s="3">
        <f t="shared" si="12"/>
        <v>7.3847893594639435</v>
      </c>
      <c r="W113" s="27">
        <f t="shared" si="16"/>
        <v>2.0999999999999999E-3</v>
      </c>
      <c r="X113" s="27">
        <f t="shared" si="17"/>
        <v>4.3E-3</v>
      </c>
      <c r="Y113" s="3">
        <f>VLOOKUP(K113,SSP!$B$2:$D$113,3,FALSE)</f>
        <v>0.41000000000000009</v>
      </c>
      <c r="Z113" s="3">
        <f>EXP(Ferez!$B$8+Ferez!$B$9*LN(X113)+Ferez!$B$10*LN(O113)+Ferez!$B$11*LN(Y113))</f>
        <v>5.4782289783546059</v>
      </c>
      <c r="AA113" s="3">
        <f>EXP(Ferez!$C$8+Ferez!$C$9*LN(Z113))</f>
        <v>2.6479324390162531</v>
      </c>
      <c r="AB113" s="3">
        <f>Ferez!$D$8+Ferez!$D$9*Z113+Ferez!$D$10*AA113</f>
        <v>0.82912221173541867</v>
      </c>
      <c r="AC113" s="3">
        <f t="shared" si="18"/>
        <v>8.9552836291062778</v>
      </c>
      <c r="AD113" s="3">
        <f>AC113*Ferez!$D$19</f>
        <v>4.4776418145531389</v>
      </c>
      <c r="AE113" s="3">
        <f>(AD113/1000)*(10000/Ferez!$D$21)</f>
        <v>0.11194104536382847</v>
      </c>
      <c r="AF113" s="3">
        <f t="shared" si="19"/>
        <v>6.3073511900900243</v>
      </c>
      <c r="AG113" s="3">
        <f>AF113*Ferez!$D$19</f>
        <v>3.1536755950450122</v>
      </c>
      <c r="AH113" s="3">
        <f>(AG113/1000)*(10000/Ferez!$D$21)</f>
        <v>7.884188987612531E-2</v>
      </c>
      <c r="AI113" s="3">
        <f>AE113*Ferez!$D$20</f>
        <v>0.41045049966737102</v>
      </c>
    </row>
    <row r="114" spans="1:35" x14ac:dyDescent="0.25">
      <c r="A114" s="4">
        <v>861</v>
      </c>
      <c r="B114" s="21" t="s">
        <v>3522</v>
      </c>
      <c r="C114" s="104">
        <v>12</v>
      </c>
      <c r="D114" s="22" t="s">
        <v>1320</v>
      </c>
      <c r="E114" s="100">
        <v>38487</v>
      </c>
      <c r="F114" s="100">
        <v>44204</v>
      </c>
      <c r="G114" s="105">
        <v>15.7</v>
      </c>
      <c r="H114" s="20" t="s">
        <v>1391</v>
      </c>
      <c r="I114" s="20" t="s">
        <v>1392</v>
      </c>
      <c r="J114" s="13">
        <v>3644</v>
      </c>
      <c r="K114" t="s">
        <v>197</v>
      </c>
      <c r="L114" t="s">
        <v>67</v>
      </c>
      <c r="M114" s="20" t="str">
        <f t="shared" si="13"/>
        <v>N</v>
      </c>
      <c r="N114" s="3">
        <v>6</v>
      </c>
      <c r="O114" s="23">
        <f t="shared" si="14"/>
        <v>6</v>
      </c>
      <c r="P114" s="3">
        <v>15.1</v>
      </c>
      <c r="Q114" s="3">
        <f>VLOOKUP(J114,Aux_H_adj!$X$2:$Y$922,2,FALSE)</f>
        <v>15.1</v>
      </c>
      <c r="R114" s="3">
        <f>VLOOKUP(J114,Aux_H_adj!$X$2:$Z$922,3,FALSE)</f>
        <v>15.1</v>
      </c>
      <c r="S114" s="3">
        <f t="shared" si="11"/>
        <v>4.8064792813752391</v>
      </c>
      <c r="T114" s="3">
        <v>17</v>
      </c>
      <c r="U114" s="23">
        <f t="shared" si="15"/>
        <v>17</v>
      </c>
      <c r="V114" s="3">
        <f t="shared" si="12"/>
        <v>5.4112680651244416</v>
      </c>
      <c r="W114" s="27">
        <f t="shared" si="16"/>
        <v>1.8E-3</v>
      </c>
      <c r="X114" s="27">
        <f t="shared" si="17"/>
        <v>2.3E-3</v>
      </c>
      <c r="Y114" s="3">
        <f>VLOOKUP(K114,SSP!$B$2:$D$113,3,FALSE)</f>
        <v>0.41000000000000009</v>
      </c>
      <c r="Z114" s="3">
        <f>EXP(Ferez!$B$8+Ferez!$B$9*LN(X114)+Ferez!$B$10*LN(O114)+Ferez!$B$11*LN(Y114))</f>
        <v>3.0329245033947339</v>
      </c>
      <c r="AA114" s="3">
        <f>EXP(Ferez!$C$8+Ferez!$C$9*LN(Z114))</f>
        <v>1.7075950856841464</v>
      </c>
      <c r="AB114" s="3">
        <f>Ferez!$D$8+Ferez!$D$9*Z114+Ferez!$D$10*AA114</f>
        <v>0.60940119487489908</v>
      </c>
      <c r="AC114" s="3">
        <f t="shared" si="18"/>
        <v>5.3499207839537801</v>
      </c>
      <c r="AD114" s="3">
        <f>AC114*Ferez!$D$19</f>
        <v>2.6749603919768901</v>
      </c>
      <c r="AE114" s="3">
        <f>(AD114/1000)*(10000/Ferez!$D$21)</f>
        <v>6.6874009799422249E-2</v>
      </c>
      <c r="AF114" s="3">
        <f t="shared" si="19"/>
        <v>3.6423256982696328</v>
      </c>
      <c r="AG114" s="3">
        <f>AF114*Ferez!$D$19</f>
        <v>1.8211628491348164</v>
      </c>
      <c r="AH114" s="3">
        <f>(AG114/1000)*(10000/Ferez!$D$21)</f>
        <v>4.552907122837041E-2</v>
      </c>
      <c r="AI114" s="3">
        <f>AE114*Ferez!$D$20</f>
        <v>0.24520470259788157</v>
      </c>
    </row>
    <row r="115" spans="1:35" x14ac:dyDescent="0.25">
      <c r="A115" s="4">
        <v>860</v>
      </c>
      <c r="B115" s="21" t="s">
        <v>3522</v>
      </c>
      <c r="C115" s="104">
        <v>12</v>
      </c>
      <c r="D115" s="22" t="s">
        <v>1320</v>
      </c>
      <c r="E115" s="100">
        <v>38487</v>
      </c>
      <c r="F115" s="100">
        <v>44204</v>
      </c>
      <c r="G115" s="105">
        <v>15.7</v>
      </c>
      <c r="H115" s="20" t="s">
        <v>1389</v>
      </c>
      <c r="I115" s="20" t="s">
        <v>1390</v>
      </c>
      <c r="J115" s="13">
        <v>3645</v>
      </c>
      <c r="K115" t="s">
        <v>197</v>
      </c>
      <c r="L115" t="s">
        <v>67</v>
      </c>
      <c r="M115" s="20" t="str">
        <f t="shared" si="13"/>
        <v>N</v>
      </c>
      <c r="N115" s="3">
        <v>6</v>
      </c>
      <c r="O115" s="23">
        <f t="shared" si="14"/>
        <v>6</v>
      </c>
      <c r="P115" s="3">
        <v>20.7</v>
      </c>
      <c r="Q115" s="3">
        <f>VLOOKUP(J115,Aux_H_adj!$X$2:$Y$922,2,FALSE)</f>
        <v>20.7</v>
      </c>
      <c r="R115" s="3">
        <f>VLOOKUP(J115,Aux_H_adj!$X$2:$Z$922,3,FALSE)</f>
        <v>20.7</v>
      </c>
      <c r="S115" s="3">
        <f t="shared" si="11"/>
        <v>6.5890146440044672</v>
      </c>
      <c r="T115" s="3">
        <v>28</v>
      </c>
      <c r="U115" s="23">
        <f t="shared" si="15"/>
        <v>28</v>
      </c>
      <c r="V115" s="3">
        <f t="shared" si="12"/>
        <v>8.91267681314614</v>
      </c>
      <c r="W115" s="27">
        <f t="shared" si="16"/>
        <v>3.3999999999999998E-3</v>
      </c>
      <c r="X115" s="27">
        <f t="shared" si="17"/>
        <v>6.1999999999999998E-3</v>
      </c>
      <c r="Y115" s="3">
        <f>VLOOKUP(K115,SSP!$B$2:$D$113,3,FALSE)</f>
        <v>0.41000000000000009</v>
      </c>
      <c r="Z115" s="3">
        <f>EXP(Ferez!$B$8+Ferez!$B$9*LN(X115)+Ferez!$B$10*LN(O115)+Ferez!$B$11*LN(Y115))</f>
        <v>7.7412858018531256</v>
      </c>
      <c r="AA115" s="3">
        <f>EXP(Ferez!$C$8+Ferez!$C$9*LN(Z115))</f>
        <v>3.4223994859270563</v>
      </c>
      <c r="AB115" s="3">
        <f>Ferez!$D$8+Ferez!$D$9*Z115+Ferez!$D$10*AA115</f>
        <v>1.040726282809322</v>
      </c>
      <c r="AC115" s="3">
        <f t="shared" si="18"/>
        <v>12.204411570589505</v>
      </c>
      <c r="AD115" s="3">
        <f>AC115*Ferez!$D$19</f>
        <v>6.1022057852947524</v>
      </c>
      <c r="AE115" s="3">
        <f>(AD115/1000)*(10000/Ferez!$D$21)</f>
        <v>0.1525551446323688</v>
      </c>
      <c r="AF115" s="3">
        <f t="shared" si="19"/>
        <v>8.7820120846624476</v>
      </c>
      <c r="AG115" s="3">
        <f>AF115*Ferez!$D$19</f>
        <v>4.3910060423312238</v>
      </c>
      <c r="AH115" s="3">
        <f>(AG115/1000)*(10000/Ferez!$D$21)</f>
        <v>0.10977515105828059</v>
      </c>
      <c r="AI115" s="3">
        <f>AE115*Ferez!$D$20</f>
        <v>0.55936886365201888</v>
      </c>
    </row>
    <row r="116" spans="1:35" x14ac:dyDescent="0.25">
      <c r="A116" s="4">
        <v>857</v>
      </c>
      <c r="B116" s="21" t="s">
        <v>3522</v>
      </c>
      <c r="C116" s="104">
        <v>12</v>
      </c>
      <c r="D116" s="22" t="s">
        <v>1320</v>
      </c>
      <c r="E116" s="100">
        <v>38487</v>
      </c>
      <c r="F116" s="100">
        <v>44204</v>
      </c>
      <c r="G116" s="105">
        <v>15.7</v>
      </c>
      <c r="H116" s="20" t="s">
        <v>1385</v>
      </c>
      <c r="I116" s="20" t="s">
        <v>1386</v>
      </c>
      <c r="J116" s="13">
        <v>3646</v>
      </c>
      <c r="K116" t="s">
        <v>7</v>
      </c>
      <c r="L116" t="s">
        <v>193</v>
      </c>
      <c r="M116" s="20" t="str">
        <f t="shared" si="13"/>
        <v>S</v>
      </c>
      <c r="N116" s="3">
        <v>9</v>
      </c>
      <c r="O116" s="23">
        <f t="shared" si="14"/>
        <v>9</v>
      </c>
      <c r="P116" s="3">
        <v>52.5</v>
      </c>
      <c r="Q116" s="3">
        <f>VLOOKUP(J116,Aux_H_adj!$X$2:$Y$922,2,FALSE)</f>
        <v>41.7</v>
      </c>
      <c r="R116" s="3">
        <f>VLOOKUP(J116,Aux_H_adj!$X$2:$Z$922,3,FALSE)</f>
        <v>52.5</v>
      </c>
      <c r="S116" s="3">
        <f t="shared" si="11"/>
        <v>16.71126902464901</v>
      </c>
      <c r="T116" s="3">
        <v>82.5</v>
      </c>
      <c r="U116" s="23">
        <f t="shared" si="15"/>
        <v>64</v>
      </c>
      <c r="V116" s="3">
        <f t="shared" si="12"/>
        <v>20.371832715762604</v>
      </c>
      <c r="W116" s="27">
        <f t="shared" si="16"/>
        <v>2.1899999999999999E-2</v>
      </c>
      <c r="X116" s="27">
        <f t="shared" si="17"/>
        <v>3.2599999999999997E-2</v>
      </c>
      <c r="Y116" s="3">
        <f>VLOOKUP(K116,SSP!$B$2:$D$113,3,FALSE)</f>
        <v>0.57999999999999996</v>
      </c>
      <c r="Z116" s="3">
        <f>EXP(Ferez!$B$8+Ferez!$B$9*LN(X116)+Ferez!$B$10*LN(O116)+Ferez!$B$11*LN(Y116))</f>
        <v>78.207201086494976</v>
      </c>
      <c r="AA116" s="3">
        <f>EXP(Ferez!$C$8+Ferez!$C$9*LN(Z116))</f>
        <v>19.036641498715024</v>
      </c>
      <c r="AB116" s="3">
        <f>Ferez!$D$8+Ferez!$D$9*Z116+Ferez!$D$10*AA116</f>
        <v>8.3624785756305364</v>
      </c>
      <c r="AC116" s="3">
        <f t="shared" si="18"/>
        <v>105.60632116084054</v>
      </c>
      <c r="AD116" s="3">
        <f>AC116*Ferez!$D$19</f>
        <v>52.803160580420268</v>
      </c>
      <c r="AE116" s="3">
        <f>(AD116/1000)*(10000/Ferez!$D$21)</f>
        <v>1.3200790145105068</v>
      </c>
      <c r="AF116" s="3">
        <f t="shared" si="19"/>
        <v>86.569679662125509</v>
      </c>
      <c r="AG116" s="3">
        <f>AF116*Ferez!$D$19</f>
        <v>43.284839831062754</v>
      </c>
      <c r="AH116" s="3">
        <f>(AG116/1000)*(10000/Ferez!$D$21)</f>
        <v>1.0821209957765687</v>
      </c>
      <c r="AI116" s="3">
        <f>AE116*Ferez!$D$20</f>
        <v>4.8402897198718584</v>
      </c>
    </row>
    <row r="117" spans="1:35" x14ac:dyDescent="0.25">
      <c r="A117" s="4">
        <v>858</v>
      </c>
      <c r="B117" s="21" t="s">
        <v>3522</v>
      </c>
      <c r="C117" s="104">
        <v>12</v>
      </c>
      <c r="D117" s="22" t="s">
        <v>1320</v>
      </c>
      <c r="E117" s="100">
        <v>38487</v>
      </c>
      <c r="F117" s="100">
        <v>44204</v>
      </c>
      <c r="G117" s="105">
        <v>15.7</v>
      </c>
      <c r="H117" s="20" t="s">
        <v>1385</v>
      </c>
      <c r="I117" s="20" t="s">
        <v>1387</v>
      </c>
      <c r="J117" s="13">
        <v>3646</v>
      </c>
      <c r="K117" t="s">
        <v>7</v>
      </c>
      <c r="L117" t="s">
        <v>193</v>
      </c>
      <c r="M117" s="20" t="str">
        <f t="shared" si="13"/>
        <v>S</v>
      </c>
      <c r="N117" s="3">
        <v>9</v>
      </c>
      <c r="O117" s="23">
        <f t="shared" si="14"/>
        <v>7.89</v>
      </c>
      <c r="P117" s="3">
        <v>41.7</v>
      </c>
      <c r="Q117" s="3">
        <f>VLOOKUP(J117,Aux_H_adj!$X$2:$Y$922,2,FALSE)</f>
        <v>41.7</v>
      </c>
      <c r="R117" s="3">
        <f>VLOOKUP(J117,Aux_H_adj!$X$2:$Z$922,3,FALSE)</f>
        <v>52.5</v>
      </c>
      <c r="S117" s="3">
        <f t="shared" si="11"/>
        <v>13.273522253864073</v>
      </c>
      <c r="T117" s="3">
        <v>82.5</v>
      </c>
      <c r="U117" s="23">
        <f t="shared" si="15"/>
        <v>50.84</v>
      </c>
      <c r="V117" s="3">
        <f t="shared" si="12"/>
        <v>16.18287461358392</v>
      </c>
      <c r="W117" s="27">
        <f t="shared" si="16"/>
        <v>1.38E-2</v>
      </c>
      <c r="X117" s="27">
        <f t="shared" si="17"/>
        <v>2.06E-2</v>
      </c>
      <c r="Y117" s="3">
        <f>VLOOKUP(K117,SSP!$B$2:$D$113,3,FALSE)</f>
        <v>0.57999999999999996</v>
      </c>
      <c r="Z117" s="3">
        <f>EXP(Ferez!$B$8+Ferez!$B$9*LN(X117)+Ferez!$B$10*LN(O117)+Ferez!$B$11*LN(Y117))</f>
        <v>44.659070152855776</v>
      </c>
      <c r="AA117" s="3">
        <f>EXP(Ferez!$C$8+Ferez!$C$9*LN(Z117))</f>
        <v>12.561500721309343</v>
      </c>
      <c r="AB117" s="3">
        <f>Ferez!$D$8+Ferez!$D$9*Z117+Ferez!$D$10*AA117</f>
        <v>4.794009627311496</v>
      </c>
      <c r="AC117" s="3">
        <f t="shared" si="18"/>
        <v>62.014580501476615</v>
      </c>
      <c r="AD117" s="3">
        <f>AC117*Ferez!$D$19</f>
        <v>31.007290250738308</v>
      </c>
      <c r="AE117" s="3">
        <f>(AD117/1000)*(10000/Ferez!$D$21)</f>
        <v>0.77518225626845771</v>
      </c>
      <c r="AF117" s="3">
        <f t="shared" si="19"/>
        <v>49.453079780167272</v>
      </c>
      <c r="AG117" s="3">
        <f>AF117*Ferez!$D$19</f>
        <v>24.726539890083636</v>
      </c>
      <c r="AH117" s="3">
        <f>(AG117/1000)*(10000/Ferez!$D$21)</f>
        <v>0.61816349725209097</v>
      </c>
      <c r="AI117" s="3">
        <f>AE117*Ferez!$D$20</f>
        <v>2.8423349396510114</v>
      </c>
    </row>
    <row r="118" spans="1:35" x14ac:dyDescent="0.25">
      <c r="A118" s="4">
        <v>859</v>
      </c>
      <c r="B118" s="21" t="s">
        <v>3522</v>
      </c>
      <c r="C118" s="104">
        <v>12</v>
      </c>
      <c r="D118" s="22" t="s">
        <v>1320</v>
      </c>
      <c r="E118" s="100">
        <v>38487</v>
      </c>
      <c r="F118" s="100">
        <v>44204</v>
      </c>
      <c r="G118" s="105">
        <v>15.7</v>
      </c>
      <c r="H118" s="20" t="s">
        <v>1385</v>
      </c>
      <c r="I118" s="20" t="s">
        <v>1388</v>
      </c>
      <c r="J118" s="13">
        <v>3646</v>
      </c>
      <c r="K118" t="s">
        <v>7</v>
      </c>
      <c r="L118" t="s">
        <v>193</v>
      </c>
      <c r="M118" s="20" t="str">
        <f t="shared" si="13"/>
        <v>S</v>
      </c>
      <c r="N118" s="3">
        <v>9</v>
      </c>
      <c r="O118" s="23">
        <f t="shared" si="14"/>
        <v>8.31</v>
      </c>
      <c r="P118" s="3">
        <v>47.7</v>
      </c>
      <c r="Q118" s="3">
        <f>VLOOKUP(J118,Aux_H_adj!$X$2:$Y$922,2,FALSE)</f>
        <v>41.7</v>
      </c>
      <c r="R118" s="3">
        <f>VLOOKUP(J118,Aux_H_adj!$X$2:$Z$922,3,FALSE)</f>
        <v>52.5</v>
      </c>
      <c r="S118" s="3">
        <f t="shared" si="11"/>
        <v>15.183381570966816</v>
      </c>
      <c r="T118" s="3">
        <v>82.5</v>
      </c>
      <c r="U118" s="23">
        <f t="shared" si="15"/>
        <v>58.15</v>
      </c>
      <c r="V118" s="3">
        <f t="shared" si="12"/>
        <v>18.509719881587429</v>
      </c>
      <c r="W118" s="27">
        <f t="shared" si="16"/>
        <v>1.8100000000000002E-2</v>
      </c>
      <c r="X118" s="27">
        <f t="shared" si="17"/>
        <v>2.69E-2</v>
      </c>
      <c r="Y118" s="3">
        <f>VLOOKUP(K118,SSP!$B$2:$D$113,3,FALSE)</f>
        <v>0.57999999999999996</v>
      </c>
      <c r="Z118" s="3">
        <f>EXP(Ferez!$B$8+Ferez!$B$9*LN(X118)+Ferez!$B$10*LN(O118)+Ferez!$B$11*LN(Y118))</f>
        <v>60.40463642966467</v>
      </c>
      <c r="AA118" s="3">
        <f>EXP(Ferez!$C$8+Ferez!$C$9*LN(Z118))</f>
        <v>15.716605666575617</v>
      </c>
      <c r="AB118" s="3">
        <f>Ferez!$D$8+Ferez!$D$9*Z118+Ferez!$D$10*AA118</f>
        <v>6.4588385866409013</v>
      </c>
      <c r="AC118" s="3">
        <f t="shared" si="18"/>
        <v>82.580080682881174</v>
      </c>
      <c r="AD118" s="3">
        <f>AC118*Ferez!$D$19</f>
        <v>41.290040341440587</v>
      </c>
      <c r="AE118" s="3">
        <f>(AD118/1000)*(10000/Ferez!$D$21)</f>
        <v>1.0322510085360146</v>
      </c>
      <c r="AF118" s="3">
        <f t="shared" si="19"/>
        <v>66.863475016305571</v>
      </c>
      <c r="AG118" s="3">
        <f>AF118*Ferez!$D$19</f>
        <v>33.431737508152786</v>
      </c>
      <c r="AH118" s="3">
        <f>(AG118/1000)*(10000/Ferez!$D$21)</f>
        <v>0.83579343770381964</v>
      </c>
      <c r="AI118" s="3">
        <f>AE118*Ferez!$D$20</f>
        <v>3.7849203646320535</v>
      </c>
    </row>
    <row r="119" spans="1:35" x14ac:dyDescent="0.25">
      <c r="A119" s="4">
        <v>856</v>
      </c>
      <c r="B119" s="21" t="s">
        <v>3522</v>
      </c>
      <c r="C119" s="104">
        <v>12</v>
      </c>
      <c r="D119" s="22" t="s">
        <v>1320</v>
      </c>
      <c r="E119" s="100">
        <v>38487</v>
      </c>
      <c r="F119" s="100">
        <v>44204</v>
      </c>
      <c r="G119" s="105">
        <v>15.7</v>
      </c>
      <c r="H119" s="20" t="s">
        <v>1383</v>
      </c>
      <c r="I119" s="20" t="s">
        <v>1384</v>
      </c>
      <c r="J119" s="13">
        <v>3647</v>
      </c>
      <c r="K119" t="s">
        <v>4</v>
      </c>
      <c r="L119" t="s">
        <v>142</v>
      </c>
      <c r="M119" s="20" t="str">
        <f t="shared" si="13"/>
        <v>N</v>
      </c>
      <c r="N119" s="3">
        <v>8.5</v>
      </c>
      <c r="O119" s="23">
        <f t="shared" si="14"/>
        <v>8.5</v>
      </c>
      <c r="P119" s="3">
        <v>28.6</v>
      </c>
      <c r="Q119" s="3">
        <f>VLOOKUP(J119,Aux_H_adj!$X$2:$Y$922,2,FALSE)</f>
        <v>28.6</v>
      </c>
      <c r="R119" s="3">
        <f>VLOOKUP(J119,Aux_H_adj!$X$2:$Z$922,3,FALSE)</f>
        <v>28.6</v>
      </c>
      <c r="S119" s="3">
        <f t="shared" si="11"/>
        <v>9.1036627448564147</v>
      </c>
      <c r="T119" s="3">
        <v>33.799999999999997</v>
      </c>
      <c r="U119" s="23">
        <f t="shared" si="15"/>
        <v>33.799999999999997</v>
      </c>
      <c r="V119" s="3">
        <f t="shared" si="12"/>
        <v>10.758874153012124</v>
      </c>
      <c r="W119" s="27">
        <f t="shared" si="16"/>
        <v>6.4999999999999997E-3</v>
      </c>
      <c r="X119" s="27">
        <f t="shared" si="17"/>
        <v>9.1000000000000004E-3</v>
      </c>
      <c r="Y119" s="3">
        <f>VLOOKUP(K119,SSP!$B$2:$D$113,3,FALSE)</f>
        <v>0.46000000000000074</v>
      </c>
      <c r="Z119" s="3">
        <f>EXP(Ferez!$B$8+Ferez!$B$9*LN(X119)+Ferez!$B$10*LN(O119)+Ferez!$B$11*LN(Y119))</f>
        <v>17.490825237288906</v>
      </c>
      <c r="AA119" s="3">
        <f>EXP(Ferez!$C$8+Ferez!$C$9*LN(Z119))</f>
        <v>6.2659367066853413</v>
      </c>
      <c r="AB119" s="3">
        <f>Ferez!$D$8+Ferez!$D$9*Z119+Ferez!$D$10*AA119</f>
        <v>1.994847349588498</v>
      </c>
      <c r="AC119" s="3">
        <f t="shared" si="18"/>
        <v>25.751609293562744</v>
      </c>
      <c r="AD119" s="3">
        <f>AC119*Ferez!$D$19</f>
        <v>12.875804646781372</v>
      </c>
      <c r="AE119" s="3">
        <f>(AD119/1000)*(10000/Ferez!$D$21)</f>
        <v>0.32189511616953431</v>
      </c>
      <c r="AF119" s="3">
        <f t="shared" si="19"/>
        <v>19.485672586877403</v>
      </c>
      <c r="AG119" s="3">
        <f>AF119*Ferez!$D$19</f>
        <v>9.7428362934387014</v>
      </c>
      <c r="AH119" s="3">
        <f>(AG119/1000)*(10000/Ferez!$D$21)</f>
        <v>0.24357090733596753</v>
      </c>
      <c r="AI119" s="3">
        <f>AE119*Ferez!$D$20</f>
        <v>1.1802820926216258</v>
      </c>
    </row>
    <row r="120" spans="1:35" x14ac:dyDescent="0.25">
      <c r="A120" s="4">
        <v>854</v>
      </c>
      <c r="B120" s="21" t="s">
        <v>3522</v>
      </c>
      <c r="C120" s="104">
        <v>12</v>
      </c>
      <c r="D120" s="22" t="s">
        <v>1320</v>
      </c>
      <c r="E120" s="100">
        <v>38487</v>
      </c>
      <c r="F120" s="100">
        <v>44204</v>
      </c>
      <c r="G120" s="105">
        <v>15.7</v>
      </c>
      <c r="H120" s="20" t="s">
        <v>1380</v>
      </c>
      <c r="I120" s="20" t="s">
        <v>1381</v>
      </c>
      <c r="J120" s="13">
        <v>3648</v>
      </c>
      <c r="K120" t="s">
        <v>7</v>
      </c>
      <c r="L120" t="s">
        <v>193</v>
      </c>
      <c r="M120" s="20" t="str">
        <f t="shared" si="13"/>
        <v>S</v>
      </c>
      <c r="N120" s="3">
        <v>5.5</v>
      </c>
      <c r="O120" s="23">
        <f t="shared" si="14"/>
        <v>5.5</v>
      </c>
      <c r="P120" s="3">
        <v>13.7</v>
      </c>
      <c r="Q120" s="3">
        <f>VLOOKUP(J120,Aux_H_adj!$X$2:$Y$922,2,FALSE)</f>
        <v>10.8</v>
      </c>
      <c r="R120" s="3">
        <f>VLOOKUP(J120,Aux_H_adj!$X$2:$Z$922,3,FALSE)</f>
        <v>13.7</v>
      </c>
      <c r="S120" s="3">
        <f t="shared" si="11"/>
        <v>4.3608454407179318</v>
      </c>
      <c r="T120" s="3">
        <v>23</v>
      </c>
      <c r="U120" s="23">
        <f t="shared" si="15"/>
        <v>16.7</v>
      </c>
      <c r="V120" s="3">
        <f t="shared" si="12"/>
        <v>5.3157750992693042</v>
      </c>
      <c r="W120" s="27">
        <f t="shared" si="16"/>
        <v>1.5E-3</v>
      </c>
      <c r="X120" s="27">
        <f t="shared" si="17"/>
        <v>2.2000000000000001E-3</v>
      </c>
      <c r="Y120" s="3">
        <f>VLOOKUP(K120,SSP!$B$2:$D$113,3,FALSE)</f>
        <v>0.57999999999999996</v>
      </c>
      <c r="Z120" s="3">
        <f>EXP(Ferez!$B$8+Ferez!$B$9*LN(X120)+Ferez!$B$10*LN(O120)+Ferez!$B$11*LN(Y120))</f>
        <v>3.8130874183817278</v>
      </c>
      <c r="AA120" s="3">
        <f>EXP(Ferez!$C$8+Ferez!$C$9*LN(Z120))</f>
        <v>2.0237085386868259</v>
      </c>
      <c r="AB120" s="3">
        <f>Ferez!$D$8+Ferez!$D$9*Z120+Ferez!$D$10*AA120</f>
        <v>0.67811373312955814</v>
      </c>
      <c r="AC120" s="3">
        <f t="shared" si="18"/>
        <v>6.5149096901981114</v>
      </c>
      <c r="AD120" s="3">
        <f>AC120*Ferez!$D$19</f>
        <v>3.2574548450990557</v>
      </c>
      <c r="AE120" s="3">
        <f>(AD120/1000)*(10000/Ferez!$D$21)</f>
        <v>8.1436371127476398E-2</v>
      </c>
      <c r="AF120" s="3">
        <f t="shared" si="19"/>
        <v>4.4912011515112855</v>
      </c>
      <c r="AG120" s="3">
        <f>AF120*Ferez!$D$19</f>
        <v>2.2456005757556428</v>
      </c>
      <c r="AH120" s="3">
        <f>(AG120/1000)*(10000/Ferez!$D$21)</f>
        <v>5.6140014393891068E-2</v>
      </c>
      <c r="AI120" s="3">
        <f>AE120*Ferez!$D$20</f>
        <v>0.29860002746741343</v>
      </c>
    </row>
    <row r="121" spans="1:35" x14ac:dyDescent="0.25">
      <c r="A121" s="4">
        <v>855</v>
      </c>
      <c r="B121" s="21" t="s">
        <v>3522</v>
      </c>
      <c r="C121" s="104">
        <v>12</v>
      </c>
      <c r="D121" s="22" t="s">
        <v>1320</v>
      </c>
      <c r="E121" s="100">
        <v>38487</v>
      </c>
      <c r="F121" s="100">
        <v>44204</v>
      </c>
      <c r="G121" s="105">
        <v>15.7</v>
      </c>
      <c r="H121" s="20" t="s">
        <v>1380</v>
      </c>
      <c r="I121" s="20" t="s">
        <v>1382</v>
      </c>
      <c r="J121" s="13">
        <v>3648</v>
      </c>
      <c r="K121" t="s">
        <v>7</v>
      </c>
      <c r="L121" t="s">
        <v>193</v>
      </c>
      <c r="M121" s="20" t="str">
        <f t="shared" si="13"/>
        <v>S</v>
      </c>
      <c r="N121" s="3">
        <v>5.5</v>
      </c>
      <c r="O121" s="23">
        <f t="shared" si="14"/>
        <v>3.68</v>
      </c>
      <c r="P121" s="3">
        <v>10.8</v>
      </c>
      <c r="Q121" s="3">
        <f>VLOOKUP(J121,Aux_H_adj!$X$2:$Y$922,2,FALSE)</f>
        <v>10.8</v>
      </c>
      <c r="R121" s="3">
        <f>VLOOKUP(J121,Aux_H_adj!$X$2:$Z$922,3,FALSE)</f>
        <v>13.7</v>
      </c>
      <c r="S121" s="3">
        <f t="shared" si="11"/>
        <v>3.4377467707849396</v>
      </c>
      <c r="T121" s="3">
        <v>23</v>
      </c>
      <c r="U121" s="23">
        <f t="shared" si="15"/>
        <v>13.17</v>
      </c>
      <c r="V121" s="3">
        <f t="shared" si="12"/>
        <v>4.1921412010405232</v>
      </c>
      <c r="W121" s="27">
        <f t="shared" si="16"/>
        <v>8.9999999999999998E-4</v>
      </c>
      <c r="X121" s="27">
        <f t="shared" si="17"/>
        <v>1.4E-3</v>
      </c>
      <c r="Y121" s="3">
        <f>VLOOKUP(K121,SSP!$B$2:$D$113,3,FALSE)</f>
        <v>0.57999999999999996</v>
      </c>
      <c r="Z121" s="3">
        <f>EXP(Ferez!$B$8+Ferez!$B$9*LN(X121)+Ferez!$B$10*LN(O121)+Ferez!$B$11*LN(Y121))</f>
        <v>1.690438156921829</v>
      </c>
      <c r="AA121" s="3">
        <f>EXP(Ferez!$C$8+Ferez!$C$9*LN(Z121))</f>
        <v>1.1066917593623709</v>
      </c>
      <c r="AB121" s="3">
        <f>Ferez!$D$8+Ferez!$D$9*Z121+Ferez!$D$10*AA121</f>
        <v>0.49607183419073059</v>
      </c>
      <c r="AC121" s="3">
        <f t="shared" si="18"/>
        <v>3.29320175047493</v>
      </c>
      <c r="AD121" s="3">
        <f>AC121*Ferez!$D$19</f>
        <v>1.646600875237465</v>
      </c>
      <c r="AE121" s="3">
        <f>(AD121/1000)*(10000/Ferez!$D$21)</f>
        <v>4.1165021880936625E-2</v>
      </c>
      <c r="AF121" s="3">
        <f t="shared" si="19"/>
        <v>2.1865099911125596</v>
      </c>
      <c r="AG121" s="3">
        <f>AF121*Ferez!$D$19</f>
        <v>1.0932549955562798</v>
      </c>
      <c r="AH121" s="3">
        <f>(AG121/1000)*(10000/Ferez!$D$21)</f>
        <v>2.7331374888906995E-2</v>
      </c>
      <c r="AI121" s="3">
        <f>AE121*Ferez!$D$20</f>
        <v>0.15093841356343429</v>
      </c>
    </row>
    <row r="122" spans="1:35" x14ac:dyDescent="0.25">
      <c r="A122" s="4">
        <v>848</v>
      </c>
      <c r="B122" s="21" t="s">
        <v>3522</v>
      </c>
      <c r="C122" s="104">
        <v>12</v>
      </c>
      <c r="D122" s="22" t="s">
        <v>1320</v>
      </c>
      <c r="E122" s="100">
        <v>38487</v>
      </c>
      <c r="F122" s="100">
        <v>44204</v>
      </c>
      <c r="G122" s="105">
        <v>15.7</v>
      </c>
      <c r="H122" s="20" t="s">
        <v>1372</v>
      </c>
      <c r="I122" s="20" t="s">
        <v>1373</v>
      </c>
      <c r="J122" s="13">
        <v>3649</v>
      </c>
      <c r="K122" t="s">
        <v>197</v>
      </c>
      <c r="L122" t="s">
        <v>67</v>
      </c>
      <c r="M122" s="20" t="str">
        <f t="shared" si="13"/>
        <v>N</v>
      </c>
      <c r="N122" s="3">
        <v>7</v>
      </c>
      <c r="O122" s="23">
        <f t="shared" si="14"/>
        <v>7</v>
      </c>
      <c r="P122" s="3">
        <v>20.7</v>
      </c>
      <c r="Q122" s="3">
        <f>VLOOKUP(J122,Aux_H_adj!$X$2:$Y$922,2,FALSE)</f>
        <v>20.7</v>
      </c>
      <c r="R122" s="3">
        <f>VLOOKUP(J122,Aux_H_adj!$X$2:$Z$922,3,FALSE)</f>
        <v>20.7</v>
      </c>
      <c r="S122" s="3">
        <f t="shared" si="11"/>
        <v>6.5890146440044672</v>
      </c>
      <c r="T122" s="3">
        <v>25.2</v>
      </c>
      <c r="U122" s="23">
        <f t="shared" si="15"/>
        <v>25.2</v>
      </c>
      <c r="V122" s="3">
        <f t="shared" si="12"/>
        <v>8.0214091318315255</v>
      </c>
      <c r="W122" s="27">
        <f t="shared" si="16"/>
        <v>3.3999999999999998E-3</v>
      </c>
      <c r="X122" s="27">
        <f t="shared" si="17"/>
        <v>5.1000000000000004E-3</v>
      </c>
      <c r="Y122" s="3">
        <f>VLOOKUP(K122,SSP!$B$2:$D$113,3,FALSE)</f>
        <v>0.41000000000000009</v>
      </c>
      <c r="Z122" s="3">
        <f>EXP(Ferez!$B$8+Ferez!$B$9*LN(X122)+Ferez!$B$10*LN(O122)+Ferez!$B$11*LN(Y122))</f>
        <v>7.4649893160946661</v>
      </c>
      <c r="AA122" s="3">
        <f>EXP(Ferez!$C$8+Ferez!$C$9*LN(Z122))</f>
        <v>3.3313442496996233</v>
      </c>
      <c r="AB122" s="3">
        <f>Ferez!$D$8+Ferez!$D$9*Z122+Ferez!$D$10*AA122</f>
        <v>1.0145898345637032</v>
      </c>
      <c r="AC122" s="3">
        <f t="shared" si="18"/>
        <v>11.810923400357991</v>
      </c>
      <c r="AD122" s="3">
        <f>AC122*Ferez!$D$19</f>
        <v>5.9054617001789955</v>
      </c>
      <c r="AE122" s="3">
        <f>(AD122/1000)*(10000/Ferez!$D$21)</f>
        <v>0.14763654250447489</v>
      </c>
      <c r="AF122" s="3">
        <f t="shared" si="19"/>
        <v>8.4795791506583686</v>
      </c>
      <c r="AG122" s="3">
        <f>AF122*Ferez!$D$19</f>
        <v>4.2397895753291843</v>
      </c>
      <c r="AH122" s="3">
        <f>(AG122/1000)*(10000/Ferez!$D$21)</f>
        <v>0.10599473938322961</v>
      </c>
      <c r="AI122" s="3">
        <f>AE122*Ferez!$D$20</f>
        <v>0.54133398918307452</v>
      </c>
    </row>
    <row r="123" spans="1:35" x14ac:dyDescent="0.25">
      <c r="A123" s="4">
        <v>844</v>
      </c>
      <c r="B123" s="21" t="s">
        <v>3522</v>
      </c>
      <c r="C123" s="104">
        <v>12</v>
      </c>
      <c r="D123" s="22" t="s">
        <v>1320</v>
      </c>
      <c r="E123" s="100">
        <v>38487</v>
      </c>
      <c r="F123" s="100">
        <v>44204</v>
      </c>
      <c r="G123" s="105">
        <v>15.7</v>
      </c>
      <c r="H123" s="20" t="s">
        <v>1366</v>
      </c>
      <c r="I123" s="20" t="s">
        <v>1367</v>
      </c>
      <c r="J123" s="13">
        <v>3650</v>
      </c>
      <c r="K123" t="s">
        <v>4</v>
      </c>
      <c r="L123" t="s">
        <v>142</v>
      </c>
      <c r="M123" s="20" t="str">
        <f t="shared" si="13"/>
        <v>S</v>
      </c>
      <c r="N123" s="3">
        <v>9.5</v>
      </c>
      <c r="O123" s="23">
        <f t="shared" si="14"/>
        <v>9.5</v>
      </c>
      <c r="P123" s="3">
        <v>42</v>
      </c>
      <c r="Q123" s="3">
        <f>VLOOKUP(J123,Aux_H_adj!$X$2:$Y$922,2,FALSE)</f>
        <v>27</v>
      </c>
      <c r="R123" s="3">
        <f>VLOOKUP(J123,Aux_H_adj!$X$2:$Z$922,3,FALSE)</f>
        <v>42</v>
      </c>
      <c r="S123" s="3">
        <f t="shared" si="11"/>
        <v>13.369015219719209</v>
      </c>
      <c r="T123" s="3">
        <v>60.5</v>
      </c>
      <c r="U123" s="23">
        <f t="shared" si="15"/>
        <v>51.2</v>
      </c>
      <c r="V123" s="3">
        <f t="shared" si="12"/>
        <v>16.297466172610083</v>
      </c>
      <c r="W123" s="27">
        <f t="shared" si="16"/>
        <v>1.4E-2</v>
      </c>
      <c r="X123" s="27">
        <f t="shared" si="17"/>
        <v>2.0899999999999998E-2</v>
      </c>
      <c r="Y123" s="3">
        <f>VLOOKUP(K123,SSP!$B$2:$D$113,3,FALSE)</f>
        <v>0.46000000000000074</v>
      </c>
      <c r="Z123" s="3">
        <f>EXP(Ferez!$B$8+Ferez!$B$9*LN(X123)+Ferez!$B$10*LN(O123)+Ferez!$B$11*LN(Y123))</f>
        <v>42.70475740429292</v>
      </c>
      <c r="AA123" s="3">
        <f>EXP(Ferez!$C$8+Ferez!$C$9*LN(Z123))</f>
        <v>12.151293615707754</v>
      </c>
      <c r="AB123" s="3">
        <f>Ferez!$D$8+Ferez!$D$9*Z123+Ferez!$D$10*AA123</f>
        <v>4.5889776727557496</v>
      </c>
      <c r="AC123" s="3">
        <f t="shared" si="18"/>
        <v>59.445028692756424</v>
      </c>
      <c r="AD123" s="3">
        <f>AC123*Ferez!$D$19</f>
        <v>29.722514346378212</v>
      </c>
      <c r="AE123" s="3">
        <f>(AD123/1000)*(10000/Ferez!$D$21)</f>
        <v>0.74306285865945532</v>
      </c>
      <c r="AF123" s="3">
        <f t="shared" si="19"/>
        <v>47.293735077048666</v>
      </c>
      <c r="AG123" s="3">
        <f>AF123*Ferez!$D$19</f>
        <v>23.646867538524333</v>
      </c>
      <c r="AH123" s="3">
        <f>(AG123/1000)*(10000/Ferez!$D$21)</f>
        <v>0.5911716884631083</v>
      </c>
      <c r="AI123" s="3">
        <f>AE123*Ferez!$D$20</f>
        <v>2.7245638150846694</v>
      </c>
    </row>
    <row r="124" spans="1:35" x14ac:dyDescent="0.25">
      <c r="A124" s="4">
        <v>845</v>
      </c>
      <c r="B124" s="21" t="s">
        <v>3522</v>
      </c>
      <c r="C124" s="104">
        <v>12</v>
      </c>
      <c r="D124" s="22" t="s">
        <v>1320</v>
      </c>
      <c r="E124" s="100">
        <v>38487</v>
      </c>
      <c r="F124" s="100">
        <v>44204</v>
      </c>
      <c r="G124" s="105">
        <v>15.7</v>
      </c>
      <c r="H124" s="20" t="s">
        <v>1366</v>
      </c>
      <c r="I124" s="20" t="s">
        <v>1368</v>
      </c>
      <c r="J124" s="13">
        <v>3650</v>
      </c>
      <c r="K124" t="s">
        <v>4</v>
      </c>
      <c r="L124" t="s">
        <v>142</v>
      </c>
      <c r="M124" s="20" t="str">
        <f t="shared" si="13"/>
        <v>S</v>
      </c>
      <c r="N124" s="3">
        <v>9.5</v>
      </c>
      <c r="O124" s="23">
        <f t="shared" si="14"/>
        <v>6.53</v>
      </c>
      <c r="P124" s="3">
        <v>27</v>
      </c>
      <c r="Q124" s="3">
        <f>VLOOKUP(J124,Aux_H_adj!$X$2:$Y$922,2,FALSE)</f>
        <v>27</v>
      </c>
      <c r="R124" s="3">
        <f>VLOOKUP(J124,Aux_H_adj!$X$2:$Z$922,3,FALSE)</f>
        <v>42</v>
      </c>
      <c r="S124" s="3">
        <f t="shared" si="11"/>
        <v>8.5943669269623477</v>
      </c>
      <c r="T124" s="3">
        <v>60.5</v>
      </c>
      <c r="U124" s="23">
        <f t="shared" si="15"/>
        <v>32.92</v>
      </c>
      <c r="V124" s="3">
        <f t="shared" si="12"/>
        <v>10.478761453170391</v>
      </c>
      <c r="W124" s="27">
        <f t="shared" si="16"/>
        <v>5.7999999999999996E-3</v>
      </c>
      <c r="X124" s="27">
        <f t="shared" si="17"/>
        <v>8.6E-3</v>
      </c>
      <c r="Y124" s="3">
        <f>VLOOKUP(K124,SSP!$B$2:$D$113,3,FALSE)</f>
        <v>0.46000000000000074</v>
      </c>
      <c r="Z124" s="3">
        <f>EXP(Ferez!$B$8+Ferez!$B$9*LN(X124)+Ferez!$B$10*LN(O124)+Ferez!$B$11*LN(Y124))</f>
        <v>12.868408996571304</v>
      </c>
      <c r="AA124" s="3">
        <f>EXP(Ferez!$C$8+Ferez!$C$9*LN(Z124))</f>
        <v>4.9899041354809235</v>
      </c>
      <c r="AB124" s="3">
        <f>Ferez!$D$8+Ferez!$D$9*Z124+Ferez!$D$10*AA124</f>
        <v>1.5362634561070707</v>
      </c>
      <c r="AC124" s="3">
        <f t="shared" si="18"/>
        <v>19.3945765881593</v>
      </c>
      <c r="AD124" s="3">
        <f>AC124*Ferez!$D$19</f>
        <v>9.6972882940796499</v>
      </c>
      <c r="AE124" s="3">
        <f>(AD124/1000)*(10000/Ferez!$D$21)</f>
        <v>0.24243220735199125</v>
      </c>
      <c r="AF124" s="3">
        <f t="shared" si="19"/>
        <v>14.404672452678374</v>
      </c>
      <c r="AG124" s="3">
        <f>AF124*Ferez!$D$19</f>
        <v>7.2023362263391872</v>
      </c>
      <c r="AH124" s="3">
        <f>(AG124/1000)*(10000/Ferez!$D$21)</f>
        <v>0.18005840565847969</v>
      </c>
      <c r="AI124" s="3">
        <f>AE124*Ferez!$D$20</f>
        <v>0.8889180936239679</v>
      </c>
    </row>
    <row r="125" spans="1:35" x14ac:dyDescent="0.25">
      <c r="A125" s="4">
        <v>846</v>
      </c>
      <c r="B125" s="21" t="s">
        <v>3522</v>
      </c>
      <c r="C125" s="104">
        <v>12</v>
      </c>
      <c r="D125" s="22" t="s">
        <v>1320</v>
      </c>
      <c r="E125" s="100">
        <v>38487</v>
      </c>
      <c r="F125" s="100">
        <v>44204</v>
      </c>
      <c r="G125" s="105">
        <v>15.7</v>
      </c>
      <c r="H125" s="20" t="s">
        <v>1369</v>
      </c>
      <c r="I125" s="20" t="s">
        <v>1370</v>
      </c>
      <c r="J125" s="13">
        <v>3651</v>
      </c>
      <c r="K125" t="s">
        <v>4</v>
      </c>
      <c r="L125" t="s">
        <v>142</v>
      </c>
      <c r="M125" s="20" t="str">
        <f t="shared" si="13"/>
        <v>S</v>
      </c>
      <c r="N125" s="3">
        <v>9.5</v>
      </c>
      <c r="O125" s="23">
        <f t="shared" si="14"/>
        <v>9.5</v>
      </c>
      <c r="P125" s="3">
        <v>40.299999999999997</v>
      </c>
      <c r="Q125" s="3">
        <f>VLOOKUP(J125,Aux_H_adj!$X$2:$Y$922,2,FALSE)</f>
        <v>20.100000000000001</v>
      </c>
      <c r="R125" s="3">
        <f>VLOOKUP(J125,Aux_H_adj!$X$2:$Z$922,3,FALSE)</f>
        <v>40.299999999999997</v>
      </c>
      <c r="S125" s="3">
        <f t="shared" si="11"/>
        <v>12.827888413206765</v>
      </c>
      <c r="T125" s="3">
        <v>59.5</v>
      </c>
      <c r="U125" s="23">
        <f t="shared" si="15"/>
        <v>49.13</v>
      </c>
      <c r="V125" s="3">
        <f t="shared" si="12"/>
        <v>15.638564708209637</v>
      </c>
      <c r="W125" s="27">
        <f t="shared" si="16"/>
        <v>1.29E-2</v>
      </c>
      <c r="X125" s="27">
        <f t="shared" si="17"/>
        <v>1.9199999999999998E-2</v>
      </c>
      <c r="Y125" s="3">
        <f>VLOOKUP(K125,SSP!$B$2:$D$113,3,FALSE)</f>
        <v>0.46000000000000074</v>
      </c>
      <c r="Z125" s="3">
        <f>EXP(Ferez!$B$8+Ferez!$B$9*LN(X125)+Ferez!$B$10*LN(O125)+Ferez!$B$11*LN(Y125))</f>
        <v>39.414851127039768</v>
      </c>
      <c r="AA125" s="3">
        <f>EXP(Ferez!$C$8+Ferez!$C$9*LN(Z125))</f>
        <v>11.449586804215627</v>
      </c>
      <c r="AB125" s="3">
        <f>Ferez!$D$8+Ferez!$D$9*Z125+Ferez!$D$10*AA125</f>
        <v>4.2447874628776896</v>
      </c>
      <c r="AC125" s="3">
        <f t="shared" si="18"/>
        <v>55.109225394133084</v>
      </c>
      <c r="AD125" s="3">
        <f>AC125*Ferez!$D$19</f>
        <v>27.554612697066542</v>
      </c>
      <c r="AE125" s="3">
        <f>(AD125/1000)*(10000/Ferez!$D$21)</f>
        <v>0.68886531742666357</v>
      </c>
      <c r="AF125" s="3">
        <f t="shared" si="19"/>
        <v>43.659638589917456</v>
      </c>
      <c r="AG125" s="3">
        <f>AF125*Ferez!$D$19</f>
        <v>21.829819294958728</v>
      </c>
      <c r="AH125" s="3">
        <f>(AG125/1000)*(10000/Ferez!$D$21)</f>
        <v>0.54574548237396825</v>
      </c>
      <c r="AI125" s="3">
        <f>AE125*Ferez!$D$20</f>
        <v>2.5258394972310998</v>
      </c>
    </row>
    <row r="126" spans="1:35" x14ac:dyDescent="0.25">
      <c r="A126" s="4">
        <v>847</v>
      </c>
      <c r="B126" s="21" t="s">
        <v>3522</v>
      </c>
      <c r="C126" s="104">
        <v>12</v>
      </c>
      <c r="D126" s="22" t="s">
        <v>1320</v>
      </c>
      <c r="E126" s="100">
        <v>38487</v>
      </c>
      <c r="F126" s="100">
        <v>44204</v>
      </c>
      <c r="G126" s="105">
        <v>15.7</v>
      </c>
      <c r="H126" s="20" t="s">
        <v>1369</v>
      </c>
      <c r="I126" s="20" t="s">
        <v>1371</v>
      </c>
      <c r="J126" s="13">
        <v>3651</v>
      </c>
      <c r="K126" t="s">
        <v>4</v>
      </c>
      <c r="L126" t="s">
        <v>142</v>
      </c>
      <c r="M126" s="20" t="str">
        <f t="shared" si="13"/>
        <v>S</v>
      </c>
      <c r="N126" s="3">
        <v>9.5</v>
      </c>
      <c r="O126" s="23">
        <f t="shared" si="14"/>
        <v>5.61</v>
      </c>
      <c r="P126" s="3">
        <v>20.100000000000001</v>
      </c>
      <c r="Q126" s="3">
        <f>VLOOKUP(J126,Aux_H_adj!$X$2:$Y$922,2,FALSE)</f>
        <v>20.100000000000001</v>
      </c>
      <c r="R126" s="3">
        <f>VLOOKUP(J126,Aux_H_adj!$X$2:$Z$922,3,FALSE)</f>
        <v>40.299999999999997</v>
      </c>
      <c r="S126" s="3">
        <f t="shared" si="11"/>
        <v>6.3980287122941935</v>
      </c>
      <c r="T126" s="3">
        <v>59.5</v>
      </c>
      <c r="U126" s="23">
        <f t="shared" si="15"/>
        <v>24.5</v>
      </c>
      <c r="V126" s="3">
        <f t="shared" si="12"/>
        <v>7.7985922115028714</v>
      </c>
      <c r="W126" s="27">
        <f t="shared" si="16"/>
        <v>3.2000000000000002E-3</v>
      </c>
      <c r="X126" s="27">
        <f t="shared" si="17"/>
        <v>4.7999999999999996E-3</v>
      </c>
      <c r="Y126" s="3">
        <f>VLOOKUP(K126,SSP!$B$2:$D$113,3,FALSE)</f>
        <v>0.46000000000000074</v>
      </c>
      <c r="Z126" s="3">
        <f>EXP(Ferez!$B$8+Ferez!$B$9*LN(X126)+Ferez!$B$10*LN(O126)+Ferez!$B$11*LN(Y126))</f>
        <v>6.4091838513853485</v>
      </c>
      <c r="AA126" s="3">
        <f>EXP(Ferez!$C$8+Ferez!$C$9*LN(Z126))</f>
        <v>2.9749622993961746</v>
      </c>
      <c r="AB126" s="3">
        <f>Ferez!$D$8+Ferez!$D$9*Z126+Ferez!$D$10*AA126</f>
        <v>0.91544245610497343</v>
      </c>
      <c r="AC126" s="3">
        <f t="shared" si="18"/>
        <v>10.299588606886497</v>
      </c>
      <c r="AD126" s="3">
        <f>AC126*Ferez!$D$19</f>
        <v>5.1497943034432483</v>
      </c>
      <c r="AE126" s="3">
        <f>(AD126/1000)*(10000/Ferez!$D$21)</f>
        <v>0.1287448575860812</v>
      </c>
      <c r="AF126" s="3">
        <f t="shared" si="19"/>
        <v>7.3246263074903215</v>
      </c>
      <c r="AG126" s="3">
        <f>AF126*Ferez!$D$19</f>
        <v>3.6623131537451608</v>
      </c>
      <c r="AH126" s="3">
        <f>(AG126/1000)*(10000/Ferez!$D$21)</f>
        <v>9.1557828843629022E-2</v>
      </c>
      <c r="AI126" s="3">
        <f>AE126*Ferez!$D$20</f>
        <v>0.47206447781563105</v>
      </c>
    </row>
    <row r="127" spans="1:35" x14ac:dyDescent="0.25">
      <c r="A127" s="4">
        <v>849</v>
      </c>
      <c r="B127" s="21" t="s">
        <v>3522</v>
      </c>
      <c r="C127" s="104">
        <v>12</v>
      </c>
      <c r="D127" s="22" t="s">
        <v>1320</v>
      </c>
      <c r="E127" s="100">
        <v>38487</v>
      </c>
      <c r="F127" s="100">
        <v>44204</v>
      </c>
      <c r="G127" s="105">
        <v>15.7</v>
      </c>
      <c r="H127" s="20" t="s">
        <v>1374</v>
      </c>
      <c r="I127" s="20" t="s">
        <v>1375</v>
      </c>
      <c r="J127" s="13">
        <v>3652</v>
      </c>
      <c r="K127" t="s">
        <v>110</v>
      </c>
      <c r="L127" t="s">
        <v>109</v>
      </c>
      <c r="M127" s="20" t="str">
        <f t="shared" si="13"/>
        <v>S</v>
      </c>
      <c r="N127" s="3">
        <v>6.5</v>
      </c>
      <c r="O127" s="23">
        <f t="shared" si="14"/>
        <v>6.5</v>
      </c>
      <c r="P127" s="3">
        <v>31.5</v>
      </c>
      <c r="Q127" s="3">
        <f>VLOOKUP(J127,Aux_H_adj!$X$2:$Y$922,2,FALSE)</f>
        <v>16.3</v>
      </c>
      <c r="R127" s="3">
        <f>VLOOKUP(J127,Aux_H_adj!$X$2:$Z$922,3,FALSE)</f>
        <v>50</v>
      </c>
      <c r="S127" s="3">
        <f t="shared" si="11"/>
        <v>10.026761414789407</v>
      </c>
      <c r="T127" s="3">
        <v>108.3</v>
      </c>
      <c r="U127" s="23">
        <f t="shared" si="15"/>
        <v>38.4</v>
      </c>
      <c r="V127" s="3">
        <f t="shared" si="12"/>
        <v>12.223099629457561</v>
      </c>
      <c r="W127" s="27">
        <f t="shared" si="16"/>
        <v>7.9000000000000008E-3</v>
      </c>
      <c r="X127" s="27">
        <f t="shared" si="17"/>
        <v>1.17E-2</v>
      </c>
      <c r="Y127" s="3">
        <f>VLOOKUP(K127,SSP!$B$2:$D$113,3,FALSE)</f>
        <v>0.34</v>
      </c>
      <c r="Z127" s="3">
        <f>EXP(Ferez!$B$8+Ferez!$B$9*LN(X127)+Ferez!$B$10*LN(O127)+Ferez!$B$11*LN(Y127))</f>
        <v>12.581547065958508</v>
      </c>
      <c r="AA127" s="3">
        <f>EXP(Ferez!$C$8+Ferez!$C$9*LN(Z127))</f>
        <v>4.9071317185314092</v>
      </c>
      <c r="AB127" s="3">
        <f>Ferez!$D$8+Ferez!$D$9*Z127+Ferez!$D$10*AA127</f>
        <v>1.5081132078117778</v>
      </c>
      <c r="AC127" s="3">
        <f t="shared" si="18"/>
        <v>18.996791992301695</v>
      </c>
      <c r="AD127" s="3">
        <f>AC127*Ferez!$D$19</f>
        <v>9.4983959961508475</v>
      </c>
      <c r="AE127" s="3">
        <f>(AD127/1000)*(10000/Ferez!$D$21)</f>
        <v>0.23745989990377117</v>
      </c>
      <c r="AF127" s="3">
        <f t="shared" si="19"/>
        <v>14.089660273770287</v>
      </c>
      <c r="AG127" s="3">
        <f>AF127*Ferez!$D$19</f>
        <v>7.0448301368851434</v>
      </c>
      <c r="AH127" s="3">
        <f>(AG127/1000)*(10000/Ferez!$D$21)</f>
        <v>0.17612075342212857</v>
      </c>
      <c r="AI127" s="3">
        <f>AE127*Ferez!$D$20</f>
        <v>0.87068629964716093</v>
      </c>
    </row>
    <row r="128" spans="1:35" x14ac:dyDescent="0.25">
      <c r="A128" s="4">
        <v>850</v>
      </c>
      <c r="B128" s="21" t="s">
        <v>3522</v>
      </c>
      <c r="C128" s="104">
        <v>12</v>
      </c>
      <c r="D128" s="22" t="s">
        <v>1320</v>
      </c>
      <c r="E128" s="100">
        <v>38487</v>
      </c>
      <c r="F128" s="100">
        <v>44204</v>
      </c>
      <c r="G128" s="105">
        <v>15.7</v>
      </c>
      <c r="H128" s="20" t="s">
        <v>1374</v>
      </c>
      <c r="I128" s="20" t="s">
        <v>1376</v>
      </c>
      <c r="J128" s="13">
        <v>3652</v>
      </c>
      <c r="K128" t="s">
        <v>110</v>
      </c>
      <c r="L128" t="s">
        <v>109</v>
      </c>
      <c r="M128" s="20" t="str">
        <f t="shared" si="13"/>
        <v>S</v>
      </c>
      <c r="N128" s="3">
        <v>6.5</v>
      </c>
      <c r="O128" s="23">
        <f t="shared" si="14"/>
        <v>6.5</v>
      </c>
      <c r="P128" s="3">
        <v>45</v>
      </c>
      <c r="Q128" s="3">
        <f>VLOOKUP(J128,Aux_H_adj!$X$2:$Y$922,2,FALSE)</f>
        <v>16.3</v>
      </c>
      <c r="R128" s="3">
        <f>VLOOKUP(J128,Aux_H_adj!$X$2:$Z$922,3,FALSE)</f>
        <v>50</v>
      </c>
      <c r="S128" s="3">
        <f t="shared" si="11"/>
        <v>14.323944878270581</v>
      </c>
      <c r="T128" s="3">
        <v>108.3</v>
      </c>
      <c r="U128" s="23">
        <f t="shared" si="15"/>
        <v>54.86</v>
      </c>
      <c r="V128" s="3">
        <f t="shared" si="12"/>
        <v>17.462480356042757</v>
      </c>
      <c r="W128" s="27">
        <f t="shared" si="16"/>
        <v>1.61E-2</v>
      </c>
      <c r="X128" s="27">
        <f t="shared" si="17"/>
        <v>2.3900000000000001E-2</v>
      </c>
      <c r="Y128" s="3">
        <f>VLOOKUP(K128,SSP!$B$2:$D$113,3,FALSE)</f>
        <v>0.34</v>
      </c>
      <c r="Z128" s="3">
        <f>EXP(Ferez!$B$8+Ferez!$B$9*LN(X128)+Ferez!$B$10*LN(O128)+Ferez!$B$11*LN(Y128))</f>
        <v>24.709605452181062</v>
      </c>
      <c r="AA128" s="3">
        <f>EXP(Ferez!$C$8+Ferez!$C$9*LN(Z128))</f>
        <v>8.0969729938673236</v>
      </c>
      <c r="AB128" s="3">
        <f>Ferez!$D$8+Ferez!$D$9*Z128+Ferez!$D$10*AA128</f>
        <v>2.7249575551415517</v>
      </c>
      <c r="AC128" s="3">
        <f t="shared" si="18"/>
        <v>35.531536001189934</v>
      </c>
      <c r="AD128" s="3">
        <f>AC128*Ferez!$D$19</f>
        <v>17.765768000594967</v>
      </c>
      <c r="AE128" s="3">
        <f>(AD128/1000)*(10000/Ferez!$D$21)</f>
        <v>0.44414420001487415</v>
      </c>
      <c r="AF128" s="3">
        <f t="shared" si="19"/>
        <v>27.434563007322613</v>
      </c>
      <c r="AG128" s="3">
        <f>AF128*Ferez!$D$19</f>
        <v>13.717281503661306</v>
      </c>
      <c r="AH128" s="3">
        <f>(AG128/1000)*(10000/Ferez!$D$21)</f>
        <v>0.34293203759153268</v>
      </c>
      <c r="AI128" s="3">
        <f>AE128*Ferez!$D$20</f>
        <v>1.6285287333878717</v>
      </c>
    </row>
    <row r="129" spans="1:35" x14ac:dyDescent="0.25">
      <c r="A129" s="4">
        <v>851</v>
      </c>
      <c r="B129" s="21" t="s">
        <v>3522</v>
      </c>
      <c r="C129" s="104">
        <v>12</v>
      </c>
      <c r="D129" s="22" t="s">
        <v>1320</v>
      </c>
      <c r="E129" s="100">
        <v>38487</v>
      </c>
      <c r="F129" s="100">
        <v>44204</v>
      </c>
      <c r="G129" s="105">
        <v>15.7</v>
      </c>
      <c r="H129" s="20" t="s">
        <v>1374</v>
      </c>
      <c r="I129" s="20" t="s">
        <v>1377</v>
      </c>
      <c r="J129" s="13">
        <v>3652</v>
      </c>
      <c r="K129" t="s">
        <v>110</v>
      </c>
      <c r="L129" t="s">
        <v>109</v>
      </c>
      <c r="M129" s="20" t="str">
        <f t="shared" si="13"/>
        <v>S</v>
      </c>
      <c r="N129" s="3">
        <v>6.5</v>
      </c>
      <c r="O129" s="23">
        <f t="shared" si="14"/>
        <v>5.44</v>
      </c>
      <c r="P129" s="3">
        <v>19</v>
      </c>
      <c r="Q129" s="3">
        <f>VLOOKUP(J129,Aux_H_adj!$X$2:$Y$922,2,FALSE)</f>
        <v>16.3</v>
      </c>
      <c r="R129" s="3">
        <f>VLOOKUP(J129,Aux_H_adj!$X$2:$Z$922,3,FALSE)</f>
        <v>50</v>
      </c>
      <c r="S129" s="3">
        <f t="shared" si="11"/>
        <v>6.0478878374920226</v>
      </c>
      <c r="T129" s="3">
        <v>108.3</v>
      </c>
      <c r="U129" s="23">
        <f t="shared" si="15"/>
        <v>23.16</v>
      </c>
      <c r="V129" s="3">
        <f t="shared" si="12"/>
        <v>7.3720569640165925</v>
      </c>
      <c r="W129" s="27">
        <f t="shared" si="16"/>
        <v>2.8999999999999998E-3</v>
      </c>
      <c r="X129" s="27">
        <f t="shared" si="17"/>
        <v>4.3E-3</v>
      </c>
      <c r="Y129" s="3">
        <f>VLOOKUP(K129,SSP!$B$2:$D$113,3,FALSE)</f>
        <v>0.34</v>
      </c>
      <c r="Z129" s="3">
        <f>EXP(Ferez!$B$8+Ferez!$B$9*LN(X129)+Ferez!$B$10*LN(O129)+Ferez!$B$11*LN(Y129))</f>
        <v>4.1173392265409952</v>
      </c>
      <c r="AA129" s="3">
        <f>EXP(Ferez!$C$8+Ferez!$C$9*LN(Z129))</f>
        <v>2.1423240376082329</v>
      </c>
      <c r="AB129" s="3">
        <f>Ferez!$D$8+Ferez!$D$9*Z129+Ferez!$D$10*AA129</f>
        <v>0.70531271973422593</v>
      </c>
      <c r="AC129" s="3">
        <f t="shared" si="18"/>
        <v>6.9649759838834546</v>
      </c>
      <c r="AD129" s="3">
        <f>AC129*Ferez!$D$19</f>
        <v>3.4824879919417273</v>
      </c>
      <c r="AE129" s="3">
        <f>(AD129/1000)*(10000/Ferez!$D$21)</f>
        <v>8.7062199798543183E-2</v>
      </c>
      <c r="AF129" s="3">
        <f t="shared" si="19"/>
        <v>4.8226519462752213</v>
      </c>
      <c r="AG129" s="3">
        <f>AF129*Ferez!$D$19</f>
        <v>2.4113259731376107</v>
      </c>
      <c r="AH129" s="3">
        <f>(AG129/1000)*(10000/Ferez!$D$21)</f>
        <v>6.0283149328440262E-2</v>
      </c>
      <c r="AI129" s="3">
        <f>AE129*Ferez!$D$20</f>
        <v>0.31922806592799163</v>
      </c>
    </row>
    <row r="130" spans="1:35" x14ac:dyDescent="0.25">
      <c r="A130" s="4">
        <v>852</v>
      </c>
      <c r="B130" s="21" t="s">
        <v>3522</v>
      </c>
      <c r="C130" s="104">
        <v>12</v>
      </c>
      <c r="D130" s="22" t="s">
        <v>1320</v>
      </c>
      <c r="E130" s="100">
        <v>38487</v>
      </c>
      <c r="F130" s="100">
        <v>44204</v>
      </c>
      <c r="G130" s="105">
        <v>15.7</v>
      </c>
      <c r="H130" s="20" t="s">
        <v>1374</v>
      </c>
      <c r="I130" s="20" t="s">
        <v>1378</v>
      </c>
      <c r="J130" s="13">
        <v>3652</v>
      </c>
      <c r="K130" t="s">
        <v>110</v>
      </c>
      <c r="L130" t="s">
        <v>109</v>
      </c>
      <c r="M130" s="20" t="str">
        <f t="shared" si="13"/>
        <v>S</v>
      </c>
      <c r="N130" s="3">
        <v>6.5</v>
      </c>
      <c r="O130" s="23">
        <f t="shared" si="14"/>
        <v>6.5</v>
      </c>
      <c r="P130" s="3">
        <v>50</v>
      </c>
      <c r="Q130" s="3">
        <f>VLOOKUP(J130,Aux_H_adj!$X$2:$Y$922,2,FALSE)</f>
        <v>16.3</v>
      </c>
      <c r="R130" s="3">
        <f>VLOOKUP(J130,Aux_H_adj!$X$2:$Z$922,3,FALSE)</f>
        <v>50</v>
      </c>
      <c r="S130" s="3">
        <f t="shared" ref="S130:S193" si="20">P130/PI()</f>
        <v>15.915494309189533</v>
      </c>
      <c r="T130" s="3">
        <v>108.3</v>
      </c>
      <c r="U130" s="23">
        <f t="shared" si="15"/>
        <v>60.96</v>
      </c>
      <c r="V130" s="3">
        <f t="shared" ref="V130:V193" si="21">U130/PI()</f>
        <v>19.404170661763882</v>
      </c>
      <c r="W130" s="27">
        <f t="shared" si="16"/>
        <v>1.9900000000000001E-2</v>
      </c>
      <c r="X130" s="27">
        <f t="shared" si="17"/>
        <v>2.9600000000000001E-2</v>
      </c>
      <c r="Y130" s="3">
        <f>VLOOKUP(K130,SSP!$B$2:$D$113,3,FALSE)</f>
        <v>0.34</v>
      </c>
      <c r="Z130" s="3">
        <f>EXP(Ferez!$B$8+Ferez!$B$9*LN(X130)+Ferez!$B$10*LN(O130)+Ferez!$B$11*LN(Y130))</f>
        <v>30.244394053226426</v>
      </c>
      <c r="AA130" s="3">
        <f>EXP(Ferez!$C$8+Ferez!$C$9*LN(Z130))</f>
        <v>9.4070214100937068</v>
      </c>
      <c r="AB130" s="3">
        <f>Ferez!$D$8+Ferez!$D$9*Z130+Ferez!$D$10*AA130</f>
        <v>3.2928395265091024</v>
      </c>
      <c r="AC130" s="3">
        <f t="shared" si="18"/>
        <v>42.94425498982924</v>
      </c>
      <c r="AD130" s="3">
        <f>AC130*Ferez!$D$19</f>
        <v>21.47212749491462</v>
      </c>
      <c r="AE130" s="3">
        <f>(AD130/1000)*(10000/Ferez!$D$21)</f>
        <v>0.53680318737286548</v>
      </c>
      <c r="AF130" s="3">
        <f t="shared" si="19"/>
        <v>33.537233579735528</v>
      </c>
      <c r="AG130" s="3">
        <f>AF130*Ferez!$D$19</f>
        <v>16.768616789867764</v>
      </c>
      <c r="AH130" s="3">
        <f>(AG130/1000)*(10000/Ferez!$D$21)</f>
        <v>0.41921541974669413</v>
      </c>
      <c r="AI130" s="3">
        <f>AE130*Ferez!$D$20</f>
        <v>1.9682783537005066</v>
      </c>
    </row>
    <row r="131" spans="1:35" x14ac:dyDescent="0.25">
      <c r="A131" s="4">
        <v>853</v>
      </c>
      <c r="B131" s="21" t="s">
        <v>3522</v>
      </c>
      <c r="C131" s="104">
        <v>12</v>
      </c>
      <c r="D131" s="22" t="s">
        <v>1320</v>
      </c>
      <c r="E131" s="100">
        <v>38487</v>
      </c>
      <c r="F131" s="100">
        <v>44204</v>
      </c>
      <c r="G131" s="105">
        <v>15.7</v>
      </c>
      <c r="H131" s="20" t="s">
        <v>1374</v>
      </c>
      <c r="I131" s="20" t="s">
        <v>1379</v>
      </c>
      <c r="J131" s="13">
        <v>3652</v>
      </c>
      <c r="K131" t="s">
        <v>110</v>
      </c>
      <c r="L131" t="s">
        <v>109</v>
      </c>
      <c r="M131" s="20" t="str">
        <f t="shared" ref="M131:M194" si="22">IF(J132=J131,"S",IF(J130=J131,"S","N"))</f>
        <v>S</v>
      </c>
      <c r="N131" s="3">
        <v>6.5</v>
      </c>
      <c r="O131" s="23">
        <f t="shared" ref="O131:O194" si="23">IF(M131="N",N131,IF(P131=R131,N131,IF(ROUND(3.1139*LN(P131)-3.7295,2)&gt;=N131,N131,ROUND(3.1139*LN(P131)-3.7295,2))))</f>
        <v>4.96</v>
      </c>
      <c r="P131" s="3">
        <v>16.3</v>
      </c>
      <c r="Q131" s="3">
        <f>VLOOKUP(J131,Aux_H_adj!$X$2:$Y$922,2,FALSE)</f>
        <v>16.3</v>
      </c>
      <c r="R131" s="3">
        <f>VLOOKUP(J131,Aux_H_adj!$X$2:$Z$922,3,FALSE)</f>
        <v>50</v>
      </c>
      <c r="S131" s="3">
        <f t="shared" si="20"/>
        <v>5.1884511447957884</v>
      </c>
      <c r="T131" s="3">
        <v>108.3</v>
      </c>
      <c r="U131" s="23">
        <f t="shared" ref="U131:U194" si="24">IF(M131="N",T131,ROUND(1.2191*P131,2))</f>
        <v>19.87</v>
      </c>
      <c r="V131" s="3">
        <f t="shared" si="21"/>
        <v>6.3248174384719213</v>
      </c>
      <c r="W131" s="27">
        <f t="shared" ref="W131:W194" si="25">ROUND(PI()*((S131/100)/2)^2,4)</f>
        <v>2.0999999999999999E-3</v>
      </c>
      <c r="X131" s="27">
        <f t="shared" ref="X131:X194" si="26">ROUND(PI()*((V131/100)/2)^2,4)</f>
        <v>3.0999999999999999E-3</v>
      </c>
      <c r="Y131" s="3">
        <f>VLOOKUP(K131,SSP!$B$2:$D$113,3,FALSE)</f>
        <v>0.34</v>
      </c>
      <c r="Z131" s="3">
        <f>EXP(Ferez!$B$8+Ferez!$B$9*LN(X131)+Ferez!$B$10*LN(O131)+Ferez!$B$11*LN(Y131))</f>
        <v>2.7654307003522152</v>
      </c>
      <c r="AA131" s="3">
        <f>EXP(Ferez!$C$8+Ferez!$C$9*LN(Z131))</f>
        <v>1.5945302944132098</v>
      </c>
      <c r="AB131" s="3">
        <f>Ferez!$D$8+Ferez!$D$9*Z131+Ferez!$D$10*AA131</f>
        <v>0.5862452284660189</v>
      </c>
      <c r="AC131" s="3">
        <f t="shared" ref="AC131:AC194" si="27">Z131+AA131+AB131</f>
        <v>4.9462062232314441</v>
      </c>
      <c r="AD131" s="3">
        <f>AC131*Ferez!$D$19</f>
        <v>2.473103111615722</v>
      </c>
      <c r="AE131" s="3">
        <f>(AD131/1000)*(10000/Ferez!$D$21)</f>
        <v>6.1827577790393058E-2</v>
      </c>
      <c r="AF131" s="3">
        <f t="shared" ref="AF131:AF194" si="28">Z131+AB131</f>
        <v>3.3516759288182341</v>
      </c>
      <c r="AG131" s="3">
        <f>AF131*Ferez!$D$19</f>
        <v>1.675837964409117</v>
      </c>
      <c r="AH131" s="3">
        <f>(AG131/1000)*(10000/Ferez!$D$21)</f>
        <v>4.1895949110227926E-2</v>
      </c>
      <c r="AI131" s="3">
        <f>AE131*Ferez!$D$20</f>
        <v>0.22670111856477454</v>
      </c>
    </row>
    <row r="132" spans="1:35" x14ac:dyDescent="0.25">
      <c r="A132" s="4">
        <v>842</v>
      </c>
      <c r="B132" s="21" t="s">
        <v>3522</v>
      </c>
      <c r="C132" s="104">
        <v>12</v>
      </c>
      <c r="D132" s="22" t="s">
        <v>1320</v>
      </c>
      <c r="E132" s="100">
        <v>38487</v>
      </c>
      <c r="F132" s="100">
        <v>44204</v>
      </c>
      <c r="G132" s="105">
        <v>15.7</v>
      </c>
      <c r="H132" s="20" t="s">
        <v>1362</v>
      </c>
      <c r="I132" s="20" t="s">
        <v>1363</v>
      </c>
      <c r="J132" s="13">
        <v>3653</v>
      </c>
      <c r="K132" t="s">
        <v>4</v>
      </c>
      <c r="L132" t="s">
        <v>142</v>
      </c>
      <c r="M132" s="20" t="str">
        <f t="shared" si="22"/>
        <v>N</v>
      </c>
      <c r="N132" s="3">
        <v>10.5</v>
      </c>
      <c r="O132" s="23">
        <f t="shared" si="23"/>
        <v>10.5</v>
      </c>
      <c r="P132" s="3">
        <v>45.9</v>
      </c>
      <c r="Q132" s="3">
        <f>VLOOKUP(J132,Aux_H_adj!$X$2:$Y$922,2,FALSE)</f>
        <v>45.9</v>
      </c>
      <c r="R132" s="3">
        <f>VLOOKUP(J132,Aux_H_adj!$X$2:$Z$922,3,FALSE)</f>
        <v>45.9</v>
      </c>
      <c r="S132" s="3">
        <f t="shared" si="20"/>
        <v>14.610423775835992</v>
      </c>
      <c r="T132" s="3">
        <v>52.8</v>
      </c>
      <c r="U132" s="23">
        <f t="shared" si="24"/>
        <v>52.8</v>
      </c>
      <c r="V132" s="3">
        <f t="shared" si="21"/>
        <v>16.806761990504146</v>
      </c>
      <c r="W132" s="27">
        <f t="shared" si="25"/>
        <v>1.6799999999999999E-2</v>
      </c>
      <c r="X132" s="27">
        <f t="shared" si="26"/>
        <v>2.2200000000000001E-2</v>
      </c>
      <c r="Y132" s="3">
        <f>VLOOKUP(K132,SSP!$B$2:$D$113,3,FALSE)</f>
        <v>0.46000000000000074</v>
      </c>
      <c r="Z132" s="3">
        <f>EXP(Ferez!$B$8+Ferez!$B$9*LN(X132)+Ferez!$B$10*LN(O132)+Ferez!$B$11*LN(Y132))</f>
        <v>49.777257784088995</v>
      </c>
      <c r="AA132" s="3">
        <f>EXP(Ferez!$C$8+Ferez!$C$9*LN(Z132))</f>
        <v>13.614575735981184</v>
      </c>
      <c r="AB132" s="3">
        <f>Ferez!$D$8+Ferez!$D$9*Z132+Ferez!$D$10*AA132</f>
        <v>5.3328017600644886</v>
      </c>
      <c r="AC132" s="3">
        <f t="shared" si="27"/>
        <v>68.724635280134663</v>
      </c>
      <c r="AD132" s="3">
        <f>AC132*Ferez!$D$19</f>
        <v>34.362317640067332</v>
      </c>
      <c r="AE132" s="3">
        <f>(AD132/1000)*(10000/Ferez!$D$21)</f>
        <v>0.8590579410016832</v>
      </c>
      <c r="AF132" s="3">
        <f t="shared" si="28"/>
        <v>55.110059544153486</v>
      </c>
      <c r="AG132" s="3">
        <f>AF132*Ferez!$D$19</f>
        <v>27.555029772076743</v>
      </c>
      <c r="AH132" s="3">
        <f>(AG132/1000)*(10000/Ferez!$D$21)</f>
        <v>0.68887574430191867</v>
      </c>
      <c r="AI132" s="3">
        <f>AE132*Ferez!$D$20</f>
        <v>3.1498791170061717</v>
      </c>
    </row>
    <row r="133" spans="1:35" x14ac:dyDescent="0.25">
      <c r="A133" s="4">
        <v>843</v>
      </c>
      <c r="B133" s="21" t="s">
        <v>3522</v>
      </c>
      <c r="C133" s="104">
        <v>12</v>
      </c>
      <c r="D133" s="22" t="s">
        <v>1320</v>
      </c>
      <c r="E133" s="100">
        <v>38487</v>
      </c>
      <c r="F133" s="100">
        <v>44204</v>
      </c>
      <c r="G133" s="105">
        <v>15.7</v>
      </c>
      <c r="H133" s="20" t="s">
        <v>1364</v>
      </c>
      <c r="I133" s="20" t="s">
        <v>1365</v>
      </c>
      <c r="J133" s="13">
        <v>3654</v>
      </c>
      <c r="K133" t="s">
        <v>9</v>
      </c>
      <c r="L133" t="s">
        <v>232</v>
      </c>
      <c r="M133" s="20" t="str">
        <f t="shared" si="22"/>
        <v>N</v>
      </c>
      <c r="N133" s="3">
        <v>8.3000000000000007</v>
      </c>
      <c r="O133" s="23">
        <f t="shared" si="23"/>
        <v>8.3000000000000007</v>
      </c>
      <c r="P133" s="3">
        <v>24.4</v>
      </c>
      <c r="Q133" s="3">
        <f>VLOOKUP(J133,Aux_H_adj!$X$2:$Y$922,2,FALSE)</f>
        <v>24.4</v>
      </c>
      <c r="R133" s="3">
        <f>VLOOKUP(J133,Aux_H_adj!$X$2:$Z$922,3,FALSE)</f>
        <v>24.4</v>
      </c>
      <c r="S133" s="3">
        <f t="shared" si="20"/>
        <v>7.766761222884492</v>
      </c>
      <c r="T133" s="3">
        <v>33.700000000000003</v>
      </c>
      <c r="U133" s="23">
        <f t="shared" si="24"/>
        <v>33.700000000000003</v>
      </c>
      <c r="V133" s="3">
        <f t="shared" si="21"/>
        <v>10.727043164393747</v>
      </c>
      <c r="W133" s="27">
        <f t="shared" si="25"/>
        <v>4.7000000000000002E-3</v>
      </c>
      <c r="X133" s="27">
        <f t="shared" si="26"/>
        <v>8.9999999999999993E-3</v>
      </c>
      <c r="Y133" s="3">
        <f>VLOOKUP(K133,SSP!$B$2:$D$113,3,FALSE)</f>
        <v>0.76000000000000079</v>
      </c>
      <c r="Z133" s="3">
        <f>EXP(Ferez!$B$8+Ferez!$B$9*LN(X133)+Ferez!$B$10*LN(O133)+Ferez!$B$11*LN(Y133))</f>
        <v>28.263895720228724</v>
      </c>
      <c r="AA133" s="3">
        <f>EXP(Ferez!$C$8+Ferez!$C$9*LN(Z133))</f>
        <v>8.945995357810828</v>
      </c>
      <c r="AB133" s="3">
        <f>Ferez!$D$8+Ferez!$D$9*Z133+Ferez!$D$10*AA133</f>
        <v>3.0889680927948855</v>
      </c>
      <c r="AC133" s="3">
        <f t="shared" si="27"/>
        <v>40.29885917083444</v>
      </c>
      <c r="AD133" s="3">
        <f>AC133*Ferez!$D$19</f>
        <v>20.14942958541722</v>
      </c>
      <c r="AE133" s="3">
        <f>(AD133/1000)*(10000/Ferez!$D$21)</f>
        <v>0.5037357396354305</v>
      </c>
      <c r="AF133" s="3">
        <f t="shared" si="28"/>
        <v>31.35286381302361</v>
      </c>
      <c r="AG133" s="3">
        <f>AF133*Ferez!$D$19</f>
        <v>15.676431906511805</v>
      </c>
      <c r="AH133" s="3">
        <f>(AG133/1000)*(10000/Ferez!$D$21)</f>
        <v>0.39191079766279513</v>
      </c>
      <c r="AI133" s="3">
        <f>AE133*Ferez!$D$20</f>
        <v>1.8470310453299117</v>
      </c>
    </row>
    <row r="134" spans="1:35" x14ac:dyDescent="0.25">
      <c r="A134" s="4">
        <v>839</v>
      </c>
      <c r="B134" s="21" t="s">
        <v>3522</v>
      </c>
      <c r="C134" s="104">
        <v>12</v>
      </c>
      <c r="D134" s="22" t="s">
        <v>1320</v>
      </c>
      <c r="E134" s="100">
        <v>38487</v>
      </c>
      <c r="F134" s="100">
        <v>44204</v>
      </c>
      <c r="G134" s="105">
        <v>15.7</v>
      </c>
      <c r="H134" s="20" t="s">
        <v>1358</v>
      </c>
      <c r="I134" s="20" t="s">
        <v>1359</v>
      </c>
      <c r="J134" s="13">
        <v>3655</v>
      </c>
      <c r="K134" t="s">
        <v>110</v>
      </c>
      <c r="L134" t="s">
        <v>109</v>
      </c>
      <c r="M134" s="20" t="str">
        <f t="shared" si="22"/>
        <v>S</v>
      </c>
      <c r="N134" s="3">
        <v>7.3</v>
      </c>
      <c r="O134" s="23">
        <f t="shared" si="23"/>
        <v>7.3</v>
      </c>
      <c r="P134" s="3">
        <v>40.5</v>
      </c>
      <c r="Q134" s="3">
        <f>VLOOKUP(J134,Aux_H_adj!$X$2:$Y$922,2,FALSE)</f>
        <v>20</v>
      </c>
      <c r="R134" s="3">
        <f>VLOOKUP(J134,Aux_H_adj!$X$2:$Z$922,3,FALSE)</f>
        <v>40.5</v>
      </c>
      <c r="S134" s="3">
        <f t="shared" si="20"/>
        <v>12.891550390443523</v>
      </c>
      <c r="T134" s="3">
        <v>65.599999999999994</v>
      </c>
      <c r="U134" s="23">
        <f t="shared" si="24"/>
        <v>49.37</v>
      </c>
      <c r="V134" s="3">
        <f t="shared" si="21"/>
        <v>15.714959080893745</v>
      </c>
      <c r="W134" s="27">
        <f t="shared" si="25"/>
        <v>1.3100000000000001E-2</v>
      </c>
      <c r="X134" s="27">
        <f t="shared" si="26"/>
        <v>1.9400000000000001E-2</v>
      </c>
      <c r="Y134" s="3">
        <f>VLOOKUP(K134,SSP!$B$2:$D$113,3,FALSE)</f>
        <v>0.34</v>
      </c>
      <c r="Z134" s="3">
        <f>EXP(Ferez!$B$8+Ferez!$B$9*LN(X134)+Ferez!$B$10*LN(O134)+Ferez!$B$11*LN(Y134))</f>
        <v>22.684284757380741</v>
      </c>
      <c r="AA134" s="3">
        <f>EXP(Ferez!$C$8+Ferez!$C$9*LN(Z134))</f>
        <v>7.5991565299842803</v>
      </c>
      <c r="AB134" s="3">
        <f>Ferez!$D$8+Ferez!$D$9*Z134+Ferez!$D$10*AA134</f>
        <v>2.5187445919901603</v>
      </c>
      <c r="AC134" s="3">
        <f t="shared" si="27"/>
        <v>32.802185879355186</v>
      </c>
      <c r="AD134" s="3">
        <f>AC134*Ferez!$D$19</f>
        <v>16.401092939677593</v>
      </c>
      <c r="AE134" s="3">
        <f>(AD134/1000)*(10000/Ferez!$D$21)</f>
        <v>0.41002732349193982</v>
      </c>
      <c r="AF134" s="3">
        <f t="shared" si="28"/>
        <v>25.203029349370901</v>
      </c>
      <c r="AG134" s="3">
        <f>AF134*Ferez!$D$19</f>
        <v>12.601514674685451</v>
      </c>
      <c r="AH134" s="3">
        <f>(AG134/1000)*(10000/Ferez!$D$21)</f>
        <v>0.31503786686713625</v>
      </c>
      <c r="AI134" s="3">
        <f>AE134*Ferez!$D$20</f>
        <v>1.503433519470446</v>
      </c>
    </row>
    <row r="135" spans="1:35" x14ac:dyDescent="0.25">
      <c r="A135" s="4">
        <v>840</v>
      </c>
      <c r="B135" s="21" t="s">
        <v>3522</v>
      </c>
      <c r="C135" s="104">
        <v>12</v>
      </c>
      <c r="D135" s="22" t="s">
        <v>1320</v>
      </c>
      <c r="E135" s="100">
        <v>38487</v>
      </c>
      <c r="F135" s="100">
        <v>44204</v>
      </c>
      <c r="G135" s="105">
        <v>15.7</v>
      </c>
      <c r="H135" s="20" t="s">
        <v>1358</v>
      </c>
      <c r="I135" s="20" t="s">
        <v>1360</v>
      </c>
      <c r="J135" s="13">
        <v>3655</v>
      </c>
      <c r="K135" t="s">
        <v>110</v>
      </c>
      <c r="L135" t="s">
        <v>109</v>
      </c>
      <c r="M135" s="20" t="str">
        <f t="shared" si="22"/>
        <v>S</v>
      </c>
      <c r="N135" s="3">
        <v>7.3</v>
      </c>
      <c r="O135" s="23">
        <f t="shared" si="23"/>
        <v>7.03</v>
      </c>
      <c r="P135" s="3">
        <v>31.7</v>
      </c>
      <c r="Q135" s="3">
        <f>VLOOKUP(J135,Aux_H_adj!$X$2:$Y$922,2,FALSE)</f>
        <v>20</v>
      </c>
      <c r="R135" s="3">
        <f>VLOOKUP(J135,Aux_H_adj!$X$2:$Z$922,3,FALSE)</f>
        <v>40.5</v>
      </c>
      <c r="S135" s="3">
        <f t="shared" si="20"/>
        <v>10.090423392026164</v>
      </c>
      <c r="T135" s="3">
        <v>65.599999999999994</v>
      </c>
      <c r="U135" s="23">
        <f t="shared" si="24"/>
        <v>38.65</v>
      </c>
      <c r="V135" s="3">
        <f t="shared" si="21"/>
        <v>12.302677101003509</v>
      </c>
      <c r="W135" s="27">
        <f t="shared" si="25"/>
        <v>8.0000000000000002E-3</v>
      </c>
      <c r="X135" s="27">
        <f t="shared" si="26"/>
        <v>1.1900000000000001E-2</v>
      </c>
      <c r="Y135" s="3">
        <f>VLOOKUP(K135,SSP!$B$2:$D$113,3,FALSE)</f>
        <v>0.34</v>
      </c>
      <c r="Z135" s="3">
        <f>EXP(Ferez!$B$8+Ferez!$B$9*LN(X135)+Ferez!$B$10*LN(O135)+Ferez!$B$11*LN(Y135))</f>
        <v>13.785425495839309</v>
      </c>
      <c r="AA135" s="3">
        <f>EXP(Ferez!$C$8+Ferez!$C$9*LN(Z135))</f>
        <v>5.2513822585608496</v>
      </c>
      <c r="AB135" s="3">
        <f>Ferez!$D$8+Ferez!$D$9*Z135+Ferez!$D$10*AA135</f>
        <v>1.6265210119100768</v>
      </c>
      <c r="AC135" s="3">
        <f t="shared" si="27"/>
        <v>20.663328766310237</v>
      </c>
      <c r="AD135" s="3">
        <f>AC135*Ferez!$D$19</f>
        <v>10.331664383155118</v>
      </c>
      <c r="AE135" s="3">
        <f>(AD135/1000)*(10000/Ferez!$D$21)</f>
        <v>0.25829160957887792</v>
      </c>
      <c r="AF135" s="3">
        <f t="shared" si="28"/>
        <v>15.411946507749386</v>
      </c>
      <c r="AG135" s="3">
        <f>AF135*Ferez!$D$19</f>
        <v>7.705973253874693</v>
      </c>
      <c r="AH135" s="3">
        <f>(AG135/1000)*(10000/Ferez!$D$21)</f>
        <v>0.19264933134686732</v>
      </c>
      <c r="AI135" s="3">
        <f>AE135*Ferez!$D$20</f>
        <v>0.94706923512255237</v>
      </c>
    </row>
    <row r="136" spans="1:35" x14ac:dyDescent="0.25">
      <c r="A136" s="4">
        <v>841</v>
      </c>
      <c r="B136" s="21" t="s">
        <v>3522</v>
      </c>
      <c r="C136" s="104">
        <v>12</v>
      </c>
      <c r="D136" s="22" t="s">
        <v>1320</v>
      </c>
      <c r="E136" s="100">
        <v>38487</v>
      </c>
      <c r="F136" s="100">
        <v>44204</v>
      </c>
      <c r="G136" s="105">
        <v>15.7</v>
      </c>
      <c r="H136" s="20" t="s">
        <v>1358</v>
      </c>
      <c r="I136" s="20" t="s">
        <v>1361</v>
      </c>
      <c r="J136" s="13">
        <v>3655</v>
      </c>
      <c r="K136" t="s">
        <v>110</v>
      </c>
      <c r="L136" t="s">
        <v>109</v>
      </c>
      <c r="M136" s="20" t="str">
        <f t="shared" si="22"/>
        <v>S</v>
      </c>
      <c r="N136" s="3">
        <v>7.3</v>
      </c>
      <c r="O136" s="23">
        <f t="shared" si="23"/>
        <v>5.6</v>
      </c>
      <c r="P136" s="3">
        <v>20</v>
      </c>
      <c r="Q136" s="3">
        <f>VLOOKUP(J136,Aux_H_adj!$X$2:$Y$922,2,FALSE)</f>
        <v>20</v>
      </c>
      <c r="R136" s="3">
        <f>VLOOKUP(J136,Aux_H_adj!$X$2:$Z$922,3,FALSE)</f>
        <v>40.5</v>
      </c>
      <c r="S136" s="3">
        <f t="shared" si="20"/>
        <v>6.366197723675814</v>
      </c>
      <c r="T136" s="3">
        <v>65.599999999999994</v>
      </c>
      <c r="U136" s="23">
        <f t="shared" si="24"/>
        <v>24.38</v>
      </c>
      <c r="V136" s="3">
        <f t="shared" si="21"/>
        <v>7.7603950251608165</v>
      </c>
      <c r="W136" s="27">
        <f t="shared" si="25"/>
        <v>3.2000000000000002E-3</v>
      </c>
      <c r="X136" s="27">
        <f t="shared" si="26"/>
        <v>4.7000000000000002E-3</v>
      </c>
      <c r="Y136" s="3">
        <f>VLOOKUP(K136,SSP!$B$2:$D$113,3,FALSE)</f>
        <v>0.34</v>
      </c>
      <c r="Z136" s="3">
        <f>EXP(Ferez!$B$8+Ferez!$B$9*LN(X136)+Ferez!$B$10*LN(O136)+Ferez!$B$11*LN(Y136))</f>
        <v>4.6049316196497294</v>
      </c>
      <c r="AA136" s="3">
        <f>EXP(Ferez!$C$8+Ferez!$C$9*LN(Z136))</f>
        <v>2.3278219126366002</v>
      </c>
      <c r="AB136" s="3">
        <f>Ferez!$D$8+Ferez!$D$9*Z136+Ferez!$D$10*AA136</f>
        <v>0.74929783322558563</v>
      </c>
      <c r="AC136" s="3">
        <f t="shared" si="27"/>
        <v>7.6820513655119154</v>
      </c>
      <c r="AD136" s="3">
        <f>AC136*Ferez!$D$19</f>
        <v>3.8410256827559577</v>
      </c>
      <c r="AE136" s="3">
        <f>(AD136/1000)*(10000/Ferez!$D$21)</f>
        <v>9.602564206889895E-2</v>
      </c>
      <c r="AF136" s="3">
        <f t="shared" si="28"/>
        <v>5.3542294528753152</v>
      </c>
      <c r="AG136" s="3">
        <f>AF136*Ferez!$D$19</f>
        <v>2.6771147264376576</v>
      </c>
      <c r="AH136" s="3">
        <f>(AG136/1000)*(10000/Ferez!$D$21)</f>
        <v>6.6927868160941428E-2</v>
      </c>
      <c r="AI136" s="3">
        <f>AE136*Ferez!$D$20</f>
        <v>0.35209402091929615</v>
      </c>
    </row>
    <row r="137" spans="1:35" x14ac:dyDescent="0.25">
      <c r="A137" s="4">
        <v>838</v>
      </c>
      <c r="B137" s="21" t="s">
        <v>3522</v>
      </c>
      <c r="C137" s="104">
        <v>12</v>
      </c>
      <c r="D137" s="22" t="s">
        <v>1320</v>
      </c>
      <c r="E137" s="100">
        <v>38487</v>
      </c>
      <c r="F137" s="100">
        <v>44204</v>
      </c>
      <c r="G137" s="105">
        <v>15.7</v>
      </c>
      <c r="H137" s="20" t="s">
        <v>1356</v>
      </c>
      <c r="I137" s="20" t="s">
        <v>1357</v>
      </c>
      <c r="J137" s="13">
        <v>3656</v>
      </c>
      <c r="K137" t="s">
        <v>4</v>
      </c>
      <c r="L137" t="s">
        <v>142</v>
      </c>
      <c r="M137" s="20" t="str">
        <f t="shared" si="22"/>
        <v>N</v>
      </c>
      <c r="N137" s="3">
        <v>10</v>
      </c>
      <c r="O137" s="23">
        <f t="shared" si="23"/>
        <v>10</v>
      </c>
      <c r="P137" s="3">
        <v>75.3</v>
      </c>
      <c r="Q137" s="3">
        <f>VLOOKUP(J137,Aux_H_adj!$X$2:$Y$922,2,FALSE)</f>
        <v>75.3</v>
      </c>
      <c r="R137" s="3">
        <f>VLOOKUP(J137,Aux_H_adj!$X$2:$Z$922,3,FALSE)</f>
        <v>75.3</v>
      </c>
      <c r="S137" s="3">
        <f t="shared" si="20"/>
        <v>23.968734429639436</v>
      </c>
      <c r="T137" s="3">
        <v>91.4</v>
      </c>
      <c r="U137" s="23">
        <f t="shared" si="24"/>
        <v>91.4</v>
      </c>
      <c r="V137" s="3">
        <f t="shared" si="21"/>
        <v>29.09352359719847</v>
      </c>
      <c r="W137" s="27">
        <f t="shared" si="25"/>
        <v>4.5100000000000001E-2</v>
      </c>
      <c r="X137" s="27">
        <f t="shared" si="26"/>
        <v>6.6500000000000004E-2</v>
      </c>
      <c r="Y137" s="3">
        <f>VLOOKUP(K137,SSP!$B$2:$D$113,3,FALSE)</f>
        <v>0.46000000000000074</v>
      </c>
      <c r="Z137" s="3">
        <f>EXP(Ferez!$B$8+Ferez!$B$9*LN(X137)+Ferez!$B$10*LN(O137)+Ferez!$B$11*LN(Y137))</f>
        <v>133.93448072323838</v>
      </c>
      <c r="AA137" s="3">
        <f>EXP(Ferez!$C$8+Ferez!$C$9*LN(Z137))</f>
        <v>28.375818509795796</v>
      </c>
      <c r="AB137" s="3">
        <f>Ferez!$D$8+Ferez!$D$9*Z137+Ferez!$D$10*AA137</f>
        <v>14.412267401850958</v>
      </c>
      <c r="AC137" s="3">
        <f t="shared" si="27"/>
        <v>176.72256663488514</v>
      </c>
      <c r="AD137" s="3">
        <f>AC137*Ferez!$D$19</f>
        <v>88.36128331744257</v>
      </c>
      <c r="AE137" s="3">
        <f>(AD137/1000)*(10000/Ferez!$D$21)</f>
        <v>2.2090320829360643</v>
      </c>
      <c r="AF137" s="3">
        <f t="shared" si="28"/>
        <v>148.34674812508933</v>
      </c>
      <c r="AG137" s="3">
        <f>AF137*Ferez!$D$19</f>
        <v>74.173374062544667</v>
      </c>
      <c r="AH137" s="3">
        <f>(AG137/1000)*(10000/Ferez!$D$21)</f>
        <v>1.8543343515636166</v>
      </c>
      <c r="AI137" s="3">
        <f>AE137*Ferez!$D$20</f>
        <v>8.0997843040989022</v>
      </c>
    </row>
    <row r="138" spans="1:35" x14ac:dyDescent="0.25">
      <c r="A138" s="4">
        <v>832</v>
      </c>
      <c r="B138" s="21" t="s">
        <v>3522</v>
      </c>
      <c r="C138" s="104">
        <v>12</v>
      </c>
      <c r="D138" s="22" t="s">
        <v>1320</v>
      </c>
      <c r="E138" s="100">
        <v>38487</v>
      </c>
      <c r="F138" s="100">
        <v>44204</v>
      </c>
      <c r="G138" s="105">
        <v>15.7</v>
      </c>
      <c r="H138" s="20" t="s">
        <v>1349</v>
      </c>
      <c r="I138" s="20" t="s">
        <v>1350</v>
      </c>
      <c r="J138" s="13">
        <v>3657</v>
      </c>
      <c r="K138" t="s">
        <v>110</v>
      </c>
      <c r="L138" t="s">
        <v>109</v>
      </c>
      <c r="M138" s="20" t="str">
        <f t="shared" si="22"/>
        <v>S</v>
      </c>
      <c r="N138" s="3">
        <v>5.8</v>
      </c>
      <c r="O138" s="23">
        <f t="shared" si="23"/>
        <v>5.8</v>
      </c>
      <c r="P138" s="3">
        <v>38.5</v>
      </c>
      <c r="Q138" s="3">
        <f>VLOOKUP(J138,Aux_H_adj!$X$2:$Y$922,2,FALSE)</f>
        <v>14</v>
      </c>
      <c r="R138" s="3">
        <f>VLOOKUP(J138,Aux_H_adj!$X$2:$Z$922,3,FALSE)</f>
        <v>51</v>
      </c>
      <c r="S138" s="3">
        <f t="shared" si="20"/>
        <v>12.254930618075941</v>
      </c>
      <c r="T138" s="3">
        <v>92</v>
      </c>
      <c r="U138" s="23">
        <f t="shared" si="24"/>
        <v>46.94</v>
      </c>
      <c r="V138" s="3">
        <f t="shared" si="21"/>
        <v>14.941466057467133</v>
      </c>
      <c r="W138" s="27">
        <f t="shared" si="25"/>
        <v>1.18E-2</v>
      </c>
      <c r="X138" s="27">
        <f t="shared" si="26"/>
        <v>1.7500000000000002E-2</v>
      </c>
      <c r="Y138" s="3">
        <f>VLOOKUP(K138,SSP!$B$2:$D$113,3,FALSE)</f>
        <v>0.34</v>
      </c>
      <c r="Z138" s="3">
        <f>EXP(Ferez!$B$8+Ferez!$B$9*LN(X138)+Ferez!$B$10*LN(O138)+Ferez!$B$11*LN(Y138))</f>
        <v>16.496058195806381</v>
      </c>
      <c r="AA138" s="3">
        <f>EXP(Ferez!$C$8+Ferez!$C$9*LN(Z138))</f>
        <v>5.9995353590546472</v>
      </c>
      <c r="AB138" s="3">
        <f>Ferez!$D$8+Ferez!$D$9*Z138+Ferez!$D$10*AA138</f>
        <v>1.8954501800084511</v>
      </c>
      <c r="AC138" s="3">
        <f t="shared" si="27"/>
        <v>24.391043734869477</v>
      </c>
      <c r="AD138" s="3">
        <f>AC138*Ferez!$D$19</f>
        <v>12.195521867434739</v>
      </c>
      <c r="AE138" s="3">
        <f>(AD138/1000)*(10000/Ferez!$D$21)</f>
        <v>0.30488804668586844</v>
      </c>
      <c r="AF138" s="3">
        <f t="shared" si="28"/>
        <v>18.39150837581483</v>
      </c>
      <c r="AG138" s="3">
        <f>AF138*Ferez!$D$19</f>
        <v>9.1957541879074149</v>
      </c>
      <c r="AH138" s="3">
        <f>(AG138/1000)*(10000/Ferez!$D$21)</f>
        <v>0.22989385469768539</v>
      </c>
      <c r="AI138" s="3">
        <f>AE138*Ferez!$D$20</f>
        <v>1.1179228378481842</v>
      </c>
    </row>
    <row r="139" spans="1:35" x14ac:dyDescent="0.25">
      <c r="A139" s="4">
        <v>833</v>
      </c>
      <c r="B139" s="21" t="s">
        <v>3522</v>
      </c>
      <c r="C139" s="104">
        <v>12</v>
      </c>
      <c r="D139" s="22" t="s">
        <v>1320</v>
      </c>
      <c r="E139" s="100">
        <v>38487</v>
      </c>
      <c r="F139" s="100">
        <v>44204</v>
      </c>
      <c r="G139" s="105">
        <v>15.7</v>
      </c>
      <c r="H139" s="20" t="s">
        <v>1349</v>
      </c>
      <c r="I139" s="20" t="s">
        <v>1351</v>
      </c>
      <c r="J139" s="13">
        <v>3657</v>
      </c>
      <c r="K139" t="s">
        <v>110</v>
      </c>
      <c r="L139" t="s">
        <v>109</v>
      </c>
      <c r="M139" s="20" t="str">
        <f t="shared" si="22"/>
        <v>S</v>
      </c>
      <c r="N139" s="3">
        <v>5.8</v>
      </c>
      <c r="O139" s="23">
        <f t="shared" si="23"/>
        <v>5.8</v>
      </c>
      <c r="P139" s="3">
        <v>51</v>
      </c>
      <c r="Q139" s="3">
        <f>VLOOKUP(J139,Aux_H_adj!$X$2:$Y$922,2,FALSE)</f>
        <v>14</v>
      </c>
      <c r="R139" s="3">
        <f>VLOOKUP(J139,Aux_H_adj!$X$2:$Z$922,3,FALSE)</f>
        <v>51</v>
      </c>
      <c r="S139" s="3">
        <f t="shared" si="20"/>
        <v>16.233804195373324</v>
      </c>
      <c r="T139" s="3">
        <v>92</v>
      </c>
      <c r="U139" s="23">
        <f t="shared" si="24"/>
        <v>62.17</v>
      </c>
      <c r="V139" s="3">
        <f t="shared" si="21"/>
        <v>19.789325624046267</v>
      </c>
      <c r="W139" s="27">
        <f t="shared" si="25"/>
        <v>2.07E-2</v>
      </c>
      <c r="X139" s="27">
        <f t="shared" si="26"/>
        <v>3.0800000000000001E-2</v>
      </c>
      <c r="Y139" s="3">
        <f>VLOOKUP(K139,SSP!$B$2:$D$113,3,FALSE)</f>
        <v>0.34</v>
      </c>
      <c r="Z139" s="3">
        <f>EXP(Ferez!$B$8+Ferez!$B$9*LN(X139)+Ferez!$B$10*LN(O139)+Ferez!$B$11*LN(Y139))</f>
        <v>28.143293534541421</v>
      </c>
      <c r="AA139" s="3">
        <f>EXP(Ferez!$C$8+Ferez!$C$9*LN(Z139))</f>
        <v>8.9176568083845602</v>
      </c>
      <c r="AB139" s="3">
        <f>Ferez!$D$8+Ferez!$D$9*Z139+Ferez!$D$10*AA139</f>
        <v>3.0765761676650234</v>
      </c>
      <c r="AC139" s="3">
        <f t="shared" si="27"/>
        <v>40.137526510591002</v>
      </c>
      <c r="AD139" s="3">
        <f>AC139*Ferez!$D$19</f>
        <v>20.068763255295501</v>
      </c>
      <c r="AE139" s="3">
        <f>(AD139/1000)*(10000/Ferez!$D$21)</f>
        <v>0.50171908138238752</v>
      </c>
      <c r="AF139" s="3">
        <f t="shared" si="28"/>
        <v>31.219869702206445</v>
      </c>
      <c r="AG139" s="3">
        <f>AF139*Ferez!$D$19</f>
        <v>15.609934851103223</v>
      </c>
      <c r="AH139" s="3">
        <f>(AG139/1000)*(10000/Ferez!$D$21)</f>
        <v>0.39024837127758061</v>
      </c>
      <c r="AI139" s="3">
        <f>AE139*Ferez!$D$20</f>
        <v>1.8396366317354209</v>
      </c>
    </row>
    <row r="140" spans="1:35" x14ac:dyDescent="0.25">
      <c r="A140" s="4">
        <v>834</v>
      </c>
      <c r="B140" s="21" t="s">
        <v>3522</v>
      </c>
      <c r="C140" s="104">
        <v>12</v>
      </c>
      <c r="D140" s="22" t="s">
        <v>1320</v>
      </c>
      <c r="E140" s="100">
        <v>38487</v>
      </c>
      <c r="F140" s="100">
        <v>44204</v>
      </c>
      <c r="G140" s="105">
        <v>15.7</v>
      </c>
      <c r="H140" s="20" t="s">
        <v>1349</v>
      </c>
      <c r="I140" s="20" t="s">
        <v>1352</v>
      </c>
      <c r="J140" s="13">
        <v>3657</v>
      </c>
      <c r="K140" t="s">
        <v>110</v>
      </c>
      <c r="L140" t="s">
        <v>109</v>
      </c>
      <c r="M140" s="20" t="str">
        <f t="shared" si="22"/>
        <v>S</v>
      </c>
      <c r="N140" s="3">
        <v>5.8</v>
      </c>
      <c r="O140" s="23">
        <f t="shared" si="23"/>
        <v>5.8</v>
      </c>
      <c r="P140" s="3">
        <v>34.200000000000003</v>
      </c>
      <c r="Q140" s="3">
        <f>VLOOKUP(J140,Aux_H_adj!$X$2:$Y$922,2,FALSE)</f>
        <v>14</v>
      </c>
      <c r="R140" s="3">
        <f>VLOOKUP(J140,Aux_H_adj!$X$2:$Z$922,3,FALSE)</f>
        <v>51</v>
      </c>
      <c r="S140" s="3">
        <f t="shared" si="20"/>
        <v>10.886198107485642</v>
      </c>
      <c r="T140" s="3">
        <v>92</v>
      </c>
      <c r="U140" s="23">
        <f t="shared" si="24"/>
        <v>41.69</v>
      </c>
      <c r="V140" s="3">
        <f t="shared" si="21"/>
        <v>13.270339155002233</v>
      </c>
      <c r="W140" s="27">
        <f t="shared" si="25"/>
        <v>9.2999999999999992E-3</v>
      </c>
      <c r="X140" s="27">
        <f t="shared" si="26"/>
        <v>1.38E-2</v>
      </c>
      <c r="Y140" s="3">
        <f>VLOOKUP(K140,SSP!$B$2:$D$113,3,FALSE)</f>
        <v>0.34</v>
      </c>
      <c r="Z140" s="3">
        <f>EXP(Ferez!$B$8+Ferez!$B$9*LN(X140)+Ferez!$B$10*LN(O140)+Ferez!$B$11*LN(Y140))</f>
        <v>13.179567243399507</v>
      </c>
      <c r="AA140" s="3">
        <f>EXP(Ferez!$C$8+Ferez!$C$9*LN(Z140))</f>
        <v>5.07915073295396</v>
      </c>
      <c r="AB140" s="3">
        <f>Ferez!$D$8+Ferez!$D$9*Z140+Ferez!$D$10*AA140</f>
        <v>1.566844190415283</v>
      </c>
      <c r="AC140" s="3">
        <f t="shared" si="27"/>
        <v>19.825562166768748</v>
      </c>
      <c r="AD140" s="3">
        <f>AC140*Ferez!$D$19</f>
        <v>9.9127810833843739</v>
      </c>
      <c r="AE140" s="3">
        <f>(AD140/1000)*(10000/Ferez!$D$21)</f>
        <v>0.24781952708460936</v>
      </c>
      <c r="AF140" s="3">
        <f t="shared" si="28"/>
        <v>14.74641143381479</v>
      </c>
      <c r="AG140" s="3">
        <f>AF140*Ferez!$D$19</f>
        <v>7.3732057169073952</v>
      </c>
      <c r="AH140" s="3">
        <f>(AG140/1000)*(10000/Ferez!$D$21)</f>
        <v>0.18433014292268488</v>
      </c>
      <c r="AI140" s="3">
        <f>AE140*Ferez!$D$20</f>
        <v>0.90867159931023433</v>
      </c>
    </row>
    <row r="141" spans="1:35" x14ac:dyDescent="0.25">
      <c r="A141" s="4">
        <v>835</v>
      </c>
      <c r="B141" s="21" t="s">
        <v>3522</v>
      </c>
      <c r="C141" s="104">
        <v>12</v>
      </c>
      <c r="D141" s="22" t="s">
        <v>1320</v>
      </c>
      <c r="E141" s="100">
        <v>38487</v>
      </c>
      <c r="F141" s="100">
        <v>44204</v>
      </c>
      <c r="G141" s="105">
        <v>15.7</v>
      </c>
      <c r="H141" s="20" t="s">
        <v>1349</v>
      </c>
      <c r="I141" s="20" t="s">
        <v>1353</v>
      </c>
      <c r="J141" s="13">
        <v>3657</v>
      </c>
      <c r="K141" t="s">
        <v>110</v>
      </c>
      <c r="L141" t="s">
        <v>109</v>
      </c>
      <c r="M141" s="20" t="str">
        <f t="shared" si="22"/>
        <v>S</v>
      </c>
      <c r="N141" s="3">
        <v>5.8</v>
      </c>
      <c r="O141" s="23">
        <f t="shared" si="23"/>
        <v>5.8</v>
      </c>
      <c r="P141" s="3">
        <v>35.6</v>
      </c>
      <c r="Q141" s="3">
        <f>VLOOKUP(J141,Aux_H_adj!$X$2:$Y$922,2,FALSE)</f>
        <v>14</v>
      </c>
      <c r="R141" s="3">
        <f>VLOOKUP(J141,Aux_H_adj!$X$2:$Z$922,3,FALSE)</f>
        <v>51</v>
      </c>
      <c r="S141" s="3">
        <f t="shared" si="20"/>
        <v>11.331831948142948</v>
      </c>
      <c r="T141" s="3">
        <v>92</v>
      </c>
      <c r="U141" s="23">
        <f t="shared" si="24"/>
        <v>43.4</v>
      </c>
      <c r="V141" s="3">
        <f t="shared" si="21"/>
        <v>13.814649060376516</v>
      </c>
      <c r="W141" s="27">
        <f t="shared" si="25"/>
        <v>1.01E-2</v>
      </c>
      <c r="X141" s="27">
        <f t="shared" si="26"/>
        <v>1.4999999999999999E-2</v>
      </c>
      <c r="Y141" s="3">
        <f>VLOOKUP(K141,SSP!$B$2:$D$113,3,FALSE)</f>
        <v>0.34</v>
      </c>
      <c r="Z141" s="3">
        <f>EXP(Ferez!$B$8+Ferez!$B$9*LN(X141)+Ferez!$B$10*LN(O141)+Ferez!$B$11*LN(Y141))</f>
        <v>14.259998527798709</v>
      </c>
      <c r="AA141" s="3">
        <f>EXP(Ferez!$C$8+Ferez!$C$9*LN(Z141))</f>
        <v>5.3849301729315169</v>
      </c>
      <c r="AB141" s="3">
        <f>Ferez!$D$8+Ferez!$D$9*Z141+Ferez!$D$10*AA141</f>
        <v>1.6733837393943634</v>
      </c>
      <c r="AC141" s="3">
        <f t="shared" si="27"/>
        <v>21.31831244012459</v>
      </c>
      <c r="AD141" s="3">
        <f>AC141*Ferez!$D$19</f>
        <v>10.659156220062295</v>
      </c>
      <c r="AE141" s="3">
        <f>(AD141/1000)*(10000/Ferez!$D$21)</f>
        <v>0.26647890550155734</v>
      </c>
      <c r="AF141" s="3">
        <f t="shared" si="28"/>
        <v>15.933382267193073</v>
      </c>
      <c r="AG141" s="3">
        <f>AF141*Ferez!$D$19</f>
        <v>7.9666911335965365</v>
      </c>
      <c r="AH141" s="3">
        <f>(AG141/1000)*(10000/Ferez!$D$21)</f>
        <v>0.19916727833991341</v>
      </c>
      <c r="AI141" s="3">
        <f>AE141*Ferez!$D$20</f>
        <v>0.97708932017237682</v>
      </c>
    </row>
    <row r="142" spans="1:35" x14ac:dyDescent="0.25">
      <c r="A142" s="4">
        <v>836</v>
      </c>
      <c r="B142" s="21" t="s">
        <v>3522</v>
      </c>
      <c r="C142" s="104">
        <v>12</v>
      </c>
      <c r="D142" s="22" t="s">
        <v>1320</v>
      </c>
      <c r="E142" s="100">
        <v>38487</v>
      </c>
      <c r="F142" s="100">
        <v>44204</v>
      </c>
      <c r="G142" s="105">
        <v>15.7</v>
      </c>
      <c r="H142" s="20" t="s">
        <v>1349</v>
      </c>
      <c r="I142" s="20" t="s">
        <v>1354</v>
      </c>
      <c r="J142" s="13">
        <v>3657</v>
      </c>
      <c r="K142" t="s">
        <v>110</v>
      </c>
      <c r="L142" t="s">
        <v>109</v>
      </c>
      <c r="M142" s="20" t="str">
        <f t="shared" si="22"/>
        <v>S</v>
      </c>
      <c r="N142" s="3">
        <v>5.8</v>
      </c>
      <c r="O142" s="23">
        <f t="shared" si="23"/>
        <v>5.8</v>
      </c>
      <c r="P142" s="3">
        <v>26</v>
      </c>
      <c r="Q142" s="3">
        <f>VLOOKUP(J142,Aux_H_adj!$X$2:$Y$922,2,FALSE)</f>
        <v>14</v>
      </c>
      <c r="R142" s="3">
        <f>VLOOKUP(J142,Aux_H_adj!$X$2:$Z$922,3,FALSE)</f>
        <v>51</v>
      </c>
      <c r="S142" s="3">
        <f t="shared" si="20"/>
        <v>8.2760570407785572</v>
      </c>
      <c r="T142" s="3">
        <v>92</v>
      </c>
      <c r="U142" s="23">
        <f t="shared" si="24"/>
        <v>31.7</v>
      </c>
      <c r="V142" s="3">
        <f t="shared" si="21"/>
        <v>10.090423392026164</v>
      </c>
      <c r="W142" s="27">
        <f t="shared" si="25"/>
        <v>5.4000000000000003E-3</v>
      </c>
      <c r="X142" s="27">
        <f t="shared" si="26"/>
        <v>8.0000000000000002E-3</v>
      </c>
      <c r="Y142" s="3">
        <f>VLOOKUP(K142,SSP!$B$2:$D$113,3,FALSE)</f>
        <v>0.34</v>
      </c>
      <c r="Z142" s="3">
        <f>EXP(Ferez!$B$8+Ferez!$B$9*LN(X142)+Ferez!$B$10*LN(O142)+Ferez!$B$11*LN(Y142))</f>
        <v>7.8731705381860229</v>
      </c>
      <c r="AA142" s="3">
        <f>EXP(Ferez!$C$8+Ferez!$C$9*LN(Z142))</f>
        <v>3.4655662640139835</v>
      </c>
      <c r="AB142" s="3">
        <f>Ferez!$D$8+Ferez!$D$9*Z142+Ferez!$D$10*AA142</f>
        <v>1.0532275846189769</v>
      </c>
      <c r="AC142" s="3">
        <f t="shared" si="27"/>
        <v>12.391964386818984</v>
      </c>
      <c r="AD142" s="3">
        <f>AC142*Ferez!$D$19</f>
        <v>6.1959821934094919</v>
      </c>
      <c r="AE142" s="3">
        <f>(AD142/1000)*(10000/Ferez!$D$21)</f>
        <v>0.15489955483523729</v>
      </c>
      <c r="AF142" s="3">
        <f t="shared" si="28"/>
        <v>8.9263981228050007</v>
      </c>
      <c r="AG142" s="3">
        <f>AF142*Ferez!$D$19</f>
        <v>4.4631990614025003</v>
      </c>
      <c r="AH142" s="3">
        <f>(AG142/1000)*(10000/Ferez!$D$21)</f>
        <v>0.11157997653506251</v>
      </c>
      <c r="AI142" s="3">
        <f>AE142*Ferez!$D$20</f>
        <v>0.56796503439587009</v>
      </c>
    </row>
    <row r="143" spans="1:35" x14ac:dyDescent="0.25">
      <c r="A143" s="4">
        <v>837</v>
      </c>
      <c r="B143" s="21" t="s">
        <v>3522</v>
      </c>
      <c r="C143" s="104">
        <v>12</v>
      </c>
      <c r="D143" s="22" t="s">
        <v>1320</v>
      </c>
      <c r="E143" s="100">
        <v>38487</v>
      </c>
      <c r="F143" s="100">
        <v>44204</v>
      </c>
      <c r="G143" s="105">
        <v>15.7</v>
      </c>
      <c r="H143" s="20" t="s">
        <v>1349</v>
      </c>
      <c r="I143" s="20" t="s">
        <v>1355</v>
      </c>
      <c r="J143" s="13">
        <v>3657</v>
      </c>
      <c r="K143" t="s">
        <v>110</v>
      </c>
      <c r="L143" t="s">
        <v>109</v>
      </c>
      <c r="M143" s="20" t="str">
        <f t="shared" si="22"/>
        <v>S</v>
      </c>
      <c r="N143" s="3">
        <v>5.8</v>
      </c>
      <c r="O143" s="23">
        <f t="shared" si="23"/>
        <v>4.49</v>
      </c>
      <c r="P143" s="3">
        <v>14</v>
      </c>
      <c r="Q143" s="3">
        <f>VLOOKUP(J143,Aux_H_adj!$X$2:$Y$922,2,FALSE)</f>
        <v>14</v>
      </c>
      <c r="R143" s="3">
        <f>VLOOKUP(J143,Aux_H_adj!$X$2:$Z$922,3,FALSE)</f>
        <v>51</v>
      </c>
      <c r="S143" s="3">
        <f t="shared" si="20"/>
        <v>4.45633840657307</v>
      </c>
      <c r="T143" s="3">
        <v>92</v>
      </c>
      <c r="U143" s="23">
        <f t="shared" si="24"/>
        <v>17.07</v>
      </c>
      <c r="V143" s="3">
        <f t="shared" si="21"/>
        <v>5.4335497571573068</v>
      </c>
      <c r="W143" s="27">
        <f t="shared" si="25"/>
        <v>1.6000000000000001E-3</v>
      </c>
      <c r="X143" s="27">
        <f t="shared" si="26"/>
        <v>2.3E-3</v>
      </c>
      <c r="Y143" s="3">
        <f>VLOOKUP(K143,SSP!$B$2:$D$113,3,FALSE)</f>
        <v>0.34</v>
      </c>
      <c r="Z143" s="3">
        <f>EXP(Ferez!$B$8+Ferez!$B$9*LN(X143)+Ferez!$B$10*LN(O143)+Ferez!$B$11*LN(Y143))</f>
        <v>1.8953834503028713</v>
      </c>
      <c r="AA143" s="3">
        <f>EXP(Ferez!$C$8+Ferez!$C$9*LN(Z143))</f>
        <v>1.2047611396238807</v>
      </c>
      <c r="AB143" s="3">
        <f>Ferez!$D$8+Ferez!$D$9*Z143+Ferez!$D$10*AA143</f>
        <v>0.51282661276338526</v>
      </c>
      <c r="AC143" s="3">
        <f t="shared" si="27"/>
        <v>3.6129712026901375</v>
      </c>
      <c r="AD143" s="3">
        <f>AC143*Ferez!$D$19</f>
        <v>1.8064856013450687</v>
      </c>
      <c r="AE143" s="3">
        <f>(AD143/1000)*(10000/Ferez!$D$21)</f>
        <v>4.5162140033626723E-2</v>
      </c>
      <c r="AF143" s="3">
        <f t="shared" si="28"/>
        <v>2.4082100630662566</v>
      </c>
      <c r="AG143" s="3">
        <f>AF143*Ferez!$D$19</f>
        <v>1.2041050315331283</v>
      </c>
      <c r="AH143" s="3">
        <f>(AG143/1000)*(10000/Ferez!$D$21)</f>
        <v>3.0102625788328209E-2</v>
      </c>
      <c r="AI143" s="3">
        <f>AE143*Ferez!$D$20</f>
        <v>0.16559451345663131</v>
      </c>
    </row>
    <row r="144" spans="1:35" x14ac:dyDescent="0.25">
      <c r="A144" s="4">
        <v>831</v>
      </c>
      <c r="B144" s="21" t="s">
        <v>3522</v>
      </c>
      <c r="C144" s="104">
        <v>12</v>
      </c>
      <c r="D144" s="22" t="s">
        <v>1320</v>
      </c>
      <c r="E144" s="100">
        <v>38487</v>
      </c>
      <c r="F144" s="100">
        <v>44204</v>
      </c>
      <c r="G144" s="105">
        <v>15.7</v>
      </c>
      <c r="H144" s="20" t="s">
        <v>1347</v>
      </c>
      <c r="I144" s="20" t="s">
        <v>1348</v>
      </c>
      <c r="J144" s="13">
        <v>3658</v>
      </c>
      <c r="K144" t="s">
        <v>9</v>
      </c>
      <c r="L144" t="s">
        <v>232</v>
      </c>
      <c r="M144" s="20" t="str">
        <f t="shared" si="22"/>
        <v>N</v>
      </c>
      <c r="N144" s="3">
        <v>9.5</v>
      </c>
      <c r="O144" s="23">
        <f t="shared" si="23"/>
        <v>9.5</v>
      </c>
      <c r="P144" s="3">
        <v>77.5</v>
      </c>
      <c r="Q144" s="3">
        <f>VLOOKUP(J144,Aux_H_adj!$X$2:$Y$922,2,FALSE)</f>
        <v>77.5</v>
      </c>
      <c r="R144" s="3">
        <f>VLOOKUP(J144,Aux_H_adj!$X$2:$Z$922,3,FALSE)</f>
        <v>77.5</v>
      </c>
      <c r="S144" s="3">
        <f t="shared" si="20"/>
        <v>24.669016179243776</v>
      </c>
      <c r="T144" s="3">
        <v>87.3</v>
      </c>
      <c r="U144" s="23">
        <f t="shared" si="24"/>
        <v>87.3</v>
      </c>
      <c r="V144" s="3">
        <f t="shared" si="21"/>
        <v>27.788453063844926</v>
      </c>
      <c r="W144" s="27">
        <f t="shared" si="25"/>
        <v>4.7800000000000002E-2</v>
      </c>
      <c r="X144" s="27">
        <f t="shared" si="26"/>
        <v>6.0600000000000001E-2</v>
      </c>
      <c r="Y144" s="3">
        <f>VLOOKUP(K144,SSP!$B$2:$D$113,3,FALSE)</f>
        <v>0.76000000000000079</v>
      </c>
      <c r="Z144" s="3">
        <f>EXP(Ferez!$B$8+Ferez!$B$9*LN(X144)+Ferez!$B$10*LN(O144)+Ferez!$B$11*LN(Y144))</f>
        <v>195.09479731298853</v>
      </c>
      <c r="AA144" s="3">
        <f>EXP(Ferez!$C$8+Ferez!$C$9*LN(Z144))</f>
        <v>37.510395060089309</v>
      </c>
      <c r="AB144" s="3">
        <f>Ferez!$D$8+Ferez!$D$9*Z144+Ferez!$D$10*AA144</f>
        <v>21.148014755389816</v>
      </c>
      <c r="AC144" s="3">
        <f t="shared" si="27"/>
        <v>253.75320712846766</v>
      </c>
      <c r="AD144" s="3">
        <f>AC144*Ferez!$D$19</f>
        <v>126.87660356423383</v>
      </c>
      <c r="AE144" s="3">
        <f>(AD144/1000)*(10000/Ferez!$D$21)</f>
        <v>3.1719150891058456</v>
      </c>
      <c r="AF144" s="3">
        <f t="shared" si="28"/>
        <v>216.24281206837836</v>
      </c>
      <c r="AG144" s="3">
        <f>AF144*Ferez!$D$19</f>
        <v>108.12140603418918</v>
      </c>
      <c r="AH144" s="3">
        <f>(AG144/1000)*(10000/Ferez!$D$21)</f>
        <v>2.7030351508547295</v>
      </c>
      <c r="AI144" s="3">
        <f>AE144*Ferez!$D$20</f>
        <v>11.630355326721434</v>
      </c>
    </row>
    <row r="145" spans="1:35" x14ac:dyDescent="0.25">
      <c r="A145" s="4">
        <v>830</v>
      </c>
      <c r="B145" s="21" t="s">
        <v>3522</v>
      </c>
      <c r="C145" s="104">
        <v>12</v>
      </c>
      <c r="D145" s="22" t="s">
        <v>1320</v>
      </c>
      <c r="E145" s="100">
        <v>38487</v>
      </c>
      <c r="F145" s="100">
        <v>44204</v>
      </c>
      <c r="G145" s="105">
        <v>15.7</v>
      </c>
      <c r="H145" s="20" t="s">
        <v>1345</v>
      </c>
      <c r="I145" s="20" t="s">
        <v>1346</v>
      </c>
      <c r="J145" s="13">
        <v>3659</v>
      </c>
      <c r="K145" t="s">
        <v>9</v>
      </c>
      <c r="L145" t="s">
        <v>232</v>
      </c>
      <c r="M145" s="20" t="str">
        <f t="shared" si="22"/>
        <v>N</v>
      </c>
      <c r="N145" s="3">
        <v>9</v>
      </c>
      <c r="O145" s="23">
        <f t="shared" si="23"/>
        <v>9</v>
      </c>
      <c r="P145" s="3">
        <v>67.8</v>
      </c>
      <c r="Q145" s="3">
        <f>VLOOKUP(J145,Aux_H_adj!$X$2:$Y$922,2,FALSE)</f>
        <v>67.8</v>
      </c>
      <c r="R145" s="3">
        <f>VLOOKUP(J145,Aux_H_adj!$X$2:$Z$922,3,FALSE)</f>
        <v>67.8</v>
      </c>
      <c r="S145" s="3">
        <f t="shared" si="20"/>
        <v>21.581410283261008</v>
      </c>
      <c r="T145" s="3">
        <v>74</v>
      </c>
      <c r="U145" s="23">
        <f t="shared" si="24"/>
        <v>74</v>
      </c>
      <c r="V145" s="3">
        <f t="shared" si="21"/>
        <v>23.554931577600509</v>
      </c>
      <c r="W145" s="27">
        <f t="shared" si="25"/>
        <v>3.6600000000000001E-2</v>
      </c>
      <c r="X145" s="27">
        <f t="shared" si="26"/>
        <v>4.36E-2</v>
      </c>
      <c r="Y145" s="3">
        <f>VLOOKUP(K145,SSP!$B$2:$D$113,3,FALSE)</f>
        <v>0.76000000000000079</v>
      </c>
      <c r="Z145" s="3">
        <f>EXP(Ferez!$B$8+Ferez!$B$9*LN(X145)+Ferez!$B$10*LN(O145)+Ferez!$B$11*LN(Y145))</f>
        <v>135.69254889326862</v>
      </c>
      <c r="AA145" s="3">
        <f>EXP(Ferez!$C$8+Ferez!$C$9*LN(Z145))</f>
        <v>28.651714877948468</v>
      </c>
      <c r="AB145" s="3">
        <f>Ferez!$D$8+Ferez!$D$9*Z145+Ferez!$D$10*AA145</f>
        <v>14.604739582584257</v>
      </c>
      <c r="AC145" s="3">
        <f t="shared" si="27"/>
        <v>178.94900335380134</v>
      </c>
      <c r="AD145" s="3">
        <f>AC145*Ferez!$D$19</f>
        <v>89.474501676900672</v>
      </c>
      <c r="AE145" s="3">
        <f>(AD145/1000)*(10000/Ferez!$D$21)</f>
        <v>2.236862541922517</v>
      </c>
      <c r="AF145" s="3">
        <f t="shared" si="28"/>
        <v>150.29728847585287</v>
      </c>
      <c r="AG145" s="3">
        <f>AF145*Ferez!$D$19</f>
        <v>75.148644237926433</v>
      </c>
      <c r="AH145" s="3">
        <f>(AG145/1000)*(10000/Ferez!$D$21)</f>
        <v>1.8787161059481607</v>
      </c>
      <c r="AI145" s="3">
        <f>AE145*Ferez!$D$20</f>
        <v>8.2018293203825614</v>
      </c>
    </row>
    <row r="146" spans="1:35" x14ac:dyDescent="0.25">
      <c r="A146" s="4">
        <v>829</v>
      </c>
      <c r="B146" s="21" t="s">
        <v>3522</v>
      </c>
      <c r="C146" s="104">
        <v>12</v>
      </c>
      <c r="D146" s="22" t="s">
        <v>1320</v>
      </c>
      <c r="E146" s="100">
        <v>38487</v>
      </c>
      <c r="F146" s="100">
        <v>44204</v>
      </c>
      <c r="G146" s="105">
        <v>15.7</v>
      </c>
      <c r="H146" s="20" t="s">
        <v>1343</v>
      </c>
      <c r="I146" s="20" t="s">
        <v>1344</v>
      </c>
      <c r="J146" s="13">
        <v>3660</v>
      </c>
      <c r="K146" t="s">
        <v>9</v>
      </c>
      <c r="L146" t="s">
        <v>232</v>
      </c>
      <c r="M146" s="20" t="str">
        <f t="shared" si="22"/>
        <v>N</v>
      </c>
      <c r="N146" s="3">
        <v>9</v>
      </c>
      <c r="O146" s="23">
        <f t="shared" si="23"/>
        <v>9</v>
      </c>
      <c r="P146" s="3">
        <v>60.7</v>
      </c>
      <c r="Q146" s="3">
        <f>VLOOKUP(J146,Aux_H_adj!$X$2:$Y$922,2,FALSE)</f>
        <v>60.7</v>
      </c>
      <c r="R146" s="3">
        <f>VLOOKUP(J146,Aux_H_adj!$X$2:$Z$922,3,FALSE)</f>
        <v>60.7</v>
      </c>
      <c r="S146" s="3">
        <f t="shared" si="20"/>
        <v>19.321410091356096</v>
      </c>
      <c r="T146" s="3">
        <v>63</v>
      </c>
      <c r="U146" s="23">
        <f t="shared" si="24"/>
        <v>63</v>
      </c>
      <c r="V146" s="3">
        <f t="shared" si="21"/>
        <v>20.053522829578814</v>
      </c>
      <c r="W146" s="27">
        <f t="shared" si="25"/>
        <v>2.93E-2</v>
      </c>
      <c r="X146" s="27">
        <f t="shared" si="26"/>
        <v>3.1600000000000003E-2</v>
      </c>
      <c r="Y146" s="3">
        <f>VLOOKUP(K146,SSP!$B$2:$D$113,3,FALSE)</f>
        <v>0.76000000000000079</v>
      </c>
      <c r="Z146" s="3">
        <f>EXP(Ferez!$B$8+Ferez!$B$9*LN(X146)+Ferez!$B$10*LN(O146)+Ferez!$B$11*LN(Y146))</f>
        <v>100.10458030212233</v>
      </c>
      <c r="AA146" s="3">
        <f>EXP(Ferez!$C$8+Ferez!$C$9*LN(Z146))</f>
        <v>22.863086617738251</v>
      </c>
      <c r="AB146" s="3">
        <f>Ferez!$D$8+Ferez!$D$9*Z146+Ferez!$D$10*AA146</f>
        <v>10.726159094782675</v>
      </c>
      <c r="AC146" s="3">
        <f t="shared" si="27"/>
        <v>133.69382601464326</v>
      </c>
      <c r="AD146" s="3">
        <f>AC146*Ferez!$D$19</f>
        <v>66.846913007321632</v>
      </c>
      <c r="AE146" s="3">
        <f>(AD146/1000)*(10000/Ferez!$D$21)</f>
        <v>1.6711728251830409</v>
      </c>
      <c r="AF146" s="3">
        <f t="shared" si="28"/>
        <v>110.830739396905</v>
      </c>
      <c r="AG146" s="3">
        <f>AF146*Ferez!$D$19</f>
        <v>55.415369698452501</v>
      </c>
      <c r="AH146" s="3">
        <f>(AG146/1000)*(10000/Ferez!$D$21)</f>
        <v>1.3853842424613125</v>
      </c>
      <c r="AI146" s="3">
        <f>AE146*Ferez!$D$20</f>
        <v>6.1276336923378167</v>
      </c>
    </row>
    <row r="147" spans="1:35" x14ac:dyDescent="0.25">
      <c r="A147" s="4">
        <v>828</v>
      </c>
      <c r="B147" s="21" t="s">
        <v>3522</v>
      </c>
      <c r="C147" s="104">
        <v>12</v>
      </c>
      <c r="D147" s="22" t="s">
        <v>1320</v>
      </c>
      <c r="E147" s="100">
        <v>38487</v>
      </c>
      <c r="F147" s="100">
        <v>44204</v>
      </c>
      <c r="G147" s="105">
        <v>15.7</v>
      </c>
      <c r="H147" s="20" t="s">
        <v>1341</v>
      </c>
      <c r="I147" s="20" t="s">
        <v>1342</v>
      </c>
      <c r="J147" s="13">
        <v>3661</v>
      </c>
      <c r="K147" t="s">
        <v>4</v>
      </c>
      <c r="L147" t="s">
        <v>142</v>
      </c>
      <c r="M147" s="20" t="str">
        <f t="shared" si="22"/>
        <v>N</v>
      </c>
      <c r="N147" s="3">
        <v>9.5</v>
      </c>
      <c r="O147" s="23">
        <f t="shared" si="23"/>
        <v>9.5</v>
      </c>
      <c r="P147" s="3">
        <v>43</v>
      </c>
      <c r="Q147" s="3">
        <f>VLOOKUP(J147,Aux_H_adj!$X$2:$Y$922,2,FALSE)</f>
        <v>43</v>
      </c>
      <c r="R147" s="3">
        <f>VLOOKUP(J147,Aux_H_adj!$X$2:$Z$922,3,FALSE)</f>
        <v>43</v>
      </c>
      <c r="S147" s="3">
        <f t="shared" si="20"/>
        <v>13.687325105903</v>
      </c>
      <c r="T147" s="3">
        <v>52.6</v>
      </c>
      <c r="U147" s="23">
        <f t="shared" si="24"/>
        <v>52.6</v>
      </c>
      <c r="V147" s="3">
        <f t="shared" si="21"/>
        <v>16.743100013267391</v>
      </c>
      <c r="W147" s="27">
        <f t="shared" si="25"/>
        <v>1.47E-2</v>
      </c>
      <c r="X147" s="27">
        <f t="shared" si="26"/>
        <v>2.1999999999999999E-2</v>
      </c>
      <c r="Y147" s="3">
        <f>VLOOKUP(K147,SSP!$B$2:$D$113,3,FALSE)</f>
        <v>0.46000000000000074</v>
      </c>
      <c r="Z147" s="3">
        <f>EXP(Ferez!$B$8+Ferez!$B$9*LN(X147)+Ferez!$B$10*LN(O147)+Ferez!$B$11*LN(Y147))</f>
        <v>44.82560042397013</v>
      </c>
      <c r="AA147" s="3">
        <f>EXP(Ferez!$C$8+Ferez!$C$9*LN(Z147))</f>
        <v>12.596238554758989</v>
      </c>
      <c r="AB147" s="3">
        <f>Ferez!$D$8+Ferez!$D$9*Z147+Ferez!$D$10*AA147</f>
        <v>4.8114994199612457</v>
      </c>
      <c r="AC147" s="3">
        <f t="shared" si="27"/>
        <v>62.233338398690364</v>
      </c>
      <c r="AD147" s="3">
        <f>AC147*Ferez!$D$19</f>
        <v>31.116669199345182</v>
      </c>
      <c r="AE147" s="3">
        <f>(AD147/1000)*(10000/Ferez!$D$21)</f>
        <v>0.7779167299836296</v>
      </c>
      <c r="AF147" s="3">
        <f t="shared" si="28"/>
        <v>49.637099843931374</v>
      </c>
      <c r="AG147" s="3">
        <f>AF147*Ferez!$D$19</f>
        <v>24.818549921965687</v>
      </c>
      <c r="AH147" s="3">
        <f>(AG147/1000)*(10000/Ferez!$D$21)</f>
        <v>0.62046374804914217</v>
      </c>
      <c r="AI147" s="3">
        <f>AE147*Ferez!$D$20</f>
        <v>2.8523613432733086</v>
      </c>
    </row>
    <row r="148" spans="1:35" x14ac:dyDescent="0.25">
      <c r="A148" s="4">
        <v>826</v>
      </c>
      <c r="B148" s="21" t="s">
        <v>3522</v>
      </c>
      <c r="C148" s="104">
        <v>12</v>
      </c>
      <c r="D148" s="22" t="s">
        <v>1320</v>
      </c>
      <c r="E148" s="100">
        <v>38487</v>
      </c>
      <c r="F148" s="100">
        <v>44204</v>
      </c>
      <c r="G148" s="105">
        <v>15.7</v>
      </c>
      <c r="H148" s="20" t="s">
        <v>1338</v>
      </c>
      <c r="I148" s="20" t="s">
        <v>1339</v>
      </c>
      <c r="J148" s="13">
        <v>3662</v>
      </c>
      <c r="K148" t="s">
        <v>49</v>
      </c>
      <c r="L148" t="s">
        <v>48</v>
      </c>
      <c r="M148" s="20" t="str">
        <f t="shared" si="22"/>
        <v>S</v>
      </c>
      <c r="N148" s="3">
        <v>4.5</v>
      </c>
      <c r="O148" s="23">
        <f t="shared" si="23"/>
        <v>4.5</v>
      </c>
      <c r="P148" s="3">
        <v>23.2</v>
      </c>
      <c r="Q148" s="3">
        <f>VLOOKUP(J148,Aux_H_adj!$X$2:$Y$922,2,FALSE)</f>
        <v>12</v>
      </c>
      <c r="R148" s="3">
        <f>VLOOKUP(J148,Aux_H_adj!$X$2:$Z$922,3,FALSE)</f>
        <v>23.2</v>
      </c>
      <c r="S148" s="3">
        <f t="shared" si="20"/>
        <v>7.3847893594639435</v>
      </c>
      <c r="T148" s="3">
        <v>42</v>
      </c>
      <c r="U148" s="23">
        <f t="shared" si="24"/>
        <v>28.28</v>
      </c>
      <c r="V148" s="3">
        <f t="shared" si="21"/>
        <v>9.0018035812776009</v>
      </c>
      <c r="W148" s="27">
        <f t="shared" si="25"/>
        <v>4.3E-3</v>
      </c>
      <c r="X148" s="27">
        <f t="shared" si="26"/>
        <v>6.4000000000000003E-3</v>
      </c>
      <c r="Y148" s="3">
        <f>VLOOKUP(K148,SSP!$B$2:$D$113,3,FALSE)</f>
        <v>0.41000000000000009</v>
      </c>
      <c r="Z148" s="3">
        <f>EXP(Ferez!$B$8+Ferez!$B$9*LN(X148)+Ferez!$B$10*LN(O148)+Ferez!$B$11*LN(Y148))</f>
        <v>6.0494703990263892</v>
      </c>
      <c r="AA148" s="3">
        <f>EXP(Ferez!$C$8+Ferez!$C$9*LN(Z148))</f>
        <v>2.8501575777089276</v>
      </c>
      <c r="AB148" s="3">
        <f>Ferez!$D$8+Ferez!$D$9*Z148+Ferez!$D$10*AA148</f>
        <v>0.88195476743417223</v>
      </c>
      <c r="AC148" s="3">
        <f t="shared" si="27"/>
        <v>9.7815827441694889</v>
      </c>
      <c r="AD148" s="3">
        <f>AC148*Ferez!$D$19</f>
        <v>4.8907913720847445</v>
      </c>
      <c r="AE148" s="3">
        <f>(AD148/1000)*(10000/Ferez!$D$21)</f>
        <v>0.12226978430211861</v>
      </c>
      <c r="AF148" s="3">
        <f t="shared" si="28"/>
        <v>6.9314251664605617</v>
      </c>
      <c r="AG148" s="3">
        <f>AF148*Ferez!$D$19</f>
        <v>3.4657125832302809</v>
      </c>
      <c r="AH148" s="3">
        <f>(AG148/1000)*(10000/Ferez!$D$21)</f>
        <v>8.6642814580757024E-2</v>
      </c>
      <c r="AI148" s="3">
        <f>AE148*Ferez!$D$20</f>
        <v>0.44832254244110159</v>
      </c>
    </row>
    <row r="149" spans="1:35" x14ac:dyDescent="0.25">
      <c r="A149" s="4">
        <v>827</v>
      </c>
      <c r="B149" s="21" t="s">
        <v>3522</v>
      </c>
      <c r="C149" s="104">
        <v>12</v>
      </c>
      <c r="D149" s="22" t="s">
        <v>1320</v>
      </c>
      <c r="E149" s="100">
        <v>38487</v>
      </c>
      <c r="F149" s="100">
        <v>44204</v>
      </c>
      <c r="G149" s="105">
        <v>15.7</v>
      </c>
      <c r="H149" s="20" t="s">
        <v>1338</v>
      </c>
      <c r="I149" s="20" t="s">
        <v>1340</v>
      </c>
      <c r="J149" s="13">
        <v>3662</v>
      </c>
      <c r="K149" t="s">
        <v>49</v>
      </c>
      <c r="L149" t="s">
        <v>48</v>
      </c>
      <c r="M149" s="20" t="str">
        <f t="shared" si="22"/>
        <v>S</v>
      </c>
      <c r="N149" s="3">
        <v>4.5</v>
      </c>
      <c r="O149" s="23">
        <f t="shared" si="23"/>
        <v>4.01</v>
      </c>
      <c r="P149" s="3">
        <v>12</v>
      </c>
      <c r="Q149" s="3">
        <f>VLOOKUP(J149,Aux_H_adj!$X$2:$Y$922,2,FALSE)</f>
        <v>12</v>
      </c>
      <c r="R149" s="3">
        <f>VLOOKUP(J149,Aux_H_adj!$X$2:$Z$922,3,FALSE)</f>
        <v>23.2</v>
      </c>
      <c r="S149" s="3">
        <f t="shared" si="20"/>
        <v>3.8197186342054881</v>
      </c>
      <c r="T149" s="3">
        <v>42</v>
      </c>
      <c r="U149" s="23">
        <f t="shared" si="24"/>
        <v>14.63</v>
      </c>
      <c r="V149" s="3">
        <f t="shared" si="21"/>
        <v>4.656873634868858</v>
      </c>
      <c r="W149" s="27">
        <f t="shared" si="25"/>
        <v>1.1000000000000001E-3</v>
      </c>
      <c r="X149" s="27">
        <f t="shared" si="26"/>
        <v>1.6999999999999999E-3</v>
      </c>
      <c r="Y149" s="3">
        <f>VLOOKUP(K149,SSP!$B$2:$D$113,3,FALSE)</f>
        <v>0.41000000000000009</v>
      </c>
      <c r="Z149" s="3">
        <f>EXP(Ferez!$B$8+Ferez!$B$9*LN(X149)+Ferez!$B$10*LN(O149)+Ferez!$B$11*LN(Y149))</f>
        <v>1.547202076030971</v>
      </c>
      <c r="AA149" s="3">
        <f>EXP(Ferez!$C$8+Ferez!$C$9*LN(Z149))</f>
        <v>1.0363256844772453</v>
      </c>
      <c r="AB149" s="3">
        <f>Ferez!$D$8+Ferez!$D$9*Z149+Ferez!$D$10*AA149</f>
        <v>0.48451932685694166</v>
      </c>
      <c r="AC149" s="3">
        <f t="shared" si="27"/>
        <v>3.0680470873651582</v>
      </c>
      <c r="AD149" s="3">
        <f>AC149*Ferez!$D$19</f>
        <v>1.5340235436825791</v>
      </c>
      <c r="AE149" s="3">
        <f>(AD149/1000)*(10000/Ferez!$D$21)</f>
        <v>3.8350588592064479E-2</v>
      </c>
      <c r="AF149" s="3">
        <f t="shared" si="28"/>
        <v>2.0317214028879125</v>
      </c>
      <c r="AG149" s="3">
        <f>AF149*Ferez!$D$19</f>
        <v>1.0158607014439562</v>
      </c>
      <c r="AH149" s="3">
        <f>(AG149/1000)*(10000/Ferez!$D$21)</f>
        <v>2.5396517536098905E-2</v>
      </c>
      <c r="AI149" s="3">
        <f>AE149*Ferez!$D$20</f>
        <v>0.14061882483756974</v>
      </c>
    </row>
    <row r="150" spans="1:35" x14ac:dyDescent="0.25">
      <c r="A150" s="4">
        <v>825</v>
      </c>
      <c r="B150" s="21" t="s">
        <v>3522</v>
      </c>
      <c r="C150" s="104">
        <v>12</v>
      </c>
      <c r="D150" s="22" t="s">
        <v>1320</v>
      </c>
      <c r="E150" s="100">
        <v>38487</v>
      </c>
      <c r="F150" s="100">
        <v>44204</v>
      </c>
      <c r="G150" s="105">
        <v>15.7</v>
      </c>
      <c r="H150" s="20" t="s">
        <v>1336</v>
      </c>
      <c r="I150" s="20" t="s">
        <v>1337</v>
      </c>
      <c r="J150" s="13">
        <v>3663</v>
      </c>
      <c r="K150" t="s">
        <v>9</v>
      </c>
      <c r="L150" t="s">
        <v>232</v>
      </c>
      <c r="M150" s="20" t="str">
        <f t="shared" si="22"/>
        <v>N</v>
      </c>
      <c r="N150" s="3">
        <v>8</v>
      </c>
      <c r="O150" s="23">
        <f t="shared" si="23"/>
        <v>8</v>
      </c>
      <c r="P150" s="3">
        <v>45.4</v>
      </c>
      <c r="Q150" s="3">
        <f>VLOOKUP(J150,Aux_H_adj!$X$2:$Y$922,2,FALSE)</f>
        <v>45.4</v>
      </c>
      <c r="R150" s="3">
        <f>VLOOKUP(J150,Aux_H_adj!$X$2:$Z$922,3,FALSE)</f>
        <v>45.4</v>
      </c>
      <c r="S150" s="3">
        <f t="shared" si="20"/>
        <v>14.451268832744097</v>
      </c>
      <c r="T150" s="3">
        <v>49.3</v>
      </c>
      <c r="U150" s="23">
        <f t="shared" si="24"/>
        <v>49.3</v>
      </c>
      <c r="V150" s="3">
        <f t="shared" si="21"/>
        <v>15.692677388860879</v>
      </c>
      <c r="W150" s="27">
        <f t="shared" si="25"/>
        <v>1.6400000000000001E-2</v>
      </c>
      <c r="X150" s="27">
        <f t="shared" si="26"/>
        <v>1.9300000000000001E-2</v>
      </c>
      <c r="Y150" s="3">
        <f>VLOOKUP(K150,SSP!$B$2:$D$113,3,FALSE)</f>
        <v>0.76000000000000079</v>
      </c>
      <c r="Z150" s="3">
        <f>EXP(Ferez!$B$8+Ferez!$B$9*LN(X150)+Ferez!$B$10*LN(O150)+Ferez!$B$11*LN(Y150))</f>
        <v>56.096084048918605</v>
      </c>
      <c r="AA150" s="3">
        <f>EXP(Ferez!$C$8+Ferez!$C$9*LN(Z150))</f>
        <v>14.876937056593261</v>
      </c>
      <c r="AB150" s="3">
        <f>Ferez!$D$8+Ferez!$D$9*Z150+Ferez!$D$10*AA150</f>
        <v>6.0012397858380062</v>
      </c>
      <c r="AC150" s="3">
        <f t="shared" si="27"/>
        <v>76.974260891349871</v>
      </c>
      <c r="AD150" s="3">
        <f>AC150*Ferez!$D$19</f>
        <v>38.487130445674936</v>
      </c>
      <c r="AE150" s="3">
        <f>(AD150/1000)*(10000/Ferez!$D$21)</f>
        <v>0.96217826114187344</v>
      </c>
      <c r="AF150" s="3">
        <f t="shared" si="28"/>
        <v>62.097323834756608</v>
      </c>
      <c r="AG150" s="3">
        <f>AF150*Ferez!$D$19</f>
        <v>31.048661917378304</v>
      </c>
      <c r="AH150" s="3">
        <f>(AG150/1000)*(10000/Ferez!$D$21)</f>
        <v>0.7762165479344576</v>
      </c>
      <c r="AI150" s="3">
        <f>AE150*Ferez!$D$20</f>
        <v>3.5279869575202025</v>
      </c>
    </row>
    <row r="151" spans="1:35" x14ac:dyDescent="0.25">
      <c r="A151" s="4">
        <v>824</v>
      </c>
      <c r="B151" s="21" t="s">
        <v>3522</v>
      </c>
      <c r="C151" s="104">
        <v>12</v>
      </c>
      <c r="D151" s="22" t="s">
        <v>1320</v>
      </c>
      <c r="E151" s="100">
        <v>38487</v>
      </c>
      <c r="F151" s="100">
        <v>44204</v>
      </c>
      <c r="G151" s="105">
        <v>15.7</v>
      </c>
      <c r="H151" s="20" t="s">
        <v>1334</v>
      </c>
      <c r="I151" s="20" t="s">
        <v>1335</v>
      </c>
      <c r="J151" s="13">
        <v>3664</v>
      </c>
      <c r="K151" t="s">
        <v>22</v>
      </c>
      <c r="L151" t="s">
        <v>36</v>
      </c>
      <c r="M151" s="20" t="str">
        <f t="shared" si="22"/>
        <v>N</v>
      </c>
      <c r="N151" s="3">
        <v>8</v>
      </c>
      <c r="O151" s="23">
        <f t="shared" si="23"/>
        <v>8</v>
      </c>
      <c r="P151" s="3">
        <v>37.799999999999997</v>
      </c>
      <c r="Q151" s="3">
        <f>VLOOKUP(J151,Aux_H_adj!$X$2:$Y$922,2,FALSE)</f>
        <v>37.799999999999997</v>
      </c>
      <c r="R151" s="3">
        <f>VLOOKUP(J151,Aux_H_adj!$X$2:$Z$922,3,FALSE)</f>
        <v>37.799999999999997</v>
      </c>
      <c r="S151" s="3">
        <f t="shared" si="20"/>
        <v>12.032113697747286</v>
      </c>
      <c r="T151" s="3">
        <v>38.4</v>
      </c>
      <c r="U151" s="23">
        <f t="shared" si="24"/>
        <v>38.4</v>
      </c>
      <c r="V151" s="3">
        <f t="shared" si="21"/>
        <v>12.223099629457561</v>
      </c>
      <c r="W151" s="27">
        <f t="shared" si="25"/>
        <v>1.14E-2</v>
      </c>
      <c r="X151" s="27">
        <f t="shared" si="26"/>
        <v>1.17E-2</v>
      </c>
      <c r="Y151" s="3">
        <f>VLOOKUP(K151,SSP!$B$2:$D$113,3,FALSE)</f>
        <v>0.67000000000000026</v>
      </c>
      <c r="Z151" s="3">
        <f>EXP(Ferez!$B$8+Ferez!$B$9*LN(X151)+Ferez!$B$10*LN(O151)+Ferez!$B$11*LN(Y151))</f>
        <v>30.730882468806971</v>
      </c>
      <c r="AA151" s="3">
        <f>EXP(Ferez!$C$8+Ferez!$C$9*LN(Z151))</f>
        <v>9.5190605922700477</v>
      </c>
      <c r="AB151" s="3">
        <f>Ferez!$D$8+Ferez!$D$9*Z151+Ferez!$D$10*AA151</f>
        <v>3.3430224482224218</v>
      </c>
      <c r="AC151" s="3">
        <f t="shared" si="27"/>
        <v>43.592965509299439</v>
      </c>
      <c r="AD151" s="3">
        <f>AC151*Ferez!$D$19</f>
        <v>21.79648275464972</v>
      </c>
      <c r="AE151" s="3">
        <f>(AD151/1000)*(10000/Ferez!$D$21)</f>
        <v>0.54491206886624299</v>
      </c>
      <c r="AF151" s="3">
        <f t="shared" si="28"/>
        <v>34.073904917029395</v>
      </c>
      <c r="AG151" s="3">
        <f>AF151*Ferez!$D$19</f>
        <v>17.036952458514698</v>
      </c>
      <c r="AH151" s="3">
        <f>(AG151/1000)*(10000/Ferez!$D$21)</f>
        <v>0.4259238114628674</v>
      </c>
      <c r="AI151" s="3">
        <f>AE151*Ferez!$D$20</f>
        <v>1.9980109191762243</v>
      </c>
    </row>
    <row r="152" spans="1:35" x14ac:dyDescent="0.25">
      <c r="A152" s="4">
        <v>823</v>
      </c>
      <c r="B152" s="21" t="s">
        <v>3522</v>
      </c>
      <c r="C152" s="104">
        <v>12</v>
      </c>
      <c r="D152" s="22" t="s">
        <v>1320</v>
      </c>
      <c r="E152" s="100">
        <v>38487</v>
      </c>
      <c r="F152" s="100">
        <v>44204</v>
      </c>
      <c r="G152" s="105">
        <v>15.7</v>
      </c>
      <c r="H152" s="20" t="s">
        <v>1332</v>
      </c>
      <c r="I152" s="20" t="s">
        <v>1333</v>
      </c>
      <c r="J152" s="13">
        <v>3665</v>
      </c>
      <c r="K152" t="s">
        <v>4</v>
      </c>
      <c r="L152" t="s">
        <v>142</v>
      </c>
      <c r="M152" s="20" t="str">
        <f t="shared" si="22"/>
        <v>N</v>
      </c>
      <c r="N152" s="3">
        <v>8.5</v>
      </c>
      <c r="O152" s="23">
        <f t="shared" si="23"/>
        <v>8.5</v>
      </c>
      <c r="P152" s="3">
        <v>31.8</v>
      </c>
      <c r="Q152" s="3">
        <f>VLOOKUP(J152,Aux_H_adj!$X$2:$Y$922,2,FALSE)</f>
        <v>31.8</v>
      </c>
      <c r="R152" s="3">
        <f>VLOOKUP(J152,Aux_H_adj!$X$2:$Z$922,3,FALSE)</f>
        <v>31.8</v>
      </c>
      <c r="S152" s="3">
        <f t="shared" si="20"/>
        <v>10.122254380644543</v>
      </c>
      <c r="T152" s="3">
        <v>41.1</v>
      </c>
      <c r="U152" s="23">
        <f t="shared" si="24"/>
        <v>41.1</v>
      </c>
      <c r="V152" s="3">
        <f t="shared" si="21"/>
        <v>13.082536322153798</v>
      </c>
      <c r="W152" s="27">
        <f t="shared" si="25"/>
        <v>8.0000000000000002E-3</v>
      </c>
      <c r="X152" s="27">
        <f t="shared" si="26"/>
        <v>1.34E-2</v>
      </c>
      <c r="Y152" s="3">
        <f>VLOOKUP(K152,SSP!$B$2:$D$113,3,FALSE)</f>
        <v>0.46000000000000074</v>
      </c>
      <c r="Z152" s="3">
        <f>EXP(Ferez!$B$8+Ferez!$B$9*LN(X152)+Ferez!$B$10*LN(O152)+Ferez!$B$11*LN(Y152))</f>
        <v>25.212745230399928</v>
      </c>
      <c r="AA152" s="3">
        <f>EXP(Ferez!$C$8+Ferez!$C$9*LN(Z152))</f>
        <v>8.2189840357309674</v>
      </c>
      <c r="AB152" s="3">
        <f>Ferez!$D$8+Ferez!$D$9*Z152+Ferez!$D$10*AA152</f>
        <v>2.7763289872307708</v>
      </c>
      <c r="AC152" s="3">
        <f t="shared" si="27"/>
        <v>36.208058253361664</v>
      </c>
      <c r="AD152" s="3">
        <f>AC152*Ferez!$D$19</f>
        <v>18.104029126680832</v>
      </c>
      <c r="AE152" s="3">
        <f>(AD152/1000)*(10000/Ferez!$D$21)</f>
        <v>0.45260072816702085</v>
      </c>
      <c r="AF152" s="3">
        <f t="shared" si="28"/>
        <v>27.989074217630698</v>
      </c>
      <c r="AG152" s="3">
        <f>AF152*Ferez!$D$19</f>
        <v>13.994537108815349</v>
      </c>
      <c r="AH152" s="3">
        <f>(AG152/1000)*(10000/Ferez!$D$21)</f>
        <v>0.3498634277203837</v>
      </c>
      <c r="AI152" s="3">
        <f>AE152*Ferez!$D$20</f>
        <v>1.6595360032790765</v>
      </c>
    </row>
    <row r="153" spans="1:35" x14ac:dyDescent="0.25">
      <c r="A153" s="4">
        <v>822</v>
      </c>
      <c r="B153" s="21" t="s">
        <v>3522</v>
      </c>
      <c r="C153" s="104">
        <v>12</v>
      </c>
      <c r="D153" s="22" t="s">
        <v>1320</v>
      </c>
      <c r="E153" s="100">
        <v>38487</v>
      </c>
      <c r="F153" s="100">
        <v>44204</v>
      </c>
      <c r="G153" s="105">
        <v>15.7</v>
      </c>
      <c r="H153" s="20" t="s">
        <v>1330</v>
      </c>
      <c r="I153" s="20" t="s">
        <v>1331</v>
      </c>
      <c r="J153" s="13">
        <v>3666</v>
      </c>
      <c r="K153" t="s">
        <v>51</v>
      </c>
      <c r="L153" t="s">
        <v>50</v>
      </c>
      <c r="M153" s="20" t="str">
        <f t="shared" si="22"/>
        <v>N</v>
      </c>
      <c r="N153" s="3">
        <v>4.5</v>
      </c>
      <c r="O153" s="23">
        <f t="shared" si="23"/>
        <v>4.5</v>
      </c>
      <c r="P153" s="3">
        <v>16.100000000000001</v>
      </c>
      <c r="Q153" s="3">
        <f>VLOOKUP(J153,Aux_H_adj!$X$2:$Y$922,2,FALSE)</f>
        <v>16.100000000000001</v>
      </c>
      <c r="R153" s="3">
        <f>VLOOKUP(J153,Aux_H_adj!$X$2:$Z$922,3,FALSE)</f>
        <v>16.100000000000001</v>
      </c>
      <c r="S153" s="3">
        <f t="shared" si="20"/>
        <v>5.1247891675590305</v>
      </c>
      <c r="T153" s="3">
        <v>19.399999999999999</v>
      </c>
      <c r="U153" s="23">
        <f t="shared" si="24"/>
        <v>19.399999999999999</v>
      </c>
      <c r="V153" s="3">
        <f t="shared" si="21"/>
        <v>6.1752117919655385</v>
      </c>
      <c r="W153" s="27">
        <f t="shared" si="25"/>
        <v>2.0999999999999999E-3</v>
      </c>
      <c r="X153" s="27">
        <f t="shared" si="26"/>
        <v>3.0000000000000001E-3</v>
      </c>
      <c r="Y153" s="3">
        <f>VLOOKUP(K153,SSP!$B$2:$D$113,3,FALSE)</f>
        <v>0.4900000000000001</v>
      </c>
      <c r="Z153" s="3">
        <f>EXP(Ferez!$B$8+Ferez!$B$9*LN(X153)+Ferez!$B$10*LN(O153)+Ferez!$B$11*LN(Y153))</f>
        <v>3.547383638487362</v>
      </c>
      <c r="AA153" s="3">
        <f>EXP(Ferez!$C$8+Ferez!$C$9*LN(Z153))</f>
        <v>1.9181095228327205</v>
      </c>
      <c r="AB153" s="3">
        <f>Ferez!$D$8+Ferez!$D$9*Z153+Ferez!$D$10*AA153</f>
        <v>0.65453425831169321</v>
      </c>
      <c r="AC153" s="3">
        <f t="shared" si="27"/>
        <v>6.1200274196317759</v>
      </c>
      <c r="AD153" s="3">
        <f>AC153*Ferez!$D$19</f>
        <v>3.0600137098158879</v>
      </c>
      <c r="AE153" s="3">
        <f>(AD153/1000)*(10000/Ferez!$D$21)</f>
        <v>7.6500342745397201E-2</v>
      </c>
      <c r="AF153" s="3">
        <f t="shared" si="28"/>
        <v>4.2019178967990554</v>
      </c>
      <c r="AG153" s="3">
        <f>AF153*Ferez!$D$19</f>
        <v>2.1009589483995277</v>
      </c>
      <c r="AH153" s="3">
        <f>(AG153/1000)*(10000/Ferez!$D$21)</f>
        <v>5.2523973709988195E-2</v>
      </c>
      <c r="AI153" s="3">
        <f>AE153*Ferez!$D$20</f>
        <v>0.28050125673312304</v>
      </c>
    </row>
    <row r="154" spans="1:35" x14ac:dyDescent="0.25">
      <c r="A154" s="4">
        <v>821</v>
      </c>
      <c r="B154" s="21" t="s">
        <v>3522</v>
      </c>
      <c r="C154" s="104">
        <v>12</v>
      </c>
      <c r="D154" s="22" t="s">
        <v>1320</v>
      </c>
      <c r="E154" s="100">
        <v>38487</v>
      </c>
      <c r="F154" s="100">
        <v>44204</v>
      </c>
      <c r="G154" s="105">
        <v>15.7</v>
      </c>
      <c r="H154" s="20" t="s">
        <v>1328</v>
      </c>
      <c r="I154" s="20" t="s">
        <v>1329</v>
      </c>
      <c r="J154" s="13">
        <v>3667</v>
      </c>
      <c r="K154" t="s">
        <v>9</v>
      </c>
      <c r="L154" t="s">
        <v>232</v>
      </c>
      <c r="M154" s="20" t="str">
        <f t="shared" si="22"/>
        <v>N</v>
      </c>
      <c r="N154" s="3">
        <v>10.5</v>
      </c>
      <c r="O154" s="23">
        <f t="shared" si="23"/>
        <v>10.5</v>
      </c>
      <c r="P154" s="3">
        <v>40.6</v>
      </c>
      <c r="Q154" s="3">
        <f>VLOOKUP(J154,Aux_H_adj!$X$2:$Y$922,2,FALSE)</f>
        <v>40.6</v>
      </c>
      <c r="R154" s="3">
        <f>VLOOKUP(J154,Aux_H_adj!$X$2:$Z$922,3,FALSE)</f>
        <v>40.6</v>
      </c>
      <c r="S154" s="3">
        <f t="shared" si="20"/>
        <v>12.923381379061903</v>
      </c>
      <c r="T154" s="3">
        <v>57.4</v>
      </c>
      <c r="U154" s="23">
        <f t="shared" si="24"/>
        <v>57.4</v>
      </c>
      <c r="V154" s="3">
        <f t="shared" si="21"/>
        <v>18.270987466949585</v>
      </c>
      <c r="W154" s="27">
        <f t="shared" si="25"/>
        <v>1.3100000000000001E-2</v>
      </c>
      <c r="X154" s="27">
        <f t="shared" si="26"/>
        <v>2.6200000000000001E-2</v>
      </c>
      <c r="Y154" s="3">
        <f>VLOOKUP(K154,SSP!$B$2:$D$113,3,FALSE)</f>
        <v>0.76000000000000079</v>
      </c>
      <c r="Z154" s="3">
        <f>EXP(Ferez!$B$8+Ferez!$B$9*LN(X154)+Ferez!$B$10*LN(O154)+Ferez!$B$11*LN(Y154))</f>
        <v>97.256041576512985</v>
      </c>
      <c r="AA154" s="3">
        <f>EXP(Ferez!$C$8+Ferez!$C$9*LN(Z154))</f>
        <v>22.37857955127232</v>
      </c>
      <c r="AB154" s="3">
        <f>Ferez!$D$8+Ferez!$D$9*Z154+Ferez!$D$10*AA154</f>
        <v>10.417534545416162</v>
      </c>
      <c r="AC154" s="3">
        <f t="shared" si="27"/>
        <v>130.05215567320147</v>
      </c>
      <c r="AD154" s="3">
        <f>AC154*Ferez!$D$19</f>
        <v>65.026077836600734</v>
      </c>
      <c r="AE154" s="3">
        <f>(AD154/1000)*(10000/Ferez!$D$21)</f>
        <v>1.6256519459150183</v>
      </c>
      <c r="AF154" s="3">
        <f t="shared" si="28"/>
        <v>107.67357612192914</v>
      </c>
      <c r="AG154" s="3">
        <f>AF154*Ferez!$D$19</f>
        <v>53.836788060964572</v>
      </c>
      <c r="AH154" s="3">
        <f>(AG154/1000)*(10000/Ferez!$D$21)</f>
        <v>1.3459197015241142</v>
      </c>
      <c r="AI154" s="3">
        <f>AE154*Ferez!$D$20</f>
        <v>5.9607238016883999</v>
      </c>
    </row>
    <row r="155" spans="1:35" x14ac:dyDescent="0.25">
      <c r="A155" s="4">
        <v>819</v>
      </c>
      <c r="B155" s="21" t="s">
        <v>3522</v>
      </c>
      <c r="C155" s="104">
        <v>12</v>
      </c>
      <c r="D155" s="22" t="s">
        <v>1320</v>
      </c>
      <c r="E155" s="100">
        <v>38487</v>
      </c>
      <c r="F155" s="100">
        <v>44204</v>
      </c>
      <c r="G155" s="105">
        <v>15.7</v>
      </c>
      <c r="H155" s="20" t="s">
        <v>1325</v>
      </c>
      <c r="I155" s="20" t="s">
        <v>1326</v>
      </c>
      <c r="J155" s="13">
        <v>3668</v>
      </c>
      <c r="K155" t="s">
        <v>9</v>
      </c>
      <c r="L155" t="s">
        <v>232</v>
      </c>
      <c r="M155" s="20" t="str">
        <f t="shared" si="22"/>
        <v>S</v>
      </c>
      <c r="N155" s="3">
        <v>9</v>
      </c>
      <c r="O155" s="23">
        <f t="shared" si="23"/>
        <v>9</v>
      </c>
      <c r="P155" s="3">
        <v>29</v>
      </c>
      <c r="Q155" s="3">
        <f>VLOOKUP(J155,Aux_H_adj!$X$2:$Y$922,2,FALSE)</f>
        <v>17.2</v>
      </c>
      <c r="R155" s="3">
        <f>VLOOKUP(J155,Aux_H_adj!$X$2:$Z$922,3,FALSE)</f>
        <v>29</v>
      </c>
      <c r="S155" s="3">
        <f t="shared" si="20"/>
        <v>9.2309866993299305</v>
      </c>
      <c r="T155" s="3">
        <v>50.6</v>
      </c>
      <c r="U155" s="23">
        <f t="shared" si="24"/>
        <v>35.35</v>
      </c>
      <c r="V155" s="3">
        <f t="shared" si="21"/>
        <v>11.252254476597001</v>
      </c>
      <c r="W155" s="27">
        <f t="shared" si="25"/>
        <v>6.7000000000000002E-3</v>
      </c>
      <c r="X155" s="27">
        <f t="shared" si="26"/>
        <v>9.9000000000000008E-3</v>
      </c>
      <c r="Y155" s="3">
        <f>VLOOKUP(K155,SSP!$B$2:$D$113,3,FALSE)</f>
        <v>0.76000000000000079</v>
      </c>
      <c r="Z155" s="3">
        <f>EXP(Ferez!$B$8+Ferez!$B$9*LN(X155)+Ferez!$B$10*LN(O155)+Ferez!$B$11*LN(Y155))</f>
        <v>33.431445744561643</v>
      </c>
      <c r="AA155" s="3">
        <f>EXP(Ferez!$C$8+Ferez!$C$9*LN(Z155))</f>
        <v>10.132939454161587</v>
      </c>
      <c r="AB155" s="3">
        <f>Ferez!$D$8+Ferez!$D$9*Z155+Ferez!$D$10*AA155</f>
        <v>3.6222901013007154</v>
      </c>
      <c r="AC155" s="3">
        <f t="shared" si="27"/>
        <v>47.186675300023943</v>
      </c>
      <c r="AD155" s="3">
        <f>AC155*Ferez!$D$19</f>
        <v>23.593337650011971</v>
      </c>
      <c r="AE155" s="3">
        <f>(AD155/1000)*(10000/Ferez!$D$21)</f>
        <v>0.58983344125029924</v>
      </c>
      <c r="AF155" s="3">
        <f t="shared" si="28"/>
        <v>37.053735845862356</v>
      </c>
      <c r="AG155" s="3">
        <f>AF155*Ferez!$D$19</f>
        <v>18.526867922931178</v>
      </c>
      <c r="AH155" s="3">
        <f>(AG155/1000)*(10000/Ferez!$D$21)</f>
        <v>0.46317169807327946</v>
      </c>
      <c r="AI155" s="3">
        <f>AE155*Ferez!$D$20</f>
        <v>2.1627226179177637</v>
      </c>
    </row>
    <row r="156" spans="1:35" x14ac:dyDescent="0.25">
      <c r="A156" s="4">
        <v>820</v>
      </c>
      <c r="B156" s="21" t="s">
        <v>3522</v>
      </c>
      <c r="C156" s="104">
        <v>12</v>
      </c>
      <c r="D156" s="22" t="s">
        <v>1320</v>
      </c>
      <c r="E156" s="100">
        <v>38487</v>
      </c>
      <c r="F156" s="100">
        <v>44204</v>
      </c>
      <c r="G156" s="105">
        <v>15.7</v>
      </c>
      <c r="H156" s="20" t="s">
        <v>1325</v>
      </c>
      <c r="I156" s="20" t="s">
        <v>1327</v>
      </c>
      <c r="J156" s="13">
        <v>3668</v>
      </c>
      <c r="K156" t="s">
        <v>9</v>
      </c>
      <c r="L156" t="s">
        <v>232</v>
      </c>
      <c r="M156" s="20" t="str">
        <f t="shared" si="22"/>
        <v>S</v>
      </c>
      <c r="N156" s="3">
        <v>9</v>
      </c>
      <c r="O156" s="23">
        <f t="shared" si="23"/>
        <v>5.13</v>
      </c>
      <c r="P156" s="3">
        <v>17.2</v>
      </c>
      <c r="Q156" s="3">
        <f>VLOOKUP(J156,Aux_H_adj!$X$2:$Y$922,2,FALSE)</f>
        <v>17.2</v>
      </c>
      <c r="R156" s="3">
        <f>VLOOKUP(J156,Aux_H_adj!$X$2:$Z$922,3,FALSE)</f>
        <v>29</v>
      </c>
      <c r="S156" s="3">
        <f t="shared" si="20"/>
        <v>5.4749300423611995</v>
      </c>
      <c r="T156" s="3">
        <v>50.6</v>
      </c>
      <c r="U156" s="23">
        <f t="shared" si="24"/>
        <v>20.97</v>
      </c>
      <c r="V156" s="3">
        <f t="shared" si="21"/>
        <v>6.6749583132740904</v>
      </c>
      <c r="W156" s="27">
        <f t="shared" si="25"/>
        <v>2.3999999999999998E-3</v>
      </c>
      <c r="X156" s="27">
        <f t="shared" si="26"/>
        <v>3.5000000000000001E-3</v>
      </c>
      <c r="Y156" s="3">
        <f>VLOOKUP(K156,SSP!$B$2:$D$113,3,FALSE)</f>
        <v>0.76000000000000079</v>
      </c>
      <c r="Z156" s="3">
        <f>EXP(Ferez!$B$8+Ferez!$B$9*LN(X156)+Ferez!$B$10*LN(O156)+Ferez!$B$11*LN(Y156))</f>
        <v>7.2900799731794601</v>
      </c>
      <c r="AA156" s="3">
        <f>EXP(Ferez!$C$8+Ferez!$C$9*LN(Z156))</f>
        <v>3.2732526201483063</v>
      </c>
      <c r="AB156" s="3">
        <f>Ferez!$D$8+Ferez!$D$9*Z156+Ferez!$D$10*AA156</f>
        <v>0.99808289659161842</v>
      </c>
      <c r="AC156" s="3">
        <f t="shared" si="27"/>
        <v>11.561415489919385</v>
      </c>
      <c r="AD156" s="3">
        <f>AC156*Ferez!$D$19</f>
        <v>5.7807077449596926</v>
      </c>
      <c r="AE156" s="3">
        <f>(AD156/1000)*(10000/Ferez!$D$21)</f>
        <v>0.1445176936239923</v>
      </c>
      <c r="AF156" s="3">
        <f t="shared" si="28"/>
        <v>8.2881628697710781</v>
      </c>
      <c r="AG156" s="3">
        <f>AF156*Ferez!$D$19</f>
        <v>4.144081434885539</v>
      </c>
      <c r="AH156" s="3">
        <f>(AG156/1000)*(10000/Ferez!$D$21)</f>
        <v>0.10360203587213848</v>
      </c>
      <c r="AI156" s="3">
        <f>AE156*Ferez!$D$20</f>
        <v>0.52989820995463843</v>
      </c>
    </row>
    <row r="157" spans="1:35" x14ac:dyDescent="0.25">
      <c r="A157" s="4">
        <v>818</v>
      </c>
      <c r="B157" s="21" t="s">
        <v>3522</v>
      </c>
      <c r="C157" s="104">
        <v>12</v>
      </c>
      <c r="D157" s="22" t="s">
        <v>1320</v>
      </c>
      <c r="E157" s="100">
        <v>38487</v>
      </c>
      <c r="F157" s="100">
        <v>44204</v>
      </c>
      <c r="G157" s="105">
        <v>15.7</v>
      </c>
      <c r="H157" s="20" t="s">
        <v>1323</v>
      </c>
      <c r="I157" s="20" t="s">
        <v>1324</v>
      </c>
      <c r="J157" s="13">
        <v>3669</v>
      </c>
      <c r="K157" t="s">
        <v>159</v>
      </c>
      <c r="L157" t="s">
        <v>158</v>
      </c>
      <c r="M157" s="20" t="str">
        <f t="shared" si="22"/>
        <v>N</v>
      </c>
      <c r="N157" s="3">
        <v>3.2</v>
      </c>
      <c r="O157" s="23">
        <f t="shared" si="23"/>
        <v>3.2</v>
      </c>
      <c r="P157" s="3">
        <v>12</v>
      </c>
      <c r="Q157" s="3">
        <f>VLOOKUP(J157,Aux_H_adj!$X$2:$Y$922,2,FALSE)</f>
        <v>12</v>
      </c>
      <c r="R157" s="3">
        <f>VLOOKUP(J157,Aux_H_adj!$X$2:$Z$922,3,FALSE)</f>
        <v>12</v>
      </c>
      <c r="S157" s="3">
        <f t="shared" si="20"/>
        <v>3.8197186342054881</v>
      </c>
      <c r="T157" s="3">
        <v>15</v>
      </c>
      <c r="U157" s="23">
        <f t="shared" si="24"/>
        <v>15</v>
      </c>
      <c r="V157" s="3">
        <f t="shared" si="21"/>
        <v>4.7746482927568605</v>
      </c>
      <c r="W157" s="27">
        <f t="shared" si="25"/>
        <v>1.1000000000000001E-3</v>
      </c>
      <c r="X157" s="27">
        <f t="shared" si="26"/>
        <v>1.8E-3</v>
      </c>
      <c r="Y157" s="3">
        <f>VLOOKUP(K157,SSP!$B$2:$D$113,3,FALSE)</f>
        <v>0.53</v>
      </c>
      <c r="Z157" s="3">
        <f>EXP(Ferez!$B$8+Ferez!$B$9*LN(X157)+Ferez!$B$10*LN(O157)+Ferez!$B$11*LN(Y157))</f>
        <v>1.7090446805345705</v>
      </c>
      <c r="AA157" s="3">
        <f>EXP(Ferez!$C$8+Ferez!$C$9*LN(Z157))</f>
        <v>1.115717121661808</v>
      </c>
      <c r="AB157" s="3">
        <f>Ferez!$D$8+Ferez!$D$9*Z157+Ferez!$D$10*AA157</f>
        <v>0.49758245592287642</v>
      </c>
      <c r="AC157" s="3">
        <f t="shared" si="27"/>
        <v>3.3223442581192546</v>
      </c>
      <c r="AD157" s="3">
        <f>AC157*Ferez!$D$19</f>
        <v>1.6611721290596273</v>
      </c>
      <c r="AE157" s="3">
        <f>(AD157/1000)*(10000/Ferez!$D$21)</f>
        <v>4.1529303226490684E-2</v>
      </c>
      <c r="AF157" s="3">
        <f t="shared" si="28"/>
        <v>2.2066271364574468</v>
      </c>
      <c r="AG157" s="3">
        <f>AF157*Ferez!$D$19</f>
        <v>1.1033135682287234</v>
      </c>
      <c r="AH157" s="3">
        <f>(AG157/1000)*(10000/Ferez!$D$21)</f>
        <v>2.7582839205718086E-2</v>
      </c>
      <c r="AI157" s="3">
        <f>AE157*Ferez!$D$20</f>
        <v>0.15227411183046582</v>
      </c>
    </row>
    <row r="158" spans="1:35" x14ac:dyDescent="0.25">
      <c r="A158" s="4">
        <v>817</v>
      </c>
      <c r="B158" s="21" t="s">
        <v>3522</v>
      </c>
      <c r="C158" s="104">
        <v>12</v>
      </c>
      <c r="D158" s="22" t="s">
        <v>1320</v>
      </c>
      <c r="E158" s="100">
        <v>38487</v>
      </c>
      <c r="F158" s="100">
        <v>44204</v>
      </c>
      <c r="G158" s="105">
        <v>15.7</v>
      </c>
      <c r="H158" s="20" t="s">
        <v>1321</v>
      </c>
      <c r="I158" s="20" t="s">
        <v>1322</v>
      </c>
      <c r="J158" s="13">
        <v>3670</v>
      </c>
      <c r="K158" t="s">
        <v>9</v>
      </c>
      <c r="L158" t="s">
        <v>232</v>
      </c>
      <c r="M158" s="20" t="str">
        <f t="shared" si="22"/>
        <v>N</v>
      </c>
      <c r="N158" s="3">
        <v>7.5</v>
      </c>
      <c r="O158" s="23">
        <f t="shared" si="23"/>
        <v>7.5</v>
      </c>
      <c r="P158" s="3">
        <v>33.1</v>
      </c>
      <c r="Q158" s="3">
        <f>VLOOKUP(J158,Aux_H_adj!$X$2:$Y$922,2,FALSE)</f>
        <v>33.1</v>
      </c>
      <c r="R158" s="3">
        <f>VLOOKUP(J158,Aux_H_adj!$X$2:$Z$922,3,FALSE)</f>
        <v>33.1</v>
      </c>
      <c r="S158" s="3">
        <f t="shared" si="20"/>
        <v>10.536057232683472</v>
      </c>
      <c r="T158" s="3">
        <v>31.6</v>
      </c>
      <c r="U158" s="23">
        <f t="shared" si="24"/>
        <v>31.6</v>
      </c>
      <c r="V158" s="3">
        <f t="shared" si="21"/>
        <v>10.058592403407786</v>
      </c>
      <c r="W158" s="27">
        <f t="shared" si="25"/>
        <v>8.6999999999999994E-3</v>
      </c>
      <c r="X158" s="27">
        <f t="shared" si="26"/>
        <v>7.9000000000000008E-3</v>
      </c>
      <c r="Y158" s="3">
        <f>VLOOKUP(K158,SSP!$B$2:$D$113,3,FALSE)</f>
        <v>0.76000000000000079</v>
      </c>
      <c r="Z158" s="3">
        <f>EXP(Ferez!$B$8+Ferez!$B$9*LN(X158)+Ferez!$B$10*LN(O158)+Ferez!$B$11*LN(Y158))</f>
        <v>22.667988743609339</v>
      </c>
      <c r="AA158" s="3">
        <f>EXP(Ferez!$C$8+Ferez!$C$9*LN(Z158))</f>
        <v>7.5951056601299216</v>
      </c>
      <c r="AB158" s="3">
        <f>Ferez!$D$8+Ferez!$D$9*Z158+Ferez!$D$10*AA158</f>
        <v>2.5170892853349827</v>
      </c>
      <c r="AC158" s="3">
        <f t="shared" si="27"/>
        <v>32.780183689074242</v>
      </c>
      <c r="AD158" s="3">
        <f>AC158*Ferez!$D$19</f>
        <v>16.390091844537121</v>
      </c>
      <c r="AE158" s="3">
        <f>(AD158/1000)*(10000/Ferez!$D$21)</f>
        <v>0.40975229611342801</v>
      </c>
      <c r="AF158" s="3">
        <f t="shared" si="28"/>
        <v>25.185078028944321</v>
      </c>
      <c r="AG158" s="3">
        <f>AF158*Ferez!$D$19</f>
        <v>12.592539014472161</v>
      </c>
      <c r="AH158" s="3">
        <f>(AG158/1000)*(10000/Ferez!$D$21)</f>
        <v>0.31481347536180404</v>
      </c>
      <c r="AI158" s="3">
        <f>AE158*Ferez!$D$20</f>
        <v>1.5024250857492361</v>
      </c>
    </row>
    <row r="159" spans="1:35" x14ac:dyDescent="0.25">
      <c r="A159" s="4">
        <v>931</v>
      </c>
      <c r="B159" s="21" t="s">
        <v>3522</v>
      </c>
      <c r="C159" s="104">
        <v>12</v>
      </c>
      <c r="D159" s="22" t="s">
        <v>1320</v>
      </c>
      <c r="E159" s="100">
        <v>38487</v>
      </c>
      <c r="F159" s="100">
        <v>44204</v>
      </c>
      <c r="G159" s="105">
        <v>15.7</v>
      </c>
      <c r="H159" s="20" t="s">
        <v>1513</v>
      </c>
      <c r="I159" s="20" t="s">
        <v>1514</v>
      </c>
      <c r="J159" s="13">
        <v>3853</v>
      </c>
      <c r="K159" t="s">
        <v>79</v>
      </c>
      <c r="L159" t="s">
        <v>78</v>
      </c>
      <c r="M159" s="20" t="str">
        <f t="shared" si="22"/>
        <v>S</v>
      </c>
      <c r="N159" s="3">
        <v>4.9000000000000004</v>
      </c>
      <c r="O159" s="23">
        <f t="shared" si="23"/>
        <v>4.9000000000000004</v>
      </c>
      <c r="P159" s="3">
        <v>20.7</v>
      </c>
      <c r="Q159" s="3">
        <f>VLOOKUP(J159,Aux_H_adj!$X$2:$Y$922,2,FALSE)</f>
        <v>9.3000000000000007</v>
      </c>
      <c r="R159" s="3">
        <f>VLOOKUP(J159,Aux_H_adj!$X$2:$Z$922,3,FALSE)</f>
        <v>20.7</v>
      </c>
      <c r="S159" s="3">
        <f t="shared" si="20"/>
        <v>6.5890146440044672</v>
      </c>
      <c r="T159" s="3">
        <v>39.5</v>
      </c>
      <c r="U159" s="23">
        <f t="shared" si="24"/>
        <v>25.24</v>
      </c>
      <c r="V159" s="3">
        <f t="shared" si="21"/>
        <v>8.0341415272788765</v>
      </c>
      <c r="W159" s="27">
        <f t="shared" si="25"/>
        <v>3.3999999999999998E-3</v>
      </c>
      <c r="X159" s="27">
        <f t="shared" si="26"/>
        <v>5.1000000000000004E-3</v>
      </c>
      <c r="Y159" s="3">
        <f>VLOOKUP(K159,SSP!$B$2:$D$113,3,FALSE)</f>
        <v>0.31000000000000155</v>
      </c>
      <c r="Z159" s="3">
        <f>EXP(Ferez!$B$8+Ferez!$B$9*LN(X159)+Ferez!$B$10*LN(O159)+Ferez!$B$11*LN(Y159))</f>
        <v>3.9808577033482639</v>
      </c>
      <c r="AA159" s="3">
        <f>EXP(Ferez!$C$8+Ferez!$C$9*LN(Z159))</f>
        <v>2.0894054488254663</v>
      </c>
      <c r="AB159" s="3">
        <f>Ferez!$D$8+Ferez!$D$9*Z159+Ferez!$D$10*AA159</f>
        <v>0.69308676829113813</v>
      </c>
      <c r="AC159" s="3">
        <f t="shared" si="27"/>
        <v>6.7633499204648686</v>
      </c>
      <c r="AD159" s="3">
        <f>AC159*Ferez!$D$19</f>
        <v>3.3816749602324343</v>
      </c>
      <c r="AE159" s="3">
        <f>(AD159/1000)*(10000/Ferez!$D$21)</f>
        <v>8.4541874005810855E-2</v>
      </c>
      <c r="AF159" s="3">
        <f t="shared" si="28"/>
        <v>4.6739444716394019</v>
      </c>
      <c r="AG159" s="3">
        <f>AF159*Ferez!$D$19</f>
        <v>2.3369722358197009</v>
      </c>
      <c r="AH159" s="3">
        <f>(AG159/1000)*(10000/Ferez!$D$21)</f>
        <v>5.842430589549253E-2</v>
      </c>
      <c r="AI159" s="3">
        <f>AE159*Ferez!$D$20</f>
        <v>0.30998687135463981</v>
      </c>
    </row>
    <row r="160" spans="1:35" x14ac:dyDescent="0.25">
      <c r="A160" s="4">
        <v>932</v>
      </c>
      <c r="B160" s="21" t="s">
        <v>3522</v>
      </c>
      <c r="C160" s="104">
        <v>12</v>
      </c>
      <c r="D160" s="22" t="s">
        <v>1320</v>
      </c>
      <c r="E160" s="100">
        <v>38487</v>
      </c>
      <c r="F160" s="100">
        <v>44204</v>
      </c>
      <c r="G160" s="105">
        <v>15.7</v>
      </c>
      <c r="H160" s="20" t="s">
        <v>1513</v>
      </c>
      <c r="I160" s="20" t="s">
        <v>1515</v>
      </c>
      <c r="J160" s="13">
        <v>3853</v>
      </c>
      <c r="K160" t="s">
        <v>79</v>
      </c>
      <c r="L160" t="s">
        <v>78</v>
      </c>
      <c r="M160" s="20" t="str">
        <f t="shared" si="22"/>
        <v>S</v>
      </c>
      <c r="N160" s="3">
        <v>4.9000000000000004</v>
      </c>
      <c r="O160" s="23">
        <f t="shared" si="23"/>
        <v>3.21</v>
      </c>
      <c r="P160" s="3">
        <v>9.3000000000000007</v>
      </c>
      <c r="Q160" s="3">
        <f>VLOOKUP(J160,Aux_H_adj!$X$2:$Y$922,2,FALSE)</f>
        <v>9.3000000000000007</v>
      </c>
      <c r="R160" s="3">
        <f>VLOOKUP(J160,Aux_H_adj!$X$2:$Z$922,3,FALSE)</f>
        <v>20.7</v>
      </c>
      <c r="S160" s="3">
        <f t="shared" si="20"/>
        <v>2.9602819415092534</v>
      </c>
      <c r="T160" s="3">
        <v>39.5</v>
      </c>
      <c r="U160" s="23">
        <f t="shared" si="24"/>
        <v>11.34</v>
      </c>
      <c r="V160" s="3">
        <f t="shared" si="21"/>
        <v>3.6096341093241864</v>
      </c>
      <c r="W160" s="27">
        <f t="shared" si="25"/>
        <v>6.9999999999999999E-4</v>
      </c>
      <c r="X160" s="27">
        <f t="shared" si="26"/>
        <v>1E-3</v>
      </c>
      <c r="Y160" s="3">
        <f>VLOOKUP(K160,SSP!$B$2:$D$113,3,FALSE)</f>
        <v>0.31000000000000155</v>
      </c>
      <c r="Z160" s="3">
        <f>EXP(Ferez!$B$8+Ferez!$B$9*LN(X160)+Ferez!$B$10*LN(O160)+Ferez!$B$11*LN(Y160))</f>
        <v>0.56852800208996956</v>
      </c>
      <c r="AA160" s="3">
        <f>EXP(Ferez!$C$8+Ferez!$C$9*LN(Z160))</f>
        <v>0.49305036281105608</v>
      </c>
      <c r="AB160" s="3">
        <f>Ferez!$D$8+Ferez!$D$9*Z160+Ferez!$D$10*AA160</f>
        <v>0.4109738272555179</v>
      </c>
      <c r="AC160" s="3">
        <f t="shared" si="27"/>
        <v>1.4725521921565436</v>
      </c>
      <c r="AD160" s="3">
        <f>AC160*Ferez!$D$19</f>
        <v>0.73627609607827182</v>
      </c>
      <c r="AE160" s="3">
        <f>(AD160/1000)*(10000/Ferez!$D$21)</f>
        <v>1.8406902401956797E-2</v>
      </c>
      <c r="AF160" s="3">
        <f t="shared" si="28"/>
        <v>0.97950182934548746</v>
      </c>
      <c r="AG160" s="3">
        <f>AF160*Ferez!$D$19</f>
        <v>0.48975091467274373</v>
      </c>
      <c r="AH160" s="3">
        <f>(AG160/1000)*(10000/Ferez!$D$21)</f>
        <v>1.2243772866818594E-2</v>
      </c>
      <c r="AI160" s="3">
        <f>AE160*Ferez!$D$20</f>
        <v>6.7491975473841587E-2</v>
      </c>
    </row>
    <row r="161" spans="1:35" x14ac:dyDescent="0.25">
      <c r="A161" s="4">
        <v>910</v>
      </c>
      <c r="B161" s="21" t="s">
        <v>3522</v>
      </c>
      <c r="C161" s="104">
        <v>12</v>
      </c>
      <c r="D161" s="22" t="s">
        <v>1320</v>
      </c>
      <c r="E161" s="100">
        <v>38487</v>
      </c>
      <c r="F161" s="100">
        <v>44204</v>
      </c>
      <c r="G161" s="105">
        <v>15.7</v>
      </c>
      <c r="H161" s="20" t="s">
        <v>1475</v>
      </c>
      <c r="I161" s="20" t="s">
        <v>1476</v>
      </c>
      <c r="J161" s="13">
        <v>3854</v>
      </c>
      <c r="K161" t="s">
        <v>197</v>
      </c>
      <c r="L161" t="s">
        <v>67</v>
      </c>
      <c r="M161" s="20" t="str">
        <f t="shared" si="22"/>
        <v>N</v>
      </c>
      <c r="N161" s="3">
        <v>4</v>
      </c>
      <c r="O161" s="23">
        <f t="shared" si="23"/>
        <v>4</v>
      </c>
      <c r="P161" s="3">
        <v>13</v>
      </c>
      <c r="Q161" s="3">
        <f>VLOOKUP(J161,Aux_H_adj!$X$2:$Y$922,2,FALSE)</f>
        <v>13</v>
      </c>
      <c r="R161" s="3">
        <f>VLOOKUP(J161,Aux_H_adj!$X$2:$Z$922,3,FALSE)</f>
        <v>13</v>
      </c>
      <c r="S161" s="3">
        <f t="shared" si="20"/>
        <v>4.1380285203892786</v>
      </c>
      <c r="T161" s="3">
        <v>16</v>
      </c>
      <c r="U161" s="23">
        <f t="shared" si="24"/>
        <v>16</v>
      </c>
      <c r="V161" s="3">
        <f t="shared" si="21"/>
        <v>5.0929581789406511</v>
      </c>
      <c r="W161" s="27">
        <f t="shared" si="25"/>
        <v>1.2999999999999999E-3</v>
      </c>
      <c r="X161" s="27">
        <f t="shared" si="26"/>
        <v>2E-3</v>
      </c>
      <c r="Y161" s="3">
        <f>VLOOKUP(K161,SSP!$B$2:$D$113,3,FALSE)</f>
        <v>0.41000000000000009</v>
      </c>
      <c r="Z161" s="3">
        <f>EXP(Ferez!$B$8+Ferez!$B$9*LN(X161)+Ferez!$B$10*LN(O161)+Ferez!$B$11*LN(Y161))</f>
        <v>1.7996966975621322</v>
      </c>
      <c r="AA161" s="3">
        <f>EXP(Ferez!$C$8+Ferez!$C$9*LN(Z161))</f>
        <v>1.1593332301632089</v>
      </c>
      <c r="AB161" s="3">
        <f>Ferez!$D$8+Ferez!$D$9*Z161+Ferez!$D$10*AA161</f>
        <v>0.50497297966244603</v>
      </c>
      <c r="AC161" s="3">
        <f t="shared" si="27"/>
        <v>3.4640029073877869</v>
      </c>
      <c r="AD161" s="3">
        <f>AC161*Ferez!$D$19</f>
        <v>1.7320014536938935</v>
      </c>
      <c r="AE161" s="3">
        <f>(AD161/1000)*(10000/Ferez!$D$21)</f>
        <v>4.3300036342347331E-2</v>
      </c>
      <c r="AF161" s="3">
        <f t="shared" si="28"/>
        <v>2.3046696772245783</v>
      </c>
      <c r="AG161" s="3">
        <f>AF161*Ferez!$D$19</f>
        <v>1.1523348386122891</v>
      </c>
      <c r="AH161" s="3">
        <f>(AG161/1000)*(10000/Ferez!$D$21)</f>
        <v>2.8808370965307226E-2</v>
      </c>
      <c r="AI161" s="3">
        <f>AE161*Ferez!$D$20</f>
        <v>0.1587667999219402</v>
      </c>
    </row>
    <row r="162" spans="1:35" x14ac:dyDescent="0.25">
      <c r="A162" s="4">
        <v>901</v>
      </c>
      <c r="B162" s="21" t="s">
        <v>3522</v>
      </c>
      <c r="C162" s="104">
        <v>12</v>
      </c>
      <c r="D162" s="22" t="s">
        <v>1320</v>
      </c>
      <c r="E162" s="100">
        <v>38487</v>
      </c>
      <c r="F162" s="100">
        <v>44204</v>
      </c>
      <c r="G162" s="105">
        <v>15.7</v>
      </c>
      <c r="H162" s="20" t="s">
        <v>1461</v>
      </c>
      <c r="I162" s="20" t="s">
        <v>1462</v>
      </c>
      <c r="J162" s="13">
        <v>3855</v>
      </c>
      <c r="K162" t="s">
        <v>7</v>
      </c>
      <c r="L162" t="s">
        <v>193</v>
      </c>
      <c r="M162" s="20" t="str">
        <f t="shared" si="22"/>
        <v>N</v>
      </c>
      <c r="N162" s="3">
        <v>11</v>
      </c>
      <c r="O162" s="23">
        <f t="shared" si="23"/>
        <v>11</v>
      </c>
      <c r="P162" s="3">
        <v>73.5</v>
      </c>
      <c r="Q162" s="3">
        <f>VLOOKUP(J162,Aux_H_adj!$X$2:$Y$922,2,FALSE)</f>
        <v>73.5</v>
      </c>
      <c r="R162" s="3">
        <f>VLOOKUP(J162,Aux_H_adj!$X$2:$Z$922,3,FALSE)</f>
        <v>73.5</v>
      </c>
      <c r="S162" s="3">
        <f t="shared" si="20"/>
        <v>23.395776634508614</v>
      </c>
      <c r="T162" s="3">
        <v>78.099999999999994</v>
      </c>
      <c r="U162" s="23">
        <f t="shared" si="24"/>
        <v>78.099999999999994</v>
      </c>
      <c r="V162" s="3">
        <f t="shared" si="21"/>
        <v>24.860002110954049</v>
      </c>
      <c r="W162" s="27">
        <f t="shared" si="25"/>
        <v>4.2999999999999997E-2</v>
      </c>
      <c r="X162" s="27">
        <f t="shared" si="26"/>
        <v>4.8500000000000001E-2</v>
      </c>
      <c r="Y162" s="3">
        <f>VLOOKUP(K162,SSP!$B$2:$D$113,3,FALSE)</f>
        <v>0.57999999999999996</v>
      </c>
      <c r="Z162" s="3">
        <f>EXP(Ferez!$B$8+Ferez!$B$9*LN(X162)+Ferez!$B$10*LN(O162)+Ferez!$B$11*LN(Y162))</f>
        <v>138.05876444600514</v>
      </c>
      <c r="AA162" s="3">
        <f>EXP(Ferez!$C$8+Ferez!$C$9*LN(Z162))</f>
        <v>29.021597729863828</v>
      </c>
      <c r="AB162" s="3">
        <f>Ferez!$D$8+Ferez!$D$9*Z162+Ferez!$D$10*AA162</f>
        <v>14.863916458234232</v>
      </c>
      <c r="AC162" s="3">
        <f t="shared" si="27"/>
        <v>181.9442786341032</v>
      </c>
      <c r="AD162" s="3">
        <f>AC162*Ferez!$D$19</f>
        <v>90.9721393170516</v>
      </c>
      <c r="AE162" s="3">
        <f>(AD162/1000)*(10000/Ferez!$D$21)</f>
        <v>2.2743034829262898</v>
      </c>
      <c r="AF162" s="3">
        <f t="shared" si="28"/>
        <v>152.92268090423937</v>
      </c>
      <c r="AG162" s="3">
        <f>AF162*Ferez!$D$19</f>
        <v>76.461340452119686</v>
      </c>
      <c r="AH162" s="3">
        <f>(AG162/1000)*(10000/Ferez!$D$21)</f>
        <v>1.9115335113029923</v>
      </c>
      <c r="AI162" s="3">
        <f>AE162*Ferez!$D$20</f>
        <v>8.339112770729729</v>
      </c>
    </row>
    <row r="163" spans="1:35" x14ac:dyDescent="0.25">
      <c r="A163" s="4">
        <v>902</v>
      </c>
      <c r="B163" s="21" t="s">
        <v>3522</v>
      </c>
      <c r="C163" s="104">
        <v>12</v>
      </c>
      <c r="D163" s="22" t="s">
        <v>1320</v>
      </c>
      <c r="E163" s="100">
        <v>38487</v>
      </c>
      <c r="F163" s="100">
        <v>44204</v>
      </c>
      <c r="G163" s="105">
        <v>15.7</v>
      </c>
      <c r="H163" s="20" t="s">
        <v>1463</v>
      </c>
      <c r="I163" s="20" t="s">
        <v>1464</v>
      </c>
      <c r="J163" s="13">
        <v>3856</v>
      </c>
      <c r="K163" t="s">
        <v>4</v>
      </c>
      <c r="L163" t="s">
        <v>142</v>
      </c>
      <c r="M163" s="20" t="str">
        <f t="shared" si="22"/>
        <v>S</v>
      </c>
      <c r="N163" s="3">
        <v>10.5</v>
      </c>
      <c r="O163" s="23">
        <f t="shared" si="23"/>
        <v>10.5</v>
      </c>
      <c r="P163" s="3">
        <v>41</v>
      </c>
      <c r="Q163" s="3">
        <f>VLOOKUP(J163,Aux_H_adj!$X$2:$Y$922,2,FALSE)</f>
        <v>39</v>
      </c>
      <c r="R163" s="3">
        <f>VLOOKUP(J163,Aux_H_adj!$X$2:$Z$922,3,FALSE)</f>
        <v>41</v>
      </c>
      <c r="S163" s="3">
        <f t="shared" si="20"/>
        <v>13.050705333535419</v>
      </c>
      <c r="T163" s="3">
        <v>71</v>
      </c>
      <c r="U163" s="23">
        <f t="shared" si="24"/>
        <v>49.98</v>
      </c>
      <c r="V163" s="3">
        <f t="shared" si="21"/>
        <v>15.909128111465858</v>
      </c>
      <c r="W163" s="27">
        <f t="shared" si="25"/>
        <v>1.34E-2</v>
      </c>
      <c r="X163" s="27">
        <f t="shared" si="26"/>
        <v>1.9900000000000001E-2</v>
      </c>
      <c r="Y163" s="3">
        <f>VLOOKUP(K163,SSP!$B$2:$D$113,3,FALSE)</f>
        <v>0.46000000000000074</v>
      </c>
      <c r="Z163" s="3">
        <f>EXP(Ferez!$B$8+Ferez!$B$9*LN(X163)+Ferez!$B$10*LN(O163)+Ferez!$B$11*LN(Y163))</f>
        <v>44.88967013949712</v>
      </c>
      <c r="AA163" s="3">
        <f>EXP(Ferez!$C$8+Ferez!$C$9*LN(Z163))</f>
        <v>12.609594476283181</v>
      </c>
      <c r="AB163" s="3">
        <f>Ferez!$D$8+Ferez!$D$9*Z163+Ferez!$D$10*AA163</f>
        <v>4.8182290881144034</v>
      </c>
      <c r="AC163" s="3">
        <f t="shared" si="27"/>
        <v>62.317493703894712</v>
      </c>
      <c r="AD163" s="3">
        <f>AC163*Ferez!$D$19</f>
        <v>31.158746851947356</v>
      </c>
      <c r="AE163" s="3">
        <f>(AD163/1000)*(10000/Ferez!$D$21)</f>
        <v>0.77896867129868397</v>
      </c>
      <c r="AF163" s="3">
        <f t="shared" si="28"/>
        <v>49.70789922761152</v>
      </c>
      <c r="AG163" s="3">
        <f>AF163*Ferez!$D$19</f>
        <v>24.85394961380576</v>
      </c>
      <c r="AH163" s="3">
        <f>(AG163/1000)*(10000/Ferez!$D$21)</f>
        <v>0.62134874034514398</v>
      </c>
      <c r="AI163" s="3">
        <f>AE163*Ferez!$D$20</f>
        <v>2.8562184614285075</v>
      </c>
    </row>
    <row r="164" spans="1:35" x14ac:dyDescent="0.25">
      <c r="A164" s="4">
        <v>903</v>
      </c>
      <c r="B164" s="21" t="s">
        <v>3522</v>
      </c>
      <c r="C164" s="104">
        <v>12</v>
      </c>
      <c r="D164" s="22" t="s">
        <v>1320</v>
      </c>
      <c r="E164" s="100">
        <v>38487</v>
      </c>
      <c r="F164" s="100">
        <v>44204</v>
      </c>
      <c r="G164" s="105">
        <v>15.7</v>
      </c>
      <c r="H164" s="20" t="s">
        <v>1463</v>
      </c>
      <c r="I164" s="20" t="s">
        <v>1465</v>
      </c>
      <c r="J164" s="13">
        <v>3856</v>
      </c>
      <c r="K164" t="s">
        <v>4</v>
      </c>
      <c r="L164" t="s">
        <v>142</v>
      </c>
      <c r="M164" s="20" t="str">
        <f t="shared" si="22"/>
        <v>S</v>
      </c>
      <c r="N164" s="3">
        <v>10.5</v>
      </c>
      <c r="O164" s="23">
        <f t="shared" si="23"/>
        <v>7.68</v>
      </c>
      <c r="P164" s="3">
        <v>39</v>
      </c>
      <c r="Q164" s="3">
        <f>VLOOKUP(J164,Aux_H_adj!$X$2:$Y$922,2,FALSE)</f>
        <v>39</v>
      </c>
      <c r="R164" s="3">
        <f>VLOOKUP(J164,Aux_H_adj!$X$2:$Z$922,3,FALSE)</f>
        <v>41</v>
      </c>
      <c r="S164" s="3">
        <f t="shared" si="20"/>
        <v>12.414085561167836</v>
      </c>
      <c r="T164" s="3">
        <v>71</v>
      </c>
      <c r="U164" s="23">
        <f t="shared" si="24"/>
        <v>47.54</v>
      </c>
      <c r="V164" s="3">
        <f t="shared" si="21"/>
        <v>15.132451989177408</v>
      </c>
      <c r="W164" s="27">
        <f t="shared" si="25"/>
        <v>1.21E-2</v>
      </c>
      <c r="X164" s="27">
        <f t="shared" si="26"/>
        <v>1.7999999999999999E-2</v>
      </c>
      <c r="Y164" s="3">
        <f>VLOOKUP(K164,SSP!$B$2:$D$113,3,FALSE)</f>
        <v>0.46000000000000074</v>
      </c>
      <c r="Z164" s="3">
        <f>EXP(Ferez!$B$8+Ferez!$B$9*LN(X164)+Ferez!$B$10*LN(O164)+Ferez!$B$11*LN(Y164))</f>
        <v>30.22531014569385</v>
      </c>
      <c r="AA164" s="3">
        <f>EXP(Ferez!$C$8+Ferez!$C$9*LN(Z164))</f>
        <v>9.4026169137208111</v>
      </c>
      <c r="AB164" s="3">
        <f>Ferez!$D$8+Ferez!$D$9*Z164+Ferez!$D$10*AA164</f>
        <v>3.2908717707207922</v>
      </c>
      <c r="AC164" s="3">
        <f t="shared" si="27"/>
        <v>42.918798830135451</v>
      </c>
      <c r="AD164" s="3">
        <f>AC164*Ferez!$D$19</f>
        <v>21.459399415067725</v>
      </c>
      <c r="AE164" s="3">
        <f>(AD164/1000)*(10000/Ferez!$D$21)</f>
        <v>0.53648498537669309</v>
      </c>
      <c r="AF164" s="3">
        <f t="shared" si="28"/>
        <v>33.516181916414645</v>
      </c>
      <c r="AG164" s="3">
        <f>AF164*Ferez!$D$19</f>
        <v>16.758090958207323</v>
      </c>
      <c r="AH164" s="3">
        <f>(AG164/1000)*(10000/Ferez!$D$21)</f>
        <v>0.41895227395518309</v>
      </c>
      <c r="AI164" s="3">
        <f>AE164*Ferez!$D$20</f>
        <v>1.9671116130478745</v>
      </c>
    </row>
    <row r="165" spans="1:35" x14ac:dyDescent="0.25">
      <c r="A165" s="4">
        <v>904</v>
      </c>
      <c r="B165" s="21" t="s">
        <v>3522</v>
      </c>
      <c r="C165" s="104">
        <v>12</v>
      </c>
      <c r="D165" s="22" t="s">
        <v>1320</v>
      </c>
      <c r="E165" s="100">
        <v>38487</v>
      </c>
      <c r="F165" s="100">
        <v>44204</v>
      </c>
      <c r="G165" s="105">
        <v>15.7</v>
      </c>
      <c r="H165" s="20" t="s">
        <v>1466</v>
      </c>
      <c r="I165" s="20" t="s">
        <v>1467</v>
      </c>
      <c r="J165" s="13">
        <v>3857</v>
      </c>
      <c r="K165" t="s">
        <v>110</v>
      </c>
      <c r="L165" t="s">
        <v>109</v>
      </c>
      <c r="M165" s="20" t="str">
        <f t="shared" si="22"/>
        <v>S</v>
      </c>
      <c r="N165" s="3">
        <v>6</v>
      </c>
      <c r="O165" s="23">
        <f t="shared" si="23"/>
        <v>6</v>
      </c>
      <c r="P165" s="3">
        <v>43.4</v>
      </c>
      <c r="Q165" s="3">
        <f>VLOOKUP(J165,Aux_H_adj!$X$2:$Y$922,2,FALSE)</f>
        <v>14</v>
      </c>
      <c r="R165" s="3">
        <f>VLOOKUP(J165,Aux_H_adj!$X$2:$Z$922,3,FALSE)</f>
        <v>43.4</v>
      </c>
      <c r="S165" s="3">
        <f t="shared" si="20"/>
        <v>13.814649060376516</v>
      </c>
      <c r="T165" s="3">
        <v>81.2</v>
      </c>
      <c r="U165" s="23">
        <f t="shared" si="24"/>
        <v>52.91</v>
      </c>
      <c r="V165" s="3">
        <f t="shared" si="21"/>
        <v>16.841776077984363</v>
      </c>
      <c r="W165" s="27">
        <f t="shared" si="25"/>
        <v>1.4999999999999999E-2</v>
      </c>
      <c r="X165" s="27">
        <f t="shared" si="26"/>
        <v>2.23E-2</v>
      </c>
      <c r="Y165" s="3">
        <f>VLOOKUP(K165,SSP!$B$2:$D$113,3,FALSE)</f>
        <v>0.34</v>
      </c>
      <c r="Z165" s="3">
        <f>EXP(Ferez!$B$8+Ferez!$B$9*LN(X165)+Ferez!$B$10*LN(O165)+Ferez!$B$11*LN(Y165))</f>
        <v>21.429250093213341</v>
      </c>
      <c r="AA165" s="3">
        <f>EXP(Ferez!$C$8+Ferez!$C$9*LN(Z165))</f>
        <v>7.2849284237037226</v>
      </c>
      <c r="AB165" s="3">
        <f>Ferez!$D$8+Ferez!$D$9*Z165+Ferez!$D$10*AA165</f>
        <v>2.3914555252744378</v>
      </c>
      <c r="AC165" s="3">
        <f t="shared" si="27"/>
        <v>31.1056340421915</v>
      </c>
      <c r="AD165" s="3">
        <f>AC165*Ferez!$D$19</f>
        <v>15.55281702109575</v>
      </c>
      <c r="AE165" s="3">
        <f>(AD165/1000)*(10000/Ferez!$D$21)</f>
        <v>0.38882042552739376</v>
      </c>
      <c r="AF165" s="3">
        <f t="shared" si="28"/>
        <v>23.820705618487779</v>
      </c>
      <c r="AG165" s="3">
        <f>AF165*Ferez!$D$19</f>
        <v>11.910352809243889</v>
      </c>
      <c r="AH165" s="3">
        <f>(AG165/1000)*(10000/Ferez!$D$21)</f>
        <v>0.29775882023109723</v>
      </c>
      <c r="AI165" s="3">
        <f>AE165*Ferez!$D$20</f>
        <v>1.4256748936004437</v>
      </c>
    </row>
    <row r="166" spans="1:35" x14ac:dyDescent="0.25">
      <c r="A166" s="4">
        <v>905</v>
      </c>
      <c r="B166" s="21" t="s">
        <v>3522</v>
      </c>
      <c r="C166" s="104">
        <v>12</v>
      </c>
      <c r="D166" s="22" t="s">
        <v>1320</v>
      </c>
      <c r="E166" s="100">
        <v>38487</v>
      </c>
      <c r="F166" s="100">
        <v>44204</v>
      </c>
      <c r="G166" s="105">
        <v>15.7</v>
      </c>
      <c r="H166" s="20" t="s">
        <v>1466</v>
      </c>
      <c r="I166" s="20" t="s">
        <v>1468</v>
      </c>
      <c r="J166" s="13">
        <v>3857</v>
      </c>
      <c r="K166" t="s">
        <v>110</v>
      </c>
      <c r="L166" t="s">
        <v>109</v>
      </c>
      <c r="M166" s="20" t="str">
        <f t="shared" si="22"/>
        <v>S</v>
      </c>
      <c r="N166" s="3">
        <v>6</v>
      </c>
      <c r="O166" s="23">
        <f t="shared" si="23"/>
        <v>6</v>
      </c>
      <c r="P166" s="3">
        <v>29</v>
      </c>
      <c r="Q166" s="3">
        <f>VLOOKUP(J166,Aux_H_adj!$X$2:$Y$922,2,FALSE)</f>
        <v>14</v>
      </c>
      <c r="R166" s="3">
        <f>VLOOKUP(J166,Aux_H_adj!$X$2:$Z$922,3,FALSE)</f>
        <v>43.4</v>
      </c>
      <c r="S166" s="3">
        <f t="shared" si="20"/>
        <v>9.2309866993299305</v>
      </c>
      <c r="T166" s="3">
        <v>81.2</v>
      </c>
      <c r="U166" s="23">
        <f t="shared" si="24"/>
        <v>35.35</v>
      </c>
      <c r="V166" s="3">
        <f t="shared" si="21"/>
        <v>11.252254476597001</v>
      </c>
      <c r="W166" s="27">
        <f t="shared" si="25"/>
        <v>6.7000000000000002E-3</v>
      </c>
      <c r="X166" s="27">
        <f t="shared" si="26"/>
        <v>9.9000000000000008E-3</v>
      </c>
      <c r="Y166" s="3">
        <f>VLOOKUP(K166,SSP!$B$2:$D$113,3,FALSE)</f>
        <v>0.34</v>
      </c>
      <c r="Z166" s="3">
        <f>EXP(Ferez!$B$8+Ferez!$B$9*LN(X166)+Ferez!$B$10*LN(O166)+Ferez!$B$11*LN(Y166))</f>
        <v>9.9484471435762387</v>
      </c>
      <c r="AA166" s="3">
        <f>EXP(Ferez!$C$8+Ferez!$C$9*LN(Z166))</f>
        <v>4.1225178299915131</v>
      </c>
      <c r="AB166" s="3">
        <f>Ferez!$D$8+Ferez!$D$9*Z166+Ferez!$D$10*AA166</f>
        <v>1.251864995829445</v>
      </c>
      <c r="AC166" s="3">
        <f t="shared" si="27"/>
        <v>15.322829969397196</v>
      </c>
      <c r="AD166" s="3">
        <f>AC166*Ferez!$D$19</f>
        <v>7.6614149846985979</v>
      </c>
      <c r="AE166" s="3">
        <f>(AD166/1000)*(10000/Ferez!$D$21)</f>
        <v>0.19153537461746495</v>
      </c>
      <c r="AF166" s="3">
        <f t="shared" si="28"/>
        <v>11.200312139405684</v>
      </c>
      <c r="AG166" s="3">
        <f>AF166*Ferez!$D$19</f>
        <v>5.6001560697028419</v>
      </c>
      <c r="AH166" s="3">
        <f>(AG166/1000)*(10000/Ferez!$D$21)</f>
        <v>0.14000390174257105</v>
      </c>
      <c r="AI166" s="3">
        <f>AE166*Ferez!$D$20</f>
        <v>0.7022963735973714</v>
      </c>
    </row>
    <row r="167" spans="1:35" x14ac:dyDescent="0.25">
      <c r="A167" s="4">
        <v>906</v>
      </c>
      <c r="B167" s="21" t="s">
        <v>3522</v>
      </c>
      <c r="C167" s="104">
        <v>12</v>
      </c>
      <c r="D167" s="22" t="s">
        <v>1320</v>
      </c>
      <c r="E167" s="100">
        <v>38487</v>
      </c>
      <c r="F167" s="100">
        <v>44204</v>
      </c>
      <c r="G167" s="105">
        <v>15.7</v>
      </c>
      <c r="H167" s="20" t="s">
        <v>1466</v>
      </c>
      <c r="I167" s="20" t="s">
        <v>1469</v>
      </c>
      <c r="J167" s="13">
        <v>3857</v>
      </c>
      <c r="K167" t="s">
        <v>110</v>
      </c>
      <c r="L167" t="s">
        <v>109</v>
      </c>
      <c r="M167" s="20" t="str">
        <f t="shared" si="22"/>
        <v>S</v>
      </c>
      <c r="N167" s="3">
        <v>6</v>
      </c>
      <c r="O167" s="23">
        <f t="shared" si="23"/>
        <v>6</v>
      </c>
      <c r="P167" s="3">
        <v>29.8</v>
      </c>
      <c r="Q167" s="3">
        <f>VLOOKUP(J167,Aux_H_adj!$X$2:$Y$922,2,FALSE)</f>
        <v>14</v>
      </c>
      <c r="R167" s="3">
        <f>VLOOKUP(J167,Aux_H_adj!$X$2:$Z$922,3,FALSE)</f>
        <v>43.4</v>
      </c>
      <c r="S167" s="3">
        <f t="shared" si="20"/>
        <v>9.4856346082769623</v>
      </c>
      <c r="T167" s="3">
        <v>81.2</v>
      </c>
      <c r="U167" s="23">
        <f t="shared" si="24"/>
        <v>36.33</v>
      </c>
      <c r="V167" s="3">
        <f t="shared" si="21"/>
        <v>11.564198165057116</v>
      </c>
      <c r="W167" s="27">
        <f t="shared" si="25"/>
        <v>7.1000000000000004E-3</v>
      </c>
      <c r="X167" s="27">
        <f t="shared" si="26"/>
        <v>1.0500000000000001E-2</v>
      </c>
      <c r="Y167" s="3">
        <f>VLOOKUP(K167,SSP!$B$2:$D$113,3,FALSE)</f>
        <v>0.34</v>
      </c>
      <c r="Z167" s="3">
        <f>EXP(Ferez!$B$8+Ferez!$B$9*LN(X167)+Ferez!$B$10*LN(O167)+Ferez!$B$11*LN(Y167))</f>
        <v>10.517254720328395</v>
      </c>
      <c r="AA167" s="3">
        <f>EXP(Ferez!$C$8+Ferez!$C$9*LN(Z167))</f>
        <v>4.2961453184763796</v>
      </c>
      <c r="AB167" s="3">
        <f>Ferez!$D$8+Ferez!$D$9*Z167+Ferez!$D$10*AA167</f>
        <v>1.3068638537885624</v>
      </c>
      <c r="AC167" s="3">
        <f t="shared" si="27"/>
        <v>16.120263892593339</v>
      </c>
      <c r="AD167" s="3">
        <f>AC167*Ferez!$D$19</f>
        <v>8.0601319462966696</v>
      </c>
      <c r="AE167" s="3">
        <f>(AD167/1000)*(10000/Ferez!$D$21)</f>
        <v>0.20150329865741673</v>
      </c>
      <c r="AF167" s="3">
        <f t="shared" si="28"/>
        <v>11.824118574116959</v>
      </c>
      <c r="AG167" s="3">
        <f>AF167*Ferez!$D$19</f>
        <v>5.9120592870584794</v>
      </c>
      <c r="AH167" s="3">
        <f>(AG167/1000)*(10000/Ferez!$D$21)</f>
        <v>0.147801482176462</v>
      </c>
      <c r="AI167" s="3">
        <f>AE167*Ferez!$D$20</f>
        <v>0.73884542841052803</v>
      </c>
    </row>
    <row r="168" spans="1:35" x14ac:dyDescent="0.25">
      <c r="A168" s="4">
        <v>907</v>
      </c>
      <c r="B168" s="21" t="s">
        <v>3522</v>
      </c>
      <c r="C168" s="104">
        <v>12</v>
      </c>
      <c r="D168" s="22" t="s">
        <v>1320</v>
      </c>
      <c r="E168" s="100">
        <v>38487</v>
      </c>
      <c r="F168" s="100">
        <v>44204</v>
      </c>
      <c r="G168" s="105">
        <v>15.7</v>
      </c>
      <c r="H168" s="20" t="s">
        <v>1466</v>
      </c>
      <c r="I168" s="20" t="s">
        <v>1470</v>
      </c>
      <c r="J168" s="13">
        <v>3857</v>
      </c>
      <c r="K168" t="s">
        <v>110</v>
      </c>
      <c r="L168" t="s">
        <v>109</v>
      </c>
      <c r="M168" s="20" t="str">
        <f t="shared" si="22"/>
        <v>S</v>
      </c>
      <c r="N168" s="3">
        <v>6</v>
      </c>
      <c r="O168" s="23">
        <f t="shared" si="23"/>
        <v>4.49</v>
      </c>
      <c r="P168" s="3">
        <v>14</v>
      </c>
      <c r="Q168" s="3">
        <f>VLOOKUP(J168,Aux_H_adj!$X$2:$Y$922,2,FALSE)</f>
        <v>14</v>
      </c>
      <c r="R168" s="3">
        <f>VLOOKUP(J168,Aux_H_adj!$X$2:$Z$922,3,FALSE)</f>
        <v>43.4</v>
      </c>
      <c r="S168" s="3">
        <f t="shared" si="20"/>
        <v>4.45633840657307</v>
      </c>
      <c r="T168" s="3">
        <v>81.2</v>
      </c>
      <c r="U168" s="23">
        <f t="shared" si="24"/>
        <v>17.07</v>
      </c>
      <c r="V168" s="3">
        <f t="shared" si="21"/>
        <v>5.4335497571573068</v>
      </c>
      <c r="W168" s="27">
        <f t="shared" si="25"/>
        <v>1.6000000000000001E-3</v>
      </c>
      <c r="X168" s="27">
        <f t="shared" si="26"/>
        <v>2.3E-3</v>
      </c>
      <c r="Y168" s="3">
        <f>VLOOKUP(K168,SSP!$B$2:$D$113,3,FALSE)</f>
        <v>0.34</v>
      </c>
      <c r="Z168" s="3">
        <f>EXP(Ferez!$B$8+Ferez!$B$9*LN(X168)+Ferez!$B$10*LN(O168)+Ferez!$B$11*LN(Y168))</f>
        <v>1.8953834503028713</v>
      </c>
      <c r="AA168" s="3">
        <f>EXP(Ferez!$C$8+Ferez!$C$9*LN(Z168))</f>
        <v>1.2047611396238807</v>
      </c>
      <c r="AB168" s="3">
        <f>Ferez!$D$8+Ferez!$D$9*Z168+Ferez!$D$10*AA168</f>
        <v>0.51282661276338526</v>
      </c>
      <c r="AC168" s="3">
        <f t="shared" si="27"/>
        <v>3.6129712026901375</v>
      </c>
      <c r="AD168" s="3">
        <f>AC168*Ferez!$D$19</f>
        <v>1.8064856013450687</v>
      </c>
      <c r="AE168" s="3">
        <f>(AD168/1000)*(10000/Ferez!$D$21)</f>
        <v>4.5162140033626723E-2</v>
      </c>
      <c r="AF168" s="3">
        <f t="shared" si="28"/>
        <v>2.4082100630662566</v>
      </c>
      <c r="AG168" s="3">
        <f>AF168*Ferez!$D$19</f>
        <v>1.2041050315331283</v>
      </c>
      <c r="AH168" s="3">
        <f>(AG168/1000)*(10000/Ferez!$D$21)</f>
        <v>3.0102625788328209E-2</v>
      </c>
      <c r="AI168" s="3">
        <f>AE168*Ferez!$D$20</f>
        <v>0.16559451345663131</v>
      </c>
    </row>
    <row r="169" spans="1:35" x14ac:dyDescent="0.25">
      <c r="A169" s="4">
        <v>900</v>
      </c>
      <c r="B169" s="21" t="s">
        <v>3522</v>
      </c>
      <c r="C169" s="104">
        <v>12</v>
      </c>
      <c r="D169" s="22" t="s">
        <v>1320</v>
      </c>
      <c r="E169" s="100">
        <v>38487</v>
      </c>
      <c r="F169" s="100">
        <v>44204</v>
      </c>
      <c r="G169" s="105">
        <v>15.7</v>
      </c>
      <c r="H169" s="20" t="s">
        <v>1459</v>
      </c>
      <c r="I169" s="20" t="s">
        <v>1460</v>
      </c>
      <c r="J169" s="13">
        <v>3858</v>
      </c>
      <c r="K169" t="s">
        <v>9</v>
      </c>
      <c r="L169" t="s">
        <v>232</v>
      </c>
      <c r="M169" s="20" t="str">
        <f t="shared" si="22"/>
        <v>N</v>
      </c>
      <c r="N169" s="3">
        <v>8</v>
      </c>
      <c r="O169" s="23">
        <f t="shared" si="23"/>
        <v>8</v>
      </c>
      <c r="P169" s="3">
        <v>59</v>
      </c>
      <c r="Q169" s="3">
        <f>VLOOKUP(J169,Aux_H_adj!$X$2:$Y$922,2,FALSE)</f>
        <v>59</v>
      </c>
      <c r="R169" s="3">
        <f>VLOOKUP(J169,Aux_H_adj!$X$2:$Z$922,3,FALSE)</f>
        <v>59</v>
      </c>
      <c r="S169" s="3">
        <f t="shared" si="20"/>
        <v>18.780283284843652</v>
      </c>
      <c r="T169" s="3">
        <v>51.5</v>
      </c>
      <c r="U169" s="23">
        <f t="shared" si="24"/>
        <v>51.5</v>
      </c>
      <c r="V169" s="3">
        <f t="shared" si="21"/>
        <v>16.392959138465219</v>
      </c>
      <c r="W169" s="27">
        <f t="shared" si="25"/>
        <v>2.7699999999999999E-2</v>
      </c>
      <c r="X169" s="27">
        <f t="shared" si="26"/>
        <v>2.1100000000000001E-2</v>
      </c>
      <c r="Y169" s="3">
        <f>VLOOKUP(K169,SSP!$B$2:$D$113,3,FALSE)</f>
        <v>0.76000000000000079</v>
      </c>
      <c r="Z169" s="3">
        <f>EXP(Ferez!$B$8+Ferez!$B$9*LN(X169)+Ferez!$B$10*LN(O169)+Ferez!$B$11*LN(Y169))</f>
        <v>61.027486716086464</v>
      </c>
      <c r="AA169" s="3">
        <f>EXP(Ferez!$C$8+Ferez!$C$9*LN(Z169))</f>
        <v>15.836689032189458</v>
      </c>
      <c r="AB169" s="3">
        <f>Ferez!$D$8+Ferez!$D$9*Z169+Ferez!$D$10*AA169</f>
        <v>6.5251018125904201</v>
      </c>
      <c r="AC169" s="3">
        <f t="shared" si="27"/>
        <v>83.389277560866347</v>
      </c>
      <c r="AD169" s="3">
        <f>AC169*Ferez!$D$19</f>
        <v>41.694638780433174</v>
      </c>
      <c r="AE169" s="3">
        <f>(AD169/1000)*(10000/Ferez!$D$21)</f>
        <v>1.0423659695108294</v>
      </c>
      <c r="AF169" s="3">
        <f t="shared" si="28"/>
        <v>67.552588528676878</v>
      </c>
      <c r="AG169" s="3">
        <f>AF169*Ferez!$D$19</f>
        <v>33.776294264338439</v>
      </c>
      <c r="AH169" s="3">
        <f>(AG169/1000)*(10000/Ferez!$D$21)</f>
        <v>0.844407356608461</v>
      </c>
      <c r="AI169" s="3">
        <f>AE169*Ferez!$D$20</f>
        <v>3.8220085548730407</v>
      </c>
    </row>
    <row r="170" spans="1:35" x14ac:dyDescent="0.25">
      <c r="A170" s="4">
        <v>899</v>
      </c>
      <c r="B170" s="21" t="s">
        <v>3522</v>
      </c>
      <c r="C170" s="104">
        <v>12</v>
      </c>
      <c r="D170" s="22" t="s">
        <v>1320</v>
      </c>
      <c r="E170" s="100">
        <v>38487</v>
      </c>
      <c r="F170" s="100">
        <v>44204</v>
      </c>
      <c r="G170" s="105">
        <v>15.7</v>
      </c>
      <c r="H170" s="20" t="s">
        <v>1457</v>
      </c>
      <c r="I170" s="20" t="s">
        <v>1458</v>
      </c>
      <c r="J170" s="13">
        <v>3859</v>
      </c>
      <c r="K170" t="s">
        <v>144</v>
      </c>
      <c r="L170" t="s">
        <v>143</v>
      </c>
      <c r="M170" s="20" t="str">
        <f t="shared" si="22"/>
        <v>N</v>
      </c>
      <c r="N170" s="3">
        <v>8.5</v>
      </c>
      <c r="O170" s="23">
        <f t="shared" si="23"/>
        <v>8.5</v>
      </c>
      <c r="P170" s="3">
        <v>28.7</v>
      </c>
      <c r="Q170" s="3">
        <f>VLOOKUP(J170,Aux_H_adj!$X$2:$Y$922,2,FALSE)</f>
        <v>28.7</v>
      </c>
      <c r="R170" s="3">
        <f>VLOOKUP(J170,Aux_H_adj!$X$2:$Z$922,3,FALSE)</f>
        <v>28.7</v>
      </c>
      <c r="S170" s="3">
        <f t="shared" si="20"/>
        <v>9.1354937334747923</v>
      </c>
      <c r="T170" s="3">
        <v>30.3</v>
      </c>
      <c r="U170" s="23">
        <f t="shared" si="24"/>
        <v>30.3</v>
      </c>
      <c r="V170" s="3">
        <f t="shared" si="21"/>
        <v>9.6447895513688575</v>
      </c>
      <c r="W170" s="27">
        <f t="shared" si="25"/>
        <v>6.6E-3</v>
      </c>
      <c r="X170" s="27">
        <f t="shared" si="26"/>
        <v>7.3000000000000001E-3</v>
      </c>
      <c r="Y170" s="3">
        <f>VLOOKUP(K170,SSP!$B$2:$D$113,3,FALSE)</f>
        <v>0.84999999999999976</v>
      </c>
      <c r="Z170" s="3">
        <f>EXP(Ferez!$B$8+Ferez!$B$9*LN(X170)+Ferez!$B$10*LN(O170)+Ferez!$B$11*LN(Y170))</f>
        <v>26.60392210616266</v>
      </c>
      <c r="AA170" s="3">
        <f>EXP(Ferez!$C$8+Ferez!$C$9*LN(Z170))</f>
        <v>8.5531282088096994</v>
      </c>
      <c r="AB170" s="3">
        <f>Ferez!$D$8+Ferez!$D$9*Z170+Ferez!$D$10*AA170</f>
        <v>2.9186477441154963</v>
      </c>
      <c r="AC170" s="3">
        <f t="shared" si="27"/>
        <v>38.075698059087856</v>
      </c>
      <c r="AD170" s="3">
        <f>AC170*Ferez!$D$19</f>
        <v>19.037849029543928</v>
      </c>
      <c r="AE170" s="3">
        <f>(AD170/1000)*(10000/Ferez!$D$21)</f>
        <v>0.47594622573859824</v>
      </c>
      <c r="AF170" s="3">
        <f t="shared" si="28"/>
        <v>29.522569850278156</v>
      </c>
      <c r="AG170" s="3">
        <f>AF170*Ferez!$D$19</f>
        <v>14.761284925139078</v>
      </c>
      <c r="AH170" s="3">
        <f>(AG170/1000)*(10000/Ferez!$D$21)</f>
        <v>0.36903212312847694</v>
      </c>
      <c r="AI170" s="3">
        <f>AE170*Ferez!$D$20</f>
        <v>1.7451361610415268</v>
      </c>
    </row>
    <row r="171" spans="1:35" x14ac:dyDescent="0.25">
      <c r="A171" s="4">
        <v>912</v>
      </c>
      <c r="B171" s="21" t="s">
        <v>3522</v>
      </c>
      <c r="C171" s="104">
        <v>12</v>
      </c>
      <c r="D171" s="22" t="s">
        <v>1320</v>
      </c>
      <c r="E171" s="100">
        <v>38487</v>
      </c>
      <c r="F171" s="100">
        <v>44204</v>
      </c>
      <c r="G171" s="105">
        <v>15.7</v>
      </c>
      <c r="H171" s="20" t="s">
        <v>1479</v>
      </c>
      <c r="I171" s="20" t="s">
        <v>1480</v>
      </c>
      <c r="J171" s="13">
        <v>3860</v>
      </c>
      <c r="K171" t="s">
        <v>197</v>
      </c>
      <c r="L171" t="s">
        <v>67</v>
      </c>
      <c r="M171" s="20" t="str">
        <f t="shared" si="22"/>
        <v>N</v>
      </c>
      <c r="N171" s="3">
        <v>5</v>
      </c>
      <c r="O171" s="23">
        <f t="shared" si="23"/>
        <v>5</v>
      </c>
      <c r="P171" s="3">
        <v>16.5</v>
      </c>
      <c r="Q171" s="3">
        <f>VLOOKUP(J171,Aux_H_adj!$X$2:$Y$922,2,FALSE)</f>
        <v>16.5</v>
      </c>
      <c r="R171" s="3">
        <f>VLOOKUP(J171,Aux_H_adj!$X$2:$Z$922,3,FALSE)</f>
        <v>16.5</v>
      </c>
      <c r="S171" s="3">
        <f t="shared" si="20"/>
        <v>5.2521131220325463</v>
      </c>
      <c r="T171" s="3">
        <v>24.5</v>
      </c>
      <c r="U171" s="23">
        <f t="shared" si="24"/>
        <v>24.5</v>
      </c>
      <c r="V171" s="3">
        <f t="shared" si="21"/>
        <v>7.7985922115028714</v>
      </c>
      <c r="W171" s="27">
        <f t="shared" si="25"/>
        <v>2.2000000000000001E-3</v>
      </c>
      <c r="X171" s="27">
        <f t="shared" si="26"/>
        <v>4.7999999999999996E-3</v>
      </c>
      <c r="Y171" s="3">
        <f>VLOOKUP(K171,SSP!$B$2:$D$113,3,FALSE)</f>
        <v>0.41000000000000009</v>
      </c>
      <c r="Z171" s="3">
        <f>EXP(Ferez!$B$8+Ferez!$B$9*LN(X171)+Ferez!$B$10*LN(O171)+Ferez!$B$11*LN(Y171))</f>
        <v>5.1009633207092557</v>
      </c>
      <c r="AA171" s="3">
        <f>EXP(Ferez!$C$8+Ferez!$C$9*LN(Z171))</f>
        <v>2.5113933988160468</v>
      </c>
      <c r="AB171" s="3">
        <f>Ferez!$D$8+Ferez!$D$9*Z171+Ferez!$D$10*AA171</f>
        <v>0.79448715923452584</v>
      </c>
      <c r="AC171" s="3">
        <f t="shared" si="27"/>
        <v>8.4068438787598279</v>
      </c>
      <c r="AD171" s="3">
        <f>AC171*Ferez!$D$19</f>
        <v>4.2034219393799139</v>
      </c>
      <c r="AE171" s="3">
        <f>(AD171/1000)*(10000/Ferez!$D$21)</f>
        <v>0.10508554848449785</v>
      </c>
      <c r="AF171" s="3">
        <f t="shared" si="28"/>
        <v>5.8954504799437819</v>
      </c>
      <c r="AG171" s="3">
        <f>AF171*Ferez!$D$19</f>
        <v>2.947725239971891</v>
      </c>
      <c r="AH171" s="3">
        <f>(AG171/1000)*(10000/Ferez!$D$21)</f>
        <v>7.3693130999297266E-2</v>
      </c>
      <c r="AI171" s="3">
        <f>AE171*Ferez!$D$20</f>
        <v>0.38531367777649206</v>
      </c>
    </row>
    <row r="172" spans="1:35" x14ac:dyDescent="0.25">
      <c r="A172" s="4">
        <v>914</v>
      </c>
      <c r="B172" s="21" t="s">
        <v>3522</v>
      </c>
      <c r="C172" s="104">
        <v>12</v>
      </c>
      <c r="D172" s="22" t="s">
        <v>1320</v>
      </c>
      <c r="E172" s="100">
        <v>38487</v>
      </c>
      <c r="F172" s="100">
        <v>44204</v>
      </c>
      <c r="G172" s="105">
        <v>15.7</v>
      </c>
      <c r="H172" s="20" t="s">
        <v>1483</v>
      </c>
      <c r="I172" s="20" t="s">
        <v>1484</v>
      </c>
      <c r="J172" s="13">
        <v>3861</v>
      </c>
      <c r="K172" t="s">
        <v>197</v>
      </c>
      <c r="L172" t="s">
        <v>67</v>
      </c>
      <c r="M172" s="20" t="str">
        <f t="shared" si="22"/>
        <v>S</v>
      </c>
      <c r="N172" s="3">
        <v>6</v>
      </c>
      <c r="O172" s="23">
        <f t="shared" si="23"/>
        <v>5.18</v>
      </c>
      <c r="P172" s="3">
        <v>17.5</v>
      </c>
      <c r="Q172" s="3">
        <f>VLOOKUP(J172,Aux_H_adj!$X$2:$Y$922,2,FALSE)</f>
        <v>17.5</v>
      </c>
      <c r="R172" s="3">
        <f>VLOOKUP(J172,Aux_H_adj!$X$2:$Z$922,3,FALSE)</f>
        <v>18.399999999999999</v>
      </c>
      <c r="S172" s="3">
        <f t="shared" si="20"/>
        <v>5.5704230082163368</v>
      </c>
      <c r="T172" s="3">
        <v>29.5</v>
      </c>
      <c r="U172" s="23">
        <f t="shared" si="24"/>
        <v>21.33</v>
      </c>
      <c r="V172" s="3">
        <f t="shared" si="21"/>
        <v>6.7895498723002543</v>
      </c>
      <c r="W172" s="27">
        <f t="shared" si="25"/>
        <v>2.3999999999999998E-3</v>
      </c>
      <c r="X172" s="27">
        <f t="shared" si="26"/>
        <v>3.5999999999999999E-3</v>
      </c>
      <c r="Y172" s="3">
        <f>VLOOKUP(K172,SSP!$B$2:$D$113,3,FALSE)</f>
        <v>0.41000000000000009</v>
      </c>
      <c r="Z172" s="3">
        <f>EXP(Ferez!$B$8+Ferez!$B$9*LN(X172)+Ferez!$B$10*LN(O172)+Ferez!$B$11*LN(Y172))</f>
        <v>4.02124500954588</v>
      </c>
      <c r="AA172" s="3">
        <f>EXP(Ferez!$C$8+Ferez!$C$9*LN(Z172))</f>
        <v>2.1051130869272527</v>
      </c>
      <c r="AB172" s="3">
        <f>Ferez!$D$8+Ferez!$D$9*Z172+Ferez!$D$10*AA172</f>
        <v>0.69670049826937097</v>
      </c>
      <c r="AC172" s="3">
        <f t="shared" si="27"/>
        <v>6.8230585947425038</v>
      </c>
      <c r="AD172" s="3">
        <f>AC172*Ferez!$D$19</f>
        <v>3.4115292973712519</v>
      </c>
      <c r="AE172" s="3">
        <f>(AD172/1000)*(10000/Ferez!$D$21)</f>
        <v>8.5288232434281297E-2</v>
      </c>
      <c r="AF172" s="3">
        <f t="shared" si="28"/>
        <v>4.7179455078152515</v>
      </c>
      <c r="AG172" s="3">
        <f>AF172*Ferez!$D$19</f>
        <v>2.3589727539076257</v>
      </c>
      <c r="AH172" s="3">
        <f>(AG172/1000)*(10000/Ferez!$D$21)</f>
        <v>5.8974318847690638E-2</v>
      </c>
      <c r="AI172" s="3">
        <f>AE172*Ferez!$D$20</f>
        <v>0.31272351892569805</v>
      </c>
    </row>
    <row r="173" spans="1:35" x14ac:dyDescent="0.25">
      <c r="A173" s="4">
        <v>915</v>
      </c>
      <c r="B173" s="21" t="s">
        <v>3522</v>
      </c>
      <c r="C173" s="104">
        <v>12</v>
      </c>
      <c r="D173" s="22" t="s">
        <v>1320</v>
      </c>
      <c r="E173" s="100">
        <v>38487</v>
      </c>
      <c r="F173" s="100">
        <v>44204</v>
      </c>
      <c r="G173" s="105">
        <v>15.7</v>
      </c>
      <c r="H173" s="20" t="s">
        <v>1483</v>
      </c>
      <c r="I173" s="20" t="s">
        <v>1485</v>
      </c>
      <c r="J173" s="13">
        <v>3861</v>
      </c>
      <c r="K173" t="s">
        <v>197</v>
      </c>
      <c r="L173" t="s">
        <v>67</v>
      </c>
      <c r="M173" s="20" t="str">
        <f t="shared" si="22"/>
        <v>S</v>
      </c>
      <c r="N173" s="3">
        <v>6</v>
      </c>
      <c r="O173" s="23">
        <f t="shared" si="23"/>
        <v>6</v>
      </c>
      <c r="P173" s="3">
        <v>18.399999999999999</v>
      </c>
      <c r="Q173" s="3">
        <f>VLOOKUP(J173,Aux_H_adj!$X$2:$Y$922,2,FALSE)</f>
        <v>17.5</v>
      </c>
      <c r="R173" s="3">
        <f>VLOOKUP(J173,Aux_H_adj!$X$2:$Z$922,3,FALSE)</f>
        <v>18.399999999999999</v>
      </c>
      <c r="S173" s="3">
        <f t="shared" si="20"/>
        <v>5.856901905781748</v>
      </c>
      <c r="T173" s="3">
        <v>29.5</v>
      </c>
      <c r="U173" s="23">
        <f t="shared" si="24"/>
        <v>22.43</v>
      </c>
      <c r="V173" s="3">
        <f t="shared" si="21"/>
        <v>7.1396907471024251</v>
      </c>
      <c r="W173" s="27">
        <f t="shared" si="25"/>
        <v>2.7000000000000001E-3</v>
      </c>
      <c r="X173" s="27">
        <f t="shared" si="26"/>
        <v>4.0000000000000001E-3</v>
      </c>
      <c r="Y173" s="3">
        <f>VLOOKUP(K173,SSP!$B$2:$D$113,3,FALSE)</f>
        <v>0.41000000000000009</v>
      </c>
      <c r="Z173" s="3">
        <f>EXP(Ferez!$B$8+Ferez!$B$9*LN(X173)+Ferez!$B$10*LN(O173)+Ferez!$B$11*LN(Y173))</f>
        <v>5.1163596670547227</v>
      </c>
      <c r="AA173" s="3">
        <f>EXP(Ferez!$C$8+Ferez!$C$9*LN(Z173))</f>
        <v>2.5170154866775567</v>
      </c>
      <c r="AB173" s="3">
        <f>Ferez!$D$8+Ferez!$D$9*Z173+Ferez!$D$10*AA173</f>
        <v>0.79589632738306237</v>
      </c>
      <c r="AC173" s="3">
        <f t="shared" si="27"/>
        <v>8.4292714811153413</v>
      </c>
      <c r="AD173" s="3">
        <f>AC173*Ferez!$D$19</f>
        <v>4.2146357405576707</v>
      </c>
      <c r="AE173" s="3">
        <f>(AD173/1000)*(10000/Ferez!$D$21)</f>
        <v>0.10536589351394175</v>
      </c>
      <c r="AF173" s="3">
        <f t="shared" si="28"/>
        <v>5.9122559944377855</v>
      </c>
      <c r="AG173" s="3">
        <f>AF173*Ferez!$D$19</f>
        <v>2.9561279972188927</v>
      </c>
      <c r="AH173" s="3">
        <f>(AG173/1000)*(10000/Ferez!$D$21)</f>
        <v>7.3903199930472313E-2</v>
      </c>
      <c r="AI173" s="3">
        <f>AE173*Ferez!$D$20</f>
        <v>0.38634160955111974</v>
      </c>
    </row>
    <row r="174" spans="1:35" x14ac:dyDescent="0.25">
      <c r="A174" s="4">
        <v>908</v>
      </c>
      <c r="B174" s="21" t="s">
        <v>3522</v>
      </c>
      <c r="C174" s="104">
        <v>12</v>
      </c>
      <c r="D174" s="22" t="s">
        <v>1320</v>
      </c>
      <c r="E174" s="100">
        <v>38487</v>
      </c>
      <c r="F174" s="100">
        <v>44204</v>
      </c>
      <c r="G174" s="105">
        <v>15.7</v>
      </c>
      <c r="H174" s="20" t="s">
        <v>1471</v>
      </c>
      <c r="I174" s="20" t="s">
        <v>1472</v>
      </c>
      <c r="J174" s="13">
        <v>3863</v>
      </c>
      <c r="K174" t="s">
        <v>197</v>
      </c>
      <c r="L174" t="s">
        <v>67</v>
      </c>
      <c r="M174" s="20" t="str">
        <f t="shared" si="22"/>
        <v>N</v>
      </c>
      <c r="N174" s="3">
        <v>6.1</v>
      </c>
      <c r="O174" s="23">
        <f t="shared" si="23"/>
        <v>6.1</v>
      </c>
      <c r="P174" s="3">
        <v>18.5</v>
      </c>
      <c r="Q174" s="3">
        <f>VLOOKUP(J174,Aux_H_adj!$X$2:$Y$922,2,FALSE)</f>
        <v>18.5</v>
      </c>
      <c r="R174" s="3">
        <f>VLOOKUP(J174,Aux_H_adj!$X$2:$Z$922,3,FALSE)</f>
        <v>18.5</v>
      </c>
      <c r="S174" s="3">
        <f t="shared" si="20"/>
        <v>5.8887328944001274</v>
      </c>
      <c r="T174" s="3">
        <v>24</v>
      </c>
      <c r="U174" s="23">
        <f t="shared" si="24"/>
        <v>24</v>
      </c>
      <c r="V174" s="3">
        <f t="shared" si="21"/>
        <v>7.6394372684109761</v>
      </c>
      <c r="W174" s="27">
        <f t="shared" si="25"/>
        <v>2.7000000000000001E-3</v>
      </c>
      <c r="X174" s="27">
        <f t="shared" si="26"/>
        <v>4.5999999999999999E-3</v>
      </c>
      <c r="Y174" s="3">
        <f>VLOOKUP(K174,SSP!$B$2:$D$113,3,FALSE)</f>
        <v>0.41000000000000009</v>
      </c>
      <c r="Z174" s="3">
        <f>EXP(Ferez!$B$8+Ferez!$B$9*LN(X174)+Ferez!$B$10*LN(O174)+Ferez!$B$11*LN(Y174))</f>
        <v>5.9322422508620383</v>
      </c>
      <c r="AA174" s="3">
        <f>EXP(Ferez!$C$8+Ferez!$C$9*LN(Z174))</f>
        <v>2.8090744894334514</v>
      </c>
      <c r="AB174" s="3">
        <f>Ferez!$D$8+Ferez!$D$9*Z174+Ferez!$D$10*AA174</f>
        <v>0.87107671679958709</v>
      </c>
      <c r="AC174" s="3">
        <f t="shared" si="27"/>
        <v>9.6123934570950773</v>
      </c>
      <c r="AD174" s="3">
        <f>AC174*Ferez!$D$19</f>
        <v>4.8061967285475387</v>
      </c>
      <c r="AE174" s="3">
        <f>(AD174/1000)*(10000/Ferez!$D$21)</f>
        <v>0.12015491821368847</v>
      </c>
      <c r="AF174" s="3">
        <f t="shared" si="28"/>
        <v>6.8033189676616255</v>
      </c>
      <c r="AG174" s="3">
        <f>AF174*Ferez!$D$19</f>
        <v>3.4016594838308127</v>
      </c>
      <c r="AH174" s="3">
        <f>(AG174/1000)*(10000/Ferez!$D$21)</f>
        <v>8.5041487095770321E-2</v>
      </c>
      <c r="AI174" s="3">
        <f>AE174*Ferez!$D$20</f>
        <v>0.44056803345019102</v>
      </c>
    </row>
    <row r="175" spans="1:35" x14ac:dyDescent="0.25">
      <c r="A175" s="4">
        <v>981</v>
      </c>
      <c r="B175" s="21" t="s">
        <v>3522</v>
      </c>
      <c r="C175" s="104">
        <v>12</v>
      </c>
      <c r="D175" s="22" t="s">
        <v>1516</v>
      </c>
      <c r="E175" s="100">
        <v>38487</v>
      </c>
      <c r="F175" s="100">
        <v>44204</v>
      </c>
      <c r="G175" s="105">
        <v>15.7</v>
      </c>
      <c r="H175" s="20" t="s">
        <v>1594</v>
      </c>
      <c r="I175" s="20" t="s">
        <v>1595</v>
      </c>
      <c r="J175" s="13">
        <v>1819</v>
      </c>
      <c r="K175" t="s">
        <v>7</v>
      </c>
      <c r="L175" t="s">
        <v>193</v>
      </c>
      <c r="M175" s="20" t="str">
        <f t="shared" si="22"/>
        <v>S</v>
      </c>
      <c r="N175" s="3">
        <v>5.5</v>
      </c>
      <c r="O175" s="23">
        <f t="shared" si="23"/>
        <v>5.5</v>
      </c>
      <c r="P175" s="3">
        <v>20.399999999999999</v>
      </c>
      <c r="Q175" s="3">
        <f>VLOOKUP(J175,Aux_H_adj!$X$2:$Y$922,2,FALSE)</f>
        <v>12.5</v>
      </c>
      <c r="R175" s="3">
        <f>VLOOKUP(J175,Aux_H_adj!$X$2:$Z$922,3,FALSE)</f>
        <v>20.399999999999999</v>
      </c>
      <c r="S175" s="3">
        <f t="shared" si="20"/>
        <v>6.4935216781493299</v>
      </c>
      <c r="T175" s="3">
        <v>65.3</v>
      </c>
      <c r="U175" s="23">
        <f t="shared" si="24"/>
        <v>24.87</v>
      </c>
      <c r="V175" s="3">
        <f t="shared" si="21"/>
        <v>7.9163668693908749</v>
      </c>
      <c r="W175" s="27">
        <f t="shared" si="25"/>
        <v>3.3E-3</v>
      </c>
      <c r="X175" s="27">
        <f t="shared" si="26"/>
        <v>4.8999999999999998E-3</v>
      </c>
      <c r="Y175" s="3">
        <f>VLOOKUP(K175,SSP!$B$2:$D$113,3,FALSE)</f>
        <v>0.57999999999999996</v>
      </c>
      <c r="Z175" s="3">
        <f>EXP(Ferez!$B$8+Ferez!$B$9*LN(X175)+Ferez!$B$10*LN(O175)+Ferez!$B$11*LN(Y175))</f>
        <v>8.1264666576616733</v>
      </c>
      <c r="AA175" s="3">
        <f>EXP(Ferez!$C$8+Ferez!$C$9*LN(Z175))</f>
        <v>3.5479529527858107</v>
      </c>
      <c r="AB175" s="3">
        <f>Ferez!$D$8+Ferez!$D$9*Z175+Ferez!$D$10*AA175</f>
        <v>1.0772821599697697</v>
      </c>
      <c r="AC175" s="3">
        <f t="shared" si="27"/>
        <v>12.751701770417252</v>
      </c>
      <c r="AD175" s="3">
        <f>AC175*Ferez!$D$19</f>
        <v>6.3758508852086262</v>
      </c>
      <c r="AE175" s="3">
        <f>(AD175/1000)*(10000/Ferez!$D$21)</f>
        <v>0.15939627213021565</v>
      </c>
      <c r="AF175" s="3">
        <f t="shared" si="28"/>
        <v>9.2037488176314426</v>
      </c>
      <c r="AG175" s="3">
        <f>AF175*Ferez!$D$19</f>
        <v>4.6018744088157213</v>
      </c>
      <c r="AH175" s="3">
        <f>(AG175/1000)*(10000/Ferez!$D$21)</f>
        <v>0.11504686022039304</v>
      </c>
      <c r="AI175" s="3">
        <f>AE175*Ferez!$D$20</f>
        <v>0.58445299781079074</v>
      </c>
    </row>
    <row r="176" spans="1:35" x14ac:dyDescent="0.25">
      <c r="A176" s="4">
        <v>982</v>
      </c>
      <c r="B176" s="21" t="s">
        <v>3522</v>
      </c>
      <c r="C176" s="104">
        <v>12</v>
      </c>
      <c r="D176" s="22" t="s">
        <v>1516</v>
      </c>
      <c r="E176" s="100">
        <v>38487</v>
      </c>
      <c r="F176" s="100">
        <v>44204</v>
      </c>
      <c r="G176" s="105">
        <v>15.7</v>
      </c>
      <c r="H176" s="20" t="s">
        <v>1594</v>
      </c>
      <c r="I176" s="20" t="s">
        <v>1596</v>
      </c>
      <c r="J176" s="13">
        <v>1819</v>
      </c>
      <c r="K176" t="s">
        <v>7</v>
      </c>
      <c r="L176" t="s">
        <v>193</v>
      </c>
      <c r="M176" s="20" t="str">
        <f t="shared" si="22"/>
        <v>S</v>
      </c>
      <c r="N176" s="3">
        <v>5.5</v>
      </c>
      <c r="O176" s="23">
        <f t="shared" si="23"/>
        <v>4.1399999999999997</v>
      </c>
      <c r="P176" s="3">
        <v>12.5</v>
      </c>
      <c r="Q176" s="3">
        <f>VLOOKUP(J176,Aux_H_adj!$X$2:$Y$922,2,FALSE)</f>
        <v>12.5</v>
      </c>
      <c r="R176" s="3">
        <f>VLOOKUP(J176,Aux_H_adj!$X$2:$Z$922,3,FALSE)</f>
        <v>20.399999999999999</v>
      </c>
      <c r="S176" s="3">
        <f t="shared" si="20"/>
        <v>3.9788735772973833</v>
      </c>
      <c r="T176" s="3">
        <v>65.3</v>
      </c>
      <c r="U176" s="23">
        <f t="shared" si="24"/>
        <v>15.24</v>
      </c>
      <c r="V176" s="3">
        <f t="shared" si="21"/>
        <v>4.8510426654409704</v>
      </c>
      <c r="W176" s="27">
        <f t="shared" si="25"/>
        <v>1.1999999999999999E-3</v>
      </c>
      <c r="X176" s="27">
        <f t="shared" si="26"/>
        <v>1.8E-3</v>
      </c>
      <c r="Y176" s="3">
        <f>VLOOKUP(K176,SSP!$B$2:$D$113,3,FALSE)</f>
        <v>0.57999999999999996</v>
      </c>
      <c r="Z176" s="3">
        <f>EXP(Ferez!$B$8+Ferez!$B$9*LN(X176)+Ferez!$B$10*LN(O176)+Ferez!$B$11*LN(Y176))</f>
        <v>2.400578310258664</v>
      </c>
      <c r="AA176" s="3">
        <f>EXP(Ferez!$C$8+Ferez!$C$9*LN(Z176))</f>
        <v>1.4356250144744094</v>
      </c>
      <c r="AB176" s="3">
        <f>Ferez!$D$8+Ferez!$D$9*Z176+Ferez!$D$10*AA176</f>
        <v>0.55506554919693474</v>
      </c>
      <c r="AC176" s="3">
        <f t="shared" si="27"/>
        <v>4.3912688739300085</v>
      </c>
      <c r="AD176" s="3">
        <f>AC176*Ferez!$D$19</f>
        <v>2.1956344369650043</v>
      </c>
      <c r="AE176" s="3">
        <f>(AD176/1000)*(10000/Ferez!$D$21)</f>
        <v>5.4890860924125109E-2</v>
      </c>
      <c r="AF176" s="3">
        <f t="shared" si="28"/>
        <v>2.9556438594555985</v>
      </c>
      <c r="AG176" s="3">
        <f>AF176*Ferez!$D$19</f>
        <v>1.4778219297277992</v>
      </c>
      <c r="AH176" s="3">
        <f>(AG176/1000)*(10000/Ferez!$D$21)</f>
        <v>3.6945548243194987E-2</v>
      </c>
      <c r="AI176" s="3">
        <f>AE176*Ferez!$D$20</f>
        <v>0.2012664900551254</v>
      </c>
    </row>
    <row r="177" spans="1:35" x14ac:dyDescent="0.25">
      <c r="A177" s="4">
        <v>1003</v>
      </c>
      <c r="B177" s="21" t="s">
        <v>3522</v>
      </c>
      <c r="C177" s="104">
        <v>12</v>
      </c>
      <c r="D177" s="22" t="s">
        <v>1516</v>
      </c>
      <c r="E177" s="100">
        <v>38487</v>
      </c>
      <c r="F177" s="100">
        <v>44204</v>
      </c>
      <c r="G177" s="105">
        <v>15.7</v>
      </c>
      <c r="H177" s="20" t="s">
        <v>1633</v>
      </c>
      <c r="I177" s="20" t="s">
        <v>1634</v>
      </c>
      <c r="J177" s="13">
        <v>1887</v>
      </c>
      <c r="K177" t="s">
        <v>96</v>
      </c>
      <c r="L177" t="s">
        <v>95</v>
      </c>
      <c r="M177" s="20" t="str">
        <f t="shared" si="22"/>
        <v>S</v>
      </c>
      <c r="N177" s="3">
        <v>6.4</v>
      </c>
      <c r="O177" s="23">
        <f t="shared" si="23"/>
        <v>6.4</v>
      </c>
      <c r="P177" s="3">
        <v>47.6</v>
      </c>
      <c r="Q177" s="3">
        <f>VLOOKUP(J177,Aux_H_adj!$X$2:$Y$922,2,FALSE)</f>
        <v>10.4</v>
      </c>
      <c r="R177" s="3">
        <f>VLOOKUP(J177,Aux_H_adj!$X$2:$Z$922,3,FALSE)</f>
        <v>47.6</v>
      </c>
      <c r="S177" s="3">
        <f t="shared" si="20"/>
        <v>15.151550582348436</v>
      </c>
      <c r="T177" s="3">
        <v>83</v>
      </c>
      <c r="U177" s="23">
        <f t="shared" si="24"/>
        <v>58.03</v>
      </c>
      <c r="V177" s="3">
        <f t="shared" si="21"/>
        <v>18.471522695245373</v>
      </c>
      <c r="W177" s="27">
        <f t="shared" si="25"/>
        <v>1.7999999999999999E-2</v>
      </c>
      <c r="X177" s="27">
        <f t="shared" si="26"/>
        <v>2.6800000000000001E-2</v>
      </c>
      <c r="Y177" s="3">
        <f>VLOOKUP(K177,SSP!$B$2:$D$113,3,FALSE)</f>
        <v>0.76000000000000012</v>
      </c>
      <c r="Z177" s="3">
        <f>EXP(Ferez!$B$8+Ferez!$B$9*LN(X177)+Ferez!$B$10*LN(O177)+Ferez!$B$11*LN(Y177))</f>
        <v>61.728204338380969</v>
      </c>
      <c r="AA177" s="3">
        <f>EXP(Ferez!$C$8+Ferez!$C$9*LN(Z177))</f>
        <v>15.971407629630663</v>
      </c>
      <c r="AB177" s="3">
        <f>Ferez!$D$8+Ferez!$D$9*Z177+Ferez!$D$10*AA177</f>
        <v>6.5996816498374864</v>
      </c>
      <c r="AC177" s="3">
        <f t="shared" si="27"/>
        <v>84.299293617849131</v>
      </c>
      <c r="AD177" s="3">
        <f>AC177*Ferez!$D$19</f>
        <v>42.149646808924565</v>
      </c>
      <c r="AE177" s="3">
        <f>(AD177/1000)*(10000/Ferez!$D$21)</f>
        <v>1.0537411702231141</v>
      </c>
      <c r="AF177" s="3">
        <f t="shared" si="28"/>
        <v>68.327885988218455</v>
      </c>
      <c r="AG177" s="3">
        <f>AF177*Ferez!$D$19</f>
        <v>34.163942994109227</v>
      </c>
      <c r="AH177" s="3">
        <f>(AG177/1000)*(10000/Ferez!$D$21)</f>
        <v>0.85409857485273066</v>
      </c>
      <c r="AI177" s="3">
        <f>AE177*Ferez!$D$20</f>
        <v>3.863717624151418</v>
      </c>
    </row>
    <row r="178" spans="1:35" x14ac:dyDescent="0.25">
      <c r="A178" s="4">
        <v>1004</v>
      </c>
      <c r="B178" s="21" t="s">
        <v>3522</v>
      </c>
      <c r="C178" s="104">
        <v>12</v>
      </c>
      <c r="D178" s="22" t="s">
        <v>1516</v>
      </c>
      <c r="E178" s="100">
        <v>38487</v>
      </c>
      <c r="F178" s="100">
        <v>44204</v>
      </c>
      <c r="G178" s="105">
        <v>15.7</v>
      </c>
      <c r="H178" s="20" t="s">
        <v>1633</v>
      </c>
      <c r="I178" s="20" t="s">
        <v>1635</v>
      </c>
      <c r="J178" s="13">
        <v>1887</v>
      </c>
      <c r="K178" t="s">
        <v>96</v>
      </c>
      <c r="L178" t="s">
        <v>95</v>
      </c>
      <c r="M178" s="20" t="str">
        <f t="shared" si="22"/>
        <v>S</v>
      </c>
      <c r="N178" s="3">
        <v>6.4</v>
      </c>
      <c r="O178" s="23">
        <f t="shared" si="23"/>
        <v>6.33</v>
      </c>
      <c r="P178" s="3">
        <v>25.3</v>
      </c>
      <c r="Q178" s="3">
        <f>VLOOKUP(J178,Aux_H_adj!$X$2:$Y$922,2,FALSE)</f>
        <v>10.4</v>
      </c>
      <c r="R178" s="3">
        <f>VLOOKUP(J178,Aux_H_adj!$X$2:$Z$922,3,FALSE)</f>
        <v>47.6</v>
      </c>
      <c r="S178" s="3">
        <f t="shared" si="20"/>
        <v>8.0532401204499049</v>
      </c>
      <c r="T178" s="3">
        <v>83</v>
      </c>
      <c r="U178" s="23">
        <f t="shared" si="24"/>
        <v>30.84</v>
      </c>
      <c r="V178" s="3">
        <f t="shared" si="21"/>
        <v>9.8166768899081038</v>
      </c>
      <c r="W178" s="27">
        <f t="shared" si="25"/>
        <v>5.1000000000000004E-3</v>
      </c>
      <c r="X178" s="27">
        <f t="shared" si="26"/>
        <v>7.6E-3</v>
      </c>
      <c r="Y178" s="3">
        <f>VLOOKUP(K178,SSP!$B$2:$D$113,3,FALSE)</f>
        <v>0.76000000000000012</v>
      </c>
      <c r="Z178" s="3">
        <f>EXP(Ferez!$B$8+Ferez!$B$9*LN(X178)+Ferez!$B$10*LN(O178)+Ferez!$B$11*LN(Y178))</f>
        <v>18.565459932373543</v>
      </c>
      <c r="AA178" s="3">
        <f>EXP(Ferez!$C$8+Ferez!$C$9*LN(Z178))</f>
        <v>6.5493714560724419</v>
      </c>
      <c r="AB178" s="3">
        <f>Ferez!$D$8+Ferez!$D$9*Z178+Ferez!$D$10*AA178</f>
        <v>2.1026004193387031</v>
      </c>
      <c r="AC178" s="3">
        <f t="shared" si="27"/>
        <v>27.217431807784688</v>
      </c>
      <c r="AD178" s="3">
        <f>AC178*Ferez!$D$19</f>
        <v>13.608715903892344</v>
      </c>
      <c r="AE178" s="3">
        <f>(AD178/1000)*(10000/Ferez!$D$21)</f>
        <v>0.34021789759730864</v>
      </c>
      <c r="AF178" s="3">
        <f t="shared" si="28"/>
        <v>20.668060351712246</v>
      </c>
      <c r="AG178" s="3">
        <f>AF178*Ferez!$D$19</f>
        <v>10.334030175856123</v>
      </c>
      <c r="AH178" s="3">
        <f>(AG178/1000)*(10000/Ferez!$D$21)</f>
        <v>0.25835075439640304</v>
      </c>
      <c r="AI178" s="3">
        <f>AE178*Ferez!$D$20</f>
        <v>1.247465624523465</v>
      </c>
    </row>
    <row r="179" spans="1:35" x14ac:dyDescent="0.25">
      <c r="A179" s="4">
        <v>1005</v>
      </c>
      <c r="B179" s="21" t="s">
        <v>3522</v>
      </c>
      <c r="C179" s="104">
        <v>12</v>
      </c>
      <c r="D179" s="22" t="s">
        <v>1516</v>
      </c>
      <c r="E179" s="100">
        <v>38487</v>
      </c>
      <c r="F179" s="100">
        <v>44204</v>
      </c>
      <c r="G179" s="105">
        <v>15.7</v>
      </c>
      <c r="H179" s="20" t="s">
        <v>1633</v>
      </c>
      <c r="I179" s="20" t="s">
        <v>1636</v>
      </c>
      <c r="J179" s="13">
        <v>1887</v>
      </c>
      <c r="K179" t="s">
        <v>96</v>
      </c>
      <c r="L179" t="s">
        <v>95</v>
      </c>
      <c r="M179" s="20" t="str">
        <f t="shared" si="22"/>
        <v>S</v>
      </c>
      <c r="N179" s="3">
        <v>6.4</v>
      </c>
      <c r="O179" s="23">
        <f t="shared" si="23"/>
        <v>3.56</v>
      </c>
      <c r="P179" s="3">
        <v>10.4</v>
      </c>
      <c r="Q179" s="3">
        <f>VLOOKUP(J179,Aux_H_adj!$X$2:$Y$922,2,FALSE)</f>
        <v>10.4</v>
      </c>
      <c r="R179" s="3">
        <f>VLOOKUP(J179,Aux_H_adj!$X$2:$Z$922,3,FALSE)</f>
        <v>47.6</v>
      </c>
      <c r="S179" s="3">
        <f t="shared" si="20"/>
        <v>3.3104228163114233</v>
      </c>
      <c r="T179" s="3">
        <v>83</v>
      </c>
      <c r="U179" s="23">
        <f t="shared" si="24"/>
        <v>12.68</v>
      </c>
      <c r="V179" s="3">
        <f t="shared" si="21"/>
        <v>4.0361693568104657</v>
      </c>
      <c r="W179" s="27">
        <f t="shared" si="25"/>
        <v>8.9999999999999998E-4</v>
      </c>
      <c r="X179" s="27">
        <f t="shared" si="26"/>
        <v>1.2999999999999999E-3</v>
      </c>
      <c r="Y179" s="3">
        <f>VLOOKUP(K179,SSP!$B$2:$D$113,3,FALSE)</f>
        <v>0.76000000000000012</v>
      </c>
      <c r="Z179" s="3">
        <f>EXP(Ferez!$B$8+Ferez!$B$9*LN(X179)+Ferez!$B$10*LN(O179)+Ferez!$B$11*LN(Y179))</f>
        <v>2.0125021482633576</v>
      </c>
      <c r="AA179" s="3">
        <f>EXP(Ferez!$C$8+Ferez!$C$9*LN(Z179))</f>
        <v>1.2595670950635365</v>
      </c>
      <c r="AB179" s="3">
        <f>Ferez!$D$8+Ferez!$D$9*Z179+Ferez!$D$10*AA179</f>
        <v>0.52250801432149752</v>
      </c>
      <c r="AC179" s="3">
        <f t="shared" si="27"/>
        <v>3.7945772576483914</v>
      </c>
      <c r="AD179" s="3">
        <f>AC179*Ferez!$D$19</f>
        <v>1.8972886288241957</v>
      </c>
      <c r="AE179" s="3">
        <f>(AD179/1000)*(10000/Ferez!$D$21)</f>
        <v>4.7432215720604888E-2</v>
      </c>
      <c r="AF179" s="3">
        <f t="shared" si="28"/>
        <v>2.5350101625848551</v>
      </c>
      <c r="AG179" s="3">
        <f>AF179*Ferez!$D$19</f>
        <v>1.2675050812924276</v>
      </c>
      <c r="AH179" s="3">
        <f>(AG179/1000)*(10000/Ferez!$D$21)</f>
        <v>3.1687627032310692E-2</v>
      </c>
      <c r="AI179" s="3">
        <f>AE179*Ferez!$D$20</f>
        <v>0.17391812430888459</v>
      </c>
    </row>
    <row r="180" spans="1:35" x14ac:dyDescent="0.25">
      <c r="A180" s="4">
        <v>961</v>
      </c>
      <c r="B180" s="21" t="s">
        <v>3522</v>
      </c>
      <c r="C180" s="104">
        <v>12</v>
      </c>
      <c r="D180" s="22" t="s">
        <v>1516</v>
      </c>
      <c r="E180" s="100">
        <v>38487</v>
      </c>
      <c r="F180" s="100">
        <v>44204</v>
      </c>
      <c r="G180" s="105">
        <v>15.7</v>
      </c>
      <c r="H180" s="20" t="s">
        <v>1563</v>
      </c>
      <c r="I180" s="20" t="s">
        <v>1564</v>
      </c>
      <c r="J180" s="13">
        <v>1913</v>
      </c>
      <c r="K180" t="s">
        <v>96</v>
      </c>
      <c r="L180" t="s">
        <v>95</v>
      </c>
      <c r="M180" s="20" t="str">
        <f t="shared" si="22"/>
        <v>N</v>
      </c>
      <c r="N180" s="3">
        <v>5.5</v>
      </c>
      <c r="O180" s="23">
        <f t="shared" si="23"/>
        <v>5.5</v>
      </c>
      <c r="P180" s="3">
        <v>40.200000000000003</v>
      </c>
      <c r="Q180" s="3">
        <f>VLOOKUP(J180,Aux_H_adj!$X$2:$Y$922,2,FALSE)</f>
        <v>20.3</v>
      </c>
      <c r="R180" s="3">
        <f>VLOOKUP(J180,Aux_H_adj!$X$2:$Z$922,3,FALSE)</f>
        <v>40.200000000000003</v>
      </c>
      <c r="S180" s="3">
        <f t="shared" si="20"/>
        <v>12.796057424588387</v>
      </c>
      <c r="T180" s="3">
        <v>61.6</v>
      </c>
      <c r="U180" s="23">
        <f t="shared" si="24"/>
        <v>61.6</v>
      </c>
      <c r="V180" s="3">
        <f t="shared" si="21"/>
        <v>19.607888988921506</v>
      </c>
      <c r="W180" s="27">
        <f t="shared" si="25"/>
        <v>1.29E-2</v>
      </c>
      <c r="X180" s="27">
        <f t="shared" si="26"/>
        <v>3.0200000000000001E-2</v>
      </c>
      <c r="Y180" s="3">
        <f>VLOOKUP(K180,SSP!$B$2:$D$113,3,FALSE)</f>
        <v>0.76000000000000012</v>
      </c>
      <c r="Z180" s="3">
        <f>EXP(Ferez!$B$8+Ferez!$B$9*LN(X180)+Ferez!$B$10*LN(O180)+Ferez!$B$11*LN(Y180))</f>
        <v>59.733555722739162</v>
      </c>
      <c r="AA180" s="3">
        <f>EXP(Ferez!$C$8+Ferez!$C$9*LN(Z180))</f>
        <v>15.586865474995225</v>
      </c>
      <c r="AB180" s="3">
        <f>Ferez!$D$8+Ferez!$D$9*Z180+Ferez!$D$10*AA180</f>
        <v>6.3874751482000551</v>
      </c>
      <c r="AC180" s="3">
        <f t="shared" si="27"/>
        <v>81.707896345934444</v>
      </c>
      <c r="AD180" s="3">
        <f>AC180*Ferez!$D$19</f>
        <v>40.853948172967222</v>
      </c>
      <c r="AE180" s="3">
        <f>(AD180/1000)*(10000/Ferez!$D$21)</f>
        <v>1.0213487043241807</v>
      </c>
      <c r="AF180" s="3">
        <f t="shared" si="28"/>
        <v>66.121030870939222</v>
      </c>
      <c r="AG180" s="3">
        <f>AF180*Ferez!$D$19</f>
        <v>33.060515435469611</v>
      </c>
      <c r="AH180" s="3">
        <f>(AG180/1000)*(10000/Ferez!$D$21)</f>
        <v>0.82651288588674021</v>
      </c>
      <c r="AI180" s="3">
        <f>AE180*Ferez!$D$20</f>
        <v>3.7449452491886621</v>
      </c>
    </row>
    <row r="181" spans="1:35" x14ac:dyDescent="0.25">
      <c r="A181" s="4">
        <v>940</v>
      </c>
      <c r="B181" s="21" t="s">
        <v>3522</v>
      </c>
      <c r="C181" s="104">
        <v>12</v>
      </c>
      <c r="D181" s="22" t="s">
        <v>1516</v>
      </c>
      <c r="E181" s="100">
        <v>38487</v>
      </c>
      <c r="F181" s="100">
        <v>44204</v>
      </c>
      <c r="G181" s="105">
        <v>15.7</v>
      </c>
      <c r="H181" s="20" t="s">
        <v>1529</v>
      </c>
      <c r="I181" s="20" t="s">
        <v>1530</v>
      </c>
      <c r="J181" s="13">
        <v>1918</v>
      </c>
      <c r="K181" t="s">
        <v>96</v>
      </c>
      <c r="L181" t="s">
        <v>95</v>
      </c>
      <c r="M181" s="20" t="str">
        <f t="shared" si="22"/>
        <v>S</v>
      </c>
      <c r="N181" s="3">
        <v>6.5</v>
      </c>
      <c r="O181" s="23">
        <f t="shared" si="23"/>
        <v>6.5</v>
      </c>
      <c r="P181" s="3">
        <v>52.7</v>
      </c>
      <c r="Q181" s="3">
        <f>VLOOKUP(J181,Aux_H_adj!$X$2:$Y$922,2,FALSE)</f>
        <v>21.5</v>
      </c>
      <c r="R181" s="3">
        <f>VLOOKUP(J181,Aux_H_adj!$X$2:$Z$922,3,FALSE)</f>
        <v>52.7</v>
      </c>
      <c r="S181" s="3">
        <f t="shared" si="20"/>
        <v>16.774931001885768</v>
      </c>
      <c r="T181" s="3">
        <v>69.599999999999994</v>
      </c>
      <c r="U181" s="23">
        <f t="shared" si="24"/>
        <v>64.25</v>
      </c>
      <c r="V181" s="3">
        <f t="shared" si="21"/>
        <v>20.45141018730855</v>
      </c>
      <c r="W181" s="27">
        <f t="shared" si="25"/>
        <v>2.2100000000000002E-2</v>
      </c>
      <c r="X181" s="27">
        <f t="shared" si="26"/>
        <v>3.2899999999999999E-2</v>
      </c>
      <c r="Y181" s="3">
        <f>VLOOKUP(K181,SSP!$B$2:$D$113,3,FALSE)</f>
        <v>0.76000000000000012</v>
      </c>
      <c r="Z181" s="3">
        <f>EXP(Ferez!$B$8+Ferez!$B$9*LN(X181)+Ferez!$B$10*LN(O181)+Ferez!$B$11*LN(Y181))</f>
        <v>76.052761592077204</v>
      </c>
      <c r="AA181" s="3">
        <f>EXP(Ferez!$C$8+Ferez!$C$9*LN(Z181))</f>
        <v>18.64613967451686</v>
      </c>
      <c r="AB181" s="3">
        <f>Ferez!$D$8+Ferez!$D$9*Z181+Ferez!$D$10*AA181</f>
        <v>8.1311300407045728</v>
      </c>
      <c r="AC181" s="3">
        <f t="shared" si="27"/>
        <v>102.83003130729864</v>
      </c>
      <c r="AD181" s="3">
        <f>AC181*Ferez!$D$19</f>
        <v>51.41501565364932</v>
      </c>
      <c r="AE181" s="3">
        <f>(AD181/1000)*(10000/Ferez!$D$21)</f>
        <v>1.2853753913412329</v>
      </c>
      <c r="AF181" s="3">
        <f t="shared" si="28"/>
        <v>84.18389163278178</v>
      </c>
      <c r="AG181" s="3">
        <f>AF181*Ferez!$D$19</f>
        <v>42.09194581639089</v>
      </c>
      <c r="AH181" s="3">
        <f>(AG181/1000)*(10000/Ferez!$D$21)</f>
        <v>1.0522986454097722</v>
      </c>
      <c r="AI181" s="3">
        <f>AE181*Ferez!$D$20</f>
        <v>4.7130431015845202</v>
      </c>
    </row>
    <row r="182" spans="1:35" x14ac:dyDescent="0.25">
      <c r="A182" s="4">
        <v>941</v>
      </c>
      <c r="B182" s="21" t="s">
        <v>3522</v>
      </c>
      <c r="C182" s="104">
        <v>12</v>
      </c>
      <c r="D182" s="22" t="s">
        <v>1516</v>
      </c>
      <c r="E182" s="100">
        <v>38487</v>
      </c>
      <c r="F182" s="100">
        <v>44204</v>
      </c>
      <c r="G182" s="105">
        <v>15.7</v>
      </c>
      <c r="H182" s="20" t="s">
        <v>1529</v>
      </c>
      <c r="I182" s="20" t="s">
        <v>1531</v>
      </c>
      <c r="J182" s="13">
        <v>1918</v>
      </c>
      <c r="K182" t="s">
        <v>96</v>
      </c>
      <c r="L182" t="s">
        <v>95</v>
      </c>
      <c r="M182" s="20" t="str">
        <f t="shared" si="22"/>
        <v>S</v>
      </c>
      <c r="N182" s="3">
        <v>6.5</v>
      </c>
      <c r="O182" s="23">
        <f t="shared" si="23"/>
        <v>6.5</v>
      </c>
      <c r="P182" s="3">
        <v>32.1</v>
      </c>
      <c r="Q182" s="3">
        <f>VLOOKUP(J182,Aux_H_adj!$X$2:$Y$922,2,FALSE)</f>
        <v>21.5</v>
      </c>
      <c r="R182" s="3">
        <f>VLOOKUP(J182,Aux_H_adj!$X$2:$Z$922,3,FALSE)</f>
        <v>52.7</v>
      </c>
      <c r="S182" s="3">
        <f t="shared" si="20"/>
        <v>10.217747346499682</v>
      </c>
      <c r="T182" s="3">
        <v>69.599999999999994</v>
      </c>
      <c r="U182" s="23">
        <f t="shared" si="24"/>
        <v>39.130000000000003</v>
      </c>
      <c r="V182" s="3">
        <f t="shared" si="21"/>
        <v>12.45546584637173</v>
      </c>
      <c r="W182" s="27">
        <f t="shared" si="25"/>
        <v>8.2000000000000007E-3</v>
      </c>
      <c r="X182" s="27">
        <f t="shared" si="26"/>
        <v>1.2200000000000001E-2</v>
      </c>
      <c r="Y182" s="3">
        <f>VLOOKUP(K182,SSP!$B$2:$D$113,3,FALSE)</f>
        <v>0.76000000000000012</v>
      </c>
      <c r="Z182" s="3">
        <f>EXP(Ferez!$B$8+Ferez!$B$9*LN(X182)+Ferez!$B$10*LN(O182)+Ferez!$B$11*LN(Y182))</f>
        <v>29.785216085454433</v>
      </c>
      <c r="AA182" s="3">
        <f>EXP(Ferez!$C$8+Ferez!$C$9*LN(Z182))</f>
        <v>9.3008445394502246</v>
      </c>
      <c r="AB182" s="3">
        <f>Ferez!$D$8+Ferez!$D$9*Z182+Ferez!$D$10*AA182</f>
        <v>3.2455106144803505</v>
      </c>
      <c r="AC182" s="3">
        <f t="shared" si="27"/>
        <v>42.331571239385013</v>
      </c>
      <c r="AD182" s="3">
        <f>AC182*Ferez!$D$19</f>
        <v>21.165785619692507</v>
      </c>
      <c r="AE182" s="3">
        <f>(AD182/1000)*(10000/Ferez!$D$21)</f>
        <v>0.52914464049231258</v>
      </c>
      <c r="AF182" s="3">
        <f t="shared" si="28"/>
        <v>33.030726699934782</v>
      </c>
      <c r="AG182" s="3">
        <f>AF182*Ferez!$D$19</f>
        <v>16.515363349967391</v>
      </c>
      <c r="AH182" s="3">
        <f>(AG182/1000)*(10000/Ferez!$D$21)</f>
        <v>0.41288408374918473</v>
      </c>
      <c r="AI182" s="3">
        <f>AE182*Ferez!$D$20</f>
        <v>1.9401970151384793</v>
      </c>
    </row>
    <row r="183" spans="1:35" x14ac:dyDescent="0.25">
      <c r="A183" s="4">
        <v>942</v>
      </c>
      <c r="B183" s="21" t="s">
        <v>3522</v>
      </c>
      <c r="C183" s="104">
        <v>12</v>
      </c>
      <c r="D183" s="22" t="s">
        <v>1516</v>
      </c>
      <c r="E183" s="100">
        <v>38487</v>
      </c>
      <c r="F183" s="100">
        <v>44204</v>
      </c>
      <c r="G183" s="105">
        <v>15.7</v>
      </c>
      <c r="H183" s="20" t="s">
        <v>1529</v>
      </c>
      <c r="I183" s="20" t="s">
        <v>1532</v>
      </c>
      <c r="J183" s="13">
        <v>1918</v>
      </c>
      <c r="K183" t="s">
        <v>96</v>
      </c>
      <c r="L183" t="s">
        <v>95</v>
      </c>
      <c r="M183" s="20" t="str">
        <f t="shared" si="22"/>
        <v>S</v>
      </c>
      <c r="N183" s="3">
        <v>6.5</v>
      </c>
      <c r="O183" s="23">
        <f t="shared" si="23"/>
        <v>5.82</v>
      </c>
      <c r="P183" s="3">
        <v>21.5</v>
      </c>
      <c r="Q183" s="3">
        <f>VLOOKUP(J183,Aux_H_adj!$X$2:$Y$922,2,FALSE)</f>
        <v>21.5</v>
      </c>
      <c r="R183" s="3">
        <f>VLOOKUP(J183,Aux_H_adj!$X$2:$Z$922,3,FALSE)</f>
        <v>52.7</v>
      </c>
      <c r="S183" s="3">
        <f t="shared" si="20"/>
        <v>6.8436625529514998</v>
      </c>
      <c r="T183" s="3">
        <v>69.599999999999994</v>
      </c>
      <c r="U183" s="23">
        <f t="shared" si="24"/>
        <v>26.21</v>
      </c>
      <c r="V183" s="3">
        <f t="shared" si="21"/>
        <v>8.3429021168771538</v>
      </c>
      <c r="W183" s="27">
        <f t="shared" si="25"/>
        <v>3.7000000000000002E-3</v>
      </c>
      <c r="X183" s="27">
        <f t="shared" si="26"/>
        <v>5.4999999999999997E-3</v>
      </c>
      <c r="Y183" s="3">
        <f>VLOOKUP(K183,SSP!$B$2:$D$113,3,FALSE)</f>
        <v>0.76000000000000012</v>
      </c>
      <c r="Z183" s="3">
        <f>EXP(Ferez!$B$8+Ferez!$B$9*LN(X183)+Ferez!$B$10*LN(O183)+Ferez!$B$11*LN(Y183))</f>
        <v>12.61574533487455</v>
      </c>
      <c r="AA183" s="3">
        <f>EXP(Ferez!$C$8+Ferez!$C$9*LN(Z183))</f>
        <v>4.9170248091337054</v>
      </c>
      <c r="AB183" s="3">
        <f>Ferez!$D$8+Ferez!$D$9*Z183+Ferez!$D$10*AA183</f>
        <v>1.5114669545994102</v>
      </c>
      <c r="AC183" s="3">
        <f t="shared" si="27"/>
        <v>19.044237098607663</v>
      </c>
      <c r="AD183" s="3">
        <f>AC183*Ferez!$D$19</f>
        <v>9.5221185493038316</v>
      </c>
      <c r="AE183" s="3">
        <f>(AD183/1000)*(10000/Ferez!$D$21)</f>
        <v>0.23805296373259577</v>
      </c>
      <c r="AF183" s="3">
        <f t="shared" si="28"/>
        <v>14.12721228947396</v>
      </c>
      <c r="AG183" s="3">
        <f>AF183*Ferez!$D$19</f>
        <v>7.0636061447369798</v>
      </c>
      <c r="AH183" s="3">
        <f>(AG183/1000)*(10000/Ferez!$D$21)</f>
        <v>0.17659015361842448</v>
      </c>
      <c r="AI183" s="3">
        <f>AE183*Ferez!$D$20</f>
        <v>0.87286086701951782</v>
      </c>
    </row>
    <row r="184" spans="1:35" x14ac:dyDescent="0.25">
      <c r="A184" s="4">
        <v>1006</v>
      </c>
      <c r="B184" s="21" t="s">
        <v>3522</v>
      </c>
      <c r="C184" s="104">
        <v>12</v>
      </c>
      <c r="D184" s="22" t="s">
        <v>1516</v>
      </c>
      <c r="E184" s="100">
        <v>38487</v>
      </c>
      <c r="F184" s="100">
        <v>44204</v>
      </c>
      <c r="G184" s="105">
        <v>15.7</v>
      </c>
      <c r="H184" s="20" t="s">
        <v>1637</v>
      </c>
      <c r="I184" s="20" t="s">
        <v>1638</v>
      </c>
      <c r="J184" s="13">
        <v>1920</v>
      </c>
      <c r="K184" t="s">
        <v>203</v>
      </c>
      <c r="L184" t="s">
        <v>201</v>
      </c>
      <c r="M184" s="20" t="str">
        <f t="shared" si="22"/>
        <v>N</v>
      </c>
      <c r="N184" s="3">
        <v>2</v>
      </c>
      <c r="O184" s="23">
        <f t="shared" si="23"/>
        <v>2</v>
      </c>
      <c r="P184" s="3">
        <v>11</v>
      </c>
      <c r="Q184" s="3">
        <f>VLOOKUP(J184,Aux_H_adj!$X$2:$Y$922,2,FALSE)</f>
        <v>11</v>
      </c>
      <c r="R184" s="3">
        <f>VLOOKUP(J184,Aux_H_adj!$X$2:$Z$922,3,FALSE)</f>
        <v>11</v>
      </c>
      <c r="S184" s="3">
        <f t="shared" si="20"/>
        <v>3.5014087480216975</v>
      </c>
      <c r="T184" s="3">
        <v>20</v>
      </c>
      <c r="U184" s="23">
        <f t="shared" si="24"/>
        <v>20</v>
      </c>
      <c r="V184" s="3">
        <f t="shared" si="21"/>
        <v>6.366197723675814</v>
      </c>
      <c r="W184" s="27">
        <f t="shared" si="25"/>
        <v>1E-3</v>
      </c>
      <c r="X184" s="27">
        <f t="shared" si="26"/>
        <v>3.2000000000000002E-3</v>
      </c>
      <c r="Y184" s="3">
        <f>VLOOKUP(K184,SSP!$B$2:$D$113,3,FALSE)</f>
        <v>0.74</v>
      </c>
      <c r="Z184" s="3">
        <f>EXP(Ferez!$B$8+Ferez!$B$9*LN(X184)+Ferez!$B$10*LN(O184)+Ferez!$B$11*LN(Y184))</f>
        <v>2.6350733955253332</v>
      </c>
      <c r="AA184" s="3">
        <f>EXP(Ferez!$C$8+Ferez!$C$9*LN(Z184))</f>
        <v>1.5384153930950759</v>
      </c>
      <c r="AB184" s="3">
        <f>Ferez!$D$8+Ferez!$D$9*Z184+Ferez!$D$10*AA184</f>
        <v>0.57504820319091388</v>
      </c>
      <c r="AC184" s="3">
        <f t="shared" si="27"/>
        <v>4.7485369918113225</v>
      </c>
      <c r="AD184" s="3">
        <f>AC184*Ferez!$D$19</f>
        <v>2.3742684959056612</v>
      </c>
      <c r="AE184" s="3">
        <f>(AD184/1000)*(10000/Ferez!$D$21)</f>
        <v>5.935671239764153E-2</v>
      </c>
      <c r="AF184" s="3">
        <f t="shared" si="28"/>
        <v>3.2101215987162472</v>
      </c>
      <c r="AG184" s="3">
        <f>AF184*Ferez!$D$19</f>
        <v>1.6050607993581236</v>
      </c>
      <c r="AH184" s="3">
        <f>(AG184/1000)*(10000/Ferez!$D$21)</f>
        <v>4.0126519983953092E-2</v>
      </c>
      <c r="AI184" s="3">
        <f>AE184*Ferez!$D$20</f>
        <v>0.21764127879135226</v>
      </c>
    </row>
    <row r="185" spans="1:35" x14ac:dyDescent="0.25">
      <c r="A185" s="4">
        <v>997</v>
      </c>
      <c r="B185" s="21" t="s">
        <v>3522</v>
      </c>
      <c r="C185" s="104">
        <v>12</v>
      </c>
      <c r="D185" s="22" t="s">
        <v>1516</v>
      </c>
      <c r="E185" s="100">
        <v>38487</v>
      </c>
      <c r="F185" s="100">
        <v>44204</v>
      </c>
      <c r="G185" s="105">
        <v>15.7</v>
      </c>
      <c r="H185" s="20" t="s">
        <v>1622</v>
      </c>
      <c r="I185" s="20" t="s">
        <v>1623</v>
      </c>
      <c r="J185" s="13">
        <v>1921</v>
      </c>
      <c r="K185" t="s">
        <v>96</v>
      </c>
      <c r="L185" t="s">
        <v>95</v>
      </c>
      <c r="M185" s="20" t="str">
        <f t="shared" si="22"/>
        <v>N</v>
      </c>
      <c r="N185" s="3">
        <v>5.9</v>
      </c>
      <c r="O185" s="23">
        <f t="shared" si="23"/>
        <v>5.9</v>
      </c>
      <c r="P185" s="3">
        <v>33.200000000000003</v>
      </c>
      <c r="Q185" s="3">
        <f>VLOOKUP(J185,Aux_H_adj!$X$2:$Y$922,2,FALSE)</f>
        <v>33.200000000000003</v>
      </c>
      <c r="R185" s="3">
        <f>VLOOKUP(J185,Aux_H_adj!$X$2:$Z$922,3,FALSE)</f>
        <v>33.200000000000003</v>
      </c>
      <c r="S185" s="3">
        <f t="shared" si="20"/>
        <v>10.567888221301851</v>
      </c>
      <c r="T185" s="3">
        <v>41.6</v>
      </c>
      <c r="U185" s="23">
        <f t="shared" si="24"/>
        <v>41.6</v>
      </c>
      <c r="V185" s="3">
        <f t="shared" si="21"/>
        <v>13.241691265245693</v>
      </c>
      <c r="W185" s="27">
        <f t="shared" si="25"/>
        <v>8.8000000000000005E-3</v>
      </c>
      <c r="X185" s="27">
        <f t="shared" si="26"/>
        <v>1.38E-2</v>
      </c>
      <c r="Y185" s="3">
        <f>VLOOKUP(K185,SSP!$B$2:$D$113,3,FALSE)</f>
        <v>0.76000000000000012</v>
      </c>
      <c r="Z185" s="3">
        <f>EXP(Ferez!$B$8+Ferez!$B$9*LN(X185)+Ferez!$B$10*LN(O185)+Ferez!$B$11*LN(Y185))</f>
        <v>30.488251568866424</v>
      </c>
      <c r="AA185" s="3">
        <f>EXP(Ferez!$C$8+Ferez!$C$9*LN(Z185))</f>
        <v>9.4632399101484292</v>
      </c>
      <c r="AB185" s="3">
        <f>Ferez!$D$8+Ferez!$D$9*Z185+Ferez!$D$10*AA185</f>
        <v>3.3179892804332605</v>
      </c>
      <c r="AC185" s="3">
        <f t="shared" si="27"/>
        <v>43.269480759448115</v>
      </c>
      <c r="AD185" s="3">
        <f>AC185*Ferez!$D$19</f>
        <v>21.634740379724057</v>
      </c>
      <c r="AE185" s="3">
        <f>(AD185/1000)*(10000/Ferez!$D$21)</f>
        <v>0.54086850949310139</v>
      </c>
      <c r="AF185" s="3">
        <f t="shared" si="28"/>
        <v>33.806240849299684</v>
      </c>
      <c r="AG185" s="3">
        <f>AF185*Ferez!$D$19</f>
        <v>16.903120424649842</v>
      </c>
      <c r="AH185" s="3">
        <f>(AG185/1000)*(10000/Ferez!$D$21)</f>
        <v>0.422578010616246</v>
      </c>
      <c r="AI185" s="3">
        <f>AE185*Ferez!$D$20</f>
        <v>1.9831845348080384</v>
      </c>
    </row>
    <row r="186" spans="1:35" x14ac:dyDescent="0.25">
      <c r="A186" s="4">
        <v>955</v>
      </c>
      <c r="B186" s="21" t="s">
        <v>3522</v>
      </c>
      <c r="C186" s="104">
        <v>12</v>
      </c>
      <c r="D186" s="22" t="s">
        <v>1516</v>
      </c>
      <c r="E186" s="100">
        <v>38487</v>
      </c>
      <c r="F186" s="100">
        <v>44204</v>
      </c>
      <c r="G186" s="105">
        <v>15.7</v>
      </c>
      <c r="H186" s="20" t="s">
        <v>1552</v>
      </c>
      <c r="I186" s="20" t="s">
        <v>1553</v>
      </c>
      <c r="J186" s="13">
        <v>1948</v>
      </c>
      <c r="K186" t="s">
        <v>81</v>
      </c>
      <c r="L186" t="s">
        <v>80</v>
      </c>
      <c r="M186" s="20" t="str">
        <f t="shared" si="22"/>
        <v>N</v>
      </c>
      <c r="N186" s="3">
        <v>6.3</v>
      </c>
      <c r="O186" s="23">
        <f t="shared" si="23"/>
        <v>6.3</v>
      </c>
      <c r="P186" s="3">
        <v>25.1</v>
      </c>
      <c r="Q186" s="3">
        <f>VLOOKUP(J186,Aux_H_adj!$X$2:$Y$922,2,FALSE)</f>
        <v>25.1</v>
      </c>
      <c r="R186" s="3">
        <f>VLOOKUP(J186,Aux_H_adj!$X$2:$Z$922,3,FALSE)</f>
        <v>25.1</v>
      </c>
      <c r="S186" s="3">
        <f t="shared" si="20"/>
        <v>7.989578143213147</v>
      </c>
      <c r="T186" s="3">
        <v>29.2</v>
      </c>
      <c r="U186" s="23">
        <f t="shared" si="24"/>
        <v>29.2</v>
      </c>
      <c r="V186" s="3">
        <f t="shared" si="21"/>
        <v>9.2946486765666876</v>
      </c>
      <c r="W186" s="27">
        <f t="shared" si="25"/>
        <v>5.0000000000000001E-3</v>
      </c>
      <c r="X186" s="27">
        <f t="shared" si="26"/>
        <v>6.7999999999999996E-3</v>
      </c>
      <c r="Y186" s="3">
        <f>VLOOKUP(K186,SSP!$B$2:$D$113,3,FALSE)</f>
        <v>0.49000000000000016</v>
      </c>
      <c r="Z186" s="3">
        <f>EXP(Ferez!$B$8+Ferez!$B$9*LN(X186)+Ferez!$B$10*LN(O186)+Ferez!$B$11*LN(Y186))</f>
        <v>10.622479328237469</v>
      </c>
      <c r="AA186" s="3">
        <f>EXP(Ferez!$C$8+Ferez!$C$9*LN(Z186))</f>
        <v>4.3279962127147193</v>
      </c>
      <c r="AB186" s="3">
        <f>Ferez!$D$8+Ferez!$D$9*Z186+Ferez!$D$10*AA186</f>
        <v>1.3170613487062282</v>
      </c>
      <c r="AC186" s="3">
        <f t="shared" si="27"/>
        <v>16.267536889658416</v>
      </c>
      <c r="AD186" s="3">
        <f>AC186*Ferez!$D$19</f>
        <v>8.133768444829208</v>
      </c>
      <c r="AE186" s="3">
        <f>(AD186/1000)*(10000/Ferez!$D$21)</f>
        <v>0.2033442111207302</v>
      </c>
      <c r="AF186" s="3">
        <f t="shared" si="28"/>
        <v>11.939540676943697</v>
      </c>
      <c r="AG186" s="3">
        <f>AF186*Ferez!$D$19</f>
        <v>5.9697703384718483</v>
      </c>
      <c r="AH186" s="3">
        <f>(AG186/1000)*(10000/Ferez!$D$21)</f>
        <v>0.14924425846179623</v>
      </c>
      <c r="AI186" s="3">
        <f>AE186*Ferez!$D$20</f>
        <v>0.7455954407760107</v>
      </c>
    </row>
    <row r="187" spans="1:35" x14ac:dyDescent="0.25">
      <c r="A187" s="4">
        <v>954</v>
      </c>
      <c r="B187" s="21" t="s">
        <v>3522</v>
      </c>
      <c r="C187" s="104">
        <v>12</v>
      </c>
      <c r="D187" s="22" t="s">
        <v>1516</v>
      </c>
      <c r="E187" s="100">
        <v>38487</v>
      </c>
      <c r="F187" s="100">
        <v>44204</v>
      </c>
      <c r="G187" s="105">
        <v>15.7</v>
      </c>
      <c r="H187" s="20" t="s">
        <v>1550</v>
      </c>
      <c r="I187" s="20" t="s">
        <v>1551</v>
      </c>
      <c r="J187" s="13">
        <v>1949</v>
      </c>
      <c r="K187" t="s">
        <v>148</v>
      </c>
      <c r="L187" t="s">
        <v>147</v>
      </c>
      <c r="M187" s="20" t="str">
        <f t="shared" si="22"/>
        <v>N</v>
      </c>
      <c r="N187" s="3">
        <v>5.5</v>
      </c>
      <c r="O187" s="23">
        <f t="shared" si="23"/>
        <v>5.5</v>
      </c>
      <c r="P187" s="3">
        <v>28.1</v>
      </c>
      <c r="Q187" s="3">
        <f>VLOOKUP(J187,Aux_H_adj!$X$2:$Y$922,2,FALSE)</f>
        <v>28.1</v>
      </c>
      <c r="R187" s="3">
        <f>VLOOKUP(J187,Aux_H_adj!$X$2:$Z$922,3,FALSE)</f>
        <v>28.1</v>
      </c>
      <c r="S187" s="3">
        <f t="shared" si="20"/>
        <v>8.9445078017645194</v>
      </c>
      <c r="T187" s="3">
        <v>42.7</v>
      </c>
      <c r="U187" s="23">
        <f t="shared" si="24"/>
        <v>42.7</v>
      </c>
      <c r="V187" s="3">
        <f t="shared" si="21"/>
        <v>13.591832140047863</v>
      </c>
      <c r="W187" s="27">
        <f t="shared" si="25"/>
        <v>6.3E-3</v>
      </c>
      <c r="X187" s="27">
        <f t="shared" si="26"/>
        <v>1.4500000000000001E-2</v>
      </c>
      <c r="Y187" s="3">
        <f>VLOOKUP(K187,SSP!$B$2:$D$113,3,FALSE)</f>
        <v>0.49</v>
      </c>
      <c r="Z187" s="3">
        <f>EXP(Ferez!$B$8+Ferez!$B$9*LN(X187)+Ferez!$B$10*LN(O187)+Ferez!$B$11*LN(Y187))</f>
        <v>19.066569448027728</v>
      </c>
      <c r="AA187" s="3">
        <f>EXP(Ferez!$C$8+Ferez!$C$9*LN(Z187))</f>
        <v>6.6800832693125347</v>
      </c>
      <c r="AB187" s="3">
        <f>Ferez!$D$8+Ferez!$D$9*Z187+Ferez!$D$10*AA187</f>
        <v>2.1529719283217639</v>
      </c>
      <c r="AC187" s="3">
        <f t="shared" si="27"/>
        <v>27.899624645662026</v>
      </c>
      <c r="AD187" s="3">
        <f>AC187*Ferez!$D$19</f>
        <v>13.949812322831013</v>
      </c>
      <c r="AE187" s="3">
        <f>(AD187/1000)*(10000/Ferez!$D$21)</f>
        <v>0.34874530807077531</v>
      </c>
      <c r="AF187" s="3">
        <f t="shared" si="28"/>
        <v>21.219541376349493</v>
      </c>
      <c r="AG187" s="3">
        <f>AF187*Ferez!$D$19</f>
        <v>10.609770688174747</v>
      </c>
      <c r="AH187" s="3">
        <f>(AG187/1000)*(10000/Ferez!$D$21)</f>
        <v>0.26524426720436867</v>
      </c>
      <c r="AI187" s="3">
        <f>AE187*Ferez!$D$20</f>
        <v>1.2787327962595094</v>
      </c>
    </row>
    <row r="188" spans="1:35" x14ac:dyDescent="0.25">
      <c r="A188" s="4">
        <v>939</v>
      </c>
      <c r="B188" s="21" t="s">
        <v>3522</v>
      </c>
      <c r="C188" s="104">
        <v>12</v>
      </c>
      <c r="D188" s="22" t="s">
        <v>1516</v>
      </c>
      <c r="E188" s="100">
        <v>38487</v>
      </c>
      <c r="F188" s="100">
        <v>44204</v>
      </c>
      <c r="G188" s="105">
        <v>15.7</v>
      </c>
      <c r="H188" s="20" t="s">
        <v>1527</v>
      </c>
      <c r="I188" s="20" t="s">
        <v>1528</v>
      </c>
      <c r="J188" s="13">
        <v>1952</v>
      </c>
      <c r="K188" t="s">
        <v>81</v>
      </c>
      <c r="L188" t="s">
        <v>80</v>
      </c>
      <c r="M188" s="20" t="str">
        <f t="shared" si="22"/>
        <v>N</v>
      </c>
      <c r="N188" s="3">
        <v>7.2</v>
      </c>
      <c r="O188" s="23">
        <f t="shared" si="23"/>
        <v>7.2</v>
      </c>
      <c r="P188" s="3">
        <v>36.799999999999997</v>
      </c>
      <c r="Q188" s="3">
        <f>VLOOKUP(J188,Aux_H_adj!$X$2:$Y$922,2,FALSE)</f>
        <v>36.799999999999997</v>
      </c>
      <c r="R188" s="3">
        <f>VLOOKUP(J188,Aux_H_adj!$X$2:$Z$922,3,FALSE)</f>
        <v>36.799999999999997</v>
      </c>
      <c r="S188" s="3">
        <f t="shared" si="20"/>
        <v>11.713803811563496</v>
      </c>
      <c r="T188" s="3">
        <v>42</v>
      </c>
      <c r="U188" s="23">
        <f t="shared" si="24"/>
        <v>42</v>
      </c>
      <c r="V188" s="3">
        <f t="shared" si="21"/>
        <v>13.369015219719209</v>
      </c>
      <c r="W188" s="27">
        <f t="shared" si="25"/>
        <v>1.0800000000000001E-2</v>
      </c>
      <c r="X188" s="27">
        <f t="shared" si="26"/>
        <v>1.4E-2</v>
      </c>
      <c r="Y188" s="3">
        <f>VLOOKUP(K188,SSP!$B$2:$D$113,3,FALSE)</f>
        <v>0.49000000000000016</v>
      </c>
      <c r="Z188" s="3">
        <f>EXP(Ferez!$B$8+Ferez!$B$9*LN(X188)+Ferez!$B$10*LN(O188)+Ferez!$B$11*LN(Y188))</f>
        <v>23.896520317493952</v>
      </c>
      <c r="AA188" s="3">
        <f>EXP(Ferez!$C$8+Ferez!$C$9*LN(Z188))</f>
        <v>7.8984344296381765</v>
      </c>
      <c r="AB188" s="3">
        <f>Ferez!$D$8+Ferez!$D$9*Z188+Ferez!$D$10*AA188</f>
        <v>2.6420579477315274</v>
      </c>
      <c r="AC188" s="3">
        <f t="shared" si="27"/>
        <v>34.437012694863654</v>
      </c>
      <c r="AD188" s="3">
        <f>AC188*Ferez!$D$19</f>
        <v>17.218506347431827</v>
      </c>
      <c r="AE188" s="3">
        <f>(AD188/1000)*(10000/Ferez!$D$21)</f>
        <v>0.4304626586857957</v>
      </c>
      <c r="AF188" s="3">
        <f t="shared" si="28"/>
        <v>26.538578265225478</v>
      </c>
      <c r="AG188" s="3">
        <f>AF188*Ferez!$D$19</f>
        <v>13.269289132612739</v>
      </c>
      <c r="AH188" s="3">
        <f>(AG188/1000)*(10000/Ferez!$D$21)</f>
        <v>0.33173222831531846</v>
      </c>
      <c r="AI188" s="3">
        <f>AE188*Ferez!$D$20</f>
        <v>1.5783630818479175</v>
      </c>
    </row>
    <row r="189" spans="1:35" x14ac:dyDescent="0.25">
      <c r="A189" s="4">
        <v>999</v>
      </c>
      <c r="B189" s="21" t="s">
        <v>3522</v>
      </c>
      <c r="C189" s="104">
        <v>12</v>
      </c>
      <c r="D189" s="22" t="s">
        <v>1516</v>
      </c>
      <c r="E189" s="100">
        <v>38487</v>
      </c>
      <c r="F189" s="100">
        <v>44204</v>
      </c>
      <c r="G189" s="105">
        <v>15.7</v>
      </c>
      <c r="H189" s="20" t="s">
        <v>1626</v>
      </c>
      <c r="I189" s="20" t="s">
        <v>1627</v>
      </c>
      <c r="J189" s="13">
        <v>1953</v>
      </c>
      <c r="K189" t="s">
        <v>96</v>
      </c>
      <c r="L189" t="s">
        <v>95</v>
      </c>
      <c r="M189" s="20" t="str">
        <f t="shared" si="22"/>
        <v>N</v>
      </c>
      <c r="N189" s="3">
        <v>5</v>
      </c>
      <c r="O189" s="23">
        <f t="shared" si="23"/>
        <v>5</v>
      </c>
      <c r="P189" s="3">
        <v>28.8</v>
      </c>
      <c r="Q189" s="3">
        <f>VLOOKUP(J189,Aux_H_adj!$X$2:$Y$922,2,FALSE)</f>
        <v>28.8</v>
      </c>
      <c r="R189" s="3">
        <f>VLOOKUP(J189,Aux_H_adj!$X$2:$Z$922,3,FALSE)</f>
        <v>28.8</v>
      </c>
      <c r="S189" s="3">
        <f t="shared" si="20"/>
        <v>9.1673247220931717</v>
      </c>
      <c r="T189" s="3">
        <v>37.5</v>
      </c>
      <c r="U189" s="23">
        <f t="shared" si="24"/>
        <v>37.5</v>
      </c>
      <c r="V189" s="3">
        <f t="shared" si="21"/>
        <v>11.93662073189215</v>
      </c>
      <c r="W189" s="27">
        <f t="shared" si="25"/>
        <v>6.6E-3</v>
      </c>
      <c r="X189" s="27">
        <f t="shared" si="26"/>
        <v>1.12E-2</v>
      </c>
      <c r="Y189" s="3">
        <f>VLOOKUP(K189,SSP!$B$2:$D$113,3,FALSE)</f>
        <v>0.76000000000000012</v>
      </c>
      <c r="Z189" s="3">
        <f>EXP(Ferez!$B$8+Ferez!$B$9*LN(X189)+Ferez!$B$10*LN(O189)+Ferez!$B$11*LN(Y189))</f>
        <v>21.347688652320286</v>
      </c>
      <c r="AA189" s="3">
        <f>EXP(Ferez!$C$8+Ferez!$C$9*LN(Z189))</f>
        <v>7.2643456880547497</v>
      </c>
      <c r="AB189" s="3">
        <f>Ferez!$D$8+Ferez!$D$9*Z189+Ferez!$D$10*AA189</f>
        <v>2.3831972958978378</v>
      </c>
      <c r="AC189" s="3">
        <f t="shared" si="27"/>
        <v>30.995231636272873</v>
      </c>
      <c r="AD189" s="3">
        <f>AC189*Ferez!$D$19</f>
        <v>15.497615818136437</v>
      </c>
      <c r="AE189" s="3">
        <f>(AD189/1000)*(10000/Ferez!$D$21)</f>
        <v>0.38744039545341091</v>
      </c>
      <c r="AF189" s="3">
        <f t="shared" si="28"/>
        <v>23.730885948218123</v>
      </c>
      <c r="AG189" s="3">
        <f>AF189*Ferez!$D$19</f>
        <v>11.865442974109062</v>
      </c>
      <c r="AH189" s="3">
        <f>(AG189/1000)*(10000/Ferez!$D$21)</f>
        <v>0.29663607435272654</v>
      </c>
      <c r="AI189" s="3">
        <f>AE189*Ferez!$D$20</f>
        <v>1.4206147833291733</v>
      </c>
    </row>
    <row r="190" spans="1:35" x14ac:dyDescent="0.25">
      <c r="A190" s="4">
        <v>950</v>
      </c>
      <c r="B190" s="21" t="s">
        <v>3522</v>
      </c>
      <c r="C190" s="104">
        <v>12</v>
      </c>
      <c r="D190" s="22" t="s">
        <v>1516</v>
      </c>
      <c r="E190" s="100">
        <v>38487</v>
      </c>
      <c r="F190" s="100">
        <v>44204</v>
      </c>
      <c r="G190" s="105">
        <v>15.7</v>
      </c>
      <c r="H190" s="20" t="s">
        <v>1544</v>
      </c>
      <c r="I190" s="20" t="s">
        <v>1545</v>
      </c>
      <c r="J190" s="13">
        <v>1955</v>
      </c>
      <c r="K190" t="s">
        <v>7</v>
      </c>
      <c r="L190" t="s">
        <v>193</v>
      </c>
      <c r="M190" s="20" t="str">
        <f t="shared" si="22"/>
        <v>S</v>
      </c>
      <c r="N190" s="3">
        <v>12</v>
      </c>
      <c r="O190" s="23">
        <f t="shared" si="23"/>
        <v>12</v>
      </c>
      <c r="P190" s="3">
        <v>76.599999999999994</v>
      </c>
      <c r="Q190" s="3">
        <f>VLOOKUP(J190,Aux_H_adj!$X$2:$Y$922,2,FALSE)</f>
        <v>34.6</v>
      </c>
      <c r="R190" s="3">
        <f>VLOOKUP(J190,Aux_H_adj!$X$2:$Z$922,3,FALSE)</f>
        <v>76.599999999999994</v>
      </c>
      <c r="S190" s="3">
        <f t="shared" si="20"/>
        <v>24.382537281678363</v>
      </c>
      <c r="T190" s="3">
        <v>124.4</v>
      </c>
      <c r="U190" s="23">
        <f t="shared" si="24"/>
        <v>93.38</v>
      </c>
      <c r="V190" s="3">
        <f t="shared" si="21"/>
        <v>29.723777171842372</v>
      </c>
      <c r="W190" s="27">
        <f t="shared" si="25"/>
        <v>4.6699999999999998E-2</v>
      </c>
      <c r="X190" s="27">
        <f t="shared" si="26"/>
        <v>6.9400000000000003E-2</v>
      </c>
      <c r="Y190" s="3">
        <f>VLOOKUP(K190,SSP!$B$2:$D$113,3,FALSE)</f>
        <v>0.57999999999999996</v>
      </c>
      <c r="Z190" s="3">
        <f>EXP(Ferez!$B$8+Ferez!$B$9*LN(X190)+Ferez!$B$10*LN(O190)+Ferez!$B$11*LN(Y190))</f>
        <v>210.5939883255167</v>
      </c>
      <c r="AA190" s="3">
        <f>EXP(Ferez!$C$8+Ferez!$C$9*LN(Z190))</f>
        <v>39.699519564892043</v>
      </c>
      <c r="AB190" s="3">
        <f>Ferez!$D$8+Ferez!$D$9*Z190+Ferez!$D$10*AA190</f>
        <v>22.865823927036814</v>
      </c>
      <c r="AC190" s="3">
        <f t="shared" si="27"/>
        <v>273.1593318174456</v>
      </c>
      <c r="AD190" s="3">
        <f>AC190*Ferez!$D$19</f>
        <v>136.5796659087228</v>
      </c>
      <c r="AE190" s="3">
        <f>(AD190/1000)*(10000/Ferez!$D$21)</f>
        <v>3.4144916477180702</v>
      </c>
      <c r="AF190" s="3">
        <f t="shared" si="28"/>
        <v>233.45981225255352</v>
      </c>
      <c r="AG190" s="3">
        <f>AF190*Ferez!$D$19</f>
        <v>116.72990612627676</v>
      </c>
      <c r="AH190" s="3">
        <f>(AG190/1000)*(10000/Ferez!$D$21)</f>
        <v>2.9182476531569188</v>
      </c>
      <c r="AI190" s="3">
        <f>AE190*Ferez!$D$20</f>
        <v>12.51980270829959</v>
      </c>
    </row>
    <row r="191" spans="1:35" x14ac:dyDescent="0.25">
      <c r="A191" s="4">
        <v>951</v>
      </c>
      <c r="B191" s="21" t="s">
        <v>3522</v>
      </c>
      <c r="C191" s="104">
        <v>12</v>
      </c>
      <c r="D191" s="22" t="s">
        <v>1516</v>
      </c>
      <c r="E191" s="100">
        <v>38487</v>
      </c>
      <c r="F191" s="100">
        <v>44204</v>
      </c>
      <c r="G191" s="105">
        <v>15.7</v>
      </c>
      <c r="H191" s="20" t="s">
        <v>1544</v>
      </c>
      <c r="I191" s="20" t="s">
        <v>1546</v>
      </c>
      <c r="J191" s="13">
        <v>1955</v>
      </c>
      <c r="K191" t="s">
        <v>7</v>
      </c>
      <c r="L191" t="s">
        <v>193</v>
      </c>
      <c r="M191" s="20" t="str">
        <f t="shared" si="22"/>
        <v>S</v>
      </c>
      <c r="N191" s="3">
        <v>12</v>
      </c>
      <c r="O191" s="23">
        <f t="shared" si="23"/>
        <v>7.31</v>
      </c>
      <c r="P191" s="3">
        <v>34.6</v>
      </c>
      <c r="Q191" s="3">
        <f>VLOOKUP(J191,Aux_H_adj!$X$2:$Y$922,2,FALSE)</f>
        <v>34.6</v>
      </c>
      <c r="R191" s="3">
        <f>VLOOKUP(J191,Aux_H_adj!$X$2:$Z$922,3,FALSE)</f>
        <v>76.599999999999994</v>
      </c>
      <c r="S191" s="3">
        <f t="shared" si="20"/>
        <v>11.013522061959158</v>
      </c>
      <c r="T191" s="3">
        <v>124.4</v>
      </c>
      <c r="U191" s="23">
        <f t="shared" si="24"/>
        <v>42.18</v>
      </c>
      <c r="V191" s="3">
        <f t="shared" si="21"/>
        <v>13.426310999232291</v>
      </c>
      <c r="W191" s="27">
        <f t="shared" si="25"/>
        <v>9.4999999999999998E-3</v>
      </c>
      <c r="X191" s="27">
        <f t="shared" si="26"/>
        <v>1.4200000000000001E-2</v>
      </c>
      <c r="Y191" s="3">
        <f>VLOOKUP(K191,SSP!$B$2:$D$113,3,FALSE)</f>
        <v>0.57999999999999996</v>
      </c>
      <c r="Z191" s="3">
        <f>EXP(Ferez!$B$8+Ferez!$B$9*LN(X191)+Ferez!$B$10*LN(O191)+Ferez!$B$11*LN(Y191))</f>
        <v>29.19747850946235</v>
      </c>
      <c r="AA191" s="3">
        <f>EXP(Ferez!$C$8+Ferez!$C$9*LN(Z191))</f>
        <v>9.164321835806188</v>
      </c>
      <c r="AB191" s="3">
        <f>Ferez!$D$8+Ferez!$D$9*Z191+Ferez!$D$10*AA191</f>
        <v>3.1849840027657539</v>
      </c>
      <c r="AC191" s="3">
        <f t="shared" si="27"/>
        <v>41.546784348034286</v>
      </c>
      <c r="AD191" s="3">
        <f>AC191*Ferez!$D$19</f>
        <v>20.773392174017143</v>
      </c>
      <c r="AE191" s="3">
        <f>(AD191/1000)*(10000/Ferez!$D$21)</f>
        <v>0.51933480435042856</v>
      </c>
      <c r="AF191" s="3">
        <f t="shared" si="28"/>
        <v>32.382462512228102</v>
      </c>
      <c r="AG191" s="3">
        <f>AF191*Ferez!$D$19</f>
        <v>16.191231256114051</v>
      </c>
      <c r="AH191" s="3">
        <f>(AG191/1000)*(10000/Ferez!$D$21)</f>
        <v>0.40478078140285129</v>
      </c>
      <c r="AI191" s="3">
        <f>AE191*Ferez!$D$20</f>
        <v>1.9042276159515712</v>
      </c>
    </row>
    <row r="192" spans="1:35" x14ac:dyDescent="0.25">
      <c r="A192" s="4">
        <v>952</v>
      </c>
      <c r="B192" s="21" t="s">
        <v>3522</v>
      </c>
      <c r="C192" s="104">
        <v>12</v>
      </c>
      <c r="D192" s="22" t="s">
        <v>1516</v>
      </c>
      <c r="E192" s="100">
        <v>38487</v>
      </c>
      <c r="F192" s="100">
        <v>44204</v>
      </c>
      <c r="G192" s="105">
        <v>15.7</v>
      </c>
      <c r="H192" s="20" t="s">
        <v>1544</v>
      </c>
      <c r="I192" s="20" t="s">
        <v>1547</v>
      </c>
      <c r="J192" s="13">
        <v>1955</v>
      </c>
      <c r="K192" t="s">
        <v>7</v>
      </c>
      <c r="L192" t="s">
        <v>193</v>
      </c>
      <c r="M192" s="20" t="str">
        <f t="shared" si="22"/>
        <v>S</v>
      </c>
      <c r="N192" s="3">
        <v>12</v>
      </c>
      <c r="O192" s="23">
        <f t="shared" si="23"/>
        <v>8.66</v>
      </c>
      <c r="P192" s="3">
        <v>53.5</v>
      </c>
      <c r="Q192" s="3">
        <f>VLOOKUP(J192,Aux_H_adj!$X$2:$Y$922,2,FALSE)</f>
        <v>34.6</v>
      </c>
      <c r="R192" s="3">
        <f>VLOOKUP(J192,Aux_H_adj!$X$2:$Z$922,3,FALSE)</f>
        <v>76.599999999999994</v>
      </c>
      <c r="S192" s="3">
        <f t="shared" si="20"/>
        <v>17.0295789108328</v>
      </c>
      <c r="T192" s="3">
        <v>124.4</v>
      </c>
      <c r="U192" s="23">
        <f t="shared" si="24"/>
        <v>65.22</v>
      </c>
      <c r="V192" s="3">
        <f t="shared" si="21"/>
        <v>20.760170776906829</v>
      </c>
      <c r="W192" s="27">
        <f t="shared" si="25"/>
        <v>2.2800000000000001E-2</v>
      </c>
      <c r="X192" s="27">
        <f t="shared" si="26"/>
        <v>3.3799999999999997E-2</v>
      </c>
      <c r="Y192" s="3">
        <f>VLOOKUP(K192,SSP!$B$2:$D$113,3,FALSE)</f>
        <v>0.57999999999999996</v>
      </c>
      <c r="Z192" s="3">
        <f>EXP(Ferez!$B$8+Ferez!$B$9*LN(X192)+Ferez!$B$10*LN(O192)+Ferez!$B$11*LN(Y192))</f>
        <v>77.983232504360871</v>
      </c>
      <c r="AA192" s="3">
        <f>EXP(Ferez!$C$8+Ferez!$C$9*LN(Z192))</f>
        <v>18.996176674609931</v>
      </c>
      <c r="AB192" s="3">
        <f>Ferez!$D$8+Ferez!$D$9*Z192+Ferez!$D$10*AA192</f>
        <v>8.3384170774765618</v>
      </c>
      <c r="AC192" s="3">
        <f t="shared" si="27"/>
        <v>105.31782625644736</v>
      </c>
      <c r="AD192" s="3">
        <f>AC192*Ferez!$D$19</f>
        <v>52.658913128223681</v>
      </c>
      <c r="AE192" s="3">
        <f>(AD192/1000)*(10000/Ferez!$D$21)</f>
        <v>1.3164728282055922</v>
      </c>
      <c r="AF192" s="3">
        <f t="shared" si="28"/>
        <v>86.321649581837434</v>
      </c>
      <c r="AG192" s="3">
        <f>AF192*Ferez!$D$19</f>
        <v>43.160824790918717</v>
      </c>
      <c r="AH192" s="3">
        <f>(AG192/1000)*(10000/Ferez!$D$21)</f>
        <v>1.0790206197729679</v>
      </c>
      <c r="AI192" s="3">
        <f>AE192*Ferez!$D$20</f>
        <v>4.8270670367538377</v>
      </c>
    </row>
    <row r="193" spans="1:35" x14ac:dyDescent="0.25">
      <c r="A193" s="4">
        <v>937</v>
      </c>
      <c r="B193" s="21" t="s">
        <v>3522</v>
      </c>
      <c r="C193" s="104">
        <v>12</v>
      </c>
      <c r="D193" s="22" t="s">
        <v>1516</v>
      </c>
      <c r="E193" s="100">
        <v>38487</v>
      </c>
      <c r="F193" s="100">
        <v>44204</v>
      </c>
      <c r="G193" s="105">
        <v>15.7</v>
      </c>
      <c r="H193" s="20" t="s">
        <v>1523</v>
      </c>
      <c r="I193" s="20" t="s">
        <v>1524</v>
      </c>
      <c r="J193" s="13">
        <v>1971</v>
      </c>
      <c r="K193" t="s">
        <v>236</v>
      </c>
      <c r="L193" t="s">
        <v>237</v>
      </c>
      <c r="M193" s="20" t="str">
        <f t="shared" si="22"/>
        <v>N</v>
      </c>
      <c r="N193" s="3">
        <v>10.8</v>
      </c>
      <c r="O193" s="23">
        <f t="shared" si="23"/>
        <v>10.8</v>
      </c>
      <c r="P193" s="3">
        <v>67.7</v>
      </c>
      <c r="Q193" s="3">
        <f>VLOOKUP(J193,Aux_H_adj!$X$2:$Y$922,2,FALSE)</f>
        <v>67.7</v>
      </c>
      <c r="R193" s="3">
        <f>VLOOKUP(J193,Aux_H_adj!$X$2:$Z$922,3,FALSE)</f>
        <v>67.7</v>
      </c>
      <c r="S193" s="3">
        <f t="shared" si="20"/>
        <v>21.54957929464263</v>
      </c>
      <c r="T193" s="3">
        <v>82.6</v>
      </c>
      <c r="U193" s="23">
        <f t="shared" si="24"/>
        <v>82.6</v>
      </c>
      <c r="V193" s="3">
        <f t="shared" si="21"/>
        <v>26.29239659878111</v>
      </c>
      <c r="W193" s="27">
        <f t="shared" si="25"/>
        <v>3.6499999999999998E-2</v>
      </c>
      <c r="X193" s="27">
        <f t="shared" si="26"/>
        <v>5.4300000000000001E-2</v>
      </c>
      <c r="Y193" s="3">
        <f>VLOOKUP(K193,SSP!$B$2:$D$113,3,FALSE)</f>
        <v>0.49000000000000005</v>
      </c>
      <c r="Z193" s="3">
        <f>EXP(Ferez!$B$8+Ferez!$B$9*LN(X193)+Ferez!$B$10*LN(O193)+Ferez!$B$11*LN(Y193))</f>
        <v>127.02834904535727</v>
      </c>
      <c r="AA193" s="3">
        <f>EXP(Ferez!$C$8+Ferez!$C$9*LN(Z193))</f>
        <v>27.282817193944972</v>
      </c>
      <c r="AB193" s="3">
        <f>Ferez!$D$8+Ferez!$D$9*Z193+Ferez!$D$10*AA193</f>
        <v>13.656982717607463</v>
      </c>
      <c r="AC193" s="3">
        <f t="shared" si="27"/>
        <v>167.96814895690972</v>
      </c>
      <c r="AD193" s="3">
        <f>AC193*Ferez!$D$19</f>
        <v>83.984074478454858</v>
      </c>
      <c r="AE193" s="3">
        <f>(AD193/1000)*(10000/Ferez!$D$21)</f>
        <v>2.0996018619613714</v>
      </c>
      <c r="AF193" s="3">
        <f t="shared" si="28"/>
        <v>140.68533176296472</v>
      </c>
      <c r="AG193" s="3">
        <f>AF193*Ferez!$D$19</f>
        <v>70.342665881482361</v>
      </c>
      <c r="AH193" s="3">
        <f>(AG193/1000)*(10000/Ferez!$D$21)</f>
        <v>1.7585666470370589</v>
      </c>
      <c r="AI193" s="3">
        <f>AE193*Ferez!$D$20</f>
        <v>7.6985401605250283</v>
      </c>
    </row>
    <row r="194" spans="1:35" x14ac:dyDescent="0.25">
      <c r="A194" s="4">
        <v>998</v>
      </c>
      <c r="B194" s="21" t="s">
        <v>3522</v>
      </c>
      <c r="C194" s="104">
        <v>12</v>
      </c>
      <c r="D194" s="22" t="s">
        <v>1516</v>
      </c>
      <c r="E194" s="100">
        <v>38487</v>
      </c>
      <c r="F194" s="100">
        <v>44204</v>
      </c>
      <c r="G194" s="105">
        <v>15.7</v>
      </c>
      <c r="H194" s="20" t="s">
        <v>1624</v>
      </c>
      <c r="I194" s="20" t="s">
        <v>1625</v>
      </c>
      <c r="J194" s="13">
        <v>1977</v>
      </c>
      <c r="K194" t="s">
        <v>38</v>
      </c>
      <c r="L194" t="s">
        <v>37</v>
      </c>
      <c r="M194" s="20" t="str">
        <f t="shared" si="22"/>
        <v>N</v>
      </c>
      <c r="N194" s="3">
        <v>3.7</v>
      </c>
      <c r="O194" s="23">
        <f t="shared" si="23"/>
        <v>3.7</v>
      </c>
      <c r="P194" s="3">
        <v>22.7</v>
      </c>
      <c r="Q194" s="3">
        <f>VLOOKUP(J194,Aux_H_adj!$X$2:$Y$922,2,FALSE)</f>
        <v>22.7</v>
      </c>
      <c r="R194" s="3">
        <f>VLOOKUP(J194,Aux_H_adj!$X$2:$Z$922,3,FALSE)</f>
        <v>22.7</v>
      </c>
      <c r="S194" s="3">
        <f t="shared" ref="S194:S257" si="29">P194/PI()</f>
        <v>7.2256344163720483</v>
      </c>
      <c r="T194" s="3">
        <v>29.8</v>
      </c>
      <c r="U194" s="23">
        <f t="shared" si="24"/>
        <v>29.8</v>
      </c>
      <c r="V194" s="3">
        <f t="shared" ref="V194:V257" si="30">U194/PI()</f>
        <v>9.4856346082769623</v>
      </c>
      <c r="W194" s="27">
        <f t="shared" si="25"/>
        <v>4.1000000000000003E-3</v>
      </c>
      <c r="X194" s="27">
        <f t="shared" si="26"/>
        <v>7.1000000000000004E-3</v>
      </c>
      <c r="Y194" s="3">
        <f>VLOOKUP(K194,SSP!$B$2:$D$113,3,FALSE)</f>
        <v>0.57999999999999996</v>
      </c>
      <c r="Z194" s="3">
        <f>EXP(Ferez!$B$8+Ferez!$B$9*LN(X194)+Ferez!$B$10*LN(O194)+Ferez!$B$11*LN(Y194))</f>
        <v>7.8807642248565637</v>
      </c>
      <c r="AA194" s="3">
        <f>EXP(Ferez!$C$8+Ferez!$C$9*LN(Z194))</f>
        <v>3.4680460234117341</v>
      </c>
      <c r="AB194" s="3">
        <f>Ferez!$D$8+Ferez!$D$9*Z194+Ferez!$D$10*AA194</f>
        <v>1.0539478791610462</v>
      </c>
      <c r="AC194" s="3">
        <f t="shared" si="27"/>
        <v>12.402758127429344</v>
      </c>
      <c r="AD194" s="3">
        <f>AC194*Ferez!$D$19</f>
        <v>6.201379063714672</v>
      </c>
      <c r="AE194" s="3">
        <f>(AD194/1000)*(10000/Ferez!$D$21)</f>
        <v>0.15503447659286682</v>
      </c>
      <c r="AF194" s="3">
        <f t="shared" si="28"/>
        <v>8.9347121040176098</v>
      </c>
      <c r="AG194" s="3">
        <f>AF194*Ferez!$D$19</f>
        <v>4.4673560520088049</v>
      </c>
      <c r="AH194" s="3">
        <f>(AG194/1000)*(10000/Ferez!$D$21)</f>
        <v>0.11168390130022011</v>
      </c>
      <c r="AI194" s="3">
        <f>AE194*Ferez!$D$20</f>
        <v>0.56845974750717831</v>
      </c>
    </row>
    <row r="195" spans="1:35" x14ac:dyDescent="0.25">
      <c r="A195" s="4">
        <v>933</v>
      </c>
      <c r="B195" s="21" t="s">
        <v>3522</v>
      </c>
      <c r="C195" s="104">
        <v>12</v>
      </c>
      <c r="D195" s="22" t="s">
        <v>1516</v>
      </c>
      <c r="E195" s="100">
        <v>38487</v>
      </c>
      <c r="F195" s="100">
        <v>44204</v>
      </c>
      <c r="G195" s="105">
        <v>15.7</v>
      </c>
      <c r="H195" s="20" t="s">
        <v>1517</v>
      </c>
      <c r="I195" s="20" t="s">
        <v>1518</v>
      </c>
      <c r="J195" s="13">
        <v>1979</v>
      </c>
      <c r="K195" t="s">
        <v>4</v>
      </c>
      <c r="L195" t="s">
        <v>142</v>
      </c>
      <c r="M195" s="20" t="str">
        <f t="shared" ref="M195:M258" si="31">IF(J196=J195,"S",IF(J194=J195,"S","N"))</f>
        <v>S</v>
      </c>
      <c r="N195" s="3">
        <v>6.1</v>
      </c>
      <c r="O195" s="23">
        <f t="shared" ref="O195:O258" si="32">IF(M195="N",N195,IF(P195=R195,N195,IF(ROUND(3.1139*LN(P195)-3.7295,2)&gt;=N195,N195,ROUND(3.1139*LN(P195)-3.7295,2))))</f>
        <v>6.1</v>
      </c>
      <c r="P195" s="3">
        <v>30.1</v>
      </c>
      <c r="Q195" s="3">
        <f>VLOOKUP(J195,Aux_H_adj!$X$2:$Y$922,2,FALSE)</f>
        <v>26.6</v>
      </c>
      <c r="R195" s="3">
        <f>VLOOKUP(J195,Aux_H_adj!$X$2:$Z$922,3,FALSE)</f>
        <v>37.4</v>
      </c>
      <c r="S195" s="3">
        <f t="shared" si="29"/>
        <v>9.5811275741321005</v>
      </c>
      <c r="T195" s="3">
        <v>48.6</v>
      </c>
      <c r="U195" s="23">
        <f t="shared" ref="U195:U258" si="33">IF(M195="N",T195,ROUND(1.2191*P195,2))</f>
        <v>36.69</v>
      </c>
      <c r="V195" s="3">
        <f t="shared" si="30"/>
        <v>11.678789724083279</v>
      </c>
      <c r="W195" s="27">
        <f t="shared" ref="W195:W258" si="34">ROUND(PI()*((S195/100)/2)^2,4)</f>
        <v>7.1999999999999998E-3</v>
      </c>
      <c r="X195" s="27">
        <f t="shared" ref="X195:X258" si="35">ROUND(PI()*((V195/100)/2)^2,4)</f>
        <v>1.0699999999999999E-2</v>
      </c>
      <c r="Y195" s="3">
        <f>VLOOKUP(K195,SSP!$B$2:$D$113,3,FALSE)</f>
        <v>0.46000000000000074</v>
      </c>
      <c r="Z195" s="3">
        <f>EXP(Ferez!$B$8+Ferez!$B$9*LN(X195)+Ferez!$B$10*LN(O195)+Ferez!$B$11*LN(Y195))</f>
        <v>14.81638641742207</v>
      </c>
      <c r="AA195" s="3">
        <f>EXP(Ferez!$C$8+Ferez!$C$9*LN(Z195))</f>
        <v>5.5400502820921895</v>
      </c>
      <c r="AB195" s="3">
        <f>Ferez!$D$8+Ferez!$D$9*Z195+Ferez!$D$10*AA195</f>
        <v>1.7284505578851002</v>
      </c>
      <c r="AC195" s="3">
        <f t="shared" ref="AC195:AC258" si="36">Z195+AA195+AB195</f>
        <v>22.084887257399359</v>
      </c>
      <c r="AD195" s="3">
        <f>AC195*Ferez!$D$19</f>
        <v>11.042443628699679</v>
      </c>
      <c r="AE195" s="3">
        <f>(AD195/1000)*(10000/Ferez!$D$21)</f>
        <v>0.27606109071749202</v>
      </c>
      <c r="AF195" s="3">
        <f t="shared" ref="AF195:AF258" si="37">Z195+AB195</f>
        <v>16.54483697530717</v>
      </c>
      <c r="AG195" s="3">
        <f>AF195*Ferez!$D$19</f>
        <v>8.2724184876535851</v>
      </c>
      <c r="AH195" s="3">
        <f>(AG195/1000)*(10000/Ferez!$D$21)</f>
        <v>0.20681046219133961</v>
      </c>
      <c r="AI195" s="3">
        <f>AE195*Ferez!$D$20</f>
        <v>1.0122239992974706</v>
      </c>
    </row>
    <row r="196" spans="1:35" x14ac:dyDescent="0.25">
      <c r="A196" s="4">
        <v>934</v>
      </c>
      <c r="B196" s="21" t="s">
        <v>3522</v>
      </c>
      <c r="C196" s="104">
        <v>12</v>
      </c>
      <c r="D196" s="22" t="s">
        <v>1516</v>
      </c>
      <c r="E196" s="100">
        <v>38487</v>
      </c>
      <c r="F196" s="100">
        <v>44204</v>
      </c>
      <c r="G196" s="105">
        <v>15.7</v>
      </c>
      <c r="H196" s="20" t="s">
        <v>1517</v>
      </c>
      <c r="I196" s="20" t="s">
        <v>1519</v>
      </c>
      <c r="J196" s="13">
        <v>1979</v>
      </c>
      <c r="K196" t="s">
        <v>4</v>
      </c>
      <c r="L196" t="s">
        <v>142</v>
      </c>
      <c r="M196" s="20" t="str">
        <f t="shared" si="31"/>
        <v>S</v>
      </c>
      <c r="N196" s="3">
        <v>6.1</v>
      </c>
      <c r="O196" s="23">
        <f t="shared" si="32"/>
        <v>6.1</v>
      </c>
      <c r="P196" s="3">
        <v>26.6</v>
      </c>
      <c r="Q196" s="3">
        <f>VLOOKUP(J196,Aux_H_adj!$X$2:$Y$922,2,FALSE)</f>
        <v>26.6</v>
      </c>
      <c r="R196" s="3">
        <f>VLOOKUP(J196,Aux_H_adj!$X$2:$Z$922,3,FALSE)</f>
        <v>37.4</v>
      </c>
      <c r="S196" s="3">
        <f t="shared" si="29"/>
        <v>8.4670429724888319</v>
      </c>
      <c r="T196" s="3">
        <v>48.6</v>
      </c>
      <c r="U196" s="23">
        <f t="shared" si="33"/>
        <v>32.43</v>
      </c>
      <c r="V196" s="3">
        <f t="shared" si="30"/>
        <v>10.322789608940331</v>
      </c>
      <c r="W196" s="27">
        <f t="shared" si="34"/>
        <v>5.5999999999999999E-3</v>
      </c>
      <c r="X196" s="27">
        <f t="shared" si="35"/>
        <v>8.3999999999999995E-3</v>
      </c>
      <c r="Y196" s="3">
        <f>VLOOKUP(K196,SSP!$B$2:$D$113,3,FALSE)</f>
        <v>0.46000000000000074</v>
      </c>
      <c r="Z196" s="3">
        <f>EXP(Ferez!$B$8+Ferez!$B$9*LN(X196)+Ferez!$B$10*LN(O196)+Ferez!$B$11*LN(Y196))</f>
        <v>11.787585551111805</v>
      </c>
      <c r="AA196" s="3">
        <f>EXP(Ferez!$C$8+Ferez!$C$9*LN(Z196))</f>
        <v>4.6754470911284418</v>
      </c>
      <c r="AB196" s="3">
        <f>Ferez!$D$8+Ferez!$D$9*Z196+Ferez!$D$10*AA196</f>
        <v>1.430423850445169</v>
      </c>
      <c r="AC196" s="3">
        <f t="shared" si="36"/>
        <v>17.893456492685416</v>
      </c>
      <c r="AD196" s="3">
        <f>AC196*Ferez!$D$19</f>
        <v>8.9467282463427082</v>
      </c>
      <c r="AE196" s="3">
        <f>(AD196/1000)*(10000/Ferez!$D$21)</f>
        <v>0.2236682061585677</v>
      </c>
      <c r="AF196" s="3">
        <f t="shared" si="37"/>
        <v>13.218009401556975</v>
      </c>
      <c r="AG196" s="3">
        <f>AF196*Ferez!$D$19</f>
        <v>6.6090047007784873</v>
      </c>
      <c r="AH196" s="3">
        <f>(AG196/1000)*(10000/Ferez!$D$21)</f>
        <v>0.16522511751946217</v>
      </c>
      <c r="AI196" s="3">
        <f>AE196*Ferez!$D$20</f>
        <v>0.8201167559147482</v>
      </c>
    </row>
    <row r="197" spans="1:35" x14ac:dyDescent="0.25">
      <c r="A197" s="4">
        <v>1012</v>
      </c>
      <c r="B197" s="21" t="s">
        <v>3522</v>
      </c>
      <c r="C197" s="104">
        <v>12</v>
      </c>
      <c r="D197" s="22" t="s">
        <v>1516</v>
      </c>
      <c r="E197" s="100">
        <v>38487</v>
      </c>
      <c r="F197" s="100">
        <v>44204</v>
      </c>
      <c r="G197" s="105">
        <v>15.7</v>
      </c>
      <c r="H197" s="20" t="s">
        <v>1648</v>
      </c>
      <c r="I197" s="20" t="s">
        <v>1649</v>
      </c>
      <c r="J197" s="13">
        <v>1979</v>
      </c>
      <c r="K197" t="s">
        <v>236</v>
      </c>
      <c r="L197" t="s">
        <v>237</v>
      </c>
      <c r="M197" s="20" t="str">
        <f t="shared" si="31"/>
        <v>S</v>
      </c>
      <c r="N197" s="3">
        <v>7.2</v>
      </c>
      <c r="O197" s="23">
        <f t="shared" si="32"/>
        <v>7.2</v>
      </c>
      <c r="P197" s="3">
        <v>37.4</v>
      </c>
      <c r="Q197" s="3">
        <f>VLOOKUP(J197,Aux_H_adj!$X$2:$Y$922,2,FALSE)</f>
        <v>26.6</v>
      </c>
      <c r="R197" s="3">
        <f>VLOOKUP(J197,Aux_H_adj!$X$2:$Z$922,3,FALSE)</f>
        <v>37.4</v>
      </c>
      <c r="S197" s="3">
        <f t="shared" si="29"/>
        <v>11.904789743273771</v>
      </c>
      <c r="T197" s="3">
        <v>47.9</v>
      </c>
      <c r="U197" s="23">
        <f t="shared" si="33"/>
        <v>45.59</v>
      </c>
      <c r="V197" s="3">
        <f t="shared" si="30"/>
        <v>14.511747711119018</v>
      </c>
      <c r="W197" s="27">
        <f t="shared" si="34"/>
        <v>1.11E-2</v>
      </c>
      <c r="X197" s="27">
        <f t="shared" si="35"/>
        <v>1.6500000000000001E-2</v>
      </c>
      <c r="Y197" s="3">
        <f>VLOOKUP(K197,SSP!$B$2:$D$113,3,FALSE)</f>
        <v>0.49000000000000005</v>
      </c>
      <c r="Z197" s="3">
        <f>EXP(Ferez!$B$8+Ferez!$B$9*LN(X197)+Ferez!$B$10*LN(O197)+Ferez!$B$11*LN(Y197))</f>
        <v>27.910120924980284</v>
      </c>
      <c r="AA197" s="3">
        <f>EXP(Ferez!$C$8+Ferez!$C$9*LN(Z197))</f>
        <v>8.8627779197690906</v>
      </c>
      <c r="AB197" s="3">
        <f>Ferez!$D$8+Ferez!$D$9*Z197+Ferez!$D$10*AA197</f>
        <v>3.0526252627393333</v>
      </c>
      <c r="AC197" s="3">
        <f t="shared" si="36"/>
        <v>39.825524107488711</v>
      </c>
      <c r="AD197" s="3">
        <f>AC197*Ferez!$D$19</f>
        <v>19.912762053744355</v>
      </c>
      <c r="AE197" s="3">
        <f>(AD197/1000)*(10000/Ferez!$D$21)</f>
        <v>0.49781905134360893</v>
      </c>
      <c r="AF197" s="3">
        <f t="shared" si="37"/>
        <v>30.962746187719617</v>
      </c>
      <c r="AG197" s="3">
        <f>AF197*Ferez!$D$19</f>
        <v>15.481373093859808</v>
      </c>
      <c r="AH197" s="3">
        <f>(AG197/1000)*(10000/Ferez!$D$21)</f>
        <v>0.38703432734649523</v>
      </c>
      <c r="AI197" s="3">
        <f>AE197*Ferez!$D$20</f>
        <v>1.8253365215932327</v>
      </c>
    </row>
    <row r="198" spans="1:35" x14ac:dyDescent="0.25">
      <c r="A198" s="4">
        <v>968</v>
      </c>
      <c r="B198" s="21" t="s">
        <v>3522</v>
      </c>
      <c r="C198" s="104">
        <v>12</v>
      </c>
      <c r="D198" s="22" t="s">
        <v>1516</v>
      </c>
      <c r="E198" s="100">
        <v>38487</v>
      </c>
      <c r="F198" s="100">
        <v>44204</v>
      </c>
      <c r="G198" s="105">
        <v>15.7</v>
      </c>
      <c r="H198" s="20" t="s">
        <v>1576</v>
      </c>
      <c r="I198" s="20" t="s">
        <v>1577</v>
      </c>
      <c r="J198" s="13">
        <v>1980</v>
      </c>
      <c r="K198" t="s">
        <v>7</v>
      </c>
      <c r="L198" t="s">
        <v>193</v>
      </c>
      <c r="M198" s="20" t="str">
        <f t="shared" si="31"/>
        <v>S</v>
      </c>
      <c r="N198" s="3">
        <v>10</v>
      </c>
      <c r="O198" s="23">
        <f t="shared" si="32"/>
        <v>6.66</v>
      </c>
      <c r="P198" s="3">
        <v>28.1</v>
      </c>
      <c r="Q198" s="3">
        <f>VLOOKUP(J198,Aux_H_adj!$X$2:$Y$922,2,FALSE)</f>
        <v>15.8</v>
      </c>
      <c r="R198" s="3">
        <f>VLOOKUP(J198,Aux_H_adj!$X$2:$Z$922,3,FALSE)</f>
        <v>33.299999999999997</v>
      </c>
      <c r="S198" s="3">
        <f t="shared" si="29"/>
        <v>8.9445078017645194</v>
      </c>
      <c r="T198" s="3">
        <v>62.2</v>
      </c>
      <c r="U198" s="23">
        <f t="shared" si="33"/>
        <v>34.26</v>
      </c>
      <c r="V198" s="3">
        <f t="shared" si="30"/>
        <v>10.905296700656669</v>
      </c>
      <c r="W198" s="27">
        <f t="shared" si="34"/>
        <v>6.3E-3</v>
      </c>
      <c r="X198" s="27">
        <f t="shared" si="35"/>
        <v>9.2999999999999992E-3</v>
      </c>
      <c r="Y198" s="3">
        <f>VLOOKUP(K198,SSP!$B$2:$D$113,3,FALSE)</f>
        <v>0.57999999999999996</v>
      </c>
      <c r="Z198" s="3">
        <f>EXP(Ferez!$B$8+Ferez!$B$9*LN(X198)+Ferez!$B$10*LN(O198)+Ferez!$B$11*LN(Y198))</f>
        <v>17.896800766945411</v>
      </c>
      <c r="AA198" s="3">
        <f>EXP(Ferez!$C$8+Ferez!$C$9*LN(Z198))</f>
        <v>6.3735267236758837</v>
      </c>
      <c r="AB198" s="3">
        <f>Ferez!$D$8+Ferez!$D$9*Z198+Ferez!$D$10*AA198</f>
        <v>2.0355099882266203</v>
      </c>
      <c r="AC198" s="3">
        <f t="shared" si="36"/>
        <v>26.305837478847916</v>
      </c>
      <c r="AD198" s="3">
        <f>AC198*Ferez!$D$19</f>
        <v>13.152918739423958</v>
      </c>
      <c r="AE198" s="3">
        <f>(AD198/1000)*(10000/Ferez!$D$21)</f>
        <v>0.32882296848559894</v>
      </c>
      <c r="AF198" s="3">
        <f t="shared" si="37"/>
        <v>19.932310755172033</v>
      </c>
      <c r="AG198" s="3">
        <f>AF198*Ferez!$D$19</f>
        <v>9.9661553775860163</v>
      </c>
      <c r="AH198" s="3">
        <f>(AG198/1000)*(10000/Ferez!$D$21)</f>
        <v>0.24915388443965042</v>
      </c>
      <c r="AI198" s="3">
        <f>AE198*Ferez!$D$20</f>
        <v>1.2056842177805294</v>
      </c>
    </row>
    <row r="199" spans="1:35" x14ac:dyDescent="0.25">
      <c r="A199" s="4">
        <v>969</v>
      </c>
      <c r="B199" s="21" t="s">
        <v>3522</v>
      </c>
      <c r="C199" s="104">
        <v>12</v>
      </c>
      <c r="D199" s="22" t="s">
        <v>1516</v>
      </c>
      <c r="E199" s="100">
        <v>38487</v>
      </c>
      <c r="F199" s="100">
        <v>44204</v>
      </c>
      <c r="G199" s="105">
        <v>15.7</v>
      </c>
      <c r="H199" s="20" t="s">
        <v>1576</v>
      </c>
      <c r="I199" s="20" t="s">
        <v>1578</v>
      </c>
      <c r="J199" s="13">
        <v>1980</v>
      </c>
      <c r="K199" t="s">
        <v>7</v>
      </c>
      <c r="L199" t="s">
        <v>193</v>
      </c>
      <c r="M199" s="20" t="str">
        <f t="shared" si="31"/>
        <v>S</v>
      </c>
      <c r="N199" s="3">
        <v>10</v>
      </c>
      <c r="O199" s="23">
        <f t="shared" si="32"/>
        <v>6.78</v>
      </c>
      <c r="P199" s="3">
        <v>29.2</v>
      </c>
      <c r="Q199" s="3">
        <f>VLOOKUP(J199,Aux_H_adj!$X$2:$Y$922,2,FALSE)</f>
        <v>15.8</v>
      </c>
      <c r="R199" s="3">
        <f>VLOOKUP(J199,Aux_H_adj!$X$2:$Z$922,3,FALSE)</f>
        <v>33.299999999999997</v>
      </c>
      <c r="S199" s="3">
        <f t="shared" si="29"/>
        <v>9.2946486765666876</v>
      </c>
      <c r="T199" s="3">
        <v>62.2</v>
      </c>
      <c r="U199" s="23">
        <f t="shared" si="33"/>
        <v>35.6</v>
      </c>
      <c r="V199" s="3">
        <f t="shared" si="30"/>
        <v>11.331831948142948</v>
      </c>
      <c r="W199" s="27">
        <f t="shared" si="34"/>
        <v>6.7999999999999996E-3</v>
      </c>
      <c r="X199" s="27">
        <f t="shared" si="35"/>
        <v>1.01E-2</v>
      </c>
      <c r="Y199" s="3">
        <f>VLOOKUP(K199,SSP!$B$2:$D$113,3,FALSE)</f>
        <v>0.57999999999999996</v>
      </c>
      <c r="Z199" s="3">
        <f>EXP(Ferez!$B$8+Ferez!$B$9*LN(X199)+Ferez!$B$10*LN(O199)+Ferez!$B$11*LN(Y199))</f>
        <v>19.683268266627618</v>
      </c>
      <c r="AA199" s="3">
        <f>EXP(Ferez!$C$8+Ferez!$C$9*LN(Z199))</f>
        <v>6.8397362200193896</v>
      </c>
      <c r="AB199" s="3">
        <f>Ferez!$D$8+Ferez!$D$9*Z199+Ferez!$D$10*AA199</f>
        <v>2.2150667725877913</v>
      </c>
      <c r="AC199" s="3">
        <f t="shared" si="36"/>
        <v>28.7380712592348</v>
      </c>
      <c r="AD199" s="3">
        <f>AC199*Ferez!$D$19</f>
        <v>14.3690356296174</v>
      </c>
      <c r="AE199" s="3">
        <f>(AD199/1000)*(10000/Ferez!$D$21)</f>
        <v>0.35922589074043498</v>
      </c>
      <c r="AF199" s="3">
        <f t="shared" si="37"/>
        <v>21.898335039215411</v>
      </c>
      <c r="AG199" s="3">
        <f>AF199*Ferez!$D$19</f>
        <v>10.949167519607705</v>
      </c>
      <c r="AH199" s="3">
        <f>(AG199/1000)*(10000/Ferez!$D$21)</f>
        <v>0.27372918799019264</v>
      </c>
      <c r="AI199" s="3">
        <f>AE199*Ferez!$D$20</f>
        <v>1.3171615993815948</v>
      </c>
    </row>
    <row r="200" spans="1:35" x14ac:dyDescent="0.25">
      <c r="A200" s="4">
        <v>970</v>
      </c>
      <c r="B200" s="21" t="s">
        <v>3522</v>
      </c>
      <c r="C200" s="104">
        <v>12</v>
      </c>
      <c r="D200" s="22" t="s">
        <v>1516</v>
      </c>
      <c r="E200" s="100">
        <v>38487</v>
      </c>
      <c r="F200" s="100">
        <v>44204</v>
      </c>
      <c r="G200" s="105">
        <v>15.7</v>
      </c>
      <c r="H200" s="20" t="s">
        <v>1576</v>
      </c>
      <c r="I200" s="20" t="s">
        <v>1579</v>
      </c>
      <c r="J200" s="13">
        <v>1980</v>
      </c>
      <c r="K200" t="s">
        <v>7</v>
      </c>
      <c r="L200" t="s">
        <v>193</v>
      </c>
      <c r="M200" s="20" t="str">
        <f t="shared" si="31"/>
        <v>S</v>
      </c>
      <c r="N200" s="3">
        <v>10</v>
      </c>
      <c r="O200" s="23">
        <f t="shared" si="32"/>
        <v>10</v>
      </c>
      <c r="P200" s="3">
        <v>33.299999999999997</v>
      </c>
      <c r="Q200" s="3">
        <f>VLOOKUP(J200,Aux_H_adj!$X$2:$Y$922,2,FALSE)</f>
        <v>15.8</v>
      </c>
      <c r="R200" s="3">
        <f>VLOOKUP(J200,Aux_H_adj!$X$2:$Z$922,3,FALSE)</f>
        <v>33.299999999999997</v>
      </c>
      <c r="S200" s="3">
        <f t="shared" si="29"/>
        <v>10.599719209920229</v>
      </c>
      <c r="T200" s="3">
        <v>62.2</v>
      </c>
      <c r="U200" s="23">
        <f t="shared" si="33"/>
        <v>40.6</v>
      </c>
      <c r="V200" s="3">
        <f t="shared" si="30"/>
        <v>12.923381379061903</v>
      </c>
      <c r="W200" s="27">
        <f t="shared" si="34"/>
        <v>8.8000000000000005E-3</v>
      </c>
      <c r="X200" s="27">
        <f t="shared" si="35"/>
        <v>1.3100000000000001E-2</v>
      </c>
      <c r="Y200" s="3">
        <f>VLOOKUP(K200,SSP!$B$2:$D$113,3,FALSE)</f>
        <v>0.57999999999999996</v>
      </c>
      <c r="Z200" s="3">
        <f>EXP(Ferez!$B$8+Ferez!$B$9*LN(X200)+Ferez!$B$10*LN(O200)+Ferez!$B$11*LN(Y200))</f>
        <v>36.567535948216651</v>
      </c>
      <c r="AA200" s="3">
        <f>EXP(Ferez!$C$8+Ferez!$C$9*LN(Z200))</f>
        <v>10.829992586729839</v>
      </c>
      <c r="AB200" s="3">
        <f>Ferez!$D$8+Ferez!$D$9*Z200+Ferez!$D$10*AA200</f>
        <v>3.9479606361622834</v>
      </c>
      <c r="AC200" s="3">
        <f t="shared" si="36"/>
        <v>51.345489171108774</v>
      </c>
      <c r="AD200" s="3">
        <f>AC200*Ferez!$D$19</f>
        <v>25.672744585554387</v>
      </c>
      <c r="AE200" s="3">
        <f>(AD200/1000)*(10000/Ferez!$D$21)</f>
        <v>0.6418186146388597</v>
      </c>
      <c r="AF200" s="3">
        <f t="shared" si="37"/>
        <v>40.515496584378937</v>
      </c>
      <c r="AG200" s="3">
        <f>AF200*Ferez!$D$19</f>
        <v>20.257748292189468</v>
      </c>
      <c r="AH200" s="3">
        <f>(AG200/1000)*(10000/Ferez!$D$21)</f>
        <v>0.50644370730473676</v>
      </c>
      <c r="AI200" s="3">
        <f>AE200*Ferez!$D$20</f>
        <v>2.3533349203424856</v>
      </c>
    </row>
    <row r="201" spans="1:35" x14ac:dyDescent="0.25">
      <c r="A201" s="4">
        <v>971</v>
      </c>
      <c r="B201" s="21" t="s">
        <v>3522</v>
      </c>
      <c r="C201" s="104">
        <v>12</v>
      </c>
      <c r="D201" s="22" t="s">
        <v>1516</v>
      </c>
      <c r="E201" s="100">
        <v>38487</v>
      </c>
      <c r="F201" s="100">
        <v>44204</v>
      </c>
      <c r="G201" s="105">
        <v>15.7</v>
      </c>
      <c r="H201" s="20" t="s">
        <v>1576</v>
      </c>
      <c r="I201" s="20" t="s">
        <v>1580</v>
      </c>
      <c r="J201" s="13">
        <v>1980</v>
      </c>
      <c r="K201" t="s">
        <v>7</v>
      </c>
      <c r="L201" t="s">
        <v>193</v>
      </c>
      <c r="M201" s="20" t="str">
        <f t="shared" si="31"/>
        <v>S</v>
      </c>
      <c r="N201" s="3">
        <v>10</v>
      </c>
      <c r="O201" s="23">
        <f t="shared" si="32"/>
        <v>4.8600000000000003</v>
      </c>
      <c r="P201" s="3">
        <v>15.8</v>
      </c>
      <c r="Q201" s="3">
        <f>VLOOKUP(J201,Aux_H_adj!$X$2:$Y$922,2,FALSE)</f>
        <v>15.8</v>
      </c>
      <c r="R201" s="3">
        <f>VLOOKUP(J201,Aux_H_adj!$X$2:$Z$922,3,FALSE)</f>
        <v>33.299999999999997</v>
      </c>
      <c r="S201" s="3">
        <f t="shared" si="29"/>
        <v>5.0292962017038931</v>
      </c>
      <c r="T201" s="3">
        <v>62.2</v>
      </c>
      <c r="U201" s="23">
        <f t="shared" si="33"/>
        <v>19.260000000000002</v>
      </c>
      <c r="V201" s="3">
        <f t="shared" si="30"/>
        <v>6.1306484078998089</v>
      </c>
      <c r="W201" s="27">
        <f t="shared" si="34"/>
        <v>2E-3</v>
      </c>
      <c r="X201" s="27">
        <f t="shared" si="35"/>
        <v>3.0000000000000001E-3</v>
      </c>
      <c r="Y201" s="3">
        <f>VLOOKUP(K201,SSP!$B$2:$D$113,3,FALSE)</f>
        <v>0.57999999999999996</v>
      </c>
      <c r="Z201" s="3">
        <f>EXP(Ferez!$B$8+Ferez!$B$9*LN(X201)+Ferez!$B$10*LN(O201)+Ferez!$B$11*LN(Y201))</f>
        <v>4.538397079966459</v>
      </c>
      <c r="AA201" s="3">
        <f>EXP(Ferez!$C$8+Ferez!$C$9*LN(Z201))</f>
        <v>2.302819966774253</v>
      </c>
      <c r="AB201" s="3">
        <f>Ferez!$D$8+Ferez!$D$9*Z201+Ferez!$D$10*AA201</f>
        <v>0.74326908727139807</v>
      </c>
      <c r="AC201" s="3">
        <f t="shared" si="36"/>
        <v>7.5844861340121099</v>
      </c>
      <c r="AD201" s="3">
        <f>AC201*Ferez!$D$19</f>
        <v>3.792243067006055</v>
      </c>
      <c r="AE201" s="3">
        <f>(AD201/1000)*(10000/Ferez!$D$21)</f>
        <v>9.4806076675151382E-2</v>
      </c>
      <c r="AF201" s="3">
        <f t="shared" si="37"/>
        <v>5.2816661672378569</v>
      </c>
      <c r="AG201" s="3">
        <f>AF201*Ferez!$D$19</f>
        <v>2.6408330836189284</v>
      </c>
      <c r="AH201" s="3">
        <f>(AG201/1000)*(10000/Ferez!$D$21)</f>
        <v>6.6020827090473216E-2</v>
      </c>
      <c r="AI201" s="3">
        <f>AE201*Ferez!$D$20</f>
        <v>0.34762228114222171</v>
      </c>
    </row>
    <row r="202" spans="1:35" x14ac:dyDescent="0.25">
      <c r="A202" s="4">
        <v>975</v>
      </c>
      <c r="B202" s="21" t="s">
        <v>3522</v>
      </c>
      <c r="C202" s="104">
        <v>12</v>
      </c>
      <c r="D202" s="22" t="s">
        <v>1516</v>
      </c>
      <c r="E202" s="100">
        <v>38487</v>
      </c>
      <c r="F202" s="100">
        <v>44204</v>
      </c>
      <c r="G202" s="105">
        <v>15.7</v>
      </c>
      <c r="H202" s="20" t="s">
        <v>1586</v>
      </c>
      <c r="I202" s="20" t="s">
        <v>1587</v>
      </c>
      <c r="J202" s="13">
        <v>1981</v>
      </c>
      <c r="K202" t="s">
        <v>7</v>
      </c>
      <c r="L202" t="s">
        <v>193</v>
      </c>
      <c r="M202" s="20" t="str">
        <f t="shared" si="31"/>
        <v>S</v>
      </c>
      <c r="N202" s="3">
        <v>8.1</v>
      </c>
      <c r="O202" s="23">
        <f t="shared" si="32"/>
        <v>7.35</v>
      </c>
      <c r="P202" s="3">
        <v>35.1</v>
      </c>
      <c r="Q202" s="3">
        <f>VLOOKUP(J202,Aux_H_adj!$X$2:$Y$922,2,FALSE)</f>
        <v>14.7</v>
      </c>
      <c r="R202" s="3">
        <f>VLOOKUP(J202,Aux_H_adj!$X$2:$Z$922,3,FALSE)</f>
        <v>39.4</v>
      </c>
      <c r="S202" s="3">
        <f t="shared" si="29"/>
        <v>11.172677005051053</v>
      </c>
      <c r="T202" s="3">
        <v>77</v>
      </c>
      <c r="U202" s="23">
        <f t="shared" si="33"/>
        <v>42.79</v>
      </c>
      <c r="V202" s="3">
        <f t="shared" si="30"/>
        <v>13.620480029804403</v>
      </c>
      <c r="W202" s="27">
        <f t="shared" si="34"/>
        <v>9.7999999999999997E-3</v>
      </c>
      <c r="X202" s="27">
        <f t="shared" si="35"/>
        <v>1.46E-2</v>
      </c>
      <c r="Y202" s="3">
        <f>VLOOKUP(K202,SSP!$B$2:$D$113,3,FALSE)</f>
        <v>0.57999999999999996</v>
      </c>
      <c r="Z202" s="3">
        <f>EXP(Ferez!$B$8+Ferez!$B$9*LN(X202)+Ferez!$B$10*LN(O202)+Ferez!$B$11*LN(Y202))</f>
        <v>30.131741595295772</v>
      </c>
      <c r="AA202" s="3">
        <f>EXP(Ferez!$C$8+Ferez!$C$9*LN(Z202))</f>
        <v>9.3810112372777432</v>
      </c>
      <c r="AB202" s="3">
        <f>Ferez!$D$8+Ferez!$D$9*Z202+Ferez!$D$10*AA202</f>
        <v>3.2812247447592453</v>
      </c>
      <c r="AC202" s="3">
        <f t="shared" si="36"/>
        <v>42.793977577332754</v>
      </c>
      <c r="AD202" s="3">
        <f>AC202*Ferez!$D$19</f>
        <v>21.396988788666377</v>
      </c>
      <c r="AE202" s="3">
        <f>(AD202/1000)*(10000/Ferez!$D$21)</f>
        <v>0.53492471971665945</v>
      </c>
      <c r="AF202" s="3">
        <f t="shared" si="37"/>
        <v>33.412966340055014</v>
      </c>
      <c r="AG202" s="3">
        <f>AF202*Ferez!$D$19</f>
        <v>16.706483170027507</v>
      </c>
      <c r="AH202" s="3">
        <f>(AG202/1000)*(10000/Ferez!$D$21)</f>
        <v>0.41766207925068766</v>
      </c>
      <c r="AI202" s="3">
        <f>AE202*Ferez!$D$20</f>
        <v>1.9613906389610845</v>
      </c>
    </row>
    <row r="203" spans="1:35" x14ac:dyDescent="0.25">
      <c r="A203" s="4">
        <v>976</v>
      </c>
      <c r="B203" s="21" t="s">
        <v>3522</v>
      </c>
      <c r="C203" s="104">
        <v>12</v>
      </c>
      <c r="D203" s="22" t="s">
        <v>1516</v>
      </c>
      <c r="E203" s="100">
        <v>38487</v>
      </c>
      <c r="F203" s="100">
        <v>44204</v>
      </c>
      <c r="G203" s="105">
        <v>15.7</v>
      </c>
      <c r="H203" s="20" t="s">
        <v>1586</v>
      </c>
      <c r="I203" s="20" t="s">
        <v>1588</v>
      </c>
      <c r="J203" s="13">
        <v>1981</v>
      </c>
      <c r="K203" t="s">
        <v>7</v>
      </c>
      <c r="L203" t="s">
        <v>193</v>
      </c>
      <c r="M203" s="20" t="str">
        <f t="shared" si="31"/>
        <v>S</v>
      </c>
      <c r="N203" s="3">
        <v>8.1</v>
      </c>
      <c r="O203" s="23">
        <f t="shared" si="32"/>
        <v>8.1</v>
      </c>
      <c r="P203" s="3">
        <v>39.4</v>
      </c>
      <c r="Q203" s="3">
        <f>VLOOKUP(J203,Aux_H_adj!$X$2:$Y$922,2,FALSE)</f>
        <v>14.7</v>
      </c>
      <c r="R203" s="3">
        <f>VLOOKUP(J203,Aux_H_adj!$X$2:$Z$922,3,FALSE)</f>
        <v>39.4</v>
      </c>
      <c r="S203" s="3">
        <f t="shared" si="29"/>
        <v>12.541409515641352</v>
      </c>
      <c r="T203" s="3">
        <v>77</v>
      </c>
      <c r="U203" s="23">
        <f t="shared" si="33"/>
        <v>48.03</v>
      </c>
      <c r="V203" s="3">
        <f t="shared" si="30"/>
        <v>15.288423833407467</v>
      </c>
      <c r="W203" s="27">
        <f t="shared" si="34"/>
        <v>1.24E-2</v>
      </c>
      <c r="X203" s="27">
        <f t="shared" si="35"/>
        <v>1.84E-2</v>
      </c>
      <c r="Y203" s="3">
        <f>VLOOKUP(K203,SSP!$B$2:$D$113,3,FALSE)</f>
        <v>0.57999999999999996</v>
      </c>
      <c r="Z203" s="3">
        <f>EXP(Ferez!$B$8+Ferez!$B$9*LN(X203)+Ferez!$B$10*LN(O203)+Ferez!$B$11*LN(Y203))</f>
        <v>41.165121697222965</v>
      </c>
      <c r="AA203" s="3">
        <f>EXP(Ferez!$C$8+Ferez!$C$9*LN(Z203))</f>
        <v>11.8247080442415</v>
      </c>
      <c r="AB203" s="3">
        <f>Ferez!$D$8+Ferez!$D$9*Z203+Ferez!$D$10*AA203</f>
        <v>4.4277452924008944</v>
      </c>
      <c r="AC203" s="3">
        <f t="shared" si="36"/>
        <v>57.417575033865354</v>
      </c>
      <c r="AD203" s="3">
        <f>AC203*Ferez!$D$19</f>
        <v>28.708787516932677</v>
      </c>
      <c r="AE203" s="3">
        <f>(AD203/1000)*(10000/Ferez!$D$21)</f>
        <v>0.71771968792331697</v>
      </c>
      <c r="AF203" s="3">
        <f t="shared" si="37"/>
        <v>45.592866989623857</v>
      </c>
      <c r="AG203" s="3">
        <f>AF203*Ferez!$D$19</f>
        <v>22.796433494811929</v>
      </c>
      <c r="AH203" s="3">
        <f>(AG203/1000)*(10000/Ferez!$D$21)</f>
        <v>0.56991083737029824</v>
      </c>
      <c r="AI203" s="3">
        <f>AE203*Ferez!$D$20</f>
        <v>2.6316388557188288</v>
      </c>
    </row>
    <row r="204" spans="1:35" x14ac:dyDescent="0.25">
      <c r="A204" s="4">
        <v>977</v>
      </c>
      <c r="B204" s="21" t="s">
        <v>3522</v>
      </c>
      <c r="C204" s="104">
        <v>12</v>
      </c>
      <c r="D204" s="22" t="s">
        <v>1516</v>
      </c>
      <c r="E204" s="100">
        <v>38487</v>
      </c>
      <c r="F204" s="100">
        <v>44204</v>
      </c>
      <c r="G204" s="105">
        <v>15.7</v>
      </c>
      <c r="H204" s="20" t="s">
        <v>1586</v>
      </c>
      <c r="I204" s="20" t="s">
        <v>1589</v>
      </c>
      <c r="J204" s="13">
        <v>1981</v>
      </c>
      <c r="K204" t="s">
        <v>7</v>
      </c>
      <c r="L204" t="s">
        <v>193</v>
      </c>
      <c r="M204" s="20" t="str">
        <f t="shared" si="31"/>
        <v>S</v>
      </c>
      <c r="N204" s="3">
        <v>8.1</v>
      </c>
      <c r="O204" s="23">
        <f t="shared" si="32"/>
        <v>7.37</v>
      </c>
      <c r="P204" s="3">
        <v>35.299999999999997</v>
      </c>
      <c r="Q204" s="3">
        <f>VLOOKUP(J204,Aux_H_adj!$X$2:$Y$922,2,FALSE)</f>
        <v>14.7</v>
      </c>
      <c r="R204" s="3">
        <f>VLOOKUP(J204,Aux_H_adj!$X$2:$Z$922,3,FALSE)</f>
        <v>39.4</v>
      </c>
      <c r="S204" s="3">
        <f t="shared" si="29"/>
        <v>11.23633898228781</v>
      </c>
      <c r="T204" s="3">
        <v>77</v>
      </c>
      <c r="U204" s="23">
        <f t="shared" si="33"/>
        <v>43.03</v>
      </c>
      <c r="V204" s="3">
        <f t="shared" si="30"/>
        <v>13.696874402488513</v>
      </c>
      <c r="W204" s="27">
        <f t="shared" si="34"/>
        <v>9.9000000000000008E-3</v>
      </c>
      <c r="X204" s="27">
        <f t="shared" si="35"/>
        <v>1.47E-2</v>
      </c>
      <c r="Y204" s="3">
        <f>VLOOKUP(K204,SSP!$B$2:$D$113,3,FALSE)</f>
        <v>0.57999999999999996</v>
      </c>
      <c r="Z204" s="3">
        <f>EXP(Ferez!$B$8+Ferez!$B$9*LN(X204)+Ferez!$B$10*LN(O204)+Ferez!$B$11*LN(Y204))</f>
        <v>30.406061300685003</v>
      </c>
      <c r="AA204" s="3">
        <f>EXP(Ferez!$C$8+Ferez!$C$9*LN(Z204))</f>
        <v>9.4443049120320239</v>
      </c>
      <c r="AB204" s="3">
        <f>Ferez!$D$8+Ferez!$D$9*Z204+Ferez!$D$10*AA204</f>
        <v>3.3095116310818606</v>
      </c>
      <c r="AC204" s="3">
        <f t="shared" si="36"/>
        <v>43.159877843798888</v>
      </c>
      <c r="AD204" s="3">
        <f>AC204*Ferez!$D$19</f>
        <v>21.579938921899444</v>
      </c>
      <c r="AE204" s="3">
        <f>(AD204/1000)*(10000/Ferez!$D$21)</f>
        <v>0.5394984730474861</v>
      </c>
      <c r="AF204" s="3">
        <f t="shared" si="37"/>
        <v>33.715572931766864</v>
      </c>
      <c r="AG204" s="3">
        <f>AF204*Ferez!$D$19</f>
        <v>16.857786465883432</v>
      </c>
      <c r="AH204" s="3">
        <f>(AG204/1000)*(10000/Ferez!$D$21)</f>
        <v>0.42144466164708583</v>
      </c>
      <c r="AI204" s="3">
        <f>AE204*Ferez!$D$20</f>
        <v>1.9781610678407824</v>
      </c>
    </row>
    <row r="205" spans="1:35" x14ac:dyDescent="0.25">
      <c r="A205" s="4">
        <v>978</v>
      </c>
      <c r="B205" s="21" t="s">
        <v>3522</v>
      </c>
      <c r="C205" s="104">
        <v>12</v>
      </c>
      <c r="D205" s="22" t="s">
        <v>1516</v>
      </c>
      <c r="E205" s="100">
        <v>38487</v>
      </c>
      <c r="F205" s="100">
        <v>44204</v>
      </c>
      <c r="G205" s="105">
        <v>15.7</v>
      </c>
      <c r="H205" s="20" t="s">
        <v>1586</v>
      </c>
      <c r="I205" s="20" t="s">
        <v>1590</v>
      </c>
      <c r="J205" s="13">
        <v>1981</v>
      </c>
      <c r="K205" t="s">
        <v>7</v>
      </c>
      <c r="L205" t="s">
        <v>193</v>
      </c>
      <c r="M205" s="20" t="str">
        <f t="shared" si="31"/>
        <v>S</v>
      </c>
      <c r="N205" s="3">
        <v>8.1</v>
      </c>
      <c r="O205" s="23">
        <f t="shared" si="32"/>
        <v>7.01</v>
      </c>
      <c r="P205" s="3">
        <v>31.5</v>
      </c>
      <c r="Q205" s="3">
        <f>VLOOKUP(J205,Aux_H_adj!$X$2:$Y$922,2,FALSE)</f>
        <v>14.7</v>
      </c>
      <c r="R205" s="3">
        <f>VLOOKUP(J205,Aux_H_adj!$X$2:$Z$922,3,FALSE)</f>
        <v>39.4</v>
      </c>
      <c r="S205" s="3">
        <f t="shared" si="29"/>
        <v>10.026761414789407</v>
      </c>
      <c r="T205" s="3">
        <v>77</v>
      </c>
      <c r="U205" s="23">
        <f t="shared" si="33"/>
        <v>38.4</v>
      </c>
      <c r="V205" s="3">
        <f t="shared" si="30"/>
        <v>12.223099629457561</v>
      </c>
      <c r="W205" s="27">
        <f t="shared" si="34"/>
        <v>7.9000000000000008E-3</v>
      </c>
      <c r="X205" s="27">
        <f t="shared" si="35"/>
        <v>1.17E-2</v>
      </c>
      <c r="Y205" s="3">
        <f>VLOOKUP(K205,SSP!$B$2:$D$113,3,FALSE)</f>
        <v>0.57999999999999996</v>
      </c>
      <c r="Z205" s="3">
        <f>EXP(Ferez!$B$8+Ferez!$B$9*LN(X205)+Ferez!$B$10*LN(O205)+Ferez!$B$11*LN(Y205))</f>
        <v>23.354760059330861</v>
      </c>
      <c r="AA205" s="3">
        <f>EXP(Ferez!$C$8+Ferez!$C$9*LN(Z205))</f>
        <v>7.7651803676293794</v>
      </c>
      <c r="AB205" s="3">
        <f>Ferez!$D$8+Ferez!$D$9*Z205+Ferez!$D$10*AA205</f>
        <v>2.5869051836012842</v>
      </c>
      <c r="AC205" s="3">
        <f t="shared" si="36"/>
        <v>33.706845610561523</v>
      </c>
      <c r="AD205" s="3">
        <f>AC205*Ferez!$D$19</f>
        <v>16.853422805280761</v>
      </c>
      <c r="AE205" s="3">
        <f>(AD205/1000)*(10000/Ferez!$D$21)</f>
        <v>0.42133557013201905</v>
      </c>
      <c r="AF205" s="3">
        <f t="shared" si="37"/>
        <v>25.941665242932146</v>
      </c>
      <c r="AG205" s="3">
        <f>AF205*Ferez!$D$19</f>
        <v>12.970832621466073</v>
      </c>
      <c r="AH205" s="3">
        <f>(AG205/1000)*(10000/Ferez!$D$21)</f>
        <v>0.32427081553665182</v>
      </c>
      <c r="AI205" s="3">
        <f>AE205*Ferez!$D$20</f>
        <v>1.5448970904840698</v>
      </c>
    </row>
    <row r="206" spans="1:35" x14ac:dyDescent="0.25">
      <c r="A206" s="4">
        <v>979</v>
      </c>
      <c r="B206" s="21" t="s">
        <v>3522</v>
      </c>
      <c r="C206" s="104">
        <v>12</v>
      </c>
      <c r="D206" s="22" t="s">
        <v>1516</v>
      </c>
      <c r="E206" s="100">
        <v>38487</v>
      </c>
      <c r="F206" s="100">
        <v>44204</v>
      </c>
      <c r="G206" s="105">
        <v>15.7</v>
      </c>
      <c r="H206" s="20" t="s">
        <v>1586</v>
      </c>
      <c r="I206" s="20" t="s">
        <v>1591</v>
      </c>
      <c r="J206" s="13">
        <v>1981</v>
      </c>
      <c r="K206" t="s">
        <v>7</v>
      </c>
      <c r="L206" t="s">
        <v>193</v>
      </c>
      <c r="M206" s="20" t="str">
        <f t="shared" si="31"/>
        <v>S</v>
      </c>
      <c r="N206" s="3">
        <v>8.1</v>
      </c>
      <c r="O206" s="23">
        <f t="shared" si="32"/>
        <v>4.6399999999999997</v>
      </c>
      <c r="P206" s="3">
        <v>14.7</v>
      </c>
      <c r="Q206" s="3">
        <f>VLOOKUP(J206,Aux_H_adj!$X$2:$Y$922,2,FALSE)</f>
        <v>14.7</v>
      </c>
      <c r="R206" s="3">
        <f>VLOOKUP(J206,Aux_H_adj!$X$2:$Z$922,3,FALSE)</f>
        <v>39.4</v>
      </c>
      <c r="S206" s="3">
        <f t="shared" si="29"/>
        <v>4.6791553269017232</v>
      </c>
      <c r="T206" s="3">
        <v>77</v>
      </c>
      <c r="U206" s="23">
        <f t="shared" si="33"/>
        <v>17.920000000000002</v>
      </c>
      <c r="V206" s="3">
        <f t="shared" si="30"/>
        <v>5.70411316041353</v>
      </c>
      <c r="W206" s="27">
        <f t="shared" si="34"/>
        <v>1.6999999999999999E-3</v>
      </c>
      <c r="X206" s="27">
        <f t="shared" si="35"/>
        <v>2.5999999999999999E-3</v>
      </c>
      <c r="Y206" s="3">
        <f>VLOOKUP(K206,SSP!$B$2:$D$113,3,FALSE)</f>
        <v>0.57999999999999996</v>
      </c>
      <c r="Z206" s="3">
        <f>EXP(Ferez!$B$8+Ferez!$B$9*LN(X206)+Ferez!$B$10*LN(O206)+Ferez!$B$11*LN(Y206))</f>
        <v>3.7916943120848305</v>
      </c>
      <c r="AA206" s="3">
        <f>EXP(Ferez!$C$8+Ferez!$C$9*LN(Z206))</f>
        <v>2.0152781736391896</v>
      </c>
      <c r="AB206" s="3">
        <f>Ferez!$D$8+Ferez!$D$9*Z206+Ferez!$D$10*AA206</f>
        <v>0.67620903319838399</v>
      </c>
      <c r="AC206" s="3">
        <f t="shared" si="36"/>
        <v>6.4831815189224038</v>
      </c>
      <c r="AD206" s="3">
        <f>AC206*Ferez!$D$19</f>
        <v>3.2415907594612019</v>
      </c>
      <c r="AE206" s="3">
        <f>(AD206/1000)*(10000/Ferez!$D$21)</f>
        <v>8.103976898653005E-2</v>
      </c>
      <c r="AF206" s="3">
        <f t="shared" si="37"/>
        <v>4.4679033452832142</v>
      </c>
      <c r="AG206" s="3">
        <f>AF206*Ferez!$D$19</f>
        <v>2.2339516726416071</v>
      </c>
      <c r="AH206" s="3">
        <f>(AG206/1000)*(10000/Ferez!$D$21)</f>
        <v>5.5848791816040175E-2</v>
      </c>
      <c r="AI206" s="3">
        <f>AE206*Ferez!$D$20</f>
        <v>0.29714581961727682</v>
      </c>
    </row>
    <row r="207" spans="1:35" x14ac:dyDescent="0.25">
      <c r="A207" s="4">
        <v>995</v>
      </c>
      <c r="B207" s="21" t="s">
        <v>3522</v>
      </c>
      <c r="C207" s="104">
        <v>12</v>
      </c>
      <c r="D207" s="22" t="s">
        <v>1516</v>
      </c>
      <c r="E207" s="100">
        <v>38487</v>
      </c>
      <c r="F207" s="100">
        <v>44204</v>
      </c>
      <c r="G207" s="105">
        <v>15.7</v>
      </c>
      <c r="H207" s="20" t="s">
        <v>1619</v>
      </c>
      <c r="I207" s="20" t="s">
        <v>1620</v>
      </c>
      <c r="J207" s="13">
        <v>1983</v>
      </c>
      <c r="K207" t="s">
        <v>96</v>
      </c>
      <c r="L207" t="s">
        <v>95</v>
      </c>
      <c r="M207" s="20" t="str">
        <f t="shared" si="31"/>
        <v>S</v>
      </c>
      <c r="N207" s="3">
        <v>3.5</v>
      </c>
      <c r="O207" s="23">
        <f t="shared" si="32"/>
        <v>3.5</v>
      </c>
      <c r="P207" s="3">
        <v>28.4</v>
      </c>
      <c r="Q207" s="3">
        <f>VLOOKUP(J207,Aux_H_adj!$X$2:$Y$922,2,FALSE)</f>
        <v>11</v>
      </c>
      <c r="R207" s="3">
        <f>VLOOKUP(J207,Aux_H_adj!$X$2:$Z$922,3,FALSE)</f>
        <v>28.4</v>
      </c>
      <c r="S207" s="3">
        <f t="shared" si="29"/>
        <v>9.0400007676196541</v>
      </c>
      <c r="T207" s="3">
        <v>47.1</v>
      </c>
      <c r="U207" s="23">
        <f t="shared" si="33"/>
        <v>34.619999999999997</v>
      </c>
      <c r="V207" s="3">
        <f t="shared" si="30"/>
        <v>11.019888259682833</v>
      </c>
      <c r="W207" s="27">
        <f t="shared" si="34"/>
        <v>6.4000000000000003E-3</v>
      </c>
      <c r="X207" s="27">
        <f t="shared" si="35"/>
        <v>9.4999999999999998E-3</v>
      </c>
      <c r="Y207" s="3">
        <f>VLOOKUP(K207,SSP!$B$2:$D$113,3,FALSE)</f>
        <v>0.76000000000000012</v>
      </c>
      <c r="Z207" s="3">
        <f>EXP(Ferez!$B$8+Ferez!$B$9*LN(X207)+Ferez!$B$10*LN(O207)+Ferez!$B$11*LN(Y207))</f>
        <v>12.967592003245898</v>
      </c>
      <c r="AA207" s="3">
        <f>EXP(Ferez!$C$8+Ferez!$C$9*LN(Z207))</f>
        <v>5.0184117110478965</v>
      </c>
      <c r="AB207" s="3">
        <f>Ferez!$D$8+Ferez!$D$9*Z207+Ferez!$D$10*AA207</f>
        <v>1.5460060345927282</v>
      </c>
      <c r="AC207" s="3">
        <f t="shared" si="36"/>
        <v>19.532009748886523</v>
      </c>
      <c r="AD207" s="3">
        <f>AC207*Ferez!$D$19</f>
        <v>9.7660048744432615</v>
      </c>
      <c r="AE207" s="3">
        <f>(AD207/1000)*(10000/Ferez!$D$21)</f>
        <v>0.24415012186108151</v>
      </c>
      <c r="AF207" s="3">
        <f t="shared" si="37"/>
        <v>14.513598037838626</v>
      </c>
      <c r="AG207" s="3">
        <f>AF207*Ferez!$D$19</f>
        <v>7.2567990189193132</v>
      </c>
      <c r="AH207" s="3">
        <f>(AG207/1000)*(10000/Ferez!$D$21)</f>
        <v>0.18141997547298283</v>
      </c>
      <c r="AI207" s="3">
        <f>AE207*Ferez!$D$20</f>
        <v>0.89521711349063215</v>
      </c>
    </row>
    <row r="208" spans="1:35" x14ac:dyDescent="0.25">
      <c r="A208" s="4">
        <v>996</v>
      </c>
      <c r="B208" s="21" t="s">
        <v>3522</v>
      </c>
      <c r="C208" s="104">
        <v>12</v>
      </c>
      <c r="D208" s="22" t="s">
        <v>1516</v>
      </c>
      <c r="E208" s="100">
        <v>38487</v>
      </c>
      <c r="F208" s="100">
        <v>44204</v>
      </c>
      <c r="G208" s="105">
        <v>15.7</v>
      </c>
      <c r="H208" s="20" t="s">
        <v>1619</v>
      </c>
      <c r="I208" s="20" t="s">
        <v>1621</v>
      </c>
      <c r="J208" s="13">
        <v>1983</v>
      </c>
      <c r="K208" t="s">
        <v>96</v>
      </c>
      <c r="L208" t="s">
        <v>95</v>
      </c>
      <c r="M208" s="20" t="str">
        <f t="shared" si="31"/>
        <v>S</v>
      </c>
      <c r="N208" s="3">
        <v>3.5</v>
      </c>
      <c r="O208" s="23">
        <f t="shared" si="32"/>
        <v>3.5</v>
      </c>
      <c r="P208" s="3">
        <v>11</v>
      </c>
      <c r="Q208" s="3">
        <f>VLOOKUP(J208,Aux_H_adj!$X$2:$Y$922,2,FALSE)</f>
        <v>11</v>
      </c>
      <c r="R208" s="3">
        <f>VLOOKUP(J208,Aux_H_adj!$X$2:$Z$922,3,FALSE)</f>
        <v>28.4</v>
      </c>
      <c r="S208" s="3">
        <f t="shared" si="29"/>
        <v>3.5014087480216975</v>
      </c>
      <c r="T208" s="3">
        <v>47.1</v>
      </c>
      <c r="U208" s="23">
        <f t="shared" si="33"/>
        <v>13.41</v>
      </c>
      <c r="V208" s="3">
        <f t="shared" si="30"/>
        <v>4.2685355737246331</v>
      </c>
      <c r="W208" s="27">
        <f t="shared" si="34"/>
        <v>1E-3</v>
      </c>
      <c r="X208" s="27">
        <f t="shared" si="35"/>
        <v>1.4E-3</v>
      </c>
      <c r="Y208" s="3">
        <f>VLOOKUP(K208,SSP!$B$2:$D$113,3,FALSE)</f>
        <v>0.76000000000000012</v>
      </c>
      <c r="Z208" s="3">
        <f>EXP(Ferez!$B$8+Ferez!$B$9*LN(X208)+Ferez!$B$10*LN(O208)+Ferez!$B$11*LN(Y208))</f>
        <v>2.1234958686386274</v>
      </c>
      <c r="AA208" s="3">
        <f>EXP(Ferez!$C$8+Ferez!$C$9*LN(Z208))</f>
        <v>1.3107515725540744</v>
      </c>
      <c r="AB208" s="3">
        <f>Ferez!$D$8+Ferez!$D$9*Z208+Ferez!$D$10*AA208</f>
        <v>0.53174822621562523</v>
      </c>
      <c r="AC208" s="3">
        <f t="shared" si="36"/>
        <v>3.9659956674083272</v>
      </c>
      <c r="AD208" s="3">
        <f>AC208*Ferez!$D$19</f>
        <v>1.9829978337041636</v>
      </c>
      <c r="AE208" s="3">
        <f>(AD208/1000)*(10000/Ferez!$D$21)</f>
        <v>4.9574945842604093E-2</v>
      </c>
      <c r="AF208" s="3">
        <f t="shared" si="37"/>
        <v>2.6552440948542526</v>
      </c>
      <c r="AG208" s="3">
        <f>AF208*Ferez!$D$19</f>
        <v>1.3276220474271263</v>
      </c>
      <c r="AH208" s="3">
        <f>(AG208/1000)*(10000/Ferez!$D$21)</f>
        <v>3.3190551185678159E-2</v>
      </c>
      <c r="AI208" s="3">
        <f>AE208*Ferez!$D$20</f>
        <v>0.18177480142288166</v>
      </c>
    </row>
    <row r="209" spans="1:35" x14ac:dyDescent="0.25">
      <c r="A209" s="4">
        <v>935</v>
      </c>
      <c r="B209" s="21" t="s">
        <v>3522</v>
      </c>
      <c r="C209" s="104">
        <v>12</v>
      </c>
      <c r="D209" s="22" t="s">
        <v>1516</v>
      </c>
      <c r="E209" s="100">
        <v>38487</v>
      </c>
      <c r="F209" s="100">
        <v>44204</v>
      </c>
      <c r="G209" s="105">
        <v>15.7</v>
      </c>
      <c r="H209" s="20" t="s">
        <v>1520</v>
      </c>
      <c r="I209" s="20" t="s">
        <v>1521</v>
      </c>
      <c r="J209" s="13">
        <v>1985</v>
      </c>
      <c r="K209" t="s">
        <v>22</v>
      </c>
      <c r="L209" t="s">
        <v>36</v>
      </c>
      <c r="M209" s="20" t="str">
        <f t="shared" si="31"/>
        <v>S</v>
      </c>
      <c r="N209" s="3">
        <v>4.3</v>
      </c>
      <c r="O209" s="23">
        <f t="shared" si="32"/>
        <v>3.96</v>
      </c>
      <c r="P209" s="3">
        <v>11.8</v>
      </c>
      <c r="Q209" s="3">
        <f>VLOOKUP(J209,Aux_H_adj!$X$2:$Y$922,2,FALSE)</f>
        <v>11.8</v>
      </c>
      <c r="R209" s="3">
        <f>VLOOKUP(J209,Aux_H_adj!$X$2:$Z$922,3,FALSE)</f>
        <v>19</v>
      </c>
      <c r="S209" s="3">
        <f t="shared" si="29"/>
        <v>3.7560566569687301</v>
      </c>
      <c r="T209" s="3">
        <v>34.4</v>
      </c>
      <c r="U209" s="23">
        <f t="shared" si="33"/>
        <v>14.39</v>
      </c>
      <c r="V209" s="3">
        <f t="shared" si="30"/>
        <v>4.5804792621847481</v>
      </c>
      <c r="W209" s="27">
        <f t="shared" si="34"/>
        <v>1.1000000000000001E-3</v>
      </c>
      <c r="X209" s="27">
        <f t="shared" si="35"/>
        <v>1.6000000000000001E-3</v>
      </c>
      <c r="Y209" s="3">
        <f>VLOOKUP(K209,SSP!$B$2:$D$113,3,FALSE)</f>
        <v>0.67000000000000026</v>
      </c>
      <c r="Z209" s="3">
        <f>EXP(Ferez!$B$8+Ferez!$B$9*LN(X209)+Ferez!$B$10*LN(O209)+Ferez!$B$11*LN(Y209))</f>
        <v>2.3848259046443281</v>
      </c>
      <c r="AA209" s="3">
        <f>EXP(Ferez!$C$8+Ferez!$C$9*LN(Z209))</f>
        <v>1.4286293834062831</v>
      </c>
      <c r="AB209" s="3">
        <f>Ferez!$D$8+Ferez!$D$9*Z209+Ferez!$D$10*AA209</f>
        <v>0.55373100909300899</v>
      </c>
      <c r="AC209" s="3">
        <f t="shared" si="36"/>
        <v>4.3671862971436202</v>
      </c>
      <c r="AD209" s="3">
        <f>AC209*Ferez!$D$19</f>
        <v>2.1835931485718101</v>
      </c>
      <c r="AE209" s="3">
        <f>(AD209/1000)*(10000/Ferez!$D$21)</f>
        <v>5.4589828714295248E-2</v>
      </c>
      <c r="AF209" s="3">
        <f t="shared" si="37"/>
        <v>2.9385569137373371</v>
      </c>
      <c r="AG209" s="3">
        <f>AF209*Ferez!$D$19</f>
        <v>1.4692784568686685</v>
      </c>
      <c r="AH209" s="3">
        <f>(AG209/1000)*(10000/Ferez!$D$21)</f>
        <v>3.6731961421716718E-2</v>
      </c>
      <c r="AI209" s="3">
        <f>AE209*Ferez!$D$20</f>
        <v>0.20016270528574923</v>
      </c>
    </row>
    <row r="210" spans="1:35" x14ac:dyDescent="0.25">
      <c r="A210" s="4">
        <v>936</v>
      </c>
      <c r="B210" s="21" t="s">
        <v>3522</v>
      </c>
      <c r="C210" s="104">
        <v>12</v>
      </c>
      <c r="D210" s="22" t="s">
        <v>1516</v>
      </c>
      <c r="E210" s="100">
        <v>38487</v>
      </c>
      <c r="F210" s="100">
        <v>44204</v>
      </c>
      <c r="G210" s="105">
        <v>15.7</v>
      </c>
      <c r="H210" s="20" t="s">
        <v>1520</v>
      </c>
      <c r="I210" s="20" t="s">
        <v>1522</v>
      </c>
      <c r="J210" s="13">
        <v>1985</v>
      </c>
      <c r="K210" t="s">
        <v>22</v>
      </c>
      <c r="L210" t="s">
        <v>36</v>
      </c>
      <c r="M210" s="20" t="str">
        <f t="shared" si="31"/>
        <v>S</v>
      </c>
      <c r="N210" s="3">
        <v>4.3</v>
      </c>
      <c r="O210" s="23">
        <f t="shared" si="32"/>
        <v>4.3</v>
      </c>
      <c r="P210" s="3">
        <v>19</v>
      </c>
      <c r="Q210" s="3">
        <f>VLOOKUP(J210,Aux_H_adj!$X$2:$Y$922,2,FALSE)</f>
        <v>11.8</v>
      </c>
      <c r="R210" s="3">
        <f>VLOOKUP(J210,Aux_H_adj!$X$2:$Z$922,3,FALSE)</f>
        <v>19</v>
      </c>
      <c r="S210" s="3">
        <f t="shared" si="29"/>
        <v>6.0478878374920226</v>
      </c>
      <c r="T210" s="3">
        <v>34.4</v>
      </c>
      <c r="U210" s="23">
        <f t="shared" si="33"/>
        <v>23.16</v>
      </c>
      <c r="V210" s="3">
        <f t="shared" si="30"/>
        <v>7.3720569640165925</v>
      </c>
      <c r="W210" s="27">
        <f t="shared" si="34"/>
        <v>2.8999999999999998E-3</v>
      </c>
      <c r="X210" s="27">
        <f t="shared" si="35"/>
        <v>4.3E-3</v>
      </c>
      <c r="Y210" s="3">
        <f>VLOOKUP(K210,SSP!$B$2:$D$113,3,FALSE)</f>
        <v>0.67000000000000026</v>
      </c>
      <c r="Z210" s="3">
        <f>EXP(Ferez!$B$8+Ferez!$B$9*LN(X210)+Ferez!$B$10*LN(O210)+Ferez!$B$11*LN(Y210))</f>
        <v>6.5699210701723603</v>
      </c>
      <c r="AA210" s="3">
        <f>EXP(Ferez!$C$8+Ferez!$C$9*LN(Z210))</f>
        <v>3.0301431858455743</v>
      </c>
      <c r="AB210" s="3">
        <f>Ferez!$D$8+Ferez!$D$9*Z210+Ferez!$D$10*AA210</f>
        <v>0.93045704535829654</v>
      </c>
      <c r="AC210" s="3">
        <f t="shared" si="36"/>
        <v>10.530521301376231</v>
      </c>
      <c r="AD210" s="3">
        <f>AC210*Ferez!$D$19</f>
        <v>5.2652606506881154</v>
      </c>
      <c r="AE210" s="3">
        <f>(AD210/1000)*(10000/Ferez!$D$21)</f>
        <v>0.13163151626720287</v>
      </c>
      <c r="AF210" s="3">
        <f t="shared" si="37"/>
        <v>7.5003781155306566</v>
      </c>
      <c r="AG210" s="3">
        <f>AF210*Ferez!$D$19</f>
        <v>3.7501890577653283</v>
      </c>
      <c r="AH210" s="3">
        <f>(AG210/1000)*(10000/Ferez!$D$21)</f>
        <v>9.3754726444133213E-2</v>
      </c>
      <c r="AI210" s="3">
        <f>AE210*Ferez!$D$20</f>
        <v>0.48264889297974384</v>
      </c>
    </row>
    <row r="211" spans="1:35" x14ac:dyDescent="0.25">
      <c r="A211" s="4">
        <v>1007</v>
      </c>
      <c r="B211" s="21" t="s">
        <v>3522</v>
      </c>
      <c r="C211" s="104">
        <v>12</v>
      </c>
      <c r="D211" s="22" t="s">
        <v>1516</v>
      </c>
      <c r="E211" s="100">
        <v>38487</v>
      </c>
      <c r="F211" s="100">
        <v>44204</v>
      </c>
      <c r="G211" s="105">
        <v>15.7</v>
      </c>
      <c r="H211" s="20" t="s">
        <v>1639</v>
      </c>
      <c r="I211" s="20" t="s">
        <v>1640</v>
      </c>
      <c r="J211" s="13">
        <v>1986</v>
      </c>
      <c r="K211" t="s">
        <v>77</v>
      </c>
      <c r="L211" t="s">
        <v>76</v>
      </c>
      <c r="M211" s="20" t="str">
        <f t="shared" si="31"/>
        <v>N</v>
      </c>
      <c r="N211" s="3">
        <v>4</v>
      </c>
      <c r="O211" s="23">
        <f t="shared" si="32"/>
        <v>4</v>
      </c>
      <c r="P211" s="3">
        <v>40.200000000000003</v>
      </c>
      <c r="Q211" s="3">
        <f>VLOOKUP(J211,Aux_H_adj!$X$2:$Y$922,2,FALSE)</f>
        <v>40.200000000000003</v>
      </c>
      <c r="R211" s="3">
        <f>VLOOKUP(J211,Aux_H_adj!$X$2:$Z$922,3,FALSE)</f>
        <v>40.200000000000003</v>
      </c>
      <c r="S211" s="3">
        <f t="shared" si="29"/>
        <v>12.796057424588387</v>
      </c>
      <c r="T211" s="3">
        <v>104.2</v>
      </c>
      <c r="U211" s="23">
        <f t="shared" si="33"/>
        <v>104.2</v>
      </c>
      <c r="V211" s="3">
        <f t="shared" si="30"/>
        <v>33.167890140350991</v>
      </c>
      <c r="W211" s="27">
        <f t="shared" si="34"/>
        <v>1.29E-2</v>
      </c>
      <c r="X211" s="27">
        <f t="shared" si="35"/>
        <v>8.6400000000000005E-2</v>
      </c>
      <c r="Y211" s="3">
        <f>VLOOKUP(K211,SSP!$B$2:$D$113,3,FALSE)</f>
        <v>0.44999999999999973</v>
      </c>
      <c r="Z211" s="3">
        <f>EXP(Ferez!$B$8+Ferez!$B$9*LN(X211)+Ferez!$B$10*LN(O211)+Ferez!$B$11*LN(Y211))</f>
        <v>69.496016076934367</v>
      </c>
      <c r="AA211" s="3">
        <f>EXP(Ferez!$C$8+Ferez!$C$9*LN(Z211))</f>
        <v>17.439620845097064</v>
      </c>
      <c r="AB211" s="3">
        <f>Ferez!$D$8+Ferez!$D$9*Z211+Ferez!$D$10*AA211</f>
        <v>7.4286108283594272</v>
      </c>
      <c r="AC211" s="3">
        <f t="shared" si="36"/>
        <v>94.364247750390859</v>
      </c>
      <c r="AD211" s="3">
        <f>AC211*Ferez!$D$19</f>
        <v>47.18212387519543</v>
      </c>
      <c r="AE211" s="3">
        <f>(AD211/1000)*(10000/Ferez!$D$21)</f>
        <v>1.1795530968798857</v>
      </c>
      <c r="AF211" s="3">
        <f t="shared" si="37"/>
        <v>76.924626905293792</v>
      </c>
      <c r="AG211" s="3">
        <f>AF211*Ferez!$D$19</f>
        <v>38.462313452646896</v>
      </c>
      <c r="AH211" s="3">
        <f>(AG211/1000)*(10000/Ferez!$D$21)</f>
        <v>0.96155783631617242</v>
      </c>
      <c r="AI211" s="3">
        <f>AE211*Ferez!$D$20</f>
        <v>4.3250280218929138</v>
      </c>
    </row>
    <row r="212" spans="1:35" x14ac:dyDescent="0.25">
      <c r="A212" s="4">
        <v>962</v>
      </c>
      <c r="B212" s="21" t="s">
        <v>3522</v>
      </c>
      <c r="C212" s="104">
        <v>12</v>
      </c>
      <c r="D212" s="22" t="s">
        <v>1516</v>
      </c>
      <c r="E212" s="100">
        <v>38487</v>
      </c>
      <c r="F212" s="100">
        <v>44204</v>
      </c>
      <c r="G212" s="105">
        <v>15.7</v>
      </c>
      <c r="H212" s="20" t="s">
        <v>1565</v>
      </c>
      <c r="I212" s="20" t="s">
        <v>1566</v>
      </c>
      <c r="J212" s="13">
        <v>1995</v>
      </c>
      <c r="K212" t="s">
        <v>96</v>
      </c>
      <c r="L212" t="s">
        <v>95</v>
      </c>
      <c r="M212" s="20" t="str">
        <f t="shared" si="31"/>
        <v>S</v>
      </c>
      <c r="N212" s="3">
        <v>6</v>
      </c>
      <c r="O212" s="23">
        <f t="shared" si="32"/>
        <v>6</v>
      </c>
      <c r="P212" s="3">
        <v>24.6</v>
      </c>
      <c r="Q212" s="3">
        <f>VLOOKUP(J212,Aux_H_adj!$X$2:$Y$922,2,FALSE)</f>
        <v>22</v>
      </c>
      <c r="R212" s="3">
        <f>VLOOKUP(J212,Aux_H_adj!$X$2:$Z$922,3,FALSE)</f>
        <v>24.6</v>
      </c>
      <c r="S212" s="3">
        <f t="shared" si="29"/>
        <v>7.8304232001212517</v>
      </c>
      <c r="T212" s="3">
        <v>46.2</v>
      </c>
      <c r="U212" s="23">
        <f t="shared" si="33"/>
        <v>29.99</v>
      </c>
      <c r="V212" s="3">
        <f t="shared" si="30"/>
        <v>9.5461134866518815</v>
      </c>
      <c r="W212" s="27">
        <f t="shared" si="34"/>
        <v>4.7999999999999996E-3</v>
      </c>
      <c r="X212" s="27">
        <f t="shared" si="35"/>
        <v>7.1999999999999998E-3</v>
      </c>
      <c r="Y212" s="3">
        <f>VLOOKUP(K212,SSP!$B$2:$D$113,3,FALSE)</f>
        <v>0.76000000000000012</v>
      </c>
      <c r="Z212" s="3">
        <f>EXP(Ferez!$B$8+Ferez!$B$9*LN(X212)+Ferez!$B$10*LN(O212)+Ferez!$B$11*LN(Y212))</f>
        <v>16.755637021333783</v>
      </c>
      <c r="AA212" s="3">
        <f>EXP(Ferez!$C$8+Ferez!$C$9*LN(Z212))</f>
        <v>6.0694416472666166</v>
      </c>
      <c r="AB212" s="3">
        <f>Ferez!$D$8+Ferez!$D$9*Z212+Ferez!$D$10*AA212</f>
        <v>1.9213536511669409</v>
      </c>
      <c r="AC212" s="3">
        <f t="shared" si="36"/>
        <v>24.74643231976734</v>
      </c>
      <c r="AD212" s="3">
        <f>AC212*Ferez!$D$19</f>
        <v>12.37321615988367</v>
      </c>
      <c r="AE212" s="3">
        <f>(AD212/1000)*(10000/Ferez!$D$21)</f>
        <v>0.30933040399709177</v>
      </c>
      <c r="AF212" s="3">
        <f t="shared" si="37"/>
        <v>18.676990672500725</v>
      </c>
      <c r="AG212" s="3">
        <f>AF212*Ferez!$D$19</f>
        <v>9.3384953362503627</v>
      </c>
      <c r="AH212" s="3">
        <f>(AG212/1000)*(10000/Ferez!$D$21)</f>
        <v>0.23346238340625908</v>
      </c>
      <c r="AI212" s="3">
        <f>AE212*Ferez!$D$20</f>
        <v>1.1342114813226698</v>
      </c>
    </row>
    <row r="213" spans="1:35" x14ac:dyDescent="0.25">
      <c r="A213" s="4">
        <v>963</v>
      </c>
      <c r="B213" s="21" t="s">
        <v>3522</v>
      </c>
      <c r="C213" s="104">
        <v>12</v>
      </c>
      <c r="D213" s="22" t="s">
        <v>1516</v>
      </c>
      <c r="E213" s="100">
        <v>38487</v>
      </c>
      <c r="F213" s="100">
        <v>44204</v>
      </c>
      <c r="G213" s="105">
        <v>15.7</v>
      </c>
      <c r="H213" s="20" t="s">
        <v>1565</v>
      </c>
      <c r="I213" s="20" t="s">
        <v>1567</v>
      </c>
      <c r="J213" s="13">
        <v>1995</v>
      </c>
      <c r="K213" t="s">
        <v>96</v>
      </c>
      <c r="L213" t="s">
        <v>95</v>
      </c>
      <c r="M213" s="20" t="str">
        <f t="shared" si="31"/>
        <v>S</v>
      </c>
      <c r="N213" s="3">
        <v>6</v>
      </c>
      <c r="O213" s="23">
        <f t="shared" si="32"/>
        <v>5.9</v>
      </c>
      <c r="P213" s="3">
        <v>22</v>
      </c>
      <c r="Q213" s="3">
        <f>VLOOKUP(J213,Aux_H_adj!$X$2:$Y$922,2,FALSE)</f>
        <v>22</v>
      </c>
      <c r="R213" s="3">
        <f>VLOOKUP(J213,Aux_H_adj!$X$2:$Z$922,3,FALSE)</f>
        <v>24.6</v>
      </c>
      <c r="S213" s="3">
        <f t="shared" si="29"/>
        <v>7.0028174960433951</v>
      </c>
      <c r="T213" s="3">
        <v>46.2</v>
      </c>
      <c r="U213" s="23">
        <f t="shared" si="33"/>
        <v>26.82</v>
      </c>
      <c r="V213" s="3">
        <f t="shared" si="30"/>
        <v>8.5370711474492662</v>
      </c>
      <c r="W213" s="27">
        <f t="shared" si="34"/>
        <v>3.8999999999999998E-3</v>
      </c>
      <c r="X213" s="27">
        <f t="shared" si="35"/>
        <v>5.7000000000000002E-3</v>
      </c>
      <c r="Y213" s="3">
        <f>VLOOKUP(K213,SSP!$B$2:$D$113,3,FALSE)</f>
        <v>0.76000000000000012</v>
      </c>
      <c r="Z213" s="3">
        <f>EXP(Ferez!$B$8+Ferez!$B$9*LN(X213)+Ferez!$B$10*LN(O213)+Ferez!$B$11*LN(Y213))</f>
        <v>13.22122090083462</v>
      </c>
      <c r="AA213" s="3">
        <f>EXP(Ferez!$C$8+Ferez!$C$9*LN(Z213))</f>
        <v>5.0910563676683633</v>
      </c>
      <c r="AB213" s="3">
        <f>Ferez!$D$8+Ferez!$D$9*Z213+Ferez!$D$10*AA213</f>
        <v>1.5709415029913003</v>
      </c>
      <c r="AC213" s="3">
        <f t="shared" si="36"/>
        <v>19.883218771494281</v>
      </c>
      <c r="AD213" s="3">
        <f>AC213*Ferez!$D$19</f>
        <v>9.9416093857471406</v>
      </c>
      <c r="AE213" s="3">
        <f>(AD213/1000)*(10000/Ferez!$D$21)</f>
        <v>0.24854023464367853</v>
      </c>
      <c r="AF213" s="3">
        <f t="shared" si="37"/>
        <v>14.79216240382592</v>
      </c>
      <c r="AG213" s="3">
        <f>AF213*Ferez!$D$19</f>
        <v>7.3960812019129598</v>
      </c>
      <c r="AH213" s="3">
        <f>(AG213/1000)*(10000/Ferez!$D$21)</f>
        <v>0.18490203004782399</v>
      </c>
      <c r="AI213" s="3">
        <f>AE213*Ferez!$D$20</f>
        <v>0.91131419369348787</v>
      </c>
    </row>
    <row r="214" spans="1:35" x14ac:dyDescent="0.25">
      <c r="A214" s="4">
        <v>953</v>
      </c>
      <c r="B214" s="21" t="s">
        <v>3522</v>
      </c>
      <c r="C214" s="104">
        <v>12</v>
      </c>
      <c r="D214" s="22" t="s">
        <v>1516</v>
      </c>
      <c r="E214" s="100">
        <v>38487</v>
      </c>
      <c r="F214" s="100">
        <v>44204</v>
      </c>
      <c r="G214" s="105">
        <v>15.7</v>
      </c>
      <c r="H214" s="20" t="s">
        <v>1548</v>
      </c>
      <c r="I214" s="20" t="s">
        <v>1549</v>
      </c>
      <c r="J214" s="13">
        <v>3223</v>
      </c>
      <c r="K214" t="s">
        <v>81</v>
      </c>
      <c r="L214" t="s">
        <v>80</v>
      </c>
      <c r="M214" s="20" t="str">
        <f t="shared" si="31"/>
        <v>N</v>
      </c>
      <c r="N214" s="3">
        <v>5.8</v>
      </c>
      <c r="O214" s="23">
        <f t="shared" si="32"/>
        <v>5.8</v>
      </c>
      <c r="P214" s="3">
        <v>10</v>
      </c>
      <c r="Q214" s="3">
        <f>VLOOKUP(J214,Aux_H_adj!$X$2:$Y$922,2,FALSE)</f>
        <v>10</v>
      </c>
      <c r="R214" s="3">
        <f>VLOOKUP(J214,Aux_H_adj!$X$2:$Z$922,3,FALSE)</f>
        <v>10</v>
      </c>
      <c r="S214" s="3">
        <f t="shared" si="29"/>
        <v>3.183098861837907</v>
      </c>
      <c r="T214" s="3">
        <v>18</v>
      </c>
      <c r="U214" s="23">
        <f t="shared" si="33"/>
        <v>18</v>
      </c>
      <c r="V214" s="3">
        <f t="shared" si="30"/>
        <v>5.7295779513082321</v>
      </c>
      <c r="W214" s="27">
        <f t="shared" si="34"/>
        <v>8.0000000000000004E-4</v>
      </c>
      <c r="X214" s="27">
        <f t="shared" si="35"/>
        <v>2.5999999999999999E-3</v>
      </c>
      <c r="Y214" s="3">
        <f>VLOOKUP(K214,SSP!$B$2:$D$113,3,FALSE)</f>
        <v>0.49000000000000016</v>
      </c>
      <c r="Z214" s="3">
        <f>EXP(Ferez!$B$8+Ferez!$B$9*LN(X214)+Ferez!$B$10*LN(O214)+Ferez!$B$11*LN(Y214))</f>
        <v>3.9550410271090084</v>
      </c>
      <c r="AA214" s="3">
        <f>EXP(Ferez!$C$8+Ferez!$C$9*LN(Z214))</f>
        <v>2.0793431560016677</v>
      </c>
      <c r="AB214" s="3">
        <f>Ferez!$D$8+Ferez!$D$9*Z214+Ferez!$D$10*AA214</f>
        <v>0.69077862983421534</v>
      </c>
      <c r="AC214" s="3">
        <f t="shared" si="36"/>
        <v>6.725162812944891</v>
      </c>
      <c r="AD214" s="3">
        <f>AC214*Ferez!$D$19</f>
        <v>3.3625814064724455</v>
      </c>
      <c r="AE214" s="3">
        <f>(AD214/1000)*(10000/Ferez!$D$21)</f>
        <v>8.406453516181113E-2</v>
      </c>
      <c r="AF214" s="3">
        <f t="shared" si="37"/>
        <v>4.6458196569432237</v>
      </c>
      <c r="AG214" s="3">
        <f>AF214*Ferez!$D$19</f>
        <v>2.3229098284716119</v>
      </c>
      <c r="AH214" s="3">
        <f>(AG214/1000)*(10000/Ferez!$D$21)</f>
        <v>5.8072745711790295E-2</v>
      </c>
      <c r="AI214" s="3">
        <f>AE214*Ferez!$D$20</f>
        <v>0.30823662892664078</v>
      </c>
    </row>
    <row r="215" spans="1:35" x14ac:dyDescent="0.25">
      <c r="A215" s="4">
        <v>946</v>
      </c>
      <c r="B215" s="21" t="s">
        <v>3522</v>
      </c>
      <c r="C215" s="104">
        <v>12</v>
      </c>
      <c r="D215" s="22" t="s">
        <v>1516</v>
      </c>
      <c r="E215" s="100">
        <v>38487</v>
      </c>
      <c r="F215" s="100">
        <v>44204</v>
      </c>
      <c r="G215" s="105">
        <v>15.7</v>
      </c>
      <c r="H215" s="20" t="s">
        <v>1538</v>
      </c>
      <c r="I215" s="20" t="s">
        <v>1539</v>
      </c>
      <c r="J215" s="13">
        <v>3226</v>
      </c>
      <c r="K215" t="s">
        <v>12</v>
      </c>
      <c r="L215" t="s">
        <v>30</v>
      </c>
      <c r="M215" s="20" t="str">
        <f t="shared" si="31"/>
        <v>S</v>
      </c>
      <c r="N215" s="3">
        <v>12.1</v>
      </c>
      <c r="O215" s="23">
        <f t="shared" si="32"/>
        <v>8.59</v>
      </c>
      <c r="P215" s="3">
        <v>52.3</v>
      </c>
      <c r="Q215" s="3">
        <f>VLOOKUP(J215,Aux_H_adj!$X$2:$Y$922,2,FALSE)</f>
        <v>52.3</v>
      </c>
      <c r="R215" s="3">
        <f>VLOOKUP(J215,Aux_H_adj!$X$2:$Z$922,3,FALSE)</f>
        <v>59.4</v>
      </c>
      <c r="S215" s="3">
        <f t="shared" si="29"/>
        <v>16.647607047412251</v>
      </c>
      <c r="T215" s="3">
        <v>124.3</v>
      </c>
      <c r="U215" s="23">
        <f t="shared" si="33"/>
        <v>63.76</v>
      </c>
      <c r="V215" s="3">
        <f t="shared" si="30"/>
        <v>20.295438343078494</v>
      </c>
      <c r="W215" s="27">
        <f t="shared" si="34"/>
        <v>2.18E-2</v>
      </c>
      <c r="X215" s="27">
        <f t="shared" si="35"/>
        <v>3.2399999999999998E-2</v>
      </c>
      <c r="Y215" s="3">
        <f>VLOOKUP(K215,SSP!$B$2:$D$113,3,FALSE)</f>
        <v>0.7000000000000004</v>
      </c>
      <c r="Z215" s="3">
        <f>EXP(Ferez!$B$8+Ferez!$B$9*LN(X215)+Ferez!$B$10*LN(O215)+Ferez!$B$11*LN(Y215))</f>
        <v>90.102347528233608</v>
      </c>
      <c r="AA215" s="3">
        <f>EXP(Ferez!$C$8+Ferez!$C$9*LN(Z215))</f>
        <v>21.145287471747409</v>
      </c>
      <c r="AB215" s="3">
        <f>Ferez!$D$8+Ferez!$D$9*Z215+Ferez!$D$10*AA215</f>
        <v>9.6438930836339534</v>
      </c>
      <c r="AC215" s="3">
        <f t="shared" si="36"/>
        <v>120.89152808361497</v>
      </c>
      <c r="AD215" s="3">
        <f>AC215*Ferez!$D$19</f>
        <v>60.445764041807486</v>
      </c>
      <c r="AE215" s="3">
        <f>(AD215/1000)*(10000/Ferez!$D$21)</f>
        <v>1.5111441010451871</v>
      </c>
      <c r="AF215" s="3">
        <f t="shared" si="37"/>
        <v>99.746240611867563</v>
      </c>
      <c r="AG215" s="3">
        <f>AF215*Ferez!$D$19</f>
        <v>49.873120305933782</v>
      </c>
      <c r="AH215" s="3">
        <f>(AG215/1000)*(10000/Ferez!$D$21)</f>
        <v>1.2468280076483444</v>
      </c>
      <c r="AI215" s="3">
        <f>AE215*Ferez!$D$20</f>
        <v>5.5408617038323529</v>
      </c>
    </row>
    <row r="216" spans="1:35" x14ac:dyDescent="0.25">
      <c r="A216" s="4">
        <v>947</v>
      </c>
      <c r="B216" s="21" t="s">
        <v>3522</v>
      </c>
      <c r="C216" s="104">
        <v>12</v>
      </c>
      <c r="D216" s="22" t="s">
        <v>1516</v>
      </c>
      <c r="E216" s="100">
        <v>38487</v>
      </c>
      <c r="F216" s="100">
        <v>44204</v>
      </c>
      <c r="G216" s="105">
        <v>15.7</v>
      </c>
      <c r="H216" s="20" t="s">
        <v>1538</v>
      </c>
      <c r="I216" s="20" t="s">
        <v>1540</v>
      </c>
      <c r="J216" s="13">
        <v>3226</v>
      </c>
      <c r="K216" t="s">
        <v>12</v>
      </c>
      <c r="L216" t="s">
        <v>30</v>
      </c>
      <c r="M216" s="20" t="str">
        <f t="shared" si="31"/>
        <v>S</v>
      </c>
      <c r="N216" s="3">
        <v>12.1</v>
      </c>
      <c r="O216" s="23">
        <f t="shared" si="32"/>
        <v>12.1</v>
      </c>
      <c r="P216" s="3">
        <v>59.4</v>
      </c>
      <c r="Q216" s="3">
        <f>VLOOKUP(J216,Aux_H_adj!$X$2:$Y$922,2,FALSE)</f>
        <v>52.3</v>
      </c>
      <c r="R216" s="3">
        <f>VLOOKUP(J216,Aux_H_adj!$X$2:$Z$922,3,FALSE)</f>
        <v>59.4</v>
      </c>
      <c r="S216" s="3">
        <f t="shared" si="29"/>
        <v>18.907607239317166</v>
      </c>
      <c r="T216" s="3">
        <v>124.3</v>
      </c>
      <c r="U216" s="23">
        <f t="shared" si="33"/>
        <v>72.41</v>
      </c>
      <c r="V216" s="3">
        <f t="shared" si="30"/>
        <v>23.048818858568282</v>
      </c>
      <c r="W216" s="27">
        <f t="shared" si="34"/>
        <v>2.81E-2</v>
      </c>
      <c r="X216" s="27">
        <f t="shared" si="35"/>
        <v>4.1700000000000001E-2</v>
      </c>
      <c r="Y216" s="3">
        <f>VLOOKUP(K216,SSP!$B$2:$D$113,3,FALSE)</f>
        <v>0.7000000000000004</v>
      </c>
      <c r="Z216" s="3">
        <f>EXP(Ferez!$B$8+Ferez!$B$9*LN(X216)+Ferez!$B$10*LN(O216)+Ferez!$B$11*LN(Y216))</f>
        <v>158.98359414230035</v>
      </c>
      <c r="AA216" s="3">
        <f>EXP(Ferez!$C$8+Ferez!$C$9*LN(Z216))</f>
        <v>32.225184990474624</v>
      </c>
      <c r="AB216" s="3">
        <f>Ferez!$D$8+Ferez!$D$9*Z216+Ferez!$D$10*AA216</f>
        <v>17.161666465565641</v>
      </c>
      <c r="AC216" s="3">
        <f t="shared" si="36"/>
        <v>208.37044559834061</v>
      </c>
      <c r="AD216" s="3">
        <f>AC216*Ferez!$D$19</f>
        <v>104.1852227991703</v>
      </c>
      <c r="AE216" s="3">
        <f>(AD216/1000)*(10000/Ferez!$D$21)</f>
        <v>2.6046305699792578</v>
      </c>
      <c r="AF216" s="3">
        <f t="shared" si="37"/>
        <v>176.14526060786599</v>
      </c>
      <c r="AG216" s="3">
        <f>AF216*Ferez!$D$19</f>
        <v>88.072630303932996</v>
      </c>
      <c r="AH216" s="3">
        <f>(AG216/1000)*(10000/Ferez!$D$21)</f>
        <v>2.2018157575983253</v>
      </c>
      <c r="AI216" s="3">
        <f>AE216*Ferez!$D$20</f>
        <v>9.5503120899239455</v>
      </c>
    </row>
    <row r="217" spans="1:35" x14ac:dyDescent="0.25">
      <c r="A217" s="4">
        <v>948</v>
      </c>
      <c r="B217" s="21" t="s">
        <v>3522</v>
      </c>
      <c r="C217" s="104">
        <v>12</v>
      </c>
      <c r="D217" s="22" t="s">
        <v>1516</v>
      </c>
      <c r="E217" s="100">
        <v>38487</v>
      </c>
      <c r="F217" s="100">
        <v>44204</v>
      </c>
      <c r="G217" s="105">
        <v>15.7</v>
      </c>
      <c r="H217" s="20" t="s">
        <v>1538</v>
      </c>
      <c r="I217" s="20" t="s">
        <v>1541</v>
      </c>
      <c r="J217" s="13">
        <v>3226</v>
      </c>
      <c r="K217" t="s">
        <v>12</v>
      </c>
      <c r="L217" t="s">
        <v>30</v>
      </c>
      <c r="M217" s="20" t="str">
        <f t="shared" si="31"/>
        <v>S</v>
      </c>
      <c r="N217" s="3">
        <v>12.1</v>
      </c>
      <c r="O217" s="23">
        <f t="shared" si="32"/>
        <v>8.61</v>
      </c>
      <c r="P217" s="3">
        <v>52.6</v>
      </c>
      <c r="Q217" s="3">
        <f>VLOOKUP(J217,Aux_H_adj!$X$2:$Y$922,2,FALSE)</f>
        <v>52.3</v>
      </c>
      <c r="R217" s="3">
        <f>VLOOKUP(J217,Aux_H_adj!$X$2:$Z$922,3,FALSE)</f>
        <v>59.4</v>
      </c>
      <c r="S217" s="3">
        <f t="shared" si="29"/>
        <v>16.743100013267391</v>
      </c>
      <c r="T217" s="3">
        <v>124.3</v>
      </c>
      <c r="U217" s="23">
        <f t="shared" si="33"/>
        <v>64.12</v>
      </c>
      <c r="V217" s="3">
        <f t="shared" si="30"/>
        <v>20.410029902104661</v>
      </c>
      <c r="W217" s="27">
        <f t="shared" si="34"/>
        <v>2.1999999999999999E-2</v>
      </c>
      <c r="X217" s="27">
        <f t="shared" si="35"/>
        <v>3.27E-2</v>
      </c>
      <c r="Y217" s="3">
        <f>VLOOKUP(K217,SSP!$B$2:$D$113,3,FALSE)</f>
        <v>0.7000000000000004</v>
      </c>
      <c r="Z217" s="3">
        <f>EXP(Ferez!$B$8+Ferez!$B$9*LN(X217)+Ferez!$B$10*LN(O217)+Ferez!$B$11*LN(Y217))</f>
        <v>91.093949205320158</v>
      </c>
      <c r="AA217" s="3">
        <f>EXP(Ferez!$C$8+Ferez!$C$9*LN(Z217))</f>
        <v>21.317707157251853</v>
      </c>
      <c r="AB217" s="3">
        <f>Ferez!$D$8+Ferez!$D$9*Z217+Ferez!$D$10*AA217</f>
        <v>9.7510039806481767</v>
      </c>
      <c r="AC217" s="3">
        <f t="shared" si="36"/>
        <v>122.1626603432202</v>
      </c>
      <c r="AD217" s="3">
        <f>AC217*Ferez!$D$19</f>
        <v>61.081330171610098</v>
      </c>
      <c r="AE217" s="3">
        <f>(AD217/1000)*(10000/Ferez!$D$21)</f>
        <v>1.5270332542902525</v>
      </c>
      <c r="AF217" s="3">
        <f t="shared" si="37"/>
        <v>100.84495318596834</v>
      </c>
      <c r="AG217" s="3">
        <f>AF217*Ferez!$D$19</f>
        <v>50.422476592984168</v>
      </c>
      <c r="AH217" s="3">
        <f>(AG217/1000)*(10000/Ferez!$D$21)</f>
        <v>1.2605619148246043</v>
      </c>
      <c r="AI217" s="3">
        <f>AE217*Ferez!$D$20</f>
        <v>5.5991219323975923</v>
      </c>
    </row>
    <row r="218" spans="1:35" x14ac:dyDescent="0.25">
      <c r="A218" s="4">
        <v>980</v>
      </c>
      <c r="B218" s="21" t="s">
        <v>3522</v>
      </c>
      <c r="C218" s="104">
        <v>12</v>
      </c>
      <c r="D218" s="22" t="s">
        <v>1516</v>
      </c>
      <c r="E218" s="100">
        <v>38487</v>
      </c>
      <c r="F218" s="100">
        <v>44204</v>
      </c>
      <c r="G218" s="105">
        <v>15.7</v>
      </c>
      <c r="H218" s="20" t="s">
        <v>1592</v>
      </c>
      <c r="I218" s="20" t="s">
        <v>1593</v>
      </c>
      <c r="J218" s="13">
        <v>3227</v>
      </c>
      <c r="K218" t="s">
        <v>81</v>
      </c>
      <c r="L218" t="s">
        <v>80</v>
      </c>
      <c r="M218" s="20" t="str">
        <f t="shared" si="31"/>
        <v>N</v>
      </c>
      <c r="N218" s="3">
        <v>5.3</v>
      </c>
      <c r="O218" s="23">
        <f t="shared" si="32"/>
        <v>5.3</v>
      </c>
      <c r="P218" s="3">
        <v>11.4</v>
      </c>
      <c r="Q218" s="3">
        <f>VLOOKUP(J218,Aux_H_adj!$X$2:$Y$922,2,FALSE)</f>
        <v>11.4</v>
      </c>
      <c r="R218" s="3">
        <f>VLOOKUP(J218,Aux_H_adj!$X$2:$Z$922,3,FALSE)</f>
        <v>11.4</v>
      </c>
      <c r="S218" s="3">
        <f t="shared" si="29"/>
        <v>3.6287327024952138</v>
      </c>
      <c r="T218" s="3">
        <v>14.4</v>
      </c>
      <c r="U218" s="23">
        <f t="shared" si="33"/>
        <v>14.4</v>
      </c>
      <c r="V218" s="3">
        <f t="shared" si="30"/>
        <v>4.5836623610465859</v>
      </c>
      <c r="W218" s="27">
        <f t="shared" si="34"/>
        <v>1E-3</v>
      </c>
      <c r="X218" s="27">
        <f t="shared" si="35"/>
        <v>1.6999999999999999E-3</v>
      </c>
      <c r="Y218" s="3">
        <f>VLOOKUP(K218,SSP!$B$2:$D$113,3,FALSE)</f>
        <v>0.49000000000000016</v>
      </c>
      <c r="Z218" s="3">
        <f>EXP(Ferez!$B$8+Ferez!$B$9*LN(X218)+Ferez!$B$10*LN(O218)+Ferez!$B$11*LN(Y218))</f>
        <v>2.427408613454682</v>
      </c>
      <c r="AA218" s="3">
        <f>EXP(Ferez!$C$8+Ferez!$C$9*LN(Z218))</f>
        <v>1.4475131378560948</v>
      </c>
      <c r="AB218" s="3">
        <f>Ferez!$D$8+Ferez!$D$9*Z218+Ferez!$D$10*AA218</f>
        <v>0.55734095079510793</v>
      </c>
      <c r="AC218" s="3">
        <f t="shared" si="36"/>
        <v>4.4322627021058842</v>
      </c>
      <c r="AD218" s="3">
        <f>AC218*Ferez!$D$19</f>
        <v>2.2161313510529421</v>
      </c>
      <c r="AE218" s="3">
        <f>(AD218/1000)*(10000/Ferez!$D$21)</f>
        <v>5.5403283776323552E-2</v>
      </c>
      <c r="AF218" s="3">
        <f t="shared" si="37"/>
        <v>2.9847495642497899</v>
      </c>
      <c r="AG218" s="3">
        <f>AF218*Ferez!$D$19</f>
        <v>1.4923747821248949</v>
      </c>
      <c r="AH218" s="3">
        <f>(AG218/1000)*(10000/Ferez!$D$21)</f>
        <v>3.7309369553122369E-2</v>
      </c>
      <c r="AI218" s="3">
        <f>AE218*Ferez!$D$20</f>
        <v>0.20314537384651968</v>
      </c>
    </row>
    <row r="219" spans="1:35" x14ac:dyDescent="0.25">
      <c r="A219" s="4">
        <v>967</v>
      </c>
      <c r="B219" s="21" t="s">
        <v>3522</v>
      </c>
      <c r="C219" s="104">
        <v>12</v>
      </c>
      <c r="D219" s="22" t="s">
        <v>1516</v>
      </c>
      <c r="E219" s="100">
        <v>38487</v>
      </c>
      <c r="F219" s="100">
        <v>44204</v>
      </c>
      <c r="G219" s="105">
        <v>15.7</v>
      </c>
      <c r="H219" s="20" t="s">
        <v>1574</v>
      </c>
      <c r="I219" s="20" t="s">
        <v>1575</v>
      </c>
      <c r="J219" s="13">
        <v>3229</v>
      </c>
      <c r="K219" t="s">
        <v>81</v>
      </c>
      <c r="L219" t="s">
        <v>80</v>
      </c>
      <c r="M219" s="20" t="str">
        <f t="shared" si="31"/>
        <v>N</v>
      </c>
      <c r="N219" s="3">
        <v>5</v>
      </c>
      <c r="O219" s="23">
        <f t="shared" si="32"/>
        <v>5</v>
      </c>
      <c r="P219" s="3">
        <v>10.8</v>
      </c>
      <c r="Q219" s="3">
        <f>VLOOKUP(J219,Aux_H_adj!$X$2:$Y$922,2,FALSE)</f>
        <v>10.8</v>
      </c>
      <c r="R219" s="3">
        <f>VLOOKUP(J219,Aux_H_adj!$X$2:$Z$922,3,FALSE)</f>
        <v>10.8</v>
      </c>
      <c r="S219" s="3">
        <f t="shared" si="29"/>
        <v>3.4377467707849396</v>
      </c>
      <c r="T219" s="3">
        <v>12.8</v>
      </c>
      <c r="U219" s="23">
        <f t="shared" si="33"/>
        <v>12.8</v>
      </c>
      <c r="V219" s="3">
        <f t="shared" si="30"/>
        <v>4.0743665431525207</v>
      </c>
      <c r="W219" s="27">
        <f t="shared" si="34"/>
        <v>8.9999999999999998E-4</v>
      </c>
      <c r="X219" s="27">
        <f t="shared" si="35"/>
        <v>1.2999999999999999E-3</v>
      </c>
      <c r="Y219" s="3">
        <f>VLOOKUP(K219,SSP!$B$2:$D$113,3,FALSE)</f>
        <v>0.49000000000000016</v>
      </c>
      <c r="Z219" s="3">
        <f>EXP(Ferez!$B$8+Ferez!$B$9*LN(X219)+Ferez!$B$10*LN(O219)+Ferez!$B$11*LN(Y219))</f>
        <v>1.7812352699971041</v>
      </c>
      <c r="AA219" s="3">
        <f>EXP(Ferez!$C$8+Ferez!$C$9*LN(Z219))</f>
        <v>1.1504976014097721</v>
      </c>
      <c r="AB219" s="3">
        <f>Ferez!$D$8+Ferez!$D$9*Z219+Ferez!$D$10*AA219</f>
        <v>0.50346384736879324</v>
      </c>
      <c r="AC219" s="3">
        <f t="shared" si="36"/>
        <v>3.4351967187756696</v>
      </c>
      <c r="AD219" s="3">
        <f>AC219*Ferez!$D$19</f>
        <v>1.7175983593878348</v>
      </c>
      <c r="AE219" s="3">
        <f>(AD219/1000)*(10000/Ferez!$D$21)</f>
        <v>4.2939958984695867E-2</v>
      </c>
      <c r="AF219" s="3">
        <f t="shared" si="37"/>
        <v>2.2846991173658973</v>
      </c>
      <c r="AG219" s="3">
        <f>AF219*Ferez!$D$19</f>
        <v>1.1423495586829486</v>
      </c>
      <c r="AH219" s="3">
        <f>(AG219/1000)*(10000/Ferez!$D$21)</f>
        <v>2.8558738967073716E-2</v>
      </c>
      <c r="AI219" s="3">
        <f>AE219*Ferez!$D$20</f>
        <v>0.15744651627721817</v>
      </c>
    </row>
    <row r="220" spans="1:35" x14ac:dyDescent="0.25">
      <c r="A220" s="4">
        <v>1008</v>
      </c>
      <c r="B220" s="21" t="s">
        <v>3522</v>
      </c>
      <c r="C220" s="104">
        <v>12</v>
      </c>
      <c r="D220" s="22" t="s">
        <v>1516</v>
      </c>
      <c r="E220" s="100">
        <v>38487</v>
      </c>
      <c r="F220" s="100">
        <v>44204</v>
      </c>
      <c r="G220" s="105">
        <v>15.7</v>
      </c>
      <c r="H220" s="20" t="s">
        <v>1641</v>
      </c>
      <c r="I220" s="20" t="s">
        <v>1642</v>
      </c>
      <c r="J220" s="13">
        <v>3230</v>
      </c>
      <c r="K220" t="s">
        <v>96</v>
      </c>
      <c r="L220" t="s">
        <v>95</v>
      </c>
      <c r="M220" s="20" t="str">
        <f t="shared" si="31"/>
        <v>N</v>
      </c>
      <c r="N220" s="3">
        <v>4.0999999999999996</v>
      </c>
      <c r="O220" s="23">
        <f t="shared" si="32"/>
        <v>4.0999999999999996</v>
      </c>
      <c r="P220" s="3">
        <v>13</v>
      </c>
      <c r="Q220" s="3">
        <f>VLOOKUP(J220,Aux_H_adj!$X$2:$Y$922,2,FALSE)</f>
        <v>13</v>
      </c>
      <c r="R220" s="3">
        <f>VLOOKUP(J220,Aux_H_adj!$X$2:$Z$922,3,FALSE)</f>
        <v>13</v>
      </c>
      <c r="S220" s="3">
        <f t="shared" si="29"/>
        <v>4.1380285203892786</v>
      </c>
      <c r="T220" s="3">
        <v>22.4</v>
      </c>
      <c r="U220" s="23">
        <f t="shared" si="33"/>
        <v>22.4</v>
      </c>
      <c r="V220" s="3">
        <f t="shared" si="30"/>
        <v>7.130141450516911</v>
      </c>
      <c r="W220" s="27">
        <f t="shared" si="34"/>
        <v>1.2999999999999999E-3</v>
      </c>
      <c r="X220" s="27">
        <f t="shared" si="35"/>
        <v>4.0000000000000001E-3</v>
      </c>
      <c r="Y220" s="3">
        <f>VLOOKUP(K220,SSP!$B$2:$D$113,3,FALSE)</f>
        <v>0.76000000000000012</v>
      </c>
      <c r="Z220" s="3">
        <f>EXP(Ferez!$B$8+Ferez!$B$9*LN(X220)+Ferez!$B$10*LN(O220)+Ferez!$B$11*LN(Y220))</f>
        <v>6.6672686468953906</v>
      </c>
      <c r="AA220" s="3">
        <f>EXP(Ferez!$C$8+Ferez!$C$9*LN(Z220))</f>
        <v>3.0633929529729844</v>
      </c>
      <c r="AB220" s="3">
        <f>Ferez!$D$8+Ferez!$D$9*Z220+Ferez!$D$10*AA220</f>
        <v>0.93956497584927123</v>
      </c>
      <c r="AC220" s="3">
        <f t="shared" si="36"/>
        <v>10.670226575717646</v>
      </c>
      <c r="AD220" s="3">
        <f>AC220*Ferez!$D$19</f>
        <v>5.3351132878588228</v>
      </c>
      <c r="AE220" s="3">
        <f>(AD220/1000)*(10000/Ferez!$D$21)</f>
        <v>0.13337783219647056</v>
      </c>
      <c r="AF220" s="3">
        <f t="shared" si="37"/>
        <v>7.606833622744662</v>
      </c>
      <c r="AG220" s="3">
        <f>AF220*Ferez!$D$19</f>
        <v>3.803416811372331</v>
      </c>
      <c r="AH220" s="3">
        <f>(AG220/1000)*(10000/Ferez!$D$21)</f>
        <v>9.5085420284308275E-2</v>
      </c>
      <c r="AI220" s="3">
        <f>AE220*Ferez!$D$20</f>
        <v>0.48905205138705871</v>
      </c>
    </row>
    <row r="221" spans="1:35" x14ac:dyDescent="0.25">
      <c r="A221" s="4">
        <v>1009</v>
      </c>
      <c r="B221" s="21" t="s">
        <v>3522</v>
      </c>
      <c r="C221" s="104">
        <v>12</v>
      </c>
      <c r="D221" s="22" t="s">
        <v>1516</v>
      </c>
      <c r="E221" s="100">
        <v>38487</v>
      </c>
      <c r="F221" s="100">
        <v>44204</v>
      </c>
      <c r="G221" s="105">
        <v>15.7</v>
      </c>
      <c r="H221" s="20" t="s">
        <v>1643</v>
      </c>
      <c r="I221" s="20" t="s">
        <v>1644</v>
      </c>
      <c r="J221" s="13">
        <v>3231</v>
      </c>
      <c r="K221" t="s">
        <v>96</v>
      </c>
      <c r="L221" t="s">
        <v>95</v>
      </c>
      <c r="M221" s="20" t="str">
        <f t="shared" si="31"/>
        <v>N</v>
      </c>
      <c r="N221" s="3">
        <v>4.2</v>
      </c>
      <c r="O221" s="23">
        <f t="shared" si="32"/>
        <v>4.2</v>
      </c>
      <c r="P221" s="3">
        <v>22.6</v>
      </c>
      <c r="Q221" s="3">
        <f>VLOOKUP(J221,Aux_H_adj!$X$2:$Y$922,2,FALSE)</f>
        <v>22.6</v>
      </c>
      <c r="R221" s="3">
        <f>VLOOKUP(J221,Aux_H_adj!$X$2:$Z$922,3,FALSE)</f>
        <v>22.6</v>
      </c>
      <c r="S221" s="3">
        <f t="shared" si="29"/>
        <v>7.1938034277536698</v>
      </c>
      <c r="T221" s="3">
        <v>32.4</v>
      </c>
      <c r="U221" s="23">
        <f t="shared" si="33"/>
        <v>32.4</v>
      </c>
      <c r="V221" s="3">
        <f t="shared" si="30"/>
        <v>10.313240312354818</v>
      </c>
      <c r="W221" s="27">
        <f t="shared" si="34"/>
        <v>4.1000000000000003E-3</v>
      </c>
      <c r="X221" s="27">
        <f t="shared" si="35"/>
        <v>8.3999999999999995E-3</v>
      </c>
      <c r="Y221" s="3">
        <f>VLOOKUP(K221,SSP!$B$2:$D$113,3,FALSE)</f>
        <v>0.76000000000000012</v>
      </c>
      <c r="Z221" s="3">
        <f>EXP(Ferez!$B$8+Ferez!$B$9*LN(X221)+Ferez!$B$10*LN(O221)+Ferez!$B$11*LN(Y221))</f>
        <v>13.755869768698147</v>
      </c>
      <c r="AA221" s="3">
        <f>EXP(Ferez!$C$8+Ferez!$C$9*LN(Z221))</f>
        <v>5.2430261962181719</v>
      </c>
      <c r="AB221" s="3">
        <f>Ferez!$D$8+Ferez!$D$9*Z221+Ferez!$D$10*AA221</f>
        <v>1.6236058216096283</v>
      </c>
      <c r="AC221" s="3">
        <f t="shared" si="36"/>
        <v>20.622501786525948</v>
      </c>
      <c r="AD221" s="3">
        <f>AC221*Ferez!$D$19</f>
        <v>10.311250893262974</v>
      </c>
      <c r="AE221" s="3">
        <f>(AD221/1000)*(10000/Ferez!$D$21)</f>
        <v>0.25778127233157433</v>
      </c>
      <c r="AF221" s="3">
        <f t="shared" si="37"/>
        <v>15.379475590307775</v>
      </c>
      <c r="AG221" s="3">
        <f>AF221*Ferez!$D$19</f>
        <v>7.6897377951538877</v>
      </c>
      <c r="AH221" s="3">
        <f>(AG221/1000)*(10000/Ferez!$D$21)</f>
        <v>0.19224344487884718</v>
      </c>
      <c r="AI221" s="3">
        <f>AE221*Ferez!$D$20</f>
        <v>0.9451979985491058</v>
      </c>
    </row>
    <row r="222" spans="1:35" x14ac:dyDescent="0.25">
      <c r="A222" s="4">
        <v>956</v>
      </c>
      <c r="B222" s="21" t="s">
        <v>3522</v>
      </c>
      <c r="C222" s="104">
        <v>12</v>
      </c>
      <c r="D222" s="22" t="s">
        <v>1516</v>
      </c>
      <c r="E222" s="100">
        <v>38487</v>
      </c>
      <c r="F222" s="100">
        <v>44204</v>
      </c>
      <c r="G222" s="105">
        <v>15.7</v>
      </c>
      <c r="H222" s="20" t="s">
        <v>1554</v>
      </c>
      <c r="I222" s="20" t="s">
        <v>1555</v>
      </c>
      <c r="J222" s="13">
        <v>3232</v>
      </c>
      <c r="K222" t="s">
        <v>81</v>
      </c>
      <c r="L222" t="s">
        <v>80</v>
      </c>
      <c r="M222" s="20" t="str">
        <f t="shared" si="31"/>
        <v>N</v>
      </c>
      <c r="N222" s="3">
        <v>5</v>
      </c>
      <c r="O222" s="23">
        <f t="shared" si="32"/>
        <v>5</v>
      </c>
      <c r="P222" s="3">
        <v>11.4</v>
      </c>
      <c r="Q222" s="3">
        <f>VLOOKUP(J222,Aux_H_adj!$X$2:$Y$922,2,FALSE)</f>
        <v>11.4</v>
      </c>
      <c r="R222" s="3">
        <f>VLOOKUP(J222,Aux_H_adj!$X$2:$Z$922,3,FALSE)</f>
        <v>11.4</v>
      </c>
      <c r="S222" s="3">
        <f t="shared" si="29"/>
        <v>3.6287327024952138</v>
      </c>
      <c r="T222" s="3">
        <v>14.2</v>
      </c>
      <c r="U222" s="23">
        <f t="shared" si="33"/>
        <v>14.2</v>
      </c>
      <c r="V222" s="3">
        <f t="shared" si="30"/>
        <v>4.520000383809827</v>
      </c>
      <c r="W222" s="27">
        <f t="shared" si="34"/>
        <v>1E-3</v>
      </c>
      <c r="X222" s="27">
        <f t="shared" si="35"/>
        <v>1.6000000000000001E-3</v>
      </c>
      <c r="Y222" s="3">
        <f>VLOOKUP(K222,SSP!$B$2:$D$113,3,FALSE)</f>
        <v>0.49000000000000016</v>
      </c>
      <c r="Z222" s="3">
        <f>EXP(Ferez!$B$8+Ferez!$B$9*LN(X222)+Ferez!$B$10*LN(O222)+Ferez!$B$11*LN(Y222))</f>
        <v>2.1673686690985856</v>
      </c>
      <c r="AA222" s="3">
        <f>EXP(Ferez!$C$8+Ferez!$C$9*LN(Z222))</f>
        <v>1.3307917442572086</v>
      </c>
      <c r="AB222" s="3">
        <f>Ferez!$D$8+Ferez!$D$9*Z222+Ferez!$D$10*AA222</f>
        <v>0.5354171557959605</v>
      </c>
      <c r="AC222" s="3">
        <f t="shared" si="36"/>
        <v>4.0335775691517552</v>
      </c>
      <c r="AD222" s="3">
        <f>AC222*Ferez!$D$19</f>
        <v>2.0167887845758776</v>
      </c>
      <c r="AE222" s="3">
        <f>(AD222/1000)*(10000/Ferez!$D$21)</f>
        <v>5.0419719614396938E-2</v>
      </c>
      <c r="AF222" s="3">
        <f t="shared" si="37"/>
        <v>2.702785824894546</v>
      </c>
      <c r="AG222" s="3">
        <f>AF222*Ferez!$D$19</f>
        <v>1.351392912447273</v>
      </c>
      <c r="AH222" s="3">
        <f>(AG222/1000)*(10000/Ferez!$D$21)</f>
        <v>3.3784822811181822E-2</v>
      </c>
      <c r="AI222" s="3">
        <f>AE222*Ferez!$D$20</f>
        <v>0.18487230525278878</v>
      </c>
    </row>
    <row r="223" spans="1:35" x14ac:dyDescent="0.25">
      <c r="A223" s="4">
        <v>974</v>
      </c>
      <c r="B223" s="21" t="s">
        <v>3522</v>
      </c>
      <c r="C223" s="104">
        <v>12</v>
      </c>
      <c r="D223" s="22" t="s">
        <v>1516</v>
      </c>
      <c r="E223" s="100">
        <v>38487</v>
      </c>
      <c r="F223" s="100">
        <v>44204</v>
      </c>
      <c r="G223" s="105">
        <v>15.7</v>
      </c>
      <c r="H223" s="20" t="s">
        <v>1584</v>
      </c>
      <c r="I223" s="20" t="s">
        <v>1585</v>
      </c>
      <c r="J223" s="13">
        <v>3235</v>
      </c>
      <c r="K223" t="s">
        <v>197</v>
      </c>
      <c r="L223" t="s">
        <v>67</v>
      </c>
      <c r="M223" s="20" t="str">
        <f t="shared" si="31"/>
        <v>N</v>
      </c>
      <c r="N223" s="3">
        <v>3.9</v>
      </c>
      <c r="O223" s="23">
        <f t="shared" si="32"/>
        <v>3.9</v>
      </c>
      <c r="P223" s="3">
        <v>13</v>
      </c>
      <c r="Q223" s="3">
        <f>VLOOKUP(J223,Aux_H_adj!$X$2:$Y$922,2,FALSE)</f>
        <v>13</v>
      </c>
      <c r="R223" s="3">
        <f>VLOOKUP(J223,Aux_H_adj!$X$2:$Z$922,3,FALSE)</f>
        <v>13</v>
      </c>
      <c r="S223" s="3">
        <f t="shared" si="29"/>
        <v>4.1380285203892786</v>
      </c>
      <c r="T223" s="3">
        <v>22</v>
      </c>
      <c r="U223" s="23">
        <f t="shared" si="33"/>
        <v>22</v>
      </c>
      <c r="V223" s="3">
        <f t="shared" si="30"/>
        <v>7.0028174960433951</v>
      </c>
      <c r="W223" s="27">
        <f t="shared" si="34"/>
        <v>1.2999999999999999E-3</v>
      </c>
      <c r="X223" s="27">
        <f t="shared" si="35"/>
        <v>3.8999999999999998E-3</v>
      </c>
      <c r="Y223" s="3">
        <f>VLOOKUP(K223,SSP!$B$2:$D$113,3,FALSE)</f>
        <v>0.41000000000000009</v>
      </c>
      <c r="Z223" s="3">
        <f>EXP(Ferez!$B$8+Ferez!$B$9*LN(X223)+Ferez!$B$10*LN(O223)+Ferez!$B$11*LN(Y223))</f>
        <v>3.3013600628673032</v>
      </c>
      <c r="AA223" s="3">
        <f>EXP(Ferez!$C$8+Ferez!$C$9*LN(Z223))</f>
        <v>1.8184970925851351</v>
      </c>
      <c r="AB223" s="3">
        <f>Ferez!$D$8+Ferez!$D$9*Z223+Ferez!$D$10*AA223</f>
        <v>0.63285948201061659</v>
      </c>
      <c r="AC223" s="3">
        <f t="shared" si="36"/>
        <v>5.7527166374630543</v>
      </c>
      <c r="AD223" s="3">
        <f>AC223*Ferez!$D$19</f>
        <v>2.8763583187315271</v>
      </c>
      <c r="AE223" s="3">
        <f>(AD223/1000)*(10000/Ferez!$D$21)</f>
        <v>7.1908957968288181E-2</v>
      </c>
      <c r="AF223" s="3">
        <f t="shared" si="37"/>
        <v>3.9342195448779198</v>
      </c>
      <c r="AG223" s="3">
        <f>AF223*Ferez!$D$19</f>
        <v>1.9671097724389599</v>
      </c>
      <c r="AH223" s="3">
        <f>(AG223/1000)*(10000/Ferez!$D$21)</f>
        <v>4.9177744310973999E-2</v>
      </c>
      <c r="AI223" s="3">
        <f>AE223*Ferez!$D$20</f>
        <v>0.26366617921705665</v>
      </c>
    </row>
    <row r="224" spans="1:35" x14ac:dyDescent="0.25">
      <c r="A224" s="4">
        <v>949</v>
      </c>
      <c r="B224" s="21" t="s">
        <v>3522</v>
      </c>
      <c r="C224" s="104">
        <v>12</v>
      </c>
      <c r="D224" s="22" t="s">
        <v>1516</v>
      </c>
      <c r="E224" s="100">
        <v>38487</v>
      </c>
      <c r="F224" s="100">
        <v>44204</v>
      </c>
      <c r="G224" s="105">
        <v>15.7</v>
      </c>
      <c r="H224" s="20" t="s">
        <v>1542</v>
      </c>
      <c r="I224" s="20" t="s">
        <v>1543</v>
      </c>
      <c r="J224" s="13">
        <v>3237</v>
      </c>
      <c r="K224" t="s">
        <v>81</v>
      </c>
      <c r="L224" t="s">
        <v>80</v>
      </c>
      <c r="M224" s="20" t="str">
        <f t="shared" si="31"/>
        <v>N</v>
      </c>
      <c r="N224" s="3">
        <v>5.2</v>
      </c>
      <c r="O224" s="23">
        <f t="shared" si="32"/>
        <v>5.2</v>
      </c>
      <c r="P224" s="3">
        <v>10.5</v>
      </c>
      <c r="Q224" s="3">
        <f>VLOOKUP(J224,Aux_H_adj!$X$2:$Y$922,2,FALSE)</f>
        <v>10.5</v>
      </c>
      <c r="R224" s="3">
        <f>VLOOKUP(J224,Aux_H_adj!$X$2:$Z$922,3,FALSE)</f>
        <v>10.5</v>
      </c>
      <c r="S224" s="3">
        <f t="shared" si="29"/>
        <v>3.3422538049298023</v>
      </c>
      <c r="T224" s="3">
        <v>13.2</v>
      </c>
      <c r="U224" s="23">
        <f t="shared" si="33"/>
        <v>13.2</v>
      </c>
      <c r="V224" s="3">
        <f t="shared" si="30"/>
        <v>4.2016904976260365</v>
      </c>
      <c r="W224" s="27">
        <f t="shared" si="34"/>
        <v>8.9999999999999998E-4</v>
      </c>
      <c r="X224" s="27">
        <f t="shared" si="35"/>
        <v>1.4E-3</v>
      </c>
      <c r="Y224" s="3">
        <f>VLOOKUP(K224,SSP!$B$2:$D$113,3,FALSE)</f>
        <v>0.49000000000000016</v>
      </c>
      <c r="Z224" s="3">
        <f>EXP(Ferez!$B$8+Ferez!$B$9*LN(X224)+Ferez!$B$10*LN(O224)+Ferez!$B$11*LN(Y224))</f>
        <v>1.9838595634536111</v>
      </c>
      <c r="AA224" s="3">
        <f>EXP(Ferez!$C$8+Ferez!$C$9*LN(Z224))</f>
        <v>1.2462415491585273</v>
      </c>
      <c r="AB224" s="3">
        <f>Ferez!$D$8+Ferez!$D$9*Z224+Ferez!$D$10*AA224</f>
        <v>0.52013361853198048</v>
      </c>
      <c r="AC224" s="3">
        <f t="shared" si="36"/>
        <v>3.7502347311441193</v>
      </c>
      <c r="AD224" s="3">
        <f>AC224*Ferez!$D$19</f>
        <v>1.8751173655720597</v>
      </c>
      <c r="AE224" s="3">
        <f>(AD224/1000)*(10000/Ferez!$D$21)</f>
        <v>4.6877934139301497E-2</v>
      </c>
      <c r="AF224" s="3">
        <f t="shared" si="37"/>
        <v>2.5039931819855914</v>
      </c>
      <c r="AG224" s="3">
        <f>AF224*Ferez!$D$19</f>
        <v>1.2519965909927957</v>
      </c>
      <c r="AH224" s="3">
        <f>(AG224/1000)*(10000/Ferez!$D$21)</f>
        <v>3.1299914774819894E-2</v>
      </c>
      <c r="AI224" s="3">
        <f>AE224*Ferez!$D$20</f>
        <v>0.17188575851077215</v>
      </c>
    </row>
    <row r="225" spans="1:35" x14ac:dyDescent="0.25">
      <c r="A225" s="4">
        <v>1002</v>
      </c>
      <c r="B225" s="21" t="s">
        <v>3522</v>
      </c>
      <c r="C225" s="104">
        <v>12</v>
      </c>
      <c r="D225" s="22" t="s">
        <v>1516</v>
      </c>
      <c r="E225" s="100">
        <v>38487</v>
      </c>
      <c r="F225" s="100">
        <v>44204</v>
      </c>
      <c r="G225" s="105">
        <v>15.7</v>
      </c>
      <c r="H225" s="20" t="s">
        <v>1631</v>
      </c>
      <c r="I225" s="20" t="s">
        <v>1632</v>
      </c>
      <c r="J225" s="13">
        <v>3238</v>
      </c>
      <c r="K225" t="s">
        <v>81</v>
      </c>
      <c r="L225" t="s">
        <v>80</v>
      </c>
      <c r="M225" s="20" t="str">
        <f t="shared" si="31"/>
        <v>N</v>
      </c>
      <c r="N225" s="3">
        <v>4</v>
      </c>
      <c r="O225" s="23">
        <f t="shared" si="32"/>
        <v>4</v>
      </c>
      <c r="P225" s="3">
        <v>13</v>
      </c>
      <c r="Q225" s="3">
        <f>VLOOKUP(J225,Aux_H_adj!$X$2:$Y$922,2,FALSE)</f>
        <v>13</v>
      </c>
      <c r="R225" s="3">
        <f>VLOOKUP(J225,Aux_H_adj!$X$2:$Z$922,3,FALSE)</f>
        <v>13</v>
      </c>
      <c r="S225" s="3">
        <f t="shared" si="29"/>
        <v>4.1380285203892786</v>
      </c>
      <c r="T225" s="3">
        <v>16.5</v>
      </c>
      <c r="U225" s="23">
        <f t="shared" si="33"/>
        <v>16.5</v>
      </c>
      <c r="V225" s="3">
        <f t="shared" si="30"/>
        <v>5.2521131220325463</v>
      </c>
      <c r="W225" s="27">
        <f t="shared" si="34"/>
        <v>1.2999999999999999E-3</v>
      </c>
      <c r="X225" s="27">
        <f t="shared" si="35"/>
        <v>2.2000000000000001E-3</v>
      </c>
      <c r="Y225" s="3">
        <f>VLOOKUP(K225,SSP!$B$2:$D$113,3,FALSE)</f>
        <v>0.49000000000000016</v>
      </c>
      <c r="Z225" s="3">
        <f>EXP(Ferez!$B$8+Ferez!$B$9*LN(X225)+Ferez!$B$10*LN(O225)+Ferez!$B$11*LN(Y225))</f>
        <v>2.3628952672496988</v>
      </c>
      <c r="AA225" s="3">
        <f>EXP(Ferez!$C$8+Ferez!$C$9*LN(Z225))</f>
        <v>1.4188701110392172</v>
      </c>
      <c r="AB225" s="3">
        <f>Ferez!$D$8+Ferez!$D$9*Z225+Ferez!$D$10*AA225</f>
        <v>0.55187476585058415</v>
      </c>
      <c r="AC225" s="3">
        <f t="shared" si="36"/>
        <v>4.3336401441395003</v>
      </c>
      <c r="AD225" s="3">
        <f>AC225*Ferez!$D$19</f>
        <v>2.1668200720697501</v>
      </c>
      <c r="AE225" s="3">
        <f>(AD225/1000)*(10000/Ferez!$D$21)</f>
        <v>5.4170501801743758E-2</v>
      </c>
      <c r="AF225" s="3">
        <f t="shared" si="37"/>
        <v>2.9147700331002828</v>
      </c>
      <c r="AG225" s="3">
        <f>AF225*Ferez!$D$19</f>
        <v>1.4573850165501414</v>
      </c>
      <c r="AH225" s="3">
        <f>(AG225/1000)*(10000/Ferez!$D$21)</f>
        <v>3.643462541375353E-2</v>
      </c>
      <c r="AI225" s="3">
        <f>AE225*Ferez!$D$20</f>
        <v>0.19862517327306042</v>
      </c>
    </row>
    <row r="226" spans="1:35" x14ac:dyDescent="0.25">
      <c r="A226" s="4">
        <v>987</v>
      </c>
      <c r="B226" s="21" t="s">
        <v>3522</v>
      </c>
      <c r="C226" s="104">
        <v>12</v>
      </c>
      <c r="D226" s="22" t="s">
        <v>1516</v>
      </c>
      <c r="E226" s="100">
        <v>38487</v>
      </c>
      <c r="F226" s="100">
        <v>44204</v>
      </c>
      <c r="G226" s="105">
        <v>15.7</v>
      </c>
      <c r="H226" s="20" t="s">
        <v>1605</v>
      </c>
      <c r="I226" s="20" t="s">
        <v>1606</v>
      </c>
      <c r="J226" s="13">
        <v>3239</v>
      </c>
      <c r="K226" t="s">
        <v>7</v>
      </c>
      <c r="L226" t="s">
        <v>193</v>
      </c>
      <c r="M226" s="20" t="str">
        <f t="shared" si="31"/>
        <v>N</v>
      </c>
      <c r="N226" s="3">
        <v>5.5</v>
      </c>
      <c r="O226" s="23">
        <f t="shared" si="32"/>
        <v>5.5</v>
      </c>
      <c r="P226" s="3">
        <v>15.7</v>
      </c>
      <c r="Q226" s="3">
        <f>VLOOKUP(J226,Aux_H_adj!$X$2:$Y$922,2,FALSE)</f>
        <v>15.7</v>
      </c>
      <c r="R226" s="3">
        <f>VLOOKUP(J226,Aux_H_adj!$X$2:$Z$922,3,FALSE)</f>
        <v>15.7</v>
      </c>
      <c r="S226" s="3">
        <f t="shared" si="29"/>
        <v>4.9974652130855137</v>
      </c>
      <c r="T226" s="3">
        <v>19.8</v>
      </c>
      <c r="U226" s="23">
        <f t="shared" si="33"/>
        <v>19.8</v>
      </c>
      <c r="V226" s="3">
        <f t="shared" si="30"/>
        <v>6.3025357464390561</v>
      </c>
      <c r="W226" s="27">
        <f t="shared" si="34"/>
        <v>2E-3</v>
      </c>
      <c r="X226" s="27">
        <f t="shared" si="35"/>
        <v>3.0999999999999999E-3</v>
      </c>
      <c r="Y226" s="3">
        <f>VLOOKUP(K226,SSP!$B$2:$D$113,3,FALSE)</f>
        <v>0.57999999999999996</v>
      </c>
      <c r="Z226" s="3">
        <f>EXP(Ferez!$B$8+Ferez!$B$9*LN(X226)+Ferez!$B$10*LN(O226)+Ferez!$B$11*LN(Y226))</f>
        <v>5.2724830583061797</v>
      </c>
      <c r="AA226" s="3">
        <f>EXP(Ferez!$C$8+Ferez!$C$9*LN(Z226))</f>
        <v>2.5737813982603597</v>
      </c>
      <c r="AB226" s="3">
        <f>Ferez!$D$8+Ferez!$D$9*Z226+Ferez!$D$10*AA226</f>
        <v>0.81020670884423485</v>
      </c>
      <c r="AC226" s="3">
        <f t="shared" si="36"/>
        <v>8.6564711654107747</v>
      </c>
      <c r="AD226" s="3">
        <f>AC226*Ferez!$D$19</f>
        <v>4.3282355827053873</v>
      </c>
      <c r="AE226" s="3">
        <f>(AD226/1000)*(10000/Ferez!$D$21)</f>
        <v>0.10820588956763467</v>
      </c>
      <c r="AF226" s="3">
        <f t="shared" si="37"/>
        <v>6.0826897671504145</v>
      </c>
      <c r="AG226" s="3">
        <f>AF226*Ferez!$D$19</f>
        <v>3.0413448835752073</v>
      </c>
      <c r="AH226" s="3">
        <f>(AG226/1000)*(10000/Ferez!$D$21)</f>
        <v>7.6033622089380193E-2</v>
      </c>
      <c r="AI226" s="3">
        <f>AE226*Ferez!$D$20</f>
        <v>0.39675492841466048</v>
      </c>
    </row>
    <row r="227" spans="1:35" x14ac:dyDescent="0.25">
      <c r="A227" s="4">
        <v>1000</v>
      </c>
      <c r="B227" s="21" t="s">
        <v>3522</v>
      </c>
      <c r="C227" s="104">
        <v>12</v>
      </c>
      <c r="D227" s="22" t="s">
        <v>1516</v>
      </c>
      <c r="E227" s="100">
        <v>38487</v>
      </c>
      <c r="F227" s="100">
        <v>44204</v>
      </c>
      <c r="G227" s="105">
        <v>15.7</v>
      </c>
      <c r="H227" s="20" t="s">
        <v>1628</v>
      </c>
      <c r="I227" s="20" t="s">
        <v>1629</v>
      </c>
      <c r="J227" s="13">
        <v>3240</v>
      </c>
      <c r="K227" t="s">
        <v>96</v>
      </c>
      <c r="L227" t="s">
        <v>95</v>
      </c>
      <c r="M227" s="20" t="str">
        <f t="shared" si="31"/>
        <v>S</v>
      </c>
      <c r="N227" s="3">
        <v>5.8</v>
      </c>
      <c r="O227" s="23">
        <f t="shared" si="32"/>
        <v>5.8</v>
      </c>
      <c r="P227" s="3">
        <v>29</v>
      </c>
      <c r="Q227" s="3">
        <f>VLOOKUP(J227,Aux_H_adj!$X$2:$Y$922,2,FALSE)</f>
        <v>25.3</v>
      </c>
      <c r="R227" s="3">
        <f>VLOOKUP(J227,Aux_H_adj!$X$2:$Z$922,3,FALSE)</f>
        <v>29</v>
      </c>
      <c r="S227" s="3">
        <f t="shared" si="29"/>
        <v>9.2309866993299305</v>
      </c>
      <c r="T227" s="3">
        <v>61.5</v>
      </c>
      <c r="U227" s="23">
        <f t="shared" si="33"/>
        <v>35.35</v>
      </c>
      <c r="V227" s="3">
        <f t="shared" si="30"/>
        <v>11.252254476597001</v>
      </c>
      <c r="W227" s="27">
        <f t="shared" si="34"/>
        <v>6.7000000000000002E-3</v>
      </c>
      <c r="X227" s="27">
        <f t="shared" si="35"/>
        <v>9.9000000000000008E-3</v>
      </c>
      <c r="Y227" s="3">
        <f>VLOOKUP(K227,SSP!$B$2:$D$113,3,FALSE)</f>
        <v>0.76000000000000012</v>
      </c>
      <c r="Z227" s="3">
        <f>EXP(Ferez!$B$8+Ferez!$B$9*LN(X227)+Ferez!$B$10*LN(O227)+Ferez!$B$11*LN(Y227))</f>
        <v>21.912540182915013</v>
      </c>
      <c r="AA227" s="3">
        <f>EXP(Ferez!$C$8+Ferez!$C$9*LN(Z227))</f>
        <v>7.4064795250678621</v>
      </c>
      <c r="AB227" s="3">
        <f>Ferez!$D$8+Ferez!$D$9*Z227+Ferez!$D$10*AA227</f>
        <v>2.4404249032490246</v>
      </c>
      <c r="AC227" s="3">
        <f t="shared" si="36"/>
        <v>31.759444611231899</v>
      </c>
      <c r="AD227" s="3">
        <f>AC227*Ferez!$D$19</f>
        <v>15.87972230561595</v>
      </c>
      <c r="AE227" s="3">
        <f>(AD227/1000)*(10000/Ferez!$D$21)</f>
        <v>0.39699305764039872</v>
      </c>
      <c r="AF227" s="3">
        <f t="shared" si="37"/>
        <v>24.352965086164037</v>
      </c>
      <c r="AG227" s="3">
        <f>AF227*Ferez!$D$19</f>
        <v>12.176482543082018</v>
      </c>
      <c r="AH227" s="3">
        <f>(AG227/1000)*(10000/Ferez!$D$21)</f>
        <v>0.30441206357705047</v>
      </c>
      <c r="AI227" s="3">
        <f>AE227*Ferez!$D$20</f>
        <v>1.4556412113481285</v>
      </c>
    </row>
    <row r="228" spans="1:35" x14ac:dyDescent="0.25">
      <c r="A228" s="4">
        <v>1001</v>
      </c>
      <c r="B228" s="21" t="s">
        <v>3522</v>
      </c>
      <c r="C228" s="104">
        <v>12</v>
      </c>
      <c r="D228" s="22" t="s">
        <v>1516</v>
      </c>
      <c r="E228" s="100">
        <v>38487</v>
      </c>
      <c r="F228" s="100">
        <v>44204</v>
      </c>
      <c r="G228" s="105">
        <v>15.7</v>
      </c>
      <c r="H228" s="20" t="s">
        <v>1628</v>
      </c>
      <c r="I228" s="20" t="s">
        <v>1630</v>
      </c>
      <c r="J228" s="13">
        <v>3240</v>
      </c>
      <c r="K228" t="s">
        <v>96</v>
      </c>
      <c r="L228" t="s">
        <v>95</v>
      </c>
      <c r="M228" s="20" t="str">
        <f t="shared" si="31"/>
        <v>S</v>
      </c>
      <c r="N228" s="3">
        <v>5.8</v>
      </c>
      <c r="O228" s="23">
        <f t="shared" si="32"/>
        <v>5.8</v>
      </c>
      <c r="P228" s="3">
        <v>25.3</v>
      </c>
      <c r="Q228" s="3">
        <f>VLOOKUP(J228,Aux_H_adj!$X$2:$Y$922,2,FALSE)</f>
        <v>25.3</v>
      </c>
      <c r="R228" s="3">
        <f>VLOOKUP(J228,Aux_H_adj!$X$2:$Z$922,3,FALSE)</f>
        <v>29</v>
      </c>
      <c r="S228" s="3">
        <f t="shared" si="29"/>
        <v>8.0532401204499049</v>
      </c>
      <c r="T228" s="3">
        <v>61.5</v>
      </c>
      <c r="U228" s="23">
        <f t="shared" si="33"/>
        <v>30.84</v>
      </c>
      <c r="V228" s="3">
        <f t="shared" si="30"/>
        <v>9.8166768899081038</v>
      </c>
      <c r="W228" s="27">
        <f t="shared" si="34"/>
        <v>5.1000000000000004E-3</v>
      </c>
      <c r="X228" s="27">
        <f t="shared" si="35"/>
        <v>7.6E-3</v>
      </c>
      <c r="Y228" s="3">
        <f>VLOOKUP(K228,SSP!$B$2:$D$113,3,FALSE)</f>
        <v>0.76000000000000012</v>
      </c>
      <c r="Z228" s="3">
        <f>EXP(Ferez!$B$8+Ferez!$B$9*LN(X228)+Ferez!$B$10*LN(O228)+Ferez!$B$11*LN(Y228))</f>
        <v>17.068415271088007</v>
      </c>
      <c r="AA228" s="3">
        <f>EXP(Ferez!$C$8+Ferez!$C$9*LN(Z228))</f>
        <v>6.1533048847155181</v>
      </c>
      <c r="AB228" s="3">
        <f>Ferez!$D$8+Ferez!$D$9*Z228+Ferez!$D$10*AA228</f>
        <v>1.9525978153363637</v>
      </c>
      <c r="AC228" s="3">
        <f t="shared" si="36"/>
        <v>25.174317971139889</v>
      </c>
      <c r="AD228" s="3">
        <f>AC228*Ferez!$D$19</f>
        <v>12.587158985569944</v>
      </c>
      <c r="AE228" s="3">
        <f>(AD228/1000)*(10000/Ferez!$D$21)</f>
        <v>0.3146789746392486</v>
      </c>
      <c r="AF228" s="3">
        <f t="shared" si="37"/>
        <v>19.021013086424372</v>
      </c>
      <c r="AG228" s="3">
        <f>AF228*Ferez!$D$19</f>
        <v>9.5105065432121858</v>
      </c>
      <c r="AH228" s="3">
        <f>(AG228/1000)*(10000/Ferez!$D$21)</f>
        <v>0.23776266358030462</v>
      </c>
      <c r="AI228" s="3">
        <f>AE228*Ferez!$D$20</f>
        <v>1.1538229070105781</v>
      </c>
    </row>
    <row r="229" spans="1:35" x14ac:dyDescent="0.25">
      <c r="A229" s="4">
        <v>938</v>
      </c>
      <c r="B229" s="21" t="s">
        <v>3522</v>
      </c>
      <c r="C229" s="104">
        <v>12</v>
      </c>
      <c r="D229" s="22" t="s">
        <v>1516</v>
      </c>
      <c r="E229" s="100">
        <v>38487</v>
      </c>
      <c r="F229" s="100">
        <v>44204</v>
      </c>
      <c r="G229" s="105">
        <v>15.7</v>
      </c>
      <c r="H229" s="20" t="s">
        <v>1525</v>
      </c>
      <c r="I229" s="20" t="s">
        <v>1526</v>
      </c>
      <c r="J229" s="13">
        <v>3242</v>
      </c>
      <c r="K229" t="s">
        <v>81</v>
      </c>
      <c r="L229" t="s">
        <v>80</v>
      </c>
      <c r="M229" s="20" t="str">
        <f t="shared" si="31"/>
        <v>N</v>
      </c>
      <c r="N229" s="3">
        <v>3.5</v>
      </c>
      <c r="O229" s="23">
        <f t="shared" si="32"/>
        <v>3.5</v>
      </c>
      <c r="P229" s="3">
        <v>10</v>
      </c>
      <c r="Q229" s="3">
        <f>VLOOKUP(J229,Aux_H_adj!$X$2:$Y$922,2,FALSE)</f>
        <v>10</v>
      </c>
      <c r="R229" s="3">
        <f>VLOOKUP(J229,Aux_H_adj!$X$2:$Z$922,3,FALSE)</f>
        <v>10</v>
      </c>
      <c r="S229" s="3">
        <f t="shared" si="29"/>
        <v>3.183098861837907</v>
      </c>
      <c r="T229" s="3">
        <v>16.8</v>
      </c>
      <c r="U229" s="23">
        <f t="shared" si="33"/>
        <v>16.8</v>
      </c>
      <c r="V229" s="3">
        <f t="shared" si="30"/>
        <v>5.3476060878876837</v>
      </c>
      <c r="W229" s="27">
        <f t="shared" si="34"/>
        <v>8.0000000000000004E-4</v>
      </c>
      <c r="X229" s="27">
        <f t="shared" si="35"/>
        <v>2.2000000000000001E-3</v>
      </c>
      <c r="Y229" s="3">
        <f>VLOOKUP(K229,SSP!$B$2:$D$113,3,FALSE)</f>
        <v>0.49000000000000016</v>
      </c>
      <c r="Z229" s="3">
        <f>EXP(Ferez!$B$8+Ferez!$B$9*LN(X229)+Ferez!$B$10*LN(O229)+Ferez!$B$11*LN(Y229))</f>
        <v>2.0781981561736509</v>
      </c>
      <c r="AA229" s="3">
        <f>EXP(Ferez!$C$8+Ferez!$C$9*LN(Z229))</f>
        <v>1.2899480940516959</v>
      </c>
      <c r="AB229" s="3">
        <f>Ferez!$D$8+Ferez!$D$9*Z229+Ferez!$D$10*AA229</f>
        <v>0.52796983052178359</v>
      </c>
      <c r="AC229" s="3">
        <f t="shared" si="36"/>
        <v>3.89611608074713</v>
      </c>
      <c r="AD229" s="3">
        <f>AC229*Ferez!$D$19</f>
        <v>1.948058040373565</v>
      </c>
      <c r="AE229" s="3">
        <f>(AD229/1000)*(10000/Ferez!$D$21)</f>
        <v>4.8701451009339126E-2</v>
      </c>
      <c r="AF229" s="3">
        <f t="shared" si="37"/>
        <v>2.6061679866954344</v>
      </c>
      <c r="AG229" s="3">
        <f>AF229*Ferez!$D$19</f>
        <v>1.3030839933477172</v>
      </c>
      <c r="AH229" s="3">
        <f>(AG229/1000)*(10000/Ferez!$D$21)</f>
        <v>3.2577099833692932E-2</v>
      </c>
      <c r="AI229" s="3">
        <f>AE229*Ferez!$D$20</f>
        <v>0.17857198703424346</v>
      </c>
    </row>
    <row r="230" spans="1:35" x14ac:dyDescent="0.25">
      <c r="A230" s="4">
        <v>944</v>
      </c>
      <c r="B230" s="21" t="s">
        <v>3522</v>
      </c>
      <c r="C230" s="104">
        <v>12</v>
      </c>
      <c r="D230" s="22" t="s">
        <v>1516</v>
      </c>
      <c r="E230" s="100">
        <v>38487</v>
      </c>
      <c r="F230" s="100">
        <v>44204</v>
      </c>
      <c r="G230" s="105">
        <v>15.7</v>
      </c>
      <c r="H230" s="20" t="s">
        <v>1535</v>
      </c>
      <c r="I230" s="20" t="s">
        <v>1536</v>
      </c>
      <c r="J230" s="13">
        <v>3243</v>
      </c>
      <c r="K230" t="s">
        <v>81</v>
      </c>
      <c r="L230" t="s">
        <v>80</v>
      </c>
      <c r="M230" s="20" t="str">
        <f t="shared" si="31"/>
        <v>S</v>
      </c>
      <c r="N230" s="3">
        <v>5.5</v>
      </c>
      <c r="O230" s="23">
        <f t="shared" si="32"/>
        <v>5.5</v>
      </c>
      <c r="P230" s="3">
        <v>12.2</v>
      </c>
      <c r="Q230" s="3">
        <f>VLOOKUP(J230,Aux_H_adj!$X$2:$Y$922,2,FALSE)</f>
        <v>10.6</v>
      </c>
      <c r="R230" s="3">
        <f>VLOOKUP(J230,Aux_H_adj!$X$2:$Z$922,3,FALSE)</f>
        <v>12.2</v>
      </c>
      <c r="S230" s="3">
        <f t="shared" si="29"/>
        <v>3.883380611442246</v>
      </c>
      <c r="T230" s="3">
        <v>19.399999999999999</v>
      </c>
      <c r="U230" s="23">
        <f t="shared" si="33"/>
        <v>14.87</v>
      </c>
      <c r="V230" s="3">
        <f t="shared" si="30"/>
        <v>4.7332680075529669</v>
      </c>
      <c r="W230" s="27">
        <f t="shared" si="34"/>
        <v>1.1999999999999999E-3</v>
      </c>
      <c r="X230" s="27">
        <f t="shared" si="35"/>
        <v>1.8E-3</v>
      </c>
      <c r="Y230" s="3">
        <f>VLOOKUP(K230,SSP!$B$2:$D$113,3,FALSE)</f>
        <v>0.49000000000000016</v>
      </c>
      <c r="Z230" s="3">
        <f>EXP(Ferez!$B$8+Ferez!$B$9*LN(X230)+Ferez!$B$10*LN(O230)+Ferez!$B$11*LN(Y230))</f>
        <v>2.6550131754027033</v>
      </c>
      <c r="AA230" s="3">
        <f>EXP(Ferez!$C$8+Ferez!$C$9*LN(Z230))</f>
        <v>1.5470444782191457</v>
      </c>
      <c r="AB230" s="3">
        <f>Ferez!$D$8+Ferez!$D$9*Z230+Ferez!$D$10*AA230</f>
        <v>0.57675699579423179</v>
      </c>
      <c r="AC230" s="3">
        <f t="shared" si="36"/>
        <v>4.7788146494160806</v>
      </c>
      <c r="AD230" s="3">
        <f>AC230*Ferez!$D$19</f>
        <v>2.3894073247080403</v>
      </c>
      <c r="AE230" s="3">
        <f>(AD230/1000)*(10000/Ferez!$D$21)</f>
        <v>5.9735183117701013E-2</v>
      </c>
      <c r="AF230" s="3">
        <f t="shared" si="37"/>
        <v>3.2317701711969349</v>
      </c>
      <c r="AG230" s="3">
        <f>AF230*Ferez!$D$19</f>
        <v>1.6158850855984674</v>
      </c>
      <c r="AH230" s="3">
        <f>(AG230/1000)*(10000/Ferez!$D$21)</f>
        <v>4.0397127139961686E-2</v>
      </c>
      <c r="AI230" s="3">
        <f>AE230*Ferez!$D$20</f>
        <v>0.2190290047649037</v>
      </c>
    </row>
    <row r="231" spans="1:35" x14ac:dyDescent="0.25">
      <c r="A231" s="4">
        <v>945</v>
      </c>
      <c r="B231" s="21" t="s">
        <v>3522</v>
      </c>
      <c r="C231" s="104">
        <v>12</v>
      </c>
      <c r="D231" s="22" t="s">
        <v>1516</v>
      </c>
      <c r="E231" s="100">
        <v>38487</v>
      </c>
      <c r="F231" s="100">
        <v>44204</v>
      </c>
      <c r="G231" s="105">
        <v>15.7</v>
      </c>
      <c r="H231" s="20" t="s">
        <v>1535</v>
      </c>
      <c r="I231" s="20" t="s">
        <v>1537</v>
      </c>
      <c r="J231" s="13">
        <v>3243</v>
      </c>
      <c r="K231" t="s">
        <v>81</v>
      </c>
      <c r="L231" t="s">
        <v>80</v>
      </c>
      <c r="M231" s="20" t="str">
        <f t="shared" si="31"/>
        <v>S</v>
      </c>
      <c r="N231" s="3">
        <v>5.5</v>
      </c>
      <c r="O231" s="23">
        <f t="shared" si="32"/>
        <v>3.74</v>
      </c>
      <c r="P231" s="3">
        <v>11</v>
      </c>
      <c r="Q231" s="3">
        <f>VLOOKUP(J231,Aux_H_adj!$X$2:$Y$922,2,FALSE)</f>
        <v>10.6</v>
      </c>
      <c r="R231" s="3">
        <f>VLOOKUP(J231,Aux_H_adj!$X$2:$Z$922,3,FALSE)</f>
        <v>12.2</v>
      </c>
      <c r="S231" s="3">
        <f t="shared" si="29"/>
        <v>3.5014087480216975</v>
      </c>
      <c r="T231" s="3">
        <v>19.399999999999999</v>
      </c>
      <c r="U231" s="23">
        <f t="shared" si="33"/>
        <v>13.41</v>
      </c>
      <c r="V231" s="3">
        <f t="shared" si="30"/>
        <v>4.2685355737246331</v>
      </c>
      <c r="W231" s="27">
        <f t="shared" si="34"/>
        <v>1E-3</v>
      </c>
      <c r="X231" s="27">
        <f t="shared" si="35"/>
        <v>1.4E-3</v>
      </c>
      <c r="Y231" s="3">
        <f>VLOOKUP(K231,SSP!$B$2:$D$113,3,FALSE)</f>
        <v>0.49000000000000016</v>
      </c>
      <c r="Z231" s="3">
        <f>EXP(Ferez!$B$8+Ferez!$B$9*LN(X231)+Ferez!$B$10*LN(O231)+Ferez!$B$11*LN(Y231))</f>
        <v>1.4450871857196721</v>
      </c>
      <c r="AA231" s="3">
        <f>EXP(Ferez!$C$8+Ferez!$C$9*LN(Z231))</f>
        <v>0.98513246913120578</v>
      </c>
      <c r="AB231" s="3">
        <f>Ferez!$D$8+Ferez!$D$9*Z231+Ferez!$D$10*AA231</f>
        <v>0.47637205322688425</v>
      </c>
      <c r="AC231" s="3">
        <f t="shared" si="36"/>
        <v>2.9065917080777619</v>
      </c>
      <c r="AD231" s="3">
        <f>AC231*Ferez!$D$19</f>
        <v>1.453295854038881</v>
      </c>
      <c r="AE231" s="3">
        <f>(AD231/1000)*(10000/Ferez!$D$21)</f>
        <v>3.6332396350972025E-2</v>
      </c>
      <c r="AF231" s="3">
        <f t="shared" si="37"/>
        <v>1.9214592389465563</v>
      </c>
      <c r="AG231" s="3">
        <f>AF231*Ferez!$D$19</f>
        <v>0.96072961947327817</v>
      </c>
      <c r="AH231" s="3">
        <f>(AG231/1000)*(10000/Ferez!$D$21)</f>
        <v>2.4018240486831953E-2</v>
      </c>
      <c r="AI231" s="3">
        <f>AE231*Ferez!$D$20</f>
        <v>0.13321878662023076</v>
      </c>
    </row>
    <row r="232" spans="1:35" x14ac:dyDescent="0.25">
      <c r="A232" s="4">
        <v>958</v>
      </c>
      <c r="B232" s="21" t="s">
        <v>3522</v>
      </c>
      <c r="C232" s="104">
        <v>12</v>
      </c>
      <c r="D232" s="22" t="s">
        <v>1516</v>
      </c>
      <c r="E232" s="100">
        <v>38487</v>
      </c>
      <c r="F232" s="100">
        <v>44204</v>
      </c>
      <c r="G232" s="105">
        <v>15.7</v>
      </c>
      <c r="H232" s="20" t="s">
        <v>1558</v>
      </c>
      <c r="I232" s="20" t="s">
        <v>1559</v>
      </c>
      <c r="J232" s="13">
        <v>3243</v>
      </c>
      <c r="K232" t="s">
        <v>81</v>
      </c>
      <c r="L232" t="s">
        <v>80</v>
      </c>
      <c r="M232" s="20" t="str">
        <f t="shared" si="31"/>
        <v>S</v>
      </c>
      <c r="N232" s="3">
        <v>5.5</v>
      </c>
      <c r="O232" s="23">
        <f t="shared" si="32"/>
        <v>4.01</v>
      </c>
      <c r="P232" s="3">
        <v>12</v>
      </c>
      <c r="Q232" s="3">
        <f>VLOOKUP(J232,Aux_H_adj!$X$2:$Y$922,2,FALSE)</f>
        <v>10.6</v>
      </c>
      <c r="R232" s="3">
        <f>VLOOKUP(J232,Aux_H_adj!$X$2:$Z$922,3,FALSE)</f>
        <v>12.2</v>
      </c>
      <c r="S232" s="3">
        <f t="shared" si="29"/>
        <v>3.8197186342054881</v>
      </c>
      <c r="T232" s="3">
        <v>19.600000000000001</v>
      </c>
      <c r="U232" s="23">
        <f t="shared" si="33"/>
        <v>14.63</v>
      </c>
      <c r="V232" s="3">
        <f t="shared" si="30"/>
        <v>4.656873634868858</v>
      </c>
      <c r="W232" s="27">
        <f t="shared" si="34"/>
        <v>1.1000000000000001E-3</v>
      </c>
      <c r="X232" s="27">
        <f t="shared" si="35"/>
        <v>1.6999999999999999E-3</v>
      </c>
      <c r="Y232" s="3">
        <f>VLOOKUP(K232,SSP!$B$2:$D$113,3,FALSE)</f>
        <v>0.49000000000000016</v>
      </c>
      <c r="Z232" s="3">
        <f>EXP(Ferez!$B$8+Ferez!$B$9*LN(X232)+Ferez!$B$10*LN(O232)+Ferez!$B$11*LN(Y232))</f>
        <v>1.8564300437671479</v>
      </c>
      <c r="AA232" s="3">
        <f>EXP(Ferez!$C$8+Ferez!$C$9*LN(Z232))</f>
        <v>1.1863408832882576</v>
      </c>
      <c r="AB232" s="3">
        <f>Ferez!$D$8+Ferez!$D$9*Z232+Ferez!$D$10*AA232</f>
        <v>0.50962314872668324</v>
      </c>
      <c r="AC232" s="3">
        <f t="shared" si="36"/>
        <v>3.5523940757820891</v>
      </c>
      <c r="AD232" s="3">
        <f>AC232*Ferez!$D$19</f>
        <v>1.7761970378910446</v>
      </c>
      <c r="AE232" s="3">
        <f>(AD232/1000)*(10000/Ferez!$D$21)</f>
        <v>4.440492594727611E-2</v>
      </c>
      <c r="AF232" s="3">
        <f t="shared" si="37"/>
        <v>2.3660531924938311</v>
      </c>
      <c r="AG232" s="3">
        <f>AF232*Ferez!$D$19</f>
        <v>1.1830265962469155</v>
      </c>
      <c r="AH232" s="3">
        <f>(AG232/1000)*(10000/Ferez!$D$21)</f>
        <v>2.9575664906172888E-2</v>
      </c>
      <c r="AI232" s="3">
        <f>AE232*Ferez!$D$20</f>
        <v>0.16281806180667907</v>
      </c>
    </row>
    <row r="233" spans="1:35" x14ac:dyDescent="0.25">
      <c r="A233" s="4">
        <v>959</v>
      </c>
      <c r="B233" s="21" t="s">
        <v>3522</v>
      </c>
      <c r="C233" s="104">
        <v>12</v>
      </c>
      <c r="D233" s="22" t="s">
        <v>1516</v>
      </c>
      <c r="E233" s="100">
        <v>38487</v>
      </c>
      <c r="F233" s="100">
        <v>44204</v>
      </c>
      <c r="G233" s="105">
        <v>15.7</v>
      </c>
      <c r="H233" s="20" t="s">
        <v>1558</v>
      </c>
      <c r="I233" s="20" t="s">
        <v>1560</v>
      </c>
      <c r="J233" s="13">
        <v>3243</v>
      </c>
      <c r="K233" t="s">
        <v>81</v>
      </c>
      <c r="L233" t="s">
        <v>80</v>
      </c>
      <c r="M233" s="20" t="str">
        <f t="shared" si="31"/>
        <v>S</v>
      </c>
      <c r="N233" s="3">
        <v>5.5</v>
      </c>
      <c r="O233" s="23">
        <f t="shared" si="32"/>
        <v>3.62</v>
      </c>
      <c r="P233" s="3">
        <v>10.6</v>
      </c>
      <c r="Q233" s="3">
        <f>VLOOKUP(J233,Aux_H_adj!$X$2:$Y$922,2,FALSE)</f>
        <v>10.6</v>
      </c>
      <c r="R233" s="3">
        <f>VLOOKUP(J233,Aux_H_adj!$X$2:$Z$922,3,FALSE)</f>
        <v>12.2</v>
      </c>
      <c r="S233" s="3">
        <f t="shared" si="29"/>
        <v>3.3740847935481812</v>
      </c>
      <c r="T233" s="3">
        <v>19.600000000000001</v>
      </c>
      <c r="U233" s="23">
        <f t="shared" si="33"/>
        <v>12.92</v>
      </c>
      <c r="V233" s="3">
        <f t="shared" si="30"/>
        <v>4.1125637294945756</v>
      </c>
      <c r="W233" s="27">
        <f t="shared" si="34"/>
        <v>8.9999999999999998E-4</v>
      </c>
      <c r="X233" s="27">
        <f t="shared" si="35"/>
        <v>1.2999999999999999E-3</v>
      </c>
      <c r="Y233" s="3">
        <f>VLOOKUP(K233,SSP!$B$2:$D$113,3,FALSE)</f>
        <v>0.49000000000000016</v>
      </c>
      <c r="Z233" s="3">
        <f>EXP(Ferez!$B$8+Ferez!$B$9*LN(X233)+Ferez!$B$10*LN(O233)+Ferez!$B$11*LN(Y233))</f>
        <v>1.3057622991067548</v>
      </c>
      <c r="AA233" s="3">
        <f>EXP(Ferez!$C$8+Ferez!$C$9*LN(Z233))</f>
        <v>0.91374654955647361</v>
      </c>
      <c r="AB233" s="3">
        <f>Ferez!$D$8+Ferez!$D$9*Z233+Ferez!$D$10*AA233</f>
        <v>0.46538859291036266</v>
      </c>
      <c r="AC233" s="3">
        <f t="shared" si="36"/>
        <v>2.6848974415735909</v>
      </c>
      <c r="AD233" s="3">
        <f>AC233*Ferez!$D$19</f>
        <v>1.3424487207867954</v>
      </c>
      <c r="AE233" s="3">
        <f>(AD233/1000)*(10000/Ferez!$D$21)</f>
        <v>3.3561218019669888E-2</v>
      </c>
      <c r="AF233" s="3">
        <f t="shared" si="37"/>
        <v>1.7711508920171175</v>
      </c>
      <c r="AG233" s="3">
        <f>AF233*Ferez!$D$19</f>
        <v>0.88557544600855875</v>
      </c>
      <c r="AH233" s="3">
        <f>(AG233/1000)*(10000/Ferez!$D$21)</f>
        <v>2.213938615021397E-2</v>
      </c>
      <c r="AI233" s="3">
        <f>AE233*Ferez!$D$20</f>
        <v>0.12305779940545625</v>
      </c>
    </row>
    <row r="234" spans="1:35" x14ac:dyDescent="0.25">
      <c r="A234" s="4">
        <v>964</v>
      </c>
      <c r="B234" s="21" t="s">
        <v>3522</v>
      </c>
      <c r="C234" s="104">
        <v>12</v>
      </c>
      <c r="D234" s="22" t="s">
        <v>1516</v>
      </c>
      <c r="E234" s="100">
        <v>38487</v>
      </c>
      <c r="F234" s="100">
        <v>44204</v>
      </c>
      <c r="G234" s="105">
        <v>15.7</v>
      </c>
      <c r="H234" s="20" t="s">
        <v>1568</v>
      </c>
      <c r="I234" s="20" t="s">
        <v>1569</v>
      </c>
      <c r="J234" s="13">
        <v>3244</v>
      </c>
      <c r="K234" t="s">
        <v>81</v>
      </c>
      <c r="L234" t="s">
        <v>80</v>
      </c>
      <c r="M234" s="20" t="str">
        <f t="shared" si="31"/>
        <v>N</v>
      </c>
      <c r="N234" s="3">
        <v>5.0999999999999996</v>
      </c>
      <c r="O234" s="23">
        <f t="shared" si="32"/>
        <v>5.0999999999999996</v>
      </c>
      <c r="P234" s="3">
        <v>14.8</v>
      </c>
      <c r="Q234" s="3">
        <f>VLOOKUP(J234,Aux_H_adj!$X$2:$Y$922,2,FALSE)</f>
        <v>14.8</v>
      </c>
      <c r="R234" s="3">
        <f>VLOOKUP(J234,Aux_H_adj!$X$2:$Z$922,3,FALSE)</f>
        <v>14.8</v>
      </c>
      <c r="S234" s="3">
        <f t="shared" si="29"/>
        <v>4.7109863155201026</v>
      </c>
      <c r="T234" s="3">
        <v>17</v>
      </c>
      <c r="U234" s="23">
        <f t="shared" si="33"/>
        <v>17</v>
      </c>
      <c r="V234" s="3">
        <f t="shared" si="30"/>
        <v>5.4112680651244416</v>
      </c>
      <c r="W234" s="27">
        <f t="shared" si="34"/>
        <v>1.6999999999999999E-3</v>
      </c>
      <c r="X234" s="27">
        <f t="shared" si="35"/>
        <v>2.3E-3</v>
      </c>
      <c r="Y234" s="3">
        <f>VLOOKUP(K234,SSP!$B$2:$D$113,3,FALSE)</f>
        <v>0.49000000000000016</v>
      </c>
      <c r="Z234" s="3">
        <f>EXP(Ferez!$B$8+Ferez!$B$9*LN(X234)+Ferez!$B$10*LN(O234)+Ferez!$B$11*LN(Y234))</f>
        <v>3.1126591286423113</v>
      </c>
      <c r="AA234" s="3">
        <f>EXP(Ferez!$C$8+Ferez!$C$9*LN(Z234))</f>
        <v>1.7407919549528841</v>
      </c>
      <c r="AB234" s="3">
        <f>Ferez!$D$8+Ferez!$D$9*Z234+Ferez!$D$10*AA234</f>
        <v>0.61634711705825307</v>
      </c>
      <c r="AC234" s="3">
        <f t="shared" si="36"/>
        <v>5.4697982006534485</v>
      </c>
      <c r="AD234" s="3">
        <f>AC234*Ferez!$D$19</f>
        <v>2.7348991003267242</v>
      </c>
      <c r="AE234" s="3">
        <f>(AD234/1000)*(10000/Ferez!$D$21)</f>
        <v>6.8372477508168106E-2</v>
      </c>
      <c r="AF234" s="3">
        <f t="shared" si="37"/>
        <v>3.7290062457005644</v>
      </c>
      <c r="AG234" s="3">
        <f>AF234*Ferez!$D$19</f>
        <v>1.8645031228502822</v>
      </c>
      <c r="AH234" s="3">
        <f>(AG234/1000)*(10000/Ferez!$D$21)</f>
        <v>4.6612578071257058E-2</v>
      </c>
      <c r="AI234" s="3">
        <f>AE234*Ferez!$D$20</f>
        <v>0.25069908419661635</v>
      </c>
    </row>
    <row r="235" spans="1:35" x14ac:dyDescent="0.25">
      <c r="A235" s="4">
        <v>943</v>
      </c>
      <c r="B235" s="21" t="s">
        <v>3522</v>
      </c>
      <c r="C235" s="104">
        <v>12</v>
      </c>
      <c r="D235" s="22" t="s">
        <v>1516</v>
      </c>
      <c r="E235" s="100">
        <v>38487</v>
      </c>
      <c r="F235" s="100">
        <v>44204</v>
      </c>
      <c r="G235" s="105">
        <v>15.7</v>
      </c>
      <c r="H235" s="20" t="s">
        <v>1533</v>
      </c>
      <c r="I235" s="20" t="s">
        <v>1534</v>
      </c>
      <c r="J235" s="13">
        <v>3254</v>
      </c>
      <c r="K235" t="s">
        <v>123</v>
      </c>
      <c r="L235" t="s">
        <v>122</v>
      </c>
      <c r="M235" s="20" t="str">
        <f t="shared" si="31"/>
        <v>N</v>
      </c>
      <c r="N235" s="3">
        <v>4.0999999999999996</v>
      </c>
      <c r="O235" s="23">
        <f t="shared" si="32"/>
        <v>4.0999999999999996</v>
      </c>
      <c r="P235" s="3">
        <v>21</v>
      </c>
      <c r="Q235" s="3">
        <f>VLOOKUP(J235,Aux_H_adj!$X$2:$Y$922,2,FALSE)</f>
        <v>21</v>
      </c>
      <c r="R235" s="3">
        <f>VLOOKUP(J235,Aux_H_adj!$X$2:$Z$922,3,FALSE)</f>
        <v>21</v>
      </c>
      <c r="S235" s="3">
        <f t="shared" si="29"/>
        <v>6.6845076098596046</v>
      </c>
      <c r="T235" s="3">
        <v>26.7</v>
      </c>
      <c r="U235" s="23">
        <f t="shared" si="33"/>
        <v>26.7</v>
      </c>
      <c r="V235" s="3">
        <f t="shared" si="30"/>
        <v>8.4988739611072113</v>
      </c>
      <c r="W235" s="27">
        <f t="shared" si="34"/>
        <v>3.5000000000000001E-3</v>
      </c>
      <c r="X235" s="27">
        <f t="shared" si="35"/>
        <v>5.7000000000000002E-3</v>
      </c>
      <c r="Y235" s="3">
        <f>VLOOKUP(K235,SSP!$B$2:$D$113,3,FALSE)</f>
        <v>0.49000000000000016</v>
      </c>
      <c r="Z235" s="3">
        <f>EXP(Ferez!$B$8+Ferez!$B$9*LN(X235)+Ferez!$B$10*LN(O235)+Ferez!$B$11*LN(Y235))</f>
        <v>5.9489818701682609</v>
      </c>
      <c r="AA235" s="3">
        <f>EXP(Ferez!$C$8+Ferez!$C$9*LN(Z235))</f>
        <v>2.8149536910246478</v>
      </c>
      <c r="AB235" s="3">
        <f>Ferez!$D$8+Ferez!$D$9*Z235+Ferez!$D$10*AA235</f>
        <v>0.87262895260925266</v>
      </c>
      <c r="AC235" s="3">
        <f t="shared" si="36"/>
        <v>9.6365645138021616</v>
      </c>
      <c r="AD235" s="3">
        <f>AC235*Ferez!$D$19</f>
        <v>4.8182822569010808</v>
      </c>
      <c r="AE235" s="3">
        <f>(AD235/1000)*(10000/Ferez!$D$21)</f>
        <v>0.12045705642252701</v>
      </c>
      <c r="AF235" s="3">
        <f t="shared" si="37"/>
        <v>6.8216108227775134</v>
      </c>
      <c r="AG235" s="3">
        <f>AF235*Ferez!$D$19</f>
        <v>3.4108054113887567</v>
      </c>
      <c r="AH235" s="3">
        <f>(AG235/1000)*(10000/Ferez!$D$21)</f>
        <v>8.5270135284718912E-2</v>
      </c>
      <c r="AI235" s="3">
        <f>AE235*Ferez!$D$20</f>
        <v>0.44167587354926569</v>
      </c>
    </row>
    <row r="236" spans="1:35" x14ac:dyDescent="0.25">
      <c r="A236" s="4">
        <v>993</v>
      </c>
      <c r="B236" s="21" t="s">
        <v>3522</v>
      </c>
      <c r="C236" s="104">
        <v>12</v>
      </c>
      <c r="D236" s="22" t="s">
        <v>1516</v>
      </c>
      <c r="E236" s="100">
        <v>38487</v>
      </c>
      <c r="F236" s="100">
        <v>44204</v>
      </c>
      <c r="G236" s="105">
        <v>15.7</v>
      </c>
      <c r="H236" s="20" t="s">
        <v>1615</v>
      </c>
      <c r="I236" s="20" t="s">
        <v>1616</v>
      </c>
      <c r="J236" s="13">
        <v>3267</v>
      </c>
      <c r="K236" t="s">
        <v>96</v>
      </c>
      <c r="L236" t="s">
        <v>95</v>
      </c>
      <c r="M236" s="20" t="str">
        <f t="shared" si="31"/>
        <v>N</v>
      </c>
      <c r="N236" s="3">
        <v>3.9</v>
      </c>
      <c r="O236" s="23">
        <f t="shared" si="32"/>
        <v>3.9</v>
      </c>
      <c r="P236" s="3">
        <v>15.7</v>
      </c>
      <c r="Q236" s="3">
        <f>VLOOKUP(J236,Aux_H_adj!$X$2:$Y$922,2,FALSE)</f>
        <v>15.7</v>
      </c>
      <c r="R236" s="3">
        <f>VLOOKUP(J236,Aux_H_adj!$X$2:$Z$922,3,FALSE)</f>
        <v>15.7</v>
      </c>
      <c r="S236" s="3">
        <f t="shared" si="29"/>
        <v>4.9974652130855137</v>
      </c>
      <c r="T236" s="3">
        <v>19.7</v>
      </c>
      <c r="U236" s="23">
        <f t="shared" si="33"/>
        <v>19.7</v>
      </c>
      <c r="V236" s="3">
        <f t="shared" si="30"/>
        <v>6.2707047578206758</v>
      </c>
      <c r="W236" s="27">
        <f t="shared" si="34"/>
        <v>2E-3</v>
      </c>
      <c r="X236" s="27">
        <f t="shared" si="35"/>
        <v>3.0999999999999999E-3</v>
      </c>
      <c r="Y236" s="3">
        <f>VLOOKUP(K236,SSP!$B$2:$D$113,3,FALSE)</f>
        <v>0.76000000000000012</v>
      </c>
      <c r="Z236" s="3">
        <f>EXP(Ferez!$B$8+Ferez!$B$9*LN(X236)+Ferez!$B$10*LN(O236)+Ferez!$B$11*LN(Y236))</f>
        <v>4.9941582351591212</v>
      </c>
      <c r="AA236" s="3">
        <f>EXP(Ferez!$C$8+Ferez!$C$9*LN(Z236))</f>
        <v>2.4722712393432769</v>
      </c>
      <c r="AB236" s="3">
        <f>Ferez!$D$8+Ferez!$D$9*Z236+Ferez!$D$10*AA236</f>
        <v>0.78472217825074619</v>
      </c>
      <c r="AC236" s="3">
        <f t="shared" si="36"/>
        <v>8.2511516527531441</v>
      </c>
      <c r="AD236" s="3">
        <f>AC236*Ferez!$D$19</f>
        <v>4.1255758263765721</v>
      </c>
      <c r="AE236" s="3">
        <f>(AD236/1000)*(10000/Ferez!$D$21)</f>
        <v>0.10313939565941431</v>
      </c>
      <c r="AF236" s="3">
        <f t="shared" si="37"/>
        <v>5.7788804134098672</v>
      </c>
      <c r="AG236" s="3">
        <f>AF236*Ferez!$D$19</f>
        <v>2.8894402067049336</v>
      </c>
      <c r="AH236" s="3">
        <f>(AG236/1000)*(10000/Ferez!$D$21)</f>
        <v>7.2236005167623338E-2</v>
      </c>
      <c r="AI236" s="3">
        <f>AE236*Ferez!$D$20</f>
        <v>0.37817778408451913</v>
      </c>
    </row>
    <row r="237" spans="1:35" x14ac:dyDescent="0.25">
      <c r="A237" s="4">
        <v>994</v>
      </c>
      <c r="B237" s="21" t="s">
        <v>3522</v>
      </c>
      <c r="C237" s="104">
        <v>12</v>
      </c>
      <c r="D237" s="22" t="s">
        <v>1516</v>
      </c>
      <c r="E237" s="100">
        <v>38487</v>
      </c>
      <c r="F237" s="100">
        <v>44204</v>
      </c>
      <c r="G237" s="105">
        <v>15.7</v>
      </c>
      <c r="H237" s="20" t="s">
        <v>1617</v>
      </c>
      <c r="I237" s="20" t="s">
        <v>1618</v>
      </c>
      <c r="J237" s="13">
        <v>3268</v>
      </c>
      <c r="K237" t="s">
        <v>7</v>
      </c>
      <c r="L237" t="s">
        <v>193</v>
      </c>
      <c r="M237" s="20" t="str">
        <f t="shared" si="31"/>
        <v>N</v>
      </c>
      <c r="N237" s="3">
        <v>5.7</v>
      </c>
      <c r="O237" s="23">
        <f t="shared" si="32"/>
        <v>5.7</v>
      </c>
      <c r="P237" s="3">
        <v>15</v>
      </c>
      <c r="Q237" s="3">
        <f>VLOOKUP(J237,Aux_H_adj!$X$2:$Y$922,2,FALSE)</f>
        <v>15</v>
      </c>
      <c r="R237" s="3">
        <f>VLOOKUP(J237,Aux_H_adj!$X$2:$Z$922,3,FALSE)</f>
        <v>15</v>
      </c>
      <c r="S237" s="3">
        <f t="shared" si="29"/>
        <v>4.7746482927568605</v>
      </c>
      <c r="T237" s="3">
        <v>17.399999999999999</v>
      </c>
      <c r="U237" s="23">
        <f t="shared" si="33"/>
        <v>17.399999999999999</v>
      </c>
      <c r="V237" s="3">
        <f t="shared" si="30"/>
        <v>5.5385920195979574</v>
      </c>
      <c r="W237" s="27">
        <f t="shared" si="34"/>
        <v>1.8E-3</v>
      </c>
      <c r="X237" s="27">
        <f t="shared" si="35"/>
        <v>2.3999999999999998E-3</v>
      </c>
      <c r="Y237" s="3">
        <f>VLOOKUP(K237,SSP!$B$2:$D$113,3,FALSE)</f>
        <v>0.57999999999999996</v>
      </c>
      <c r="Z237" s="3">
        <f>EXP(Ferez!$B$8+Ferez!$B$9*LN(X237)+Ferez!$B$10*LN(O237)+Ferez!$B$11*LN(Y237))</f>
        <v>4.2844903313616181</v>
      </c>
      <c r="AA237" s="3">
        <f>EXP(Ferez!$C$8+Ferez!$C$9*LN(Z237))</f>
        <v>2.2065220414052544</v>
      </c>
      <c r="AB237" s="3">
        <f>Ferez!$D$8+Ferez!$D$9*Z237+Ferez!$D$10*AA237</f>
        <v>0.72033882525083159</v>
      </c>
      <c r="AC237" s="3">
        <f t="shared" si="36"/>
        <v>7.2113511980177041</v>
      </c>
      <c r="AD237" s="3">
        <f>AC237*Ferez!$D$19</f>
        <v>3.605675599008852</v>
      </c>
      <c r="AE237" s="3">
        <f>(AD237/1000)*(10000/Ferez!$D$21)</f>
        <v>9.0141889975221295E-2</v>
      </c>
      <c r="AF237" s="3">
        <f t="shared" si="37"/>
        <v>5.0048291566124501</v>
      </c>
      <c r="AG237" s="3">
        <f>AF237*Ferez!$D$19</f>
        <v>2.502414578306225</v>
      </c>
      <c r="AH237" s="3">
        <f>(AG237/1000)*(10000/Ferez!$D$21)</f>
        <v>6.2560364457655629E-2</v>
      </c>
      <c r="AI237" s="3">
        <f>AE237*Ferez!$D$20</f>
        <v>0.33052026324247807</v>
      </c>
    </row>
    <row r="238" spans="1:35" x14ac:dyDescent="0.25">
      <c r="A238" s="4">
        <v>986</v>
      </c>
      <c r="B238" s="21" t="s">
        <v>3522</v>
      </c>
      <c r="C238" s="104">
        <v>12</v>
      </c>
      <c r="D238" s="22" t="s">
        <v>1516</v>
      </c>
      <c r="E238" s="100">
        <v>38487</v>
      </c>
      <c r="F238" s="100">
        <v>44204</v>
      </c>
      <c r="G238" s="105">
        <v>15.7</v>
      </c>
      <c r="H238" s="20" t="s">
        <v>1603</v>
      </c>
      <c r="I238" s="20" t="s">
        <v>1604</v>
      </c>
      <c r="J238" s="13">
        <v>3269</v>
      </c>
      <c r="K238" t="s">
        <v>81</v>
      </c>
      <c r="L238" t="s">
        <v>80</v>
      </c>
      <c r="M238" s="20" t="str">
        <f t="shared" si="31"/>
        <v>N</v>
      </c>
      <c r="N238" s="3">
        <v>4.7</v>
      </c>
      <c r="O238" s="23">
        <f t="shared" si="32"/>
        <v>4.7</v>
      </c>
      <c r="P238" s="3">
        <v>13.5</v>
      </c>
      <c r="Q238" s="3">
        <f>VLOOKUP(J238,Aux_H_adj!$X$2:$Y$922,2,FALSE)</f>
        <v>13.5</v>
      </c>
      <c r="R238" s="3">
        <f>VLOOKUP(J238,Aux_H_adj!$X$2:$Z$922,3,FALSE)</f>
        <v>13.5</v>
      </c>
      <c r="S238" s="3">
        <f t="shared" si="29"/>
        <v>4.2971834634811739</v>
      </c>
      <c r="T238" s="3">
        <v>16.8</v>
      </c>
      <c r="U238" s="23">
        <f t="shared" si="33"/>
        <v>16.8</v>
      </c>
      <c r="V238" s="3">
        <f t="shared" si="30"/>
        <v>5.3476060878876837</v>
      </c>
      <c r="W238" s="27">
        <f t="shared" si="34"/>
        <v>1.5E-3</v>
      </c>
      <c r="X238" s="27">
        <f t="shared" si="35"/>
        <v>2.2000000000000001E-3</v>
      </c>
      <c r="Y238" s="3">
        <f>VLOOKUP(K238,SSP!$B$2:$D$113,3,FALSE)</f>
        <v>0.49000000000000016</v>
      </c>
      <c r="Z238" s="3">
        <f>EXP(Ferez!$B$8+Ferez!$B$9*LN(X238)+Ferez!$B$10*LN(O238)+Ferez!$B$11*LN(Y238))</f>
        <v>2.7592038035838287</v>
      </c>
      <c r="AA238" s="3">
        <f>EXP(Ferez!$C$8+Ferez!$C$9*LN(Z238))</f>
        <v>1.5918655579110368</v>
      </c>
      <c r="AB238" s="3">
        <f>Ferez!$D$8+Ferez!$D$9*Z238+Ferez!$D$10*AA238</f>
        <v>0.58570901147575727</v>
      </c>
      <c r="AC238" s="3">
        <f t="shared" si="36"/>
        <v>4.9367783729706218</v>
      </c>
      <c r="AD238" s="3">
        <f>AC238*Ferez!$D$19</f>
        <v>2.4683891864853109</v>
      </c>
      <c r="AE238" s="3">
        <f>(AD238/1000)*(10000/Ferez!$D$21)</f>
        <v>6.170972966213277E-2</v>
      </c>
      <c r="AF238" s="3">
        <f t="shared" si="37"/>
        <v>3.3449128150595859</v>
      </c>
      <c r="AG238" s="3">
        <f>AF238*Ferez!$D$19</f>
        <v>1.672456407529793</v>
      </c>
      <c r="AH238" s="3">
        <f>(AG238/1000)*(10000/Ferez!$D$21)</f>
        <v>4.1811410188244823E-2</v>
      </c>
      <c r="AI238" s="3">
        <f>AE238*Ferez!$D$20</f>
        <v>0.2262690087611535</v>
      </c>
    </row>
    <row r="239" spans="1:35" x14ac:dyDescent="0.25">
      <c r="A239" s="4">
        <v>965</v>
      </c>
      <c r="B239" s="21" t="s">
        <v>3522</v>
      </c>
      <c r="C239" s="104">
        <v>12</v>
      </c>
      <c r="D239" s="22" t="s">
        <v>1516</v>
      </c>
      <c r="E239" s="100">
        <v>38487</v>
      </c>
      <c r="F239" s="100">
        <v>44204</v>
      </c>
      <c r="G239" s="105">
        <v>15.7</v>
      </c>
      <c r="H239" s="20" t="s">
        <v>1570</v>
      </c>
      <c r="I239" s="20" t="s">
        <v>1571</v>
      </c>
      <c r="J239" s="13">
        <v>3270</v>
      </c>
      <c r="K239" t="s">
        <v>81</v>
      </c>
      <c r="L239" t="s">
        <v>80</v>
      </c>
      <c r="M239" s="20" t="str">
        <f t="shared" si="31"/>
        <v>N</v>
      </c>
      <c r="N239" s="3">
        <v>5.5</v>
      </c>
      <c r="O239" s="23">
        <f t="shared" si="32"/>
        <v>5.5</v>
      </c>
      <c r="P239" s="3">
        <v>10.3</v>
      </c>
      <c r="Q239" s="3">
        <f>VLOOKUP(J239,Aux_H_adj!$X$2:$Y$922,2,FALSE)</f>
        <v>10.3</v>
      </c>
      <c r="R239" s="3">
        <f>VLOOKUP(J239,Aux_H_adj!$X$2:$Z$922,3,FALSE)</f>
        <v>10.3</v>
      </c>
      <c r="S239" s="3">
        <f t="shared" si="29"/>
        <v>3.2785918276930444</v>
      </c>
      <c r="T239" s="3">
        <v>13.5</v>
      </c>
      <c r="U239" s="23">
        <f t="shared" si="33"/>
        <v>13.5</v>
      </c>
      <c r="V239" s="3">
        <f t="shared" si="30"/>
        <v>4.2971834634811739</v>
      </c>
      <c r="W239" s="27">
        <f t="shared" si="34"/>
        <v>8.0000000000000004E-4</v>
      </c>
      <c r="X239" s="27">
        <f t="shared" si="35"/>
        <v>1.5E-3</v>
      </c>
      <c r="Y239" s="3">
        <f>VLOOKUP(K239,SSP!$B$2:$D$113,3,FALSE)</f>
        <v>0.49000000000000016</v>
      </c>
      <c r="Z239" s="3">
        <f>EXP(Ferez!$B$8+Ferez!$B$9*LN(X239)+Ferez!$B$10*LN(O239)+Ferez!$B$11*LN(Y239))</f>
        <v>2.2348334031096453</v>
      </c>
      <c r="AA239" s="3">
        <f>EXP(Ferez!$C$8+Ferez!$C$9*LN(Z239))</f>
        <v>1.3614054094711554</v>
      </c>
      <c r="AB239" s="3">
        <f>Ferez!$D$8+Ferez!$D$9*Z239+Ferez!$D$10*AA239</f>
        <v>0.54107648251191443</v>
      </c>
      <c r="AC239" s="3">
        <f t="shared" si="36"/>
        <v>4.1373152950927148</v>
      </c>
      <c r="AD239" s="3">
        <f>AC239*Ferez!$D$19</f>
        <v>2.0686576475463574</v>
      </c>
      <c r="AE239" s="3">
        <f>(AD239/1000)*(10000/Ferez!$D$21)</f>
        <v>5.1716441188658938E-2</v>
      </c>
      <c r="AF239" s="3">
        <f t="shared" si="37"/>
        <v>2.7759098856215596</v>
      </c>
      <c r="AG239" s="3">
        <f>AF239*Ferez!$D$19</f>
        <v>1.3879549428107798</v>
      </c>
      <c r="AH239" s="3">
        <f>(AG239/1000)*(10000/Ferez!$D$21)</f>
        <v>3.4698873570269496E-2</v>
      </c>
      <c r="AI239" s="3">
        <f>AE239*Ferez!$D$20</f>
        <v>0.18962695102508276</v>
      </c>
    </row>
    <row r="240" spans="1:35" x14ac:dyDescent="0.25">
      <c r="A240" s="4">
        <v>966</v>
      </c>
      <c r="B240" s="21" t="s">
        <v>3522</v>
      </c>
      <c r="C240" s="104">
        <v>12</v>
      </c>
      <c r="D240" s="22" t="s">
        <v>1516</v>
      </c>
      <c r="E240" s="100">
        <v>38487</v>
      </c>
      <c r="F240" s="100">
        <v>44204</v>
      </c>
      <c r="G240" s="105">
        <v>15.7</v>
      </c>
      <c r="H240" s="20" t="s">
        <v>1572</v>
      </c>
      <c r="I240" s="20" t="s">
        <v>1573</v>
      </c>
      <c r="J240" s="13">
        <v>3271</v>
      </c>
      <c r="K240" t="s">
        <v>81</v>
      </c>
      <c r="L240" t="s">
        <v>80</v>
      </c>
      <c r="M240" s="20" t="str">
        <f t="shared" si="31"/>
        <v>N</v>
      </c>
      <c r="N240" s="3">
        <v>7.1</v>
      </c>
      <c r="O240" s="23">
        <f t="shared" si="32"/>
        <v>7.1</v>
      </c>
      <c r="P240" s="3">
        <v>21.6</v>
      </c>
      <c r="Q240" s="3">
        <f>VLOOKUP(J240,Aux_H_adj!$X$2:$Y$922,2,FALSE)</f>
        <v>21.6</v>
      </c>
      <c r="R240" s="3">
        <f>VLOOKUP(J240,Aux_H_adj!$X$2:$Z$922,3,FALSE)</f>
        <v>21.6</v>
      </c>
      <c r="S240" s="3">
        <f t="shared" si="29"/>
        <v>6.8754935415698792</v>
      </c>
      <c r="T240" s="3">
        <v>26.7</v>
      </c>
      <c r="U240" s="23">
        <f t="shared" si="33"/>
        <v>26.7</v>
      </c>
      <c r="V240" s="3">
        <f t="shared" si="30"/>
        <v>8.4988739611072113</v>
      </c>
      <c r="W240" s="27">
        <f t="shared" si="34"/>
        <v>3.7000000000000002E-3</v>
      </c>
      <c r="X240" s="27">
        <f t="shared" si="35"/>
        <v>5.7000000000000002E-3</v>
      </c>
      <c r="Y240" s="3">
        <f>VLOOKUP(K240,SSP!$B$2:$D$113,3,FALSE)</f>
        <v>0.49000000000000016</v>
      </c>
      <c r="Z240" s="3">
        <f>EXP(Ferez!$B$8+Ferez!$B$9*LN(X240)+Ferez!$B$10*LN(O240)+Ferez!$B$11*LN(Y240))</f>
        <v>10.08622646762139</v>
      </c>
      <c r="AA240" s="3">
        <f>EXP(Ferez!$C$8+Ferez!$C$9*LN(Z240))</f>
        <v>4.1648046903977054</v>
      </c>
      <c r="AB240" s="3">
        <f>Ferez!$D$8+Ferez!$D$9*Z240+Ferez!$D$10*AA240</f>
        <v>1.2651672573760171</v>
      </c>
      <c r="AC240" s="3">
        <f t="shared" si="36"/>
        <v>15.516198415395113</v>
      </c>
      <c r="AD240" s="3">
        <f>AC240*Ferez!$D$19</f>
        <v>7.7580992076975566</v>
      </c>
      <c r="AE240" s="3">
        <f>(AD240/1000)*(10000/Ferez!$D$21)</f>
        <v>0.19395248019243891</v>
      </c>
      <c r="AF240" s="3">
        <f t="shared" si="37"/>
        <v>11.351393724997408</v>
      </c>
      <c r="AG240" s="3">
        <f>AF240*Ferez!$D$19</f>
        <v>5.6756968624987039</v>
      </c>
      <c r="AH240" s="3">
        <f>(AG240/1000)*(10000/Ferez!$D$21)</f>
        <v>0.14189242156246759</v>
      </c>
      <c r="AI240" s="3">
        <f>AE240*Ferez!$D$20</f>
        <v>0.71115909403894262</v>
      </c>
    </row>
    <row r="241" spans="1:35" x14ac:dyDescent="0.25">
      <c r="A241" s="4">
        <v>960</v>
      </c>
      <c r="B241" s="21" t="s">
        <v>3522</v>
      </c>
      <c r="C241" s="104">
        <v>12</v>
      </c>
      <c r="D241" s="22" t="s">
        <v>1516</v>
      </c>
      <c r="E241" s="100">
        <v>38487</v>
      </c>
      <c r="F241" s="100">
        <v>44204</v>
      </c>
      <c r="G241" s="105">
        <v>15.7</v>
      </c>
      <c r="H241" s="20" t="s">
        <v>1561</v>
      </c>
      <c r="I241" s="20" t="s">
        <v>1562</v>
      </c>
      <c r="J241" s="13">
        <v>3272</v>
      </c>
      <c r="K241" t="s">
        <v>96</v>
      </c>
      <c r="L241" t="s">
        <v>95</v>
      </c>
      <c r="M241" s="20" t="str">
        <f t="shared" si="31"/>
        <v>N</v>
      </c>
      <c r="N241" s="3">
        <v>2.5</v>
      </c>
      <c r="O241" s="23">
        <f t="shared" si="32"/>
        <v>2.5</v>
      </c>
      <c r="P241" s="3">
        <v>11.5</v>
      </c>
      <c r="Q241" s="3">
        <f>VLOOKUP(J241,Aux_H_adj!$X$2:$Y$922,2,FALSE)</f>
        <v>11.5</v>
      </c>
      <c r="R241" s="3">
        <f>VLOOKUP(J241,Aux_H_adj!$X$2:$Z$922,3,FALSE)</f>
        <v>11.5</v>
      </c>
      <c r="S241" s="3">
        <f t="shared" si="29"/>
        <v>3.6605636911135928</v>
      </c>
      <c r="T241" s="3">
        <v>17.399999999999999</v>
      </c>
      <c r="U241" s="23">
        <f t="shared" si="33"/>
        <v>17.399999999999999</v>
      </c>
      <c r="V241" s="3">
        <f t="shared" si="30"/>
        <v>5.5385920195979574</v>
      </c>
      <c r="W241" s="27">
        <f t="shared" si="34"/>
        <v>1.1000000000000001E-3</v>
      </c>
      <c r="X241" s="27">
        <f t="shared" si="35"/>
        <v>2.3999999999999998E-3</v>
      </c>
      <c r="Y241" s="3">
        <f>VLOOKUP(K241,SSP!$B$2:$D$113,3,FALSE)</f>
        <v>0.76000000000000012</v>
      </c>
      <c r="Z241" s="3">
        <f>EXP(Ferez!$B$8+Ferez!$B$9*LN(X241)+Ferez!$B$10*LN(O241)+Ferez!$B$11*LN(Y241))</f>
        <v>2.5571033585220171</v>
      </c>
      <c r="AA241" s="3">
        <f>EXP(Ferez!$C$8+Ferez!$C$9*LN(Z241))</f>
        <v>1.5045098600488229</v>
      </c>
      <c r="AB241" s="3">
        <f>Ferez!$D$8+Ferez!$D$9*Z241+Ferez!$D$10*AA241</f>
        <v>0.56838044399838372</v>
      </c>
      <c r="AC241" s="3">
        <f t="shared" si="36"/>
        <v>4.6299936625692233</v>
      </c>
      <c r="AD241" s="3">
        <f>AC241*Ferez!$D$19</f>
        <v>2.3149968312846116</v>
      </c>
      <c r="AE241" s="3">
        <f>(AD241/1000)*(10000/Ferez!$D$21)</f>
        <v>5.7874920782115293E-2</v>
      </c>
      <c r="AF241" s="3">
        <f t="shared" si="37"/>
        <v>3.1254838025204008</v>
      </c>
      <c r="AG241" s="3">
        <f>AF241*Ferez!$D$19</f>
        <v>1.5627419012602004</v>
      </c>
      <c r="AH241" s="3">
        <f>(AG241/1000)*(10000/Ferez!$D$21)</f>
        <v>3.9068547531505009E-2</v>
      </c>
      <c r="AI241" s="3">
        <f>AE241*Ferez!$D$20</f>
        <v>0.21220804286775607</v>
      </c>
    </row>
    <row r="242" spans="1:35" x14ac:dyDescent="0.25">
      <c r="A242" s="4">
        <v>957</v>
      </c>
      <c r="B242" s="21" t="s">
        <v>3522</v>
      </c>
      <c r="C242" s="104">
        <v>12</v>
      </c>
      <c r="D242" s="22" t="s">
        <v>1516</v>
      </c>
      <c r="E242" s="100">
        <v>38487</v>
      </c>
      <c r="F242" s="100">
        <v>44204</v>
      </c>
      <c r="G242" s="105">
        <v>15.7</v>
      </c>
      <c r="H242" s="20" t="s">
        <v>1556</v>
      </c>
      <c r="I242" s="20" t="s">
        <v>1557</v>
      </c>
      <c r="J242" s="13">
        <v>3273</v>
      </c>
      <c r="K242" t="s">
        <v>81</v>
      </c>
      <c r="L242" t="s">
        <v>80</v>
      </c>
      <c r="M242" s="20" t="str">
        <f t="shared" si="31"/>
        <v>N</v>
      </c>
      <c r="N242" s="3">
        <v>5.8</v>
      </c>
      <c r="O242" s="23">
        <f t="shared" si="32"/>
        <v>5.8</v>
      </c>
      <c r="P242" s="3">
        <v>10.7</v>
      </c>
      <c r="Q242" s="3">
        <f>VLOOKUP(J242,Aux_H_adj!$X$2:$Y$922,2,FALSE)</f>
        <v>10.7</v>
      </c>
      <c r="R242" s="3">
        <f>VLOOKUP(J242,Aux_H_adj!$X$2:$Z$922,3,FALSE)</f>
        <v>10.7</v>
      </c>
      <c r="S242" s="3">
        <f t="shared" si="29"/>
        <v>3.4059157821665602</v>
      </c>
      <c r="T242" s="3">
        <v>12.8</v>
      </c>
      <c r="U242" s="23">
        <f t="shared" si="33"/>
        <v>12.8</v>
      </c>
      <c r="V242" s="3">
        <f t="shared" si="30"/>
        <v>4.0743665431525207</v>
      </c>
      <c r="W242" s="27">
        <f t="shared" si="34"/>
        <v>8.9999999999999998E-4</v>
      </c>
      <c r="X242" s="27">
        <f t="shared" si="35"/>
        <v>1.2999999999999999E-3</v>
      </c>
      <c r="Y242" s="3">
        <f>VLOOKUP(K242,SSP!$B$2:$D$113,3,FALSE)</f>
        <v>0.49000000000000016</v>
      </c>
      <c r="Z242" s="3">
        <f>EXP(Ferez!$B$8+Ferez!$B$9*LN(X242)+Ferez!$B$10*LN(O242)+Ferez!$B$11*LN(Y242))</f>
        <v>2.054450627886891</v>
      </c>
      <c r="AA242" s="3">
        <f>EXP(Ferez!$C$8+Ferez!$C$9*LN(Z242))</f>
        <v>1.2789950985117333</v>
      </c>
      <c r="AB242" s="3">
        <f>Ferez!$D$8+Ferez!$D$9*Z242+Ferez!$D$10*AA242</f>
        <v>0.52599301434268475</v>
      </c>
      <c r="AC242" s="3">
        <f t="shared" si="36"/>
        <v>3.8594387407413091</v>
      </c>
      <c r="AD242" s="3">
        <f>AC242*Ferez!$D$19</f>
        <v>1.9297193703706546</v>
      </c>
      <c r="AE242" s="3">
        <f>(AD242/1000)*(10000/Ferez!$D$21)</f>
        <v>4.8242984259266368E-2</v>
      </c>
      <c r="AF242" s="3">
        <f t="shared" si="37"/>
        <v>2.580443642229576</v>
      </c>
      <c r="AG242" s="3">
        <f>AF242*Ferez!$D$19</f>
        <v>1.290221821114788</v>
      </c>
      <c r="AH242" s="3">
        <f>(AG242/1000)*(10000/Ferez!$D$21)</f>
        <v>3.2255545527869696E-2</v>
      </c>
      <c r="AI242" s="3">
        <f>AE242*Ferez!$D$20</f>
        <v>0.17689094228397667</v>
      </c>
    </row>
    <row r="243" spans="1:35" x14ac:dyDescent="0.25">
      <c r="A243" s="4">
        <v>989</v>
      </c>
      <c r="B243" s="21" t="s">
        <v>3522</v>
      </c>
      <c r="C243" s="104">
        <v>12</v>
      </c>
      <c r="D243" s="22" t="s">
        <v>1516</v>
      </c>
      <c r="E243" s="100">
        <v>38487</v>
      </c>
      <c r="F243" s="100">
        <v>44204</v>
      </c>
      <c r="G243" s="105">
        <v>15.7</v>
      </c>
      <c r="H243" s="20" t="s">
        <v>1609</v>
      </c>
      <c r="I243" s="20" t="s">
        <v>1610</v>
      </c>
      <c r="J243" s="13">
        <v>3282</v>
      </c>
      <c r="K243" t="s">
        <v>81</v>
      </c>
      <c r="L243" t="s">
        <v>80</v>
      </c>
      <c r="M243" s="20" t="str">
        <f t="shared" si="31"/>
        <v>S</v>
      </c>
      <c r="N243" s="3">
        <v>4.2</v>
      </c>
      <c r="O243" s="23">
        <f t="shared" si="32"/>
        <v>4.2</v>
      </c>
      <c r="P243" s="3">
        <v>10.3</v>
      </c>
      <c r="Q243" s="3">
        <f>VLOOKUP(J243,Aux_H_adj!$X$2:$Y$922,2,FALSE)</f>
        <v>8.8000000000000007</v>
      </c>
      <c r="R243" s="3">
        <f>VLOOKUP(J243,Aux_H_adj!$X$2:$Z$922,3,FALSE)</f>
        <v>10.3</v>
      </c>
      <c r="S243" s="3">
        <f t="shared" si="29"/>
        <v>3.2785918276930444</v>
      </c>
      <c r="T243" s="3">
        <v>16.8</v>
      </c>
      <c r="U243" s="23">
        <f t="shared" si="33"/>
        <v>12.56</v>
      </c>
      <c r="V243" s="3">
        <f t="shared" si="30"/>
        <v>3.9979721704684112</v>
      </c>
      <c r="W243" s="27">
        <f t="shared" si="34"/>
        <v>8.0000000000000004E-4</v>
      </c>
      <c r="X243" s="27">
        <f t="shared" si="35"/>
        <v>1.2999999999999999E-3</v>
      </c>
      <c r="Y243" s="3">
        <f>VLOOKUP(K243,SSP!$B$2:$D$113,3,FALSE)</f>
        <v>0.49000000000000016</v>
      </c>
      <c r="Z243" s="3">
        <f>EXP(Ferez!$B$8+Ferez!$B$9*LN(X243)+Ferez!$B$10*LN(O243)+Ferez!$B$11*LN(Y243))</f>
        <v>1.5063229436250953</v>
      </c>
      <c r="AA243" s="3">
        <f>EXP(Ferez!$C$8+Ferez!$C$9*LN(Z243))</f>
        <v>1.015939698768386</v>
      </c>
      <c r="AB243" s="3">
        <f>Ferez!$D$8+Ferez!$D$9*Z243+Ferez!$D$10*AA243</f>
        <v>0.48124846446751268</v>
      </c>
      <c r="AC243" s="3">
        <f t="shared" si="36"/>
        <v>3.0035111068609939</v>
      </c>
      <c r="AD243" s="3">
        <f>AC243*Ferez!$D$19</f>
        <v>1.5017555534304969</v>
      </c>
      <c r="AE243" s="3">
        <f>(AD243/1000)*(10000/Ferez!$D$21)</f>
        <v>3.7543888835762422E-2</v>
      </c>
      <c r="AF243" s="3">
        <f t="shared" si="37"/>
        <v>1.9875714080926081</v>
      </c>
      <c r="AG243" s="3">
        <f>AF243*Ferez!$D$19</f>
        <v>0.99378570404630406</v>
      </c>
      <c r="AH243" s="3">
        <f>(AG243/1000)*(10000/Ferez!$D$21)</f>
        <v>2.48446426011576E-2</v>
      </c>
      <c r="AI243" s="3">
        <f>AE243*Ferez!$D$20</f>
        <v>0.13766092573112887</v>
      </c>
    </row>
    <row r="244" spans="1:35" x14ac:dyDescent="0.25">
      <c r="A244" s="4">
        <v>990</v>
      </c>
      <c r="B244" s="21" t="s">
        <v>3522</v>
      </c>
      <c r="C244" s="104">
        <v>12</v>
      </c>
      <c r="D244" s="22" t="s">
        <v>1516</v>
      </c>
      <c r="E244" s="100">
        <v>38487</v>
      </c>
      <c r="F244" s="100">
        <v>44204</v>
      </c>
      <c r="G244" s="105">
        <v>15.7</v>
      </c>
      <c r="H244" s="20" t="s">
        <v>1609</v>
      </c>
      <c r="I244" s="20" t="s">
        <v>1611</v>
      </c>
      <c r="J244" s="13">
        <v>3282</v>
      </c>
      <c r="K244" t="s">
        <v>81</v>
      </c>
      <c r="L244" t="s">
        <v>80</v>
      </c>
      <c r="M244" s="20" t="str">
        <f t="shared" si="31"/>
        <v>S</v>
      </c>
      <c r="N244" s="3">
        <v>4.2</v>
      </c>
      <c r="O244" s="23">
        <f t="shared" si="32"/>
        <v>3.04</v>
      </c>
      <c r="P244" s="3">
        <v>8.8000000000000007</v>
      </c>
      <c r="Q244" s="3">
        <f>VLOOKUP(J244,Aux_H_adj!$X$2:$Y$922,2,FALSE)</f>
        <v>8.8000000000000007</v>
      </c>
      <c r="R244" s="3">
        <f>VLOOKUP(J244,Aux_H_adj!$X$2:$Z$922,3,FALSE)</f>
        <v>10.3</v>
      </c>
      <c r="S244" s="3">
        <f t="shared" si="29"/>
        <v>2.8011269984173581</v>
      </c>
      <c r="T244" s="3">
        <v>16.8</v>
      </c>
      <c r="U244" s="23">
        <f t="shared" si="33"/>
        <v>10.73</v>
      </c>
      <c r="V244" s="3">
        <f t="shared" si="30"/>
        <v>3.4154650787520744</v>
      </c>
      <c r="W244" s="27">
        <f t="shared" si="34"/>
        <v>5.9999999999999995E-4</v>
      </c>
      <c r="X244" s="27">
        <f t="shared" si="35"/>
        <v>8.9999999999999998E-4</v>
      </c>
      <c r="Y244" s="3">
        <f>VLOOKUP(K244,SSP!$B$2:$D$113,3,FALSE)</f>
        <v>0.49000000000000016</v>
      </c>
      <c r="Z244" s="3">
        <f>EXP(Ferez!$B$8+Ferez!$B$9*LN(X244)+Ferez!$B$10*LN(O244)+Ferez!$B$11*LN(Y244))</f>
        <v>0.7799079473154269</v>
      </c>
      <c r="AA244" s="3">
        <f>EXP(Ferez!$C$8+Ferez!$C$9*LN(Z244))</f>
        <v>0.6233865765949127</v>
      </c>
      <c r="AB244" s="3">
        <f>Ferez!$D$8+Ferez!$D$9*Z244+Ferez!$D$10*AA244</f>
        <v>0.42573808596525731</v>
      </c>
      <c r="AC244" s="3">
        <f t="shared" si="36"/>
        <v>1.8290326098755969</v>
      </c>
      <c r="AD244" s="3">
        <f>AC244*Ferez!$D$19</f>
        <v>0.91451630493779845</v>
      </c>
      <c r="AE244" s="3">
        <f>(AD244/1000)*(10000/Ferez!$D$21)</f>
        <v>2.2862907623444961E-2</v>
      </c>
      <c r="AF244" s="3">
        <f t="shared" si="37"/>
        <v>1.2056460332806842</v>
      </c>
      <c r="AG244" s="3">
        <f>AF244*Ferez!$D$19</f>
        <v>0.6028230166403421</v>
      </c>
      <c r="AH244" s="3">
        <f>(AG244/1000)*(10000/Ferez!$D$21)</f>
        <v>1.5070575416008553E-2</v>
      </c>
      <c r="AI244" s="3">
        <f>AE244*Ferez!$D$20</f>
        <v>8.383066128596485E-2</v>
      </c>
    </row>
    <row r="245" spans="1:35" x14ac:dyDescent="0.25">
      <c r="A245" s="4">
        <v>988</v>
      </c>
      <c r="B245" s="21" t="s">
        <v>3522</v>
      </c>
      <c r="C245" s="104">
        <v>12</v>
      </c>
      <c r="D245" s="22" t="s">
        <v>1516</v>
      </c>
      <c r="E245" s="100">
        <v>38487</v>
      </c>
      <c r="F245" s="100">
        <v>44204</v>
      </c>
      <c r="G245" s="105">
        <v>15.7</v>
      </c>
      <c r="H245" s="20" t="s">
        <v>1607</v>
      </c>
      <c r="I245" s="20" t="s">
        <v>1608</v>
      </c>
      <c r="J245" s="13">
        <v>3283</v>
      </c>
      <c r="K245" t="s">
        <v>79</v>
      </c>
      <c r="L245" t="s">
        <v>78</v>
      </c>
      <c r="M245" s="20" t="str">
        <f t="shared" si="31"/>
        <v>N</v>
      </c>
      <c r="N245" s="3">
        <v>3.9</v>
      </c>
      <c r="O245" s="23">
        <f t="shared" si="32"/>
        <v>3.9</v>
      </c>
      <c r="P245" s="3">
        <v>10.4</v>
      </c>
      <c r="Q245" s="3">
        <f>VLOOKUP(J245,Aux_H_adj!$X$2:$Y$922,2,FALSE)</f>
        <v>10.4</v>
      </c>
      <c r="R245" s="3">
        <f>VLOOKUP(J245,Aux_H_adj!$X$2:$Z$922,3,FALSE)</f>
        <v>10.4</v>
      </c>
      <c r="S245" s="3">
        <f t="shared" si="29"/>
        <v>3.3104228163114233</v>
      </c>
      <c r="T245" s="3">
        <v>13.6</v>
      </c>
      <c r="U245" s="23">
        <f t="shared" si="33"/>
        <v>13.6</v>
      </c>
      <c r="V245" s="3">
        <f t="shared" si="30"/>
        <v>4.3290144520995533</v>
      </c>
      <c r="W245" s="27">
        <f t="shared" si="34"/>
        <v>8.9999999999999998E-4</v>
      </c>
      <c r="X245" s="27">
        <f t="shared" si="35"/>
        <v>1.5E-3</v>
      </c>
      <c r="Y245" s="3">
        <f>VLOOKUP(K245,SSP!$B$2:$D$113,3,FALSE)</f>
        <v>0.31000000000000155</v>
      </c>
      <c r="Z245" s="3">
        <f>EXP(Ferez!$B$8+Ferez!$B$9*LN(X245)+Ferez!$B$10*LN(O245)+Ferez!$B$11*LN(Y245))</f>
        <v>1.0056550265915951</v>
      </c>
      <c r="AA245" s="3">
        <f>EXP(Ferez!$C$8+Ferez!$C$9*LN(Z245))</f>
        <v>0.75279226989711701</v>
      </c>
      <c r="AB245" s="3">
        <f>Ferez!$D$8+Ferez!$D$9*Z245+Ferez!$D$10*AA245</f>
        <v>0.44234987531050274</v>
      </c>
      <c r="AC245" s="3">
        <f t="shared" si="36"/>
        <v>2.200797171799215</v>
      </c>
      <c r="AD245" s="3">
        <f>AC245*Ferez!$D$19</f>
        <v>1.1003985858996075</v>
      </c>
      <c r="AE245" s="3">
        <f>(AD245/1000)*(10000/Ferez!$D$21)</f>
        <v>2.7509964647490188E-2</v>
      </c>
      <c r="AF245" s="3">
        <f t="shared" si="37"/>
        <v>1.448004901902098</v>
      </c>
      <c r="AG245" s="3">
        <f>AF245*Ferez!$D$19</f>
        <v>0.72400245095104898</v>
      </c>
      <c r="AH245" s="3">
        <f>(AG245/1000)*(10000/Ferez!$D$21)</f>
        <v>1.8100061273776225E-2</v>
      </c>
      <c r="AI245" s="3">
        <f>AE245*Ferez!$D$20</f>
        <v>0.10086987037413069</v>
      </c>
    </row>
    <row r="246" spans="1:35" x14ac:dyDescent="0.25">
      <c r="A246" s="4">
        <v>983</v>
      </c>
      <c r="B246" s="21" t="s">
        <v>3522</v>
      </c>
      <c r="C246" s="104">
        <v>12</v>
      </c>
      <c r="D246" s="22" t="s">
        <v>1516</v>
      </c>
      <c r="E246" s="100">
        <v>38487</v>
      </c>
      <c r="F246" s="100">
        <v>44204</v>
      </c>
      <c r="G246" s="105">
        <v>15.7</v>
      </c>
      <c r="H246" s="20" t="s">
        <v>1597</v>
      </c>
      <c r="I246" s="20" t="s">
        <v>1598</v>
      </c>
      <c r="J246" s="13">
        <v>3295</v>
      </c>
      <c r="K246" t="s">
        <v>7</v>
      </c>
      <c r="L246" t="s">
        <v>193</v>
      </c>
      <c r="M246" s="20" t="str">
        <f t="shared" si="31"/>
        <v>N</v>
      </c>
      <c r="N246" s="3">
        <v>5</v>
      </c>
      <c r="O246" s="23">
        <f t="shared" si="32"/>
        <v>5</v>
      </c>
      <c r="P246" s="3">
        <v>14.6</v>
      </c>
      <c r="Q246" s="3">
        <f>VLOOKUP(J246,Aux_H_adj!$X$2:$Y$922,2,FALSE)</f>
        <v>14.6</v>
      </c>
      <c r="R246" s="3">
        <f>VLOOKUP(J246,Aux_H_adj!$X$2:$Z$922,3,FALSE)</f>
        <v>14.6</v>
      </c>
      <c r="S246" s="3">
        <f t="shared" si="29"/>
        <v>4.6473243382833438</v>
      </c>
      <c r="T246" s="3">
        <v>19.2</v>
      </c>
      <c r="U246" s="23">
        <f t="shared" si="33"/>
        <v>19.2</v>
      </c>
      <c r="V246" s="3">
        <f t="shared" si="30"/>
        <v>6.1115498147287806</v>
      </c>
      <c r="W246" s="27">
        <f t="shared" si="34"/>
        <v>1.6999999999999999E-3</v>
      </c>
      <c r="X246" s="27">
        <f t="shared" si="35"/>
        <v>2.8999999999999998E-3</v>
      </c>
      <c r="Y246" s="3">
        <f>VLOOKUP(K246,SSP!$B$2:$D$113,3,FALSE)</f>
        <v>0.57999999999999996</v>
      </c>
      <c r="Z246" s="3">
        <f>EXP(Ferez!$B$8+Ferez!$B$9*LN(X246)+Ferez!$B$10*LN(O246)+Ferez!$B$11*LN(Y246))</f>
        <v>4.5169825530288703</v>
      </c>
      <c r="AA246" s="3">
        <f>EXP(Ferez!$C$8+Ferez!$C$9*LN(Z246))</f>
        <v>2.2947528721520114</v>
      </c>
      <c r="AB246" s="3">
        <f>Ferez!$D$8+Ferez!$D$9*Z246+Ferez!$D$10*AA246</f>
        <v>0.74133043121113484</v>
      </c>
      <c r="AC246" s="3">
        <f t="shared" si="36"/>
        <v>7.5530658563920161</v>
      </c>
      <c r="AD246" s="3">
        <f>AC246*Ferez!$D$19</f>
        <v>3.7765329281960081</v>
      </c>
      <c r="AE246" s="3">
        <f>(AD246/1000)*(10000/Ferez!$D$21)</f>
        <v>9.4413323204900201E-2</v>
      </c>
      <c r="AF246" s="3">
        <f t="shared" si="37"/>
        <v>5.2583129842400052</v>
      </c>
      <c r="AG246" s="3">
        <f>AF246*Ferez!$D$19</f>
        <v>2.6291564921200026</v>
      </c>
      <c r="AH246" s="3">
        <f>(AG246/1000)*(10000/Ferez!$D$21)</f>
        <v>6.5728912303000056E-2</v>
      </c>
      <c r="AI246" s="3">
        <f>AE246*Ferez!$D$20</f>
        <v>0.34618218508463405</v>
      </c>
    </row>
    <row r="247" spans="1:35" x14ac:dyDescent="0.25">
      <c r="A247" s="4">
        <v>1010</v>
      </c>
      <c r="B247" s="21" t="s">
        <v>3522</v>
      </c>
      <c r="C247" s="104">
        <v>12</v>
      </c>
      <c r="D247" s="22" t="s">
        <v>1516</v>
      </c>
      <c r="E247" s="100">
        <v>38487</v>
      </c>
      <c r="F247" s="100">
        <v>44204</v>
      </c>
      <c r="G247" s="105">
        <v>15.7</v>
      </c>
      <c r="H247" s="20" t="s">
        <v>1645</v>
      </c>
      <c r="I247" s="20" t="s">
        <v>1646</v>
      </c>
      <c r="J247" s="13">
        <v>3296</v>
      </c>
      <c r="K247" t="s">
        <v>7</v>
      </c>
      <c r="L247" t="s">
        <v>193</v>
      </c>
      <c r="M247" s="20" t="str">
        <f t="shared" si="31"/>
        <v>S</v>
      </c>
      <c r="N247" s="3">
        <v>2.1</v>
      </c>
      <c r="O247" s="23">
        <f t="shared" si="32"/>
        <v>2.1</v>
      </c>
      <c r="P247" s="3">
        <v>14.9</v>
      </c>
      <c r="Q247" s="3">
        <f>VLOOKUP(J247,Aux_H_adj!$X$2:$Y$922,2,FALSE)</f>
        <v>9.8000000000000007</v>
      </c>
      <c r="R247" s="3">
        <f>VLOOKUP(J247,Aux_H_adj!$X$2:$Z$922,3,FALSE)</f>
        <v>14.9</v>
      </c>
      <c r="S247" s="3">
        <f t="shared" si="29"/>
        <v>4.7428173041384811</v>
      </c>
      <c r="T247" s="3">
        <v>39.4</v>
      </c>
      <c r="U247" s="23">
        <f t="shared" si="33"/>
        <v>18.16</v>
      </c>
      <c r="V247" s="3">
        <f t="shared" si="30"/>
        <v>5.780507533097639</v>
      </c>
      <c r="W247" s="27">
        <f t="shared" si="34"/>
        <v>1.8E-3</v>
      </c>
      <c r="X247" s="27">
        <f t="shared" si="35"/>
        <v>2.5999999999999999E-3</v>
      </c>
      <c r="Y247" s="3">
        <f>VLOOKUP(K247,SSP!$B$2:$D$113,3,FALSE)</f>
        <v>0.57999999999999996</v>
      </c>
      <c r="Z247" s="3">
        <f>EXP(Ferez!$B$8+Ferez!$B$9*LN(X247)+Ferez!$B$10*LN(O247)+Ferez!$B$11*LN(Y247))</f>
        <v>1.7692958531809981</v>
      </c>
      <c r="AA247" s="3">
        <f>EXP(Ferez!$C$8+Ferez!$C$9*LN(Z247))</f>
        <v>1.1447708233284621</v>
      </c>
      <c r="AB247" s="3">
        <f>Ferez!$D$8+Ferez!$D$9*Z247+Ferez!$D$10*AA247</f>
        <v>0.5024889425124146</v>
      </c>
      <c r="AC247" s="3">
        <f t="shared" si="36"/>
        <v>3.4165556190218744</v>
      </c>
      <c r="AD247" s="3">
        <f>AC247*Ferez!$D$19</f>
        <v>1.7082778095109372</v>
      </c>
      <c r="AE247" s="3">
        <f>(AD247/1000)*(10000/Ferez!$D$21)</f>
        <v>4.2706945237773429E-2</v>
      </c>
      <c r="AF247" s="3">
        <f t="shared" si="37"/>
        <v>2.2717847956934127</v>
      </c>
      <c r="AG247" s="3">
        <f>AF247*Ferez!$D$19</f>
        <v>1.1358923978467064</v>
      </c>
      <c r="AH247" s="3">
        <f>(AG247/1000)*(10000/Ferez!$D$21)</f>
        <v>2.8397309946167661E-2</v>
      </c>
      <c r="AI247" s="3">
        <f>AE247*Ferez!$D$20</f>
        <v>0.15659213253850257</v>
      </c>
    </row>
    <row r="248" spans="1:35" x14ac:dyDescent="0.25">
      <c r="A248" s="4">
        <v>1011</v>
      </c>
      <c r="B248" s="21" t="s">
        <v>3522</v>
      </c>
      <c r="C248" s="104">
        <v>12</v>
      </c>
      <c r="D248" s="22" t="s">
        <v>1516</v>
      </c>
      <c r="E248" s="100">
        <v>38487</v>
      </c>
      <c r="F248" s="100">
        <v>44204</v>
      </c>
      <c r="G248" s="105">
        <v>15.7</v>
      </c>
      <c r="H248" s="20" t="s">
        <v>1645</v>
      </c>
      <c r="I248" s="20" t="s">
        <v>1647</v>
      </c>
      <c r="J248" s="13">
        <v>3296</v>
      </c>
      <c r="K248" t="s">
        <v>7</v>
      </c>
      <c r="L248" t="s">
        <v>193</v>
      </c>
      <c r="M248" s="20" t="str">
        <f t="shared" si="31"/>
        <v>S</v>
      </c>
      <c r="N248" s="3">
        <v>2.1</v>
      </c>
      <c r="O248" s="23">
        <f t="shared" si="32"/>
        <v>2.1</v>
      </c>
      <c r="P248" s="3">
        <v>9.8000000000000007</v>
      </c>
      <c r="Q248" s="3">
        <f>VLOOKUP(J248,Aux_H_adj!$X$2:$Y$922,2,FALSE)</f>
        <v>9.8000000000000007</v>
      </c>
      <c r="R248" s="3">
        <f>VLOOKUP(J248,Aux_H_adj!$X$2:$Z$922,3,FALSE)</f>
        <v>14.9</v>
      </c>
      <c r="S248" s="3">
        <f t="shared" si="29"/>
        <v>3.1194368846011491</v>
      </c>
      <c r="T248" s="3">
        <v>39.4</v>
      </c>
      <c r="U248" s="23">
        <f t="shared" si="33"/>
        <v>11.95</v>
      </c>
      <c r="V248" s="3">
        <f t="shared" si="30"/>
        <v>3.8038031398962984</v>
      </c>
      <c r="W248" s="27">
        <f t="shared" si="34"/>
        <v>8.0000000000000004E-4</v>
      </c>
      <c r="X248" s="27">
        <f t="shared" si="35"/>
        <v>1.1000000000000001E-3</v>
      </c>
      <c r="Y248" s="3">
        <f>VLOOKUP(K248,SSP!$B$2:$D$113,3,FALSE)</f>
        <v>0.57999999999999996</v>
      </c>
      <c r="Z248" s="3">
        <f>EXP(Ferez!$B$8+Ferez!$B$9*LN(X248)+Ferez!$B$10*LN(O248)+Ferez!$B$11*LN(Y248))</f>
        <v>0.78485449176635336</v>
      </c>
      <c r="AA248" s="3">
        <f>EXP(Ferez!$C$8+Ferez!$C$9*LN(Z248))</f>
        <v>0.6263177923592288</v>
      </c>
      <c r="AB248" s="3">
        <f>Ferez!$D$8+Ferez!$D$9*Z248+Ferez!$D$10*AA248</f>
        <v>0.42609383097496645</v>
      </c>
      <c r="AC248" s="3">
        <f t="shared" si="36"/>
        <v>1.8372661151005487</v>
      </c>
      <c r="AD248" s="3">
        <f>AC248*Ferez!$D$19</f>
        <v>0.91863305755027436</v>
      </c>
      <c r="AE248" s="3">
        <f>(AD248/1000)*(10000/Ferez!$D$21)</f>
        <v>2.2965826438756859E-2</v>
      </c>
      <c r="AF248" s="3">
        <f t="shared" si="37"/>
        <v>1.2109483227413198</v>
      </c>
      <c r="AG248" s="3">
        <f>AF248*Ferez!$D$19</f>
        <v>0.6054741613706599</v>
      </c>
      <c r="AH248" s="3">
        <f>(AG248/1000)*(10000/Ferez!$D$21)</f>
        <v>1.5136854034266499E-2</v>
      </c>
      <c r="AI248" s="3">
        <f>AE248*Ferez!$D$20</f>
        <v>8.4208030275441811E-2</v>
      </c>
    </row>
    <row r="249" spans="1:35" x14ac:dyDescent="0.25">
      <c r="A249" s="4">
        <v>991</v>
      </c>
      <c r="B249" s="21" t="s">
        <v>3522</v>
      </c>
      <c r="C249" s="104">
        <v>12</v>
      </c>
      <c r="D249" s="22" t="s">
        <v>1516</v>
      </c>
      <c r="E249" s="100">
        <v>38487</v>
      </c>
      <c r="F249" s="100">
        <v>44204</v>
      </c>
      <c r="G249" s="105">
        <v>15.7</v>
      </c>
      <c r="H249" s="20" t="s">
        <v>1612</v>
      </c>
      <c r="I249" s="20" t="s">
        <v>1613</v>
      </c>
      <c r="J249" s="13">
        <v>3297</v>
      </c>
      <c r="K249" t="s">
        <v>81</v>
      </c>
      <c r="L249" t="s">
        <v>80</v>
      </c>
      <c r="M249" s="20" t="str">
        <f t="shared" si="31"/>
        <v>S</v>
      </c>
      <c r="N249" s="3">
        <v>4.8</v>
      </c>
      <c r="O249" s="23">
        <f t="shared" si="32"/>
        <v>4.8</v>
      </c>
      <c r="P249" s="3">
        <v>12.6</v>
      </c>
      <c r="Q249" s="3">
        <f>VLOOKUP(J249,Aux_H_adj!$X$2:$Y$922,2,FALSE)</f>
        <v>12.4</v>
      </c>
      <c r="R249" s="3">
        <f>VLOOKUP(J249,Aux_H_adj!$X$2:$Z$922,3,FALSE)</f>
        <v>12.6</v>
      </c>
      <c r="S249" s="3">
        <f t="shared" si="29"/>
        <v>4.0107045659157627</v>
      </c>
      <c r="T249" s="3">
        <v>21.2</v>
      </c>
      <c r="U249" s="23">
        <f t="shared" si="33"/>
        <v>15.36</v>
      </c>
      <c r="V249" s="3">
        <f t="shared" si="30"/>
        <v>4.8892398517830244</v>
      </c>
      <c r="W249" s="27">
        <f t="shared" si="34"/>
        <v>1.2999999999999999E-3</v>
      </c>
      <c r="X249" s="27">
        <f t="shared" si="35"/>
        <v>1.9E-3</v>
      </c>
      <c r="Y249" s="3">
        <f>VLOOKUP(K249,SSP!$B$2:$D$113,3,FALSE)</f>
        <v>0.49000000000000016</v>
      </c>
      <c r="Z249" s="3">
        <f>EXP(Ferez!$B$8+Ferez!$B$9*LN(X249)+Ferez!$B$10*LN(O249)+Ferez!$B$11*LN(Y249))</f>
        <v>2.4513843249719933</v>
      </c>
      <c r="AA249" s="3">
        <f>EXP(Ferez!$C$8+Ferez!$C$9*LN(Z249))</f>
        <v>1.4581077725673381</v>
      </c>
      <c r="AB249" s="3">
        <f>Ferez!$D$8+Ferez!$D$9*Z249+Ferez!$D$10*AA249</f>
        <v>0.55937673366404894</v>
      </c>
      <c r="AC249" s="3">
        <f t="shared" si="36"/>
        <v>4.4688688312033804</v>
      </c>
      <c r="AD249" s="3">
        <f>AC249*Ferez!$D$19</f>
        <v>2.2344344156016902</v>
      </c>
      <c r="AE249" s="3">
        <f>(AD249/1000)*(10000/Ferez!$D$21)</f>
        <v>5.5860860390042254E-2</v>
      </c>
      <c r="AF249" s="3">
        <f t="shared" si="37"/>
        <v>3.0107610586360423</v>
      </c>
      <c r="AG249" s="3">
        <f>AF249*Ferez!$D$19</f>
        <v>1.5053805293180211</v>
      </c>
      <c r="AH249" s="3">
        <f>(AG249/1000)*(10000/Ferez!$D$21)</f>
        <v>3.7634513232950528E-2</v>
      </c>
      <c r="AI249" s="3">
        <f>AE249*Ferez!$D$20</f>
        <v>0.20482315476348825</v>
      </c>
    </row>
    <row r="250" spans="1:35" x14ac:dyDescent="0.25">
      <c r="A250" s="4">
        <v>992</v>
      </c>
      <c r="B250" s="21" t="s">
        <v>3522</v>
      </c>
      <c r="C250" s="104">
        <v>12</v>
      </c>
      <c r="D250" s="22" t="s">
        <v>1516</v>
      </c>
      <c r="E250" s="100">
        <v>38487</v>
      </c>
      <c r="F250" s="100">
        <v>44204</v>
      </c>
      <c r="G250" s="105">
        <v>15.7</v>
      </c>
      <c r="H250" s="20" t="s">
        <v>1612</v>
      </c>
      <c r="I250" s="20" t="s">
        <v>1614</v>
      </c>
      <c r="J250" s="13">
        <v>3297</v>
      </c>
      <c r="K250" t="s">
        <v>81</v>
      </c>
      <c r="L250" t="s">
        <v>80</v>
      </c>
      <c r="M250" s="20" t="str">
        <f t="shared" si="31"/>
        <v>S</v>
      </c>
      <c r="N250" s="3">
        <v>4.8</v>
      </c>
      <c r="O250" s="23">
        <f t="shared" si="32"/>
        <v>4.1100000000000003</v>
      </c>
      <c r="P250" s="3">
        <v>12.4</v>
      </c>
      <c r="Q250" s="3">
        <f>VLOOKUP(J250,Aux_H_adj!$X$2:$Y$922,2,FALSE)</f>
        <v>12.4</v>
      </c>
      <c r="R250" s="3">
        <f>VLOOKUP(J250,Aux_H_adj!$X$2:$Z$922,3,FALSE)</f>
        <v>12.6</v>
      </c>
      <c r="S250" s="3">
        <f t="shared" si="29"/>
        <v>3.9470425886790048</v>
      </c>
      <c r="T250" s="3">
        <v>21.2</v>
      </c>
      <c r="U250" s="23">
        <f t="shared" si="33"/>
        <v>15.12</v>
      </c>
      <c r="V250" s="3">
        <f t="shared" si="30"/>
        <v>4.8128454790989146</v>
      </c>
      <c r="W250" s="27">
        <f t="shared" si="34"/>
        <v>1.1999999999999999E-3</v>
      </c>
      <c r="X250" s="27">
        <f t="shared" si="35"/>
        <v>1.8E-3</v>
      </c>
      <c r="Y250" s="3">
        <f>VLOOKUP(K250,SSP!$B$2:$D$113,3,FALSE)</f>
        <v>0.49000000000000016</v>
      </c>
      <c r="Z250" s="3">
        <f>EXP(Ferez!$B$8+Ferez!$B$9*LN(X250)+Ferez!$B$10*LN(O250)+Ferez!$B$11*LN(Y250))</f>
        <v>2.0064145197418641</v>
      </c>
      <c r="AA250" s="3">
        <f>EXP(Ferez!$C$8+Ferez!$C$9*LN(Z250))</f>
        <v>1.2567390318537972</v>
      </c>
      <c r="AB250" s="3">
        <f>Ferez!$D$8+Ferez!$D$9*Z250+Ferez!$D$10*AA250</f>
        <v>0.52200301074701239</v>
      </c>
      <c r="AC250" s="3">
        <f t="shared" si="36"/>
        <v>3.7851565623426739</v>
      </c>
      <c r="AD250" s="3">
        <f>AC250*Ferez!$D$19</f>
        <v>1.892578281171337</v>
      </c>
      <c r="AE250" s="3">
        <f>(AD250/1000)*(10000/Ferez!$D$21)</f>
        <v>4.731445702928342E-2</v>
      </c>
      <c r="AF250" s="3">
        <f t="shared" si="37"/>
        <v>2.5284175304888765</v>
      </c>
      <c r="AG250" s="3">
        <f>AF250*Ferez!$D$19</f>
        <v>1.2642087652444383</v>
      </c>
      <c r="AH250" s="3">
        <f>(AG250/1000)*(10000/Ferez!$D$21)</f>
        <v>3.1605219131110959E-2</v>
      </c>
      <c r="AI250" s="3">
        <f>AE250*Ferez!$D$20</f>
        <v>0.17348634244070588</v>
      </c>
    </row>
    <row r="251" spans="1:35" x14ac:dyDescent="0.25">
      <c r="A251" s="4">
        <v>985</v>
      </c>
      <c r="B251" s="21" t="s">
        <v>3522</v>
      </c>
      <c r="C251" s="104">
        <v>12</v>
      </c>
      <c r="D251" s="22" t="s">
        <v>1516</v>
      </c>
      <c r="E251" s="100">
        <v>38487</v>
      </c>
      <c r="F251" s="100">
        <v>44204</v>
      </c>
      <c r="G251" s="105">
        <v>15.7</v>
      </c>
      <c r="H251" s="20" t="s">
        <v>1601</v>
      </c>
      <c r="I251" s="20" t="s">
        <v>1602</v>
      </c>
      <c r="J251" s="13">
        <v>3298</v>
      </c>
      <c r="K251" t="s">
        <v>81</v>
      </c>
      <c r="L251" t="s">
        <v>80</v>
      </c>
      <c r="M251" s="20" t="str">
        <f t="shared" si="31"/>
        <v>N</v>
      </c>
      <c r="N251" s="3">
        <v>4.8</v>
      </c>
      <c r="O251" s="23">
        <f t="shared" si="32"/>
        <v>4.8</v>
      </c>
      <c r="P251" s="3">
        <v>10.199999999999999</v>
      </c>
      <c r="Q251" s="3">
        <f>VLOOKUP(J251,Aux_H_adj!$X$2:$Y$922,2,FALSE)</f>
        <v>10.199999999999999</v>
      </c>
      <c r="R251" s="3">
        <f>VLOOKUP(J251,Aux_H_adj!$X$2:$Z$922,3,FALSE)</f>
        <v>10.199999999999999</v>
      </c>
      <c r="S251" s="3">
        <f t="shared" si="29"/>
        <v>3.246760839074665</v>
      </c>
      <c r="T251" s="3">
        <v>12.2</v>
      </c>
      <c r="U251" s="23">
        <f t="shared" si="33"/>
        <v>12.2</v>
      </c>
      <c r="V251" s="3">
        <f t="shared" si="30"/>
        <v>3.883380611442246</v>
      </c>
      <c r="W251" s="27">
        <f t="shared" si="34"/>
        <v>8.0000000000000004E-4</v>
      </c>
      <c r="X251" s="27">
        <f t="shared" si="35"/>
        <v>1.1999999999999999E-3</v>
      </c>
      <c r="Y251" s="3">
        <f>VLOOKUP(K251,SSP!$B$2:$D$113,3,FALSE)</f>
        <v>0.49000000000000016</v>
      </c>
      <c r="Z251" s="3">
        <f>EXP(Ferez!$B$8+Ferez!$B$9*LN(X251)+Ferez!$B$10*LN(O251)+Ferez!$B$11*LN(Y251))</f>
        <v>1.5879159230884627</v>
      </c>
      <c r="AA251" s="3">
        <f>EXP(Ferez!$C$8+Ferez!$C$9*LN(Z251))</f>
        <v>1.0564915502757823</v>
      </c>
      <c r="AB251" s="3">
        <f>Ferez!$D$8+Ferez!$D$9*Z251+Ferez!$D$10*AA251</f>
        <v>0.48778883623433389</v>
      </c>
      <c r="AC251" s="3">
        <f t="shared" si="36"/>
        <v>3.1321963095985788</v>
      </c>
      <c r="AD251" s="3">
        <f>AC251*Ferez!$D$19</f>
        <v>1.5660981547992894</v>
      </c>
      <c r="AE251" s="3">
        <f>(AD251/1000)*(10000/Ferez!$D$21)</f>
        <v>3.9152453869982236E-2</v>
      </c>
      <c r="AF251" s="3">
        <f t="shared" si="37"/>
        <v>2.0757047593227966</v>
      </c>
      <c r="AG251" s="3">
        <f>AF251*Ferez!$D$19</f>
        <v>1.0378523796613983</v>
      </c>
      <c r="AH251" s="3">
        <f>(AG251/1000)*(10000/Ferez!$D$21)</f>
        <v>2.5946309491534959E-2</v>
      </c>
      <c r="AI251" s="3">
        <f>AE251*Ferez!$D$20</f>
        <v>0.1435589975232682</v>
      </c>
    </row>
    <row r="252" spans="1:35" x14ac:dyDescent="0.25">
      <c r="A252" s="4">
        <v>984</v>
      </c>
      <c r="B252" s="21" t="s">
        <v>3522</v>
      </c>
      <c r="C252" s="104">
        <v>12</v>
      </c>
      <c r="D252" s="22" t="s">
        <v>1516</v>
      </c>
      <c r="E252" s="100">
        <v>38487</v>
      </c>
      <c r="F252" s="100">
        <v>44204</v>
      </c>
      <c r="G252" s="105">
        <v>15.7</v>
      </c>
      <c r="H252" s="20" t="s">
        <v>1599</v>
      </c>
      <c r="I252" s="20" t="s">
        <v>1600</v>
      </c>
      <c r="J252" s="13">
        <v>3299</v>
      </c>
      <c r="K252" t="s">
        <v>81</v>
      </c>
      <c r="L252" t="s">
        <v>80</v>
      </c>
      <c r="M252" s="20" t="str">
        <f t="shared" si="31"/>
        <v>N</v>
      </c>
      <c r="N252" s="3">
        <v>4.5</v>
      </c>
      <c r="O252" s="23">
        <f t="shared" si="32"/>
        <v>4.5</v>
      </c>
      <c r="P252" s="3">
        <v>11.6</v>
      </c>
      <c r="Q252" s="3">
        <f>VLOOKUP(J252,Aux_H_adj!$X$2:$Y$922,2,FALSE)</f>
        <v>11.6</v>
      </c>
      <c r="R252" s="3">
        <f>VLOOKUP(J252,Aux_H_adj!$X$2:$Z$922,3,FALSE)</f>
        <v>11.6</v>
      </c>
      <c r="S252" s="3">
        <f t="shared" si="29"/>
        <v>3.6923946797319718</v>
      </c>
      <c r="T252" s="3">
        <v>15.7</v>
      </c>
      <c r="U252" s="23">
        <f t="shared" si="33"/>
        <v>15.7</v>
      </c>
      <c r="V252" s="3">
        <f t="shared" si="30"/>
        <v>4.9974652130855137</v>
      </c>
      <c r="W252" s="27">
        <f t="shared" si="34"/>
        <v>1.1000000000000001E-3</v>
      </c>
      <c r="X252" s="27">
        <f t="shared" si="35"/>
        <v>2E-3</v>
      </c>
      <c r="Y252" s="3">
        <f>VLOOKUP(K252,SSP!$B$2:$D$113,3,FALSE)</f>
        <v>0.49000000000000016</v>
      </c>
      <c r="Z252" s="3">
        <f>EXP(Ferez!$B$8+Ferez!$B$9*LN(X252)+Ferez!$B$10*LN(O252)+Ferez!$B$11*LN(Y252))</f>
        <v>2.4183128540064214</v>
      </c>
      <c r="AA252" s="3">
        <f>EXP(Ferez!$C$8+Ferez!$C$9*LN(Z252))</f>
        <v>1.4434867540605676</v>
      </c>
      <c r="AB252" s="3">
        <f>Ferez!$D$8+Ferez!$D$9*Z252+Ferez!$D$10*AA252</f>
        <v>0.55656923623622767</v>
      </c>
      <c r="AC252" s="3">
        <f t="shared" si="36"/>
        <v>4.4183688443032167</v>
      </c>
      <c r="AD252" s="3">
        <f>AC252*Ferez!$D$19</f>
        <v>2.2091844221516084</v>
      </c>
      <c r="AE252" s="3">
        <f>(AD252/1000)*(10000/Ferez!$D$21)</f>
        <v>5.5229610553790207E-2</v>
      </c>
      <c r="AF252" s="3">
        <f t="shared" si="37"/>
        <v>2.9748820902426489</v>
      </c>
      <c r="AG252" s="3">
        <f>AF252*Ferez!$D$19</f>
        <v>1.4874410451213245</v>
      </c>
      <c r="AH252" s="3">
        <f>(AG252/1000)*(10000/Ferez!$D$21)</f>
        <v>3.7186026128033109E-2</v>
      </c>
      <c r="AI252" s="3">
        <f>AE252*Ferez!$D$20</f>
        <v>0.20250857203056408</v>
      </c>
    </row>
    <row r="253" spans="1:35" x14ac:dyDescent="0.25">
      <c r="A253" s="4">
        <v>972</v>
      </c>
      <c r="B253" s="21" t="s">
        <v>3522</v>
      </c>
      <c r="C253" s="104">
        <v>12</v>
      </c>
      <c r="D253" s="22" t="s">
        <v>1516</v>
      </c>
      <c r="E253" s="100">
        <v>38487</v>
      </c>
      <c r="F253" s="100">
        <v>44204</v>
      </c>
      <c r="G253" s="105">
        <v>15.7</v>
      </c>
      <c r="H253" s="20" t="s">
        <v>1581</v>
      </c>
      <c r="I253" s="20" t="s">
        <v>1582</v>
      </c>
      <c r="J253" s="13">
        <v>3300</v>
      </c>
      <c r="K253" t="s">
        <v>81</v>
      </c>
      <c r="L253" t="s">
        <v>80</v>
      </c>
      <c r="M253" s="20" t="str">
        <f t="shared" si="31"/>
        <v>S</v>
      </c>
      <c r="N253" s="3">
        <v>5.7</v>
      </c>
      <c r="O253" s="23">
        <f t="shared" si="32"/>
        <v>5.7</v>
      </c>
      <c r="P253" s="3">
        <v>11.8</v>
      </c>
      <c r="Q253" s="3">
        <f>VLOOKUP(J253,Aux_H_adj!$X$2:$Y$922,2,FALSE)</f>
        <v>9.5</v>
      </c>
      <c r="R253" s="3">
        <f>VLOOKUP(J253,Aux_H_adj!$X$2:$Z$922,3,FALSE)</f>
        <v>11.8</v>
      </c>
      <c r="S253" s="3">
        <f t="shared" si="29"/>
        <v>3.7560566569687301</v>
      </c>
      <c r="T253" s="3">
        <v>16.899999999999999</v>
      </c>
      <c r="U253" s="23">
        <f t="shared" si="33"/>
        <v>14.39</v>
      </c>
      <c r="V253" s="3">
        <f t="shared" si="30"/>
        <v>4.5804792621847481</v>
      </c>
      <c r="W253" s="27">
        <f t="shared" si="34"/>
        <v>1.1000000000000001E-3</v>
      </c>
      <c r="X253" s="27">
        <f t="shared" si="35"/>
        <v>1.6000000000000001E-3</v>
      </c>
      <c r="Y253" s="3">
        <f>VLOOKUP(K253,SSP!$B$2:$D$113,3,FALSE)</f>
        <v>0.49000000000000016</v>
      </c>
      <c r="Z253" s="3">
        <f>EXP(Ferez!$B$8+Ferez!$B$9*LN(X253)+Ferez!$B$10*LN(O253)+Ferez!$B$11*LN(Y253))</f>
        <v>2.4583578351155322</v>
      </c>
      <c r="AA253" s="3">
        <f>EXP(Ferez!$C$8+Ferez!$C$9*LN(Z253))</f>
        <v>1.4611842715261965</v>
      </c>
      <c r="AB253" s="3">
        <f>Ferez!$D$8+Ferez!$D$9*Z253+Ferez!$D$10*AA253</f>
        <v>0.55996928940657287</v>
      </c>
      <c r="AC253" s="3">
        <f t="shared" si="36"/>
        <v>4.4795113960483013</v>
      </c>
      <c r="AD253" s="3">
        <f>AC253*Ferez!$D$19</f>
        <v>2.2397556980241506</v>
      </c>
      <c r="AE253" s="3">
        <f>(AD253/1000)*(10000/Ferez!$D$21)</f>
        <v>5.5993892450603766E-2</v>
      </c>
      <c r="AF253" s="3">
        <f t="shared" si="37"/>
        <v>3.0183271245221048</v>
      </c>
      <c r="AG253" s="3">
        <f>AF253*Ferez!$D$19</f>
        <v>1.5091635622610524</v>
      </c>
      <c r="AH253" s="3">
        <f>(AG253/1000)*(10000/Ferez!$D$21)</f>
        <v>3.7729089056526312E-2</v>
      </c>
      <c r="AI253" s="3">
        <f>AE253*Ferez!$D$20</f>
        <v>0.20531093898554714</v>
      </c>
    </row>
    <row r="254" spans="1:35" x14ac:dyDescent="0.25">
      <c r="A254" s="4">
        <v>973</v>
      </c>
      <c r="B254" s="21" t="s">
        <v>3522</v>
      </c>
      <c r="C254" s="104">
        <v>12</v>
      </c>
      <c r="D254" s="22" t="s">
        <v>1516</v>
      </c>
      <c r="E254" s="100">
        <v>38487</v>
      </c>
      <c r="F254" s="100">
        <v>44204</v>
      </c>
      <c r="G254" s="105">
        <v>15.7</v>
      </c>
      <c r="H254" s="20" t="s">
        <v>1581</v>
      </c>
      <c r="I254" s="20" t="s">
        <v>1583</v>
      </c>
      <c r="J254" s="13">
        <v>3300</v>
      </c>
      <c r="K254" t="s">
        <v>81</v>
      </c>
      <c r="L254" t="s">
        <v>80</v>
      </c>
      <c r="M254" s="20" t="str">
        <f t="shared" si="31"/>
        <v>S</v>
      </c>
      <c r="N254" s="3">
        <v>5.7</v>
      </c>
      <c r="O254" s="23">
        <f t="shared" si="32"/>
        <v>3.28</v>
      </c>
      <c r="P254" s="3">
        <v>9.5</v>
      </c>
      <c r="Q254" s="3">
        <f>VLOOKUP(J254,Aux_H_adj!$X$2:$Y$922,2,FALSE)</f>
        <v>9.5</v>
      </c>
      <c r="R254" s="3">
        <f>VLOOKUP(J254,Aux_H_adj!$X$2:$Z$922,3,FALSE)</f>
        <v>11.8</v>
      </c>
      <c r="S254" s="3">
        <f t="shared" si="29"/>
        <v>3.0239439187460113</v>
      </c>
      <c r="T254" s="3">
        <v>16.899999999999999</v>
      </c>
      <c r="U254" s="23">
        <f t="shared" si="33"/>
        <v>11.58</v>
      </c>
      <c r="V254" s="3">
        <f t="shared" si="30"/>
        <v>3.6860284820082962</v>
      </c>
      <c r="W254" s="27">
        <f t="shared" si="34"/>
        <v>6.9999999999999999E-4</v>
      </c>
      <c r="X254" s="27">
        <f t="shared" si="35"/>
        <v>1.1000000000000001E-3</v>
      </c>
      <c r="Y254" s="3">
        <f>VLOOKUP(K254,SSP!$B$2:$D$113,3,FALSE)</f>
        <v>0.49000000000000016</v>
      </c>
      <c r="Z254" s="3">
        <f>EXP(Ferez!$B$8+Ferez!$B$9*LN(X254)+Ferez!$B$10*LN(O254)+Ferez!$B$11*LN(Y254))</f>
        <v>1.0142004361548218</v>
      </c>
      <c r="AA254" s="3">
        <f>EXP(Ferez!$C$8+Ferez!$C$9*LN(Z254))</f>
        <v>0.757533277680703</v>
      </c>
      <c r="AB254" s="3">
        <f>Ferez!$D$8+Ferez!$D$9*Z254+Ferez!$D$10*AA254</f>
        <v>0.44299227644977446</v>
      </c>
      <c r="AC254" s="3">
        <f t="shared" si="36"/>
        <v>2.2147259902852992</v>
      </c>
      <c r="AD254" s="3">
        <f>AC254*Ferez!$D$19</f>
        <v>1.1073629951426496</v>
      </c>
      <c r="AE254" s="3">
        <f>(AD254/1000)*(10000/Ferez!$D$21)</f>
        <v>2.7684074878566244E-2</v>
      </c>
      <c r="AF254" s="3">
        <f t="shared" si="37"/>
        <v>1.4571927126045963</v>
      </c>
      <c r="AG254" s="3">
        <f>AF254*Ferez!$D$19</f>
        <v>0.72859635630229813</v>
      </c>
      <c r="AH254" s="3">
        <f>(AG254/1000)*(10000/Ferez!$D$21)</f>
        <v>1.8214908907557451E-2</v>
      </c>
      <c r="AI254" s="3">
        <f>AE254*Ferez!$D$20</f>
        <v>0.10150827455474289</v>
      </c>
    </row>
    <row r="255" spans="1:35" x14ac:dyDescent="0.25">
      <c r="A255" s="4">
        <v>1013</v>
      </c>
      <c r="B255" s="21" t="s">
        <v>3522</v>
      </c>
      <c r="C255" s="104">
        <v>12</v>
      </c>
      <c r="D255" s="22" t="s">
        <v>1650</v>
      </c>
      <c r="E255" s="100">
        <v>38487</v>
      </c>
      <c r="F255" s="100">
        <v>44204</v>
      </c>
      <c r="G255" s="105">
        <v>15.7</v>
      </c>
      <c r="H255" s="20" t="s">
        <v>1651</v>
      </c>
      <c r="I255" s="20" t="s">
        <v>1652</v>
      </c>
      <c r="J255" s="13">
        <v>1904</v>
      </c>
      <c r="K255" t="s">
        <v>7</v>
      </c>
      <c r="L255" t="s">
        <v>193</v>
      </c>
      <c r="M255" s="20" t="str">
        <f t="shared" si="31"/>
        <v>S</v>
      </c>
      <c r="N255" s="3">
        <v>11</v>
      </c>
      <c r="O255" s="23">
        <f t="shared" si="32"/>
        <v>7.2</v>
      </c>
      <c r="P255" s="3">
        <v>33.4</v>
      </c>
      <c r="Q255" s="3">
        <f>VLOOKUP(J255,Aux_H_adj!$X$2:$Y$922,2,FALSE)</f>
        <v>14.3</v>
      </c>
      <c r="R255" s="3">
        <f>VLOOKUP(J255,Aux_H_adj!$X$2:$Z$922,3,FALSE)</f>
        <v>45.4</v>
      </c>
      <c r="S255" s="3">
        <f t="shared" si="29"/>
        <v>10.631550198538608</v>
      </c>
      <c r="T255" s="3">
        <v>99</v>
      </c>
      <c r="U255" s="23">
        <f t="shared" si="33"/>
        <v>40.72</v>
      </c>
      <c r="V255" s="3">
        <f t="shared" si="30"/>
        <v>12.961578565403956</v>
      </c>
      <c r="W255" s="27">
        <f t="shared" si="34"/>
        <v>8.8999999999999999E-3</v>
      </c>
      <c r="X255" s="27">
        <f t="shared" si="35"/>
        <v>1.32E-2</v>
      </c>
      <c r="Y255" s="3">
        <f>VLOOKUP(K255,SSP!$B$2:$D$113,3,FALSE)</f>
        <v>0.57999999999999996</v>
      </c>
      <c r="Z255" s="3">
        <f>EXP(Ferez!$B$8+Ferez!$B$9*LN(X255)+Ferez!$B$10*LN(O255)+Ferez!$B$11*LN(Y255))</f>
        <v>26.85628671718036</v>
      </c>
      <c r="AA255" s="3">
        <f>EXP(Ferez!$C$8+Ferez!$C$9*LN(Z255))</f>
        <v>8.6132544963362605</v>
      </c>
      <c r="AB255" s="3">
        <f>Ferez!$D$8+Ferez!$D$9*Z255+Ferez!$D$10*AA255</f>
        <v>2.9445070264062436</v>
      </c>
      <c r="AC255" s="3">
        <f t="shared" si="36"/>
        <v>38.414048239922863</v>
      </c>
      <c r="AD255" s="3">
        <f>AC255*Ferez!$D$19</f>
        <v>19.207024119961432</v>
      </c>
      <c r="AE255" s="3">
        <f>(AD255/1000)*(10000/Ferez!$D$21)</f>
        <v>0.48017560299903583</v>
      </c>
      <c r="AF255" s="3">
        <f t="shared" si="37"/>
        <v>29.800793743586603</v>
      </c>
      <c r="AG255" s="3">
        <f>AF255*Ferez!$D$19</f>
        <v>14.900396871793301</v>
      </c>
      <c r="AH255" s="3">
        <f>(AG255/1000)*(10000/Ferez!$D$21)</f>
        <v>0.3725099217948325</v>
      </c>
      <c r="AI255" s="3">
        <f>AE255*Ferez!$D$20</f>
        <v>1.7606438776631312</v>
      </c>
    </row>
    <row r="256" spans="1:35" x14ac:dyDescent="0.25">
      <c r="A256" s="4">
        <v>1014</v>
      </c>
      <c r="B256" s="21" t="s">
        <v>3522</v>
      </c>
      <c r="C256" s="104">
        <v>12</v>
      </c>
      <c r="D256" s="22" t="s">
        <v>1650</v>
      </c>
      <c r="E256" s="100">
        <v>38487</v>
      </c>
      <c r="F256" s="100">
        <v>44204</v>
      </c>
      <c r="G256" s="105">
        <v>15.7</v>
      </c>
      <c r="H256" s="20" t="s">
        <v>1651</v>
      </c>
      <c r="I256" s="20" t="s">
        <v>1653</v>
      </c>
      <c r="J256" s="13">
        <v>1904</v>
      </c>
      <c r="K256" t="s">
        <v>7</v>
      </c>
      <c r="L256" t="s">
        <v>193</v>
      </c>
      <c r="M256" s="20" t="str">
        <f t="shared" si="31"/>
        <v>S</v>
      </c>
      <c r="N256" s="3">
        <v>11</v>
      </c>
      <c r="O256" s="23">
        <f t="shared" si="32"/>
        <v>11</v>
      </c>
      <c r="P256" s="3">
        <v>45.4</v>
      </c>
      <c r="Q256" s="3">
        <f>VLOOKUP(J256,Aux_H_adj!$X$2:$Y$922,2,FALSE)</f>
        <v>14.3</v>
      </c>
      <c r="R256" s="3">
        <f>VLOOKUP(J256,Aux_H_adj!$X$2:$Z$922,3,FALSE)</f>
        <v>45.4</v>
      </c>
      <c r="S256" s="3">
        <f t="shared" si="29"/>
        <v>14.451268832744097</v>
      </c>
      <c r="T256" s="3">
        <v>99</v>
      </c>
      <c r="U256" s="23">
        <f t="shared" si="33"/>
        <v>55.35</v>
      </c>
      <c r="V256" s="3">
        <f t="shared" si="30"/>
        <v>17.618452200272817</v>
      </c>
      <c r="W256" s="27">
        <f t="shared" si="34"/>
        <v>1.6400000000000001E-2</v>
      </c>
      <c r="X256" s="27">
        <f t="shared" si="35"/>
        <v>2.4400000000000002E-2</v>
      </c>
      <c r="Y256" s="3">
        <f>VLOOKUP(K256,SSP!$B$2:$D$113,3,FALSE)</f>
        <v>0.57999999999999996</v>
      </c>
      <c r="Z256" s="3">
        <f>EXP(Ferez!$B$8+Ferez!$B$9*LN(X256)+Ferez!$B$10*LN(O256)+Ferez!$B$11*LN(Y256))</f>
        <v>72.133885540522471</v>
      </c>
      <c r="AA256" s="3">
        <f>EXP(Ferez!$C$8+Ferez!$C$9*LN(Z256))</f>
        <v>17.928406104398526</v>
      </c>
      <c r="AB256" s="3">
        <f>Ferez!$D$8+Ferez!$D$9*Z256+Ferez!$D$10*AA256</f>
        <v>7.7109520860184269</v>
      </c>
      <c r="AC256" s="3">
        <f t="shared" si="36"/>
        <v>97.773243730939427</v>
      </c>
      <c r="AD256" s="3">
        <f>AC256*Ferez!$D$19</f>
        <v>48.886621865469714</v>
      </c>
      <c r="AE256" s="3">
        <f>(AD256/1000)*(10000/Ferez!$D$21)</f>
        <v>1.2221655466367429</v>
      </c>
      <c r="AF256" s="3">
        <f t="shared" si="37"/>
        <v>79.844837626540894</v>
      </c>
      <c r="AG256" s="3">
        <f>AF256*Ferez!$D$19</f>
        <v>39.922418813270447</v>
      </c>
      <c r="AH256" s="3">
        <f>(AG256/1000)*(10000/Ferez!$D$21)</f>
        <v>0.99806047033176115</v>
      </c>
      <c r="AI256" s="3">
        <f>AE256*Ferez!$D$20</f>
        <v>4.4812736710013903</v>
      </c>
    </row>
    <row r="257" spans="1:35" x14ac:dyDescent="0.25">
      <c r="A257" s="4">
        <v>1015</v>
      </c>
      <c r="B257" s="21" t="s">
        <v>3522</v>
      </c>
      <c r="C257" s="104">
        <v>12</v>
      </c>
      <c r="D257" s="22" t="s">
        <v>1650</v>
      </c>
      <c r="E257" s="100">
        <v>38487</v>
      </c>
      <c r="F257" s="100">
        <v>44204</v>
      </c>
      <c r="G257" s="105">
        <v>15.7</v>
      </c>
      <c r="H257" s="20" t="s">
        <v>1651</v>
      </c>
      <c r="I257" s="20" t="s">
        <v>1654</v>
      </c>
      <c r="J257" s="13">
        <v>1904</v>
      </c>
      <c r="K257" t="s">
        <v>7</v>
      </c>
      <c r="L257" t="s">
        <v>193</v>
      </c>
      <c r="M257" s="20" t="str">
        <f t="shared" si="31"/>
        <v>S</v>
      </c>
      <c r="N257" s="3">
        <v>11</v>
      </c>
      <c r="O257" s="23">
        <f t="shared" si="32"/>
        <v>4.55</v>
      </c>
      <c r="P257" s="3">
        <v>14.3</v>
      </c>
      <c r="Q257" s="3">
        <f>VLOOKUP(J257,Aux_H_adj!$X$2:$Y$922,2,FALSE)</f>
        <v>14.3</v>
      </c>
      <c r="R257" s="3">
        <f>VLOOKUP(J257,Aux_H_adj!$X$2:$Z$922,3,FALSE)</f>
        <v>45.4</v>
      </c>
      <c r="S257" s="3">
        <f t="shared" si="29"/>
        <v>4.5518313724282073</v>
      </c>
      <c r="T257" s="3">
        <v>99</v>
      </c>
      <c r="U257" s="23">
        <f t="shared" si="33"/>
        <v>17.43</v>
      </c>
      <c r="V257" s="3">
        <f t="shared" si="30"/>
        <v>5.5481413161834716</v>
      </c>
      <c r="W257" s="27">
        <f t="shared" si="34"/>
        <v>1.6000000000000001E-3</v>
      </c>
      <c r="X257" s="27">
        <f t="shared" si="35"/>
        <v>2.3999999999999998E-3</v>
      </c>
      <c r="Y257" s="3">
        <f>VLOOKUP(K257,SSP!$B$2:$D$113,3,FALSE)</f>
        <v>0.57999999999999996</v>
      </c>
      <c r="Z257" s="3">
        <f>EXP(Ferez!$B$8+Ferez!$B$9*LN(X257)+Ferez!$B$10*LN(O257)+Ferez!$B$11*LN(Y257))</f>
        <v>3.4498990509548855</v>
      </c>
      <c r="AA257" s="3">
        <f>EXP(Ferez!$C$8+Ferez!$C$9*LN(Z257))</f>
        <v>1.8788592624891378</v>
      </c>
      <c r="AB257" s="3">
        <f>Ferez!$D$8+Ferez!$D$9*Z257+Ferez!$D$10*AA257</f>
        <v>0.64592683664614703</v>
      </c>
      <c r="AC257" s="3">
        <f t="shared" si="36"/>
        <v>5.9746851500901705</v>
      </c>
      <c r="AD257" s="3">
        <f>AC257*Ferez!$D$19</f>
        <v>2.9873425750450853</v>
      </c>
      <c r="AE257" s="3">
        <f>(AD257/1000)*(10000/Ferez!$D$21)</f>
        <v>7.4683564376127137E-2</v>
      </c>
      <c r="AF257" s="3">
        <f t="shared" si="37"/>
        <v>4.0958258876010323</v>
      </c>
      <c r="AG257" s="3">
        <f>AF257*Ferez!$D$19</f>
        <v>2.0479129438005161</v>
      </c>
      <c r="AH257" s="3">
        <f>(AG257/1000)*(10000/Ferez!$D$21)</f>
        <v>5.119782359501291E-2</v>
      </c>
      <c r="AI257" s="3">
        <f>AE257*Ferez!$D$20</f>
        <v>0.27383973604579948</v>
      </c>
    </row>
    <row r="258" spans="1:35" x14ac:dyDescent="0.25">
      <c r="A258" s="4">
        <v>1054</v>
      </c>
      <c r="B258" s="21" t="s">
        <v>3522</v>
      </c>
      <c r="C258" s="104">
        <v>12</v>
      </c>
      <c r="D258" s="22" t="s">
        <v>1650</v>
      </c>
      <c r="E258" s="100">
        <v>38487</v>
      </c>
      <c r="F258" s="100">
        <v>44204</v>
      </c>
      <c r="G258" s="105">
        <v>15.7</v>
      </c>
      <c r="H258" s="20" t="s">
        <v>1725</v>
      </c>
      <c r="I258" s="20" t="s">
        <v>1726</v>
      </c>
      <c r="J258" s="13">
        <v>1904</v>
      </c>
      <c r="K258" t="s">
        <v>197</v>
      </c>
      <c r="L258" t="s">
        <v>67</v>
      </c>
      <c r="M258" s="20" t="str">
        <f t="shared" si="31"/>
        <v>S</v>
      </c>
      <c r="N258" s="3">
        <v>8</v>
      </c>
      <c r="O258" s="23">
        <f t="shared" si="32"/>
        <v>6.53</v>
      </c>
      <c r="P258" s="3">
        <v>27</v>
      </c>
      <c r="Q258" s="3">
        <f>VLOOKUP(J258,Aux_H_adj!$X$2:$Y$922,2,FALSE)</f>
        <v>14.3</v>
      </c>
      <c r="R258" s="3">
        <f>VLOOKUP(J258,Aux_H_adj!$X$2:$Z$922,3,FALSE)</f>
        <v>45.4</v>
      </c>
      <c r="S258" s="3">
        <f t="shared" ref="S258:S321" si="38">P258/PI()</f>
        <v>8.5943669269623477</v>
      </c>
      <c r="T258" s="3">
        <v>39.9</v>
      </c>
      <c r="U258" s="23">
        <f t="shared" si="33"/>
        <v>32.92</v>
      </c>
      <c r="V258" s="3">
        <f t="shared" ref="V258:V321" si="39">U258/PI()</f>
        <v>10.478761453170391</v>
      </c>
      <c r="W258" s="27">
        <f t="shared" si="34"/>
        <v>5.7999999999999996E-3</v>
      </c>
      <c r="X258" s="27">
        <f t="shared" si="35"/>
        <v>8.6E-3</v>
      </c>
      <c r="Y258" s="3">
        <f>VLOOKUP(K258,SSP!$B$2:$D$113,3,FALSE)</f>
        <v>0.41000000000000009</v>
      </c>
      <c r="Z258" s="3">
        <f>EXP(Ferez!$B$8+Ferez!$B$9*LN(X258)+Ferez!$B$10*LN(O258)+Ferez!$B$11*LN(Y258))</f>
        <v>11.440393397765654</v>
      </c>
      <c r="AA258" s="3">
        <f>EXP(Ferez!$C$8+Ferez!$C$9*LN(Z258))</f>
        <v>4.5728766119927187</v>
      </c>
      <c r="AB258" s="3">
        <f>Ferez!$D$8+Ferez!$D$9*Z258+Ferez!$D$10*AA258</f>
        <v>1.3965593703731409</v>
      </c>
      <c r="AC258" s="3">
        <f t="shared" si="36"/>
        <v>17.409829380131512</v>
      </c>
      <c r="AD258" s="3">
        <f>AC258*Ferez!$D$19</f>
        <v>8.7049146900657561</v>
      </c>
      <c r="AE258" s="3">
        <f>(AD258/1000)*(10000/Ferez!$D$21)</f>
        <v>0.2176228672516439</v>
      </c>
      <c r="AF258" s="3">
        <f t="shared" si="37"/>
        <v>12.836952768138794</v>
      </c>
      <c r="AG258" s="3">
        <f>AF258*Ferez!$D$19</f>
        <v>6.4184763840693968</v>
      </c>
      <c r="AH258" s="3">
        <f>(AG258/1000)*(10000/Ferez!$D$21)</f>
        <v>0.16046190960173493</v>
      </c>
      <c r="AI258" s="3">
        <f>AE258*Ferez!$D$20</f>
        <v>0.79795051325602762</v>
      </c>
    </row>
    <row r="259" spans="1:35" x14ac:dyDescent="0.25">
      <c r="A259" s="4">
        <v>1018</v>
      </c>
      <c r="B259" s="21" t="s">
        <v>3522</v>
      </c>
      <c r="C259" s="104">
        <v>12</v>
      </c>
      <c r="D259" s="22" t="s">
        <v>1650</v>
      </c>
      <c r="E259" s="100">
        <v>38487</v>
      </c>
      <c r="F259" s="100">
        <v>44204</v>
      </c>
      <c r="G259" s="105">
        <v>15.7</v>
      </c>
      <c r="H259" s="20" t="s">
        <v>1659</v>
      </c>
      <c r="I259" s="20" t="s">
        <v>1660</v>
      </c>
      <c r="J259" s="13">
        <v>1905</v>
      </c>
      <c r="K259" t="s">
        <v>7</v>
      </c>
      <c r="L259" t="s">
        <v>193</v>
      </c>
      <c r="M259" s="20" t="str">
        <f t="shared" ref="M259:M322" si="40">IF(J260=J259,"S",IF(J258=J259,"S","N"))</f>
        <v>N</v>
      </c>
      <c r="N259" s="3">
        <v>10.8</v>
      </c>
      <c r="O259" s="23">
        <f t="shared" ref="O259:O322" si="41">IF(M259="N",N259,IF(P259=R259,N259,IF(ROUND(3.1139*LN(P259)-3.7295,2)&gt;=N259,N259,ROUND(3.1139*LN(P259)-3.7295,2))))</f>
        <v>10.8</v>
      </c>
      <c r="P259" s="3">
        <v>43.5</v>
      </c>
      <c r="Q259" s="3">
        <f>VLOOKUP(J259,Aux_H_adj!$X$2:$Y$922,2,FALSE)</f>
        <v>43.5</v>
      </c>
      <c r="R259" s="3">
        <f>VLOOKUP(J259,Aux_H_adj!$X$2:$Z$922,3,FALSE)</f>
        <v>43.5</v>
      </c>
      <c r="S259" s="3">
        <f t="shared" si="38"/>
        <v>13.846480048994895</v>
      </c>
      <c r="T259" s="3">
        <v>53.6</v>
      </c>
      <c r="U259" s="23">
        <f t="shared" ref="U259:U322" si="42">IF(M259="N",T259,ROUND(1.2191*P259,2))</f>
        <v>53.6</v>
      </c>
      <c r="V259" s="3">
        <f t="shared" si="39"/>
        <v>17.061409899451181</v>
      </c>
      <c r="W259" s="27">
        <f t="shared" ref="W259:W322" si="43">ROUND(PI()*((S259/100)/2)^2,4)</f>
        <v>1.5100000000000001E-2</v>
      </c>
      <c r="X259" s="27">
        <f t="shared" ref="X259:X322" si="44">ROUND(PI()*((V259/100)/2)^2,4)</f>
        <v>2.29E-2</v>
      </c>
      <c r="Y259" s="3">
        <f>VLOOKUP(K259,SSP!$B$2:$D$113,3,FALSE)</f>
        <v>0.57999999999999996</v>
      </c>
      <c r="Z259" s="3">
        <f>EXP(Ferez!$B$8+Ferez!$B$9*LN(X259)+Ferez!$B$10*LN(O259)+Ferez!$B$11*LN(Y259))</f>
        <v>66.748304387100902</v>
      </c>
      <c r="AA259" s="3">
        <f>EXP(Ferez!$C$8+Ferez!$C$9*LN(Z259))</f>
        <v>16.925362081525961</v>
      </c>
      <c r="AB259" s="3">
        <f>Ferez!$D$8+Ferez!$D$9*Z259+Ferez!$D$10*AA259</f>
        <v>7.1349542039881122</v>
      </c>
      <c r="AC259" s="3">
        <f t="shared" ref="AC259:AC322" si="45">Z259+AA259+AB259</f>
        <v>90.808620672614978</v>
      </c>
      <c r="AD259" s="3">
        <f>AC259*Ferez!$D$19</f>
        <v>45.404310336307489</v>
      </c>
      <c r="AE259" s="3">
        <f>(AD259/1000)*(10000/Ferez!$D$21)</f>
        <v>1.1351077584076874</v>
      </c>
      <c r="AF259" s="3">
        <f t="shared" ref="AF259:AF322" si="46">Z259+AB259</f>
        <v>73.883258591089017</v>
      </c>
      <c r="AG259" s="3">
        <f>AF259*Ferez!$D$19</f>
        <v>36.941629295544509</v>
      </c>
      <c r="AH259" s="3">
        <f>(AG259/1000)*(10000/Ferez!$D$21)</f>
        <v>0.92354073238861267</v>
      </c>
      <c r="AI259" s="3">
        <f>AE259*Ferez!$D$20</f>
        <v>4.1620617808281866</v>
      </c>
    </row>
    <row r="260" spans="1:35" x14ac:dyDescent="0.25">
      <c r="A260" s="4">
        <v>1076</v>
      </c>
      <c r="B260" s="21" t="s">
        <v>3522</v>
      </c>
      <c r="C260" s="104">
        <v>12</v>
      </c>
      <c r="D260" s="22" t="s">
        <v>1650</v>
      </c>
      <c r="E260" s="100">
        <v>38487</v>
      </c>
      <c r="F260" s="100">
        <v>44204</v>
      </c>
      <c r="G260" s="105">
        <v>15.7</v>
      </c>
      <c r="H260" s="20" t="s">
        <v>1764</v>
      </c>
      <c r="I260" s="20" t="s">
        <v>1765</v>
      </c>
      <c r="J260" s="13">
        <v>1907</v>
      </c>
      <c r="K260" t="s">
        <v>7</v>
      </c>
      <c r="L260" t="s">
        <v>193</v>
      </c>
      <c r="M260" s="20" t="str">
        <f t="shared" si="40"/>
        <v>S</v>
      </c>
      <c r="N260" s="3">
        <v>9.1999999999999993</v>
      </c>
      <c r="O260" s="23">
        <f t="shared" si="41"/>
        <v>9.1999999999999993</v>
      </c>
      <c r="P260" s="3">
        <v>56.2</v>
      </c>
      <c r="Q260" s="3">
        <f>VLOOKUP(J260,Aux_H_adj!$X$2:$Y$922,2,FALSE)</f>
        <v>32.4</v>
      </c>
      <c r="R260" s="3">
        <f>VLOOKUP(J260,Aux_H_adj!$X$2:$Z$922,3,FALSE)</f>
        <v>56.2</v>
      </c>
      <c r="S260" s="3">
        <f t="shared" si="38"/>
        <v>17.889015603529039</v>
      </c>
      <c r="T260" s="3">
        <v>113.6</v>
      </c>
      <c r="U260" s="23">
        <f t="shared" si="42"/>
        <v>68.510000000000005</v>
      </c>
      <c r="V260" s="3">
        <f t="shared" si="39"/>
        <v>21.807410302451501</v>
      </c>
      <c r="W260" s="27">
        <f t="shared" si="43"/>
        <v>2.5100000000000001E-2</v>
      </c>
      <c r="X260" s="27">
        <f t="shared" si="44"/>
        <v>3.7400000000000003E-2</v>
      </c>
      <c r="Y260" s="3">
        <f>VLOOKUP(K260,SSP!$B$2:$D$113,3,FALSE)</f>
        <v>0.57999999999999996</v>
      </c>
      <c r="Z260" s="3">
        <f>EXP(Ferez!$B$8+Ferez!$B$9*LN(X260)+Ferez!$B$10*LN(O260)+Ferez!$B$11*LN(Y260))</f>
        <v>90.948121443122432</v>
      </c>
      <c r="AA260" s="3">
        <f>EXP(Ferez!$C$8+Ferez!$C$9*LN(Z260))</f>
        <v>21.292381118553774</v>
      </c>
      <c r="AB260" s="3">
        <f>Ferez!$D$8+Ferez!$D$9*Z260+Ferez!$D$10*AA260</f>
        <v>9.7352493186767823</v>
      </c>
      <c r="AC260" s="3">
        <f t="shared" si="45"/>
        <v>121.97575188035299</v>
      </c>
      <c r="AD260" s="3">
        <f>AC260*Ferez!$D$19</f>
        <v>60.987875940176494</v>
      </c>
      <c r="AE260" s="3">
        <f>(AD260/1000)*(10000/Ferez!$D$21)</f>
        <v>1.5246968985044125</v>
      </c>
      <c r="AF260" s="3">
        <f t="shared" si="46"/>
        <v>100.68337076179921</v>
      </c>
      <c r="AG260" s="3">
        <f>AF260*Ferez!$D$19</f>
        <v>50.341685380899605</v>
      </c>
      <c r="AH260" s="3">
        <f>(AG260/1000)*(10000/Ferez!$D$21)</f>
        <v>1.2585421345224901</v>
      </c>
      <c r="AI260" s="3">
        <f>AE260*Ferez!$D$20</f>
        <v>5.5905552945161787</v>
      </c>
    </row>
    <row r="261" spans="1:35" x14ac:dyDescent="0.25">
      <c r="A261" s="4">
        <v>1077</v>
      </c>
      <c r="B261" s="21" t="s">
        <v>3522</v>
      </c>
      <c r="C261" s="104">
        <v>12</v>
      </c>
      <c r="D261" s="22" t="s">
        <v>1650</v>
      </c>
      <c r="E261" s="100">
        <v>38487</v>
      </c>
      <c r="F261" s="100">
        <v>44204</v>
      </c>
      <c r="G261" s="105">
        <v>15.7</v>
      </c>
      <c r="H261" s="20" t="s">
        <v>1764</v>
      </c>
      <c r="I261" s="20" t="s">
        <v>1766</v>
      </c>
      <c r="J261" s="13">
        <v>1907</v>
      </c>
      <c r="K261" t="s">
        <v>7</v>
      </c>
      <c r="L261" t="s">
        <v>193</v>
      </c>
      <c r="M261" s="20" t="str">
        <f t="shared" si="40"/>
        <v>S</v>
      </c>
      <c r="N261" s="3">
        <v>9.1999999999999993</v>
      </c>
      <c r="O261" s="23">
        <f t="shared" si="41"/>
        <v>7.1</v>
      </c>
      <c r="P261" s="3">
        <v>32.4</v>
      </c>
      <c r="Q261" s="3">
        <f>VLOOKUP(J261,Aux_H_adj!$X$2:$Y$922,2,FALSE)</f>
        <v>32.4</v>
      </c>
      <c r="R261" s="3">
        <f>VLOOKUP(J261,Aux_H_adj!$X$2:$Z$922,3,FALSE)</f>
        <v>56.2</v>
      </c>
      <c r="S261" s="3">
        <f t="shared" si="38"/>
        <v>10.313240312354818</v>
      </c>
      <c r="T261" s="3">
        <v>113.6</v>
      </c>
      <c r="U261" s="23">
        <f t="shared" si="42"/>
        <v>39.5</v>
      </c>
      <c r="V261" s="3">
        <f t="shared" si="39"/>
        <v>12.573240504259733</v>
      </c>
      <c r="W261" s="27">
        <f t="shared" si="43"/>
        <v>8.3999999999999995E-3</v>
      </c>
      <c r="X261" s="27">
        <f t="shared" si="44"/>
        <v>1.24E-2</v>
      </c>
      <c r="Y261" s="3">
        <f>VLOOKUP(K261,SSP!$B$2:$D$113,3,FALSE)</f>
        <v>0.57999999999999996</v>
      </c>
      <c r="Z261" s="3">
        <f>EXP(Ferez!$B$8+Ferez!$B$9*LN(X261)+Ferez!$B$10*LN(O261)+Ferez!$B$11*LN(Y261))</f>
        <v>24.977479465813612</v>
      </c>
      <c r="AA261" s="3">
        <f>EXP(Ferez!$C$8+Ferez!$C$9*LN(Z261))</f>
        <v>8.1620112238704579</v>
      </c>
      <c r="AB261" s="3">
        <f>Ferez!$D$8+Ferez!$D$9*Z261+Ferez!$D$10*AA261</f>
        <v>2.7523011413676217</v>
      </c>
      <c r="AC261" s="3">
        <f t="shared" si="45"/>
        <v>35.891791831051691</v>
      </c>
      <c r="AD261" s="3">
        <f>AC261*Ferez!$D$19</f>
        <v>17.945895915525846</v>
      </c>
      <c r="AE261" s="3">
        <f>(AD261/1000)*(10000/Ferez!$D$21)</f>
        <v>0.44864739788814617</v>
      </c>
      <c r="AF261" s="3">
        <f t="shared" si="46"/>
        <v>27.729780607181233</v>
      </c>
      <c r="AG261" s="3">
        <f>AF261*Ferez!$D$19</f>
        <v>13.864890303590617</v>
      </c>
      <c r="AH261" s="3">
        <f>(AG261/1000)*(10000/Ferez!$D$21)</f>
        <v>0.34662225758976545</v>
      </c>
      <c r="AI261" s="3">
        <f>AE261*Ferez!$D$20</f>
        <v>1.6450404589232026</v>
      </c>
    </row>
    <row r="262" spans="1:35" x14ac:dyDescent="0.25">
      <c r="A262" s="4">
        <v>1078</v>
      </c>
      <c r="B262" s="21" t="s">
        <v>3522</v>
      </c>
      <c r="C262" s="104">
        <v>12</v>
      </c>
      <c r="D262" s="22" t="s">
        <v>1650</v>
      </c>
      <c r="E262" s="100">
        <v>38487</v>
      </c>
      <c r="F262" s="100">
        <v>44204</v>
      </c>
      <c r="G262" s="105">
        <v>15.7</v>
      </c>
      <c r="H262" s="20" t="s">
        <v>1764</v>
      </c>
      <c r="I262" s="20" t="s">
        <v>1767</v>
      </c>
      <c r="J262" s="13">
        <v>1907</v>
      </c>
      <c r="K262" t="s">
        <v>7</v>
      </c>
      <c r="L262" t="s">
        <v>193</v>
      </c>
      <c r="M262" s="20" t="str">
        <f t="shared" si="40"/>
        <v>S</v>
      </c>
      <c r="N262" s="3">
        <v>9.1999999999999993</v>
      </c>
      <c r="O262" s="23">
        <f t="shared" si="41"/>
        <v>7.22</v>
      </c>
      <c r="P262" s="3">
        <v>33.700000000000003</v>
      </c>
      <c r="Q262" s="3">
        <f>VLOOKUP(J262,Aux_H_adj!$X$2:$Y$922,2,FALSE)</f>
        <v>32.4</v>
      </c>
      <c r="R262" s="3">
        <f>VLOOKUP(J262,Aux_H_adj!$X$2:$Z$922,3,FALSE)</f>
        <v>56.2</v>
      </c>
      <c r="S262" s="3">
        <f t="shared" si="38"/>
        <v>10.727043164393747</v>
      </c>
      <c r="T262" s="3">
        <v>113.6</v>
      </c>
      <c r="U262" s="23">
        <f t="shared" si="42"/>
        <v>41.08</v>
      </c>
      <c r="V262" s="3">
        <f t="shared" si="39"/>
        <v>13.076170124430121</v>
      </c>
      <c r="W262" s="27">
        <f t="shared" si="43"/>
        <v>8.9999999999999993E-3</v>
      </c>
      <c r="X262" s="27">
        <f t="shared" si="44"/>
        <v>1.34E-2</v>
      </c>
      <c r="Y262" s="3">
        <f>VLOOKUP(K262,SSP!$B$2:$D$113,3,FALSE)</f>
        <v>0.57999999999999996</v>
      </c>
      <c r="Z262" s="3">
        <f>EXP(Ferez!$B$8+Ferez!$B$9*LN(X262)+Ferez!$B$10*LN(O262)+Ferez!$B$11*LN(Y262))</f>
        <v>27.313384998762078</v>
      </c>
      <c r="AA262" s="3">
        <f>EXP(Ferez!$C$8+Ferez!$C$9*LN(Z262))</f>
        <v>8.7217893710104395</v>
      </c>
      <c r="AB262" s="3">
        <f>Ferez!$D$8+Ferez!$D$9*Z262+Ferez!$D$10*AA262</f>
        <v>2.991376809129203</v>
      </c>
      <c r="AC262" s="3">
        <f t="shared" si="45"/>
        <v>39.02655117890172</v>
      </c>
      <c r="AD262" s="3">
        <f>AC262*Ferez!$D$19</f>
        <v>19.51327558945086</v>
      </c>
      <c r="AE262" s="3">
        <f>(AD262/1000)*(10000/Ferez!$D$21)</f>
        <v>0.48783188973627151</v>
      </c>
      <c r="AF262" s="3">
        <f t="shared" si="46"/>
        <v>30.304761807891282</v>
      </c>
      <c r="AG262" s="3">
        <f>AF262*Ferez!$D$19</f>
        <v>15.152380903945641</v>
      </c>
      <c r="AH262" s="3">
        <f>(AG262/1000)*(10000/Ferez!$D$21)</f>
        <v>0.37880952259864104</v>
      </c>
      <c r="AI262" s="3">
        <f>AE262*Ferez!$D$20</f>
        <v>1.7887169290329954</v>
      </c>
    </row>
    <row r="263" spans="1:35" x14ac:dyDescent="0.25">
      <c r="A263" s="4">
        <v>1057</v>
      </c>
      <c r="B263" s="21" t="s">
        <v>3522</v>
      </c>
      <c r="C263" s="104">
        <v>12</v>
      </c>
      <c r="D263" s="22" t="s">
        <v>1650</v>
      </c>
      <c r="E263" s="100">
        <v>38487</v>
      </c>
      <c r="F263" s="100">
        <v>44204</v>
      </c>
      <c r="G263" s="105">
        <v>15.7</v>
      </c>
      <c r="H263" s="20" t="s">
        <v>1731</v>
      </c>
      <c r="I263" s="20" t="s">
        <v>1732</v>
      </c>
      <c r="J263" s="13">
        <v>1909</v>
      </c>
      <c r="K263" t="s">
        <v>7</v>
      </c>
      <c r="L263" t="s">
        <v>193</v>
      </c>
      <c r="M263" s="20" t="str">
        <f t="shared" si="40"/>
        <v>N</v>
      </c>
      <c r="N263" s="3">
        <v>6</v>
      </c>
      <c r="O263" s="23">
        <f t="shared" si="41"/>
        <v>6</v>
      </c>
      <c r="P263" s="3">
        <v>21.5</v>
      </c>
      <c r="Q263" s="3">
        <f>VLOOKUP(J263,Aux_H_adj!$X$2:$Y$922,2,FALSE)</f>
        <v>21.5</v>
      </c>
      <c r="R263" s="3">
        <f>VLOOKUP(J263,Aux_H_adj!$X$2:$Z$922,3,FALSE)</f>
        <v>21.5</v>
      </c>
      <c r="S263" s="3">
        <f t="shared" si="38"/>
        <v>6.8436625529514998</v>
      </c>
      <c r="T263" s="3">
        <v>35</v>
      </c>
      <c r="U263" s="23">
        <f t="shared" si="42"/>
        <v>35</v>
      </c>
      <c r="V263" s="3">
        <f t="shared" si="39"/>
        <v>11.140846016432674</v>
      </c>
      <c r="W263" s="27">
        <f t="shared" si="43"/>
        <v>3.7000000000000002E-3</v>
      </c>
      <c r="X263" s="27">
        <f t="shared" si="44"/>
        <v>9.7000000000000003E-3</v>
      </c>
      <c r="Y263" s="3">
        <f>VLOOKUP(K263,SSP!$B$2:$D$113,3,FALSE)</f>
        <v>0.57999999999999996</v>
      </c>
      <c r="Z263" s="3">
        <f>EXP(Ferez!$B$8+Ferez!$B$9*LN(X263)+Ferez!$B$10*LN(O263)+Ferez!$B$11*LN(Y263))</f>
        <v>16.845368824365366</v>
      </c>
      <c r="AA263" s="3">
        <f>EXP(Ferez!$C$8+Ferez!$C$9*LN(Z263))</f>
        <v>6.0935418693301218</v>
      </c>
      <c r="AB263" s="3">
        <f>Ferez!$D$8+Ferez!$D$9*Z263+Ferez!$D$10*AA263</f>
        <v>1.9303136391115405</v>
      </c>
      <c r="AC263" s="3">
        <f t="shared" si="45"/>
        <v>24.869224332807029</v>
      </c>
      <c r="AD263" s="3">
        <f>AC263*Ferez!$D$19</f>
        <v>12.434612166403515</v>
      </c>
      <c r="AE263" s="3">
        <f>(AD263/1000)*(10000/Ferez!$D$21)</f>
        <v>0.3108653041600879</v>
      </c>
      <c r="AF263" s="3">
        <f t="shared" si="46"/>
        <v>18.775682463476905</v>
      </c>
      <c r="AG263" s="3">
        <f>AF263*Ferez!$D$19</f>
        <v>9.3878412317384523</v>
      </c>
      <c r="AH263" s="3">
        <f>(AG263/1000)*(10000/Ferez!$D$21)</f>
        <v>0.2346960307934613</v>
      </c>
      <c r="AI263" s="3">
        <f>AE263*Ferez!$D$20</f>
        <v>1.1398394485869889</v>
      </c>
    </row>
    <row r="264" spans="1:35" x14ac:dyDescent="0.25">
      <c r="A264" s="4">
        <v>1083</v>
      </c>
      <c r="B264" s="21" t="s">
        <v>3522</v>
      </c>
      <c r="C264" s="104">
        <v>12</v>
      </c>
      <c r="D264" s="22" t="s">
        <v>1650</v>
      </c>
      <c r="E264" s="100">
        <v>38487</v>
      </c>
      <c r="F264" s="100">
        <v>44204</v>
      </c>
      <c r="G264" s="105">
        <v>15.7</v>
      </c>
      <c r="H264" s="20" t="s">
        <v>1775</v>
      </c>
      <c r="I264" s="20" t="s">
        <v>1776</v>
      </c>
      <c r="J264" s="13">
        <v>1923</v>
      </c>
      <c r="K264" t="s">
        <v>7</v>
      </c>
      <c r="L264" t="s">
        <v>193</v>
      </c>
      <c r="M264" s="20" t="str">
        <f t="shared" si="40"/>
        <v>S</v>
      </c>
      <c r="N264" s="3">
        <v>7.5</v>
      </c>
      <c r="O264" s="23">
        <f t="shared" si="41"/>
        <v>5.94</v>
      </c>
      <c r="P264" s="3">
        <v>22.3</v>
      </c>
      <c r="Q264" s="3">
        <f>VLOOKUP(J264,Aux_H_adj!$X$2:$Y$922,2,FALSE)</f>
        <v>22.3</v>
      </c>
      <c r="R264" s="3">
        <f>VLOOKUP(J264,Aux_H_adj!$X$2:$Z$922,3,FALSE)</f>
        <v>33.200000000000003</v>
      </c>
      <c r="S264" s="3">
        <f t="shared" si="38"/>
        <v>7.0983104618985324</v>
      </c>
      <c r="T264" s="3">
        <v>62.8</v>
      </c>
      <c r="U264" s="23">
        <f t="shared" si="42"/>
        <v>27.19</v>
      </c>
      <c r="V264" s="3">
        <f t="shared" si="39"/>
        <v>8.6548458053372688</v>
      </c>
      <c r="W264" s="27">
        <f t="shared" si="43"/>
        <v>4.0000000000000001E-3</v>
      </c>
      <c r="X264" s="27">
        <f t="shared" si="44"/>
        <v>5.8999999999999999E-3</v>
      </c>
      <c r="Y264" s="3">
        <f>VLOOKUP(K264,SSP!$B$2:$D$113,3,FALSE)</f>
        <v>0.57999999999999996</v>
      </c>
      <c r="Z264" s="3">
        <f>EXP(Ferez!$B$8+Ferez!$B$9*LN(X264)+Ferez!$B$10*LN(O264)+Ferez!$B$11*LN(Y264))</f>
        <v>10.429241209576132</v>
      </c>
      <c r="AA264" s="3">
        <f>EXP(Ferez!$C$8+Ferez!$C$9*LN(Z264))</f>
        <v>4.2694409353302056</v>
      </c>
      <c r="AB264" s="3">
        <f>Ferez!$D$8+Ferez!$D$9*Z264+Ferez!$D$10*AA264</f>
        <v>1.2983397637457896</v>
      </c>
      <c r="AC264" s="3">
        <f t="shared" si="45"/>
        <v>15.997021908652126</v>
      </c>
      <c r="AD264" s="3">
        <f>AC264*Ferez!$D$19</f>
        <v>7.9985109543260631</v>
      </c>
      <c r="AE264" s="3">
        <f>(AD264/1000)*(10000/Ferez!$D$21)</f>
        <v>0.19996277385815159</v>
      </c>
      <c r="AF264" s="3">
        <f t="shared" si="46"/>
        <v>11.727580973321921</v>
      </c>
      <c r="AG264" s="3">
        <f>AF264*Ferez!$D$19</f>
        <v>5.8637904866609603</v>
      </c>
      <c r="AH264" s="3">
        <f>(AG264/1000)*(10000/Ferez!$D$21)</f>
        <v>0.14659476216652401</v>
      </c>
      <c r="AI264" s="3">
        <f>AE264*Ferez!$D$20</f>
        <v>0.73319683747988917</v>
      </c>
    </row>
    <row r="265" spans="1:35" x14ac:dyDescent="0.25">
      <c r="A265" s="4">
        <v>1084</v>
      </c>
      <c r="B265" s="21" t="s">
        <v>3522</v>
      </c>
      <c r="C265" s="104">
        <v>12</v>
      </c>
      <c r="D265" s="22" t="s">
        <v>1650</v>
      </c>
      <c r="E265" s="100">
        <v>38487</v>
      </c>
      <c r="F265" s="100">
        <v>44204</v>
      </c>
      <c r="G265" s="105">
        <v>15.7</v>
      </c>
      <c r="H265" s="20" t="s">
        <v>1775</v>
      </c>
      <c r="I265" s="20" t="s">
        <v>1777</v>
      </c>
      <c r="J265" s="13">
        <v>1923</v>
      </c>
      <c r="K265" t="s">
        <v>7</v>
      </c>
      <c r="L265" t="s">
        <v>193</v>
      </c>
      <c r="M265" s="20" t="str">
        <f t="shared" si="40"/>
        <v>S</v>
      </c>
      <c r="N265" s="3">
        <v>7.5</v>
      </c>
      <c r="O265" s="23">
        <f t="shared" si="41"/>
        <v>7.5</v>
      </c>
      <c r="P265" s="3">
        <v>33.200000000000003</v>
      </c>
      <c r="Q265" s="3">
        <f>VLOOKUP(J265,Aux_H_adj!$X$2:$Y$922,2,FALSE)</f>
        <v>22.3</v>
      </c>
      <c r="R265" s="3">
        <f>VLOOKUP(J265,Aux_H_adj!$X$2:$Z$922,3,FALSE)</f>
        <v>33.200000000000003</v>
      </c>
      <c r="S265" s="3">
        <f t="shared" si="38"/>
        <v>10.567888221301851</v>
      </c>
      <c r="T265" s="3">
        <v>62.8</v>
      </c>
      <c r="U265" s="23">
        <f t="shared" si="42"/>
        <v>40.47</v>
      </c>
      <c r="V265" s="3">
        <f t="shared" si="39"/>
        <v>12.882001093858008</v>
      </c>
      <c r="W265" s="27">
        <f t="shared" si="43"/>
        <v>8.8000000000000005E-3</v>
      </c>
      <c r="X265" s="27">
        <f t="shared" si="44"/>
        <v>1.2999999999999999E-2</v>
      </c>
      <c r="Y265" s="3">
        <f>VLOOKUP(K265,SSP!$B$2:$D$113,3,FALSE)</f>
        <v>0.57999999999999996</v>
      </c>
      <c r="Z265" s="3">
        <f>EXP(Ferez!$B$8+Ferez!$B$9*LN(X265)+Ferez!$B$10*LN(O265)+Ferez!$B$11*LN(Y265))</f>
        <v>27.531263505028811</v>
      </c>
      <c r="AA265" s="3">
        <f>EXP(Ferez!$C$8+Ferez!$C$9*LN(Z265))</f>
        <v>8.7733579433430986</v>
      </c>
      <c r="AB265" s="3">
        <f>Ferez!$D$8+Ferez!$D$9*Z265+Ferez!$D$10*AA265</f>
        <v>3.0137318018785519</v>
      </c>
      <c r="AC265" s="3">
        <f t="shared" si="45"/>
        <v>39.31835325025046</v>
      </c>
      <c r="AD265" s="3">
        <f>AC265*Ferez!$D$19</f>
        <v>19.65917662512523</v>
      </c>
      <c r="AE265" s="3">
        <f>(AD265/1000)*(10000/Ferez!$D$21)</f>
        <v>0.49147941562813074</v>
      </c>
      <c r="AF265" s="3">
        <f t="shared" si="46"/>
        <v>30.544995306907364</v>
      </c>
      <c r="AG265" s="3">
        <f>AF265*Ferez!$D$19</f>
        <v>15.272497653453682</v>
      </c>
      <c r="AH265" s="3">
        <f>(AG265/1000)*(10000/Ferez!$D$21)</f>
        <v>0.38181244133634201</v>
      </c>
      <c r="AI265" s="3">
        <f>AE265*Ferez!$D$20</f>
        <v>1.8020911906364794</v>
      </c>
    </row>
    <row r="266" spans="1:35" x14ac:dyDescent="0.25">
      <c r="A266" s="4">
        <v>1085</v>
      </c>
      <c r="B266" s="21" t="s">
        <v>3522</v>
      </c>
      <c r="C266" s="104">
        <v>12</v>
      </c>
      <c r="D266" s="22" t="s">
        <v>1650</v>
      </c>
      <c r="E266" s="100">
        <v>38487</v>
      </c>
      <c r="F266" s="100">
        <v>44204</v>
      </c>
      <c r="G266" s="105">
        <v>15.7</v>
      </c>
      <c r="H266" s="20" t="s">
        <v>1775</v>
      </c>
      <c r="I266" s="20" t="s">
        <v>1778</v>
      </c>
      <c r="J266" s="13">
        <v>1923</v>
      </c>
      <c r="K266" t="s">
        <v>7</v>
      </c>
      <c r="L266" t="s">
        <v>193</v>
      </c>
      <c r="M266" s="20" t="str">
        <f t="shared" si="40"/>
        <v>S</v>
      </c>
      <c r="N266" s="3">
        <v>7.5</v>
      </c>
      <c r="O266" s="23">
        <f t="shared" si="41"/>
        <v>6.24</v>
      </c>
      <c r="P266" s="3">
        <v>24.6</v>
      </c>
      <c r="Q266" s="3">
        <f>VLOOKUP(J266,Aux_H_adj!$X$2:$Y$922,2,FALSE)</f>
        <v>22.3</v>
      </c>
      <c r="R266" s="3">
        <f>VLOOKUP(J266,Aux_H_adj!$X$2:$Z$922,3,FALSE)</f>
        <v>33.200000000000003</v>
      </c>
      <c r="S266" s="3">
        <f t="shared" si="38"/>
        <v>7.8304232001212517</v>
      </c>
      <c r="T266" s="3">
        <v>62.8</v>
      </c>
      <c r="U266" s="23">
        <f t="shared" si="42"/>
        <v>29.99</v>
      </c>
      <c r="V266" s="3">
        <f t="shared" si="39"/>
        <v>9.5461134866518815</v>
      </c>
      <c r="W266" s="27">
        <f t="shared" si="43"/>
        <v>4.7999999999999996E-3</v>
      </c>
      <c r="X266" s="27">
        <f t="shared" si="44"/>
        <v>7.1999999999999998E-3</v>
      </c>
      <c r="Y266" s="3">
        <f>VLOOKUP(K266,SSP!$B$2:$D$113,3,FALSE)</f>
        <v>0.57999999999999996</v>
      </c>
      <c r="Z266" s="3">
        <f>EXP(Ferez!$B$8+Ferez!$B$9*LN(X266)+Ferez!$B$10*LN(O266)+Ferez!$B$11*LN(Y266))</f>
        <v>13.199128456025157</v>
      </c>
      <c r="AA266" s="3">
        <f>EXP(Ferez!$C$8+Ferez!$C$9*LN(Z266))</f>
        <v>5.0847430135431368</v>
      </c>
      <c r="AB266" s="3">
        <f>Ferez!$D$8+Ferez!$D$9*Z266+Ferez!$D$10*AA266</f>
        <v>1.5687682487479651</v>
      </c>
      <c r="AC266" s="3">
        <f t="shared" si="45"/>
        <v>19.852639718316258</v>
      </c>
      <c r="AD266" s="3">
        <f>AC266*Ferez!$D$19</f>
        <v>9.926319859158129</v>
      </c>
      <c r="AE266" s="3">
        <f>(AD266/1000)*(10000/Ferez!$D$21)</f>
        <v>0.24815799647895323</v>
      </c>
      <c r="AF266" s="3">
        <f t="shared" si="46"/>
        <v>14.767896704773122</v>
      </c>
      <c r="AG266" s="3">
        <f>AF266*Ferez!$D$19</f>
        <v>7.383948352386561</v>
      </c>
      <c r="AH266" s="3">
        <f>(AG266/1000)*(10000/Ferez!$D$21)</f>
        <v>0.18459870880966403</v>
      </c>
      <c r="AI266" s="3">
        <f>AE266*Ferez!$D$20</f>
        <v>0.90991265375616182</v>
      </c>
    </row>
    <row r="267" spans="1:35" x14ac:dyDescent="0.25">
      <c r="A267" s="4">
        <v>1019</v>
      </c>
      <c r="B267" s="21" t="s">
        <v>3522</v>
      </c>
      <c r="C267" s="104">
        <v>12</v>
      </c>
      <c r="D267" s="22" t="s">
        <v>1650</v>
      </c>
      <c r="E267" s="100">
        <v>38487</v>
      </c>
      <c r="F267" s="100">
        <v>44204</v>
      </c>
      <c r="G267" s="105">
        <v>15.7</v>
      </c>
      <c r="H267" s="20" t="s">
        <v>1661</v>
      </c>
      <c r="I267" s="20" t="s">
        <v>1662</v>
      </c>
      <c r="J267" s="13">
        <v>1924</v>
      </c>
      <c r="K267" t="s">
        <v>7</v>
      </c>
      <c r="L267" t="s">
        <v>193</v>
      </c>
      <c r="M267" s="20" t="str">
        <f t="shared" si="40"/>
        <v>N</v>
      </c>
      <c r="N267" s="3">
        <v>11.2</v>
      </c>
      <c r="O267" s="23">
        <f t="shared" si="41"/>
        <v>11.2</v>
      </c>
      <c r="P267" s="3">
        <v>41.9</v>
      </c>
      <c r="Q267" s="3">
        <f>VLOOKUP(J267,Aux_H_adj!$X$2:$Y$922,2,FALSE)</f>
        <v>41.9</v>
      </c>
      <c r="R267" s="3">
        <f>VLOOKUP(J267,Aux_H_adj!$X$2:$Z$922,3,FALSE)</f>
        <v>41.9</v>
      </c>
      <c r="S267" s="3">
        <f t="shared" si="38"/>
        <v>13.33718423110083</v>
      </c>
      <c r="T267" s="3">
        <v>55.5</v>
      </c>
      <c r="U267" s="23">
        <f t="shared" si="42"/>
        <v>55.5</v>
      </c>
      <c r="V267" s="3">
        <f t="shared" si="39"/>
        <v>17.666198683200381</v>
      </c>
      <c r="W267" s="27">
        <f t="shared" si="43"/>
        <v>1.4E-2</v>
      </c>
      <c r="X267" s="27">
        <f t="shared" si="44"/>
        <v>2.4500000000000001E-2</v>
      </c>
      <c r="Y267" s="3">
        <f>VLOOKUP(K267,SSP!$B$2:$D$113,3,FALSE)</f>
        <v>0.57999999999999996</v>
      </c>
      <c r="Z267" s="3">
        <f>EXP(Ferez!$B$8+Ferez!$B$9*LN(X267)+Ferez!$B$10*LN(O267)+Ferez!$B$11*LN(Y267))</f>
        <v>73.678641710284069</v>
      </c>
      <c r="AA267" s="3">
        <f>EXP(Ferez!$C$8+Ferez!$C$9*LN(Z267))</f>
        <v>18.212497286875283</v>
      </c>
      <c r="AB267" s="3">
        <f>Ferez!$D$8+Ferez!$D$9*Z267+Ferez!$D$10*AA267</f>
        <v>7.8764782007076546</v>
      </c>
      <c r="AC267" s="3">
        <f t="shared" si="45"/>
        <v>99.767617197866997</v>
      </c>
      <c r="AD267" s="3">
        <f>AC267*Ferez!$D$19</f>
        <v>49.883808598933499</v>
      </c>
      <c r="AE267" s="3">
        <f>(AD267/1000)*(10000/Ferez!$D$21)</f>
        <v>1.2470952149733376</v>
      </c>
      <c r="AF267" s="3">
        <f t="shared" si="46"/>
        <v>81.555119910991721</v>
      </c>
      <c r="AG267" s="3">
        <f>AF267*Ferez!$D$19</f>
        <v>40.77755995549586</v>
      </c>
      <c r="AH267" s="3">
        <f>(AG267/1000)*(10000/Ferez!$D$21)</f>
        <v>1.0194389988873964</v>
      </c>
      <c r="AI267" s="3">
        <f>AE267*Ferez!$D$20</f>
        <v>4.572682454902238</v>
      </c>
    </row>
    <row r="268" spans="1:35" x14ac:dyDescent="0.25">
      <c r="A268" s="4">
        <v>1065</v>
      </c>
      <c r="B268" s="21" t="s">
        <v>3522</v>
      </c>
      <c r="C268" s="104">
        <v>12</v>
      </c>
      <c r="D268" s="22" t="s">
        <v>1650</v>
      </c>
      <c r="E268" s="100">
        <v>38487</v>
      </c>
      <c r="F268" s="100">
        <v>44204</v>
      </c>
      <c r="G268" s="105">
        <v>15.7</v>
      </c>
      <c r="H268" s="20" t="s">
        <v>1747</v>
      </c>
      <c r="I268" s="20" t="s">
        <v>1748</v>
      </c>
      <c r="J268" s="13">
        <v>1931</v>
      </c>
      <c r="K268" t="s">
        <v>79</v>
      </c>
      <c r="L268" t="s">
        <v>78</v>
      </c>
      <c r="M268" s="20" t="str">
        <f t="shared" si="40"/>
        <v>S</v>
      </c>
      <c r="N268" s="3">
        <v>6.3</v>
      </c>
      <c r="O268" s="23">
        <f t="shared" si="41"/>
        <v>6.3</v>
      </c>
      <c r="P268" s="3">
        <v>25.6</v>
      </c>
      <c r="Q268" s="3">
        <f>VLOOKUP(J268,Aux_H_adj!$X$2:$Y$922,2,FALSE)</f>
        <v>25.6</v>
      </c>
      <c r="R268" s="3">
        <f>VLOOKUP(J268,Aux_H_adj!$X$2:$Z$922,3,FALSE)</f>
        <v>30.4</v>
      </c>
      <c r="S268" s="3">
        <f t="shared" si="38"/>
        <v>8.1487330863050413</v>
      </c>
      <c r="T268" s="3">
        <v>31.5</v>
      </c>
      <c r="U268" s="23">
        <f t="shared" si="42"/>
        <v>31.21</v>
      </c>
      <c r="V268" s="3">
        <f t="shared" si="39"/>
        <v>9.9344515477961082</v>
      </c>
      <c r="W268" s="27">
        <f t="shared" si="43"/>
        <v>5.1999999999999998E-3</v>
      </c>
      <c r="X268" s="27">
        <f t="shared" si="44"/>
        <v>7.7999999999999996E-3</v>
      </c>
      <c r="Y268" s="3">
        <f>VLOOKUP(K268,SSP!$B$2:$D$113,3,FALSE)</f>
        <v>0.31000000000000155</v>
      </c>
      <c r="Z268" s="3">
        <f>EXP(Ferez!$B$8+Ferez!$B$9*LN(X268)+Ferez!$B$10*LN(O268)+Ferez!$B$11*LN(Y268))</f>
        <v>7.5732152123126681</v>
      </c>
      <c r="AA268" s="3">
        <f>EXP(Ferez!$C$8+Ferez!$C$9*LN(Z268))</f>
        <v>3.3671126640554943</v>
      </c>
      <c r="AB268" s="3">
        <f>Ferez!$D$8+Ferez!$D$9*Z268+Ferez!$D$10*AA268</f>
        <v>1.0248187493717165</v>
      </c>
      <c r="AC268" s="3">
        <f t="shared" si="45"/>
        <v>11.965146625739878</v>
      </c>
      <c r="AD268" s="3">
        <f>AC268*Ferez!$D$19</f>
        <v>5.9825733128699392</v>
      </c>
      <c r="AE268" s="3">
        <f>(AD268/1000)*(10000/Ferez!$D$21)</f>
        <v>0.14956433282174847</v>
      </c>
      <c r="AF268" s="3">
        <f t="shared" si="46"/>
        <v>8.5980339616843846</v>
      </c>
      <c r="AG268" s="3">
        <f>AF268*Ferez!$D$19</f>
        <v>4.2990169808421923</v>
      </c>
      <c r="AH268" s="3">
        <f>(AG268/1000)*(10000/Ferez!$D$21)</f>
        <v>0.10747542452105481</v>
      </c>
      <c r="AI268" s="3">
        <f>AE268*Ferez!$D$20</f>
        <v>0.54840255367974433</v>
      </c>
    </row>
    <row r="269" spans="1:35" x14ac:dyDescent="0.25">
      <c r="A269" s="4">
        <v>1066</v>
      </c>
      <c r="B269" s="21" t="s">
        <v>3522</v>
      </c>
      <c r="C269" s="104">
        <v>12</v>
      </c>
      <c r="D269" s="22" t="s">
        <v>1650</v>
      </c>
      <c r="E269" s="100">
        <v>38487</v>
      </c>
      <c r="F269" s="100">
        <v>44204</v>
      </c>
      <c r="G269" s="105">
        <v>15.7</v>
      </c>
      <c r="H269" s="20" t="s">
        <v>1747</v>
      </c>
      <c r="I269" s="20" t="s">
        <v>1749</v>
      </c>
      <c r="J269" s="13">
        <v>1931</v>
      </c>
      <c r="K269" t="s">
        <v>79</v>
      </c>
      <c r="L269" t="s">
        <v>78</v>
      </c>
      <c r="M269" s="20" t="str">
        <f t="shared" si="40"/>
        <v>S</v>
      </c>
      <c r="N269" s="3">
        <v>6.3</v>
      </c>
      <c r="O269" s="23">
        <f t="shared" si="41"/>
        <v>6.3</v>
      </c>
      <c r="P269" s="3">
        <v>30.4</v>
      </c>
      <c r="Q269" s="3">
        <f>VLOOKUP(J269,Aux_H_adj!$X$2:$Y$922,2,FALSE)</f>
        <v>25.6</v>
      </c>
      <c r="R269" s="3">
        <f>VLOOKUP(J269,Aux_H_adj!$X$2:$Z$922,3,FALSE)</f>
        <v>30.4</v>
      </c>
      <c r="S269" s="3">
        <f t="shared" si="38"/>
        <v>9.6766205399872369</v>
      </c>
      <c r="T269" s="3">
        <v>31.5</v>
      </c>
      <c r="U269" s="23">
        <f t="shared" si="42"/>
        <v>37.06</v>
      </c>
      <c r="V269" s="3">
        <f t="shared" si="39"/>
        <v>11.796564381971283</v>
      </c>
      <c r="W269" s="27">
        <f t="shared" si="43"/>
        <v>7.4000000000000003E-3</v>
      </c>
      <c r="X269" s="27">
        <f t="shared" si="44"/>
        <v>1.09E-2</v>
      </c>
      <c r="Y269" s="3">
        <f>VLOOKUP(K269,SSP!$B$2:$D$113,3,FALSE)</f>
        <v>0.31000000000000155</v>
      </c>
      <c r="Z269" s="3">
        <f>EXP(Ferez!$B$8+Ferez!$B$9*LN(X269)+Ferez!$B$10*LN(O269)+Ferez!$B$11*LN(Y269))</f>
        <v>10.389872537590294</v>
      </c>
      <c r="AA269" s="3">
        <f>EXP(Ferez!$C$8+Ferez!$C$9*LN(Z269))</f>
        <v>4.257477188931758</v>
      </c>
      <c r="AB269" s="3">
        <f>Ferez!$D$8+Ferez!$D$9*Z269+Ferez!$D$10*AA269</f>
        <v>1.2945285376192861</v>
      </c>
      <c r="AC269" s="3">
        <f t="shared" si="45"/>
        <v>15.941878264141337</v>
      </c>
      <c r="AD269" s="3">
        <f>AC269*Ferez!$D$19</f>
        <v>7.9709391320706686</v>
      </c>
      <c r="AE269" s="3">
        <f>(AD269/1000)*(10000/Ferez!$D$21)</f>
        <v>0.1992734783017667</v>
      </c>
      <c r="AF269" s="3">
        <f t="shared" si="46"/>
        <v>11.68440107520958</v>
      </c>
      <c r="AG269" s="3">
        <f>AF269*Ferez!$D$19</f>
        <v>5.8422005376047901</v>
      </c>
      <c r="AH269" s="3">
        <f>(AG269/1000)*(10000/Ferez!$D$21)</f>
        <v>0.14605501344011976</v>
      </c>
      <c r="AI269" s="3">
        <f>AE269*Ferez!$D$20</f>
        <v>0.7306694204398112</v>
      </c>
    </row>
    <row r="270" spans="1:35" x14ac:dyDescent="0.25">
      <c r="A270" s="4">
        <v>1067</v>
      </c>
      <c r="B270" s="21" t="s">
        <v>3522</v>
      </c>
      <c r="C270" s="104">
        <v>12</v>
      </c>
      <c r="D270" s="22" t="s">
        <v>1650</v>
      </c>
      <c r="E270" s="100">
        <v>38487</v>
      </c>
      <c r="F270" s="100">
        <v>44204</v>
      </c>
      <c r="G270" s="105">
        <v>15.7</v>
      </c>
      <c r="H270" s="20" t="s">
        <v>1747</v>
      </c>
      <c r="I270" s="20" t="s">
        <v>1750</v>
      </c>
      <c r="J270" s="13">
        <v>1931</v>
      </c>
      <c r="K270" t="s">
        <v>79</v>
      </c>
      <c r="L270" t="s">
        <v>78</v>
      </c>
      <c r="M270" s="20" t="str">
        <f t="shared" si="40"/>
        <v>S</v>
      </c>
      <c r="N270" s="3">
        <v>6.3</v>
      </c>
      <c r="O270" s="23">
        <f t="shared" si="41"/>
        <v>6.3</v>
      </c>
      <c r="P270" s="3">
        <v>26</v>
      </c>
      <c r="Q270" s="3">
        <f>VLOOKUP(J270,Aux_H_adj!$X$2:$Y$922,2,FALSE)</f>
        <v>25.6</v>
      </c>
      <c r="R270" s="3">
        <f>VLOOKUP(J270,Aux_H_adj!$X$2:$Z$922,3,FALSE)</f>
        <v>30.4</v>
      </c>
      <c r="S270" s="3">
        <f t="shared" si="38"/>
        <v>8.2760570407785572</v>
      </c>
      <c r="T270" s="3">
        <v>31.5</v>
      </c>
      <c r="U270" s="23">
        <f t="shared" si="42"/>
        <v>31.7</v>
      </c>
      <c r="V270" s="3">
        <f t="shared" si="39"/>
        <v>10.090423392026164</v>
      </c>
      <c r="W270" s="27">
        <f t="shared" si="43"/>
        <v>5.4000000000000003E-3</v>
      </c>
      <c r="X270" s="27">
        <f t="shared" si="44"/>
        <v>8.0000000000000002E-3</v>
      </c>
      <c r="Y270" s="3">
        <f>VLOOKUP(K270,SSP!$B$2:$D$113,3,FALSE)</f>
        <v>0.31000000000000155</v>
      </c>
      <c r="Z270" s="3">
        <f>EXP(Ferez!$B$8+Ferez!$B$9*LN(X270)+Ferez!$B$10*LN(O270)+Ferez!$B$11*LN(Y270))</f>
        <v>7.7565800168690995</v>
      </c>
      <c r="AA270" s="3">
        <f>EXP(Ferez!$C$8+Ferez!$C$9*LN(Z270))</f>
        <v>3.4274150584858751</v>
      </c>
      <c r="AB270" s="3">
        <f>Ferez!$D$8+Ferez!$D$9*Z270+Ferez!$D$10*AA270</f>
        <v>1.0421751815324158</v>
      </c>
      <c r="AC270" s="3">
        <f t="shared" si="45"/>
        <v>12.226170256887391</v>
      </c>
      <c r="AD270" s="3">
        <f>AC270*Ferez!$D$19</f>
        <v>6.1130851284436956</v>
      </c>
      <c r="AE270" s="3">
        <f>(AD270/1000)*(10000/Ferez!$D$21)</f>
        <v>0.1528271282110924</v>
      </c>
      <c r="AF270" s="3">
        <f t="shared" si="46"/>
        <v>8.7987551984015155</v>
      </c>
      <c r="AG270" s="3">
        <f>AF270*Ferez!$D$19</f>
        <v>4.3993775992007578</v>
      </c>
      <c r="AH270" s="3">
        <f>(AG270/1000)*(10000/Ferez!$D$21)</f>
        <v>0.10998443998001894</v>
      </c>
      <c r="AI270" s="3">
        <f>AE270*Ferez!$D$20</f>
        <v>0.56036613677400549</v>
      </c>
    </row>
    <row r="271" spans="1:35" x14ac:dyDescent="0.25">
      <c r="A271" s="4">
        <v>1059</v>
      </c>
      <c r="B271" s="21" t="s">
        <v>3522</v>
      </c>
      <c r="C271" s="104">
        <v>12</v>
      </c>
      <c r="D271" s="22" t="s">
        <v>1650</v>
      </c>
      <c r="E271" s="100">
        <v>38487</v>
      </c>
      <c r="F271" s="100">
        <v>44204</v>
      </c>
      <c r="G271" s="105">
        <v>15.7</v>
      </c>
      <c r="H271" s="20" t="s">
        <v>1735</v>
      </c>
      <c r="I271" s="20" t="s">
        <v>1736</v>
      </c>
      <c r="J271" s="13">
        <v>1933</v>
      </c>
      <c r="K271" t="s">
        <v>7</v>
      </c>
      <c r="L271" t="s">
        <v>193</v>
      </c>
      <c r="M271" s="20" t="str">
        <f t="shared" si="40"/>
        <v>N</v>
      </c>
      <c r="N271" s="3">
        <v>11.3</v>
      </c>
      <c r="O271" s="23">
        <f t="shared" si="41"/>
        <v>11.3</v>
      </c>
      <c r="P271" s="3">
        <v>68.8</v>
      </c>
      <c r="Q271" s="3">
        <f>VLOOKUP(J271,Aux_H_adj!$X$2:$Y$922,2,FALSE)</f>
        <v>68.8</v>
      </c>
      <c r="R271" s="3">
        <f>VLOOKUP(J271,Aux_H_adj!$X$2:$Z$922,3,FALSE)</f>
        <v>68.8</v>
      </c>
      <c r="S271" s="3">
        <f t="shared" si="38"/>
        <v>21.899720169444798</v>
      </c>
      <c r="T271" s="3">
        <v>80.2</v>
      </c>
      <c r="U271" s="23">
        <f t="shared" si="42"/>
        <v>80.2</v>
      </c>
      <c r="V271" s="3">
        <f t="shared" si="39"/>
        <v>25.528452871940015</v>
      </c>
      <c r="W271" s="27">
        <f t="shared" si="43"/>
        <v>3.7699999999999997E-2</v>
      </c>
      <c r="X271" s="27">
        <f t="shared" si="44"/>
        <v>5.1200000000000002E-2</v>
      </c>
      <c r="Y271" s="3">
        <f>VLOOKUP(K271,SSP!$B$2:$D$113,3,FALSE)</f>
        <v>0.57999999999999996</v>
      </c>
      <c r="Z271" s="3">
        <f>EXP(Ferez!$B$8+Ferez!$B$9*LN(X271)+Ferez!$B$10*LN(O271)+Ferez!$B$11*LN(Y271))</f>
        <v>149.11874737347878</v>
      </c>
      <c r="AA271" s="3">
        <f>EXP(Ferez!$C$8+Ferez!$C$9*LN(Z271))</f>
        <v>30.729377755949901</v>
      </c>
      <c r="AB271" s="3">
        <f>Ferez!$D$8+Ferez!$D$9*Z271+Ferez!$D$10*AA271</f>
        <v>16.077160164293623</v>
      </c>
      <c r="AC271" s="3">
        <f t="shared" si="45"/>
        <v>195.92528529372231</v>
      </c>
      <c r="AD271" s="3">
        <f>AC271*Ferez!$D$19</f>
        <v>97.962642646861156</v>
      </c>
      <c r="AE271" s="3">
        <f>(AD271/1000)*(10000/Ferez!$D$21)</f>
        <v>2.4490660661715289</v>
      </c>
      <c r="AF271" s="3">
        <f t="shared" si="46"/>
        <v>165.1959075377724</v>
      </c>
      <c r="AG271" s="3">
        <f>AF271*Ferez!$D$19</f>
        <v>82.5979537688862</v>
      </c>
      <c r="AH271" s="3">
        <f>(AG271/1000)*(10000/Ferez!$D$21)</f>
        <v>2.0649488442221551</v>
      </c>
      <c r="AI271" s="3">
        <f>AE271*Ferez!$D$20</f>
        <v>8.9799089092956059</v>
      </c>
    </row>
    <row r="272" spans="1:35" x14ac:dyDescent="0.25">
      <c r="A272" s="4">
        <v>1025</v>
      </c>
      <c r="B272" s="21" t="s">
        <v>3522</v>
      </c>
      <c r="C272" s="104">
        <v>12</v>
      </c>
      <c r="D272" s="22" t="s">
        <v>1650</v>
      </c>
      <c r="E272" s="100">
        <v>38487</v>
      </c>
      <c r="F272" s="100">
        <v>44204</v>
      </c>
      <c r="G272" s="105">
        <v>15.7</v>
      </c>
      <c r="H272" s="20" t="s">
        <v>1673</v>
      </c>
      <c r="I272" s="20" t="s">
        <v>1674</v>
      </c>
      <c r="J272" s="13">
        <v>1935</v>
      </c>
      <c r="K272" t="s">
        <v>7</v>
      </c>
      <c r="L272" t="s">
        <v>193</v>
      </c>
      <c r="M272" s="20" t="str">
        <f t="shared" si="40"/>
        <v>S</v>
      </c>
      <c r="N272" s="3">
        <v>12.2</v>
      </c>
      <c r="O272" s="23">
        <f t="shared" si="41"/>
        <v>8.19</v>
      </c>
      <c r="P272" s="3">
        <v>45.9</v>
      </c>
      <c r="Q272" s="3">
        <f>VLOOKUP(J272,Aux_H_adj!$X$2:$Y$922,2,FALSE)</f>
        <v>45.9</v>
      </c>
      <c r="R272" s="3">
        <f>VLOOKUP(J272,Aux_H_adj!$X$2:$Z$922,3,FALSE)</f>
        <v>48.6</v>
      </c>
      <c r="S272" s="3">
        <f t="shared" si="38"/>
        <v>14.610423775835992</v>
      </c>
      <c r="T272" s="3">
        <v>89.7</v>
      </c>
      <c r="U272" s="23">
        <f t="shared" si="42"/>
        <v>55.96</v>
      </c>
      <c r="V272" s="3">
        <f t="shared" si="39"/>
        <v>17.812621230844925</v>
      </c>
      <c r="W272" s="27">
        <f t="shared" si="43"/>
        <v>1.6799999999999999E-2</v>
      </c>
      <c r="X272" s="27">
        <f t="shared" si="44"/>
        <v>2.4899999999999999E-2</v>
      </c>
      <c r="Y272" s="3">
        <f>VLOOKUP(K272,SSP!$B$2:$D$113,3,FALSE)</f>
        <v>0.57999999999999996</v>
      </c>
      <c r="Z272" s="3">
        <f>EXP(Ferez!$B$8+Ferez!$B$9*LN(X272)+Ferez!$B$10*LN(O272)+Ferez!$B$11*LN(Y272))</f>
        <v>55.372106172407143</v>
      </c>
      <c r="AA272" s="3">
        <f>EXP(Ferez!$C$8+Ferez!$C$9*LN(Z272))</f>
        <v>14.734238661951812</v>
      </c>
      <c r="AB272" s="3">
        <f>Ferez!$D$8+Ferez!$D$9*Z272+Ferez!$D$10*AA272</f>
        <v>5.9244867228343168</v>
      </c>
      <c r="AC272" s="3">
        <f t="shared" si="45"/>
        <v>76.030831557193267</v>
      </c>
      <c r="AD272" s="3">
        <f>AC272*Ferez!$D$19</f>
        <v>38.015415778596633</v>
      </c>
      <c r="AE272" s="3">
        <f>(AD272/1000)*(10000/Ferez!$D$21)</f>
        <v>0.95038539446491588</v>
      </c>
      <c r="AF272" s="3">
        <f t="shared" si="46"/>
        <v>61.29659289524146</v>
      </c>
      <c r="AG272" s="3">
        <f>AF272*Ferez!$D$19</f>
        <v>30.64829644762073</v>
      </c>
      <c r="AH272" s="3">
        <f>(AG272/1000)*(10000/Ferez!$D$21)</f>
        <v>0.76620741119051827</v>
      </c>
      <c r="AI272" s="3">
        <f>AE272*Ferez!$D$20</f>
        <v>3.484746446371358</v>
      </c>
    </row>
    <row r="273" spans="1:35" x14ac:dyDescent="0.25">
      <c r="A273" s="4">
        <v>1026</v>
      </c>
      <c r="B273" s="21" t="s">
        <v>3522</v>
      </c>
      <c r="C273" s="104">
        <v>12</v>
      </c>
      <c r="D273" s="22" t="s">
        <v>1650</v>
      </c>
      <c r="E273" s="100">
        <v>38487</v>
      </c>
      <c r="F273" s="100">
        <v>44204</v>
      </c>
      <c r="G273" s="105">
        <v>15.7</v>
      </c>
      <c r="H273" s="20" t="s">
        <v>1673</v>
      </c>
      <c r="I273" s="20" t="s">
        <v>1675</v>
      </c>
      <c r="J273" s="13">
        <v>1935</v>
      </c>
      <c r="K273" t="s">
        <v>7</v>
      </c>
      <c r="L273" t="s">
        <v>193</v>
      </c>
      <c r="M273" s="20" t="str">
        <f t="shared" si="40"/>
        <v>S</v>
      </c>
      <c r="N273" s="3">
        <v>12.2</v>
      </c>
      <c r="O273" s="23">
        <f t="shared" si="41"/>
        <v>12.2</v>
      </c>
      <c r="P273" s="3">
        <v>48.6</v>
      </c>
      <c r="Q273" s="3">
        <f>VLOOKUP(J273,Aux_H_adj!$X$2:$Y$922,2,FALSE)</f>
        <v>45.9</v>
      </c>
      <c r="R273" s="3">
        <f>VLOOKUP(J273,Aux_H_adj!$X$2:$Z$922,3,FALSE)</f>
        <v>48.6</v>
      </c>
      <c r="S273" s="3">
        <f t="shared" si="38"/>
        <v>15.469860468532227</v>
      </c>
      <c r="T273" s="3">
        <v>89.7</v>
      </c>
      <c r="U273" s="23">
        <f t="shared" si="42"/>
        <v>59.25</v>
      </c>
      <c r="V273" s="3">
        <f t="shared" si="39"/>
        <v>18.859860756389597</v>
      </c>
      <c r="W273" s="27">
        <f t="shared" si="43"/>
        <v>1.8800000000000001E-2</v>
      </c>
      <c r="X273" s="27">
        <f t="shared" si="44"/>
        <v>2.7900000000000001E-2</v>
      </c>
      <c r="Y273" s="3">
        <f>VLOOKUP(K273,SSP!$B$2:$D$113,3,FALSE)</f>
        <v>0.57999999999999996</v>
      </c>
      <c r="Z273" s="3">
        <f>EXP(Ferez!$B$8+Ferez!$B$9*LN(X273)+Ferez!$B$10*LN(O273)+Ferez!$B$11*LN(Y273))</f>
        <v>90.444670543470252</v>
      </c>
      <c r="AA273" s="3">
        <f>EXP(Ferez!$C$8+Ferez!$C$9*LN(Z273))</f>
        <v>21.204865667041744</v>
      </c>
      <c r="AB273" s="3">
        <f>Ferez!$D$8+Ferez!$D$9*Z273+Ferez!$D$10*AA273</f>
        <v>9.6808654057399348</v>
      </c>
      <c r="AC273" s="3">
        <f t="shared" si="45"/>
        <v>121.33040161625193</v>
      </c>
      <c r="AD273" s="3">
        <f>AC273*Ferez!$D$19</f>
        <v>60.665200808125967</v>
      </c>
      <c r="AE273" s="3">
        <f>(AD273/1000)*(10000/Ferez!$D$21)</f>
        <v>1.5166300202031491</v>
      </c>
      <c r="AF273" s="3">
        <f t="shared" si="46"/>
        <v>100.12553594921019</v>
      </c>
      <c r="AG273" s="3">
        <f>AF273*Ferez!$D$19</f>
        <v>50.062767974605094</v>
      </c>
      <c r="AH273" s="3">
        <f>(AG273/1000)*(10000/Ferez!$D$21)</f>
        <v>1.2515691993651272</v>
      </c>
      <c r="AI273" s="3">
        <f>AE273*Ferez!$D$20</f>
        <v>5.5609767407448798</v>
      </c>
    </row>
    <row r="274" spans="1:35" x14ac:dyDescent="0.25">
      <c r="A274" s="4">
        <v>1055</v>
      </c>
      <c r="B274" s="21" t="s">
        <v>3522</v>
      </c>
      <c r="C274" s="104">
        <v>12</v>
      </c>
      <c r="D274" s="22" t="s">
        <v>1650</v>
      </c>
      <c r="E274" s="100">
        <v>38487</v>
      </c>
      <c r="F274" s="100">
        <v>44204</v>
      </c>
      <c r="G274" s="105">
        <v>15.7</v>
      </c>
      <c r="H274" s="20" t="s">
        <v>1727</v>
      </c>
      <c r="I274" s="20" t="s">
        <v>1728</v>
      </c>
      <c r="J274" s="13">
        <v>1945</v>
      </c>
      <c r="K274" t="s">
        <v>197</v>
      </c>
      <c r="L274" t="s">
        <v>67</v>
      </c>
      <c r="M274" s="20" t="str">
        <f t="shared" si="40"/>
        <v>N</v>
      </c>
      <c r="N274" s="3">
        <v>9.1999999999999993</v>
      </c>
      <c r="O274" s="23">
        <f t="shared" si="41"/>
        <v>9.1999999999999993</v>
      </c>
      <c r="P274" s="3">
        <v>45.7</v>
      </c>
      <c r="Q274" s="3">
        <f>VLOOKUP(J274,Aux_H_adj!$X$2:$Y$922,2,FALSE)</f>
        <v>45.7</v>
      </c>
      <c r="R274" s="3">
        <f>VLOOKUP(J274,Aux_H_adj!$X$2:$Z$922,3,FALSE)</f>
        <v>45.7</v>
      </c>
      <c r="S274" s="3">
        <f t="shared" si="38"/>
        <v>14.546761798599235</v>
      </c>
      <c r="T274" s="3">
        <v>55.8</v>
      </c>
      <c r="U274" s="23">
        <f t="shared" si="42"/>
        <v>55.8</v>
      </c>
      <c r="V274" s="3">
        <f t="shared" si="39"/>
        <v>17.761691649055518</v>
      </c>
      <c r="W274" s="27">
        <f t="shared" si="43"/>
        <v>1.66E-2</v>
      </c>
      <c r="X274" s="27">
        <f t="shared" si="44"/>
        <v>2.4799999999999999E-2</v>
      </c>
      <c r="Y274" s="3">
        <f>VLOOKUP(K274,SSP!$B$2:$D$113,3,FALSE)</f>
        <v>0.41000000000000009</v>
      </c>
      <c r="Z274" s="3">
        <f>EXP(Ferez!$B$8+Ferez!$B$9*LN(X274)+Ferez!$B$10*LN(O274)+Ferez!$B$11*LN(Y274))</f>
        <v>43.272069842713826</v>
      </c>
      <c r="AA274" s="3">
        <f>EXP(Ferez!$C$8+Ferez!$C$9*LN(Z274))</f>
        <v>12.27086136462659</v>
      </c>
      <c r="AB274" s="3">
        <f>Ferez!$D$8+Ferez!$D$9*Z274+Ferez!$D$10*AA274</f>
        <v>4.6484536444941229</v>
      </c>
      <c r="AC274" s="3">
        <f t="shared" si="45"/>
        <v>60.191384851834542</v>
      </c>
      <c r="AD274" s="3">
        <f>AC274*Ferez!$D$19</f>
        <v>30.095692425917271</v>
      </c>
      <c r="AE274" s="3">
        <f>(AD274/1000)*(10000/Ferez!$D$21)</f>
        <v>0.75239231064793177</v>
      </c>
      <c r="AF274" s="3">
        <f t="shared" si="46"/>
        <v>47.920523487207952</v>
      </c>
      <c r="AG274" s="3">
        <f>AF274*Ferez!$D$19</f>
        <v>23.960261743603976</v>
      </c>
      <c r="AH274" s="3">
        <f>(AG274/1000)*(10000/Ferez!$D$21)</f>
        <v>0.59900654359009942</v>
      </c>
      <c r="AI274" s="3">
        <f>AE274*Ferez!$D$20</f>
        <v>2.7587718057090829</v>
      </c>
    </row>
    <row r="275" spans="1:35" x14ac:dyDescent="0.25">
      <c r="A275" s="4">
        <v>1071</v>
      </c>
      <c r="B275" s="21" t="s">
        <v>3522</v>
      </c>
      <c r="C275" s="104">
        <v>12</v>
      </c>
      <c r="D275" s="22" t="s">
        <v>1650</v>
      </c>
      <c r="E275" s="100">
        <v>38487</v>
      </c>
      <c r="F275" s="100">
        <v>44204</v>
      </c>
      <c r="G275" s="105">
        <v>15.7</v>
      </c>
      <c r="H275" s="20" t="s">
        <v>1757</v>
      </c>
      <c r="I275" s="20" t="s">
        <v>1758</v>
      </c>
      <c r="J275" s="13">
        <v>1950</v>
      </c>
      <c r="K275" t="s">
        <v>7</v>
      </c>
      <c r="L275" t="s">
        <v>193</v>
      </c>
      <c r="M275" s="20" t="str">
        <f t="shared" si="40"/>
        <v>S</v>
      </c>
      <c r="N275" s="3">
        <v>4.8</v>
      </c>
      <c r="O275" s="23">
        <f t="shared" si="41"/>
        <v>4.8</v>
      </c>
      <c r="P275" s="3">
        <v>15.7</v>
      </c>
      <c r="Q275" s="3">
        <f>VLOOKUP(J275,Aux_H_adj!$X$2:$Y$922,2,FALSE)</f>
        <v>8.8000000000000007</v>
      </c>
      <c r="R275" s="3">
        <f>VLOOKUP(J275,Aux_H_adj!$X$2:$Z$922,3,FALSE)</f>
        <v>15.7</v>
      </c>
      <c r="S275" s="3">
        <f t="shared" si="38"/>
        <v>4.9974652130855137</v>
      </c>
      <c r="T275" s="3">
        <v>35.6</v>
      </c>
      <c r="U275" s="23">
        <f t="shared" si="42"/>
        <v>19.14</v>
      </c>
      <c r="V275" s="3">
        <f t="shared" si="39"/>
        <v>6.092451221557754</v>
      </c>
      <c r="W275" s="27">
        <f t="shared" si="43"/>
        <v>2E-3</v>
      </c>
      <c r="X275" s="27">
        <f t="shared" si="44"/>
        <v>2.8999999999999998E-3</v>
      </c>
      <c r="Y275" s="3">
        <f>VLOOKUP(K275,SSP!$B$2:$D$113,3,FALSE)</f>
        <v>0.57999999999999996</v>
      </c>
      <c r="Z275" s="3">
        <f>EXP(Ferez!$B$8+Ferez!$B$9*LN(X275)+Ferez!$B$10*LN(O275)+Ferez!$B$11*LN(Y275))</f>
        <v>4.343129065141639</v>
      </c>
      <c r="AA275" s="3">
        <f>EXP(Ferez!$C$8+Ferez!$C$9*LN(Z275))</f>
        <v>2.228889512291659</v>
      </c>
      <c r="AB275" s="3">
        <f>Ferez!$D$8+Ferez!$D$9*Z275+Ferez!$D$10*AA275</f>
        <v>0.7256234525532862</v>
      </c>
      <c r="AC275" s="3">
        <f t="shared" si="45"/>
        <v>7.2976420299865836</v>
      </c>
      <c r="AD275" s="3">
        <f>AC275*Ferez!$D$19</f>
        <v>3.6488210149932918</v>
      </c>
      <c r="AE275" s="3">
        <f>(AD275/1000)*(10000/Ferez!$D$21)</f>
        <v>9.1220525374832301E-2</v>
      </c>
      <c r="AF275" s="3">
        <f t="shared" si="46"/>
        <v>5.0687525176949251</v>
      </c>
      <c r="AG275" s="3">
        <f>AF275*Ferez!$D$19</f>
        <v>2.5343762588474625</v>
      </c>
      <c r="AH275" s="3">
        <f>(AG275/1000)*(10000/Ferez!$D$21)</f>
        <v>6.3359406471186569E-2</v>
      </c>
      <c r="AI275" s="3">
        <f>AE275*Ferez!$D$20</f>
        <v>0.33447525970771841</v>
      </c>
    </row>
    <row r="276" spans="1:35" x14ac:dyDescent="0.25">
      <c r="A276" s="4">
        <v>1072</v>
      </c>
      <c r="B276" s="21" t="s">
        <v>3522</v>
      </c>
      <c r="C276" s="104">
        <v>12</v>
      </c>
      <c r="D276" s="22" t="s">
        <v>1650</v>
      </c>
      <c r="E276" s="100">
        <v>38487</v>
      </c>
      <c r="F276" s="100">
        <v>44204</v>
      </c>
      <c r="G276" s="105">
        <v>15.7</v>
      </c>
      <c r="H276" s="20" t="s">
        <v>1757</v>
      </c>
      <c r="I276" s="20" t="s">
        <v>1759</v>
      </c>
      <c r="J276" s="13">
        <v>1950</v>
      </c>
      <c r="K276" t="s">
        <v>7</v>
      </c>
      <c r="L276" t="s">
        <v>193</v>
      </c>
      <c r="M276" s="20" t="str">
        <f t="shared" si="40"/>
        <v>S</v>
      </c>
      <c r="N276" s="3">
        <v>4.8</v>
      </c>
      <c r="O276" s="23">
        <f t="shared" si="41"/>
        <v>3.04</v>
      </c>
      <c r="P276" s="3">
        <v>8.8000000000000007</v>
      </c>
      <c r="Q276" s="3">
        <f>VLOOKUP(J276,Aux_H_adj!$X$2:$Y$922,2,FALSE)</f>
        <v>8.8000000000000007</v>
      </c>
      <c r="R276" s="3">
        <f>VLOOKUP(J276,Aux_H_adj!$X$2:$Z$922,3,FALSE)</f>
        <v>15.7</v>
      </c>
      <c r="S276" s="3">
        <f t="shared" si="38"/>
        <v>2.8011269984173581</v>
      </c>
      <c r="T276" s="3">
        <v>35.6</v>
      </c>
      <c r="U276" s="23">
        <f t="shared" si="42"/>
        <v>10.73</v>
      </c>
      <c r="V276" s="3">
        <f t="shared" si="39"/>
        <v>3.4154650787520744</v>
      </c>
      <c r="W276" s="27">
        <f t="shared" si="43"/>
        <v>5.9999999999999995E-4</v>
      </c>
      <c r="X276" s="27">
        <f t="shared" si="44"/>
        <v>8.9999999999999998E-4</v>
      </c>
      <c r="Y276" s="3">
        <f>VLOOKUP(K276,SSP!$B$2:$D$113,3,FALSE)</f>
        <v>0.57999999999999996</v>
      </c>
      <c r="Z276" s="3">
        <f>EXP(Ferez!$B$8+Ferez!$B$9*LN(X276)+Ferez!$B$10*LN(O276)+Ferez!$B$11*LN(Y276))</f>
        <v>0.92662015039010315</v>
      </c>
      <c r="AA276" s="3">
        <f>EXP(Ferez!$C$8+Ferez!$C$9*LN(Z276))</f>
        <v>0.70843519571837144</v>
      </c>
      <c r="AB276" s="3">
        <f>Ferez!$D$8+Ferez!$D$9*Z276+Ferez!$D$10*AA276</f>
        <v>0.4364522621246486</v>
      </c>
      <c r="AC276" s="3">
        <f t="shared" si="45"/>
        <v>2.0715076082331234</v>
      </c>
      <c r="AD276" s="3">
        <f>AC276*Ferez!$D$19</f>
        <v>1.0357538041165617</v>
      </c>
      <c r="AE276" s="3">
        <f>(AD276/1000)*(10000/Ferez!$D$21)</f>
        <v>2.5893845102914041E-2</v>
      </c>
      <c r="AF276" s="3">
        <f t="shared" si="46"/>
        <v>1.3630724125147518</v>
      </c>
      <c r="AG276" s="3">
        <f>AF276*Ferez!$D$19</f>
        <v>0.68153620625737588</v>
      </c>
      <c r="AH276" s="3">
        <f>(AG276/1000)*(10000/Ferez!$D$21)</f>
        <v>1.70384051564344E-2</v>
      </c>
      <c r="AI276" s="3">
        <f>AE276*Ferez!$D$20</f>
        <v>9.4944098710684807E-2</v>
      </c>
    </row>
    <row r="277" spans="1:35" x14ac:dyDescent="0.25">
      <c r="A277" s="4">
        <v>1040</v>
      </c>
      <c r="B277" s="21" t="s">
        <v>3522</v>
      </c>
      <c r="C277" s="104">
        <v>12</v>
      </c>
      <c r="D277" s="22" t="s">
        <v>1650</v>
      </c>
      <c r="E277" s="100">
        <v>38487</v>
      </c>
      <c r="F277" s="100">
        <v>44204</v>
      </c>
      <c r="G277" s="105">
        <v>15.7</v>
      </c>
      <c r="H277" s="20" t="s">
        <v>1700</v>
      </c>
      <c r="I277" s="20" t="s">
        <v>1701</v>
      </c>
      <c r="J277" s="13">
        <v>1956</v>
      </c>
      <c r="K277" t="s">
        <v>7</v>
      </c>
      <c r="L277" t="s">
        <v>193</v>
      </c>
      <c r="M277" s="20" t="str">
        <f t="shared" si="40"/>
        <v>S</v>
      </c>
      <c r="N277" s="3">
        <v>12.3</v>
      </c>
      <c r="O277" s="23">
        <f t="shared" si="41"/>
        <v>8.57</v>
      </c>
      <c r="P277" s="3">
        <v>52</v>
      </c>
      <c r="Q277" s="3">
        <f>VLOOKUP(J277,Aux_H_adj!$X$2:$Y$922,2,FALSE)</f>
        <v>52</v>
      </c>
      <c r="R277" s="3">
        <f>VLOOKUP(J277,Aux_H_adj!$X$2:$Z$922,3,FALSE)</f>
        <v>52.9</v>
      </c>
      <c r="S277" s="3">
        <f t="shared" si="38"/>
        <v>16.552114081557114</v>
      </c>
      <c r="T277" s="3">
        <v>101</v>
      </c>
      <c r="U277" s="23">
        <f t="shared" si="42"/>
        <v>63.39</v>
      </c>
      <c r="V277" s="3">
        <f t="shared" si="39"/>
        <v>20.177663685190492</v>
      </c>
      <c r="W277" s="27">
        <f t="shared" si="43"/>
        <v>2.1499999999999998E-2</v>
      </c>
      <c r="X277" s="27">
        <f t="shared" si="44"/>
        <v>3.2000000000000001E-2</v>
      </c>
      <c r="Y277" s="3">
        <f>VLOOKUP(K277,SSP!$B$2:$D$113,3,FALSE)</f>
        <v>0.57999999999999996</v>
      </c>
      <c r="Z277" s="3">
        <f>EXP(Ferez!$B$8+Ferez!$B$9*LN(X277)+Ferez!$B$10*LN(O277)+Ferez!$B$11*LN(Y277))</f>
        <v>73.312976175068329</v>
      </c>
      <c r="AA277" s="3">
        <f>EXP(Ferez!$C$8+Ferez!$C$9*LN(Z277))</f>
        <v>18.14538889478775</v>
      </c>
      <c r="AB277" s="3">
        <f>Ferez!$D$8+Ferez!$D$9*Z277+Ferez!$D$10*AA277</f>
        <v>7.8372837687865538</v>
      </c>
      <c r="AC277" s="3">
        <f t="shared" si="45"/>
        <v>99.295648838642634</v>
      </c>
      <c r="AD277" s="3">
        <f>AC277*Ferez!$D$19</f>
        <v>49.647824419321317</v>
      </c>
      <c r="AE277" s="3">
        <f>(AD277/1000)*(10000/Ferez!$D$21)</f>
        <v>1.2411956104830328</v>
      </c>
      <c r="AF277" s="3">
        <f t="shared" si="46"/>
        <v>81.150259943854877</v>
      </c>
      <c r="AG277" s="3">
        <f>AF277*Ferez!$D$19</f>
        <v>40.575129971927439</v>
      </c>
      <c r="AH277" s="3">
        <f>(AG277/1000)*(10000/Ferez!$D$21)</f>
        <v>1.0143782492981859</v>
      </c>
      <c r="AI277" s="3">
        <f>AE277*Ferez!$D$20</f>
        <v>4.5510505717711203</v>
      </c>
    </row>
    <row r="278" spans="1:35" x14ac:dyDescent="0.25">
      <c r="A278" s="4">
        <v>1041</v>
      </c>
      <c r="B278" s="21" t="s">
        <v>3522</v>
      </c>
      <c r="C278" s="104">
        <v>12</v>
      </c>
      <c r="D278" s="22" t="s">
        <v>1650</v>
      </c>
      <c r="E278" s="100">
        <v>38487</v>
      </c>
      <c r="F278" s="100">
        <v>44204</v>
      </c>
      <c r="G278" s="105">
        <v>15.7</v>
      </c>
      <c r="H278" s="20" t="s">
        <v>1700</v>
      </c>
      <c r="I278" s="20" t="s">
        <v>1702</v>
      </c>
      <c r="J278" s="13">
        <v>1956</v>
      </c>
      <c r="K278" t="s">
        <v>7</v>
      </c>
      <c r="L278" t="s">
        <v>193</v>
      </c>
      <c r="M278" s="20" t="str">
        <f t="shared" si="40"/>
        <v>S</v>
      </c>
      <c r="N278" s="3">
        <v>12.3</v>
      </c>
      <c r="O278" s="23">
        <f t="shared" si="41"/>
        <v>12.3</v>
      </c>
      <c r="P278" s="3">
        <v>52.9</v>
      </c>
      <c r="Q278" s="3">
        <f>VLOOKUP(J278,Aux_H_adj!$X$2:$Y$922,2,FALSE)</f>
        <v>52</v>
      </c>
      <c r="R278" s="3">
        <f>VLOOKUP(J278,Aux_H_adj!$X$2:$Z$922,3,FALSE)</f>
        <v>52.9</v>
      </c>
      <c r="S278" s="3">
        <f t="shared" si="38"/>
        <v>16.838592979122527</v>
      </c>
      <c r="T278" s="3">
        <v>101</v>
      </c>
      <c r="U278" s="23">
        <f t="shared" si="42"/>
        <v>64.489999999999995</v>
      </c>
      <c r="V278" s="3">
        <f t="shared" si="39"/>
        <v>20.52780455999266</v>
      </c>
      <c r="W278" s="27">
        <f t="shared" si="43"/>
        <v>2.23E-2</v>
      </c>
      <c r="X278" s="27">
        <f t="shared" si="44"/>
        <v>3.3099999999999997E-2</v>
      </c>
      <c r="Y278" s="3">
        <f>VLOOKUP(K278,SSP!$B$2:$D$113,3,FALSE)</f>
        <v>0.57999999999999996</v>
      </c>
      <c r="Z278" s="3">
        <f>EXP(Ferez!$B$8+Ferez!$B$9*LN(X278)+Ferez!$B$10*LN(O278)+Ferez!$B$11*LN(Y278))</f>
        <v>107.13433810826277</v>
      </c>
      <c r="AA278" s="3">
        <f>EXP(Ferez!$C$8+Ferez!$C$9*LN(Z278))</f>
        <v>24.043862503900019</v>
      </c>
      <c r="AB278" s="3">
        <f>Ferez!$D$8+Ferez!$D$9*Z278+Ferez!$D$10*AA278</f>
        <v>11.489083105611142</v>
      </c>
      <c r="AC278" s="3">
        <f t="shared" si="45"/>
        <v>142.66728371777393</v>
      </c>
      <c r="AD278" s="3">
        <f>AC278*Ferez!$D$19</f>
        <v>71.333641858886963</v>
      </c>
      <c r="AE278" s="3">
        <f>(AD278/1000)*(10000/Ferez!$D$21)</f>
        <v>1.7833410464721742</v>
      </c>
      <c r="AF278" s="3">
        <f t="shared" si="46"/>
        <v>118.62342121387391</v>
      </c>
      <c r="AG278" s="3">
        <f>AF278*Ferez!$D$19</f>
        <v>59.311710606936956</v>
      </c>
      <c r="AH278" s="3">
        <f>(AG278/1000)*(10000/Ferez!$D$21)</f>
        <v>1.4827927651734238</v>
      </c>
      <c r="AI278" s="3">
        <f>AE278*Ferez!$D$20</f>
        <v>6.5389171703979718</v>
      </c>
    </row>
    <row r="279" spans="1:35" x14ac:dyDescent="0.25">
      <c r="A279" s="4">
        <v>1042</v>
      </c>
      <c r="B279" s="21" t="s">
        <v>3522</v>
      </c>
      <c r="C279" s="104">
        <v>12</v>
      </c>
      <c r="D279" s="22" t="s">
        <v>1650</v>
      </c>
      <c r="E279" s="100">
        <v>38487</v>
      </c>
      <c r="F279" s="100">
        <v>44204</v>
      </c>
      <c r="G279" s="105">
        <v>15.7</v>
      </c>
      <c r="H279" s="20" t="s">
        <v>1703</v>
      </c>
      <c r="I279" s="20" t="s">
        <v>1704</v>
      </c>
      <c r="J279" s="13">
        <v>1963</v>
      </c>
      <c r="K279" t="s">
        <v>7</v>
      </c>
      <c r="L279" t="s">
        <v>193</v>
      </c>
      <c r="M279" s="20" t="str">
        <f t="shared" si="40"/>
        <v>S</v>
      </c>
      <c r="N279" s="3">
        <v>12.5</v>
      </c>
      <c r="O279" s="23">
        <f t="shared" si="41"/>
        <v>12.5</v>
      </c>
      <c r="P279" s="3">
        <v>78.2</v>
      </c>
      <c r="Q279" s="3">
        <f>VLOOKUP(J279,Aux_H_adj!$X$2:$Y$922,2,FALSE)</f>
        <v>68.7</v>
      </c>
      <c r="R279" s="3">
        <f>VLOOKUP(J279,Aux_H_adj!$X$2:$Z$922,3,FALSE)</f>
        <v>78.2</v>
      </c>
      <c r="S279" s="3">
        <f t="shared" si="38"/>
        <v>24.891833099572434</v>
      </c>
      <c r="T279" s="3">
        <v>104.3</v>
      </c>
      <c r="U279" s="23">
        <f t="shared" si="42"/>
        <v>95.33</v>
      </c>
      <c r="V279" s="3">
        <f t="shared" si="39"/>
        <v>30.344481449900766</v>
      </c>
      <c r="W279" s="27">
        <f t="shared" si="43"/>
        <v>4.87E-2</v>
      </c>
      <c r="X279" s="27">
        <f t="shared" si="44"/>
        <v>7.2300000000000003E-2</v>
      </c>
      <c r="Y279" s="3">
        <f>VLOOKUP(K279,SSP!$B$2:$D$113,3,FALSE)</f>
        <v>0.57999999999999996</v>
      </c>
      <c r="Z279" s="3">
        <f>EXP(Ferez!$B$8+Ferez!$B$9*LN(X279)+Ferez!$B$10*LN(O279)+Ferez!$B$11*LN(Y279))</f>
        <v>227.66253729150611</v>
      </c>
      <c r="AA279" s="3">
        <f>EXP(Ferez!$C$8+Ferez!$C$9*LN(Z279))</f>
        <v>42.062750941140592</v>
      </c>
      <c r="AB279" s="3">
        <f>Ferez!$D$8+Ferez!$D$9*Z279+Ferez!$D$10*AA279</f>
        <v>24.761668326083026</v>
      </c>
      <c r="AC279" s="3">
        <f t="shared" si="45"/>
        <v>294.48695655872973</v>
      </c>
      <c r="AD279" s="3">
        <f>AC279*Ferez!$D$19</f>
        <v>147.24347827936487</v>
      </c>
      <c r="AE279" s="3">
        <f>(AD279/1000)*(10000/Ferez!$D$21)</f>
        <v>3.6810869569841218</v>
      </c>
      <c r="AF279" s="3">
        <f t="shared" si="46"/>
        <v>252.42420561758914</v>
      </c>
      <c r="AG279" s="3">
        <f>AF279*Ferez!$D$19</f>
        <v>126.21210280879457</v>
      </c>
      <c r="AH279" s="3">
        <f>(AG279/1000)*(10000/Ferez!$D$21)</f>
        <v>3.1553025702198645</v>
      </c>
      <c r="AI279" s="3">
        <f>AE279*Ferez!$D$20</f>
        <v>13.497318842275114</v>
      </c>
    </row>
    <row r="280" spans="1:35" x14ac:dyDescent="0.25">
      <c r="A280" s="4">
        <v>1043</v>
      </c>
      <c r="B280" s="21" t="s">
        <v>3522</v>
      </c>
      <c r="C280" s="104">
        <v>12</v>
      </c>
      <c r="D280" s="22" t="s">
        <v>1650</v>
      </c>
      <c r="E280" s="100">
        <v>38487</v>
      </c>
      <c r="F280" s="100">
        <v>44204</v>
      </c>
      <c r="G280" s="105">
        <v>15.7</v>
      </c>
      <c r="H280" s="20" t="s">
        <v>1703</v>
      </c>
      <c r="I280" s="20" t="s">
        <v>1705</v>
      </c>
      <c r="J280" s="13">
        <v>1963</v>
      </c>
      <c r="K280" t="s">
        <v>7</v>
      </c>
      <c r="L280" t="s">
        <v>193</v>
      </c>
      <c r="M280" s="20" t="str">
        <f t="shared" si="40"/>
        <v>S</v>
      </c>
      <c r="N280" s="3">
        <v>12.5</v>
      </c>
      <c r="O280" s="23">
        <f t="shared" si="41"/>
        <v>9.44</v>
      </c>
      <c r="P280" s="3">
        <v>68.7</v>
      </c>
      <c r="Q280" s="3">
        <f>VLOOKUP(J280,Aux_H_adj!$X$2:$Y$922,2,FALSE)</f>
        <v>68.7</v>
      </c>
      <c r="R280" s="3">
        <f>VLOOKUP(J280,Aux_H_adj!$X$2:$Z$922,3,FALSE)</f>
        <v>78.2</v>
      </c>
      <c r="S280" s="3">
        <f t="shared" si="38"/>
        <v>21.86788918082642</v>
      </c>
      <c r="T280" s="3">
        <v>104.3</v>
      </c>
      <c r="U280" s="23">
        <f t="shared" si="42"/>
        <v>83.75</v>
      </c>
      <c r="V280" s="3">
        <f t="shared" si="39"/>
        <v>26.658452967892469</v>
      </c>
      <c r="W280" s="27">
        <f t="shared" si="43"/>
        <v>3.7600000000000001E-2</v>
      </c>
      <c r="X280" s="27">
        <f t="shared" si="44"/>
        <v>5.5800000000000002E-2</v>
      </c>
      <c r="Y280" s="3">
        <f>VLOOKUP(K280,SSP!$B$2:$D$113,3,FALSE)</f>
        <v>0.57999999999999996</v>
      </c>
      <c r="Z280" s="3">
        <f>EXP(Ferez!$B$8+Ferez!$B$9*LN(X280)+Ferez!$B$10*LN(O280)+Ferez!$B$11*LN(Y280))</f>
        <v>136.0636766812575</v>
      </c>
      <c r="AA280" s="3">
        <f>EXP(Ferez!$C$8+Ferez!$C$9*LN(Z280))</f>
        <v>28.709838322081488</v>
      </c>
      <c r="AB280" s="3">
        <f>Ferez!$D$8+Ferez!$D$9*Z280+Ferez!$D$10*AA280</f>
        <v>14.645380608431619</v>
      </c>
      <c r="AC280" s="3">
        <f t="shared" si="45"/>
        <v>179.41889561177061</v>
      </c>
      <c r="AD280" s="3">
        <f>AC280*Ferez!$D$19</f>
        <v>89.709447805885304</v>
      </c>
      <c r="AE280" s="3">
        <f>(AD280/1000)*(10000/Ferez!$D$21)</f>
        <v>2.2427361951471325</v>
      </c>
      <c r="AF280" s="3">
        <f t="shared" si="46"/>
        <v>150.70905728968913</v>
      </c>
      <c r="AG280" s="3">
        <f>AF280*Ferez!$D$19</f>
        <v>75.354528644844564</v>
      </c>
      <c r="AH280" s="3">
        <f>(AG280/1000)*(10000/Ferez!$D$21)</f>
        <v>1.8838632161211142</v>
      </c>
      <c r="AI280" s="3">
        <f>AE280*Ferez!$D$20</f>
        <v>8.2233660488728191</v>
      </c>
    </row>
    <row r="281" spans="1:35" x14ac:dyDescent="0.25">
      <c r="A281" s="4">
        <v>1088</v>
      </c>
      <c r="B281" s="21" t="s">
        <v>3522</v>
      </c>
      <c r="C281" s="104">
        <v>12</v>
      </c>
      <c r="D281" s="22" t="s">
        <v>1650</v>
      </c>
      <c r="E281" s="100">
        <v>38487</v>
      </c>
      <c r="F281" s="100">
        <v>44204</v>
      </c>
      <c r="G281" s="105">
        <v>15.7</v>
      </c>
      <c r="H281" s="20" t="s">
        <v>1783</v>
      </c>
      <c r="I281" s="20" t="s">
        <v>1784</v>
      </c>
      <c r="J281" s="13">
        <v>1988</v>
      </c>
      <c r="K281" t="s">
        <v>79</v>
      </c>
      <c r="L281" t="s">
        <v>78</v>
      </c>
      <c r="M281" s="20" t="str">
        <f t="shared" si="40"/>
        <v>N</v>
      </c>
      <c r="N281" s="3">
        <v>7</v>
      </c>
      <c r="O281" s="23">
        <f t="shared" si="41"/>
        <v>7</v>
      </c>
      <c r="P281" s="3">
        <v>20.100000000000001</v>
      </c>
      <c r="Q281" s="3">
        <f>VLOOKUP(J281,Aux_H_adj!$X$2:$Y$922,2,FALSE)</f>
        <v>20.100000000000001</v>
      </c>
      <c r="R281" s="3">
        <f>VLOOKUP(J281,Aux_H_adj!$X$2:$Z$922,3,FALSE)</f>
        <v>20.100000000000001</v>
      </c>
      <c r="S281" s="3">
        <f t="shared" si="38"/>
        <v>6.3980287122941935</v>
      </c>
      <c r="T281" s="3">
        <v>24</v>
      </c>
      <c r="U281" s="23">
        <f t="shared" si="42"/>
        <v>24</v>
      </c>
      <c r="V281" s="3">
        <f t="shared" si="39"/>
        <v>7.6394372684109761</v>
      </c>
      <c r="W281" s="27">
        <f t="shared" si="43"/>
        <v>3.2000000000000002E-3</v>
      </c>
      <c r="X281" s="27">
        <f t="shared" si="44"/>
        <v>4.5999999999999999E-3</v>
      </c>
      <c r="Y281" s="3">
        <f>VLOOKUP(K281,SSP!$B$2:$D$113,3,FALSE)</f>
        <v>0.31000000000000155</v>
      </c>
      <c r="Z281" s="3">
        <f>EXP(Ferez!$B$8+Ferez!$B$9*LN(X281)+Ferez!$B$10*LN(O281)+Ferez!$B$11*LN(Y281))</f>
        <v>5.0882127823475942</v>
      </c>
      <c r="AA281" s="3">
        <f>EXP(Ferez!$C$8+Ferez!$C$9*LN(Z281))</f>
        <v>2.5067341318438854</v>
      </c>
      <c r="AB281" s="3">
        <f>Ferez!$D$8+Ferez!$D$9*Z281+Ferez!$D$10*AA281</f>
        <v>0.79332043750899772</v>
      </c>
      <c r="AC281" s="3">
        <f t="shared" si="45"/>
        <v>8.3882673517004775</v>
      </c>
      <c r="AD281" s="3">
        <f>AC281*Ferez!$D$19</f>
        <v>4.1941336758502388</v>
      </c>
      <c r="AE281" s="3">
        <f>(AD281/1000)*(10000/Ferez!$D$21)</f>
        <v>0.10485334189625596</v>
      </c>
      <c r="AF281" s="3">
        <f t="shared" si="46"/>
        <v>5.8815332198565917</v>
      </c>
      <c r="AG281" s="3">
        <f>AF281*Ferez!$D$19</f>
        <v>2.9407666099282959</v>
      </c>
      <c r="AH281" s="3">
        <f>(AG281/1000)*(10000/Ferez!$D$21)</f>
        <v>7.3519165248207397E-2</v>
      </c>
      <c r="AI281" s="3">
        <f>AE281*Ferez!$D$20</f>
        <v>0.38446225361960518</v>
      </c>
    </row>
    <row r="282" spans="1:35" x14ac:dyDescent="0.25">
      <c r="A282" s="4">
        <v>1089</v>
      </c>
      <c r="B282" s="21" t="s">
        <v>3522</v>
      </c>
      <c r="C282" s="104">
        <v>12</v>
      </c>
      <c r="D282" s="22" t="s">
        <v>1650</v>
      </c>
      <c r="E282" s="100">
        <v>38487</v>
      </c>
      <c r="F282" s="100">
        <v>44204</v>
      </c>
      <c r="G282" s="105">
        <v>15.7</v>
      </c>
      <c r="H282" s="20" t="s">
        <v>1785</v>
      </c>
      <c r="I282" s="20" t="s">
        <v>1786</v>
      </c>
      <c r="J282" s="13">
        <v>1989</v>
      </c>
      <c r="K282" t="s">
        <v>7</v>
      </c>
      <c r="L282" t="s">
        <v>193</v>
      </c>
      <c r="M282" s="20" t="str">
        <f t="shared" si="40"/>
        <v>N</v>
      </c>
      <c r="N282" s="3">
        <v>10.5</v>
      </c>
      <c r="O282" s="23">
        <f t="shared" si="41"/>
        <v>10.5</v>
      </c>
      <c r="P282" s="3">
        <v>34.799999999999997</v>
      </c>
      <c r="Q282" s="3">
        <f>VLOOKUP(J282,Aux_H_adj!$X$2:$Y$922,2,FALSE)</f>
        <v>34.799999999999997</v>
      </c>
      <c r="R282" s="3">
        <f>VLOOKUP(J282,Aux_H_adj!$X$2:$Z$922,3,FALSE)</f>
        <v>34.799999999999997</v>
      </c>
      <c r="S282" s="3">
        <f t="shared" si="38"/>
        <v>11.077184039195915</v>
      </c>
      <c r="T282" s="3">
        <v>47.5</v>
      </c>
      <c r="U282" s="23">
        <f t="shared" si="42"/>
        <v>47.5</v>
      </c>
      <c r="V282" s="3">
        <f t="shared" si="39"/>
        <v>15.119719593730057</v>
      </c>
      <c r="W282" s="27">
        <f t="shared" si="43"/>
        <v>9.5999999999999992E-3</v>
      </c>
      <c r="X282" s="27">
        <f t="shared" si="44"/>
        <v>1.7999999999999999E-2</v>
      </c>
      <c r="Y282" s="3">
        <f>VLOOKUP(K282,SSP!$B$2:$D$113,3,FALSE)</f>
        <v>0.57999999999999996</v>
      </c>
      <c r="Z282" s="3">
        <f>EXP(Ferez!$B$8+Ferez!$B$9*LN(X282)+Ferez!$B$10*LN(O282)+Ferez!$B$11*LN(Y282))</f>
        <v>51.745362679990144</v>
      </c>
      <c r="AA282" s="3">
        <f>EXP(Ferez!$C$8+Ferez!$C$9*LN(Z282))</f>
        <v>14.011971130221736</v>
      </c>
      <c r="AB282" s="3">
        <f>Ferez!$D$8+Ferez!$D$9*Z282+Ferez!$D$10*AA282</f>
        <v>5.5406349124178691</v>
      </c>
      <c r="AC282" s="3">
        <f t="shared" si="45"/>
        <v>71.297968722629747</v>
      </c>
      <c r="AD282" s="3">
        <f>AC282*Ferez!$D$19</f>
        <v>35.648984361314874</v>
      </c>
      <c r="AE282" s="3">
        <f>(AD282/1000)*(10000/Ferez!$D$21)</f>
        <v>0.89122460903287193</v>
      </c>
      <c r="AF282" s="3">
        <f t="shared" si="46"/>
        <v>57.285997592408016</v>
      </c>
      <c r="AG282" s="3">
        <f>AF282*Ferez!$D$19</f>
        <v>28.642998796204008</v>
      </c>
      <c r="AH282" s="3">
        <f>(AG282/1000)*(10000/Ferez!$D$21)</f>
        <v>0.71607496990510022</v>
      </c>
      <c r="AI282" s="3">
        <f>AE282*Ferez!$D$20</f>
        <v>3.2678235664538637</v>
      </c>
    </row>
    <row r="283" spans="1:35" x14ac:dyDescent="0.25">
      <c r="A283" s="4">
        <v>1022</v>
      </c>
      <c r="B283" s="21" t="s">
        <v>3522</v>
      </c>
      <c r="C283" s="104">
        <v>12</v>
      </c>
      <c r="D283" s="22" t="s">
        <v>1650</v>
      </c>
      <c r="E283" s="100">
        <v>38487</v>
      </c>
      <c r="F283" s="100">
        <v>44204</v>
      </c>
      <c r="G283" s="105">
        <v>15.7</v>
      </c>
      <c r="H283" s="20" t="s">
        <v>1667</v>
      </c>
      <c r="I283" s="20" t="s">
        <v>1668</v>
      </c>
      <c r="J283" s="13">
        <v>1997</v>
      </c>
      <c r="K283" t="s">
        <v>7</v>
      </c>
      <c r="L283" t="s">
        <v>193</v>
      </c>
      <c r="M283" s="20" t="str">
        <f t="shared" si="40"/>
        <v>N</v>
      </c>
      <c r="N283" s="3">
        <v>12</v>
      </c>
      <c r="O283" s="23">
        <f t="shared" si="41"/>
        <v>12</v>
      </c>
      <c r="P283" s="3">
        <v>50.4</v>
      </c>
      <c r="Q283" s="3">
        <f>VLOOKUP(J283,Aux_H_adj!$X$2:$Y$922,2,FALSE)</f>
        <v>50.4</v>
      </c>
      <c r="R283" s="3">
        <f>VLOOKUP(J283,Aux_H_adj!$X$2:$Z$922,3,FALSE)</f>
        <v>50.4</v>
      </c>
      <c r="S283" s="3">
        <f t="shared" si="38"/>
        <v>16.042818263663051</v>
      </c>
      <c r="T283" s="3">
        <v>62.6</v>
      </c>
      <c r="U283" s="23">
        <f t="shared" si="42"/>
        <v>62.6</v>
      </c>
      <c r="V283" s="3">
        <f t="shared" si="39"/>
        <v>19.926198875105296</v>
      </c>
      <c r="W283" s="27">
        <f t="shared" si="43"/>
        <v>2.0199999999999999E-2</v>
      </c>
      <c r="X283" s="27">
        <f t="shared" si="44"/>
        <v>3.1199999999999999E-2</v>
      </c>
      <c r="Y283" s="3">
        <f>VLOOKUP(K283,SSP!$B$2:$D$113,3,FALSE)</f>
        <v>0.57999999999999996</v>
      </c>
      <c r="Z283" s="3">
        <f>EXP(Ferez!$B$8+Ferez!$B$9*LN(X283)+Ferez!$B$10*LN(O283)+Ferez!$B$11*LN(Y283))</f>
        <v>98.936876113541572</v>
      </c>
      <c r="AA283" s="3">
        <f>EXP(Ferez!$C$8+Ferez!$C$9*LN(Z283))</f>
        <v>22.664908177695786</v>
      </c>
      <c r="AB283" s="3">
        <f>Ferez!$D$8+Ferez!$D$9*Z283+Ferez!$D$10*AA283</f>
        <v>10.599606747645819</v>
      </c>
      <c r="AC283" s="3">
        <f t="shared" si="45"/>
        <v>132.20139103888317</v>
      </c>
      <c r="AD283" s="3">
        <f>AC283*Ferez!$D$19</f>
        <v>66.100695519441587</v>
      </c>
      <c r="AE283" s="3">
        <f>(AD283/1000)*(10000/Ferez!$D$21)</f>
        <v>1.6525173879860398</v>
      </c>
      <c r="AF283" s="3">
        <f t="shared" si="46"/>
        <v>109.53648286118739</v>
      </c>
      <c r="AG283" s="3">
        <f>AF283*Ferez!$D$19</f>
        <v>54.768241430593697</v>
      </c>
      <c r="AH283" s="3">
        <f>(AG283/1000)*(10000/Ferez!$D$21)</f>
        <v>1.3692060357648423</v>
      </c>
      <c r="AI283" s="3">
        <f>AE283*Ferez!$D$20</f>
        <v>6.059230422615479</v>
      </c>
    </row>
    <row r="284" spans="1:35" x14ac:dyDescent="0.25">
      <c r="A284" s="4">
        <v>1024</v>
      </c>
      <c r="B284" s="21" t="s">
        <v>3522</v>
      </c>
      <c r="C284" s="104">
        <v>12</v>
      </c>
      <c r="D284" s="22" t="s">
        <v>1650</v>
      </c>
      <c r="E284" s="100">
        <v>38487</v>
      </c>
      <c r="F284" s="100">
        <v>44204</v>
      </c>
      <c r="G284" s="105">
        <v>15.7</v>
      </c>
      <c r="H284" s="20" t="s">
        <v>1671</v>
      </c>
      <c r="I284" s="20" t="s">
        <v>1672</v>
      </c>
      <c r="J284" s="13">
        <v>1999</v>
      </c>
      <c r="K284" t="s">
        <v>7</v>
      </c>
      <c r="L284" t="s">
        <v>193</v>
      </c>
      <c r="M284" s="20" t="str">
        <f t="shared" si="40"/>
        <v>N</v>
      </c>
      <c r="N284" s="3">
        <v>4</v>
      </c>
      <c r="O284" s="23">
        <f t="shared" si="41"/>
        <v>4</v>
      </c>
      <c r="P284" s="3">
        <v>33.299999999999997</v>
      </c>
      <c r="Q284" s="3">
        <f>VLOOKUP(J284,Aux_H_adj!$X$2:$Y$922,2,FALSE)</f>
        <v>33.299999999999997</v>
      </c>
      <c r="R284" s="3">
        <f>VLOOKUP(J284,Aux_H_adj!$X$2:$Z$922,3,FALSE)</f>
        <v>33.299999999999997</v>
      </c>
      <c r="S284" s="3">
        <f t="shared" si="38"/>
        <v>10.599719209920229</v>
      </c>
      <c r="T284" s="3">
        <v>38.9</v>
      </c>
      <c r="U284" s="23">
        <f t="shared" si="42"/>
        <v>38.9</v>
      </c>
      <c r="V284" s="3">
        <f t="shared" si="39"/>
        <v>12.382254572549456</v>
      </c>
      <c r="W284" s="27">
        <f t="shared" si="43"/>
        <v>8.8000000000000005E-3</v>
      </c>
      <c r="X284" s="27">
        <f t="shared" si="44"/>
        <v>1.2E-2</v>
      </c>
      <c r="Y284" s="3">
        <f>VLOOKUP(K284,SSP!$B$2:$D$113,3,FALSE)</f>
        <v>0.57999999999999996</v>
      </c>
      <c r="Z284" s="3">
        <f>EXP(Ferez!$B$8+Ferez!$B$9*LN(X284)+Ferez!$B$10*LN(O284)+Ferez!$B$11*LN(Y284))</f>
        <v>13.947472230129122</v>
      </c>
      <c r="AA284" s="3">
        <f>EXP(Ferez!$C$8+Ferez!$C$9*LN(Z284))</f>
        <v>5.2971146783860297</v>
      </c>
      <c r="AB284" s="3">
        <f>Ferez!$D$8+Ferez!$D$9*Z284+Ferez!$D$10*AA284</f>
        <v>1.6425113314577398</v>
      </c>
      <c r="AC284" s="3">
        <f t="shared" si="45"/>
        <v>20.887098239972893</v>
      </c>
      <c r="AD284" s="3">
        <f>AC284*Ferez!$D$19</f>
        <v>10.443549119986447</v>
      </c>
      <c r="AE284" s="3">
        <f>(AD284/1000)*(10000/Ferez!$D$21)</f>
        <v>0.26108872799966115</v>
      </c>
      <c r="AF284" s="3">
        <f t="shared" si="46"/>
        <v>15.589983561586862</v>
      </c>
      <c r="AG284" s="3">
        <f>AF284*Ferez!$D$19</f>
        <v>7.7949917807934312</v>
      </c>
      <c r="AH284" s="3">
        <f>(AG284/1000)*(10000/Ferez!$D$21)</f>
        <v>0.19487479451983578</v>
      </c>
      <c r="AI284" s="3">
        <f>AE284*Ferez!$D$20</f>
        <v>0.95732533599875747</v>
      </c>
    </row>
    <row r="285" spans="1:35" x14ac:dyDescent="0.25">
      <c r="A285" s="4">
        <v>1047</v>
      </c>
      <c r="B285" s="21" t="s">
        <v>3522</v>
      </c>
      <c r="C285" s="104">
        <v>12</v>
      </c>
      <c r="D285" s="22" t="s">
        <v>1650</v>
      </c>
      <c r="E285" s="100">
        <v>38487</v>
      </c>
      <c r="F285" s="100">
        <v>44204</v>
      </c>
      <c r="G285" s="105">
        <v>15.7</v>
      </c>
      <c r="H285" s="20" t="s">
        <v>1712</v>
      </c>
      <c r="I285" s="20" t="s">
        <v>1713</v>
      </c>
      <c r="J285" s="13">
        <v>3008</v>
      </c>
      <c r="K285" t="s">
        <v>96</v>
      </c>
      <c r="L285" t="s">
        <v>95</v>
      </c>
      <c r="M285" s="20" t="str">
        <f t="shared" si="40"/>
        <v>N</v>
      </c>
      <c r="N285" s="3">
        <v>3.5</v>
      </c>
      <c r="O285" s="23">
        <f t="shared" si="41"/>
        <v>3.5</v>
      </c>
      <c r="P285" s="3">
        <v>12.8</v>
      </c>
      <c r="Q285" s="3">
        <f>VLOOKUP(J285,Aux_H_adj!$X$2:$Y$922,2,FALSE)</f>
        <v>12.8</v>
      </c>
      <c r="R285" s="3">
        <f>VLOOKUP(J285,Aux_H_adj!$X$2:$Z$922,3,FALSE)</f>
        <v>12.8</v>
      </c>
      <c r="S285" s="3">
        <f t="shared" si="38"/>
        <v>4.0743665431525207</v>
      </c>
      <c r="T285" s="3">
        <v>18.3</v>
      </c>
      <c r="U285" s="23">
        <f t="shared" si="42"/>
        <v>18.3</v>
      </c>
      <c r="V285" s="3">
        <f t="shared" si="39"/>
        <v>5.8250709171633694</v>
      </c>
      <c r="W285" s="27">
        <f t="shared" si="43"/>
        <v>1.2999999999999999E-3</v>
      </c>
      <c r="X285" s="27">
        <f t="shared" si="44"/>
        <v>2.7000000000000001E-3</v>
      </c>
      <c r="Y285" s="3">
        <f>VLOOKUP(K285,SSP!$B$2:$D$113,3,FALSE)</f>
        <v>0.76000000000000012</v>
      </c>
      <c r="Z285" s="3">
        <f>EXP(Ferez!$B$8+Ferez!$B$9*LN(X285)+Ferez!$B$10*LN(O285)+Ferez!$B$11*LN(Y285))</f>
        <v>3.9498633380062347</v>
      </c>
      <c r="AA285" s="3">
        <f>EXP(Ferez!$C$8+Ferez!$C$9*LN(Z285))</f>
        <v>2.0773230652736512</v>
      </c>
      <c r="AB285" s="3">
        <f>Ferez!$D$8+Ferez!$D$9*Z285+Ferez!$D$10*AA285</f>
        <v>0.69031589452025266</v>
      </c>
      <c r="AC285" s="3">
        <f t="shared" si="45"/>
        <v>6.7175022978001389</v>
      </c>
      <c r="AD285" s="3">
        <f>AC285*Ferez!$D$19</f>
        <v>3.3587511489000694</v>
      </c>
      <c r="AE285" s="3">
        <f>(AD285/1000)*(10000/Ferez!$D$21)</f>
        <v>8.3968778722501733E-2</v>
      </c>
      <c r="AF285" s="3">
        <f t="shared" si="46"/>
        <v>4.6401792325264877</v>
      </c>
      <c r="AG285" s="3">
        <f>AF285*Ferez!$D$19</f>
        <v>2.3200896162632438</v>
      </c>
      <c r="AH285" s="3">
        <f>(AG285/1000)*(10000/Ferez!$D$21)</f>
        <v>5.8002240406581099E-2</v>
      </c>
      <c r="AI285" s="3">
        <f>AE285*Ferez!$D$20</f>
        <v>0.30788552198250635</v>
      </c>
    </row>
    <row r="286" spans="1:35" x14ac:dyDescent="0.25">
      <c r="A286" s="4">
        <v>1087</v>
      </c>
      <c r="B286" s="21" t="s">
        <v>3522</v>
      </c>
      <c r="C286" s="104">
        <v>12</v>
      </c>
      <c r="D286" s="22" t="s">
        <v>1650</v>
      </c>
      <c r="E286" s="100">
        <v>38487</v>
      </c>
      <c r="F286" s="100">
        <v>44204</v>
      </c>
      <c r="G286" s="105">
        <v>15.7</v>
      </c>
      <c r="H286" s="20" t="s">
        <v>1781</v>
      </c>
      <c r="I286" s="20" t="s">
        <v>1782</v>
      </c>
      <c r="J286" s="13">
        <v>3236</v>
      </c>
      <c r="K286" t="s">
        <v>77</v>
      </c>
      <c r="L286" t="s">
        <v>76</v>
      </c>
      <c r="M286" s="20" t="str">
        <f t="shared" si="40"/>
        <v>N</v>
      </c>
      <c r="N286" s="3">
        <v>3.9</v>
      </c>
      <c r="O286" s="23">
        <f t="shared" si="41"/>
        <v>3.9</v>
      </c>
      <c r="P286" s="3">
        <v>11.5</v>
      </c>
      <c r="Q286" s="3">
        <f>VLOOKUP(J286,Aux_H_adj!$X$2:$Y$922,2,FALSE)</f>
        <v>11.5</v>
      </c>
      <c r="R286" s="3">
        <f>VLOOKUP(J286,Aux_H_adj!$X$2:$Z$922,3,FALSE)</f>
        <v>11.5</v>
      </c>
      <c r="S286" s="3">
        <f t="shared" si="38"/>
        <v>3.6605636911135928</v>
      </c>
      <c r="T286" s="3">
        <v>13.3</v>
      </c>
      <c r="U286" s="23">
        <f t="shared" si="42"/>
        <v>13.3</v>
      </c>
      <c r="V286" s="3">
        <f t="shared" si="39"/>
        <v>4.2335214862444159</v>
      </c>
      <c r="W286" s="27">
        <f t="shared" si="43"/>
        <v>1.1000000000000001E-3</v>
      </c>
      <c r="X286" s="27">
        <f t="shared" si="44"/>
        <v>1.4E-3</v>
      </c>
      <c r="Y286" s="3">
        <f>VLOOKUP(K286,SSP!$B$2:$D$113,3,FALSE)</f>
        <v>0.44999999999999973</v>
      </c>
      <c r="Z286" s="3">
        <f>EXP(Ferez!$B$8+Ferez!$B$9*LN(X286)+Ferez!$B$10*LN(O286)+Ferez!$B$11*LN(Y286))</f>
        <v>1.3790534752545724</v>
      </c>
      <c r="AA286" s="3">
        <f>EXP(Ferez!$C$8+Ferez!$C$9*LN(Z286))</f>
        <v>0.95153121311059163</v>
      </c>
      <c r="AB286" s="3">
        <f>Ferez!$D$8+Ferez!$D$9*Z286+Ferez!$D$10*AA286</f>
        <v>0.47114634679666972</v>
      </c>
      <c r="AC286" s="3">
        <f t="shared" si="45"/>
        <v>2.8017310351618336</v>
      </c>
      <c r="AD286" s="3">
        <f>AC286*Ferez!$D$19</f>
        <v>1.4008655175809168</v>
      </c>
      <c r="AE286" s="3">
        <f>(AD286/1000)*(10000/Ferez!$D$21)</f>
        <v>3.5021637939522919E-2</v>
      </c>
      <c r="AF286" s="3">
        <f t="shared" si="46"/>
        <v>1.8501998220512421</v>
      </c>
      <c r="AG286" s="3">
        <f>AF286*Ferez!$D$19</f>
        <v>0.92509991102562106</v>
      </c>
      <c r="AH286" s="3">
        <f>(AG286/1000)*(10000/Ferez!$D$21)</f>
        <v>2.3127497775640524E-2</v>
      </c>
      <c r="AI286" s="3">
        <f>AE286*Ferez!$D$20</f>
        <v>0.12841267244491736</v>
      </c>
    </row>
    <row r="287" spans="1:35" x14ac:dyDescent="0.25">
      <c r="A287" s="4">
        <v>1079</v>
      </c>
      <c r="B287" s="21" t="s">
        <v>3522</v>
      </c>
      <c r="C287" s="104">
        <v>12</v>
      </c>
      <c r="D287" s="22" t="s">
        <v>1650</v>
      </c>
      <c r="E287" s="100">
        <v>38487</v>
      </c>
      <c r="F287" s="100">
        <v>44204</v>
      </c>
      <c r="G287" s="105">
        <v>15.7</v>
      </c>
      <c r="H287" s="20" t="s">
        <v>1768</v>
      </c>
      <c r="I287" s="20" t="s">
        <v>1769</v>
      </c>
      <c r="J287" s="13">
        <v>3241</v>
      </c>
      <c r="K287" t="s">
        <v>79</v>
      </c>
      <c r="L287" t="s">
        <v>78</v>
      </c>
      <c r="M287" s="20" t="str">
        <f t="shared" si="40"/>
        <v>S</v>
      </c>
      <c r="N287" s="3">
        <v>5</v>
      </c>
      <c r="O287" s="23">
        <f t="shared" si="41"/>
        <v>5</v>
      </c>
      <c r="P287" s="3">
        <v>14.6</v>
      </c>
      <c r="Q287" s="3">
        <f>VLOOKUP(J287,Aux_H_adj!$X$2:$Y$922,2,FALSE)</f>
        <v>11.1</v>
      </c>
      <c r="R287" s="3">
        <f>VLOOKUP(J287,Aux_H_adj!$X$2:$Z$922,3,FALSE)</f>
        <v>14.6</v>
      </c>
      <c r="S287" s="3">
        <f t="shared" si="38"/>
        <v>4.6473243382833438</v>
      </c>
      <c r="T287" s="3">
        <v>38.4</v>
      </c>
      <c r="U287" s="23">
        <f t="shared" si="42"/>
        <v>17.8</v>
      </c>
      <c r="V287" s="3">
        <f t="shared" si="39"/>
        <v>5.6659159740714742</v>
      </c>
      <c r="W287" s="27">
        <f t="shared" si="43"/>
        <v>1.6999999999999999E-3</v>
      </c>
      <c r="X287" s="27">
        <f t="shared" si="44"/>
        <v>2.5000000000000001E-3</v>
      </c>
      <c r="Y287" s="3">
        <f>VLOOKUP(K287,SSP!$B$2:$D$113,3,FALSE)</f>
        <v>0.31000000000000155</v>
      </c>
      <c r="Z287" s="3">
        <f>EXP(Ferez!$B$8+Ferez!$B$9*LN(X287)+Ferez!$B$10*LN(O287)+Ferez!$B$11*LN(Y287))</f>
        <v>2.0693339764592005</v>
      </c>
      <c r="AA287" s="3">
        <f>EXP(Ferez!$C$8+Ferez!$C$9*LN(Z287))</f>
        <v>1.2858634940908886</v>
      </c>
      <c r="AB287" s="3">
        <f>Ferez!$D$8+Ferez!$D$9*Z287+Ferez!$D$10*AA287</f>
        <v>0.52723162198372975</v>
      </c>
      <c r="AC287" s="3">
        <f t="shared" si="45"/>
        <v>3.882429092533819</v>
      </c>
      <c r="AD287" s="3">
        <f>AC287*Ferez!$D$19</f>
        <v>1.9412145462669095</v>
      </c>
      <c r="AE287" s="3">
        <f>(AD287/1000)*(10000/Ferez!$D$21)</f>
        <v>4.8530363656672737E-2</v>
      </c>
      <c r="AF287" s="3">
        <f t="shared" si="46"/>
        <v>2.5965655984429303</v>
      </c>
      <c r="AG287" s="3">
        <f>AF287*Ferez!$D$19</f>
        <v>1.2982827992214652</v>
      </c>
      <c r="AH287" s="3">
        <f>(AG287/1000)*(10000/Ferez!$D$21)</f>
        <v>3.2457069980536629E-2</v>
      </c>
      <c r="AI287" s="3">
        <f>AE287*Ferez!$D$20</f>
        <v>0.17794466674113335</v>
      </c>
    </row>
    <row r="288" spans="1:35" x14ac:dyDescent="0.25">
      <c r="A288" s="4">
        <v>1080</v>
      </c>
      <c r="B288" s="21" t="s">
        <v>3522</v>
      </c>
      <c r="C288" s="104">
        <v>12</v>
      </c>
      <c r="D288" s="22" t="s">
        <v>1650</v>
      </c>
      <c r="E288" s="100">
        <v>38487</v>
      </c>
      <c r="F288" s="100">
        <v>44204</v>
      </c>
      <c r="G288" s="105">
        <v>15.7</v>
      </c>
      <c r="H288" s="20" t="s">
        <v>1768</v>
      </c>
      <c r="I288" s="20" t="s">
        <v>1770</v>
      </c>
      <c r="J288" s="13">
        <v>3241</v>
      </c>
      <c r="K288" t="s">
        <v>79</v>
      </c>
      <c r="L288" t="s">
        <v>78</v>
      </c>
      <c r="M288" s="20" t="str">
        <f t="shared" si="40"/>
        <v>S</v>
      </c>
      <c r="N288" s="3">
        <v>5</v>
      </c>
      <c r="O288" s="23">
        <f t="shared" si="41"/>
        <v>3.77</v>
      </c>
      <c r="P288" s="3">
        <v>11.1</v>
      </c>
      <c r="Q288" s="3">
        <f>VLOOKUP(J288,Aux_H_adj!$X$2:$Y$922,2,FALSE)</f>
        <v>11.1</v>
      </c>
      <c r="R288" s="3">
        <f>VLOOKUP(J288,Aux_H_adj!$X$2:$Z$922,3,FALSE)</f>
        <v>14.6</v>
      </c>
      <c r="S288" s="3">
        <f t="shared" si="38"/>
        <v>3.5332397366400765</v>
      </c>
      <c r="T288" s="3">
        <v>38.4</v>
      </c>
      <c r="U288" s="23">
        <f t="shared" si="42"/>
        <v>13.53</v>
      </c>
      <c r="V288" s="3">
        <f t="shared" si="39"/>
        <v>4.306732760066688</v>
      </c>
      <c r="W288" s="27">
        <f t="shared" si="43"/>
        <v>1E-3</v>
      </c>
      <c r="X288" s="27">
        <f t="shared" si="44"/>
        <v>1.5E-3</v>
      </c>
      <c r="Y288" s="3">
        <f>VLOOKUP(K288,SSP!$B$2:$D$113,3,FALSE)</f>
        <v>0.31000000000000155</v>
      </c>
      <c r="Z288" s="3">
        <f>EXP(Ferez!$B$8+Ferez!$B$9*LN(X288)+Ferez!$B$10*LN(O288)+Ferez!$B$11*LN(Y288))</f>
        <v>0.97340384848923245</v>
      </c>
      <c r="AA288" s="3">
        <f>EXP(Ferez!$C$8+Ferez!$C$9*LN(Z288))</f>
        <v>0.73480456547420414</v>
      </c>
      <c r="AB288" s="3">
        <f>Ferez!$D$8+Ferez!$D$9*Z288+Ferez!$D$10*AA288</f>
        <v>0.43993355776747456</v>
      </c>
      <c r="AC288" s="3">
        <f t="shared" si="45"/>
        <v>2.1481419717309111</v>
      </c>
      <c r="AD288" s="3">
        <f>AC288*Ferez!$D$19</f>
        <v>1.0740709858654556</v>
      </c>
      <c r="AE288" s="3">
        <f>(AD288/1000)*(10000/Ferez!$D$21)</f>
        <v>2.6851774646636389E-2</v>
      </c>
      <c r="AF288" s="3">
        <f t="shared" si="46"/>
        <v>1.413337406256707</v>
      </c>
      <c r="AG288" s="3">
        <f>AF288*Ferez!$D$19</f>
        <v>0.7066687031283535</v>
      </c>
      <c r="AH288" s="3">
        <f>(AG288/1000)*(10000/Ferez!$D$21)</f>
        <v>1.7666717578208837E-2</v>
      </c>
      <c r="AI288" s="3">
        <f>AE288*Ferez!$D$20</f>
        <v>9.8456507037666757E-2</v>
      </c>
    </row>
    <row r="289" spans="1:35" x14ac:dyDescent="0.25">
      <c r="A289" s="4">
        <v>1086</v>
      </c>
      <c r="B289" s="21" t="s">
        <v>3522</v>
      </c>
      <c r="C289" s="104">
        <v>12</v>
      </c>
      <c r="D289" s="22" t="s">
        <v>1650</v>
      </c>
      <c r="E289" s="100">
        <v>38487</v>
      </c>
      <c r="F289" s="100">
        <v>44204</v>
      </c>
      <c r="G289" s="105">
        <v>15.7</v>
      </c>
      <c r="H289" s="20" t="s">
        <v>1779</v>
      </c>
      <c r="I289" s="20" t="s">
        <v>1780</v>
      </c>
      <c r="J289" s="13">
        <v>3255</v>
      </c>
      <c r="K289" t="s">
        <v>185</v>
      </c>
      <c r="L289" t="s">
        <v>234</v>
      </c>
      <c r="M289" s="20" t="str">
        <f t="shared" si="40"/>
        <v>N</v>
      </c>
      <c r="N289" s="3">
        <v>5.8</v>
      </c>
      <c r="O289" s="23">
        <f t="shared" si="41"/>
        <v>5.8</v>
      </c>
      <c r="P289" s="3">
        <v>15.7</v>
      </c>
      <c r="Q289" s="3">
        <f>VLOOKUP(J289,Aux_H_adj!$X$2:$Y$922,2,FALSE)</f>
        <v>15.7</v>
      </c>
      <c r="R289" s="3">
        <f>VLOOKUP(J289,Aux_H_adj!$X$2:$Z$922,3,FALSE)</f>
        <v>15.7</v>
      </c>
      <c r="S289" s="3">
        <f t="shared" si="38"/>
        <v>4.9974652130855137</v>
      </c>
      <c r="T289" s="3">
        <v>18.100000000000001</v>
      </c>
      <c r="U289" s="23">
        <f t="shared" si="42"/>
        <v>18.100000000000001</v>
      </c>
      <c r="V289" s="3">
        <f t="shared" si="39"/>
        <v>5.7614089399266115</v>
      </c>
      <c r="W289" s="27">
        <f t="shared" si="43"/>
        <v>2E-3</v>
      </c>
      <c r="X289" s="27">
        <f t="shared" si="44"/>
        <v>2.5999999999999999E-3</v>
      </c>
      <c r="Y289" s="3">
        <f>VLOOKUP(K289,SSP!$B$2:$D$113,3,FALSE)</f>
        <v>0.49</v>
      </c>
      <c r="Z289" s="3">
        <f>EXP(Ferez!$B$8+Ferez!$B$9*LN(X289)+Ferez!$B$10*LN(O289)+Ferez!$B$11*LN(Y289))</f>
        <v>3.9550410271090066</v>
      </c>
      <c r="AA289" s="3">
        <f>EXP(Ferez!$C$8+Ferez!$C$9*LN(Z289))</f>
        <v>2.0793431560016669</v>
      </c>
      <c r="AB289" s="3">
        <f>Ferez!$D$8+Ferez!$D$9*Z289+Ferez!$D$10*AA289</f>
        <v>0.69077862983421523</v>
      </c>
      <c r="AC289" s="3">
        <f t="shared" si="45"/>
        <v>6.7251628129448884</v>
      </c>
      <c r="AD289" s="3">
        <f>AC289*Ferez!$D$19</f>
        <v>3.3625814064724442</v>
      </c>
      <c r="AE289" s="3">
        <f>(AD289/1000)*(10000/Ferez!$D$21)</f>
        <v>8.4064535161811102E-2</v>
      </c>
      <c r="AF289" s="3">
        <f t="shared" si="46"/>
        <v>4.645819656943222</v>
      </c>
      <c r="AG289" s="3">
        <f>AF289*Ferez!$D$19</f>
        <v>2.322909828471611</v>
      </c>
      <c r="AH289" s="3">
        <f>(AG289/1000)*(10000/Ferez!$D$21)</f>
        <v>5.8072745711790275E-2</v>
      </c>
      <c r="AI289" s="3">
        <f>AE289*Ferez!$D$20</f>
        <v>0.30823662892664072</v>
      </c>
    </row>
    <row r="290" spans="1:35" x14ac:dyDescent="0.25">
      <c r="A290" s="4">
        <v>1081</v>
      </c>
      <c r="B290" s="21" t="s">
        <v>3522</v>
      </c>
      <c r="C290" s="104">
        <v>12</v>
      </c>
      <c r="D290" s="22" t="s">
        <v>1650</v>
      </c>
      <c r="E290" s="100">
        <v>38487</v>
      </c>
      <c r="F290" s="100">
        <v>44204</v>
      </c>
      <c r="G290" s="105">
        <v>15.7</v>
      </c>
      <c r="H290" s="20" t="s">
        <v>1771</v>
      </c>
      <c r="I290" s="20" t="s">
        <v>1772</v>
      </c>
      <c r="J290" s="13">
        <v>3284</v>
      </c>
      <c r="K290" t="s">
        <v>197</v>
      </c>
      <c r="L290" t="s">
        <v>67</v>
      </c>
      <c r="M290" s="20" t="str">
        <f t="shared" si="40"/>
        <v>N</v>
      </c>
      <c r="N290" s="3">
        <v>10</v>
      </c>
      <c r="O290" s="23">
        <f t="shared" si="41"/>
        <v>10</v>
      </c>
      <c r="P290" s="3">
        <v>26</v>
      </c>
      <c r="Q290" s="3">
        <f>VLOOKUP(J290,Aux_H_adj!$X$2:$Y$922,2,FALSE)</f>
        <v>26</v>
      </c>
      <c r="R290" s="3">
        <f>VLOOKUP(J290,Aux_H_adj!$X$2:$Z$922,3,FALSE)</f>
        <v>26</v>
      </c>
      <c r="S290" s="3">
        <f t="shared" si="38"/>
        <v>8.2760570407785572</v>
      </c>
      <c r="T290" s="3">
        <v>32.799999999999997</v>
      </c>
      <c r="U290" s="23">
        <f t="shared" si="42"/>
        <v>32.799999999999997</v>
      </c>
      <c r="V290" s="3">
        <f t="shared" si="39"/>
        <v>10.440564266828334</v>
      </c>
      <c r="W290" s="27">
        <f t="shared" si="43"/>
        <v>5.4000000000000003E-3</v>
      </c>
      <c r="X290" s="27">
        <f t="shared" si="44"/>
        <v>8.6E-3</v>
      </c>
      <c r="Y290" s="3">
        <f>VLOOKUP(K290,SSP!$B$2:$D$113,3,FALSE)</f>
        <v>0.41000000000000009</v>
      </c>
      <c r="Z290" s="3">
        <f>EXP(Ferez!$B$8+Ferez!$B$9*LN(X290)+Ferez!$B$10*LN(O290)+Ferez!$B$11*LN(Y290))</f>
        <v>17.23440848609042</v>
      </c>
      <c r="AA290" s="3">
        <f>EXP(Ferez!$C$8+Ferez!$C$9*LN(Z290))</f>
        <v>6.1976503157481639</v>
      </c>
      <c r="AB290" s="3">
        <f>Ferez!$D$8+Ferez!$D$9*Z290+Ferez!$D$10*AA290</f>
        <v>1.9691931776501761</v>
      </c>
      <c r="AC290" s="3">
        <f t="shared" si="45"/>
        <v>25.401251979488759</v>
      </c>
      <c r="AD290" s="3">
        <f>AC290*Ferez!$D$19</f>
        <v>12.700625989744379</v>
      </c>
      <c r="AE290" s="3">
        <f>(AD290/1000)*(10000/Ferez!$D$21)</f>
        <v>0.31751564974360946</v>
      </c>
      <c r="AF290" s="3">
        <f t="shared" si="46"/>
        <v>19.203601663740596</v>
      </c>
      <c r="AG290" s="3">
        <f>AF290*Ferez!$D$19</f>
        <v>9.6018008318702979</v>
      </c>
      <c r="AH290" s="3">
        <f>(AG290/1000)*(10000/Ferez!$D$21)</f>
        <v>0.24004502079675744</v>
      </c>
      <c r="AI290" s="3">
        <f>AE290*Ferez!$D$20</f>
        <v>1.1642240490599014</v>
      </c>
    </row>
    <row r="291" spans="1:35" x14ac:dyDescent="0.25">
      <c r="A291" s="4">
        <v>1082</v>
      </c>
      <c r="B291" s="21" t="s">
        <v>3522</v>
      </c>
      <c r="C291" s="104">
        <v>12</v>
      </c>
      <c r="D291" s="22" t="s">
        <v>1650</v>
      </c>
      <c r="E291" s="100">
        <v>38487</v>
      </c>
      <c r="F291" s="100">
        <v>44204</v>
      </c>
      <c r="G291" s="105">
        <v>15.7</v>
      </c>
      <c r="H291" s="20" t="s">
        <v>1773</v>
      </c>
      <c r="I291" s="20" t="s">
        <v>1774</v>
      </c>
      <c r="J291" s="13">
        <v>3285</v>
      </c>
      <c r="K291" t="s">
        <v>79</v>
      </c>
      <c r="L291" t="s">
        <v>78</v>
      </c>
      <c r="M291" s="20" t="str">
        <f t="shared" si="40"/>
        <v>N</v>
      </c>
      <c r="N291" s="3">
        <v>5.8</v>
      </c>
      <c r="O291" s="23">
        <f t="shared" si="41"/>
        <v>5.8</v>
      </c>
      <c r="P291" s="3">
        <v>16.2</v>
      </c>
      <c r="Q291" s="3">
        <f>VLOOKUP(J291,Aux_H_adj!$X$2:$Y$922,2,FALSE)</f>
        <v>16.2</v>
      </c>
      <c r="R291" s="3">
        <f>VLOOKUP(J291,Aux_H_adj!$X$2:$Z$922,3,FALSE)</f>
        <v>16.2</v>
      </c>
      <c r="S291" s="3">
        <f t="shared" si="38"/>
        <v>5.156620156177409</v>
      </c>
      <c r="T291" s="3">
        <v>20</v>
      </c>
      <c r="U291" s="23">
        <f t="shared" si="42"/>
        <v>20</v>
      </c>
      <c r="V291" s="3">
        <f t="shared" si="39"/>
        <v>6.366197723675814</v>
      </c>
      <c r="W291" s="27">
        <f t="shared" si="43"/>
        <v>2.0999999999999999E-3</v>
      </c>
      <c r="X291" s="27">
        <f t="shared" si="44"/>
        <v>3.2000000000000002E-3</v>
      </c>
      <c r="Y291" s="3">
        <f>VLOOKUP(K291,SSP!$B$2:$D$113,3,FALSE)</f>
        <v>0.31000000000000155</v>
      </c>
      <c r="Z291" s="3">
        <f>EXP(Ferez!$B$8+Ferez!$B$9*LN(X291)+Ferez!$B$10*LN(O291)+Ferez!$B$11*LN(Y291))</f>
        <v>3.0137831479668336</v>
      </c>
      <c r="AA291" s="3">
        <f>EXP(Ferez!$C$8+Ferez!$C$9*LN(Z291))</f>
        <v>1.6995923818738417</v>
      </c>
      <c r="AB291" s="3">
        <f>Ferez!$D$8+Ferez!$D$9*Z291+Ferez!$D$10*AA291</f>
        <v>0.60773660986623756</v>
      </c>
      <c r="AC291" s="3">
        <f t="shared" si="45"/>
        <v>5.321112139706913</v>
      </c>
      <c r="AD291" s="3">
        <f>AC291*Ferez!$D$19</f>
        <v>2.6605560698534565</v>
      </c>
      <c r="AE291" s="3">
        <f>(AD291/1000)*(10000/Ferez!$D$21)</f>
        <v>6.651390174633641E-2</v>
      </c>
      <c r="AF291" s="3">
        <f t="shared" si="46"/>
        <v>3.6215197578330711</v>
      </c>
      <c r="AG291" s="3">
        <f>AF291*Ferez!$D$19</f>
        <v>1.8107598789165356</v>
      </c>
      <c r="AH291" s="3">
        <f>(AG291/1000)*(10000/Ferez!$D$21)</f>
        <v>4.5268996972913388E-2</v>
      </c>
      <c r="AI291" s="3">
        <f>AE291*Ferez!$D$20</f>
        <v>0.2438843064032335</v>
      </c>
    </row>
    <row r="292" spans="1:35" x14ac:dyDescent="0.25">
      <c r="A292" s="4">
        <v>1070</v>
      </c>
      <c r="B292" s="21" t="s">
        <v>3522</v>
      </c>
      <c r="C292" s="104">
        <v>12</v>
      </c>
      <c r="D292" s="22" t="s">
        <v>1650</v>
      </c>
      <c r="E292" s="100">
        <v>38487</v>
      </c>
      <c r="F292" s="100">
        <v>44204</v>
      </c>
      <c r="G292" s="105">
        <v>15.7</v>
      </c>
      <c r="H292" s="20" t="s">
        <v>1755</v>
      </c>
      <c r="I292" s="20" t="s">
        <v>1756</v>
      </c>
      <c r="J292" s="13">
        <v>3286</v>
      </c>
      <c r="K292" t="s">
        <v>185</v>
      </c>
      <c r="L292" t="s">
        <v>234</v>
      </c>
      <c r="M292" s="20" t="str">
        <f t="shared" si="40"/>
        <v>N</v>
      </c>
      <c r="N292" s="3">
        <v>5.8</v>
      </c>
      <c r="O292" s="23">
        <f t="shared" si="41"/>
        <v>5.8</v>
      </c>
      <c r="P292" s="3">
        <v>16.5</v>
      </c>
      <c r="Q292" s="3">
        <f>VLOOKUP(J292,Aux_H_adj!$X$2:$Y$922,2,FALSE)</f>
        <v>16.5</v>
      </c>
      <c r="R292" s="3">
        <f>VLOOKUP(J292,Aux_H_adj!$X$2:$Z$922,3,FALSE)</f>
        <v>16.5</v>
      </c>
      <c r="S292" s="3">
        <f t="shared" si="38"/>
        <v>5.2521131220325463</v>
      </c>
      <c r="T292" s="3">
        <v>18.399999999999999</v>
      </c>
      <c r="U292" s="23">
        <f t="shared" si="42"/>
        <v>18.399999999999999</v>
      </c>
      <c r="V292" s="3">
        <f t="shared" si="39"/>
        <v>5.856901905781748</v>
      </c>
      <c r="W292" s="27">
        <f t="shared" si="43"/>
        <v>2.2000000000000001E-3</v>
      </c>
      <c r="X292" s="27">
        <f t="shared" si="44"/>
        <v>2.7000000000000001E-3</v>
      </c>
      <c r="Y292" s="3">
        <f>VLOOKUP(K292,SSP!$B$2:$D$113,3,FALSE)</f>
        <v>0.49</v>
      </c>
      <c r="Z292" s="3">
        <f>EXP(Ferez!$B$8+Ferez!$B$9*LN(X292)+Ferez!$B$10*LN(O292)+Ferez!$B$11*LN(Y292))</f>
        <v>4.0986322486702891</v>
      </c>
      <c r="AA292" s="3">
        <f>EXP(Ferez!$C$8+Ferez!$C$9*LN(Z292))</f>
        <v>2.1350977794426176</v>
      </c>
      <c r="AB292" s="3">
        <f>Ferez!$D$8+Ferez!$D$9*Z292+Ferez!$D$10*AA292</f>
        <v>0.70363462236538976</v>
      </c>
      <c r="AC292" s="3">
        <f t="shared" si="45"/>
        <v>6.9373646504782966</v>
      </c>
      <c r="AD292" s="3">
        <f>AC292*Ferez!$D$19</f>
        <v>3.4686823252391483</v>
      </c>
      <c r="AE292" s="3">
        <f>(AD292/1000)*(10000/Ferez!$D$21)</f>
        <v>8.6717058130978714E-2</v>
      </c>
      <c r="AF292" s="3">
        <f t="shared" si="46"/>
        <v>4.8022668710356786</v>
      </c>
      <c r="AG292" s="3">
        <f>AF292*Ferez!$D$19</f>
        <v>2.4011334355178393</v>
      </c>
      <c r="AH292" s="3">
        <f>(AG292/1000)*(10000/Ferez!$D$21)</f>
        <v>6.0028335887945983E-2</v>
      </c>
      <c r="AI292" s="3">
        <f>AE292*Ferez!$D$20</f>
        <v>0.31796254648025529</v>
      </c>
    </row>
    <row r="293" spans="1:35" x14ac:dyDescent="0.25">
      <c r="A293" s="4">
        <v>1069</v>
      </c>
      <c r="B293" s="21" t="s">
        <v>3522</v>
      </c>
      <c r="C293" s="104">
        <v>12</v>
      </c>
      <c r="D293" s="22" t="s">
        <v>1650</v>
      </c>
      <c r="E293" s="100">
        <v>38487</v>
      </c>
      <c r="F293" s="100">
        <v>44204</v>
      </c>
      <c r="G293" s="105">
        <v>15.7</v>
      </c>
      <c r="H293" s="20" t="s">
        <v>1753</v>
      </c>
      <c r="I293" s="20" t="s">
        <v>1754</v>
      </c>
      <c r="J293" s="13">
        <v>3287</v>
      </c>
      <c r="K293" t="s">
        <v>185</v>
      </c>
      <c r="L293" t="s">
        <v>234</v>
      </c>
      <c r="M293" s="20" t="str">
        <f t="shared" si="40"/>
        <v>N</v>
      </c>
      <c r="N293" s="3">
        <v>6.2</v>
      </c>
      <c r="O293" s="23">
        <f t="shared" si="41"/>
        <v>6.2</v>
      </c>
      <c r="P293" s="3">
        <v>15.3</v>
      </c>
      <c r="Q293" s="3">
        <f>VLOOKUP(J293,Aux_H_adj!$X$2:$Y$922,2,FALSE)</f>
        <v>15.3</v>
      </c>
      <c r="R293" s="3">
        <f>VLOOKUP(J293,Aux_H_adj!$X$2:$Z$922,3,FALSE)</f>
        <v>15.3</v>
      </c>
      <c r="S293" s="3">
        <f t="shared" si="38"/>
        <v>4.8701412586119979</v>
      </c>
      <c r="T293" s="3">
        <v>17.5</v>
      </c>
      <c r="U293" s="23">
        <f t="shared" si="42"/>
        <v>17.5</v>
      </c>
      <c r="V293" s="3">
        <f t="shared" si="39"/>
        <v>5.5704230082163368</v>
      </c>
      <c r="W293" s="27">
        <f t="shared" si="43"/>
        <v>1.9E-3</v>
      </c>
      <c r="X293" s="27">
        <f t="shared" si="44"/>
        <v>2.3999999999999998E-3</v>
      </c>
      <c r="Y293" s="3">
        <f>VLOOKUP(K293,SSP!$B$2:$D$113,3,FALSE)</f>
        <v>0.49</v>
      </c>
      <c r="Z293" s="3">
        <f>EXP(Ferez!$B$8+Ferez!$B$9*LN(X293)+Ferez!$B$10*LN(O293)+Ferez!$B$11*LN(Y293))</f>
        <v>3.9097646262485397</v>
      </c>
      <c r="AA293" s="3">
        <f>EXP(Ferez!$C$8+Ferez!$C$9*LN(Z293))</f>
        <v>2.0616552076155248</v>
      </c>
      <c r="AB293" s="3">
        <f>Ferez!$D$8+Ferez!$D$9*Z293+Ferez!$D$10*AA293</f>
        <v>0.68673423467422234</v>
      </c>
      <c r="AC293" s="3">
        <f t="shared" si="45"/>
        <v>6.6581540685382876</v>
      </c>
      <c r="AD293" s="3">
        <f>AC293*Ferez!$D$19</f>
        <v>3.3290770342691438</v>
      </c>
      <c r="AE293" s="3">
        <f>(AD293/1000)*(10000/Ferez!$D$21)</f>
        <v>8.3226925856728598E-2</v>
      </c>
      <c r="AF293" s="3">
        <f t="shared" si="46"/>
        <v>4.5964988609227619</v>
      </c>
      <c r="AG293" s="3">
        <f>AF293*Ferez!$D$19</f>
        <v>2.298249430461381</v>
      </c>
      <c r="AH293" s="3">
        <f>(AG293/1000)*(10000/Ferez!$D$21)</f>
        <v>5.7456235761534524E-2</v>
      </c>
      <c r="AI293" s="3">
        <f>AE293*Ferez!$D$20</f>
        <v>0.30516539480800486</v>
      </c>
    </row>
    <row r="294" spans="1:35" x14ac:dyDescent="0.25">
      <c r="A294" s="4">
        <v>1068</v>
      </c>
      <c r="B294" s="21" t="s">
        <v>3522</v>
      </c>
      <c r="C294" s="104">
        <v>12</v>
      </c>
      <c r="D294" s="22" t="s">
        <v>1650</v>
      </c>
      <c r="E294" s="100">
        <v>38487</v>
      </c>
      <c r="F294" s="100">
        <v>44204</v>
      </c>
      <c r="G294" s="105">
        <v>15.7</v>
      </c>
      <c r="H294" s="20" t="s">
        <v>1751</v>
      </c>
      <c r="I294" s="20" t="s">
        <v>1752</v>
      </c>
      <c r="J294" s="13">
        <v>3288</v>
      </c>
      <c r="K294" t="s">
        <v>185</v>
      </c>
      <c r="L294" t="s">
        <v>234</v>
      </c>
      <c r="M294" s="20" t="str">
        <f t="shared" si="40"/>
        <v>N</v>
      </c>
      <c r="N294" s="3">
        <v>6</v>
      </c>
      <c r="O294" s="23">
        <f t="shared" si="41"/>
        <v>6</v>
      </c>
      <c r="P294" s="3">
        <v>12.3</v>
      </c>
      <c r="Q294" s="3">
        <f>VLOOKUP(J294,Aux_H_adj!$X$2:$Y$922,2,FALSE)</f>
        <v>12.3</v>
      </c>
      <c r="R294" s="3">
        <f>VLOOKUP(J294,Aux_H_adj!$X$2:$Z$922,3,FALSE)</f>
        <v>12.3</v>
      </c>
      <c r="S294" s="3">
        <f t="shared" si="38"/>
        <v>3.9152116000606259</v>
      </c>
      <c r="T294" s="3">
        <v>14.4</v>
      </c>
      <c r="U294" s="23">
        <f t="shared" si="42"/>
        <v>14.4</v>
      </c>
      <c r="V294" s="3">
        <f t="shared" si="39"/>
        <v>4.5836623610465859</v>
      </c>
      <c r="W294" s="27">
        <f t="shared" si="43"/>
        <v>1.1999999999999999E-3</v>
      </c>
      <c r="X294" s="27">
        <f t="shared" si="44"/>
        <v>1.6999999999999999E-3</v>
      </c>
      <c r="Y294" s="3">
        <f>VLOOKUP(K294,SSP!$B$2:$D$113,3,FALSE)</f>
        <v>0.49</v>
      </c>
      <c r="Z294" s="3">
        <f>EXP(Ferez!$B$8+Ferez!$B$9*LN(X294)+Ferez!$B$10*LN(O294)+Ferez!$B$11*LN(Y294))</f>
        <v>2.7349062960057138</v>
      </c>
      <c r="AA294" s="3">
        <f>EXP(Ferez!$C$8+Ferez!$C$9*LN(Z294))</f>
        <v>1.5814528033655164</v>
      </c>
      <c r="AB294" s="3">
        <f>Ferez!$D$8+Ferez!$D$9*Z294+Ferez!$D$10*AA294</f>
        <v>0.58361796276548805</v>
      </c>
      <c r="AC294" s="3">
        <f t="shared" si="45"/>
        <v>4.8999770621367178</v>
      </c>
      <c r="AD294" s="3">
        <f>AC294*Ferez!$D$19</f>
        <v>2.4499885310683589</v>
      </c>
      <c r="AE294" s="3">
        <f>(AD294/1000)*(10000/Ferez!$D$21)</f>
        <v>6.1249713276708966E-2</v>
      </c>
      <c r="AF294" s="3">
        <f t="shared" si="46"/>
        <v>3.3185242587712018</v>
      </c>
      <c r="AG294" s="3">
        <f>AF294*Ferez!$D$19</f>
        <v>1.6592621293856009</v>
      </c>
      <c r="AH294" s="3">
        <f>(AG294/1000)*(10000/Ferez!$D$21)</f>
        <v>4.148155323464002E-2</v>
      </c>
      <c r="AI294" s="3">
        <f>AE294*Ferez!$D$20</f>
        <v>0.22458228201459954</v>
      </c>
    </row>
    <row r="295" spans="1:35" x14ac:dyDescent="0.25">
      <c r="A295" s="4">
        <v>1073</v>
      </c>
      <c r="B295" s="21" t="s">
        <v>3522</v>
      </c>
      <c r="C295" s="104">
        <v>12</v>
      </c>
      <c r="D295" s="22" t="s">
        <v>1650</v>
      </c>
      <c r="E295" s="100">
        <v>38487</v>
      </c>
      <c r="F295" s="100">
        <v>44204</v>
      </c>
      <c r="G295" s="105">
        <v>15.7</v>
      </c>
      <c r="H295" s="20" t="s">
        <v>1760</v>
      </c>
      <c r="I295" s="20" t="s">
        <v>1761</v>
      </c>
      <c r="J295" s="13">
        <v>3289</v>
      </c>
      <c r="K295" t="s">
        <v>79</v>
      </c>
      <c r="L295" t="s">
        <v>78</v>
      </c>
      <c r="M295" s="20" t="str">
        <f t="shared" si="40"/>
        <v>S</v>
      </c>
      <c r="N295" s="3">
        <v>5.5</v>
      </c>
      <c r="O295" s="23">
        <f t="shared" si="41"/>
        <v>5.5</v>
      </c>
      <c r="P295" s="3">
        <v>18</v>
      </c>
      <c r="Q295" s="3">
        <f>VLOOKUP(J295,Aux_H_adj!$X$2:$Y$922,2,FALSE)</f>
        <v>13.6</v>
      </c>
      <c r="R295" s="3">
        <f>VLOOKUP(J295,Aux_H_adj!$X$2:$Z$922,3,FALSE)</f>
        <v>18</v>
      </c>
      <c r="S295" s="3">
        <f t="shared" si="38"/>
        <v>5.7295779513082321</v>
      </c>
      <c r="T295" s="3">
        <v>37.1</v>
      </c>
      <c r="U295" s="23">
        <f t="shared" si="42"/>
        <v>21.94</v>
      </c>
      <c r="V295" s="3">
        <f t="shared" si="39"/>
        <v>6.9837189028723676</v>
      </c>
      <c r="W295" s="27">
        <f t="shared" si="43"/>
        <v>2.5999999999999999E-3</v>
      </c>
      <c r="X295" s="27">
        <f t="shared" si="44"/>
        <v>3.8E-3</v>
      </c>
      <c r="Y295" s="3">
        <f>VLOOKUP(K295,SSP!$B$2:$D$113,3,FALSE)</f>
        <v>0.31000000000000155</v>
      </c>
      <c r="Z295" s="3">
        <f>EXP(Ferez!$B$8+Ferez!$B$9*LN(X295)+Ferez!$B$10*LN(O295)+Ferez!$B$11*LN(Y295))</f>
        <v>3.3686794986075093</v>
      </c>
      <c r="AA295" s="3">
        <f>EXP(Ferez!$C$8+Ferez!$C$9*LN(Z295))</f>
        <v>1.8459388655989384</v>
      </c>
      <c r="AB295" s="3">
        <f>Ferez!$D$8+Ferez!$D$9*Z295+Ferez!$D$10*AA295</f>
        <v>0.63877441613176922</v>
      </c>
      <c r="AC295" s="3">
        <f t="shared" si="45"/>
        <v>5.8533927803382166</v>
      </c>
      <c r="AD295" s="3">
        <f>AC295*Ferez!$D$19</f>
        <v>2.9266963901691083</v>
      </c>
      <c r="AE295" s="3">
        <f>(AD295/1000)*(10000/Ferez!$D$21)</f>
        <v>7.3167409754227711E-2</v>
      </c>
      <c r="AF295" s="3">
        <f t="shared" si="46"/>
        <v>4.007453914739278</v>
      </c>
      <c r="AG295" s="3">
        <f>AF295*Ferez!$D$19</f>
        <v>2.003726957369639</v>
      </c>
      <c r="AH295" s="3">
        <f>(AG295/1000)*(10000/Ferez!$D$21)</f>
        <v>5.0093173934240967E-2</v>
      </c>
      <c r="AI295" s="3">
        <f>AE295*Ferez!$D$20</f>
        <v>0.26828050243216828</v>
      </c>
    </row>
    <row r="296" spans="1:35" x14ac:dyDescent="0.25">
      <c r="A296" s="4">
        <v>1074</v>
      </c>
      <c r="B296" s="21" t="s">
        <v>3522</v>
      </c>
      <c r="C296" s="104">
        <v>12</v>
      </c>
      <c r="D296" s="22" t="s">
        <v>1650</v>
      </c>
      <c r="E296" s="100">
        <v>38487</v>
      </c>
      <c r="F296" s="100">
        <v>44204</v>
      </c>
      <c r="G296" s="105">
        <v>15.7</v>
      </c>
      <c r="H296" s="20" t="s">
        <v>1760</v>
      </c>
      <c r="I296" s="20" t="s">
        <v>1762</v>
      </c>
      <c r="J296" s="13">
        <v>3289</v>
      </c>
      <c r="K296" t="s">
        <v>79</v>
      </c>
      <c r="L296" t="s">
        <v>78</v>
      </c>
      <c r="M296" s="20" t="str">
        <f t="shared" si="40"/>
        <v>S</v>
      </c>
      <c r="N296" s="3">
        <v>5.5</v>
      </c>
      <c r="O296" s="23">
        <f t="shared" si="41"/>
        <v>4.4000000000000004</v>
      </c>
      <c r="P296" s="3">
        <v>13.6</v>
      </c>
      <c r="Q296" s="3">
        <f>VLOOKUP(J296,Aux_H_adj!$X$2:$Y$922,2,FALSE)</f>
        <v>13.6</v>
      </c>
      <c r="R296" s="3">
        <f>VLOOKUP(J296,Aux_H_adj!$X$2:$Z$922,3,FALSE)</f>
        <v>18</v>
      </c>
      <c r="S296" s="3">
        <f t="shared" si="38"/>
        <v>4.3290144520995533</v>
      </c>
      <c r="T296" s="3">
        <v>37.1</v>
      </c>
      <c r="U296" s="23">
        <f t="shared" si="42"/>
        <v>16.579999999999998</v>
      </c>
      <c r="V296" s="3">
        <f t="shared" si="39"/>
        <v>5.2775779129272493</v>
      </c>
      <c r="W296" s="27">
        <f t="shared" si="43"/>
        <v>1.5E-3</v>
      </c>
      <c r="X296" s="27">
        <f t="shared" si="44"/>
        <v>2.2000000000000001E-3</v>
      </c>
      <c r="Y296" s="3">
        <f>VLOOKUP(K296,SSP!$B$2:$D$113,3,FALSE)</f>
        <v>0.31000000000000155</v>
      </c>
      <c r="Z296" s="3">
        <f>EXP(Ferez!$B$8+Ferez!$B$9*LN(X296)+Ferez!$B$10*LN(O296)+Ferez!$B$11*LN(Y296))</f>
        <v>1.6217794741315195</v>
      </c>
      <c r="AA296" s="3">
        <f>EXP(Ferez!$C$8+Ferez!$C$9*LN(Z296))</f>
        <v>1.0731629250462245</v>
      </c>
      <c r="AB296" s="3">
        <f>Ferez!$D$8+Ferez!$D$9*Z296+Ferez!$D$10*AA296</f>
        <v>0.49051698571543273</v>
      </c>
      <c r="AC296" s="3">
        <f t="shared" si="45"/>
        <v>3.1854593848931767</v>
      </c>
      <c r="AD296" s="3">
        <f>AC296*Ferez!$D$19</f>
        <v>1.5927296924465884</v>
      </c>
      <c r="AE296" s="3">
        <f>(AD296/1000)*(10000/Ferez!$D$21)</f>
        <v>3.9818242311164709E-2</v>
      </c>
      <c r="AF296" s="3">
        <f t="shared" si="46"/>
        <v>2.1122964598469522</v>
      </c>
      <c r="AG296" s="3">
        <f>AF296*Ferez!$D$19</f>
        <v>1.0561482299234761</v>
      </c>
      <c r="AH296" s="3">
        <f>(AG296/1000)*(10000/Ferez!$D$21)</f>
        <v>2.6403705748086904E-2</v>
      </c>
      <c r="AI296" s="3">
        <f>AE296*Ferez!$D$20</f>
        <v>0.14600022180760391</v>
      </c>
    </row>
    <row r="297" spans="1:35" x14ac:dyDescent="0.25">
      <c r="A297" s="4">
        <v>1075</v>
      </c>
      <c r="B297" s="21" t="s">
        <v>3522</v>
      </c>
      <c r="C297" s="104">
        <v>12</v>
      </c>
      <c r="D297" s="22" t="s">
        <v>1650</v>
      </c>
      <c r="E297" s="100">
        <v>38487</v>
      </c>
      <c r="F297" s="100">
        <v>44204</v>
      </c>
      <c r="G297" s="105">
        <v>15.7</v>
      </c>
      <c r="H297" s="20" t="s">
        <v>1760</v>
      </c>
      <c r="I297" s="20" t="s">
        <v>1763</v>
      </c>
      <c r="J297" s="13">
        <v>3289</v>
      </c>
      <c r="K297" t="s">
        <v>79</v>
      </c>
      <c r="L297" t="s">
        <v>78</v>
      </c>
      <c r="M297" s="20" t="str">
        <f t="shared" si="40"/>
        <v>S</v>
      </c>
      <c r="N297" s="3">
        <v>5.5</v>
      </c>
      <c r="O297" s="23">
        <f t="shared" si="41"/>
        <v>5.0599999999999996</v>
      </c>
      <c r="P297" s="3">
        <v>16.8</v>
      </c>
      <c r="Q297" s="3">
        <f>VLOOKUP(J297,Aux_H_adj!$X$2:$Y$922,2,FALSE)</f>
        <v>13.6</v>
      </c>
      <c r="R297" s="3">
        <f>VLOOKUP(J297,Aux_H_adj!$X$2:$Z$922,3,FALSE)</f>
        <v>18</v>
      </c>
      <c r="S297" s="3">
        <f t="shared" si="38"/>
        <v>5.3476060878876837</v>
      </c>
      <c r="T297" s="3">
        <v>37.1</v>
      </c>
      <c r="U297" s="23">
        <f t="shared" si="42"/>
        <v>20.48</v>
      </c>
      <c r="V297" s="3">
        <f t="shared" si="39"/>
        <v>6.5189864690440338</v>
      </c>
      <c r="W297" s="27">
        <f t="shared" si="43"/>
        <v>2.2000000000000001E-3</v>
      </c>
      <c r="X297" s="27">
        <f t="shared" si="44"/>
        <v>3.3E-3</v>
      </c>
      <c r="Y297" s="3">
        <f>VLOOKUP(K297,SSP!$B$2:$D$113,3,FALSE)</f>
        <v>0.31000000000000155</v>
      </c>
      <c r="Z297" s="3">
        <f>EXP(Ferez!$B$8+Ferez!$B$9*LN(X297)+Ferez!$B$10*LN(O297)+Ferez!$B$11*LN(Y297))</f>
        <v>2.7211133086400596</v>
      </c>
      <c r="AA297" s="3">
        <f>EXP(Ferez!$C$8+Ferez!$C$9*LN(Z297))</f>
        <v>1.5755311694513974</v>
      </c>
      <c r="AB297" s="3">
        <f>Ferez!$D$8+Ferez!$D$9*Z297+Ferez!$D$10*AA297</f>
        <v>0.58243185066571423</v>
      </c>
      <c r="AC297" s="3">
        <f t="shared" si="45"/>
        <v>4.8790763287571712</v>
      </c>
      <c r="AD297" s="3">
        <f>AC297*Ferez!$D$19</f>
        <v>2.4395381643785856</v>
      </c>
      <c r="AE297" s="3">
        <f>(AD297/1000)*(10000/Ferez!$D$21)</f>
        <v>6.0988454109464643E-2</v>
      </c>
      <c r="AF297" s="3">
        <f t="shared" si="46"/>
        <v>3.3035451593057736</v>
      </c>
      <c r="AG297" s="3">
        <f>AF297*Ferez!$D$19</f>
        <v>1.6517725796528868</v>
      </c>
      <c r="AH297" s="3">
        <f>(AG297/1000)*(10000/Ferez!$D$21)</f>
        <v>4.1294314491322169E-2</v>
      </c>
      <c r="AI297" s="3">
        <f>AE297*Ferez!$D$20</f>
        <v>0.2236243317347037</v>
      </c>
    </row>
    <row r="298" spans="1:35" x14ac:dyDescent="0.25">
      <c r="A298" s="4">
        <v>1061</v>
      </c>
      <c r="B298" s="21" t="s">
        <v>3522</v>
      </c>
      <c r="C298" s="104">
        <v>12</v>
      </c>
      <c r="D298" s="22" t="s">
        <v>1650</v>
      </c>
      <c r="E298" s="100">
        <v>38487</v>
      </c>
      <c r="F298" s="100">
        <v>44204</v>
      </c>
      <c r="G298" s="105">
        <v>15.7</v>
      </c>
      <c r="H298" s="20" t="s">
        <v>1739</v>
      </c>
      <c r="I298" s="20" t="s">
        <v>1740</v>
      </c>
      <c r="J298" s="13">
        <v>3290</v>
      </c>
      <c r="K298" t="s">
        <v>197</v>
      </c>
      <c r="L298" t="s">
        <v>67</v>
      </c>
      <c r="M298" s="20" t="str">
        <f t="shared" si="40"/>
        <v>N</v>
      </c>
      <c r="N298" s="3">
        <v>9</v>
      </c>
      <c r="O298" s="23">
        <f t="shared" si="41"/>
        <v>9</v>
      </c>
      <c r="P298" s="3">
        <v>25.3</v>
      </c>
      <c r="Q298" s="3">
        <f>VLOOKUP(J298,Aux_H_adj!$X$2:$Y$922,2,FALSE)</f>
        <v>25.3</v>
      </c>
      <c r="R298" s="3">
        <f>VLOOKUP(J298,Aux_H_adj!$X$2:$Z$922,3,FALSE)</f>
        <v>25.3</v>
      </c>
      <c r="S298" s="3">
        <f t="shared" si="38"/>
        <v>8.0532401204499049</v>
      </c>
      <c r="T298" s="3">
        <v>28.4</v>
      </c>
      <c r="U298" s="23">
        <f t="shared" si="42"/>
        <v>28.4</v>
      </c>
      <c r="V298" s="3">
        <f t="shared" si="39"/>
        <v>9.0400007676196541</v>
      </c>
      <c r="W298" s="27">
        <f t="shared" si="43"/>
        <v>5.1000000000000004E-3</v>
      </c>
      <c r="X298" s="27">
        <f t="shared" si="44"/>
        <v>6.4000000000000003E-3</v>
      </c>
      <c r="Y298" s="3">
        <f>VLOOKUP(K298,SSP!$B$2:$D$113,3,FALSE)</f>
        <v>0.41000000000000009</v>
      </c>
      <c r="Z298" s="3">
        <f>EXP(Ferez!$B$8+Ferez!$B$9*LN(X298)+Ferez!$B$10*LN(O298)+Ferez!$B$11*LN(Y298))</f>
        <v>11.780091558399114</v>
      </c>
      <c r="AA298" s="3">
        <f>EXP(Ferez!$C$8+Ferez!$C$9*LN(Z298))</f>
        <v>4.673241456706644</v>
      </c>
      <c r="AB298" s="3">
        <f>Ferez!$D$8+Ferez!$D$9*Z298+Ferez!$D$10*AA298</f>
        <v>1.4296921842014283</v>
      </c>
      <c r="AC298" s="3">
        <f t="shared" si="45"/>
        <v>17.883025199307188</v>
      </c>
      <c r="AD298" s="3">
        <f>AC298*Ferez!$D$19</f>
        <v>8.9415125996535938</v>
      </c>
      <c r="AE298" s="3">
        <f>(AD298/1000)*(10000/Ferez!$D$21)</f>
        <v>0.22353781499133987</v>
      </c>
      <c r="AF298" s="3">
        <f t="shared" si="46"/>
        <v>13.209783742600543</v>
      </c>
      <c r="AG298" s="3">
        <f>AF298*Ferez!$D$19</f>
        <v>6.6048918713002713</v>
      </c>
      <c r="AH298" s="3">
        <f>(AG298/1000)*(10000/Ferez!$D$21)</f>
        <v>0.16512229678250678</v>
      </c>
      <c r="AI298" s="3">
        <f>AE298*Ferez!$D$20</f>
        <v>0.81963865496824617</v>
      </c>
    </row>
    <row r="299" spans="1:35" x14ac:dyDescent="0.25">
      <c r="A299" s="4">
        <v>1062</v>
      </c>
      <c r="B299" s="21" t="s">
        <v>3522</v>
      </c>
      <c r="C299" s="104">
        <v>12</v>
      </c>
      <c r="D299" s="22" t="s">
        <v>1650</v>
      </c>
      <c r="E299" s="100">
        <v>38487</v>
      </c>
      <c r="F299" s="100">
        <v>44204</v>
      </c>
      <c r="G299" s="105">
        <v>15.7</v>
      </c>
      <c r="H299" s="20" t="s">
        <v>1741</v>
      </c>
      <c r="I299" s="20" t="s">
        <v>1742</v>
      </c>
      <c r="J299" s="13">
        <v>3291</v>
      </c>
      <c r="K299" t="s">
        <v>197</v>
      </c>
      <c r="L299" t="s">
        <v>67</v>
      </c>
      <c r="M299" s="20" t="str">
        <f t="shared" si="40"/>
        <v>N</v>
      </c>
      <c r="N299" s="3">
        <v>8</v>
      </c>
      <c r="O299" s="23">
        <f t="shared" si="41"/>
        <v>8</v>
      </c>
      <c r="P299" s="3">
        <v>21</v>
      </c>
      <c r="Q299" s="3">
        <f>VLOOKUP(J299,Aux_H_adj!$X$2:$Y$922,2,FALSE)</f>
        <v>21</v>
      </c>
      <c r="R299" s="3">
        <f>VLOOKUP(J299,Aux_H_adj!$X$2:$Z$922,3,FALSE)</f>
        <v>21</v>
      </c>
      <c r="S299" s="3">
        <f t="shared" si="38"/>
        <v>6.6845076098596046</v>
      </c>
      <c r="T299" s="3">
        <v>23</v>
      </c>
      <c r="U299" s="23">
        <f t="shared" si="42"/>
        <v>23</v>
      </c>
      <c r="V299" s="3">
        <f t="shared" si="39"/>
        <v>7.3211273822271856</v>
      </c>
      <c r="W299" s="27">
        <f t="shared" si="43"/>
        <v>3.5000000000000001E-3</v>
      </c>
      <c r="X299" s="27">
        <f t="shared" si="44"/>
        <v>4.1999999999999997E-3</v>
      </c>
      <c r="Y299" s="3">
        <f>VLOOKUP(K299,SSP!$B$2:$D$113,3,FALSE)</f>
        <v>0.41000000000000009</v>
      </c>
      <c r="Z299" s="3">
        <f>EXP(Ferez!$B$8+Ferez!$B$9*LN(X299)+Ferez!$B$10*LN(O299)+Ferez!$B$11*LN(Y299))</f>
        <v>7.0649408480748885</v>
      </c>
      <c r="AA299" s="3">
        <f>EXP(Ferez!$C$8+Ferez!$C$9*LN(Z299))</f>
        <v>3.1979458160378536</v>
      </c>
      <c r="AB299" s="3">
        <f>Ferez!$D$8+Ferez!$D$9*Z299+Ferez!$D$10*AA299</f>
        <v>0.97688148546290821</v>
      </c>
      <c r="AC299" s="3">
        <f t="shared" si="45"/>
        <v>11.239768149575649</v>
      </c>
      <c r="AD299" s="3">
        <f>AC299*Ferez!$D$19</f>
        <v>5.6198840747878247</v>
      </c>
      <c r="AE299" s="3">
        <f>(AD299/1000)*(10000/Ferez!$D$21)</f>
        <v>0.14049710186969561</v>
      </c>
      <c r="AF299" s="3">
        <f t="shared" si="46"/>
        <v>8.0418223335377963</v>
      </c>
      <c r="AG299" s="3">
        <f>AF299*Ferez!$D$19</f>
        <v>4.0209111667688981</v>
      </c>
      <c r="AH299" s="3">
        <f>(AG299/1000)*(10000/Ferez!$D$21)</f>
        <v>0.10052277916922246</v>
      </c>
      <c r="AI299" s="3">
        <f>AE299*Ferez!$D$20</f>
        <v>0.51515604018888383</v>
      </c>
    </row>
    <row r="300" spans="1:35" x14ac:dyDescent="0.25">
      <c r="A300" s="4">
        <v>1064</v>
      </c>
      <c r="B300" s="21" t="s">
        <v>3522</v>
      </c>
      <c r="C300" s="104">
        <v>12</v>
      </c>
      <c r="D300" s="22" t="s">
        <v>1650</v>
      </c>
      <c r="E300" s="100">
        <v>38487</v>
      </c>
      <c r="F300" s="100">
        <v>44204</v>
      </c>
      <c r="G300" s="105">
        <v>15.7</v>
      </c>
      <c r="H300" s="20" t="s">
        <v>1745</v>
      </c>
      <c r="I300" s="20" t="s">
        <v>1746</v>
      </c>
      <c r="J300" s="13">
        <v>3292</v>
      </c>
      <c r="K300" t="s">
        <v>173</v>
      </c>
      <c r="L300" t="s">
        <v>172</v>
      </c>
      <c r="M300" s="20" t="str">
        <f t="shared" si="40"/>
        <v>N</v>
      </c>
      <c r="N300" s="3">
        <v>7</v>
      </c>
      <c r="O300" s="23">
        <f t="shared" si="41"/>
        <v>7</v>
      </c>
      <c r="P300" s="3">
        <v>11.3</v>
      </c>
      <c r="Q300" s="3">
        <f>VLOOKUP(J300,Aux_H_adj!$X$2:$Y$922,2,FALSE)</f>
        <v>11.3</v>
      </c>
      <c r="R300" s="3">
        <f>VLOOKUP(J300,Aux_H_adj!$X$2:$Z$922,3,FALSE)</f>
        <v>11.3</v>
      </c>
      <c r="S300" s="3">
        <f t="shared" si="38"/>
        <v>3.5969017138768349</v>
      </c>
      <c r="T300" s="3">
        <v>18</v>
      </c>
      <c r="U300" s="23">
        <f t="shared" si="42"/>
        <v>18</v>
      </c>
      <c r="V300" s="3">
        <f t="shared" si="39"/>
        <v>5.7295779513082321</v>
      </c>
      <c r="W300" s="27">
        <f t="shared" si="43"/>
        <v>1E-3</v>
      </c>
      <c r="X300" s="27">
        <f t="shared" si="44"/>
        <v>2.5999999999999999E-3</v>
      </c>
      <c r="Y300" s="3">
        <f>VLOOKUP(K300,SSP!$B$2:$D$113,3,FALSE)</f>
        <v>0.47999999999999932</v>
      </c>
      <c r="Z300" s="3">
        <f>EXP(Ferez!$B$8+Ferez!$B$9*LN(X300)+Ferez!$B$10*LN(O300)+Ferez!$B$11*LN(Y300))</f>
        <v>4.6400275888638802</v>
      </c>
      <c r="AA300" s="3">
        <f>EXP(Ferez!$C$8+Ferez!$C$9*LN(Z300))</f>
        <v>2.3409724734134589</v>
      </c>
      <c r="AB300" s="3">
        <f>Ferez!$D$8+Ferez!$D$9*Z300+Ferez!$D$10*AA300</f>
        <v>0.75248114704843738</v>
      </c>
      <c r="AC300" s="3">
        <f t="shared" si="45"/>
        <v>7.7334812093257757</v>
      </c>
      <c r="AD300" s="3">
        <f>AC300*Ferez!$D$19</f>
        <v>3.8667406046628878</v>
      </c>
      <c r="AE300" s="3">
        <f>(AD300/1000)*(10000/Ferez!$D$21)</f>
        <v>9.6668515116572193E-2</v>
      </c>
      <c r="AF300" s="3">
        <f t="shared" si="46"/>
        <v>5.3925087359123172</v>
      </c>
      <c r="AG300" s="3">
        <f>AF300*Ferez!$D$19</f>
        <v>2.6962543679561586</v>
      </c>
      <c r="AH300" s="3">
        <f>(AG300/1000)*(10000/Ferez!$D$21)</f>
        <v>6.7406359198903962E-2</v>
      </c>
      <c r="AI300" s="3">
        <f>AE300*Ferez!$D$20</f>
        <v>0.35445122209409802</v>
      </c>
    </row>
    <row r="301" spans="1:35" x14ac:dyDescent="0.25">
      <c r="A301" s="4">
        <v>1063</v>
      </c>
      <c r="B301" s="21" t="s">
        <v>3522</v>
      </c>
      <c r="C301" s="104">
        <v>12</v>
      </c>
      <c r="D301" s="22" t="s">
        <v>1650</v>
      </c>
      <c r="E301" s="100">
        <v>38487</v>
      </c>
      <c r="F301" s="100">
        <v>44204</v>
      </c>
      <c r="G301" s="105">
        <v>15.7</v>
      </c>
      <c r="H301" s="20" t="s">
        <v>1743</v>
      </c>
      <c r="I301" s="20" t="s">
        <v>1744</v>
      </c>
      <c r="J301" s="13">
        <v>3293</v>
      </c>
      <c r="K301" t="s">
        <v>197</v>
      </c>
      <c r="L301" t="s">
        <v>67</v>
      </c>
      <c r="M301" s="20" t="str">
        <f t="shared" si="40"/>
        <v>N</v>
      </c>
      <c r="N301" s="3">
        <v>7.5</v>
      </c>
      <c r="O301" s="23">
        <f t="shared" si="41"/>
        <v>7.5</v>
      </c>
      <c r="P301" s="3">
        <v>13.6</v>
      </c>
      <c r="Q301" s="3">
        <f>VLOOKUP(J301,Aux_H_adj!$X$2:$Y$922,2,FALSE)</f>
        <v>13.6</v>
      </c>
      <c r="R301" s="3">
        <f>VLOOKUP(J301,Aux_H_adj!$X$2:$Z$922,3,FALSE)</f>
        <v>13.6</v>
      </c>
      <c r="S301" s="3">
        <f t="shared" si="38"/>
        <v>4.3290144520995533</v>
      </c>
      <c r="T301" s="3">
        <v>12.6</v>
      </c>
      <c r="U301" s="23">
        <f t="shared" si="42"/>
        <v>12.6</v>
      </c>
      <c r="V301" s="3">
        <f t="shared" si="39"/>
        <v>4.0107045659157627</v>
      </c>
      <c r="W301" s="27">
        <f t="shared" si="43"/>
        <v>1.5E-3</v>
      </c>
      <c r="X301" s="27">
        <f t="shared" si="44"/>
        <v>1.2999999999999999E-3</v>
      </c>
      <c r="Y301" s="3">
        <f>VLOOKUP(K301,SSP!$B$2:$D$113,3,FALSE)</f>
        <v>0.41000000000000009</v>
      </c>
      <c r="Z301" s="3">
        <f>EXP(Ferez!$B$8+Ferez!$B$9*LN(X301)+Ferez!$B$10*LN(O301)+Ferez!$B$11*LN(Y301))</f>
        <v>2.1922808993564908</v>
      </c>
      <c r="AA301" s="3">
        <f>EXP(Ferez!$C$8+Ferez!$C$9*LN(Z301))</f>
        <v>1.3421244821809177</v>
      </c>
      <c r="AB301" s="3">
        <f>Ferez!$D$8+Ferez!$D$9*Z301+Ferez!$D$10*AA301</f>
        <v>0.53750450057620325</v>
      </c>
      <c r="AC301" s="3">
        <f t="shared" si="45"/>
        <v>4.0719098821136113</v>
      </c>
      <c r="AD301" s="3">
        <f>AC301*Ferez!$D$19</f>
        <v>2.0359549410568056</v>
      </c>
      <c r="AE301" s="3">
        <f>(AD301/1000)*(10000/Ferez!$D$21)</f>
        <v>5.0898873526420148E-2</v>
      </c>
      <c r="AF301" s="3">
        <f t="shared" si="46"/>
        <v>2.7297853999326942</v>
      </c>
      <c r="AG301" s="3">
        <f>AF301*Ferez!$D$19</f>
        <v>1.3648926999663471</v>
      </c>
      <c r="AH301" s="3">
        <f>(AG301/1000)*(10000/Ferez!$D$21)</f>
        <v>3.4122317499158679E-2</v>
      </c>
      <c r="AI301" s="3">
        <f>AE301*Ferez!$D$20</f>
        <v>0.18662920293020721</v>
      </c>
    </row>
    <row r="302" spans="1:35" x14ac:dyDescent="0.25">
      <c r="A302" s="4">
        <v>1058</v>
      </c>
      <c r="B302" s="21" t="s">
        <v>3522</v>
      </c>
      <c r="C302" s="104">
        <v>12</v>
      </c>
      <c r="D302" s="22" t="s">
        <v>1650</v>
      </c>
      <c r="E302" s="100">
        <v>38487</v>
      </c>
      <c r="F302" s="100">
        <v>44204</v>
      </c>
      <c r="G302" s="105">
        <v>15.7</v>
      </c>
      <c r="H302" s="20" t="s">
        <v>1733</v>
      </c>
      <c r="I302" s="20" t="s">
        <v>1734</v>
      </c>
      <c r="J302" s="13">
        <v>3294</v>
      </c>
      <c r="K302" t="s">
        <v>185</v>
      </c>
      <c r="L302" t="s">
        <v>234</v>
      </c>
      <c r="M302" s="20" t="str">
        <f t="shared" si="40"/>
        <v>N</v>
      </c>
      <c r="N302" s="3">
        <v>5.5</v>
      </c>
      <c r="O302" s="23">
        <f t="shared" si="41"/>
        <v>5.5</v>
      </c>
      <c r="P302" s="3">
        <v>14.6</v>
      </c>
      <c r="Q302" s="3">
        <f>VLOOKUP(J302,Aux_H_adj!$X$2:$Y$922,2,FALSE)</f>
        <v>14.6</v>
      </c>
      <c r="R302" s="3">
        <f>VLOOKUP(J302,Aux_H_adj!$X$2:$Z$922,3,FALSE)</f>
        <v>14.6</v>
      </c>
      <c r="S302" s="3">
        <f t="shared" si="38"/>
        <v>4.6473243382833438</v>
      </c>
      <c r="T302" s="3">
        <v>17.399999999999999</v>
      </c>
      <c r="U302" s="23">
        <f t="shared" si="42"/>
        <v>17.399999999999999</v>
      </c>
      <c r="V302" s="3">
        <f t="shared" si="39"/>
        <v>5.5385920195979574</v>
      </c>
      <c r="W302" s="27">
        <f t="shared" si="43"/>
        <v>1.6999999999999999E-3</v>
      </c>
      <c r="X302" s="27">
        <f t="shared" si="44"/>
        <v>2.3999999999999998E-3</v>
      </c>
      <c r="Y302" s="3">
        <f>VLOOKUP(K302,SSP!$B$2:$D$113,3,FALSE)</f>
        <v>0.49</v>
      </c>
      <c r="Z302" s="3">
        <f>EXP(Ferez!$B$8+Ferez!$B$9*LN(X302)+Ferez!$B$10*LN(O302)+Ferez!$B$11*LN(Y302))</f>
        <v>3.4843862427395247</v>
      </c>
      <c r="AA302" s="3">
        <f>EXP(Ferez!$C$8+Ferez!$C$9*LN(Z302))</f>
        <v>1.8927771686468977</v>
      </c>
      <c r="AB302" s="3">
        <f>Ferez!$D$8+Ferez!$D$9*Z302+Ferez!$D$10*AA302</f>
        <v>0.64896910423865328</v>
      </c>
      <c r="AC302" s="3">
        <f t="shared" si="45"/>
        <v>6.0261325156250756</v>
      </c>
      <c r="AD302" s="3">
        <f>AC302*Ferez!$D$19</f>
        <v>3.0130662578125378</v>
      </c>
      <c r="AE302" s="3">
        <f>(AD302/1000)*(10000/Ferez!$D$21)</f>
        <v>7.5326656445313445E-2</v>
      </c>
      <c r="AF302" s="3">
        <f t="shared" si="46"/>
        <v>4.1333553469781776</v>
      </c>
      <c r="AG302" s="3">
        <f>AF302*Ferez!$D$19</f>
        <v>2.0666776734890888</v>
      </c>
      <c r="AH302" s="3">
        <f>(AG302/1000)*(10000/Ferez!$D$21)</f>
        <v>5.1666941837227226E-2</v>
      </c>
      <c r="AI302" s="3">
        <f>AE302*Ferez!$D$20</f>
        <v>0.27619774029948263</v>
      </c>
    </row>
    <row r="303" spans="1:35" x14ac:dyDescent="0.25">
      <c r="A303" s="4">
        <v>1056</v>
      </c>
      <c r="B303" s="21" t="s">
        <v>3522</v>
      </c>
      <c r="C303" s="104">
        <v>12</v>
      </c>
      <c r="D303" s="22" t="s">
        <v>1650</v>
      </c>
      <c r="E303" s="100">
        <v>38487</v>
      </c>
      <c r="F303" s="100">
        <v>44204</v>
      </c>
      <c r="G303" s="105">
        <v>15.7</v>
      </c>
      <c r="H303" s="20" t="s">
        <v>1729</v>
      </c>
      <c r="I303" s="20" t="s">
        <v>1730</v>
      </c>
      <c r="J303" s="13">
        <v>3301</v>
      </c>
      <c r="K303" t="s">
        <v>79</v>
      </c>
      <c r="L303" t="s">
        <v>78</v>
      </c>
      <c r="M303" s="20" t="str">
        <f t="shared" si="40"/>
        <v>N</v>
      </c>
      <c r="N303" s="3">
        <v>5.0999999999999996</v>
      </c>
      <c r="O303" s="23">
        <f t="shared" si="41"/>
        <v>5.0999999999999996</v>
      </c>
      <c r="P303" s="3">
        <v>14.1</v>
      </c>
      <c r="Q303" s="3">
        <f>VLOOKUP(J303,Aux_H_adj!$X$2:$Y$922,2,FALSE)</f>
        <v>14.1</v>
      </c>
      <c r="R303" s="3">
        <f>VLOOKUP(J303,Aux_H_adj!$X$2:$Z$922,3,FALSE)</f>
        <v>14.1</v>
      </c>
      <c r="S303" s="3">
        <f t="shared" si="38"/>
        <v>4.4881693951914485</v>
      </c>
      <c r="T303" s="3">
        <v>19</v>
      </c>
      <c r="U303" s="23">
        <f t="shared" si="42"/>
        <v>19</v>
      </c>
      <c r="V303" s="3">
        <f t="shared" si="39"/>
        <v>6.0478878374920226</v>
      </c>
      <c r="W303" s="27">
        <f t="shared" si="43"/>
        <v>1.6000000000000001E-3</v>
      </c>
      <c r="X303" s="27">
        <f t="shared" si="44"/>
        <v>2.8999999999999998E-3</v>
      </c>
      <c r="Y303" s="3">
        <f>VLOOKUP(K303,SSP!$B$2:$D$113,3,FALSE)</f>
        <v>0.31000000000000155</v>
      </c>
      <c r="Z303" s="3">
        <f>EXP(Ferez!$B$8+Ferez!$B$9*LN(X303)+Ferez!$B$10*LN(O303)+Ferez!$B$11*LN(Y303))</f>
        <v>2.4266566279656749</v>
      </c>
      <c r="AA303" s="3">
        <f>EXP(Ferez!$C$8+Ferez!$C$9*LN(Z303))</f>
        <v>1.4471804072194248</v>
      </c>
      <c r="AB303" s="3">
        <f>Ferez!$D$8+Ferez!$D$9*Z303+Ferez!$D$10*AA303</f>
        <v>0.55727713709559878</v>
      </c>
      <c r="AC303" s="3">
        <f t="shared" si="45"/>
        <v>4.4311141722806981</v>
      </c>
      <c r="AD303" s="3">
        <f>AC303*Ferez!$D$19</f>
        <v>2.2155570861403491</v>
      </c>
      <c r="AE303" s="3">
        <f>(AD303/1000)*(10000/Ferez!$D$21)</f>
        <v>5.5388927153508731E-2</v>
      </c>
      <c r="AF303" s="3">
        <f t="shared" si="46"/>
        <v>2.9839337650612738</v>
      </c>
      <c r="AG303" s="3">
        <f>AF303*Ferez!$D$19</f>
        <v>1.4919668825306369</v>
      </c>
      <c r="AH303" s="3">
        <f>(AG303/1000)*(10000/Ferez!$D$21)</f>
        <v>3.7299172063265919E-2</v>
      </c>
      <c r="AI303" s="3">
        <f>AE303*Ferez!$D$20</f>
        <v>0.20309273289619867</v>
      </c>
    </row>
    <row r="304" spans="1:35" x14ac:dyDescent="0.25">
      <c r="A304" s="4">
        <v>1060</v>
      </c>
      <c r="B304" s="21" t="s">
        <v>3522</v>
      </c>
      <c r="C304" s="104">
        <v>12</v>
      </c>
      <c r="D304" s="22" t="s">
        <v>1650</v>
      </c>
      <c r="E304" s="100">
        <v>38487</v>
      </c>
      <c r="F304" s="100">
        <v>44204</v>
      </c>
      <c r="G304" s="105">
        <v>15.7</v>
      </c>
      <c r="H304" s="20" t="s">
        <v>1737</v>
      </c>
      <c r="I304" s="20" t="s">
        <v>1738</v>
      </c>
      <c r="J304" s="13">
        <v>3302</v>
      </c>
      <c r="K304" t="s">
        <v>173</v>
      </c>
      <c r="L304" t="s">
        <v>172</v>
      </c>
      <c r="M304" s="20" t="str">
        <f t="shared" si="40"/>
        <v>N</v>
      </c>
      <c r="N304" s="3">
        <v>3.9</v>
      </c>
      <c r="O304" s="23">
        <f t="shared" si="41"/>
        <v>3.9</v>
      </c>
      <c r="P304" s="3">
        <v>10</v>
      </c>
      <c r="Q304" s="3">
        <f>VLOOKUP(J304,Aux_H_adj!$X$2:$Y$922,2,FALSE)</f>
        <v>10</v>
      </c>
      <c r="R304" s="3">
        <f>VLOOKUP(J304,Aux_H_adj!$X$2:$Z$922,3,FALSE)</f>
        <v>10</v>
      </c>
      <c r="S304" s="3">
        <f t="shared" si="38"/>
        <v>3.183098861837907</v>
      </c>
      <c r="T304" s="3">
        <v>13</v>
      </c>
      <c r="U304" s="23">
        <f t="shared" si="42"/>
        <v>13</v>
      </c>
      <c r="V304" s="3">
        <f t="shared" si="39"/>
        <v>4.1380285203892786</v>
      </c>
      <c r="W304" s="27">
        <f t="shared" si="43"/>
        <v>8.0000000000000004E-4</v>
      </c>
      <c r="X304" s="27">
        <f t="shared" si="44"/>
        <v>1.2999999999999999E-3</v>
      </c>
      <c r="Y304" s="3">
        <f>VLOOKUP(K304,SSP!$B$2:$D$113,3,FALSE)</f>
        <v>0.47999999999999932</v>
      </c>
      <c r="Z304" s="3">
        <f>EXP(Ferez!$B$8+Ferez!$B$9*LN(X304)+Ferez!$B$10*LN(O304)+Ferez!$B$11*LN(Y304))</f>
        <v>1.3734718219419839</v>
      </c>
      <c r="AA304" s="3">
        <f>EXP(Ferez!$C$8+Ferez!$C$9*LN(Z304))</f>
        <v>0.94867218620023264</v>
      </c>
      <c r="AB304" s="3">
        <f>Ferez!$D$8+Ferez!$D$9*Z304+Ferez!$D$10*AA304</f>
        <v>0.47070625292289936</v>
      </c>
      <c r="AC304" s="3">
        <f t="shared" si="45"/>
        <v>2.7928502610651158</v>
      </c>
      <c r="AD304" s="3">
        <f>AC304*Ferez!$D$19</f>
        <v>1.3964251305325579</v>
      </c>
      <c r="AE304" s="3">
        <f>(AD304/1000)*(10000/Ferez!$D$21)</f>
        <v>3.4910628263313946E-2</v>
      </c>
      <c r="AF304" s="3">
        <f t="shared" si="46"/>
        <v>1.8441780748648833</v>
      </c>
      <c r="AG304" s="3">
        <f>AF304*Ferez!$D$19</f>
        <v>0.92208903743244164</v>
      </c>
      <c r="AH304" s="3">
        <f>(AG304/1000)*(10000/Ferez!$D$21)</f>
        <v>2.3052225935811042E-2</v>
      </c>
      <c r="AI304" s="3">
        <f>AE304*Ferez!$D$20</f>
        <v>0.12800563696548448</v>
      </c>
    </row>
    <row r="305" spans="1:35" x14ac:dyDescent="0.25">
      <c r="A305" s="4">
        <v>1053</v>
      </c>
      <c r="B305" s="21" t="s">
        <v>3522</v>
      </c>
      <c r="C305" s="104">
        <v>12</v>
      </c>
      <c r="D305" s="22" t="s">
        <v>1650</v>
      </c>
      <c r="E305" s="100">
        <v>38487</v>
      </c>
      <c r="F305" s="100">
        <v>44204</v>
      </c>
      <c r="G305" s="105">
        <v>15.7</v>
      </c>
      <c r="H305" s="20" t="s">
        <v>1723</v>
      </c>
      <c r="I305" s="20" t="s">
        <v>1724</v>
      </c>
      <c r="J305" s="13">
        <v>3303</v>
      </c>
      <c r="K305" t="s">
        <v>197</v>
      </c>
      <c r="L305" t="s">
        <v>67</v>
      </c>
      <c r="M305" s="20" t="str">
        <f t="shared" si="40"/>
        <v>N</v>
      </c>
      <c r="N305" s="3">
        <v>4.5</v>
      </c>
      <c r="O305" s="23">
        <f t="shared" si="41"/>
        <v>4.5</v>
      </c>
      <c r="P305" s="3">
        <v>12.8</v>
      </c>
      <c r="Q305" s="3">
        <f>VLOOKUP(J305,Aux_H_adj!$X$2:$Y$922,2,FALSE)</f>
        <v>12.8</v>
      </c>
      <c r="R305" s="3">
        <f>VLOOKUP(J305,Aux_H_adj!$X$2:$Z$922,3,FALSE)</f>
        <v>12.8</v>
      </c>
      <c r="S305" s="3">
        <f t="shared" si="38"/>
        <v>4.0743665431525207</v>
      </c>
      <c r="T305" s="3">
        <v>17.399999999999999</v>
      </c>
      <c r="U305" s="23">
        <f t="shared" si="42"/>
        <v>17.399999999999999</v>
      </c>
      <c r="V305" s="3">
        <f t="shared" si="39"/>
        <v>5.5385920195979574</v>
      </c>
      <c r="W305" s="27">
        <f t="shared" si="43"/>
        <v>1.2999999999999999E-3</v>
      </c>
      <c r="X305" s="27">
        <f t="shared" si="44"/>
        <v>2.3999999999999998E-3</v>
      </c>
      <c r="Y305" s="3">
        <f>VLOOKUP(K305,SSP!$B$2:$D$113,3,FALSE)</f>
        <v>0.41000000000000009</v>
      </c>
      <c r="Z305" s="3">
        <f>EXP(Ferez!$B$8+Ferez!$B$9*LN(X305)+Ferez!$B$10*LN(O305)+Ferez!$B$11*LN(Y305))</f>
        <v>2.3944317474711641</v>
      </c>
      <c r="AA305" s="3">
        <f>EXP(Ferez!$C$8+Ferez!$C$9*LN(Z305))</f>
        <v>1.4328967441378655</v>
      </c>
      <c r="AB305" s="3">
        <f>Ferez!$D$8+Ferez!$D$9*Z305+Ferez!$D$10*AA305</f>
        <v>0.55454469197686107</v>
      </c>
      <c r="AC305" s="3">
        <f t="shared" si="45"/>
        <v>4.3818731835858902</v>
      </c>
      <c r="AD305" s="3">
        <f>AC305*Ferez!$D$19</f>
        <v>2.1909365917929451</v>
      </c>
      <c r="AE305" s="3">
        <f>(AD305/1000)*(10000/Ferez!$D$21)</f>
        <v>5.4773414794823623E-2</v>
      </c>
      <c r="AF305" s="3">
        <f t="shared" si="46"/>
        <v>2.9489764394480251</v>
      </c>
      <c r="AG305" s="3">
        <f>AF305*Ferez!$D$19</f>
        <v>1.4744882197240126</v>
      </c>
      <c r="AH305" s="3">
        <f>(AG305/1000)*(10000/Ferez!$D$21)</f>
        <v>3.6862205493100313E-2</v>
      </c>
      <c r="AI305" s="3">
        <f>AE305*Ferez!$D$20</f>
        <v>0.2008358542476866</v>
      </c>
    </row>
    <row r="306" spans="1:35" x14ac:dyDescent="0.25">
      <c r="A306" s="4">
        <v>1051</v>
      </c>
      <c r="B306" s="21" t="s">
        <v>3522</v>
      </c>
      <c r="C306" s="104">
        <v>12</v>
      </c>
      <c r="D306" s="22" t="s">
        <v>1650</v>
      </c>
      <c r="E306" s="100">
        <v>38487</v>
      </c>
      <c r="F306" s="100">
        <v>44204</v>
      </c>
      <c r="G306" s="105">
        <v>15.7</v>
      </c>
      <c r="H306" s="20" t="s">
        <v>1720</v>
      </c>
      <c r="I306" s="20" t="s">
        <v>1721</v>
      </c>
      <c r="J306" s="13">
        <v>3304</v>
      </c>
      <c r="K306" t="s">
        <v>173</v>
      </c>
      <c r="L306" t="s">
        <v>172</v>
      </c>
      <c r="M306" s="20" t="str">
        <f t="shared" si="40"/>
        <v>S</v>
      </c>
      <c r="N306" s="3">
        <v>4.0999999999999996</v>
      </c>
      <c r="O306" s="23">
        <f t="shared" si="41"/>
        <v>3.65</v>
      </c>
      <c r="P306" s="3">
        <v>10.7</v>
      </c>
      <c r="Q306" s="3">
        <f>VLOOKUP(J306,Aux_H_adj!$X$2:$Y$922,2,FALSE)</f>
        <v>10.7</v>
      </c>
      <c r="R306" s="3">
        <f>VLOOKUP(J306,Aux_H_adj!$X$2:$Z$922,3,FALSE)</f>
        <v>13.3</v>
      </c>
      <c r="S306" s="3">
        <f t="shared" si="38"/>
        <v>3.4059157821665602</v>
      </c>
      <c r="T306" s="3">
        <v>21.6</v>
      </c>
      <c r="U306" s="23">
        <f t="shared" si="42"/>
        <v>13.04</v>
      </c>
      <c r="V306" s="3">
        <f t="shared" si="39"/>
        <v>4.1507609158366305</v>
      </c>
      <c r="W306" s="27">
        <f t="shared" si="43"/>
        <v>8.9999999999999998E-4</v>
      </c>
      <c r="X306" s="27">
        <f t="shared" si="44"/>
        <v>1.4E-3</v>
      </c>
      <c r="Y306" s="3">
        <f>VLOOKUP(K306,SSP!$B$2:$D$113,3,FALSE)</f>
        <v>0.47999999999999932</v>
      </c>
      <c r="Z306" s="3">
        <f>EXP(Ferez!$B$8+Ferez!$B$9*LN(X306)+Ferez!$B$10*LN(O306)+Ferez!$B$11*LN(Y306))</f>
        <v>1.3821945660912009</v>
      </c>
      <c r="AA306" s="3">
        <f>EXP(Ferez!$C$8+Ferez!$C$9*LN(Z306))</f>
        <v>0.95313882516939008</v>
      </c>
      <c r="AB306" s="3">
        <f>Ferez!$D$8+Ferez!$D$9*Z306+Ferez!$D$10*AA306</f>
        <v>0.47139412406877379</v>
      </c>
      <c r="AC306" s="3">
        <f t="shared" si="45"/>
        <v>2.8067275153293645</v>
      </c>
      <c r="AD306" s="3">
        <f>AC306*Ferez!$D$19</f>
        <v>1.4033637576646822</v>
      </c>
      <c r="AE306" s="3">
        <f>(AD306/1000)*(10000/Ferez!$D$21)</f>
        <v>3.5084093941617059E-2</v>
      </c>
      <c r="AF306" s="3">
        <f t="shared" si="46"/>
        <v>1.8535886901599747</v>
      </c>
      <c r="AG306" s="3">
        <f>AF306*Ferez!$D$19</f>
        <v>0.92679434507998737</v>
      </c>
      <c r="AH306" s="3">
        <f>(AG306/1000)*(10000/Ferez!$D$21)</f>
        <v>2.3169858626999683E-2</v>
      </c>
      <c r="AI306" s="3">
        <f>AE306*Ferez!$D$20</f>
        <v>0.12864167778592922</v>
      </c>
    </row>
    <row r="307" spans="1:35" x14ac:dyDescent="0.25">
      <c r="A307" s="4">
        <v>1052</v>
      </c>
      <c r="B307" s="21" t="s">
        <v>3522</v>
      </c>
      <c r="C307" s="104">
        <v>12</v>
      </c>
      <c r="D307" s="22" t="s">
        <v>1650</v>
      </c>
      <c r="E307" s="100">
        <v>38487</v>
      </c>
      <c r="F307" s="100">
        <v>44204</v>
      </c>
      <c r="G307" s="105">
        <v>15.7</v>
      </c>
      <c r="H307" s="20" t="s">
        <v>1720</v>
      </c>
      <c r="I307" s="20" t="s">
        <v>1722</v>
      </c>
      <c r="J307" s="13">
        <v>3304</v>
      </c>
      <c r="K307" t="s">
        <v>173</v>
      </c>
      <c r="L307" t="s">
        <v>172</v>
      </c>
      <c r="M307" s="20" t="str">
        <f t="shared" si="40"/>
        <v>S</v>
      </c>
      <c r="N307" s="3">
        <v>4.0999999999999996</v>
      </c>
      <c r="O307" s="23">
        <f t="shared" si="41"/>
        <v>4.0999999999999996</v>
      </c>
      <c r="P307" s="3">
        <v>13.3</v>
      </c>
      <c r="Q307" s="3">
        <f>VLOOKUP(J307,Aux_H_adj!$X$2:$Y$922,2,FALSE)</f>
        <v>10.7</v>
      </c>
      <c r="R307" s="3">
        <f>VLOOKUP(J307,Aux_H_adj!$X$2:$Z$922,3,FALSE)</f>
        <v>13.3</v>
      </c>
      <c r="S307" s="3">
        <f t="shared" si="38"/>
        <v>4.2335214862444159</v>
      </c>
      <c r="T307" s="3">
        <v>21.6</v>
      </c>
      <c r="U307" s="23">
        <f t="shared" si="42"/>
        <v>16.21</v>
      </c>
      <c r="V307" s="3">
        <f t="shared" si="39"/>
        <v>5.1598032550392476</v>
      </c>
      <c r="W307" s="27">
        <f t="shared" si="43"/>
        <v>1.4E-3</v>
      </c>
      <c r="X307" s="27">
        <f t="shared" si="44"/>
        <v>2.0999999999999999E-3</v>
      </c>
      <c r="Y307" s="3">
        <f>VLOOKUP(K307,SSP!$B$2:$D$113,3,FALSE)</f>
        <v>0.47999999999999932</v>
      </c>
      <c r="Z307" s="3">
        <f>EXP(Ferez!$B$8+Ferez!$B$9*LN(X307)+Ferez!$B$10*LN(O307)+Ferez!$B$11*LN(Y307))</f>
        <v>2.2673075277006416</v>
      </c>
      <c r="AA307" s="3">
        <f>EXP(Ferez!$C$8+Ferez!$C$9*LN(Z307))</f>
        <v>1.3760560330149212</v>
      </c>
      <c r="AB307" s="3">
        <f>Ferez!$D$8+Ferez!$D$9*Z307+Ferez!$D$10*AA307</f>
        <v>0.54380794781590946</v>
      </c>
      <c r="AC307" s="3">
        <f t="shared" si="45"/>
        <v>4.1871715085314722</v>
      </c>
      <c r="AD307" s="3">
        <f>AC307*Ferez!$D$19</f>
        <v>2.0935857542657361</v>
      </c>
      <c r="AE307" s="3">
        <f>(AD307/1000)*(10000/Ferez!$D$21)</f>
        <v>5.23396438566434E-2</v>
      </c>
      <c r="AF307" s="3">
        <f t="shared" si="46"/>
        <v>2.8111154755165511</v>
      </c>
      <c r="AG307" s="3">
        <f>AF307*Ferez!$D$19</f>
        <v>1.4055577377582755</v>
      </c>
      <c r="AH307" s="3">
        <f>(AG307/1000)*(10000/Ferez!$D$21)</f>
        <v>3.5138943443956884E-2</v>
      </c>
      <c r="AI307" s="3">
        <f>AE307*Ferez!$D$20</f>
        <v>0.19191202747435912</v>
      </c>
    </row>
    <row r="308" spans="1:35" x14ac:dyDescent="0.25">
      <c r="A308" s="4">
        <v>1050</v>
      </c>
      <c r="B308" s="21" t="s">
        <v>3522</v>
      </c>
      <c r="C308" s="104">
        <v>12</v>
      </c>
      <c r="D308" s="22" t="s">
        <v>1650</v>
      </c>
      <c r="E308" s="100">
        <v>38487</v>
      </c>
      <c r="F308" s="100">
        <v>44204</v>
      </c>
      <c r="G308" s="105">
        <v>15.7</v>
      </c>
      <c r="H308" s="20" t="s">
        <v>1718</v>
      </c>
      <c r="I308" s="20" t="s">
        <v>1719</v>
      </c>
      <c r="J308" s="13">
        <v>3305</v>
      </c>
      <c r="K308" t="s">
        <v>79</v>
      </c>
      <c r="L308" t="s">
        <v>78</v>
      </c>
      <c r="M308" s="20" t="str">
        <f t="shared" si="40"/>
        <v>N</v>
      </c>
      <c r="N308" s="3">
        <v>5</v>
      </c>
      <c r="O308" s="23">
        <f t="shared" si="41"/>
        <v>5</v>
      </c>
      <c r="P308" s="3">
        <v>14.1</v>
      </c>
      <c r="Q308" s="3">
        <f>VLOOKUP(J308,Aux_H_adj!$X$2:$Y$922,2,FALSE)</f>
        <v>14.1</v>
      </c>
      <c r="R308" s="3">
        <f>VLOOKUP(J308,Aux_H_adj!$X$2:$Z$922,3,FALSE)</f>
        <v>14.1</v>
      </c>
      <c r="S308" s="3">
        <f t="shared" si="38"/>
        <v>4.4881693951914485</v>
      </c>
      <c r="T308" s="3">
        <v>16</v>
      </c>
      <c r="U308" s="23">
        <f t="shared" si="42"/>
        <v>16</v>
      </c>
      <c r="V308" s="3">
        <f t="shared" si="39"/>
        <v>5.0929581789406511</v>
      </c>
      <c r="W308" s="27">
        <f t="shared" si="43"/>
        <v>1.6000000000000001E-3</v>
      </c>
      <c r="X308" s="27">
        <f t="shared" si="44"/>
        <v>2E-3</v>
      </c>
      <c r="Y308" s="3">
        <f>VLOOKUP(K308,SSP!$B$2:$D$113,3,FALSE)</f>
        <v>0.31000000000000155</v>
      </c>
      <c r="Z308" s="3">
        <f>EXP(Ferez!$B$8+Ferez!$B$9*LN(X308)+Ferez!$B$10*LN(O308)+Ferez!$B$11*LN(Y308))</f>
        <v>1.6759321829755813</v>
      </c>
      <c r="AA308" s="3">
        <f>EXP(Ferez!$C$8+Ferez!$C$9*LN(Z308))</f>
        <v>1.0996376383259023</v>
      </c>
      <c r="AB308" s="3">
        <f>Ferez!$D$8+Ferez!$D$9*Z308+Ferez!$D$10*AA308</f>
        <v>0.49489566065136698</v>
      </c>
      <c r="AC308" s="3">
        <f t="shared" si="45"/>
        <v>3.2704654819528507</v>
      </c>
      <c r="AD308" s="3">
        <f>AC308*Ferez!$D$19</f>
        <v>1.6352327409764253</v>
      </c>
      <c r="AE308" s="3">
        <f>(AD308/1000)*(10000/Ferez!$D$21)</f>
        <v>4.0880818524410632E-2</v>
      </c>
      <c r="AF308" s="3">
        <f t="shared" si="46"/>
        <v>2.1708278436269484</v>
      </c>
      <c r="AG308" s="3">
        <f>AF308*Ferez!$D$19</f>
        <v>1.0854139218134742</v>
      </c>
      <c r="AH308" s="3">
        <f>(AG308/1000)*(10000/Ferez!$D$21)</f>
        <v>2.7135348045336856E-2</v>
      </c>
      <c r="AI308" s="3">
        <f>AE308*Ferez!$D$20</f>
        <v>0.14989633458950566</v>
      </c>
    </row>
    <row r="309" spans="1:35" x14ac:dyDescent="0.25">
      <c r="A309" s="4">
        <v>1049</v>
      </c>
      <c r="B309" s="21" t="s">
        <v>3522</v>
      </c>
      <c r="C309" s="104">
        <v>12</v>
      </c>
      <c r="D309" s="22" t="s">
        <v>1650</v>
      </c>
      <c r="E309" s="100">
        <v>38487</v>
      </c>
      <c r="F309" s="100">
        <v>44204</v>
      </c>
      <c r="G309" s="105">
        <v>15.7</v>
      </c>
      <c r="H309" s="20" t="s">
        <v>1716</v>
      </c>
      <c r="I309" s="20" t="s">
        <v>1717</v>
      </c>
      <c r="J309" s="13">
        <v>3306</v>
      </c>
      <c r="K309" t="s">
        <v>173</v>
      </c>
      <c r="L309" t="s">
        <v>172</v>
      </c>
      <c r="M309" s="20" t="str">
        <f t="shared" si="40"/>
        <v>N</v>
      </c>
      <c r="N309" s="3">
        <v>3.9</v>
      </c>
      <c r="O309" s="23">
        <f t="shared" si="41"/>
        <v>3.9</v>
      </c>
      <c r="P309" s="3">
        <v>10.7</v>
      </c>
      <c r="Q309" s="3">
        <f>VLOOKUP(J309,Aux_H_adj!$X$2:$Y$922,2,FALSE)</f>
        <v>10.7</v>
      </c>
      <c r="R309" s="3">
        <f>VLOOKUP(J309,Aux_H_adj!$X$2:$Z$922,3,FALSE)</f>
        <v>10.7</v>
      </c>
      <c r="S309" s="3">
        <f t="shared" si="38"/>
        <v>3.4059157821665602</v>
      </c>
      <c r="T309" s="3">
        <v>13.4</v>
      </c>
      <c r="U309" s="23">
        <f t="shared" si="42"/>
        <v>13.4</v>
      </c>
      <c r="V309" s="3">
        <f t="shared" si="39"/>
        <v>4.2653524748627953</v>
      </c>
      <c r="W309" s="27">
        <f t="shared" si="43"/>
        <v>8.9999999999999998E-4</v>
      </c>
      <c r="X309" s="27">
        <f t="shared" si="44"/>
        <v>1.4E-3</v>
      </c>
      <c r="Y309" s="3">
        <f>VLOOKUP(K309,SSP!$B$2:$D$113,3,FALSE)</f>
        <v>0.47999999999999932</v>
      </c>
      <c r="Z309" s="3">
        <f>EXP(Ferez!$B$8+Ferez!$B$9*LN(X309)+Ferez!$B$10*LN(O309)+Ferez!$B$11*LN(Y309))</f>
        <v>1.4731004039200475</v>
      </c>
      <c r="AA309" s="3">
        <f>EXP(Ferez!$C$8+Ferez!$C$9*LN(Z309))</f>
        <v>0.99926666708389855</v>
      </c>
      <c r="AB309" s="3">
        <f>Ferez!$D$8+Ferez!$D$9*Z309+Ferez!$D$10*AA309</f>
        <v>0.47859930865023137</v>
      </c>
      <c r="AC309" s="3">
        <f t="shared" si="45"/>
        <v>2.9509663796541776</v>
      </c>
      <c r="AD309" s="3">
        <f>AC309*Ferez!$D$19</f>
        <v>1.4754831898270888</v>
      </c>
      <c r="AE309" s="3">
        <f>(AD309/1000)*(10000/Ferez!$D$21)</f>
        <v>3.6887079745677218E-2</v>
      </c>
      <c r="AF309" s="3">
        <f t="shared" si="46"/>
        <v>1.9516997125702789</v>
      </c>
      <c r="AG309" s="3">
        <f>AF309*Ferez!$D$19</f>
        <v>0.97584985628513943</v>
      </c>
      <c r="AH309" s="3">
        <f>(AG309/1000)*(10000/Ferez!$D$21)</f>
        <v>2.4396246407128487E-2</v>
      </c>
      <c r="AI309" s="3">
        <f>AE309*Ferez!$D$20</f>
        <v>0.13525262573414978</v>
      </c>
    </row>
    <row r="310" spans="1:35" x14ac:dyDescent="0.25">
      <c r="A310" s="4">
        <v>1045</v>
      </c>
      <c r="B310" s="21" t="s">
        <v>3522</v>
      </c>
      <c r="C310" s="104">
        <v>12</v>
      </c>
      <c r="D310" s="22" t="s">
        <v>1650</v>
      </c>
      <c r="E310" s="100">
        <v>38487</v>
      </c>
      <c r="F310" s="100">
        <v>44204</v>
      </c>
      <c r="G310" s="105">
        <v>15.7</v>
      </c>
      <c r="H310" s="20" t="s">
        <v>1708</v>
      </c>
      <c r="I310" s="20" t="s">
        <v>1709</v>
      </c>
      <c r="J310" s="13">
        <v>3307</v>
      </c>
      <c r="K310" t="s">
        <v>7</v>
      </c>
      <c r="L310" t="s">
        <v>193</v>
      </c>
      <c r="M310" s="20" t="str">
        <f t="shared" si="40"/>
        <v>N</v>
      </c>
      <c r="N310" s="3">
        <v>4</v>
      </c>
      <c r="O310" s="23">
        <f t="shared" si="41"/>
        <v>4</v>
      </c>
      <c r="P310" s="3">
        <v>11</v>
      </c>
      <c r="Q310" s="3">
        <f>VLOOKUP(J310,Aux_H_adj!$X$2:$Y$922,2,FALSE)</f>
        <v>11</v>
      </c>
      <c r="R310" s="3">
        <f>VLOOKUP(J310,Aux_H_adj!$X$2:$Z$922,3,FALSE)</f>
        <v>11</v>
      </c>
      <c r="S310" s="3">
        <f t="shared" si="38"/>
        <v>3.5014087480216975</v>
      </c>
      <c r="T310" s="3">
        <v>14.6</v>
      </c>
      <c r="U310" s="23">
        <f t="shared" si="42"/>
        <v>14.6</v>
      </c>
      <c r="V310" s="3">
        <f t="shared" si="39"/>
        <v>4.6473243382833438</v>
      </c>
      <c r="W310" s="27">
        <f t="shared" si="43"/>
        <v>1E-3</v>
      </c>
      <c r="X310" s="27">
        <f t="shared" si="44"/>
        <v>1.6999999999999999E-3</v>
      </c>
      <c r="Y310" s="3">
        <f>VLOOKUP(K310,SSP!$B$2:$D$113,3,FALSE)</f>
        <v>0.57999999999999996</v>
      </c>
      <c r="Z310" s="3">
        <f>EXP(Ferez!$B$8+Ferez!$B$9*LN(X310)+Ferez!$B$10*LN(O310)+Ferez!$B$11*LN(Y310))</f>
        <v>2.2003632483368296</v>
      </c>
      <c r="AA310" s="3">
        <f>EXP(Ferez!$C$8+Ferez!$C$9*LN(Z310))</f>
        <v>1.3457940442943448</v>
      </c>
      <c r="AB310" s="3">
        <f>Ferez!$D$8+Ferez!$D$9*Z310+Ferez!$D$10*AA310</f>
        <v>0.53818232067885508</v>
      </c>
      <c r="AC310" s="3">
        <f t="shared" si="45"/>
        <v>4.0843396133100294</v>
      </c>
      <c r="AD310" s="3">
        <f>AC310*Ferez!$D$19</f>
        <v>2.0421698066550147</v>
      </c>
      <c r="AE310" s="3">
        <f>(AD310/1000)*(10000/Ferez!$D$21)</f>
        <v>5.105424516637537E-2</v>
      </c>
      <c r="AF310" s="3">
        <f t="shared" si="46"/>
        <v>2.7385455690156846</v>
      </c>
      <c r="AG310" s="3">
        <f>AF310*Ferez!$D$19</f>
        <v>1.3692727845078423</v>
      </c>
      <c r="AH310" s="3">
        <f>(AG310/1000)*(10000/Ferez!$D$21)</f>
        <v>3.4231819612696057E-2</v>
      </c>
      <c r="AI310" s="3">
        <f>AE310*Ferez!$D$20</f>
        <v>0.18719889894337635</v>
      </c>
    </row>
    <row r="311" spans="1:35" x14ac:dyDescent="0.25">
      <c r="A311" s="4">
        <v>1048</v>
      </c>
      <c r="B311" s="21" t="s">
        <v>3522</v>
      </c>
      <c r="C311" s="104">
        <v>12</v>
      </c>
      <c r="D311" s="22" t="s">
        <v>1650</v>
      </c>
      <c r="E311" s="100">
        <v>38487</v>
      </c>
      <c r="F311" s="100">
        <v>44204</v>
      </c>
      <c r="G311" s="105">
        <v>15.7</v>
      </c>
      <c r="H311" s="20" t="s">
        <v>1714</v>
      </c>
      <c r="I311" s="20" t="s">
        <v>1715</v>
      </c>
      <c r="J311" s="13">
        <v>3309</v>
      </c>
      <c r="K311" t="s">
        <v>197</v>
      </c>
      <c r="L311" t="s">
        <v>67</v>
      </c>
      <c r="M311" s="20" t="str">
        <f t="shared" si="40"/>
        <v>N</v>
      </c>
      <c r="N311" s="3">
        <v>4.5</v>
      </c>
      <c r="O311" s="23">
        <f t="shared" si="41"/>
        <v>4.5</v>
      </c>
      <c r="P311" s="3">
        <v>13.5</v>
      </c>
      <c r="Q311" s="3">
        <f>VLOOKUP(J311,Aux_H_adj!$X$2:$Y$922,2,FALSE)</f>
        <v>13.5</v>
      </c>
      <c r="R311" s="3">
        <f>VLOOKUP(J311,Aux_H_adj!$X$2:$Z$922,3,FALSE)</f>
        <v>13.5</v>
      </c>
      <c r="S311" s="3">
        <f t="shared" si="38"/>
        <v>4.2971834634811739</v>
      </c>
      <c r="T311" s="3">
        <v>17</v>
      </c>
      <c r="U311" s="23">
        <f t="shared" si="42"/>
        <v>17</v>
      </c>
      <c r="V311" s="3">
        <f t="shared" si="39"/>
        <v>5.4112680651244416</v>
      </c>
      <c r="W311" s="27">
        <f t="shared" si="43"/>
        <v>1.5E-3</v>
      </c>
      <c r="X311" s="27">
        <f t="shared" si="44"/>
        <v>2.3E-3</v>
      </c>
      <c r="Y311" s="3">
        <f>VLOOKUP(K311,SSP!$B$2:$D$113,3,FALSE)</f>
        <v>0.41000000000000009</v>
      </c>
      <c r="Z311" s="3">
        <f>EXP(Ferez!$B$8+Ferez!$B$9*LN(X311)+Ferez!$B$10*LN(O311)+Ferez!$B$11*LN(Y311))</f>
        <v>2.3000472230157865</v>
      </c>
      <c r="AA311" s="3">
        <f>EXP(Ferez!$C$8+Ferez!$C$9*LN(Z311))</f>
        <v>1.39077175950271</v>
      </c>
      <c r="AB311" s="3">
        <f>Ferez!$D$8+Ferez!$D$9*Z311+Ferez!$D$10*AA311</f>
        <v>0.54656646779884821</v>
      </c>
      <c r="AC311" s="3">
        <f t="shared" si="45"/>
        <v>4.2373854503173449</v>
      </c>
      <c r="AD311" s="3">
        <f>AC311*Ferez!$D$19</f>
        <v>2.1186927251586725</v>
      </c>
      <c r="AE311" s="3">
        <f>(AD311/1000)*(10000/Ferez!$D$21)</f>
        <v>5.2967318128966809E-2</v>
      </c>
      <c r="AF311" s="3">
        <f t="shared" si="46"/>
        <v>2.8466136908146344</v>
      </c>
      <c r="AG311" s="3">
        <f>AF311*Ferez!$D$19</f>
        <v>1.4233068454073172</v>
      </c>
      <c r="AH311" s="3">
        <f>(AG311/1000)*(10000/Ferez!$D$21)</f>
        <v>3.5582671135182931E-2</v>
      </c>
      <c r="AI311" s="3">
        <f>AE311*Ferez!$D$20</f>
        <v>0.19421349980621164</v>
      </c>
    </row>
    <row r="312" spans="1:35" x14ac:dyDescent="0.25">
      <c r="A312" s="4">
        <v>1046</v>
      </c>
      <c r="B312" s="21" t="s">
        <v>3522</v>
      </c>
      <c r="C312" s="104">
        <v>12</v>
      </c>
      <c r="D312" s="22" t="s">
        <v>1650</v>
      </c>
      <c r="E312" s="100">
        <v>38487</v>
      </c>
      <c r="F312" s="100">
        <v>44204</v>
      </c>
      <c r="G312" s="105">
        <v>15.7</v>
      </c>
      <c r="H312" s="20" t="s">
        <v>1710</v>
      </c>
      <c r="I312" s="20" t="s">
        <v>1711</v>
      </c>
      <c r="J312" s="13">
        <v>3310</v>
      </c>
      <c r="K312" t="s">
        <v>79</v>
      </c>
      <c r="L312" t="s">
        <v>78</v>
      </c>
      <c r="M312" s="20" t="str">
        <f t="shared" si="40"/>
        <v>N</v>
      </c>
      <c r="N312" s="3">
        <v>4.4000000000000004</v>
      </c>
      <c r="O312" s="23">
        <f t="shared" si="41"/>
        <v>4.4000000000000004</v>
      </c>
      <c r="P312" s="3">
        <v>14.4</v>
      </c>
      <c r="Q312" s="3">
        <f>VLOOKUP(J312,Aux_H_adj!$X$2:$Y$922,2,FALSE)</f>
        <v>14.4</v>
      </c>
      <c r="R312" s="3">
        <f>VLOOKUP(J312,Aux_H_adj!$X$2:$Z$922,3,FALSE)</f>
        <v>14.4</v>
      </c>
      <c r="S312" s="3">
        <f t="shared" si="38"/>
        <v>4.5836623610465859</v>
      </c>
      <c r="T312" s="3">
        <v>17.2</v>
      </c>
      <c r="U312" s="23">
        <f t="shared" si="42"/>
        <v>17.2</v>
      </c>
      <c r="V312" s="3">
        <f t="shared" si="39"/>
        <v>5.4749300423611995</v>
      </c>
      <c r="W312" s="27">
        <f t="shared" si="43"/>
        <v>1.6999999999999999E-3</v>
      </c>
      <c r="X312" s="27">
        <f t="shared" si="44"/>
        <v>2.3999999999999998E-3</v>
      </c>
      <c r="Y312" s="3">
        <f>VLOOKUP(K312,SSP!$B$2:$D$113,3,FALSE)</f>
        <v>0.31000000000000155</v>
      </c>
      <c r="Z312" s="3">
        <f>EXP(Ferez!$B$8+Ferez!$B$9*LN(X312)+Ferez!$B$10*LN(O312)+Ferez!$B$11*LN(Y312))</f>
        <v>1.760758210661767</v>
      </c>
      <c r="AA312" s="3">
        <f>EXP(Ferez!$C$8+Ferez!$C$9*LN(Z312))</f>
        <v>1.1406696016808267</v>
      </c>
      <c r="AB312" s="3">
        <f>Ferez!$D$8+Ferez!$D$9*Z312+Ferez!$D$10*AA312</f>
        <v>0.50179233443658311</v>
      </c>
      <c r="AC312" s="3">
        <f t="shared" si="45"/>
        <v>3.4032201467791765</v>
      </c>
      <c r="AD312" s="3">
        <f>AC312*Ferez!$D$19</f>
        <v>1.7016100733895883</v>
      </c>
      <c r="AE312" s="3">
        <f>(AD312/1000)*(10000/Ferez!$D$21)</f>
        <v>4.2540251834739709E-2</v>
      </c>
      <c r="AF312" s="3">
        <f t="shared" si="46"/>
        <v>2.2625505450983501</v>
      </c>
      <c r="AG312" s="3">
        <f>AF312*Ferez!$D$19</f>
        <v>1.131275272549175</v>
      </c>
      <c r="AH312" s="3">
        <f>(AG312/1000)*(10000/Ferez!$D$21)</f>
        <v>2.8281881813729374E-2</v>
      </c>
      <c r="AI312" s="3">
        <f>AE312*Ferez!$D$20</f>
        <v>0.1559809233940456</v>
      </c>
    </row>
    <row r="313" spans="1:35" x14ac:dyDescent="0.25">
      <c r="A313" s="4">
        <v>1044</v>
      </c>
      <c r="B313" s="21" t="s">
        <v>3522</v>
      </c>
      <c r="C313" s="104">
        <v>12</v>
      </c>
      <c r="D313" s="22" t="s">
        <v>1650</v>
      </c>
      <c r="E313" s="100">
        <v>38487</v>
      </c>
      <c r="F313" s="100">
        <v>44204</v>
      </c>
      <c r="G313" s="105">
        <v>15.7</v>
      </c>
      <c r="H313" s="20" t="s">
        <v>1706</v>
      </c>
      <c r="I313" s="20" t="s">
        <v>1707</v>
      </c>
      <c r="J313" s="13">
        <v>3311</v>
      </c>
      <c r="K313" t="s">
        <v>7</v>
      </c>
      <c r="L313" t="s">
        <v>193</v>
      </c>
      <c r="M313" s="20" t="str">
        <f t="shared" si="40"/>
        <v>N</v>
      </c>
      <c r="N313" s="3">
        <v>4.2</v>
      </c>
      <c r="O313" s="23">
        <f t="shared" si="41"/>
        <v>4.2</v>
      </c>
      <c r="P313" s="3">
        <v>10</v>
      </c>
      <c r="Q313" s="3">
        <f>VLOOKUP(J313,Aux_H_adj!$X$2:$Y$922,2,FALSE)</f>
        <v>10</v>
      </c>
      <c r="R313" s="3">
        <f>VLOOKUP(J313,Aux_H_adj!$X$2:$Z$922,3,FALSE)</f>
        <v>10</v>
      </c>
      <c r="S313" s="3">
        <f t="shared" si="38"/>
        <v>3.183098861837907</v>
      </c>
      <c r="T313" s="3">
        <v>11.8</v>
      </c>
      <c r="U313" s="23">
        <f t="shared" si="42"/>
        <v>11.8</v>
      </c>
      <c r="V313" s="3">
        <f t="shared" si="39"/>
        <v>3.7560566569687301</v>
      </c>
      <c r="W313" s="27">
        <f t="shared" si="43"/>
        <v>8.0000000000000004E-4</v>
      </c>
      <c r="X313" s="27">
        <f t="shared" si="44"/>
        <v>1.1000000000000001E-3</v>
      </c>
      <c r="Y313" s="3">
        <f>VLOOKUP(K313,SSP!$B$2:$D$113,3,FALSE)</f>
        <v>0.57999999999999996</v>
      </c>
      <c r="Z313" s="3">
        <f>EXP(Ferez!$B$8+Ferez!$B$9*LN(X313)+Ferez!$B$10*LN(O313)+Ferez!$B$11*LN(Y313))</f>
        <v>1.5283416833507375</v>
      </c>
      <c r="AA313" s="3">
        <f>EXP(Ferez!$C$8+Ferez!$C$9*LN(Z313))</f>
        <v>1.0269377016968027</v>
      </c>
      <c r="AB313" s="3">
        <f>Ferez!$D$8+Ferez!$D$9*Z313+Ferez!$D$10*AA313</f>
        <v>0.48300874182867592</v>
      </c>
      <c r="AC313" s="3">
        <f t="shared" si="45"/>
        <v>3.0382881268762159</v>
      </c>
      <c r="AD313" s="3">
        <f>AC313*Ferez!$D$19</f>
        <v>1.5191440634381079</v>
      </c>
      <c r="AE313" s="3">
        <f>(AD313/1000)*(10000/Ferez!$D$21)</f>
        <v>3.7978601585952697E-2</v>
      </c>
      <c r="AF313" s="3">
        <f t="shared" si="46"/>
        <v>2.0113504251794136</v>
      </c>
      <c r="AG313" s="3">
        <f>AF313*Ferez!$D$19</f>
        <v>1.0056752125897068</v>
      </c>
      <c r="AH313" s="3">
        <f>(AG313/1000)*(10000/Ferez!$D$21)</f>
        <v>2.5141880314742671E-2</v>
      </c>
      <c r="AI313" s="3">
        <f>AE313*Ferez!$D$20</f>
        <v>0.13925487248182655</v>
      </c>
    </row>
    <row r="314" spans="1:35" x14ac:dyDescent="0.25">
      <c r="A314" s="4">
        <v>1038</v>
      </c>
      <c r="B314" s="21" t="s">
        <v>3522</v>
      </c>
      <c r="C314" s="104">
        <v>12</v>
      </c>
      <c r="D314" s="22" t="s">
        <v>1650</v>
      </c>
      <c r="E314" s="100">
        <v>38487</v>
      </c>
      <c r="F314" s="100">
        <v>44204</v>
      </c>
      <c r="G314" s="105">
        <v>15.7</v>
      </c>
      <c r="H314" s="20" t="s">
        <v>1697</v>
      </c>
      <c r="I314" s="20" t="s">
        <v>1698</v>
      </c>
      <c r="J314" s="13">
        <v>3312</v>
      </c>
      <c r="K314" t="s">
        <v>79</v>
      </c>
      <c r="L314" t="s">
        <v>78</v>
      </c>
      <c r="M314" s="20" t="str">
        <f t="shared" si="40"/>
        <v>S</v>
      </c>
      <c r="N314" s="3">
        <v>4.5</v>
      </c>
      <c r="O314" s="23">
        <f t="shared" si="41"/>
        <v>4.1399999999999997</v>
      </c>
      <c r="P314" s="3">
        <v>12.5</v>
      </c>
      <c r="Q314" s="3">
        <f>VLOOKUP(J314,Aux_H_adj!$X$2:$Y$922,2,FALSE)</f>
        <v>12.5</v>
      </c>
      <c r="R314" s="3">
        <f>VLOOKUP(J314,Aux_H_adj!$X$2:$Z$922,3,FALSE)</f>
        <v>14.4</v>
      </c>
      <c r="S314" s="3">
        <f t="shared" si="38"/>
        <v>3.9788735772973833</v>
      </c>
      <c r="T314" s="3">
        <v>31.3</v>
      </c>
      <c r="U314" s="23">
        <f t="shared" si="42"/>
        <v>15.24</v>
      </c>
      <c r="V314" s="3">
        <f t="shared" si="39"/>
        <v>4.8510426654409704</v>
      </c>
      <c r="W314" s="27">
        <f t="shared" si="43"/>
        <v>1.1999999999999999E-3</v>
      </c>
      <c r="X314" s="27">
        <f t="shared" si="44"/>
        <v>1.8E-3</v>
      </c>
      <c r="Y314" s="3">
        <f>VLOOKUP(K314,SSP!$B$2:$D$113,3,FALSE)</f>
        <v>0.31000000000000155</v>
      </c>
      <c r="Z314" s="3">
        <f>EXP(Ferez!$B$8+Ferez!$B$9*LN(X314)+Ferez!$B$10*LN(O314)+Ferez!$B$11*LN(Y314))</f>
        <v>1.2653392669272172</v>
      </c>
      <c r="AA314" s="3">
        <f>EXP(Ferez!$C$8+Ferez!$C$9*LN(Z314))</f>
        <v>0.89267333491607126</v>
      </c>
      <c r="AB314" s="3">
        <f>Ferez!$D$8+Ferez!$D$9*Z314+Ferez!$D$10*AA314</f>
        <v>0.46223308828825327</v>
      </c>
      <c r="AC314" s="3">
        <f t="shared" si="45"/>
        <v>2.6202456901315418</v>
      </c>
      <c r="AD314" s="3">
        <f>AC314*Ferez!$D$19</f>
        <v>1.3101228450657709</v>
      </c>
      <c r="AE314" s="3">
        <f>(AD314/1000)*(10000/Ferez!$D$21)</f>
        <v>3.2753071126644273E-2</v>
      </c>
      <c r="AF314" s="3">
        <f t="shared" si="46"/>
        <v>1.7275723552154705</v>
      </c>
      <c r="AG314" s="3">
        <f>AF314*Ferez!$D$19</f>
        <v>0.86378617760773524</v>
      </c>
      <c r="AH314" s="3">
        <f>(AG314/1000)*(10000/Ferez!$D$21)</f>
        <v>2.159465444019338E-2</v>
      </c>
      <c r="AI314" s="3">
        <f>AE314*Ferez!$D$20</f>
        <v>0.12009459413102899</v>
      </c>
    </row>
    <row r="315" spans="1:35" x14ac:dyDescent="0.25">
      <c r="A315" s="4">
        <v>1039</v>
      </c>
      <c r="B315" s="21" t="s">
        <v>3522</v>
      </c>
      <c r="C315" s="104">
        <v>12</v>
      </c>
      <c r="D315" s="22" t="s">
        <v>1650</v>
      </c>
      <c r="E315" s="100">
        <v>38487</v>
      </c>
      <c r="F315" s="100">
        <v>44204</v>
      </c>
      <c r="G315" s="105">
        <v>15.7</v>
      </c>
      <c r="H315" s="20" t="s">
        <v>1697</v>
      </c>
      <c r="I315" s="20" t="s">
        <v>1699</v>
      </c>
      <c r="J315" s="13">
        <v>3312</v>
      </c>
      <c r="K315" t="s">
        <v>79</v>
      </c>
      <c r="L315" t="s">
        <v>78</v>
      </c>
      <c r="M315" s="20" t="str">
        <f t="shared" si="40"/>
        <v>S</v>
      </c>
      <c r="N315" s="3">
        <v>4.5</v>
      </c>
      <c r="O315" s="23">
        <f t="shared" si="41"/>
        <v>4.5</v>
      </c>
      <c r="P315" s="3">
        <v>14.4</v>
      </c>
      <c r="Q315" s="3">
        <f>VLOOKUP(J315,Aux_H_adj!$X$2:$Y$922,2,FALSE)</f>
        <v>12.5</v>
      </c>
      <c r="R315" s="3">
        <f>VLOOKUP(J315,Aux_H_adj!$X$2:$Z$922,3,FALSE)</f>
        <v>14.4</v>
      </c>
      <c r="S315" s="3">
        <f t="shared" si="38"/>
        <v>4.5836623610465859</v>
      </c>
      <c r="T315" s="3">
        <v>31.3</v>
      </c>
      <c r="U315" s="23">
        <f t="shared" si="42"/>
        <v>17.559999999999999</v>
      </c>
      <c r="V315" s="3">
        <f t="shared" si="39"/>
        <v>5.5895216013873643</v>
      </c>
      <c r="W315" s="27">
        <f t="shared" si="43"/>
        <v>1.6999999999999999E-3</v>
      </c>
      <c r="X315" s="27">
        <f t="shared" si="44"/>
        <v>2.5000000000000001E-3</v>
      </c>
      <c r="Y315" s="3">
        <f>VLOOKUP(K315,SSP!$B$2:$D$113,3,FALSE)</f>
        <v>0.31000000000000155</v>
      </c>
      <c r="Z315" s="3">
        <f>EXP(Ferez!$B$8+Ferez!$B$9*LN(X315)+Ferez!$B$10*LN(O315)+Ferez!$B$11*LN(Y315))</f>
        <v>1.8699764365508293</v>
      </c>
      <c r="AA315" s="3">
        <f>EXP(Ferez!$C$8+Ferez!$C$9*LN(Z315))</f>
        <v>1.192757899227767</v>
      </c>
      <c r="AB315" s="3">
        <f>Ferez!$D$8+Ferez!$D$9*Z315+Ferez!$D$10*AA315</f>
        <v>0.5107362153886994</v>
      </c>
      <c r="AC315" s="3">
        <f t="shared" si="45"/>
        <v>3.5734705511672957</v>
      </c>
      <c r="AD315" s="3">
        <f>AC315*Ferez!$D$19</f>
        <v>1.7867352755836479</v>
      </c>
      <c r="AE315" s="3">
        <f>(AD315/1000)*(10000/Ferez!$D$21)</f>
        <v>4.4668381889591199E-2</v>
      </c>
      <c r="AF315" s="3">
        <f t="shared" si="46"/>
        <v>2.380712651939529</v>
      </c>
      <c r="AG315" s="3">
        <f>AF315*Ferez!$D$19</f>
        <v>1.1903563259697645</v>
      </c>
      <c r="AH315" s="3">
        <f>(AG315/1000)*(10000/Ferez!$D$21)</f>
        <v>2.9758908149244111E-2</v>
      </c>
      <c r="AI315" s="3">
        <f>AE315*Ferez!$D$20</f>
        <v>0.16378406692850106</v>
      </c>
    </row>
    <row r="316" spans="1:35" x14ac:dyDescent="0.25">
      <c r="A316" s="4">
        <v>1037</v>
      </c>
      <c r="B316" s="21" t="s">
        <v>3522</v>
      </c>
      <c r="C316" s="104">
        <v>12</v>
      </c>
      <c r="D316" s="22" t="s">
        <v>1650</v>
      </c>
      <c r="E316" s="100">
        <v>38487</v>
      </c>
      <c r="F316" s="100">
        <v>44204</v>
      </c>
      <c r="G316" s="105">
        <v>15.7</v>
      </c>
      <c r="H316" s="20" t="s">
        <v>1695</v>
      </c>
      <c r="I316" s="20" t="s">
        <v>1696</v>
      </c>
      <c r="J316" s="13">
        <v>3313</v>
      </c>
      <c r="K316" t="s">
        <v>173</v>
      </c>
      <c r="L316" t="s">
        <v>172</v>
      </c>
      <c r="M316" s="20" t="str">
        <f t="shared" si="40"/>
        <v>N</v>
      </c>
      <c r="N316" s="3">
        <v>4</v>
      </c>
      <c r="O316" s="23">
        <f t="shared" si="41"/>
        <v>4</v>
      </c>
      <c r="P316" s="3">
        <v>13.4</v>
      </c>
      <c r="Q316" s="3">
        <f>VLOOKUP(J316,Aux_H_adj!$X$2:$Y$922,2,FALSE)</f>
        <v>13.4</v>
      </c>
      <c r="R316" s="3">
        <f>VLOOKUP(J316,Aux_H_adj!$X$2:$Z$922,3,FALSE)</f>
        <v>13.4</v>
      </c>
      <c r="S316" s="3">
        <f t="shared" si="38"/>
        <v>4.2653524748627953</v>
      </c>
      <c r="T316" s="3">
        <v>18</v>
      </c>
      <c r="U316" s="23">
        <f t="shared" si="42"/>
        <v>18</v>
      </c>
      <c r="V316" s="3">
        <f t="shared" si="39"/>
        <v>5.7295779513082321</v>
      </c>
      <c r="W316" s="27">
        <f t="shared" si="43"/>
        <v>1.4E-3</v>
      </c>
      <c r="X316" s="27">
        <f t="shared" si="44"/>
        <v>2.5999999999999999E-3</v>
      </c>
      <c r="Y316" s="3">
        <f>VLOOKUP(K316,SSP!$B$2:$D$113,3,FALSE)</f>
        <v>0.47999999999999932</v>
      </c>
      <c r="Z316" s="3">
        <f>EXP(Ferez!$B$8+Ferez!$B$9*LN(X316)+Ferez!$B$10*LN(O316)+Ferez!$B$11*LN(Y316))</f>
        <v>2.7092355777499213</v>
      </c>
      <c r="AA316" s="3">
        <f>EXP(Ferez!$C$8+Ferez!$C$9*LN(Z316))</f>
        <v>1.5704255886406477</v>
      </c>
      <c r="AB316" s="3">
        <f>Ferez!$D$8+Ferez!$D$9*Z316+Ferez!$D$10*AA316</f>
        <v>0.58141097416642118</v>
      </c>
      <c r="AC316" s="3">
        <f t="shared" si="45"/>
        <v>4.8610721405569901</v>
      </c>
      <c r="AD316" s="3">
        <f>AC316*Ferez!$D$19</f>
        <v>2.4305360702784951</v>
      </c>
      <c r="AE316" s="3">
        <f>(AD316/1000)*(10000/Ferez!$D$21)</f>
        <v>6.0763401756962369E-2</v>
      </c>
      <c r="AF316" s="3">
        <f t="shared" si="46"/>
        <v>3.2906465519163426</v>
      </c>
      <c r="AG316" s="3">
        <f>AF316*Ferez!$D$19</f>
        <v>1.6453232759581713</v>
      </c>
      <c r="AH316" s="3">
        <f>(AG316/1000)*(10000/Ferez!$D$21)</f>
        <v>4.1133081898954281E-2</v>
      </c>
      <c r="AI316" s="3">
        <f>AE316*Ferez!$D$20</f>
        <v>0.22279913977552868</v>
      </c>
    </row>
    <row r="317" spans="1:35" x14ac:dyDescent="0.25">
      <c r="A317" s="4">
        <v>1036</v>
      </c>
      <c r="B317" s="21" t="s">
        <v>3522</v>
      </c>
      <c r="C317" s="104">
        <v>12</v>
      </c>
      <c r="D317" s="22" t="s">
        <v>1650</v>
      </c>
      <c r="E317" s="100">
        <v>38487</v>
      </c>
      <c r="F317" s="100">
        <v>44204</v>
      </c>
      <c r="G317" s="105">
        <v>15.7</v>
      </c>
      <c r="H317" s="20" t="s">
        <v>1693</v>
      </c>
      <c r="I317" s="20" t="s">
        <v>1694</v>
      </c>
      <c r="J317" s="13">
        <v>3314</v>
      </c>
      <c r="K317" t="s">
        <v>173</v>
      </c>
      <c r="L317" t="s">
        <v>172</v>
      </c>
      <c r="M317" s="20" t="str">
        <f t="shared" si="40"/>
        <v>N</v>
      </c>
      <c r="N317" s="3">
        <v>4.2</v>
      </c>
      <c r="O317" s="23">
        <f t="shared" si="41"/>
        <v>4.2</v>
      </c>
      <c r="P317" s="3">
        <v>12</v>
      </c>
      <c r="Q317" s="3">
        <f>VLOOKUP(J317,Aux_H_adj!$X$2:$Y$922,2,FALSE)</f>
        <v>12</v>
      </c>
      <c r="R317" s="3">
        <f>VLOOKUP(J317,Aux_H_adj!$X$2:$Z$922,3,FALSE)</f>
        <v>12</v>
      </c>
      <c r="S317" s="3">
        <f t="shared" si="38"/>
        <v>3.8197186342054881</v>
      </c>
      <c r="T317" s="3">
        <v>17.7</v>
      </c>
      <c r="U317" s="23">
        <f t="shared" si="42"/>
        <v>17.7</v>
      </c>
      <c r="V317" s="3">
        <f t="shared" si="39"/>
        <v>5.6340849854530948</v>
      </c>
      <c r="W317" s="27">
        <f t="shared" si="43"/>
        <v>1.1000000000000001E-3</v>
      </c>
      <c r="X317" s="27">
        <f t="shared" si="44"/>
        <v>2.5000000000000001E-3</v>
      </c>
      <c r="Y317" s="3">
        <f>VLOOKUP(K317,SSP!$B$2:$D$113,3,FALSE)</f>
        <v>0.47999999999999932</v>
      </c>
      <c r="Z317" s="3">
        <f>EXP(Ferez!$B$8+Ferez!$B$9*LN(X317)+Ferez!$B$10*LN(O317)+Ferez!$B$11*LN(Y317))</f>
        <v>2.73605083307223</v>
      </c>
      <c r="AA317" s="3">
        <f>EXP(Ferez!$C$8+Ferez!$C$9*LN(Z317))</f>
        <v>1.5819438316932004</v>
      </c>
      <c r="AB317" s="3">
        <f>Ferez!$D$8+Ferez!$D$9*Z317+Ferez!$D$10*AA317</f>
        <v>0.58371641580762734</v>
      </c>
      <c r="AC317" s="3">
        <f t="shared" si="45"/>
        <v>4.9017110805730582</v>
      </c>
      <c r="AD317" s="3">
        <f>AC317*Ferez!$D$19</f>
        <v>2.4508555402865291</v>
      </c>
      <c r="AE317" s="3">
        <f>(AD317/1000)*(10000/Ferez!$D$21)</f>
        <v>6.1271388507163224E-2</v>
      </c>
      <c r="AF317" s="3">
        <f t="shared" si="46"/>
        <v>3.3197672488798573</v>
      </c>
      <c r="AG317" s="3">
        <f>AF317*Ferez!$D$19</f>
        <v>1.6598836244399287</v>
      </c>
      <c r="AH317" s="3">
        <f>(AG317/1000)*(10000/Ferez!$D$21)</f>
        <v>4.1497090610998218E-2</v>
      </c>
      <c r="AI317" s="3">
        <f>AE317*Ferez!$D$20</f>
        <v>0.22466175785959849</v>
      </c>
    </row>
    <row r="318" spans="1:35" x14ac:dyDescent="0.25">
      <c r="A318" s="4">
        <v>1035</v>
      </c>
      <c r="B318" s="21" t="s">
        <v>3522</v>
      </c>
      <c r="C318" s="104">
        <v>12</v>
      </c>
      <c r="D318" s="22" t="s">
        <v>1650</v>
      </c>
      <c r="E318" s="100">
        <v>38487</v>
      </c>
      <c r="F318" s="100">
        <v>44204</v>
      </c>
      <c r="G318" s="105">
        <v>15.7</v>
      </c>
      <c r="H318" s="20" t="s">
        <v>1691</v>
      </c>
      <c r="I318" s="20" t="s">
        <v>1692</v>
      </c>
      <c r="J318" s="13">
        <v>3315</v>
      </c>
      <c r="K318" t="s">
        <v>197</v>
      </c>
      <c r="L318" t="s">
        <v>67</v>
      </c>
      <c r="M318" s="20" t="str">
        <f t="shared" si="40"/>
        <v>N</v>
      </c>
      <c r="N318" s="3">
        <v>11</v>
      </c>
      <c r="O318" s="23">
        <f t="shared" si="41"/>
        <v>11</v>
      </c>
      <c r="P318" s="3">
        <v>35.200000000000003</v>
      </c>
      <c r="Q318" s="3">
        <f>VLOOKUP(J318,Aux_H_adj!$X$2:$Y$922,2,FALSE)</f>
        <v>35.200000000000003</v>
      </c>
      <c r="R318" s="3">
        <f>VLOOKUP(J318,Aux_H_adj!$X$2:$Z$922,3,FALSE)</f>
        <v>35.200000000000003</v>
      </c>
      <c r="S318" s="3">
        <f t="shared" si="38"/>
        <v>11.204507993669433</v>
      </c>
      <c r="T318" s="3">
        <v>43.6</v>
      </c>
      <c r="U318" s="23">
        <f t="shared" si="42"/>
        <v>43.6</v>
      </c>
      <c r="V318" s="3">
        <f t="shared" si="39"/>
        <v>13.878311037613274</v>
      </c>
      <c r="W318" s="27">
        <f t="shared" si="43"/>
        <v>9.9000000000000008E-3</v>
      </c>
      <c r="X318" s="27">
        <f t="shared" si="44"/>
        <v>1.5100000000000001E-2</v>
      </c>
      <c r="Y318" s="3">
        <f>VLOOKUP(K318,SSP!$B$2:$D$113,3,FALSE)</f>
        <v>0.41000000000000009</v>
      </c>
      <c r="Z318" s="3">
        <f>EXP(Ferez!$B$8+Ferez!$B$9*LN(X318)+Ferez!$B$10*LN(O318)+Ferez!$B$11*LN(Y318))</f>
        <v>32.152275710440044</v>
      </c>
      <c r="AA318" s="3">
        <f>EXP(Ferez!$C$8+Ferez!$C$9*LN(Z318))</f>
        <v>9.8438258745915785</v>
      </c>
      <c r="AB318" s="3">
        <f>Ferez!$D$8+Ferez!$D$9*Z318+Ferez!$D$10*AA318</f>
        <v>3.4898667682339433</v>
      </c>
      <c r="AC318" s="3">
        <f t="shared" si="45"/>
        <v>45.485968353265569</v>
      </c>
      <c r="AD318" s="3">
        <f>AC318*Ferez!$D$19</f>
        <v>22.742984176632785</v>
      </c>
      <c r="AE318" s="3">
        <f>(AD318/1000)*(10000/Ferez!$D$21)</f>
        <v>0.56857460441581964</v>
      </c>
      <c r="AF318" s="3">
        <f t="shared" si="46"/>
        <v>35.642142478673989</v>
      </c>
      <c r="AG318" s="3">
        <f>AF318*Ferez!$D$19</f>
        <v>17.821071239336995</v>
      </c>
      <c r="AH318" s="3">
        <f>(AG318/1000)*(10000/Ferez!$D$21)</f>
        <v>0.44552678098342491</v>
      </c>
      <c r="AI318" s="3">
        <f>AE318*Ferez!$D$20</f>
        <v>2.0847735495246718</v>
      </c>
    </row>
    <row r="319" spans="1:35" x14ac:dyDescent="0.25">
      <c r="A319" s="4">
        <v>1034</v>
      </c>
      <c r="B319" s="21" t="s">
        <v>3522</v>
      </c>
      <c r="C319" s="104">
        <v>12</v>
      </c>
      <c r="D319" s="22" t="s">
        <v>1650</v>
      </c>
      <c r="E319" s="100">
        <v>38487</v>
      </c>
      <c r="F319" s="100">
        <v>44204</v>
      </c>
      <c r="G319" s="105">
        <v>15.7</v>
      </c>
      <c r="H319" s="20" t="s">
        <v>1689</v>
      </c>
      <c r="I319" s="20" t="s">
        <v>1690</v>
      </c>
      <c r="J319" s="13">
        <v>3316</v>
      </c>
      <c r="K319" t="s">
        <v>197</v>
      </c>
      <c r="L319" t="s">
        <v>67</v>
      </c>
      <c r="M319" s="20" t="str">
        <f t="shared" si="40"/>
        <v>N</v>
      </c>
      <c r="N319" s="3">
        <v>6</v>
      </c>
      <c r="O319" s="23">
        <f t="shared" si="41"/>
        <v>6</v>
      </c>
      <c r="P319" s="3">
        <v>14.8</v>
      </c>
      <c r="Q319" s="3">
        <f>VLOOKUP(J319,Aux_H_adj!$X$2:$Y$922,2,FALSE)</f>
        <v>14.8</v>
      </c>
      <c r="R319" s="3">
        <f>VLOOKUP(J319,Aux_H_adj!$X$2:$Z$922,3,FALSE)</f>
        <v>14.8</v>
      </c>
      <c r="S319" s="3">
        <f t="shared" si="38"/>
        <v>4.7109863155201026</v>
      </c>
      <c r="T319" s="3">
        <v>19.5</v>
      </c>
      <c r="U319" s="23">
        <f t="shared" si="42"/>
        <v>19.5</v>
      </c>
      <c r="V319" s="3">
        <f t="shared" si="39"/>
        <v>6.2070427805839179</v>
      </c>
      <c r="W319" s="27">
        <f t="shared" si="43"/>
        <v>1.6999999999999999E-3</v>
      </c>
      <c r="X319" s="27">
        <f t="shared" si="44"/>
        <v>3.0000000000000001E-3</v>
      </c>
      <c r="Y319" s="3">
        <f>VLOOKUP(K319,SSP!$B$2:$D$113,3,FALSE)</f>
        <v>0.41000000000000009</v>
      </c>
      <c r="Z319" s="3">
        <f>EXP(Ferez!$B$8+Ferez!$B$9*LN(X319)+Ferez!$B$10*LN(O319)+Ferez!$B$11*LN(Y319))</f>
        <v>3.8985351737151674</v>
      </c>
      <c r="AA319" s="3">
        <f>EXP(Ferez!$C$8+Ferez!$C$9*LN(Z319))</f>
        <v>2.0572600804564183</v>
      </c>
      <c r="AB319" s="3">
        <f>Ferez!$D$8+Ferez!$D$9*Z319+Ferez!$D$10*AA319</f>
        <v>0.68573184758175032</v>
      </c>
      <c r="AC319" s="3">
        <f t="shared" si="45"/>
        <v>6.6415271017533355</v>
      </c>
      <c r="AD319" s="3">
        <f>AC319*Ferez!$D$19</f>
        <v>3.3207635508766677</v>
      </c>
      <c r="AE319" s="3">
        <f>(AD319/1000)*(10000/Ferez!$D$21)</f>
        <v>8.3019088771916688E-2</v>
      </c>
      <c r="AF319" s="3">
        <f t="shared" si="46"/>
        <v>4.5842670212969177</v>
      </c>
      <c r="AG319" s="3">
        <f>AF319*Ferez!$D$19</f>
        <v>2.2921335106484588</v>
      </c>
      <c r="AH319" s="3">
        <f>(AG319/1000)*(10000/Ferez!$D$21)</f>
        <v>5.7303337766211472E-2</v>
      </c>
      <c r="AI319" s="3">
        <f>AE319*Ferez!$D$20</f>
        <v>0.30440332549702787</v>
      </c>
    </row>
    <row r="320" spans="1:35" x14ac:dyDescent="0.25">
      <c r="A320" s="4">
        <v>1027</v>
      </c>
      <c r="B320" s="21" t="s">
        <v>3522</v>
      </c>
      <c r="C320" s="104">
        <v>12</v>
      </c>
      <c r="D320" s="22" t="s">
        <v>1650</v>
      </c>
      <c r="E320" s="100">
        <v>38487</v>
      </c>
      <c r="F320" s="100">
        <v>44204</v>
      </c>
      <c r="G320" s="105">
        <v>15.7</v>
      </c>
      <c r="H320" s="20" t="s">
        <v>1676</v>
      </c>
      <c r="I320" s="20" t="s">
        <v>1677</v>
      </c>
      <c r="J320" s="13">
        <v>3317</v>
      </c>
      <c r="K320" t="s">
        <v>197</v>
      </c>
      <c r="L320" t="s">
        <v>67</v>
      </c>
      <c r="M320" s="20" t="str">
        <f t="shared" si="40"/>
        <v>N</v>
      </c>
      <c r="N320" s="3">
        <v>6</v>
      </c>
      <c r="O320" s="23">
        <f t="shared" si="41"/>
        <v>6</v>
      </c>
      <c r="P320" s="3">
        <v>18</v>
      </c>
      <c r="Q320" s="3">
        <f>VLOOKUP(J320,Aux_H_adj!$X$2:$Y$922,2,FALSE)</f>
        <v>18</v>
      </c>
      <c r="R320" s="3">
        <f>VLOOKUP(J320,Aux_H_adj!$X$2:$Z$922,3,FALSE)</f>
        <v>18</v>
      </c>
      <c r="S320" s="3">
        <f t="shared" si="38"/>
        <v>5.7295779513082321</v>
      </c>
      <c r="T320" s="3">
        <v>22.8</v>
      </c>
      <c r="U320" s="23">
        <f t="shared" si="42"/>
        <v>22.8</v>
      </c>
      <c r="V320" s="3">
        <f t="shared" si="39"/>
        <v>7.2574654049904277</v>
      </c>
      <c r="W320" s="27">
        <f t="shared" si="43"/>
        <v>2.5999999999999999E-3</v>
      </c>
      <c r="X320" s="27">
        <f t="shared" si="44"/>
        <v>4.1000000000000003E-3</v>
      </c>
      <c r="Y320" s="3">
        <f>VLOOKUP(K320,SSP!$B$2:$D$113,3,FALSE)</f>
        <v>0.41000000000000009</v>
      </c>
      <c r="Z320" s="3">
        <f>EXP(Ferez!$B$8+Ferez!$B$9*LN(X320)+Ferez!$B$10*LN(O320)+Ferez!$B$11*LN(Y320))</f>
        <v>5.237143525537296</v>
      </c>
      <c r="AA320" s="3">
        <f>EXP(Ferez!$C$8+Ferez!$C$9*LN(Z320))</f>
        <v>2.5609704858350089</v>
      </c>
      <c r="AB320" s="3">
        <f>Ferez!$D$8+Ferez!$D$9*Z320+Ferez!$D$10*AA320</f>
        <v>0.8069641497876483</v>
      </c>
      <c r="AC320" s="3">
        <f t="shared" si="45"/>
        <v>8.6050781611599536</v>
      </c>
      <c r="AD320" s="3">
        <f>AC320*Ferez!$D$19</f>
        <v>4.3025390805799768</v>
      </c>
      <c r="AE320" s="3">
        <f>(AD320/1000)*(10000/Ferez!$D$21)</f>
        <v>0.10756347701449942</v>
      </c>
      <c r="AF320" s="3">
        <f t="shared" si="46"/>
        <v>6.0441076753249448</v>
      </c>
      <c r="AG320" s="3">
        <f>AF320*Ferez!$D$19</f>
        <v>3.0220538376624724</v>
      </c>
      <c r="AH320" s="3">
        <f>(AG320/1000)*(10000/Ferez!$D$21)</f>
        <v>7.5551345941561807E-2</v>
      </c>
      <c r="AI320" s="3">
        <f>AE320*Ferez!$D$20</f>
        <v>0.39439941571983117</v>
      </c>
    </row>
    <row r="321" spans="1:35" x14ac:dyDescent="0.25">
      <c r="A321" s="4">
        <v>1032</v>
      </c>
      <c r="B321" s="21" t="s">
        <v>3522</v>
      </c>
      <c r="C321" s="104">
        <v>12</v>
      </c>
      <c r="D321" s="22" t="s">
        <v>1650</v>
      </c>
      <c r="E321" s="100">
        <v>38487</v>
      </c>
      <c r="F321" s="100">
        <v>44204</v>
      </c>
      <c r="G321" s="105">
        <v>15.7</v>
      </c>
      <c r="H321" s="20" t="s">
        <v>1686</v>
      </c>
      <c r="I321" s="20" t="s">
        <v>1687</v>
      </c>
      <c r="J321" s="13">
        <v>3318</v>
      </c>
      <c r="K321" t="s">
        <v>79</v>
      </c>
      <c r="L321" t="s">
        <v>78</v>
      </c>
      <c r="M321" s="20" t="str">
        <f t="shared" si="40"/>
        <v>S</v>
      </c>
      <c r="N321" s="3">
        <v>4.5</v>
      </c>
      <c r="O321" s="23">
        <f t="shared" si="41"/>
        <v>4.5</v>
      </c>
      <c r="P321" s="3">
        <v>14.4</v>
      </c>
      <c r="Q321" s="3">
        <f>VLOOKUP(J321,Aux_H_adj!$X$2:$Y$922,2,FALSE)</f>
        <v>14.4</v>
      </c>
      <c r="R321" s="3">
        <f>VLOOKUP(J321,Aux_H_adj!$X$2:$Z$922,3,FALSE)</f>
        <v>16.5</v>
      </c>
      <c r="S321" s="3">
        <f t="shared" si="38"/>
        <v>4.5836623610465859</v>
      </c>
      <c r="T321" s="3">
        <v>36.1</v>
      </c>
      <c r="U321" s="23">
        <f t="shared" si="42"/>
        <v>17.559999999999999</v>
      </c>
      <c r="V321" s="3">
        <f t="shared" si="39"/>
        <v>5.5895216013873643</v>
      </c>
      <c r="W321" s="27">
        <f t="shared" si="43"/>
        <v>1.6999999999999999E-3</v>
      </c>
      <c r="X321" s="27">
        <f t="shared" si="44"/>
        <v>2.5000000000000001E-3</v>
      </c>
      <c r="Y321" s="3">
        <f>VLOOKUP(K321,SSP!$B$2:$D$113,3,FALSE)</f>
        <v>0.31000000000000155</v>
      </c>
      <c r="Z321" s="3">
        <f>EXP(Ferez!$B$8+Ferez!$B$9*LN(X321)+Ferez!$B$10*LN(O321)+Ferez!$B$11*LN(Y321))</f>
        <v>1.8699764365508293</v>
      </c>
      <c r="AA321" s="3">
        <f>EXP(Ferez!$C$8+Ferez!$C$9*LN(Z321))</f>
        <v>1.192757899227767</v>
      </c>
      <c r="AB321" s="3">
        <f>Ferez!$D$8+Ferez!$D$9*Z321+Ferez!$D$10*AA321</f>
        <v>0.5107362153886994</v>
      </c>
      <c r="AC321" s="3">
        <f t="shared" si="45"/>
        <v>3.5734705511672957</v>
      </c>
      <c r="AD321" s="3">
        <f>AC321*Ferez!$D$19</f>
        <v>1.7867352755836479</v>
      </c>
      <c r="AE321" s="3">
        <f>(AD321/1000)*(10000/Ferez!$D$21)</f>
        <v>4.4668381889591199E-2</v>
      </c>
      <c r="AF321" s="3">
        <f t="shared" si="46"/>
        <v>2.380712651939529</v>
      </c>
      <c r="AG321" s="3">
        <f>AF321*Ferez!$D$19</f>
        <v>1.1903563259697645</v>
      </c>
      <c r="AH321" s="3">
        <f>(AG321/1000)*(10000/Ferez!$D$21)</f>
        <v>2.9758908149244111E-2</v>
      </c>
      <c r="AI321" s="3">
        <f>AE321*Ferez!$D$20</f>
        <v>0.16378406692850106</v>
      </c>
    </row>
    <row r="322" spans="1:35" x14ac:dyDescent="0.25">
      <c r="A322" s="4">
        <v>1033</v>
      </c>
      <c r="B322" s="21" t="s">
        <v>3522</v>
      </c>
      <c r="C322" s="104">
        <v>12</v>
      </c>
      <c r="D322" s="22" t="s">
        <v>1650</v>
      </c>
      <c r="E322" s="100">
        <v>38487</v>
      </c>
      <c r="F322" s="100">
        <v>44204</v>
      </c>
      <c r="G322" s="105">
        <v>15.7</v>
      </c>
      <c r="H322" s="20" t="s">
        <v>1686</v>
      </c>
      <c r="I322" s="20" t="s">
        <v>1688</v>
      </c>
      <c r="J322" s="13">
        <v>3318</v>
      </c>
      <c r="K322" t="s">
        <v>79</v>
      </c>
      <c r="L322" t="s">
        <v>78</v>
      </c>
      <c r="M322" s="20" t="str">
        <f t="shared" si="40"/>
        <v>S</v>
      </c>
      <c r="N322" s="3">
        <v>4.5</v>
      </c>
      <c r="O322" s="23">
        <f t="shared" si="41"/>
        <v>4.5</v>
      </c>
      <c r="P322" s="3">
        <v>16.5</v>
      </c>
      <c r="Q322" s="3">
        <f>VLOOKUP(J322,Aux_H_adj!$X$2:$Y$922,2,FALSE)</f>
        <v>14.4</v>
      </c>
      <c r="R322" s="3">
        <f>VLOOKUP(J322,Aux_H_adj!$X$2:$Z$922,3,FALSE)</f>
        <v>16.5</v>
      </c>
      <c r="S322" s="3">
        <f t="shared" ref="S322:S385" si="47">P322/PI()</f>
        <v>5.2521131220325463</v>
      </c>
      <c r="T322" s="3">
        <v>36.1</v>
      </c>
      <c r="U322" s="23">
        <f t="shared" si="42"/>
        <v>20.12</v>
      </c>
      <c r="V322" s="3">
        <f t="shared" ref="V322:V385" si="48">U322/PI()</f>
        <v>6.404394910017869</v>
      </c>
      <c r="W322" s="27">
        <f t="shared" si="43"/>
        <v>2.2000000000000001E-3</v>
      </c>
      <c r="X322" s="27">
        <f t="shared" si="44"/>
        <v>3.2000000000000002E-3</v>
      </c>
      <c r="Y322" s="3">
        <f>VLOOKUP(K322,SSP!$B$2:$D$113,3,FALSE)</f>
        <v>0.31000000000000155</v>
      </c>
      <c r="Z322" s="3">
        <f>EXP(Ferez!$B$8+Ferez!$B$9*LN(X322)+Ferez!$B$10*LN(O322)+Ferez!$B$11*LN(Y322))</f>
        <v>2.3612562625608482</v>
      </c>
      <c r="AA322" s="3">
        <f>EXP(Ferez!$C$8+Ferez!$C$9*LN(Z322))</f>
        <v>1.4181398071989326</v>
      </c>
      <c r="AB322" s="3">
        <f>Ferez!$D$8+Ferez!$D$9*Z322+Ferez!$D$10*AA322</f>
        <v>0.55173611868091799</v>
      </c>
      <c r="AC322" s="3">
        <f t="shared" si="45"/>
        <v>4.3311321884406988</v>
      </c>
      <c r="AD322" s="3">
        <f>AC322*Ferez!$D$19</f>
        <v>2.1655660942203494</v>
      </c>
      <c r="AE322" s="3">
        <f>(AD322/1000)*(10000/Ferez!$D$21)</f>
        <v>5.413915235550873E-2</v>
      </c>
      <c r="AF322" s="3">
        <f t="shared" si="46"/>
        <v>2.9129923812417662</v>
      </c>
      <c r="AG322" s="3">
        <f>AF322*Ferez!$D$19</f>
        <v>1.4564961906208831</v>
      </c>
      <c r="AH322" s="3">
        <f>(AG322/1000)*(10000/Ferez!$D$21)</f>
        <v>3.6412404765522079E-2</v>
      </c>
      <c r="AI322" s="3">
        <f>AE322*Ferez!$D$20</f>
        <v>0.19851022530353199</v>
      </c>
    </row>
    <row r="323" spans="1:35" x14ac:dyDescent="0.25">
      <c r="A323" s="4">
        <v>1028</v>
      </c>
      <c r="B323" s="21" t="s">
        <v>3522</v>
      </c>
      <c r="C323" s="104">
        <v>12</v>
      </c>
      <c r="D323" s="22" t="s">
        <v>1650</v>
      </c>
      <c r="E323" s="100">
        <v>38487</v>
      </c>
      <c r="F323" s="100">
        <v>44204</v>
      </c>
      <c r="G323" s="105">
        <v>15.7</v>
      </c>
      <c r="H323" s="20" t="s">
        <v>1678</v>
      </c>
      <c r="I323" s="20" t="s">
        <v>1679</v>
      </c>
      <c r="J323" s="13">
        <v>3319</v>
      </c>
      <c r="K323" t="s">
        <v>197</v>
      </c>
      <c r="L323" t="s">
        <v>67</v>
      </c>
      <c r="M323" s="20" t="str">
        <f t="shared" ref="M323:M386" si="49">IF(J324=J323,"S",IF(J322=J323,"S","N"))</f>
        <v>N</v>
      </c>
      <c r="N323" s="3">
        <v>5</v>
      </c>
      <c r="O323" s="23">
        <f t="shared" ref="O323:O386" si="50">IF(M323="N",N323,IF(P323=R323,N323,IF(ROUND(3.1139*LN(P323)-3.7295,2)&gt;=N323,N323,ROUND(3.1139*LN(P323)-3.7295,2))))</f>
        <v>5</v>
      </c>
      <c r="P323" s="3">
        <v>10.1</v>
      </c>
      <c r="Q323" s="3">
        <f>VLOOKUP(J323,Aux_H_adj!$X$2:$Y$922,2,FALSE)</f>
        <v>10.1</v>
      </c>
      <c r="R323" s="3">
        <f>VLOOKUP(J323,Aux_H_adj!$X$2:$Z$922,3,FALSE)</f>
        <v>10.1</v>
      </c>
      <c r="S323" s="3">
        <f t="shared" si="47"/>
        <v>3.214929850456286</v>
      </c>
      <c r="T323" s="3">
        <v>13.5</v>
      </c>
      <c r="U323" s="23">
        <f t="shared" ref="U323:U386" si="51">IF(M323="N",T323,ROUND(1.2191*P323,2))</f>
        <v>13.5</v>
      </c>
      <c r="V323" s="3">
        <f t="shared" si="48"/>
        <v>4.2971834634811739</v>
      </c>
      <c r="W323" s="27">
        <f t="shared" ref="W323:W386" si="52">ROUND(PI()*((S323/100)/2)^2,4)</f>
        <v>8.0000000000000004E-4</v>
      </c>
      <c r="X323" s="27">
        <f t="shared" ref="X323:X386" si="53">ROUND(PI()*((V323/100)/2)^2,4)</f>
        <v>1.5E-3</v>
      </c>
      <c r="Y323" s="3">
        <f>VLOOKUP(K323,SSP!$B$2:$D$113,3,FALSE)</f>
        <v>0.41000000000000009</v>
      </c>
      <c r="Z323" s="3">
        <f>EXP(Ferez!$B$8+Ferez!$B$9*LN(X323)+Ferez!$B$10*LN(O323)+Ferez!$B$11*LN(Y323))</f>
        <v>1.6994789126247896</v>
      </c>
      <c r="AA323" s="3">
        <f>EXP(Ferez!$C$8+Ferez!$C$9*LN(Z323))</f>
        <v>1.1110802924295935</v>
      </c>
      <c r="AB323" s="3">
        <f>Ferez!$D$8+Ferez!$D$9*Z323+Ferez!$D$10*AA323</f>
        <v>0.49680555822869576</v>
      </c>
      <c r="AC323" s="3">
        <f t="shared" ref="AC323:AC386" si="54">Z323+AA323+AB323</f>
        <v>3.3073647632830787</v>
      </c>
      <c r="AD323" s="3">
        <f>AC323*Ferez!$D$19</f>
        <v>1.6536823816415394</v>
      </c>
      <c r="AE323" s="3">
        <f>(AD323/1000)*(10000/Ferez!$D$21)</f>
        <v>4.1342059541038485E-2</v>
      </c>
      <c r="AF323" s="3">
        <f t="shared" ref="AF323:AF386" si="55">Z323+AB323</f>
        <v>2.1962844708534854</v>
      </c>
      <c r="AG323" s="3">
        <f>AF323*Ferez!$D$19</f>
        <v>1.0981422354267427</v>
      </c>
      <c r="AH323" s="3">
        <f>(AG323/1000)*(10000/Ferez!$D$21)</f>
        <v>2.7453555885668567E-2</v>
      </c>
      <c r="AI323" s="3">
        <f>AE323*Ferez!$D$20</f>
        <v>0.15158755165047444</v>
      </c>
    </row>
    <row r="324" spans="1:35" x14ac:dyDescent="0.25">
      <c r="A324" s="4">
        <v>1023</v>
      </c>
      <c r="B324" s="21" t="s">
        <v>3522</v>
      </c>
      <c r="C324" s="104">
        <v>12</v>
      </c>
      <c r="D324" s="22" t="s">
        <v>1650</v>
      </c>
      <c r="E324" s="100">
        <v>38487</v>
      </c>
      <c r="F324" s="100">
        <v>44204</v>
      </c>
      <c r="G324" s="105">
        <v>15.7</v>
      </c>
      <c r="H324" s="20" t="s">
        <v>1669</v>
      </c>
      <c r="I324" s="20" t="s">
        <v>1670</v>
      </c>
      <c r="J324" s="13">
        <v>3320</v>
      </c>
      <c r="K324" t="s">
        <v>197</v>
      </c>
      <c r="L324" t="s">
        <v>67</v>
      </c>
      <c r="M324" s="20" t="str">
        <f t="shared" si="49"/>
        <v>N</v>
      </c>
      <c r="N324" s="3">
        <v>5.4</v>
      </c>
      <c r="O324" s="23">
        <f t="shared" si="50"/>
        <v>5.4</v>
      </c>
      <c r="P324" s="3">
        <v>10.199999999999999</v>
      </c>
      <c r="Q324" s="3">
        <f>VLOOKUP(J324,Aux_H_adj!$X$2:$Y$922,2,FALSE)</f>
        <v>10.199999999999999</v>
      </c>
      <c r="R324" s="3">
        <f>VLOOKUP(J324,Aux_H_adj!$X$2:$Z$922,3,FALSE)</f>
        <v>10.199999999999999</v>
      </c>
      <c r="S324" s="3">
        <f t="shared" si="47"/>
        <v>3.246760839074665</v>
      </c>
      <c r="T324" s="3">
        <v>12.1</v>
      </c>
      <c r="U324" s="23">
        <f t="shared" si="51"/>
        <v>12.1</v>
      </c>
      <c r="V324" s="3">
        <f t="shared" si="48"/>
        <v>3.851549622823867</v>
      </c>
      <c r="W324" s="27">
        <f t="shared" si="52"/>
        <v>8.0000000000000004E-4</v>
      </c>
      <c r="X324" s="27">
        <f t="shared" si="53"/>
        <v>1.1999999999999999E-3</v>
      </c>
      <c r="Y324" s="3">
        <f>VLOOKUP(K324,SSP!$B$2:$D$113,3,FALSE)</f>
        <v>0.41000000000000009</v>
      </c>
      <c r="Z324" s="3">
        <f>EXP(Ferez!$B$8+Ferez!$B$9*LN(X324)+Ferez!$B$10*LN(O324)+Ferez!$B$11*LN(Y324))</f>
        <v>1.4821002163137829</v>
      </c>
      <c r="AA324" s="3">
        <f>EXP(Ferez!$C$8+Ferez!$C$9*LN(Z324))</f>
        <v>1.0037927997484843</v>
      </c>
      <c r="AB324" s="3">
        <f>Ferez!$D$8+Ferez!$D$9*Z324+Ferez!$D$10*AA324</f>
        <v>0.47931613241444415</v>
      </c>
      <c r="AC324" s="3">
        <f t="shared" si="54"/>
        <v>2.9652091484767111</v>
      </c>
      <c r="AD324" s="3">
        <f>AC324*Ferez!$D$19</f>
        <v>1.4826045742383556</v>
      </c>
      <c r="AE324" s="3">
        <f>(AD324/1000)*(10000/Ferez!$D$21)</f>
        <v>3.7065114355958891E-2</v>
      </c>
      <c r="AF324" s="3">
        <f t="shared" si="55"/>
        <v>1.961416348728227</v>
      </c>
      <c r="AG324" s="3">
        <f>AF324*Ferez!$D$19</f>
        <v>0.98070817436411351</v>
      </c>
      <c r="AH324" s="3">
        <f>(AG324/1000)*(10000/Ferez!$D$21)</f>
        <v>2.4517704359102836E-2</v>
      </c>
      <c r="AI324" s="3">
        <f>AE324*Ferez!$D$20</f>
        <v>0.1359054193051826</v>
      </c>
    </row>
    <row r="325" spans="1:35" x14ac:dyDescent="0.25">
      <c r="A325" s="4">
        <v>1021</v>
      </c>
      <c r="B325" s="21" t="s">
        <v>3522</v>
      </c>
      <c r="C325" s="104">
        <v>12</v>
      </c>
      <c r="D325" s="22" t="s">
        <v>1650</v>
      </c>
      <c r="E325" s="100">
        <v>38487</v>
      </c>
      <c r="F325" s="100">
        <v>44204</v>
      </c>
      <c r="G325" s="105">
        <v>15.7</v>
      </c>
      <c r="H325" s="20" t="s">
        <v>1665</v>
      </c>
      <c r="I325" s="20" t="s">
        <v>1666</v>
      </c>
      <c r="J325" s="13">
        <v>3321</v>
      </c>
      <c r="K325" t="s">
        <v>184</v>
      </c>
      <c r="L325" t="s">
        <v>183</v>
      </c>
      <c r="M325" s="20" t="str">
        <f t="shared" si="49"/>
        <v>N</v>
      </c>
      <c r="N325" s="3">
        <v>3.1</v>
      </c>
      <c r="O325" s="23">
        <f t="shared" si="50"/>
        <v>3.1</v>
      </c>
      <c r="P325" s="3">
        <v>12.1</v>
      </c>
      <c r="Q325" s="3">
        <f>VLOOKUP(J325,Aux_H_adj!$X$2:$Y$922,2,FALSE)</f>
        <v>12.1</v>
      </c>
      <c r="R325" s="3">
        <f>VLOOKUP(J325,Aux_H_adj!$X$2:$Z$922,3,FALSE)</f>
        <v>12.1</v>
      </c>
      <c r="S325" s="3">
        <f t="shared" si="47"/>
        <v>3.851549622823867</v>
      </c>
      <c r="T325" s="3">
        <v>18.3</v>
      </c>
      <c r="U325" s="23">
        <f t="shared" si="51"/>
        <v>18.3</v>
      </c>
      <c r="V325" s="3">
        <f t="shared" si="48"/>
        <v>5.8250709171633694</v>
      </c>
      <c r="W325" s="27">
        <f t="shared" si="52"/>
        <v>1.1999999999999999E-3</v>
      </c>
      <c r="X325" s="27">
        <f t="shared" si="53"/>
        <v>2.7000000000000001E-3</v>
      </c>
      <c r="Y325" s="3">
        <f>VLOOKUP(K325,SSP!$B$2:$D$113,3,FALSE)</f>
        <v>0.49</v>
      </c>
      <c r="Z325" s="3">
        <f>EXP(Ferez!$B$8+Ferez!$B$9*LN(X325)+Ferez!$B$10*LN(O325)+Ferez!$B$11*LN(Y325))</f>
        <v>2.2441680115503146</v>
      </c>
      <c r="AA325" s="3">
        <f>EXP(Ferez!$C$8+Ferez!$C$9*LN(Z325))</f>
        <v>1.3656222879237236</v>
      </c>
      <c r="AB325" s="3">
        <f>Ferez!$D$8+Ferez!$D$9*Z325+Ferez!$D$10*AA325</f>
        <v>0.5418611534360207</v>
      </c>
      <c r="AC325" s="3">
        <f t="shared" si="54"/>
        <v>4.151651452910059</v>
      </c>
      <c r="AD325" s="3">
        <f>AC325*Ferez!$D$19</f>
        <v>2.0758257264550295</v>
      </c>
      <c r="AE325" s="3">
        <f>(AD325/1000)*(10000/Ferez!$D$21)</f>
        <v>5.1895643161375744E-2</v>
      </c>
      <c r="AF325" s="3">
        <f t="shared" si="55"/>
        <v>2.7860291649863353</v>
      </c>
      <c r="AG325" s="3">
        <f>AF325*Ferez!$D$19</f>
        <v>1.3930145824931677</v>
      </c>
      <c r="AH325" s="3">
        <f>(AG325/1000)*(10000/Ferez!$D$21)</f>
        <v>3.4825364562329195E-2</v>
      </c>
      <c r="AI325" s="3">
        <f>AE325*Ferez!$D$20</f>
        <v>0.1902840249250444</v>
      </c>
    </row>
    <row r="326" spans="1:35" x14ac:dyDescent="0.25">
      <c r="A326" s="4">
        <v>1031</v>
      </c>
      <c r="B326" s="21" t="s">
        <v>3522</v>
      </c>
      <c r="C326" s="104">
        <v>12</v>
      </c>
      <c r="D326" s="22" t="s">
        <v>1650</v>
      </c>
      <c r="E326" s="100">
        <v>38487</v>
      </c>
      <c r="F326" s="100">
        <v>44204</v>
      </c>
      <c r="G326" s="105">
        <v>15.7</v>
      </c>
      <c r="H326" s="20" t="s">
        <v>1684</v>
      </c>
      <c r="I326" s="20" t="s">
        <v>1685</v>
      </c>
      <c r="J326" s="13">
        <v>3322</v>
      </c>
      <c r="K326" t="s">
        <v>197</v>
      </c>
      <c r="L326" t="s">
        <v>67</v>
      </c>
      <c r="M326" s="20" t="str">
        <f t="shared" si="49"/>
        <v>N</v>
      </c>
      <c r="N326" s="3">
        <v>5</v>
      </c>
      <c r="O326" s="23">
        <f t="shared" si="50"/>
        <v>5</v>
      </c>
      <c r="P326" s="3">
        <v>12.4</v>
      </c>
      <c r="Q326" s="3">
        <f>VLOOKUP(J326,Aux_H_adj!$X$2:$Y$922,2,FALSE)</f>
        <v>12.4</v>
      </c>
      <c r="R326" s="3">
        <f>VLOOKUP(J326,Aux_H_adj!$X$2:$Z$922,3,FALSE)</f>
        <v>12.4</v>
      </c>
      <c r="S326" s="3">
        <f t="shared" si="47"/>
        <v>3.9470425886790048</v>
      </c>
      <c r="T326" s="3">
        <v>17.8</v>
      </c>
      <c r="U326" s="23">
        <f t="shared" si="51"/>
        <v>17.8</v>
      </c>
      <c r="V326" s="3">
        <f t="shared" si="48"/>
        <v>5.6659159740714742</v>
      </c>
      <c r="W326" s="27">
        <f t="shared" si="52"/>
        <v>1.1999999999999999E-3</v>
      </c>
      <c r="X326" s="27">
        <f t="shared" si="53"/>
        <v>2.5000000000000001E-3</v>
      </c>
      <c r="Y326" s="3">
        <f>VLOOKUP(K326,SSP!$B$2:$D$113,3,FALSE)</f>
        <v>0.41000000000000009</v>
      </c>
      <c r="Z326" s="3">
        <f>EXP(Ferez!$B$8+Ferez!$B$9*LN(X326)+Ferez!$B$10*LN(O326)+Ferez!$B$11*LN(Y326))</f>
        <v>2.753908697337029</v>
      </c>
      <c r="AA326" s="3">
        <f>EXP(Ferez!$C$8+Ferez!$C$9*LN(Z326))</f>
        <v>1.5895983506145297</v>
      </c>
      <c r="AB326" s="3">
        <f>Ferez!$D$8+Ferez!$D$9*Z326+Ferez!$D$10*AA326</f>
        <v>0.58525313906944321</v>
      </c>
      <c r="AC326" s="3">
        <f t="shared" si="54"/>
        <v>4.9287601870210018</v>
      </c>
      <c r="AD326" s="3">
        <f>AC326*Ferez!$D$19</f>
        <v>2.4643800935105009</v>
      </c>
      <c r="AE326" s="3">
        <f>(AD326/1000)*(10000/Ferez!$D$21)</f>
        <v>6.1609502337762523E-2</v>
      </c>
      <c r="AF326" s="3">
        <f t="shared" si="55"/>
        <v>3.3391618364064724</v>
      </c>
      <c r="AG326" s="3">
        <f>AF326*Ferez!$D$19</f>
        <v>1.6695809182032362</v>
      </c>
      <c r="AH326" s="3">
        <f>(AG326/1000)*(10000/Ferez!$D$21)</f>
        <v>4.1739522955080904E-2</v>
      </c>
      <c r="AI326" s="3">
        <f>AE326*Ferez!$D$20</f>
        <v>0.22590150857179592</v>
      </c>
    </row>
    <row r="327" spans="1:35" x14ac:dyDescent="0.25">
      <c r="A327" s="4">
        <v>1029</v>
      </c>
      <c r="B327" s="21" t="s">
        <v>3522</v>
      </c>
      <c r="C327" s="104">
        <v>12</v>
      </c>
      <c r="D327" s="22" t="s">
        <v>1650</v>
      </c>
      <c r="E327" s="100">
        <v>38487</v>
      </c>
      <c r="F327" s="100">
        <v>44204</v>
      </c>
      <c r="G327" s="105">
        <v>15.7</v>
      </c>
      <c r="H327" s="20" t="s">
        <v>1680</v>
      </c>
      <c r="I327" s="20" t="s">
        <v>1681</v>
      </c>
      <c r="J327" s="13">
        <v>3323</v>
      </c>
      <c r="K327" t="s">
        <v>197</v>
      </c>
      <c r="L327" t="s">
        <v>67</v>
      </c>
      <c r="M327" s="20" t="str">
        <f t="shared" si="49"/>
        <v>N</v>
      </c>
      <c r="N327" s="3">
        <v>6</v>
      </c>
      <c r="O327" s="23">
        <f t="shared" si="50"/>
        <v>6</v>
      </c>
      <c r="P327" s="3">
        <v>13</v>
      </c>
      <c r="Q327" s="3">
        <f>VLOOKUP(J327,Aux_H_adj!$X$2:$Y$922,2,FALSE)</f>
        <v>13</v>
      </c>
      <c r="R327" s="3">
        <f>VLOOKUP(J327,Aux_H_adj!$X$2:$Z$922,3,FALSE)</f>
        <v>13</v>
      </c>
      <c r="S327" s="3">
        <f t="shared" si="47"/>
        <v>4.1380285203892786</v>
      </c>
      <c r="T327" s="3">
        <v>16.5</v>
      </c>
      <c r="U327" s="23">
        <f t="shared" si="51"/>
        <v>16.5</v>
      </c>
      <c r="V327" s="3">
        <f t="shared" si="48"/>
        <v>5.2521131220325463</v>
      </c>
      <c r="W327" s="27">
        <f t="shared" si="52"/>
        <v>1.2999999999999999E-3</v>
      </c>
      <c r="X327" s="27">
        <f t="shared" si="53"/>
        <v>2.2000000000000001E-3</v>
      </c>
      <c r="Y327" s="3">
        <f>VLOOKUP(K327,SSP!$B$2:$D$113,3,FALSE)</f>
        <v>0.41000000000000009</v>
      </c>
      <c r="Z327" s="3">
        <f>EXP(Ferez!$B$8+Ferez!$B$9*LN(X327)+Ferez!$B$10*LN(O327)+Ferez!$B$11*LN(Y327))</f>
        <v>2.9081672976191335</v>
      </c>
      <c r="AA327" s="3">
        <f>EXP(Ferez!$C$8+Ferez!$C$9*LN(Z327))</f>
        <v>1.6551971170796358</v>
      </c>
      <c r="AB327" s="3">
        <f>Ferez!$D$8+Ferez!$D$9*Z327+Ferez!$D$10*AA327</f>
        <v>0.59857256384552349</v>
      </c>
      <c r="AC327" s="3">
        <f t="shared" si="54"/>
        <v>5.1619369785442935</v>
      </c>
      <c r="AD327" s="3">
        <f>AC327*Ferez!$D$19</f>
        <v>2.5809684892721467</v>
      </c>
      <c r="AE327" s="3">
        <f>(AD327/1000)*(10000/Ferez!$D$21)</f>
        <v>6.4524212231803657E-2</v>
      </c>
      <c r="AF327" s="3">
        <f t="shared" si="55"/>
        <v>3.506739861464657</v>
      </c>
      <c r="AG327" s="3">
        <f>AF327*Ferez!$D$19</f>
        <v>1.7533699307323285</v>
      </c>
      <c r="AH327" s="3">
        <f>(AG327/1000)*(10000/Ferez!$D$21)</f>
        <v>4.3834248268308215E-2</v>
      </c>
      <c r="AI327" s="3">
        <f>AE327*Ferez!$D$20</f>
        <v>0.23658877818328006</v>
      </c>
    </row>
    <row r="328" spans="1:35" x14ac:dyDescent="0.25">
      <c r="A328" s="4">
        <v>1016</v>
      </c>
      <c r="B328" s="21" t="s">
        <v>3522</v>
      </c>
      <c r="C328" s="104">
        <v>12</v>
      </c>
      <c r="D328" s="22" t="s">
        <v>1650</v>
      </c>
      <c r="E328" s="100">
        <v>38487</v>
      </c>
      <c r="F328" s="100">
        <v>44204</v>
      </c>
      <c r="G328" s="105">
        <v>15.7</v>
      </c>
      <c r="H328" s="20" t="s">
        <v>1655</v>
      </c>
      <c r="I328" s="20" t="s">
        <v>1656</v>
      </c>
      <c r="J328" s="13">
        <v>3328</v>
      </c>
      <c r="K328" t="s">
        <v>159</v>
      </c>
      <c r="L328" t="s">
        <v>158</v>
      </c>
      <c r="M328" s="20" t="str">
        <f t="shared" si="49"/>
        <v>N</v>
      </c>
      <c r="N328" s="3">
        <v>3.8</v>
      </c>
      <c r="O328" s="23">
        <f t="shared" si="50"/>
        <v>3.8</v>
      </c>
      <c r="P328" s="3">
        <v>12.3</v>
      </c>
      <c r="Q328" s="3">
        <f>VLOOKUP(J328,Aux_H_adj!$X$2:$Y$922,2,FALSE)</f>
        <v>12.3</v>
      </c>
      <c r="R328" s="3">
        <f>VLOOKUP(J328,Aux_H_adj!$X$2:$Z$922,3,FALSE)</f>
        <v>12.3</v>
      </c>
      <c r="S328" s="3">
        <f t="shared" si="47"/>
        <v>3.9152116000606259</v>
      </c>
      <c r="T328" s="3">
        <v>15</v>
      </c>
      <c r="U328" s="23">
        <f t="shared" si="51"/>
        <v>15</v>
      </c>
      <c r="V328" s="3">
        <f t="shared" si="48"/>
        <v>4.7746482927568605</v>
      </c>
      <c r="W328" s="27">
        <f t="shared" si="52"/>
        <v>1.1999999999999999E-3</v>
      </c>
      <c r="X328" s="27">
        <f t="shared" si="53"/>
        <v>1.8E-3</v>
      </c>
      <c r="Y328" s="3">
        <f>VLOOKUP(K328,SSP!$B$2:$D$113,3,FALSE)</f>
        <v>0.53</v>
      </c>
      <c r="Z328" s="3">
        <f>EXP(Ferez!$B$8+Ferez!$B$9*LN(X328)+Ferez!$B$10*LN(O328)+Ferez!$B$11*LN(Y328))</f>
        <v>2.016096900091517</v>
      </c>
      <c r="AA328" s="3">
        <f>EXP(Ferez!$C$8+Ferez!$C$9*LN(Z328))</f>
        <v>1.2612360330288568</v>
      </c>
      <c r="AB328" s="3">
        <f>Ferez!$D$8+Ferez!$D$9*Z328+Ferez!$D$10*AA328</f>
        <v>0.52280630891250957</v>
      </c>
      <c r="AC328" s="3">
        <f t="shared" si="54"/>
        <v>3.8001392420328832</v>
      </c>
      <c r="AD328" s="3">
        <f>AC328*Ferez!$D$19</f>
        <v>1.9000696210164416</v>
      </c>
      <c r="AE328" s="3">
        <f>(AD328/1000)*(10000/Ferez!$D$21)</f>
        <v>4.7501740525411042E-2</v>
      </c>
      <c r="AF328" s="3">
        <f t="shared" si="55"/>
        <v>2.5389032090040264</v>
      </c>
      <c r="AG328" s="3">
        <f>AF328*Ferez!$D$19</f>
        <v>1.2694516045020132</v>
      </c>
      <c r="AH328" s="3">
        <f>(AG328/1000)*(10000/Ferez!$D$21)</f>
        <v>3.173629011255033E-2</v>
      </c>
      <c r="AI328" s="3">
        <f>AE328*Ferez!$D$20</f>
        <v>0.17417304859317381</v>
      </c>
    </row>
    <row r="329" spans="1:35" x14ac:dyDescent="0.25">
      <c r="A329" s="4">
        <v>1017</v>
      </c>
      <c r="B329" s="21" t="s">
        <v>3522</v>
      </c>
      <c r="C329" s="104">
        <v>12</v>
      </c>
      <c r="D329" s="22" t="s">
        <v>1650</v>
      </c>
      <c r="E329" s="100">
        <v>38487</v>
      </c>
      <c r="F329" s="100">
        <v>44204</v>
      </c>
      <c r="G329" s="105">
        <v>15.7</v>
      </c>
      <c r="H329" s="20" t="s">
        <v>1657</v>
      </c>
      <c r="I329" s="20" t="s">
        <v>1658</v>
      </c>
      <c r="J329" s="13">
        <v>3329</v>
      </c>
      <c r="K329" t="s">
        <v>96</v>
      </c>
      <c r="L329" t="s">
        <v>95</v>
      </c>
      <c r="M329" s="20" t="str">
        <f t="shared" si="49"/>
        <v>N</v>
      </c>
      <c r="N329" s="3">
        <v>4.8</v>
      </c>
      <c r="O329" s="23">
        <f t="shared" si="50"/>
        <v>4.8</v>
      </c>
      <c r="P329" s="3">
        <v>10.3</v>
      </c>
      <c r="Q329" s="3">
        <f>VLOOKUP(J329,Aux_H_adj!$X$2:$Y$922,2,FALSE)</f>
        <v>10.3</v>
      </c>
      <c r="R329" s="3">
        <f>VLOOKUP(J329,Aux_H_adj!$X$2:$Z$922,3,FALSE)</f>
        <v>10.3</v>
      </c>
      <c r="S329" s="3">
        <f t="shared" si="47"/>
        <v>3.2785918276930444</v>
      </c>
      <c r="T329" s="3">
        <v>12.4</v>
      </c>
      <c r="U329" s="23">
        <f t="shared" si="51"/>
        <v>12.4</v>
      </c>
      <c r="V329" s="3">
        <f t="shared" si="48"/>
        <v>3.9470425886790048</v>
      </c>
      <c r="W329" s="27">
        <f t="shared" si="52"/>
        <v>8.0000000000000004E-4</v>
      </c>
      <c r="X329" s="27">
        <f t="shared" si="53"/>
        <v>1.1999999999999999E-3</v>
      </c>
      <c r="Y329" s="3">
        <f>VLOOKUP(K329,SSP!$B$2:$D$113,3,FALSE)</f>
        <v>0.76000000000000012</v>
      </c>
      <c r="Z329" s="3">
        <f>EXP(Ferez!$B$8+Ferez!$B$9*LN(X329)+Ferez!$B$10*LN(O329)+Ferez!$B$11*LN(Y329))</f>
        <v>2.4870162955888175</v>
      </c>
      <c r="AA329" s="3">
        <f>EXP(Ferez!$C$8+Ferez!$C$9*LN(Z329))</f>
        <v>1.4738039589730987</v>
      </c>
      <c r="AB329" s="3">
        <f>Ferez!$D$8+Ferez!$D$9*Z329+Ferez!$D$10*AA329</f>
        <v>0.56240649717771984</v>
      </c>
      <c r="AC329" s="3">
        <f t="shared" si="54"/>
        <v>4.5232267517396361</v>
      </c>
      <c r="AD329" s="3">
        <f>AC329*Ferez!$D$19</f>
        <v>2.261613375869818</v>
      </c>
      <c r="AE329" s="3">
        <f>(AD329/1000)*(10000/Ferez!$D$21)</f>
        <v>5.6540334396745447E-2</v>
      </c>
      <c r="AF329" s="3">
        <f t="shared" si="55"/>
        <v>3.0494227927665376</v>
      </c>
      <c r="AG329" s="3">
        <f>AF329*Ferez!$D$19</f>
        <v>1.5247113963832688</v>
      </c>
      <c r="AH329" s="3">
        <f>(AG329/1000)*(10000/Ferez!$D$21)</f>
        <v>3.8117784909581724E-2</v>
      </c>
      <c r="AI329" s="3">
        <f>AE329*Ferez!$D$20</f>
        <v>0.20731455945473329</v>
      </c>
    </row>
    <row r="330" spans="1:35" x14ac:dyDescent="0.25">
      <c r="A330" s="4">
        <v>1030</v>
      </c>
      <c r="B330" s="21" t="s">
        <v>3522</v>
      </c>
      <c r="C330" s="104">
        <v>12</v>
      </c>
      <c r="D330" s="22" t="s">
        <v>1650</v>
      </c>
      <c r="E330" s="100">
        <v>38487</v>
      </c>
      <c r="F330" s="100">
        <v>44204</v>
      </c>
      <c r="G330" s="105">
        <v>15.7</v>
      </c>
      <c r="H330" s="20" t="s">
        <v>1682</v>
      </c>
      <c r="I330" s="20" t="s">
        <v>1683</v>
      </c>
      <c r="J330" s="13">
        <v>3330</v>
      </c>
      <c r="K330" t="s">
        <v>197</v>
      </c>
      <c r="L330" t="s">
        <v>67</v>
      </c>
      <c r="M330" s="20" t="str">
        <f t="shared" si="49"/>
        <v>N</v>
      </c>
      <c r="N330" s="3">
        <v>5.5</v>
      </c>
      <c r="O330" s="23">
        <f t="shared" si="50"/>
        <v>5.5</v>
      </c>
      <c r="P330" s="3">
        <v>13.7</v>
      </c>
      <c r="Q330" s="3">
        <f>VLOOKUP(J330,Aux_H_adj!$X$2:$Y$922,2,FALSE)</f>
        <v>13.7</v>
      </c>
      <c r="R330" s="3">
        <f>VLOOKUP(J330,Aux_H_adj!$X$2:$Z$922,3,FALSE)</f>
        <v>13.7</v>
      </c>
      <c r="S330" s="3">
        <f t="shared" si="47"/>
        <v>4.3608454407179318</v>
      </c>
      <c r="T330" s="3">
        <v>18</v>
      </c>
      <c r="U330" s="23">
        <f t="shared" si="51"/>
        <v>18</v>
      </c>
      <c r="V330" s="3">
        <f t="shared" si="48"/>
        <v>5.7295779513082321</v>
      </c>
      <c r="W330" s="27">
        <f t="shared" si="52"/>
        <v>1.5E-3</v>
      </c>
      <c r="X330" s="27">
        <f t="shared" si="53"/>
        <v>2.5999999999999999E-3</v>
      </c>
      <c r="Y330" s="3">
        <f>VLOOKUP(K330,SSP!$B$2:$D$113,3,FALSE)</f>
        <v>0.41000000000000009</v>
      </c>
      <c r="Z330" s="3">
        <f>EXP(Ferez!$B$8+Ferez!$B$9*LN(X330)+Ferez!$B$10*LN(O330)+Ferez!$B$11*LN(Y330))</f>
        <v>3.1321521191263444</v>
      </c>
      <c r="AA330" s="3">
        <f>EXP(Ferez!$C$8+Ferez!$C$9*LN(Z330))</f>
        <v>1.7488741627329227</v>
      </c>
      <c r="AB330" s="3">
        <f>Ferez!$D$8+Ferez!$D$9*Z330+Ferez!$D$10*AA330</f>
        <v>0.61804810186289894</v>
      </c>
      <c r="AC330" s="3">
        <f t="shared" si="54"/>
        <v>5.4990743837221654</v>
      </c>
      <c r="AD330" s="3">
        <f>AC330*Ferez!$D$19</f>
        <v>2.7495371918610827</v>
      </c>
      <c r="AE330" s="3">
        <f>(AD330/1000)*(10000/Ferez!$D$21)</f>
        <v>6.873842979652707E-2</v>
      </c>
      <c r="AF330" s="3">
        <f t="shared" si="55"/>
        <v>3.7502002209892433</v>
      </c>
      <c r="AG330" s="3">
        <f>AF330*Ferez!$D$19</f>
        <v>1.8751001104946217</v>
      </c>
      <c r="AH330" s="3">
        <f>(AG330/1000)*(10000/Ferez!$D$21)</f>
        <v>4.687750276236554E-2</v>
      </c>
      <c r="AI330" s="3">
        <f>AE330*Ferez!$D$20</f>
        <v>0.25204090925393258</v>
      </c>
    </row>
    <row r="331" spans="1:35" x14ac:dyDescent="0.25">
      <c r="A331" s="4">
        <v>1020</v>
      </c>
      <c r="B331" s="21" t="s">
        <v>3522</v>
      </c>
      <c r="C331" s="104">
        <v>12</v>
      </c>
      <c r="D331" s="22" t="s">
        <v>1650</v>
      </c>
      <c r="E331" s="100">
        <v>38487</v>
      </c>
      <c r="F331" s="100">
        <v>44204</v>
      </c>
      <c r="G331" s="105">
        <v>15.7</v>
      </c>
      <c r="H331" s="20" t="s">
        <v>1663</v>
      </c>
      <c r="I331" s="20" t="s">
        <v>1664</v>
      </c>
      <c r="J331" s="13">
        <v>3331</v>
      </c>
      <c r="K331" t="s">
        <v>197</v>
      </c>
      <c r="L331" t="s">
        <v>67</v>
      </c>
      <c r="M331" s="20" t="str">
        <f t="shared" si="49"/>
        <v>N</v>
      </c>
      <c r="N331" s="3">
        <v>7</v>
      </c>
      <c r="O331" s="23">
        <f t="shared" si="50"/>
        <v>7</v>
      </c>
      <c r="P331" s="3">
        <v>20.7</v>
      </c>
      <c r="Q331" s="3">
        <f>VLOOKUP(J331,Aux_H_adj!$X$2:$Y$922,2,FALSE)</f>
        <v>20.7</v>
      </c>
      <c r="R331" s="3">
        <f>VLOOKUP(J331,Aux_H_adj!$X$2:$Z$922,3,FALSE)</f>
        <v>20.7</v>
      </c>
      <c r="S331" s="3">
        <f t="shared" si="47"/>
        <v>6.5890146440044672</v>
      </c>
      <c r="T331" s="3">
        <v>28</v>
      </c>
      <c r="U331" s="23">
        <f t="shared" si="51"/>
        <v>28</v>
      </c>
      <c r="V331" s="3">
        <f t="shared" si="48"/>
        <v>8.91267681314614</v>
      </c>
      <c r="W331" s="27">
        <f t="shared" si="52"/>
        <v>3.3999999999999998E-3</v>
      </c>
      <c r="X331" s="27">
        <f t="shared" si="53"/>
        <v>6.1999999999999998E-3</v>
      </c>
      <c r="Y331" s="3">
        <f>VLOOKUP(K331,SSP!$B$2:$D$113,3,FALSE)</f>
        <v>0.41000000000000009</v>
      </c>
      <c r="Z331" s="3">
        <f>EXP(Ferez!$B$8+Ferez!$B$9*LN(X331)+Ferez!$B$10*LN(O331)+Ferez!$B$11*LN(Y331))</f>
        <v>8.978017164594311</v>
      </c>
      <c r="AA331" s="3">
        <f>EXP(Ferez!$C$8+Ferez!$C$9*LN(Z331))</f>
        <v>3.8202284074880466</v>
      </c>
      <c r="AB331" s="3">
        <f>Ferez!$D$8+Ferez!$D$9*Z331+Ferez!$D$10*AA331</f>
        <v>1.1585557981231269</v>
      </c>
      <c r="AC331" s="3">
        <f t="shared" si="54"/>
        <v>13.956801370205485</v>
      </c>
      <c r="AD331" s="3">
        <f>AC331*Ferez!$D$19</f>
        <v>6.9784006851027423</v>
      </c>
      <c r="AE331" s="3">
        <f>(AD331/1000)*(10000/Ferez!$D$21)</f>
        <v>0.17446001712756856</v>
      </c>
      <c r="AF331" s="3">
        <f t="shared" si="55"/>
        <v>10.136572962717437</v>
      </c>
      <c r="AG331" s="3">
        <f>AF331*Ferez!$D$19</f>
        <v>5.0682864813587187</v>
      </c>
      <c r="AH331" s="3">
        <f>(AG331/1000)*(10000/Ferez!$D$21)</f>
        <v>0.12670716203396795</v>
      </c>
      <c r="AI331" s="3">
        <f>AE331*Ferez!$D$20</f>
        <v>0.6396867294677514</v>
      </c>
    </row>
    <row r="332" spans="1:35" x14ac:dyDescent="0.25">
      <c r="A332" s="4">
        <v>1124</v>
      </c>
      <c r="B332" s="21" t="s">
        <v>3522</v>
      </c>
      <c r="C332" s="104">
        <v>3</v>
      </c>
      <c r="D332" s="22" t="s">
        <v>1787</v>
      </c>
      <c r="E332" s="100">
        <v>40709</v>
      </c>
      <c r="F332" s="100">
        <v>44204</v>
      </c>
      <c r="G332" s="105">
        <v>9.6</v>
      </c>
      <c r="H332" s="20" t="s">
        <v>1833</v>
      </c>
      <c r="I332" s="20" t="s">
        <v>1834</v>
      </c>
      <c r="J332" s="13">
        <v>2101</v>
      </c>
      <c r="K332" t="s">
        <v>125</v>
      </c>
      <c r="L332" t="s">
        <v>124</v>
      </c>
      <c r="M332" s="20" t="str">
        <f t="shared" si="49"/>
        <v>S</v>
      </c>
      <c r="N332" s="3">
        <v>6</v>
      </c>
      <c r="O332" s="23">
        <f t="shared" si="50"/>
        <v>6</v>
      </c>
      <c r="P332" s="3">
        <v>43.5</v>
      </c>
      <c r="Q332" s="3">
        <f>VLOOKUP(J332,Aux_H_adj!$X$2:$Y$922,2,FALSE)</f>
        <v>43</v>
      </c>
      <c r="R332" s="3">
        <f>VLOOKUP(J332,Aux_H_adj!$X$2:$Z$922,3,FALSE)</f>
        <v>56.2</v>
      </c>
      <c r="S332" s="3">
        <f t="shared" si="47"/>
        <v>13.846480048994895</v>
      </c>
      <c r="T332" s="3">
        <v>135</v>
      </c>
      <c r="U332" s="23">
        <f t="shared" si="51"/>
        <v>53.03</v>
      </c>
      <c r="V332" s="3">
        <f t="shared" si="48"/>
        <v>16.87997326432642</v>
      </c>
      <c r="W332" s="27">
        <f t="shared" si="52"/>
        <v>1.5100000000000001E-2</v>
      </c>
      <c r="X332" s="27">
        <f t="shared" si="53"/>
        <v>2.24E-2</v>
      </c>
      <c r="Y332" s="3">
        <f>VLOOKUP(K332,SSP!$B$2:$D$113,3,FALSE)</f>
        <v>0.60999999999999954</v>
      </c>
      <c r="Z332" s="3">
        <f>EXP(Ferez!$B$8+Ferez!$B$9*LN(X332)+Ferez!$B$10*LN(O332)+Ferez!$B$11*LN(Y332))</f>
        <v>39.113986847164099</v>
      </c>
      <c r="AA332" s="3">
        <f>EXP(Ferez!$C$8+Ferez!$C$9*LN(Z332))</f>
        <v>11.384676184161135</v>
      </c>
      <c r="AB332" s="3">
        <f>Ferez!$D$8+Ferez!$D$9*Z332+Ferez!$D$10*AA332</f>
        <v>4.2133747414712825</v>
      </c>
      <c r="AC332" s="3">
        <f t="shared" si="54"/>
        <v>54.712037772796521</v>
      </c>
      <c r="AD332" s="3">
        <f>AC332*Ferez!$D$19</f>
        <v>27.35601888639826</v>
      </c>
      <c r="AE332" s="3">
        <f>(AD332/1000)*(10000/Ferez!$D$21)</f>
        <v>0.68390047215995653</v>
      </c>
      <c r="AF332" s="3">
        <f t="shared" si="55"/>
        <v>43.327361588635384</v>
      </c>
      <c r="AG332" s="3">
        <f>AF332*Ferez!$D$19</f>
        <v>21.663680794317692</v>
      </c>
      <c r="AH332" s="3">
        <f>(AG332/1000)*(10000/Ferez!$D$21)</f>
        <v>0.54159201985794236</v>
      </c>
      <c r="AI332" s="3">
        <f>AE332*Ferez!$D$20</f>
        <v>2.5076350645865073</v>
      </c>
    </row>
    <row r="333" spans="1:35" x14ac:dyDescent="0.25">
      <c r="A333" s="4">
        <v>1125</v>
      </c>
      <c r="B333" s="21" t="s">
        <v>3522</v>
      </c>
      <c r="C333" s="104">
        <v>3</v>
      </c>
      <c r="D333" s="22" t="s">
        <v>1787</v>
      </c>
      <c r="E333" s="100">
        <v>40709</v>
      </c>
      <c r="F333" s="100">
        <v>44204</v>
      </c>
      <c r="G333" s="105">
        <v>9.6</v>
      </c>
      <c r="H333" s="20" t="s">
        <v>1833</v>
      </c>
      <c r="I333" s="20" t="s">
        <v>1835</v>
      </c>
      <c r="J333" s="13">
        <v>2101</v>
      </c>
      <c r="K333" t="s">
        <v>125</v>
      </c>
      <c r="L333" t="s">
        <v>124</v>
      </c>
      <c r="M333" s="20" t="str">
        <f t="shared" si="49"/>
        <v>S</v>
      </c>
      <c r="N333" s="3">
        <v>6</v>
      </c>
      <c r="O333" s="23">
        <f t="shared" si="50"/>
        <v>6</v>
      </c>
      <c r="P333" s="3">
        <v>45.2</v>
      </c>
      <c r="Q333" s="3">
        <f>VLOOKUP(J333,Aux_H_adj!$X$2:$Y$922,2,FALSE)</f>
        <v>43</v>
      </c>
      <c r="R333" s="3">
        <f>VLOOKUP(J333,Aux_H_adj!$X$2:$Z$922,3,FALSE)</f>
        <v>56.2</v>
      </c>
      <c r="S333" s="3">
        <f t="shared" si="47"/>
        <v>14.38760685550734</v>
      </c>
      <c r="T333" s="3">
        <v>135</v>
      </c>
      <c r="U333" s="23">
        <f t="shared" si="51"/>
        <v>55.1</v>
      </c>
      <c r="V333" s="3">
        <f t="shared" si="48"/>
        <v>17.538874728726867</v>
      </c>
      <c r="W333" s="27">
        <f t="shared" si="52"/>
        <v>1.6299999999999999E-2</v>
      </c>
      <c r="X333" s="27">
        <f t="shared" si="53"/>
        <v>2.4199999999999999E-2</v>
      </c>
      <c r="Y333" s="3">
        <f>VLOOKUP(K333,SSP!$B$2:$D$113,3,FALSE)</f>
        <v>0.60999999999999954</v>
      </c>
      <c r="Z333" s="3">
        <f>EXP(Ferez!$B$8+Ferez!$B$9*LN(X333)+Ferez!$B$10*LN(O333)+Ferez!$B$11*LN(Y333))</f>
        <v>42.077624616805515</v>
      </c>
      <c r="AA333" s="3">
        <f>EXP(Ferez!$C$8+Ferez!$C$9*LN(Z333))</f>
        <v>12.018639950006937</v>
      </c>
      <c r="AB333" s="3">
        <f>Ferez!$D$8+Ferez!$D$9*Z333+Ferez!$D$10*AA333</f>
        <v>4.5232714676236476</v>
      </c>
      <c r="AC333" s="3">
        <f t="shared" si="54"/>
        <v>58.619536034436095</v>
      </c>
      <c r="AD333" s="3">
        <f>AC333*Ferez!$D$19</f>
        <v>29.309768017218047</v>
      </c>
      <c r="AE333" s="3">
        <f>(AD333/1000)*(10000/Ferez!$D$21)</f>
        <v>0.73274420043045119</v>
      </c>
      <c r="AF333" s="3">
        <f t="shared" si="55"/>
        <v>46.600896084429166</v>
      </c>
      <c r="AG333" s="3">
        <f>AF333*Ferez!$D$19</f>
        <v>23.300448042214583</v>
      </c>
      <c r="AH333" s="3">
        <f>(AG333/1000)*(10000/Ferez!$D$21)</f>
        <v>0.58251120105536458</v>
      </c>
      <c r="AI333" s="3">
        <f>AE333*Ferez!$D$20</f>
        <v>2.6867287349116542</v>
      </c>
    </row>
    <row r="334" spans="1:35" x14ac:dyDescent="0.25">
      <c r="A334" s="4">
        <v>1126</v>
      </c>
      <c r="B334" s="21" t="s">
        <v>3522</v>
      </c>
      <c r="C334" s="104">
        <v>3</v>
      </c>
      <c r="D334" s="22" t="s">
        <v>1787</v>
      </c>
      <c r="E334" s="100">
        <v>40709</v>
      </c>
      <c r="F334" s="100">
        <v>44204</v>
      </c>
      <c r="G334" s="105">
        <v>9.6</v>
      </c>
      <c r="H334" s="20" t="s">
        <v>1833</v>
      </c>
      <c r="I334" s="20" t="s">
        <v>1836</v>
      </c>
      <c r="J334" s="13">
        <v>2101</v>
      </c>
      <c r="K334" t="s">
        <v>125</v>
      </c>
      <c r="L334" t="s">
        <v>124</v>
      </c>
      <c r="M334" s="20" t="str">
        <f t="shared" si="49"/>
        <v>S</v>
      </c>
      <c r="N334" s="3">
        <v>6</v>
      </c>
      <c r="O334" s="23">
        <f t="shared" si="50"/>
        <v>6</v>
      </c>
      <c r="P334" s="3">
        <v>56.2</v>
      </c>
      <c r="Q334" s="3">
        <f>VLOOKUP(J334,Aux_H_adj!$X$2:$Y$922,2,FALSE)</f>
        <v>43</v>
      </c>
      <c r="R334" s="3">
        <f>VLOOKUP(J334,Aux_H_adj!$X$2:$Z$922,3,FALSE)</f>
        <v>56.2</v>
      </c>
      <c r="S334" s="3">
        <f t="shared" si="47"/>
        <v>17.889015603529039</v>
      </c>
      <c r="T334" s="3">
        <v>135</v>
      </c>
      <c r="U334" s="23">
        <f t="shared" si="51"/>
        <v>68.510000000000005</v>
      </c>
      <c r="V334" s="3">
        <f t="shared" si="48"/>
        <v>21.807410302451501</v>
      </c>
      <c r="W334" s="27">
        <f t="shared" si="52"/>
        <v>2.5100000000000001E-2</v>
      </c>
      <c r="X334" s="27">
        <f t="shared" si="53"/>
        <v>3.7400000000000003E-2</v>
      </c>
      <c r="Y334" s="3">
        <f>VLOOKUP(K334,SSP!$B$2:$D$113,3,FALSE)</f>
        <v>0.60999999999999954</v>
      </c>
      <c r="Z334" s="3">
        <f>EXP(Ferez!$B$8+Ferez!$B$9*LN(X334)+Ferez!$B$10*LN(O334)+Ferez!$B$11*LN(Y334))</f>
        <v>63.488931008045761</v>
      </c>
      <c r="AA334" s="3">
        <f>EXP(Ferez!$C$8+Ferez!$C$9*LN(Z334))</f>
        <v>16.308194822587676</v>
      </c>
      <c r="AB334" s="3">
        <f>Ferez!$D$8+Ferez!$D$9*Z334+Ferez!$D$10*AA334</f>
        <v>6.7872308456962003</v>
      </c>
      <c r="AC334" s="3">
        <f t="shared" si="54"/>
        <v>86.584356676329634</v>
      </c>
      <c r="AD334" s="3">
        <f>AC334*Ferez!$D$19</f>
        <v>43.292178338164817</v>
      </c>
      <c r="AE334" s="3">
        <f>(AD334/1000)*(10000/Ferez!$D$21)</f>
        <v>1.0823044584541204</v>
      </c>
      <c r="AF334" s="3">
        <f t="shared" si="55"/>
        <v>70.276161853741968</v>
      </c>
      <c r="AG334" s="3">
        <f>AF334*Ferez!$D$19</f>
        <v>35.138080926870984</v>
      </c>
      <c r="AH334" s="3">
        <f>(AG334/1000)*(10000/Ferez!$D$21)</f>
        <v>0.87845202317177462</v>
      </c>
      <c r="AI334" s="3">
        <f>AE334*Ferez!$D$20</f>
        <v>3.9684496809984413</v>
      </c>
    </row>
    <row r="335" spans="1:35" x14ac:dyDescent="0.25">
      <c r="A335" s="4">
        <v>1127</v>
      </c>
      <c r="B335" s="21" t="s">
        <v>3522</v>
      </c>
      <c r="C335" s="104">
        <v>3</v>
      </c>
      <c r="D335" s="22" t="s">
        <v>1787</v>
      </c>
      <c r="E335" s="100">
        <v>40709</v>
      </c>
      <c r="F335" s="100">
        <v>44204</v>
      </c>
      <c r="G335" s="105">
        <v>9.6</v>
      </c>
      <c r="H335" s="20" t="s">
        <v>1833</v>
      </c>
      <c r="I335" s="20" t="s">
        <v>1837</v>
      </c>
      <c r="J335" s="13">
        <v>2101</v>
      </c>
      <c r="K335" t="s">
        <v>125</v>
      </c>
      <c r="L335" t="s">
        <v>124</v>
      </c>
      <c r="M335" s="20" t="str">
        <f t="shared" si="49"/>
        <v>S</v>
      </c>
      <c r="N335" s="3">
        <v>6</v>
      </c>
      <c r="O335" s="23">
        <f t="shared" si="50"/>
        <v>6</v>
      </c>
      <c r="P335" s="3">
        <v>43</v>
      </c>
      <c r="Q335" s="3">
        <f>VLOOKUP(J335,Aux_H_adj!$X$2:$Y$922,2,FALSE)</f>
        <v>43</v>
      </c>
      <c r="R335" s="3">
        <f>VLOOKUP(J335,Aux_H_adj!$X$2:$Z$922,3,FALSE)</f>
        <v>56.2</v>
      </c>
      <c r="S335" s="3">
        <f t="shared" si="47"/>
        <v>13.687325105903</v>
      </c>
      <c r="T335" s="3">
        <v>135</v>
      </c>
      <c r="U335" s="23">
        <f t="shared" si="51"/>
        <v>52.42</v>
      </c>
      <c r="V335" s="3">
        <f t="shared" si="48"/>
        <v>16.685804233754308</v>
      </c>
      <c r="W335" s="27">
        <f t="shared" si="52"/>
        <v>1.47E-2</v>
      </c>
      <c r="X335" s="27">
        <f t="shared" si="53"/>
        <v>2.1899999999999999E-2</v>
      </c>
      <c r="Y335" s="3">
        <f>VLOOKUP(K335,SSP!$B$2:$D$113,3,FALSE)</f>
        <v>0.60999999999999954</v>
      </c>
      <c r="Z335" s="3">
        <f>EXP(Ferez!$B$8+Ferez!$B$9*LN(X335)+Ferez!$B$10*LN(O335)+Ferez!$B$11*LN(Y335))</f>
        <v>38.288467570857847</v>
      </c>
      <c r="AA335" s="3">
        <f>EXP(Ferez!$C$8+Ferez!$C$9*LN(Z335))</f>
        <v>11.205906584101529</v>
      </c>
      <c r="AB335" s="3">
        <f>Ferez!$D$8+Ferez!$D$9*Z335+Ferez!$D$10*AA335</f>
        <v>4.1272411302099892</v>
      </c>
      <c r="AC335" s="3">
        <f t="shared" si="54"/>
        <v>53.621615285169362</v>
      </c>
      <c r="AD335" s="3">
        <f>AC335*Ferez!$D$19</f>
        <v>26.810807642584681</v>
      </c>
      <c r="AE335" s="3">
        <f>(AD335/1000)*(10000/Ferez!$D$21)</f>
        <v>0.67027019106461705</v>
      </c>
      <c r="AF335" s="3">
        <f t="shared" si="55"/>
        <v>42.415708701067835</v>
      </c>
      <c r="AG335" s="3">
        <f>AF335*Ferez!$D$19</f>
        <v>21.207854350533918</v>
      </c>
      <c r="AH335" s="3">
        <f>(AG335/1000)*(10000/Ferez!$D$21)</f>
        <v>0.53019635876334792</v>
      </c>
      <c r="AI335" s="3">
        <f>AE335*Ferez!$D$20</f>
        <v>2.4576573672369291</v>
      </c>
    </row>
    <row r="336" spans="1:35" x14ac:dyDescent="0.25">
      <c r="A336" s="4">
        <v>1092</v>
      </c>
      <c r="B336" s="21" t="s">
        <v>3522</v>
      </c>
      <c r="C336" s="104">
        <v>3</v>
      </c>
      <c r="D336" s="22" t="s">
        <v>1787</v>
      </c>
      <c r="E336" s="100">
        <v>40709</v>
      </c>
      <c r="F336" s="100">
        <v>44204</v>
      </c>
      <c r="G336" s="105">
        <v>9.6</v>
      </c>
      <c r="H336" s="20" t="s">
        <v>1791</v>
      </c>
      <c r="I336" s="20" t="s">
        <v>1792</v>
      </c>
      <c r="J336" s="13">
        <v>2102</v>
      </c>
      <c r="K336" t="s">
        <v>110</v>
      </c>
      <c r="L336" t="s">
        <v>109</v>
      </c>
      <c r="M336" s="20" t="str">
        <f t="shared" si="49"/>
        <v>N</v>
      </c>
      <c r="N336" s="3">
        <v>6</v>
      </c>
      <c r="O336" s="23">
        <f t="shared" si="50"/>
        <v>6</v>
      </c>
      <c r="P336" s="3">
        <v>19.5</v>
      </c>
      <c r="Q336" s="3">
        <f>VLOOKUP(J336,Aux_H_adj!$X$2:$Y$922,2,FALSE)</f>
        <v>19.5</v>
      </c>
      <c r="R336" s="3">
        <f>VLOOKUP(J336,Aux_H_adj!$X$2:$Z$922,3,FALSE)</f>
        <v>19.5</v>
      </c>
      <c r="S336" s="3">
        <f t="shared" si="47"/>
        <v>6.2070427805839179</v>
      </c>
      <c r="T336" s="3">
        <v>23.4</v>
      </c>
      <c r="U336" s="23">
        <f t="shared" si="51"/>
        <v>23.4</v>
      </c>
      <c r="V336" s="3">
        <f t="shared" si="48"/>
        <v>7.4484513367007015</v>
      </c>
      <c r="W336" s="27">
        <f t="shared" si="52"/>
        <v>3.0000000000000001E-3</v>
      </c>
      <c r="X336" s="27">
        <f t="shared" si="53"/>
        <v>4.4000000000000003E-3</v>
      </c>
      <c r="Y336" s="3">
        <f>VLOOKUP(K336,SSP!$B$2:$D$113,3,FALSE)</f>
        <v>0.34</v>
      </c>
      <c r="Z336" s="3">
        <f>EXP(Ferez!$B$8+Ferez!$B$9*LN(X336)+Ferez!$B$10*LN(O336)+Ferez!$B$11*LN(Y336))</f>
        <v>4.6234263966467211</v>
      </c>
      <c r="AA336" s="3">
        <f>EXP(Ferez!$C$8+Ferez!$C$9*LN(Z336))</f>
        <v>2.334755169596217</v>
      </c>
      <c r="AB336" s="3">
        <f>Ferez!$D$8+Ferez!$D$9*Z336+Ferez!$D$10*AA336</f>
        <v>0.7509750903289274</v>
      </c>
      <c r="AC336" s="3">
        <f t="shared" si="54"/>
        <v>7.7091566565718654</v>
      </c>
      <c r="AD336" s="3">
        <f>AC336*Ferez!$D$19</f>
        <v>3.8545783282859327</v>
      </c>
      <c r="AE336" s="3">
        <f>(AD336/1000)*(10000/Ferez!$D$21)</f>
        <v>9.6364458207148312E-2</v>
      </c>
      <c r="AF336" s="3">
        <f t="shared" si="55"/>
        <v>5.374401486975648</v>
      </c>
      <c r="AG336" s="3">
        <f>AF336*Ferez!$D$19</f>
        <v>2.687200743487824</v>
      </c>
      <c r="AH336" s="3">
        <f>(AG336/1000)*(10000/Ferez!$D$21)</f>
        <v>6.7180018587195606E-2</v>
      </c>
      <c r="AI336" s="3">
        <f>AE336*Ferez!$D$20</f>
        <v>0.35333634675954378</v>
      </c>
    </row>
    <row r="337" spans="1:35" x14ac:dyDescent="0.25">
      <c r="A337" s="4">
        <v>1090</v>
      </c>
      <c r="B337" s="21" t="s">
        <v>3522</v>
      </c>
      <c r="C337" s="104">
        <v>3</v>
      </c>
      <c r="D337" s="22" t="s">
        <v>1787</v>
      </c>
      <c r="E337" s="100">
        <v>40709</v>
      </c>
      <c r="F337" s="100">
        <v>44204</v>
      </c>
      <c r="G337" s="105">
        <v>9.6</v>
      </c>
      <c r="H337" s="20" t="s">
        <v>1788</v>
      </c>
      <c r="I337" s="20" t="s">
        <v>1789</v>
      </c>
      <c r="J337" s="13">
        <v>2103</v>
      </c>
      <c r="K337" t="s">
        <v>7</v>
      </c>
      <c r="L337" t="s">
        <v>193</v>
      </c>
      <c r="M337" s="20" t="str">
        <f t="shared" si="49"/>
        <v>S</v>
      </c>
      <c r="N337" s="3">
        <v>10</v>
      </c>
      <c r="O337" s="23">
        <f t="shared" si="50"/>
        <v>10</v>
      </c>
      <c r="P337" s="3">
        <v>71.3</v>
      </c>
      <c r="Q337" s="3">
        <f>VLOOKUP(J337,Aux_H_adj!$X$2:$Y$922,2,FALSE)</f>
        <v>32.700000000000003</v>
      </c>
      <c r="R337" s="3">
        <f>VLOOKUP(J337,Aux_H_adj!$X$2:$Z$922,3,FALSE)</f>
        <v>71.3</v>
      </c>
      <c r="S337" s="3">
        <f t="shared" si="47"/>
        <v>22.695494884904274</v>
      </c>
      <c r="T337" s="3">
        <v>105</v>
      </c>
      <c r="U337" s="23">
        <f t="shared" si="51"/>
        <v>86.92</v>
      </c>
      <c r="V337" s="3">
        <f t="shared" si="48"/>
        <v>27.667495307095088</v>
      </c>
      <c r="W337" s="27">
        <f t="shared" si="52"/>
        <v>4.0500000000000001E-2</v>
      </c>
      <c r="X337" s="27">
        <f t="shared" si="53"/>
        <v>6.0100000000000001E-2</v>
      </c>
      <c r="Y337" s="3">
        <f>VLOOKUP(K337,SSP!$B$2:$D$113,3,FALSE)</f>
        <v>0.57999999999999996</v>
      </c>
      <c r="Z337" s="3">
        <f>EXP(Ferez!$B$8+Ferez!$B$9*LN(X337)+Ferez!$B$10*LN(O337)+Ferez!$B$11*LN(Y337))</f>
        <v>154.26627838503089</v>
      </c>
      <c r="AA337" s="3">
        <f>EXP(Ferez!$C$8+Ferez!$C$9*LN(Z337))</f>
        <v>31.51298050108425</v>
      </c>
      <c r="AB337" s="3">
        <f>Ferez!$D$8+Ferez!$D$9*Z337+Ferez!$D$10*AA337</f>
        <v>16.642795725339163</v>
      </c>
      <c r="AC337" s="3">
        <f t="shared" si="54"/>
        <v>202.42205461145431</v>
      </c>
      <c r="AD337" s="3">
        <f>AC337*Ferez!$D$19</f>
        <v>101.21102730572716</v>
      </c>
      <c r="AE337" s="3">
        <f>(AD337/1000)*(10000/Ferez!$D$21)</f>
        <v>2.5302756826431789</v>
      </c>
      <c r="AF337" s="3">
        <f t="shared" si="55"/>
        <v>170.90907411037006</v>
      </c>
      <c r="AG337" s="3">
        <f>AF337*Ferez!$D$19</f>
        <v>85.454537055185028</v>
      </c>
      <c r="AH337" s="3">
        <f>(AG337/1000)*(10000/Ferez!$D$21)</f>
        <v>2.1363634263796261</v>
      </c>
      <c r="AI337" s="3">
        <f>AE337*Ferez!$D$20</f>
        <v>9.2776775030249894</v>
      </c>
    </row>
    <row r="338" spans="1:35" x14ac:dyDescent="0.25">
      <c r="A338" s="4">
        <v>1091</v>
      </c>
      <c r="B338" s="21" t="s">
        <v>3522</v>
      </c>
      <c r="C338" s="104">
        <v>3</v>
      </c>
      <c r="D338" s="22" t="s">
        <v>1787</v>
      </c>
      <c r="E338" s="100">
        <v>40709</v>
      </c>
      <c r="F338" s="100">
        <v>44204</v>
      </c>
      <c r="G338" s="105">
        <v>9.6</v>
      </c>
      <c r="H338" s="20" t="s">
        <v>1788</v>
      </c>
      <c r="I338" s="20" t="s">
        <v>1790</v>
      </c>
      <c r="J338" s="13">
        <v>2103</v>
      </c>
      <c r="K338" t="s">
        <v>7</v>
      </c>
      <c r="L338" t="s">
        <v>193</v>
      </c>
      <c r="M338" s="20" t="str">
        <f t="shared" si="49"/>
        <v>S</v>
      </c>
      <c r="N338" s="3">
        <v>10</v>
      </c>
      <c r="O338" s="23">
        <f t="shared" si="50"/>
        <v>7.13</v>
      </c>
      <c r="P338" s="3">
        <v>32.700000000000003</v>
      </c>
      <c r="Q338" s="3">
        <f>VLOOKUP(J338,Aux_H_adj!$X$2:$Y$922,2,FALSE)</f>
        <v>32.700000000000003</v>
      </c>
      <c r="R338" s="3">
        <f>VLOOKUP(J338,Aux_H_adj!$X$2:$Z$922,3,FALSE)</f>
        <v>71.3</v>
      </c>
      <c r="S338" s="3">
        <f t="shared" si="47"/>
        <v>10.408733278209956</v>
      </c>
      <c r="T338" s="3">
        <v>105</v>
      </c>
      <c r="U338" s="23">
        <f t="shared" si="51"/>
        <v>39.86</v>
      </c>
      <c r="V338" s="3">
        <f t="shared" si="48"/>
        <v>12.687832063285896</v>
      </c>
      <c r="W338" s="27">
        <f t="shared" si="52"/>
        <v>8.5000000000000006E-3</v>
      </c>
      <c r="X338" s="27">
        <f t="shared" si="53"/>
        <v>1.26E-2</v>
      </c>
      <c r="Y338" s="3">
        <f>VLOOKUP(K338,SSP!$B$2:$D$113,3,FALSE)</f>
        <v>0.57999999999999996</v>
      </c>
      <c r="Z338" s="3">
        <f>EXP(Ferez!$B$8+Ferez!$B$9*LN(X338)+Ferez!$B$10*LN(O338)+Ferez!$B$11*LN(Y338))</f>
        <v>25.461002061308317</v>
      </c>
      <c r="AA338" s="3">
        <f>EXP(Ferez!$C$8+Ferez!$C$9*LN(Z338))</f>
        <v>8.2789542732323138</v>
      </c>
      <c r="AB338" s="3">
        <f>Ferez!$D$8+Ferez!$D$9*Z338+Ferez!$D$10*AA338</f>
        <v>2.8016964261234456</v>
      </c>
      <c r="AC338" s="3">
        <f t="shared" si="54"/>
        <v>36.541652760664078</v>
      </c>
      <c r="AD338" s="3">
        <f>AC338*Ferez!$D$19</f>
        <v>18.270826380332039</v>
      </c>
      <c r="AE338" s="3">
        <f>(AD338/1000)*(10000/Ferez!$D$21)</f>
        <v>0.45677065950830104</v>
      </c>
      <c r="AF338" s="3">
        <f t="shared" si="55"/>
        <v>28.262698487431763</v>
      </c>
      <c r="AG338" s="3">
        <f>AF338*Ferez!$D$19</f>
        <v>14.131349243715881</v>
      </c>
      <c r="AH338" s="3">
        <f>(AG338/1000)*(10000/Ferez!$D$21)</f>
        <v>0.35328373109289707</v>
      </c>
      <c r="AI338" s="3">
        <f>AE338*Ferez!$D$20</f>
        <v>1.674825751530437</v>
      </c>
    </row>
    <row r="339" spans="1:35" x14ac:dyDescent="0.25">
      <c r="A339" s="4">
        <v>1093</v>
      </c>
      <c r="B339" s="21" t="s">
        <v>3522</v>
      </c>
      <c r="C339" s="104">
        <v>3</v>
      </c>
      <c r="D339" s="22" t="s">
        <v>1787</v>
      </c>
      <c r="E339" s="100">
        <v>40709</v>
      </c>
      <c r="F339" s="100">
        <v>44204</v>
      </c>
      <c r="G339" s="105">
        <v>9.6</v>
      </c>
      <c r="H339" s="20" t="s">
        <v>1793</v>
      </c>
      <c r="I339" s="20" t="s">
        <v>1794</v>
      </c>
      <c r="J339" s="13">
        <v>2104</v>
      </c>
      <c r="K339" t="s">
        <v>125</v>
      </c>
      <c r="L339" t="s">
        <v>124</v>
      </c>
      <c r="M339" s="20" t="str">
        <f t="shared" si="49"/>
        <v>S</v>
      </c>
      <c r="N339" s="3">
        <v>9</v>
      </c>
      <c r="O339" s="23">
        <f t="shared" si="50"/>
        <v>9</v>
      </c>
      <c r="P339" s="3">
        <v>82.5</v>
      </c>
      <c r="Q339" s="3">
        <f>VLOOKUP(J339,Aux_H_adj!$X$2:$Y$922,2,FALSE)</f>
        <v>30.5</v>
      </c>
      <c r="R339" s="3">
        <f>VLOOKUP(J339,Aux_H_adj!$X$2:$Z$922,3,FALSE)</f>
        <v>95</v>
      </c>
      <c r="S339" s="3">
        <f t="shared" si="47"/>
        <v>26.260565610162732</v>
      </c>
      <c r="T339" s="3">
        <v>207</v>
      </c>
      <c r="U339" s="23">
        <f t="shared" si="51"/>
        <v>100.58</v>
      </c>
      <c r="V339" s="3">
        <f t="shared" si="48"/>
        <v>32.015608352365668</v>
      </c>
      <c r="W339" s="27">
        <f t="shared" si="52"/>
        <v>5.4199999999999998E-2</v>
      </c>
      <c r="X339" s="27">
        <f t="shared" si="53"/>
        <v>8.0500000000000002E-2</v>
      </c>
      <c r="Y339" s="3">
        <f>VLOOKUP(K339,SSP!$B$2:$D$113,3,FALSE)</f>
        <v>0.60999999999999954</v>
      </c>
      <c r="Z339" s="3">
        <f>EXP(Ferez!$B$8+Ferez!$B$9*LN(X339)+Ferez!$B$10*LN(O339)+Ferez!$B$11*LN(Y339))</f>
        <v>193.46301200673125</v>
      </c>
      <c r="AA339" s="3">
        <f>EXP(Ferez!$C$8+Ferez!$C$9*LN(Z339))</f>
        <v>37.277357806217275</v>
      </c>
      <c r="AB339" s="3">
        <f>Ferez!$D$8+Ferez!$D$9*Z339+Ferez!$D$10*AA339</f>
        <v>20.967381316895956</v>
      </c>
      <c r="AC339" s="3">
        <f t="shared" si="54"/>
        <v>251.7077511298445</v>
      </c>
      <c r="AD339" s="3">
        <f>AC339*Ferez!$D$19</f>
        <v>125.85387556492225</v>
      </c>
      <c r="AE339" s="3">
        <f>(AD339/1000)*(10000/Ferez!$D$21)</f>
        <v>3.1463468891230564</v>
      </c>
      <c r="AF339" s="3">
        <f t="shared" si="55"/>
        <v>214.43039332362721</v>
      </c>
      <c r="AG339" s="3">
        <f>AF339*Ferez!$D$19</f>
        <v>107.21519666181361</v>
      </c>
      <c r="AH339" s="3">
        <f>(AG339/1000)*(10000/Ferez!$D$21)</f>
        <v>2.6803799165453399</v>
      </c>
      <c r="AI339" s="3">
        <f>AE339*Ferez!$D$20</f>
        <v>11.536605260117874</v>
      </c>
    </row>
    <row r="340" spans="1:35" x14ac:dyDescent="0.25">
      <c r="A340" s="4">
        <v>1094</v>
      </c>
      <c r="B340" s="21" t="s">
        <v>3522</v>
      </c>
      <c r="C340" s="104">
        <v>3</v>
      </c>
      <c r="D340" s="22" t="s">
        <v>1787</v>
      </c>
      <c r="E340" s="100">
        <v>40709</v>
      </c>
      <c r="F340" s="100">
        <v>44204</v>
      </c>
      <c r="G340" s="105">
        <v>9.6</v>
      </c>
      <c r="H340" s="20" t="s">
        <v>1793</v>
      </c>
      <c r="I340" s="20" t="s">
        <v>1795</v>
      </c>
      <c r="J340" s="13">
        <v>2104</v>
      </c>
      <c r="K340" t="s">
        <v>125</v>
      </c>
      <c r="L340" t="s">
        <v>124</v>
      </c>
      <c r="M340" s="20" t="str">
        <f t="shared" si="49"/>
        <v>S</v>
      </c>
      <c r="N340" s="3">
        <v>9</v>
      </c>
      <c r="O340" s="23">
        <f t="shared" si="50"/>
        <v>7.98</v>
      </c>
      <c r="P340" s="3">
        <v>43</v>
      </c>
      <c r="Q340" s="3">
        <f>VLOOKUP(J340,Aux_H_adj!$X$2:$Y$922,2,FALSE)</f>
        <v>30.5</v>
      </c>
      <c r="R340" s="3">
        <f>VLOOKUP(J340,Aux_H_adj!$X$2:$Z$922,3,FALSE)</f>
        <v>95</v>
      </c>
      <c r="S340" s="3">
        <f t="shared" si="47"/>
        <v>13.687325105903</v>
      </c>
      <c r="T340" s="3">
        <v>207</v>
      </c>
      <c r="U340" s="23">
        <f t="shared" si="51"/>
        <v>52.42</v>
      </c>
      <c r="V340" s="3">
        <f t="shared" si="48"/>
        <v>16.685804233754308</v>
      </c>
      <c r="W340" s="27">
        <f t="shared" si="52"/>
        <v>1.47E-2</v>
      </c>
      <c r="X340" s="27">
        <f t="shared" si="53"/>
        <v>2.1899999999999999E-2</v>
      </c>
      <c r="Y340" s="3">
        <f>VLOOKUP(K340,SSP!$B$2:$D$113,3,FALSE)</f>
        <v>0.60999999999999954</v>
      </c>
      <c r="Z340" s="3">
        <f>EXP(Ferez!$B$8+Ferez!$B$9*LN(X340)+Ferez!$B$10*LN(O340)+Ferez!$B$11*LN(Y340))</f>
        <v>50.367178395247123</v>
      </c>
      <c r="AA340" s="3">
        <f>EXP(Ferez!$C$8+Ferez!$C$9*LN(Z340))</f>
        <v>13.734109833323233</v>
      </c>
      <c r="AB340" s="3">
        <f>Ferez!$D$8+Ferez!$D$9*Z340+Ferez!$D$10*AA340</f>
        <v>5.3950616645702185</v>
      </c>
      <c r="AC340" s="3">
        <f t="shared" si="54"/>
        <v>69.496349893140575</v>
      </c>
      <c r="AD340" s="3">
        <f>AC340*Ferez!$D$19</f>
        <v>34.748174946570288</v>
      </c>
      <c r="AE340" s="3">
        <f>(AD340/1000)*(10000/Ferez!$D$21)</f>
        <v>0.86870437366425723</v>
      </c>
      <c r="AF340" s="3">
        <f t="shared" si="55"/>
        <v>55.762240059817344</v>
      </c>
      <c r="AG340" s="3">
        <f>AF340*Ferez!$D$19</f>
        <v>27.881120029908672</v>
      </c>
      <c r="AH340" s="3">
        <f>(AG340/1000)*(10000/Ferez!$D$21)</f>
        <v>0.69702800074771676</v>
      </c>
      <c r="AI340" s="3">
        <f>AE340*Ferez!$D$20</f>
        <v>3.1852493701022766</v>
      </c>
    </row>
    <row r="341" spans="1:35" x14ac:dyDescent="0.25">
      <c r="A341" s="4">
        <v>1095</v>
      </c>
      <c r="B341" s="21" t="s">
        <v>3522</v>
      </c>
      <c r="C341" s="104">
        <v>3</v>
      </c>
      <c r="D341" s="22" t="s">
        <v>1787</v>
      </c>
      <c r="E341" s="100">
        <v>40709</v>
      </c>
      <c r="F341" s="100">
        <v>44204</v>
      </c>
      <c r="G341" s="105">
        <v>9.6</v>
      </c>
      <c r="H341" s="20" t="s">
        <v>1793</v>
      </c>
      <c r="I341" s="20" t="s">
        <v>1796</v>
      </c>
      <c r="J341" s="13">
        <v>2104</v>
      </c>
      <c r="K341" t="s">
        <v>125</v>
      </c>
      <c r="L341" t="s">
        <v>124</v>
      </c>
      <c r="M341" s="20" t="str">
        <f t="shared" si="49"/>
        <v>S</v>
      </c>
      <c r="N341" s="3">
        <v>9</v>
      </c>
      <c r="O341" s="23">
        <f t="shared" si="50"/>
        <v>9</v>
      </c>
      <c r="P341" s="3">
        <v>95</v>
      </c>
      <c r="Q341" s="3">
        <f>VLOOKUP(J341,Aux_H_adj!$X$2:$Y$922,2,FALSE)</f>
        <v>30.5</v>
      </c>
      <c r="R341" s="3">
        <f>VLOOKUP(J341,Aux_H_adj!$X$2:$Z$922,3,FALSE)</f>
        <v>95</v>
      </c>
      <c r="S341" s="3">
        <f t="shared" si="47"/>
        <v>30.239439187460114</v>
      </c>
      <c r="T341" s="3">
        <v>207</v>
      </c>
      <c r="U341" s="23">
        <f t="shared" si="51"/>
        <v>115.81</v>
      </c>
      <c r="V341" s="3">
        <f t="shared" si="48"/>
        <v>36.863467918944799</v>
      </c>
      <c r="W341" s="27">
        <f t="shared" si="52"/>
        <v>7.1800000000000003E-2</v>
      </c>
      <c r="X341" s="27">
        <f t="shared" si="53"/>
        <v>0.1067</v>
      </c>
      <c r="Y341" s="3">
        <f>VLOOKUP(K341,SSP!$B$2:$D$113,3,FALSE)</f>
        <v>0.60999999999999954</v>
      </c>
      <c r="Z341" s="3">
        <f>EXP(Ferez!$B$8+Ferez!$B$9*LN(X341)+Ferez!$B$10*LN(O341)+Ferez!$B$11*LN(Y341))</f>
        <v>252.48109919971566</v>
      </c>
      <c r="AA341" s="3">
        <f>EXP(Ferez!$C$8+Ferez!$C$9*LN(Z341))</f>
        <v>45.419233568724231</v>
      </c>
      <c r="AB341" s="3">
        <f>Ferez!$D$8+Ferez!$D$9*Z341+Ferez!$D$10*AA341</f>
        <v>27.525203694261617</v>
      </c>
      <c r="AC341" s="3">
        <f t="shared" si="54"/>
        <v>325.42553646270153</v>
      </c>
      <c r="AD341" s="3">
        <f>AC341*Ferez!$D$19</f>
        <v>162.71276823135076</v>
      </c>
      <c r="AE341" s="3">
        <f>(AD341/1000)*(10000/Ferez!$D$21)</f>
        <v>4.0678192057837688</v>
      </c>
      <c r="AF341" s="3">
        <f t="shared" si="55"/>
        <v>280.00630289397725</v>
      </c>
      <c r="AG341" s="3">
        <f>AF341*Ferez!$D$19</f>
        <v>140.00315144698862</v>
      </c>
      <c r="AH341" s="3">
        <f>(AG341/1000)*(10000/Ferez!$D$21)</f>
        <v>3.5000787861747158</v>
      </c>
      <c r="AI341" s="3">
        <f>AE341*Ferez!$D$20</f>
        <v>14.915337087873818</v>
      </c>
    </row>
    <row r="342" spans="1:35" x14ac:dyDescent="0.25">
      <c r="A342" s="4">
        <v>1096</v>
      </c>
      <c r="B342" s="21" t="s">
        <v>3522</v>
      </c>
      <c r="C342" s="104">
        <v>3</v>
      </c>
      <c r="D342" s="22" t="s">
        <v>1787</v>
      </c>
      <c r="E342" s="100">
        <v>40709</v>
      </c>
      <c r="F342" s="100">
        <v>44204</v>
      </c>
      <c r="G342" s="105">
        <v>9.6</v>
      </c>
      <c r="H342" s="20" t="s">
        <v>1793</v>
      </c>
      <c r="I342" s="20" t="s">
        <v>1797</v>
      </c>
      <c r="J342" s="13">
        <v>2104</v>
      </c>
      <c r="K342" t="s">
        <v>125</v>
      </c>
      <c r="L342" t="s">
        <v>124</v>
      </c>
      <c r="M342" s="20" t="str">
        <f t="shared" si="49"/>
        <v>S</v>
      </c>
      <c r="N342" s="3">
        <v>9</v>
      </c>
      <c r="O342" s="23">
        <f t="shared" si="50"/>
        <v>7.98</v>
      </c>
      <c r="P342" s="3">
        <v>43</v>
      </c>
      <c r="Q342" s="3">
        <f>VLOOKUP(J342,Aux_H_adj!$X$2:$Y$922,2,FALSE)</f>
        <v>30.5</v>
      </c>
      <c r="R342" s="3">
        <f>VLOOKUP(J342,Aux_H_adj!$X$2:$Z$922,3,FALSE)</f>
        <v>95</v>
      </c>
      <c r="S342" s="3">
        <f t="shared" si="47"/>
        <v>13.687325105903</v>
      </c>
      <c r="T342" s="3">
        <v>207</v>
      </c>
      <c r="U342" s="23">
        <f t="shared" si="51"/>
        <v>52.42</v>
      </c>
      <c r="V342" s="3">
        <f t="shared" si="48"/>
        <v>16.685804233754308</v>
      </c>
      <c r="W342" s="27">
        <f t="shared" si="52"/>
        <v>1.47E-2</v>
      </c>
      <c r="X342" s="27">
        <f t="shared" si="53"/>
        <v>2.1899999999999999E-2</v>
      </c>
      <c r="Y342" s="3">
        <f>VLOOKUP(K342,SSP!$B$2:$D$113,3,FALSE)</f>
        <v>0.60999999999999954</v>
      </c>
      <c r="Z342" s="3">
        <f>EXP(Ferez!$B$8+Ferez!$B$9*LN(X342)+Ferez!$B$10*LN(O342)+Ferez!$B$11*LN(Y342))</f>
        <v>50.367178395247123</v>
      </c>
      <c r="AA342" s="3">
        <f>EXP(Ferez!$C$8+Ferez!$C$9*LN(Z342))</f>
        <v>13.734109833323233</v>
      </c>
      <c r="AB342" s="3">
        <f>Ferez!$D$8+Ferez!$D$9*Z342+Ferez!$D$10*AA342</f>
        <v>5.3950616645702185</v>
      </c>
      <c r="AC342" s="3">
        <f t="shared" si="54"/>
        <v>69.496349893140575</v>
      </c>
      <c r="AD342" s="3">
        <f>AC342*Ferez!$D$19</f>
        <v>34.748174946570288</v>
      </c>
      <c r="AE342" s="3">
        <f>(AD342/1000)*(10000/Ferez!$D$21)</f>
        <v>0.86870437366425723</v>
      </c>
      <c r="AF342" s="3">
        <f t="shared" si="55"/>
        <v>55.762240059817344</v>
      </c>
      <c r="AG342" s="3">
        <f>AF342*Ferez!$D$19</f>
        <v>27.881120029908672</v>
      </c>
      <c r="AH342" s="3">
        <f>(AG342/1000)*(10000/Ferez!$D$21)</f>
        <v>0.69702800074771676</v>
      </c>
      <c r="AI342" s="3">
        <f>AE342*Ferez!$D$20</f>
        <v>3.1852493701022766</v>
      </c>
    </row>
    <row r="343" spans="1:35" x14ac:dyDescent="0.25">
      <c r="A343" s="4">
        <v>1097</v>
      </c>
      <c r="B343" s="21" t="s">
        <v>3522</v>
      </c>
      <c r="C343" s="104">
        <v>3</v>
      </c>
      <c r="D343" s="22" t="s">
        <v>1787</v>
      </c>
      <c r="E343" s="100">
        <v>40709</v>
      </c>
      <c r="F343" s="100">
        <v>44204</v>
      </c>
      <c r="G343" s="105">
        <v>9.6</v>
      </c>
      <c r="H343" s="20" t="s">
        <v>1793</v>
      </c>
      <c r="I343" s="20" t="s">
        <v>1798</v>
      </c>
      <c r="J343" s="13">
        <v>2104</v>
      </c>
      <c r="K343" t="s">
        <v>125</v>
      </c>
      <c r="L343" t="s">
        <v>124</v>
      </c>
      <c r="M343" s="20" t="str">
        <f t="shared" si="49"/>
        <v>S</v>
      </c>
      <c r="N343" s="3">
        <v>9</v>
      </c>
      <c r="O343" s="23">
        <f t="shared" si="50"/>
        <v>8.6999999999999993</v>
      </c>
      <c r="P343" s="3">
        <v>54.1</v>
      </c>
      <c r="Q343" s="3">
        <f>VLOOKUP(J343,Aux_H_adj!$X$2:$Y$922,2,FALSE)</f>
        <v>30.5</v>
      </c>
      <c r="R343" s="3">
        <f>VLOOKUP(J343,Aux_H_adj!$X$2:$Z$922,3,FALSE)</f>
        <v>95</v>
      </c>
      <c r="S343" s="3">
        <f t="shared" si="47"/>
        <v>17.220564842543077</v>
      </c>
      <c r="T343" s="3">
        <v>207</v>
      </c>
      <c r="U343" s="23">
        <f t="shared" si="51"/>
        <v>65.95</v>
      </c>
      <c r="V343" s="3">
        <f t="shared" si="48"/>
        <v>20.992536993820998</v>
      </c>
      <c r="W343" s="27">
        <f t="shared" si="52"/>
        <v>2.3300000000000001E-2</v>
      </c>
      <c r="X343" s="27">
        <f t="shared" si="53"/>
        <v>3.4599999999999999E-2</v>
      </c>
      <c r="Y343" s="3">
        <f>VLOOKUP(K343,SSP!$B$2:$D$113,3,FALSE)</f>
        <v>0.60999999999999954</v>
      </c>
      <c r="Z343" s="3">
        <f>EXP(Ferez!$B$8+Ferez!$B$9*LN(X343)+Ferez!$B$10*LN(O343)+Ferez!$B$11*LN(Y343))</f>
        <v>84.316735747136448</v>
      </c>
      <c r="AA343" s="3">
        <f>EXP(Ferez!$C$8+Ferez!$C$9*LN(Z343))</f>
        <v>20.129282549225241</v>
      </c>
      <c r="AB343" s="3">
        <f>Ferez!$D$8+Ferez!$D$9*Z343+Ferez!$D$10*AA343</f>
        <v>9.019804922861054</v>
      </c>
      <c r="AC343" s="3">
        <f t="shared" si="54"/>
        <v>113.46582321922274</v>
      </c>
      <c r="AD343" s="3">
        <f>AC343*Ferez!$D$19</f>
        <v>56.732911609611371</v>
      </c>
      <c r="AE343" s="3">
        <f>(AD343/1000)*(10000/Ferez!$D$21)</f>
        <v>1.4183227902402844</v>
      </c>
      <c r="AF343" s="3">
        <f t="shared" si="55"/>
        <v>93.336540669997504</v>
      </c>
      <c r="AG343" s="3">
        <f>AF343*Ferez!$D$19</f>
        <v>46.668270334998752</v>
      </c>
      <c r="AH343" s="3">
        <f>(AG343/1000)*(10000/Ferez!$D$21)</f>
        <v>1.1667067583749686</v>
      </c>
      <c r="AI343" s="3">
        <f>AE343*Ferez!$D$20</f>
        <v>5.2005168975477094</v>
      </c>
    </row>
    <row r="344" spans="1:35" x14ac:dyDescent="0.25">
      <c r="A344" s="4">
        <v>1098</v>
      </c>
      <c r="B344" s="21" t="s">
        <v>3522</v>
      </c>
      <c r="C344" s="104">
        <v>3</v>
      </c>
      <c r="D344" s="22" t="s">
        <v>1787</v>
      </c>
      <c r="E344" s="100">
        <v>40709</v>
      </c>
      <c r="F344" s="100">
        <v>44204</v>
      </c>
      <c r="G344" s="105">
        <v>9.6</v>
      </c>
      <c r="H344" s="20" t="s">
        <v>1793</v>
      </c>
      <c r="I344" s="20" t="s">
        <v>1799</v>
      </c>
      <c r="J344" s="13">
        <v>2104</v>
      </c>
      <c r="K344" t="s">
        <v>125</v>
      </c>
      <c r="L344" t="s">
        <v>124</v>
      </c>
      <c r="M344" s="20" t="str">
        <f t="shared" si="49"/>
        <v>S</v>
      </c>
      <c r="N344" s="3">
        <v>9</v>
      </c>
      <c r="O344" s="23">
        <f t="shared" si="50"/>
        <v>8.81</v>
      </c>
      <c r="P344" s="3">
        <v>56</v>
      </c>
      <c r="Q344" s="3">
        <f>VLOOKUP(J344,Aux_H_adj!$X$2:$Y$922,2,FALSE)</f>
        <v>30.5</v>
      </c>
      <c r="R344" s="3">
        <f>VLOOKUP(J344,Aux_H_adj!$X$2:$Z$922,3,FALSE)</f>
        <v>95</v>
      </c>
      <c r="S344" s="3">
        <f t="shared" si="47"/>
        <v>17.82535362629228</v>
      </c>
      <c r="T344" s="3">
        <v>207</v>
      </c>
      <c r="U344" s="23">
        <f t="shared" si="51"/>
        <v>68.27</v>
      </c>
      <c r="V344" s="3">
        <f t="shared" si="48"/>
        <v>21.731015929767388</v>
      </c>
      <c r="W344" s="27">
        <f t="shared" si="52"/>
        <v>2.5000000000000001E-2</v>
      </c>
      <c r="X344" s="27">
        <f t="shared" si="53"/>
        <v>3.7100000000000001E-2</v>
      </c>
      <c r="Y344" s="3">
        <f>VLOOKUP(K344,SSP!$B$2:$D$113,3,FALSE)</f>
        <v>0.60999999999999954</v>
      </c>
      <c r="Z344" s="3">
        <f>EXP(Ferez!$B$8+Ferez!$B$9*LN(X344)+Ferez!$B$10*LN(O344)+Ferez!$B$11*LN(Y344))</f>
        <v>91.156954881345428</v>
      </c>
      <c r="AA344" s="3">
        <f>EXP(Ferez!$C$8+Ferez!$C$9*LN(Z344))</f>
        <v>21.328646172777876</v>
      </c>
      <c r="AB344" s="3">
        <f>Ferez!$D$8+Ferez!$D$9*Z344+Ferez!$D$10*AA344</f>
        <v>9.7578111469373905</v>
      </c>
      <c r="AC344" s="3">
        <f t="shared" si="54"/>
        <v>122.24341220106069</v>
      </c>
      <c r="AD344" s="3">
        <f>AC344*Ferez!$D$19</f>
        <v>61.121706100530346</v>
      </c>
      <c r="AE344" s="3">
        <f>(AD344/1000)*(10000/Ferez!$D$21)</f>
        <v>1.5280426525132587</v>
      </c>
      <c r="AF344" s="3">
        <f t="shared" si="55"/>
        <v>100.91476602828281</v>
      </c>
      <c r="AG344" s="3">
        <f>AF344*Ferez!$D$19</f>
        <v>50.457383014141406</v>
      </c>
      <c r="AH344" s="3">
        <f>(AG344/1000)*(10000/Ferez!$D$21)</f>
        <v>1.2614345753535352</v>
      </c>
      <c r="AI344" s="3">
        <f>AE344*Ferez!$D$20</f>
        <v>5.6028230592152815</v>
      </c>
    </row>
    <row r="345" spans="1:35" x14ac:dyDescent="0.25">
      <c r="A345" s="4">
        <v>1099</v>
      </c>
      <c r="B345" s="21" t="s">
        <v>3522</v>
      </c>
      <c r="C345" s="104">
        <v>3</v>
      </c>
      <c r="D345" s="22" t="s">
        <v>1787</v>
      </c>
      <c r="E345" s="100">
        <v>40709</v>
      </c>
      <c r="F345" s="100">
        <v>44204</v>
      </c>
      <c r="G345" s="105">
        <v>9.6</v>
      </c>
      <c r="H345" s="20" t="s">
        <v>1793</v>
      </c>
      <c r="I345" s="20" t="s">
        <v>1800</v>
      </c>
      <c r="J345" s="13">
        <v>2104</v>
      </c>
      <c r="K345" t="s">
        <v>125</v>
      </c>
      <c r="L345" t="s">
        <v>124</v>
      </c>
      <c r="M345" s="20" t="str">
        <f t="shared" si="49"/>
        <v>S</v>
      </c>
      <c r="N345" s="3">
        <v>9</v>
      </c>
      <c r="O345" s="23">
        <f t="shared" si="50"/>
        <v>6.91</v>
      </c>
      <c r="P345" s="3">
        <v>30.5</v>
      </c>
      <c r="Q345" s="3">
        <f>VLOOKUP(J345,Aux_H_adj!$X$2:$Y$922,2,FALSE)</f>
        <v>30.5</v>
      </c>
      <c r="R345" s="3">
        <f>VLOOKUP(J345,Aux_H_adj!$X$2:$Z$922,3,FALSE)</f>
        <v>95</v>
      </c>
      <c r="S345" s="3">
        <f t="shared" si="47"/>
        <v>9.7084515286056163</v>
      </c>
      <c r="T345" s="3">
        <v>207</v>
      </c>
      <c r="U345" s="23">
        <f t="shared" si="51"/>
        <v>37.18</v>
      </c>
      <c r="V345" s="3">
        <f t="shared" si="48"/>
        <v>11.834761568313338</v>
      </c>
      <c r="W345" s="27">
        <f t="shared" si="52"/>
        <v>7.4000000000000003E-3</v>
      </c>
      <c r="X345" s="27">
        <f t="shared" si="53"/>
        <v>1.0999999999999999E-2</v>
      </c>
      <c r="Y345" s="3">
        <f>VLOOKUP(K345,SSP!$B$2:$D$113,3,FALSE)</f>
        <v>0.60999999999999954</v>
      </c>
      <c r="Z345" s="3">
        <f>EXP(Ferez!$B$8+Ferez!$B$9*LN(X345)+Ferez!$B$10*LN(O345)+Ferez!$B$11*LN(Y345))</f>
        <v>22.8794827750467</v>
      </c>
      <c r="AA345" s="3">
        <f>EXP(Ferez!$C$8+Ferez!$C$9*LN(Z345))</f>
        <v>7.6476207661505802</v>
      </c>
      <c r="AB345" s="3">
        <f>Ferez!$D$8+Ferez!$D$9*Z345+Ferez!$D$10*AA345</f>
        <v>2.5385773137009915</v>
      </c>
      <c r="AC345" s="3">
        <f t="shared" si="54"/>
        <v>33.065680854898275</v>
      </c>
      <c r="AD345" s="3">
        <f>AC345*Ferez!$D$19</f>
        <v>16.532840427449138</v>
      </c>
      <c r="AE345" s="3">
        <f>(AD345/1000)*(10000/Ferez!$D$21)</f>
        <v>0.41332101068622845</v>
      </c>
      <c r="AF345" s="3">
        <f t="shared" si="55"/>
        <v>25.418060088747691</v>
      </c>
      <c r="AG345" s="3">
        <f>AF345*Ferez!$D$19</f>
        <v>12.709030044373845</v>
      </c>
      <c r="AH345" s="3">
        <f>(AG345/1000)*(10000/Ferez!$D$21)</f>
        <v>0.31772575110934609</v>
      </c>
      <c r="AI345" s="3">
        <f>AE345*Ferez!$D$20</f>
        <v>1.5155103725161709</v>
      </c>
    </row>
    <row r="346" spans="1:35" x14ac:dyDescent="0.25">
      <c r="A346" s="4">
        <v>1100</v>
      </c>
      <c r="B346" s="21" t="s">
        <v>3522</v>
      </c>
      <c r="C346" s="104">
        <v>3</v>
      </c>
      <c r="D346" s="22" t="s">
        <v>1787</v>
      </c>
      <c r="E346" s="100">
        <v>40709</v>
      </c>
      <c r="F346" s="100">
        <v>44204</v>
      </c>
      <c r="G346" s="105">
        <v>9.6</v>
      </c>
      <c r="H346" s="20" t="s">
        <v>1793</v>
      </c>
      <c r="I346" s="20" t="s">
        <v>1801</v>
      </c>
      <c r="J346" s="13">
        <v>2104</v>
      </c>
      <c r="K346" t="s">
        <v>125</v>
      </c>
      <c r="L346" t="s">
        <v>124</v>
      </c>
      <c r="M346" s="20" t="str">
        <f t="shared" si="49"/>
        <v>S</v>
      </c>
      <c r="N346" s="3">
        <v>9</v>
      </c>
      <c r="O346" s="23">
        <f t="shared" si="50"/>
        <v>7.41</v>
      </c>
      <c r="P346" s="3">
        <v>35.799999999999997</v>
      </c>
      <c r="Q346" s="3">
        <f>VLOOKUP(J346,Aux_H_adj!$X$2:$Y$922,2,FALSE)</f>
        <v>30.5</v>
      </c>
      <c r="R346" s="3">
        <f>VLOOKUP(J346,Aux_H_adj!$X$2:$Z$922,3,FALSE)</f>
        <v>95</v>
      </c>
      <c r="S346" s="3">
        <f t="shared" si="47"/>
        <v>11.395493925379705</v>
      </c>
      <c r="T346" s="3">
        <v>207</v>
      </c>
      <c r="U346" s="23">
        <f t="shared" si="51"/>
        <v>43.64</v>
      </c>
      <c r="V346" s="3">
        <f t="shared" si="48"/>
        <v>13.891043433060625</v>
      </c>
      <c r="W346" s="27">
        <f t="shared" si="52"/>
        <v>1.0200000000000001E-2</v>
      </c>
      <c r="X346" s="27">
        <f t="shared" si="53"/>
        <v>1.52E-2</v>
      </c>
      <c r="Y346" s="3">
        <f>VLOOKUP(K346,SSP!$B$2:$D$113,3,FALSE)</f>
        <v>0.60999999999999954</v>
      </c>
      <c r="Z346" s="3">
        <f>EXP(Ferez!$B$8+Ferez!$B$9*LN(X346)+Ferez!$B$10*LN(O346)+Ferez!$B$11*LN(Y346))</f>
        <v>33.215059339157811</v>
      </c>
      <c r="AA346" s="3">
        <f>EXP(Ferez!$C$8+Ferez!$C$9*LN(Z346))</f>
        <v>10.084235961872587</v>
      </c>
      <c r="AB346" s="3">
        <f>Ferez!$D$8+Ferez!$D$9*Z346+Ferez!$D$10*AA346</f>
        <v>3.5998716246771472</v>
      </c>
      <c r="AC346" s="3">
        <f t="shared" si="54"/>
        <v>46.899166925707547</v>
      </c>
      <c r="AD346" s="3">
        <f>AC346*Ferez!$D$19</f>
        <v>23.449583462853774</v>
      </c>
      <c r="AE346" s="3">
        <f>(AD346/1000)*(10000/Ferez!$D$21)</f>
        <v>0.58623958657134434</v>
      </c>
      <c r="AF346" s="3">
        <f t="shared" si="55"/>
        <v>36.814930963834961</v>
      </c>
      <c r="AG346" s="3">
        <f>AF346*Ferez!$D$19</f>
        <v>18.40746548191748</v>
      </c>
      <c r="AH346" s="3">
        <f>(AG346/1000)*(10000/Ferez!$D$21)</f>
        <v>0.460186637047937</v>
      </c>
      <c r="AI346" s="3">
        <f>AE346*Ferez!$D$20</f>
        <v>2.1495451507615959</v>
      </c>
    </row>
    <row r="347" spans="1:35" x14ac:dyDescent="0.25">
      <c r="A347" s="4">
        <v>1101</v>
      </c>
      <c r="B347" s="21" t="s">
        <v>3522</v>
      </c>
      <c r="C347" s="104">
        <v>3</v>
      </c>
      <c r="D347" s="22" t="s">
        <v>1787</v>
      </c>
      <c r="E347" s="100">
        <v>40709</v>
      </c>
      <c r="F347" s="100">
        <v>44204</v>
      </c>
      <c r="G347" s="105">
        <v>9.6</v>
      </c>
      <c r="H347" s="20" t="s">
        <v>1793</v>
      </c>
      <c r="I347" s="20" t="s">
        <v>1802</v>
      </c>
      <c r="J347" s="13">
        <v>2104</v>
      </c>
      <c r="K347" t="s">
        <v>125</v>
      </c>
      <c r="L347" t="s">
        <v>124</v>
      </c>
      <c r="M347" s="20" t="str">
        <f t="shared" si="49"/>
        <v>S</v>
      </c>
      <c r="N347" s="3">
        <v>9</v>
      </c>
      <c r="O347" s="23">
        <f t="shared" si="50"/>
        <v>8.66</v>
      </c>
      <c r="P347" s="3">
        <v>53.5</v>
      </c>
      <c r="Q347" s="3">
        <f>VLOOKUP(J347,Aux_H_adj!$X$2:$Y$922,2,FALSE)</f>
        <v>30.5</v>
      </c>
      <c r="R347" s="3">
        <f>VLOOKUP(J347,Aux_H_adj!$X$2:$Z$922,3,FALSE)</f>
        <v>95</v>
      </c>
      <c r="S347" s="3">
        <f t="shared" si="47"/>
        <v>17.0295789108328</v>
      </c>
      <c r="T347" s="3">
        <v>207</v>
      </c>
      <c r="U347" s="23">
        <f t="shared" si="51"/>
        <v>65.22</v>
      </c>
      <c r="V347" s="3">
        <f t="shared" si="48"/>
        <v>20.760170776906829</v>
      </c>
      <c r="W347" s="27">
        <f t="shared" si="52"/>
        <v>2.2800000000000001E-2</v>
      </c>
      <c r="X347" s="27">
        <f t="shared" si="53"/>
        <v>3.3799999999999997E-2</v>
      </c>
      <c r="Y347" s="3">
        <f>VLOOKUP(K347,SSP!$B$2:$D$113,3,FALSE)</f>
        <v>0.60999999999999954</v>
      </c>
      <c r="Z347" s="3">
        <f>EXP(Ferez!$B$8+Ferez!$B$9*LN(X347)+Ferez!$B$10*LN(O347)+Ferez!$B$11*LN(Y347))</f>
        <v>82.108763995412588</v>
      </c>
      <c r="AA347" s="3">
        <f>EXP(Ferez!$C$8+Ferez!$C$9*LN(Z347))</f>
        <v>19.736840579902264</v>
      </c>
      <c r="AB347" s="3">
        <f>Ferez!$D$8+Ferez!$D$9*Z347+Ferez!$D$10*AA347</f>
        <v>8.7820386642765289</v>
      </c>
      <c r="AC347" s="3">
        <f t="shared" si="54"/>
        <v>110.62764323959138</v>
      </c>
      <c r="AD347" s="3">
        <f>AC347*Ferez!$D$19</f>
        <v>55.313821619795689</v>
      </c>
      <c r="AE347" s="3">
        <f>(AD347/1000)*(10000/Ferez!$D$21)</f>
        <v>1.3828455404948921</v>
      </c>
      <c r="AF347" s="3">
        <f t="shared" si="55"/>
        <v>90.890802659689115</v>
      </c>
      <c r="AG347" s="3">
        <f>AF347*Ferez!$D$19</f>
        <v>45.445401329844557</v>
      </c>
      <c r="AH347" s="3">
        <f>(AG347/1000)*(10000/Ferez!$D$21)</f>
        <v>1.136135033246114</v>
      </c>
      <c r="AI347" s="3">
        <f>AE347*Ferez!$D$20</f>
        <v>5.0704336484812709</v>
      </c>
    </row>
    <row r="348" spans="1:35" x14ac:dyDescent="0.25">
      <c r="A348" s="4">
        <v>1102</v>
      </c>
      <c r="B348" s="21" t="s">
        <v>3522</v>
      </c>
      <c r="C348" s="104">
        <v>3</v>
      </c>
      <c r="D348" s="22" t="s">
        <v>1787</v>
      </c>
      <c r="E348" s="100">
        <v>40709</v>
      </c>
      <c r="F348" s="100">
        <v>44204</v>
      </c>
      <c r="G348" s="105">
        <v>9.6</v>
      </c>
      <c r="H348" s="20" t="s">
        <v>1793</v>
      </c>
      <c r="I348" s="20" t="s">
        <v>1803</v>
      </c>
      <c r="J348" s="13">
        <v>2104</v>
      </c>
      <c r="K348" t="s">
        <v>125</v>
      </c>
      <c r="L348" t="s">
        <v>124</v>
      </c>
      <c r="M348" s="20" t="str">
        <f t="shared" si="49"/>
        <v>S</v>
      </c>
      <c r="N348" s="3">
        <v>9</v>
      </c>
      <c r="O348" s="23">
        <f t="shared" si="50"/>
        <v>7.79</v>
      </c>
      <c r="P348" s="3">
        <v>40.4</v>
      </c>
      <c r="Q348" s="3">
        <f>VLOOKUP(J348,Aux_H_adj!$X$2:$Y$922,2,FALSE)</f>
        <v>30.5</v>
      </c>
      <c r="R348" s="3">
        <f>VLOOKUP(J348,Aux_H_adj!$X$2:$Z$922,3,FALSE)</f>
        <v>95</v>
      </c>
      <c r="S348" s="3">
        <f t="shared" si="47"/>
        <v>12.859719401825144</v>
      </c>
      <c r="T348" s="3">
        <v>207</v>
      </c>
      <c r="U348" s="23">
        <f t="shared" si="51"/>
        <v>49.25</v>
      </c>
      <c r="V348" s="3">
        <f t="shared" si="48"/>
        <v>15.67676189455169</v>
      </c>
      <c r="W348" s="27">
        <f t="shared" si="52"/>
        <v>1.2999999999999999E-2</v>
      </c>
      <c r="X348" s="27">
        <f t="shared" si="53"/>
        <v>1.9300000000000001E-2</v>
      </c>
      <c r="Y348" s="3">
        <f>VLOOKUP(K348,SSP!$B$2:$D$113,3,FALSE)</f>
        <v>0.60999999999999954</v>
      </c>
      <c r="Z348" s="3">
        <f>EXP(Ferez!$B$8+Ferez!$B$9*LN(X348)+Ferez!$B$10*LN(O348)+Ferez!$B$11*LN(Y348))</f>
        <v>43.673770060206387</v>
      </c>
      <c r="AA348" s="3">
        <f>EXP(Ferez!$C$8+Ferez!$C$9*LN(Z348))</f>
        <v>12.355279811812382</v>
      </c>
      <c r="AB348" s="3">
        <f>Ferez!$D$8+Ferez!$D$9*Z348+Ferez!$D$10*AA348</f>
        <v>4.6905882297315227</v>
      </c>
      <c r="AC348" s="3">
        <f t="shared" si="54"/>
        <v>60.719638101750292</v>
      </c>
      <c r="AD348" s="3">
        <f>AC348*Ferez!$D$19</f>
        <v>30.359819050875146</v>
      </c>
      <c r="AE348" s="3">
        <f>(AD348/1000)*(10000/Ferez!$D$21)</f>
        <v>0.75899547627187858</v>
      </c>
      <c r="AF348" s="3">
        <f t="shared" si="55"/>
        <v>48.364358289937911</v>
      </c>
      <c r="AG348" s="3">
        <f>AF348*Ferez!$D$19</f>
        <v>24.182179144968956</v>
      </c>
      <c r="AH348" s="3">
        <f>(AG348/1000)*(10000/Ferez!$D$21)</f>
        <v>0.60455447862422385</v>
      </c>
      <c r="AI348" s="3">
        <f>AE348*Ferez!$D$20</f>
        <v>2.782983412996888</v>
      </c>
    </row>
    <row r="349" spans="1:35" x14ac:dyDescent="0.25">
      <c r="A349" s="4">
        <v>1103</v>
      </c>
      <c r="B349" s="21" t="s">
        <v>3522</v>
      </c>
      <c r="C349" s="104">
        <v>3</v>
      </c>
      <c r="D349" s="22" t="s">
        <v>1787</v>
      </c>
      <c r="E349" s="100">
        <v>40709</v>
      </c>
      <c r="F349" s="100">
        <v>44204</v>
      </c>
      <c r="G349" s="105">
        <v>9.6</v>
      </c>
      <c r="H349" s="20" t="s">
        <v>1804</v>
      </c>
      <c r="I349" s="20" t="s">
        <v>1805</v>
      </c>
      <c r="J349" s="13">
        <v>2106</v>
      </c>
      <c r="K349" t="s">
        <v>12</v>
      </c>
      <c r="L349" t="s">
        <v>30</v>
      </c>
      <c r="M349" s="20" t="str">
        <f t="shared" si="49"/>
        <v>S</v>
      </c>
      <c r="N349" s="3">
        <v>12</v>
      </c>
      <c r="O349" s="23">
        <f t="shared" si="50"/>
        <v>9.74</v>
      </c>
      <c r="P349" s="3">
        <v>75.5</v>
      </c>
      <c r="Q349" s="3">
        <f>VLOOKUP(J349,Aux_H_adj!$X$2:$Y$922,2,FALSE)</f>
        <v>75.5</v>
      </c>
      <c r="R349" s="3">
        <f>VLOOKUP(J349,Aux_H_adj!$X$2:$Z$922,3,FALSE)</f>
        <v>93.7</v>
      </c>
      <c r="S349" s="3">
        <f t="shared" si="47"/>
        <v>24.032396406876195</v>
      </c>
      <c r="T349" s="3">
        <v>109</v>
      </c>
      <c r="U349" s="23">
        <f t="shared" si="51"/>
        <v>92.04</v>
      </c>
      <c r="V349" s="3">
        <f t="shared" si="48"/>
        <v>29.297241924356097</v>
      </c>
      <c r="W349" s="27">
        <f t="shared" si="52"/>
        <v>4.5400000000000003E-2</v>
      </c>
      <c r="X349" s="27">
        <f t="shared" si="53"/>
        <v>6.7400000000000002E-2</v>
      </c>
      <c r="Y349" s="3">
        <f>VLOOKUP(K349,SSP!$B$2:$D$113,3,FALSE)</f>
        <v>0.7000000000000004</v>
      </c>
      <c r="Z349" s="3">
        <f>EXP(Ferez!$B$8+Ferez!$B$9*LN(X349)+Ferez!$B$10*LN(O349)+Ferez!$B$11*LN(Y349))</f>
        <v>203.14164266708036</v>
      </c>
      <c r="AA349" s="3">
        <f>EXP(Ferez!$C$8+Ferez!$C$9*LN(Z349))</f>
        <v>38.652326496331163</v>
      </c>
      <c r="AB349" s="3">
        <f>Ferez!$D$8+Ferez!$D$9*Z349+Ferez!$D$10*AA349</f>
        <v>22.03939987396388</v>
      </c>
      <c r="AC349" s="3">
        <f t="shared" si="54"/>
        <v>263.83336903737541</v>
      </c>
      <c r="AD349" s="3">
        <f>AC349*Ferez!$D$19</f>
        <v>131.9166845186877</v>
      </c>
      <c r="AE349" s="3">
        <f>(AD349/1000)*(10000/Ferez!$D$21)</f>
        <v>3.2979171129671929</v>
      </c>
      <c r="AF349" s="3">
        <f t="shared" si="55"/>
        <v>225.18104254104423</v>
      </c>
      <c r="AG349" s="3">
        <f>AF349*Ferez!$D$19</f>
        <v>112.59052127052212</v>
      </c>
      <c r="AH349" s="3">
        <f>(AG349/1000)*(10000/Ferez!$D$21)</f>
        <v>2.8147630317630528</v>
      </c>
      <c r="AI349" s="3">
        <f>AE349*Ferez!$D$20</f>
        <v>12.092362747546373</v>
      </c>
    </row>
    <row r="350" spans="1:35" x14ac:dyDescent="0.25">
      <c r="A350" s="4">
        <v>1104</v>
      </c>
      <c r="B350" s="21" t="s">
        <v>3522</v>
      </c>
      <c r="C350" s="104">
        <v>3</v>
      </c>
      <c r="D350" s="22" t="s">
        <v>1787</v>
      </c>
      <c r="E350" s="100">
        <v>40709</v>
      </c>
      <c r="F350" s="100">
        <v>44204</v>
      </c>
      <c r="G350" s="105">
        <v>9.6</v>
      </c>
      <c r="H350" s="20" t="s">
        <v>1804</v>
      </c>
      <c r="I350" s="20" t="s">
        <v>1806</v>
      </c>
      <c r="J350" s="13">
        <v>2106</v>
      </c>
      <c r="K350" t="s">
        <v>12</v>
      </c>
      <c r="L350" t="s">
        <v>30</v>
      </c>
      <c r="M350" s="20" t="str">
        <f t="shared" si="49"/>
        <v>S</v>
      </c>
      <c r="N350" s="3">
        <v>12</v>
      </c>
      <c r="O350" s="23">
        <f t="shared" si="50"/>
        <v>12</v>
      </c>
      <c r="P350" s="3">
        <v>93.7</v>
      </c>
      <c r="Q350" s="3">
        <f>VLOOKUP(J350,Aux_H_adj!$X$2:$Y$922,2,FALSE)</f>
        <v>75.5</v>
      </c>
      <c r="R350" s="3">
        <f>VLOOKUP(J350,Aux_H_adj!$X$2:$Z$922,3,FALSE)</f>
        <v>93.7</v>
      </c>
      <c r="S350" s="3">
        <f t="shared" si="47"/>
        <v>29.825636335421187</v>
      </c>
      <c r="T350" s="3">
        <v>109</v>
      </c>
      <c r="U350" s="23">
        <f t="shared" si="51"/>
        <v>114.23</v>
      </c>
      <c r="V350" s="3">
        <f t="shared" si="48"/>
        <v>36.360538298774408</v>
      </c>
      <c r="W350" s="27">
        <f t="shared" si="52"/>
        <v>6.9900000000000004E-2</v>
      </c>
      <c r="X350" s="27">
        <f t="shared" si="53"/>
        <v>0.1038</v>
      </c>
      <c r="Y350" s="3">
        <f>VLOOKUP(K350,SSP!$B$2:$D$113,3,FALSE)</f>
        <v>0.7000000000000004</v>
      </c>
      <c r="Z350" s="3">
        <f>EXP(Ferez!$B$8+Ferez!$B$9*LN(X350)+Ferez!$B$10*LN(O350)+Ferez!$B$11*LN(Y350))</f>
        <v>373.37154504781006</v>
      </c>
      <c r="AA350" s="3">
        <f>EXP(Ferez!$C$8+Ferez!$C$9*LN(Z350))</f>
        <v>60.716910335270256</v>
      </c>
      <c r="AB350" s="3">
        <f>Ferez!$D$8+Ferez!$D$9*Z350+Ferez!$D$10*AA350</f>
        <v>41.076971747224107</v>
      </c>
      <c r="AC350" s="3">
        <f t="shared" si="54"/>
        <v>475.16542713030441</v>
      </c>
      <c r="AD350" s="3">
        <f>AC350*Ferez!$D$19</f>
        <v>237.5827135651522</v>
      </c>
      <c r="AE350" s="3">
        <f>(AD350/1000)*(10000/Ferez!$D$21)</f>
        <v>5.9395678391288049</v>
      </c>
      <c r="AF350" s="3">
        <f t="shared" si="55"/>
        <v>414.44851679503415</v>
      </c>
      <c r="AG350" s="3">
        <f>AF350*Ferez!$D$19</f>
        <v>207.22425839751708</v>
      </c>
      <c r="AH350" s="3">
        <f>(AG350/1000)*(10000/Ferez!$D$21)</f>
        <v>5.1806064599379269</v>
      </c>
      <c r="AI350" s="3">
        <f>AE350*Ferez!$D$20</f>
        <v>21.778415410138951</v>
      </c>
    </row>
    <row r="351" spans="1:35" x14ac:dyDescent="0.25">
      <c r="A351" s="4">
        <v>1105</v>
      </c>
      <c r="B351" s="21" t="s">
        <v>3522</v>
      </c>
      <c r="C351" s="104">
        <v>3</v>
      </c>
      <c r="D351" s="22" t="s">
        <v>1787</v>
      </c>
      <c r="E351" s="100">
        <v>40709</v>
      </c>
      <c r="F351" s="100">
        <v>44204</v>
      </c>
      <c r="G351" s="105">
        <v>9.6</v>
      </c>
      <c r="H351" s="20" t="s">
        <v>1807</v>
      </c>
      <c r="I351" s="20" t="s">
        <v>1808</v>
      </c>
      <c r="J351" s="13">
        <v>2107</v>
      </c>
      <c r="K351" t="s">
        <v>7</v>
      </c>
      <c r="L351" t="s">
        <v>193</v>
      </c>
      <c r="M351" s="20" t="str">
        <f t="shared" si="49"/>
        <v>S</v>
      </c>
      <c r="N351" s="3">
        <v>11</v>
      </c>
      <c r="O351" s="23">
        <f t="shared" si="50"/>
        <v>11</v>
      </c>
      <c r="P351" s="3">
        <v>69.5</v>
      </c>
      <c r="Q351" s="3">
        <f>VLOOKUP(J351,Aux_H_adj!$X$2:$Y$922,2,FALSE)</f>
        <v>62.5</v>
      </c>
      <c r="R351" s="3">
        <f>VLOOKUP(J351,Aux_H_adj!$X$2:$Z$922,3,FALSE)</f>
        <v>69.5</v>
      </c>
      <c r="S351" s="3">
        <f t="shared" si="47"/>
        <v>22.122537089773452</v>
      </c>
      <c r="T351" s="3">
        <v>141</v>
      </c>
      <c r="U351" s="23">
        <f t="shared" si="51"/>
        <v>84.73</v>
      </c>
      <c r="V351" s="3">
        <f t="shared" si="48"/>
        <v>26.970396656352587</v>
      </c>
      <c r="W351" s="27">
        <f t="shared" si="52"/>
        <v>3.8399999999999997E-2</v>
      </c>
      <c r="X351" s="27">
        <f t="shared" si="53"/>
        <v>5.7099999999999998E-2</v>
      </c>
      <c r="Y351" s="3">
        <f>VLOOKUP(K351,SSP!$B$2:$D$113,3,FALSE)</f>
        <v>0.57999999999999996</v>
      </c>
      <c r="Z351" s="3">
        <f>EXP(Ferez!$B$8+Ferez!$B$9*LN(X351)+Ferez!$B$10*LN(O351)+Ferez!$B$11*LN(Y351))</f>
        <v>161.08492825728419</v>
      </c>
      <c r="AA351" s="3">
        <f>EXP(Ferez!$C$8+Ferez!$C$9*LN(Z351))</f>
        <v>32.540676330335089</v>
      </c>
      <c r="AB351" s="3">
        <f>Ferez!$D$8+Ferez!$D$9*Z351+Ferez!$D$10*AA351</f>
        <v>17.392949911727037</v>
      </c>
      <c r="AC351" s="3">
        <f t="shared" si="54"/>
        <v>211.01855449934632</v>
      </c>
      <c r="AD351" s="3">
        <f>AC351*Ferez!$D$19</f>
        <v>105.50927724967316</v>
      </c>
      <c r="AE351" s="3">
        <f>(AD351/1000)*(10000/Ferez!$D$21)</f>
        <v>2.637731931241829</v>
      </c>
      <c r="AF351" s="3">
        <f t="shared" si="55"/>
        <v>178.47787816901123</v>
      </c>
      <c r="AG351" s="3">
        <f>AF351*Ferez!$D$19</f>
        <v>89.238939084505617</v>
      </c>
      <c r="AH351" s="3">
        <f>(AG351/1000)*(10000/Ferez!$D$21)</f>
        <v>2.2309734771126402</v>
      </c>
      <c r="AI351" s="3">
        <f>AE351*Ferez!$D$20</f>
        <v>9.6716837478867053</v>
      </c>
    </row>
    <row r="352" spans="1:35" x14ac:dyDescent="0.25">
      <c r="A352" s="4">
        <v>1106</v>
      </c>
      <c r="B352" s="21" t="s">
        <v>3522</v>
      </c>
      <c r="C352" s="104">
        <v>3</v>
      </c>
      <c r="D352" s="22" t="s">
        <v>1787</v>
      </c>
      <c r="E352" s="100">
        <v>40709</v>
      </c>
      <c r="F352" s="100">
        <v>44204</v>
      </c>
      <c r="G352" s="105">
        <v>9.6</v>
      </c>
      <c r="H352" s="20" t="s">
        <v>1807</v>
      </c>
      <c r="I352" s="20" t="s">
        <v>1809</v>
      </c>
      <c r="J352" s="13">
        <v>2107</v>
      </c>
      <c r="K352" t="s">
        <v>7</v>
      </c>
      <c r="L352" t="s">
        <v>193</v>
      </c>
      <c r="M352" s="20" t="str">
        <f t="shared" si="49"/>
        <v>S</v>
      </c>
      <c r="N352" s="3">
        <v>11</v>
      </c>
      <c r="O352" s="23">
        <f t="shared" si="50"/>
        <v>9.15</v>
      </c>
      <c r="P352" s="3">
        <v>62.5</v>
      </c>
      <c r="Q352" s="3">
        <f>VLOOKUP(J352,Aux_H_adj!$X$2:$Y$922,2,FALSE)</f>
        <v>62.5</v>
      </c>
      <c r="R352" s="3">
        <f>VLOOKUP(J352,Aux_H_adj!$X$2:$Z$922,3,FALSE)</f>
        <v>69.5</v>
      </c>
      <c r="S352" s="3">
        <f t="shared" si="47"/>
        <v>19.894367886486918</v>
      </c>
      <c r="T352" s="3">
        <v>141</v>
      </c>
      <c r="U352" s="23">
        <f t="shared" si="51"/>
        <v>76.19</v>
      </c>
      <c r="V352" s="3">
        <f t="shared" si="48"/>
        <v>24.25203022834301</v>
      </c>
      <c r="W352" s="27">
        <f t="shared" si="52"/>
        <v>3.1099999999999999E-2</v>
      </c>
      <c r="X352" s="27">
        <f t="shared" si="53"/>
        <v>4.6199999999999998E-2</v>
      </c>
      <c r="Y352" s="3">
        <f>VLOOKUP(K352,SSP!$B$2:$D$113,3,FALSE)</f>
        <v>0.57999999999999996</v>
      </c>
      <c r="Z352" s="3">
        <f>EXP(Ferez!$B$8+Ferez!$B$9*LN(X352)+Ferez!$B$10*LN(O352)+Ferez!$B$11*LN(Y352))</f>
        <v>110.46779531804366</v>
      </c>
      <c r="AA352" s="3">
        <f>EXP(Ferez!$C$8+Ferez!$C$9*LN(Z352))</f>
        <v>24.596744359175361</v>
      </c>
      <c r="AB352" s="3">
        <f>Ferez!$D$8+Ferez!$D$9*Z352+Ferez!$D$10*AA352</f>
        <v>11.85146220342445</v>
      </c>
      <c r="AC352" s="3">
        <f t="shared" si="54"/>
        <v>146.91600188064348</v>
      </c>
      <c r="AD352" s="3">
        <f>AC352*Ferez!$D$19</f>
        <v>73.458000940321739</v>
      </c>
      <c r="AE352" s="3">
        <f>(AD352/1000)*(10000/Ferez!$D$21)</f>
        <v>1.8364500235080432</v>
      </c>
      <c r="AF352" s="3">
        <f t="shared" si="55"/>
        <v>122.3192575214681</v>
      </c>
      <c r="AG352" s="3">
        <f>AF352*Ferez!$D$19</f>
        <v>61.159628760734051</v>
      </c>
      <c r="AH352" s="3">
        <f>(AG352/1000)*(10000/Ferez!$D$21)</f>
        <v>1.5289907190183514</v>
      </c>
      <c r="AI352" s="3">
        <f>AE352*Ferez!$D$20</f>
        <v>6.7336500861961586</v>
      </c>
    </row>
    <row r="353" spans="1:35" x14ac:dyDescent="0.25">
      <c r="A353" s="4">
        <v>1129</v>
      </c>
      <c r="B353" s="21" t="s">
        <v>3522</v>
      </c>
      <c r="C353" s="104">
        <v>3</v>
      </c>
      <c r="D353" s="22" t="s">
        <v>1787</v>
      </c>
      <c r="E353" s="100">
        <v>40709</v>
      </c>
      <c r="F353" s="100">
        <v>44204</v>
      </c>
      <c r="G353" s="105">
        <v>9.6</v>
      </c>
      <c r="H353" s="20" t="s">
        <v>1840</v>
      </c>
      <c r="I353" s="20" t="s">
        <v>1841</v>
      </c>
      <c r="J353" s="13">
        <v>2108</v>
      </c>
      <c r="K353" t="s">
        <v>79</v>
      </c>
      <c r="L353" t="s">
        <v>78</v>
      </c>
      <c r="M353" s="20" t="str">
        <f t="shared" si="49"/>
        <v>S</v>
      </c>
      <c r="N353" s="3">
        <v>8.5</v>
      </c>
      <c r="O353" s="23">
        <f t="shared" si="50"/>
        <v>6.86</v>
      </c>
      <c r="P353" s="3">
        <v>30</v>
      </c>
      <c r="Q353" s="3">
        <f>VLOOKUP(J353,Aux_H_adj!$X$2:$Y$922,2,FALSE)</f>
        <v>30</v>
      </c>
      <c r="R353" s="3">
        <f>VLOOKUP(J353,Aux_H_adj!$X$2:$Z$922,3,FALSE)</f>
        <v>58.9</v>
      </c>
      <c r="S353" s="3">
        <f t="shared" si="47"/>
        <v>9.5492965855137211</v>
      </c>
      <c r="T353" s="3">
        <v>149</v>
      </c>
      <c r="U353" s="23">
        <f t="shared" si="51"/>
        <v>36.57</v>
      </c>
      <c r="V353" s="3">
        <f t="shared" si="48"/>
        <v>11.640592537741226</v>
      </c>
      <c r="W353" s="27">
        <f t="shared" si="52"/>
        <v>7.1999999999999998E-3</v>
      </c>
      <c r="X353" s="27">
        <f t="shared" si="53"/>
        <v>1.06E-2</v>
      </c>
      <c r="Y353" s="3">
        <f>VLOOKUP(K353,SSP!$B$2:$D$113,3,FALSE)</f>
        <v>0.31000000000000155</v>
      </c>
      <c r="Z353" s="3">
        <f>EXP(Ferez!$B$8+Ferez!$B$9*LN(X353)+Ferez!$B$10*LN(O353)+Ferez!$B$11*LN(Y353))</f>
        <v>10.982862297924564</v>
      </c>
      <c r="AA353" s="3">
        <f>EXP(Ferez!$C$8+Ferez!$C$9*LN(Z353))</f>
        <v>4.4364720842092566</v>
      </c>
      <c r="AB353" s="3">
        <f>Ferez!$D$8+Ferez!$D$9*Z353+Ferez!$D$10*AA353</f>
        <v>1.3520392681671787</v>
      </c>
      <c r="AC353" s="3">
        <f t="shared" si="54"/>
        <v>16.771373650301001</v>
      </c>
      <c r="AD353" s="3">
        <f>AC353*Ferez!$D$19</f>
        <v>8.3856868251505006</v>
      </c>
      <c r="AE353" s="3">
        <f>(AD353/1000)*(10000/Ferez!$D$21)</f>
        <v>0.2096421706287625</v>
      </c>
      <c r="AF353" s="3">
        <f t="shared" si="55"/>
        <v>12.334901566091743</v>
      </c>
      <c r="AG353" s="3">
        <f>AF353*Ferez!$D$19</f>
        <v>6.1674507830458714</v>
      </c>
      <c r="AH353" s="3">
        <f>(AG353/1000)*(10000/Ferez!$D$21)</f>
        <v>0.15418626957614678</v>
      </c>
      <c r="AI353" s="3">
        <f>AE353*Ferez!$D$20</f>
        <v>0.76868795897212916</v>
      </c>
    </row>
    <row r="354" spans="1:35" x14ac:dyDescent="0.25">
      <c r="A354" s="4">
        <v>1130</v>
      </c>
      <c r="B354" s="21" t="s">
        <v>3522</v>
      </c>
      <c r="C354" s="104">
        <v>3</v>
      </c>
      <c r="D354" s="22" t="s">
        <v>1787</v>
      </c>
      <c r="E354" s="100">
        <v>40709</v>
      </c>
      <c r="F354" s="100">
        <v>44204</v>
      </c>
      <c r="G354" s="105">
        <v>9.6</v>
      </c>
      <c r="H354" s="20" t="s">
        <v>1840</v>
      </c>
      <c r="I354" s="20" t="s">
        <v>1842</v>
      </c>
      <c r="J354" s="13">
        <v>2108</v>
      </c>
      <c r="K354" t="s">
        <v>79</v>
      </c>
      <c r="L354" t="s">
        <v>78</v>
      </c>
      <c r="M354" s="20" t="str">
        <f t="shared" si="49"/>
        <v>S</v>
      </c>
      <c r="N354" s="3">
        <v>8.5</v>
      </c>
      <c r="O354" s="23">
        <f t="shared" si="50"/>
        <v>8.5</v>
      </c>
      <c r="P354" s="3">
        <v>58.9</v>
      </c>
      <c r="Q354" s="3">
        <f>VLOOKUP(J354,Aux_H_adj!$X$2:$Y$922,2,FALSE)</f>
        <v>30</v>
      </c>
      <c r="R354" s="3">
        <f>VLOOKUP(J354,Aux_H_adj!$X$2:$Z$922,3,FALSE)</f>
        <v>58.9</v>
      </c>
      <c r="S354" s="3">
        <f t="shared" si="47"/>
        <v>18.74845229622527</v>
      </c>
      <c r="T354" s="3">
        <v>149</v>
      </c>
      <c r="U354" s="23">
        <f t="shared" si="51"/>
        <v>71.8</v>
      </c>
      <c r="V354" s="3">
        <f t="shared" si="48"/>
        <v>22.85464982799617</v>
      </c>
      <c r="W354" s="27">
        <f t="shared" si="52"/>
        <v>2.76E-2</v>
      </c>
      <c r="X354" s="27">
        <f t="shared" si="53"/>
        <v>4.1000000000000002E-2</v>
      </c>
      <c r="Y354" s="3">
        <f>VLOOKUP(K354,SSP!$B$2:$D$113,3,FALSE)</f>
        <v>0.31000000000000155</v>
      </c>
      <c r="Z354" s="3">
        <f>EXP(Ferez!$B$8+Ferez!$B$9*LN(X354)+Ferez!$B$10*LN(O354)+Ferez!$B$11*LN(Y354))</f>
        <v>48.456814281147622</v>
      </c>
      <c r="AA354" s="3">
        <f>EXP(Ferez!$C$8+Ferez!$C$9*LN(Z354))</f>
        <v>13.34568253046664</v>
      </c>
      <c r="AB354" s="3">
        <f>Ferez!$D$8+Ferez!$D$9*Z354+Ferez!$D$10*AA354</f>
        <v>5.1935579769471349</v>
      </c>
      <c r="AC354" s="3">
        <f t="shared" si="54"/>
        <v>66.996054788561395</v>
      </c>
      <c r="AD354" s="3">
        <f>AC354*Ferez!$D$19</f>
        <v>33.498027394280697</v>
      </c>
      <c r="AE354" s="3">
        <f>(AD354/1000)*(10000/Ferez!$D$21)</f>
        <v>0.83745068485701746</v>
      </c>
      <c r="AF354" s="3">
        <f t="shared" si="55"/>
        <v>53.650372258094755</v>
      </c>
      <c r="AG354" s="3">
        <f>AF354*Ferez!$D$19</f>
        <v>26.825186129047378</v>
      </c>
      <c r="AH354" s="3">
        <f>(AG354/1000)*(10000/Ferez!$D$21)</f>
        <v>0.6706296532261844</v>
      </c>
      <c r="AI354" s="3">
        <f>AE354*Ferez!$D$20</f>
        <v>3.0706525111423972</v>
      </c>
    </row>
    <row r="355" spans="1:35" x14ac:dyDescent="0.25">
      <c r="A355" s="4">
        <v>1131</v>
      </c>
      <c r="B355" s="21" t="s">
        <v>3522</v>
      </c>
      <c r="C355" s="104">
        <v>3</v>
      </c>
      <c r="D355" s="22" t="s">
        <v>1787</v>
      </c>
      <c r="E355" s="100">
        <v>40709</v>
      </c>
      <c r="F355" s="100">
        <v>44204</v>
      </c>
      <c r="G355" s="105">
        <v>9.6</v>
      </c>
      <c r="H355" s="20" t="s">
        <v>1840</v>
      </c>
      <c r="I355" s="20" t="s">
        <v>1843</v>
      </c>
      <c r="J355" s="13">
        <v>2108</v>
      </c>
      <c r="K355" t="s">
        <v>79</v>
      </c>
      <c r="L355" t="s">
        <v>78</v>
      </c>
      <c r="M355" s="20" t="str">
        <f t="shared" si="49"/>
        <v>S</v>
      </c>
      <c r="N355" s="3">
        <v>8.5</v>
      </c>
      <c r="O355" s="23">
        <f t="shared" si="50"/>
        <v>8.5</v>
      </c>
      <c r="P355" s="3">
        <v>57</v>
      </c>
      <c r="Q355" s="3">
        <f>VLOOKUP(J355,Aux_H_adj!$X$2:$Y$922,2,FALSE)</f>
        <v>30</v>
      </c>
      <c r="R355" s="3">
        <f>VLOOKUP(J355,Aux_H_adj!$X$2:$Z$922,3,FALSE)</f>
        <v>58.9</v>
      </c>
      <c r="S355" s="3">
        <f t="shared" si="47"/>
        <v>18.143663512476071</v>
      </c>
      <c r="T355" s="3">
        <v>149</v>
      </c>
      <c r="U355" s="23">
        <f t="shared" si="51"/>
        <v>69.489999999999995</v>
      </c>
      <c r="V355" s="3">
        <f t="shared" si="48"/>
        <v>22.119353990911613</v>
      </c>
      <c r="W355" s="27">
        <f t="shared" si="52"/>
        <v>2.5899999999999999E-2</v>
      </c>
      <c r="X355" s="27">
        <f t="shared" si="53"/>
        <v>3.8399999999999997E-2</v>
      </c>
      <c r="Y355" s="3">
        <f>VLOOKUP(K355,SSP!$B$2:$D$113,3,FALSE)</f>
        <v>0.31000000000000155</v>
      </c>
      <c r="Z355" s="3">
        <f>EXP(Ferez!$B$8+Ferez!$B$9*LN(X355)+Ferez!$B$10*LN(O355)+Ferez!$B$11*LN(Y355))</f>
        <v>45.54794927291789</v>
      </c>
      <c r="AA355" s="3">
        <f>EXP(Ferez!$C$8+Ferez!$C$9*LN(Z355))</f>
        <v>12.746535550516226</v>
      </c>
      <c r="AB355" s="3">
        <f>Ferez!$D$8+Ferez!$D$9*Z355+Ferez!$D$10*AA355</f>
        <v>4.8873969448961203</v>
      </c>
      <c r="AC355" s="3">
        <f t="shared" si="54"/>
        <v>63.181881768330236</v>
      </c>
      <c r="AD355" s="3">
        <f>AC355*Ferez!$D$19</f>
        <v>31.590940884165118</v>
      </c>
      <c r="AE355" s="3">
        <f>(AD355/1000)*(10000/Ferez!$D$21)</f>
        <v>0.78977352210412799</v>
      </c>
      <c r="AF355" s="3">
        <f t="shared" si="55"/>
        <v>50.435346217814008</v>
      </c>
      <c r="AG355" s="3">
        <f>AF355*Ferez!$D$19</f>
        <v>25.217673108907004</v>
      </c>
      <c r="AH355" s="3">
        <f>(AG355/1000)*(10000/Ferez!$D$21)</f>
        <v>0.6304418277226751</v>
      </c>
      <c r="AI355" s="3">
        <f>AE355*Ferez!$D$20</f>
        <v>2.895836247715136</v>
      </c>
    </row>
    <row r="356" spans="1:35" x14ac:dyDescent="0.25">
      <c r="A356" s="4">
        <v>1132</v>
      </c>
      <c r="B356" s="21" t="s">
        <v>3522</v>
      </c>
      <c r="C356" s="104">
        <v>3</v>
      </c>
      <c r="D356" s="22" t="s">
        <v>1787</v>
      </c>
      <c r="E356" s="100">
        <v>40709</v>
      </c>
      <c r="F356" s="100">
        <v>44204</v>
      </c>
      <c r="G356" s="105">
        <v>9.6</v>
      </c>
      <c r="H356" s="20" t="s">
        <v>1840</v>
      </c>
      <c r="I356" s="20" t="s">
        <v>1844</v>
      </c>
      <c r="J356" s="13">
        <v>2108</v>
      </c>
      <c r="K356" t="s">
        <v>79</v>
      </c>
      <c r="L356" t="s">
        <v>78</v>
      </c>
      <c r="M356" s="20" t="str">
        <f t="shared" si="49"/>
        <v>S</v>
      </c>
      <c r="N356" s="3">
        <v>8.5</v>
      </c>
      <c r="O356" s="23">
        <f t="shared" si="50"/>
        <v>8.5</v>
      </c>
      <c r="P356" s="3">
        <v>51.3</v>
      </c>
      <c r="Q356" s="3">
        <f>VLOOKUP(J356,Aux_H_adj!$X$2:$Y$922,2,FALSE)</f>
        <v>30</v>
      </c>
      <c r="R356" s="3">
        <f>VLOOKUP(J356,Aux_H_adj!$X$2:$Z$922,3,FALSE)</f>
        <v>58.9</v>
      </c>
      <c r="S356" s="3">
        <f t="shared" si="47"/>
        <v>16.32929716122846</v>
      </c>
      <c r="T356" s="3">
        <v>149</v>
      </c>
      <c r="U356" s="23">
        <f t="shared" si="51"/>
        <v>62.54</v>
      </c>
      <c r="V356" s="3">
        <f t="shared" si="48"/>
        <v>19.90710028193427</v>
      </c>
      <c r="W356" s="27">
        <f t="shared" si="52"/>
        <v>2.0899999999999998E-2</v>
      </c>
      <c r="X356" s="27">
        <f t="shared" si="53"/>
        <v>3.1099999999999999E-2</v>
      </c>
      <c r="Y356" s="3">
        <f>VLOOKUP(K356,SSP!$B$2:$D$113,3,FALSE)</f>
        <v>0.31000000000000155</v>
      </c>
      <c r="Z356" s="3">
        <f>EXP(Ferez!$B$8+Ferez!$B$9*LN(X356)+Ferez!$B$10*LN(O356)+Ferez!$B$11*LN(Y356))</f>
        <v>37.319849453475008</v>
      </c>
      <c r="AA356" s="3">
        <f>EXP(Ferez!$C$8+Ferez!$C$9*LN(Z356))</f>
        <v>10.994874591990653</v>
      </c>
      <c r="AB356" s="3">
        <f>Ferez!$D$8+Ferez!$D$9*Z356+Ferez!$D$10*AA356</f>
        <v>4.0262865939505259</v>
      </c>
      <c r="AC356" s="3">
        <f t="shared" si="54"/>
        <v>52.341010639416183</v>
      </c>
      <c r="AD356" s="3">
        <f>AC356*Ferez!$D$19</f>
        <v>26.170505319708091</v>
      </c>
      <c r="AE356" s="3">
        <f>(AD356/1000)*(10000/Ferez!$D$21)</f>
        <v>0.65426263299270226</v>
      </c>
      <c r="AF356" s="3">
        <f t="shared" si="55"/>
        <v>41.346136047425532</v>
      </c>
      <c r="AG356" s="3">
        <f>AF356*Ferez!$D$19</f>
        <v>20.673068023712766</v>
      </c>
      <c r="AH356" s="3">
        <f>(AG356/1000)*(10000/Ferez!$D$21)</f>
        <v>0.51682670059281921</v>
      </c>
      <c r="AI356" s="3">
        <f>AE356*Ferez!$D$20</f>
        <v>2.3989629876399081</v>
      </c>
    </row>
    <row r="357" spans="1:35" x14ac:dyDescent="0.25">
      <c r="A357" s="4">
        <v>1133</v>
      </c>
      <c r="B357" s="21" t="s">
        <v>3522</v>
      </c>
      <c r="C357" s="104">
        <v>3</v>
      </c>
      <c r="D357" s="22" t="s">
        <v>1787</v>
      </c>
      <c r="E357" s="100">
        <v>40709</v>
      </c>
      <c r="F357" s="100">
        <v>44204</v>
      </c>
      <c r="G357" s="105">
        <v>9.6</v>
      </c>
      <c r="H357" s="20" t="s">
        <v>1840</v>
      </c>
      <c r="I357" s="20" t="s">
        <v>1845</v>
      </c>
      <c r="J357" s="13">
        <v>2108</v>
      </c>
      <c r="K357" t="s">
        <v>79</v>
      </c>
      <c r="L357" t="s">
        <v>78</v>
      </c>
      <c r="M357" s="20" t="str">
        <f t="shared" si="49"/>
        <v>S</v>
      </c>
      <c r="N357" s="3">
        <v>8.5</v>
      </c>
      <c r="O357" s="23">
        <f t="shared" si="50"/>
        <v>8.5</v>
      </c>
      <c r="P357" s="3">
        <v>52.5</v>
      </c>
      <c r="Q357" s="3">
        <f>VLOOKUP(J357,Aux_H_adj!$X$2:$Y$922,2,FALSE)</f>
        <v>30</v>
      </c>
      <c r="R357" s="3">
        <f>VLOOKUP(J357,Aux_H_adj!$X$2:$Z$922,3,FALSE)</f>
        <v>58.9</v>
      </c>
      <c r="S357" s="3">
        <f t="shared" si="47"/>
        <v>16.71126902464901</v>
      </c>
      <c r="T357" s="3">
        <v>149</v>
      </c>
      <c r="U357" s="23">
        <f t="shared" si="51"/>
        <v>64</v>
      </c>
      <c r="V357" s="3">
        <f t="shared" si="48"/>
        <v>20.371832715762604</v>
      </c>
      <c r="W357" s="27">
        <f t="shared" si="52"/>
        <v>2.1899999999999999E-2</v>
      </c>
      <c r="X357" s="27">
        <f t="shared" si="53"/>
        <v>3.2599999999999997E-2</v>
      </c>
      <c r="Y357" s="3">
        <f>VLOOKUP(K357,SSP!$B$2:$D$113,3,FALSE)</f>
        <v>0.31000000000000155</v>
      </c>
      <c r="Z357" s="3">
        <f>EXP(Ferez!$B$8+Ferez!$B$9*LN(X357)+Ferez!$B$10*LN(O357)+Ferez!$B$11*LN(Y357))</f>
        <v>39.018513520566856</v>
      </c>
      <c r="AA357" s="3">
        <f>EXP(Ferez!$C$8+Ferez!$C$9*LN(Z357))</f>
        <v>11.364051187762222</v>
      </c>
      <c r="AB357" s="3">
        <f>Ferez!$D$8+Ferez!$D$9*Z357+Ferez!$D$10*AA357</f>
        <v>4.2034088547560691</v>
      </c>
      <c r="AC357" s="3">
        <f t="shared" si="54"/>
        <v>54.585973563085147</v>
      </c>
      <c r="AD357" s="3">
        <f>AC357*Ferez!$D$19</f>
        <v>27.292986781542574</v>
      </c>
      <c r="AE357" s="3">
        <f>(AD357/1000)*(10000/Ferez!$D$21)</f>
        <v>0.68232466953856441</v>
      </c>
      <c r="AF357" s="3">
        <f t="shared" si="55"/>
        <v>43.221922375322926</v>
      </c>
      <c r="AG357" s="3">
        <f>AF357*Ferez!$D$19</f>
        <v>21.610961187661463</v>
      </c>
      <c r="AH357" s="3">
        <f>(AG357/1000)*(10000/Ferez!$D$21)</f>
        <v>0.54027402969153659</v>
      </c>
      <c r="AI357" s="3">
        <f>AE357*Ferez!$D$20</f>
        <v>2.5018571216414029</v>
      </c>
    </row>
    <row r="358" spans="1:35" x14ac:dyDescent="0.25">
      <c r="A358" s="4">
        <v>1122</v>
      </c>
      <c r="B358" s="21" t="s">
        <v>3522</v>
      </c>
      <c r="C358" s="104">
        <v>3</v>
      </c>
      <c r="D358" s="22" t="s">
        <v>1787</v>
      </c>
      <c r="E358" s="100">
        <v>40709</v>
      </c>
      <c r="F358" s="100">
        <v>44204</v>
      </c>
      <c r="G358" s="105">
        <v>9.6</v>
      </c>
      <c r="H358" s="20" t="s">
        <v>1830</v>
      </c>
      <c r="I358" s="20" t="s">
        <v>1831</v>
      </c>
      <c r="J358" s="13">
        <v>2109</v>
      </c>
      <c r="K358" t="s">
        <v>110</v>
      </c>
      <c r="L358" t="s">
        <v>109</v>
      </c>
      <c r="M358" s="20" t="str">
        <f t="shared" si="49"/>
        <v>S</v>
      </c>
      <c r="N358" s="3">
        <v>6</v>
      </c>
      <c r="O358" s="23">
        <f t="shared" si="50"/>
        <v>6</v>
      </c>
      <c r="P358" s="3">
        <v>19</v>
      </c>
      <c r="Q358" s="3">
        <f>VLOOKUP(J358,Aux_H_adj!$X$2:$Y$922,2,FALSE)</f>
        <v>16</v>
      </c>
      <c r="R358" s="3">
        <f>VLOOKUP(J358,Aux_H_adj!$X$2:$Z$922,3,FALSE)</f>
        <v>19</v>
      </c>
      <c r="S358" s="3">
        <f t="shared" si="47"/>
        <v>6.0478878374920226</v>
      </c>
      <c r="T358" s="3">
        <v>55</v>
      </c>
      <c r="U358" s="23">
        <f t="shared" si="51"/>
        <v>23.16</v>
      </c>
      <c r="V358" s="3">
        <f t="shared" si="48"/>
        <v>7.3720569640165925</v>
      </c>
      <c r="W358" s="27">
        <f t="shared" si="52"/>
        <v>2.8999999999999998E-3</v>
      </c>
      <c r="X358" s="27">
        <f t="shared" si="53"/>
        <v>4.3E-3</v>
      </c>
      <c r="Y358" s="3">
        <f>VLOOKUP(K358,SSP!$B$2:$D$113,3,FALSE)</f>
        <v>0.34</v>
      </c>
      <c r="Z358" s="3">
        <f>EXP(Ferez!$B$8+Ferez!$B$9*LN(X358)+Ferez!$B$10*LN(O358)+Ferez!$B$11*LN(Y358))</f>
        <v>4.5240714838459661</v>
      </c>
      <c r="AA358" s="3">
        <f>EXP(Ferez!$C$8+Ferez!$C$9*LN(Z358))</f>
        <v>2.2974244430733677</v>
      </c>
      <c r="AB358" s="3">
        <f>Ferez!$D$8+Ferez!$D$9*Z358+Ferez!$D$10*AA358</f>
        <v>0.7419720977461064</v>
      </c>
      <c r="AC358" s="3">
        <f t="shared" si="54"/>
        <v>7.5634680246654398</v>
      </c>
      <c r="AD358" s="3">
        <f>AC358*Ferez!$D$19</f>
        <v>3.7817340123327199</v>
      </c>
      <c r="AE358" s="3">
        <f>(AD358/1000)*(10000/Ferez!$D$21)</f>
        <v>9.4543350308318008E-2</v>
      </c>
      <c r="AF358" s="3">
        <f t="shared" si="55"/>
        <v>5.2660435815920721</v>
      </c>
      <c r="AG358" s="3">
        <f>AF358*Ferez!$D$19</f>
        <v>2.633021790796036</v>
      </c>
      <c r="AH358" s="3">
        <f>(AG358/1000)*(10000/Ferez!$D$21)</f>
        <v>6.5825544769900907E-2</v>
      </c>
      <c r="AI358" s="3">
        <f>AE358*Ferez!$D$20</f>
        <v>0.34665895113049933</v>
      </c>
    </row>
    <row r="359" spans="1:35" x14ac:dyDescent="0.25">
      <c r="A359" s="4">
        <v>1123</v>
      </c>
      <c r="B359" s="21" t="s">
        <v>3522</v>
      </c>
      <c r="C359" s="104">
        <v>3</v>
      </c>
      <c r="D359" s="22" t="s">
        <v>1787</v>
      </c>
      <c r="E359" s="100">
        <v>40709</v>
      </c>
      <c r="F359" s="100">
        <v>44204</v>
      </c>
      <c r="G359" s="105">
        <v>9.6</v>
      </c>
      <c r="H359" s="20" t="s">
        <v>1830</v>
      </c>
      <c r="I359" s="20" t="s">
        <v>1832</v>
      </c>
      <c r="J359" s="13">
        <v>2109</v>
      </c>
      <c r="K359" t="s">
        <v>110</v>
      </c>
      <c r="L359" t="s">
        <v>109</v>
      </c>
      <c r="M359" s="20" t="str">
        <f t="shared" si="49"/>
        <v>S</v>
      </c>
      <c r="N359" s="3">
        <v>6</v>
      </c>
      <c r="O359" s="23">
        <f t="shared" si="50"/>
        <v>4.9000000000000004</v>
      </c>
      <c r="P359" s="3">
        <v>16</v>
      </c>
      <c r="Q359" s="3">
        <f>VLOOKUP(J359,Aux_H_adj!$X$2:$Y$922,2,FALSE)</f>
        <v>16</v>
      </c>
      <c r="R359" s="3">
        <f>VLOOKUP(J359,Aux_H_adj!$X$2:$Z$922,3,FALSE)</f>
        <v>19</v>
      </c>
      <c r="S359" s="3">
        <f t="shared" si="47"/>
        <v>5.0929581789406511</v>
      </c>
      <c r="T359" s="3">
        <v>55</v>
      </c>
      <c r="U359" s="23">
        <f t="shared" si="51"/>
        <v>19.510000000000002</v>
      </c>
      <c r="V359" s="3">
        <f t="shared" si="48"/>
        <v>6.2102258794457565</v>
      </c>
      <c r="W359" s="27">
        <f t="shared" si="52"/>
        <v>2E-3</v>
      </c>
      <c r="X359" s="27">
        <f t="shared" si="53"/>
        <v>3.0000000000000001E-3</v>
      </c>
      <c r="Y359" s="3">
        <f>VLOOKUP(K359,SSP!$B$2:$D$113,3,FALSE)</f>
        <v>0.34</v>
      </c>
      <c r="Z359" s="3">
        <f>EXP(Ferez!$B$8+Ferez!$B$9*LN(X359)+Ferez!$B$10*LN(O359)+Ferez!$B$11*LN(Y359))</f>
        <v>2.6498694415507114</v>
      </c>
      <c r="AA359" s="3">
        <f>EXP(Ferez!$C$8+Ferez!$C$9*LN(Z359))</f>
        <v>1.5448200951501008</v>
      </c>
      <c r="AB359" s="3">
        <f>Ferez!$D$8+Ferez!$D$9*Z359+Ferez!$D$10*AA359</f>
        <v>0.57631605140131137</v>
      </c>
      <c r="AC359" s="3">
        <f t="shared" si="54"/>
        <v>4.7710055881021232</v>
      </c>
      <c r="AD359" s="3">
        <f>AC359*Ferez!$D$19</f>
        <v>2.3855027940510616</v>
      </c>
      <c r="AE359" s="3">
        <f>(AD359/1000)*(10000/Ferez!$D$21)</f>
        <v>5.9637569851276544E-2</v>
      </c>
      <c r="AF359" s="3">
        <f t="shared" si="55"/>
        <v>3.2261854929520228</v>
      </c>
      <c r="AG359" s="3">
        <f>AF359*Ferez!$D$19</f>
        <v>1.6130927464760114</v>
      </c>
      <c r="AH359" s="3">
        <f>(AG359/1000)*(10000/Ferez!$D$21)</f>
        <v>4.0327318661900285E-2</v>
      </c>
      <c r="AI359" s="3">
        <f>AE359*Ferez!$D$20</f>
        <v>0.21867108945468064</v>
      </c>
    </row>
    <row r="360" spans="1:35" x14ac:dyDescent="0.25">
      <c r="A360" s="4">
        <v>1114</v>
      </c>
      <c r="B360" s="21" t="s">
        <v>3522</v>
      </c>
      <c r="C360" s="104">
        <v>3</v>
      </c>
      <c r="D360" s="22" t="s">
        <v>1787</v>
      </c>
      <c r="E360" s="100">
        <v>40709</v>
      </c>
      <c r="F360" s="100">
        <v>44204</v>
      </c>
      <c r="G360" s="105">
        <v>9.6</v>
      </c>
      <c r="H360" s="20" t="s">
        <v>1820</v>
      </c>
      <c r="I360" s="20" t="s">
        <v>1821</v>
      </c>
      <c r="J360" s="13">
        <v>2110</v>
      </c>
      <c r="K360" t="s">
        <v>125</v>
      </c>
      <c r="L360" t="s">
        <v>124</v>
      </c>
      <c r="M360" s="20" t="str">
        <f t="shared" si="49"/>
        <v>S</v>
      </c>
      <c r="N360" s="3">
        <v>8</v>
      </c>
      <c r="O360" s="23">
        <f t="shared" si="50"/>
        <v>8</v>
      </c>
      <c r="P360" s="3">
        <v>51.3</v>
      </c>
      <c r="Q360" s="3">
        <f>VLOOKUP(J360,Aux_H_adj!$X$2:$Y$922,2,FALSE)</f>
        <v>23.3</v>
      </c>
      <c r="R360" s="3">
        <f>VLOOKUP(J360,Aux_H_adj!$X$2:$Z$922,3,FALSE)</f>
        <v>75.5</v>
      </c>
      <c r="S360" s="3">
        <f t="shared" si="47"/>
        <v>16.32929716122846</v>
      </c>
      <c r="T360" s="3">
        <v>145</v>
      </c>
      <c r="U360" s="23">
        <f t="shared" si="51"/>
        <v>62.54</v>
      </c>
      <c r="V360" s="3">
        <f t="shared" si="48"/>
        <v>19.90710028193427</v>
      </c>
      <c r="W360" s="27">
        <f t="shared" si="52"/>
        <v>2.0899999999999998E-2</v>
      </c>
      <c r="X360" s="27">
        <f t="shared" si="53"/>
        <v>3.1099999999999999E-2</v>
      </c>
      <c r="Y360" s="3">
        <f>VLOOKUP(K360,SSP!$B$2:$D$113,3,FALSE)</f>
        <v>0.60999999999999954</v>
      </c>
      <c r="Z360" s="3">
        <f>EXP(Ferez!$B$8+Ferez!$B$9*LN(X360)+Ferez!$B$10*LN(O360)+Ferez!$B$11*LN(Y360))</f>
        <v>70.327077777205062</v>
      </c>
      <c r="AA360" s="3">
        <f>EXP(Ferez!$C$8+Ferez!$C$9*LN(Z360))</f>
        <v>17.594121218507393</v>
      </c>
      <c r="AB360" s="3">
        <f>Ferez!$D$8+Ferez!$D$9*Z360+Ferez!$D$10*AA360</f>
        <v>7.5175187059142861</v>
      </c>
      <c r="AC360" s="3">
        <f t="shared" si="54"/>
        <v>95.438717701626743</v>
      </c>
      <c r="AD360" s="3">
        <f>AC360*Ferez!$D$19</f>
        <v>47.719358850813371</v>
      </c>
      <c r="AE360" s="3">
        <f>(AD360/1000)*(10000/Ferez!$D$21)</f>
        <v>1.1929839712703343</v>
      </c>
      <c r="AF360" s="3">
        <f t="shared" si="55"/>
        <v>77.844596483119346</v>
      </c>
      <c r="AG360" s="3">
        <f>AF360*Ferez!$D$19</f>
        <v>38.922298241559673</v>
      </c>
      <c r="AH360" s="3">
        <f>(AG360/1000)*(10000/Ferez!$D$21)</f>
        <v>0.97305745603899185</v>
      </c>
      <c r="AI360" s="3">
        <f>AE360*Ferez!$D$20</f>
        <v>4.3742745613245591</v>
      </c>
    </row>
    <row r="361" spans="1:35" x14ac:dyDescent="0.25">
      <c r="A361" s="4">
        <v>1115</v>
      </c>
      <c r="B361" s="21" t="s">
        <v>3522</v>
      </c>
      <c r="C361" s="104">
        <v>3</v>
      </c>
      <c r="D361" s="22" t="s">
        <v>1787</v>
      </c>
      <c r="E361" s="100">
        <v>40709</v>
      </c>
      <c r="F361" s="100">
        <v>44204</v>
      </c>
      <c r="G361" s="105">
        <v>9.6</v>
      </c>
      <c r="H361" s="20" t="s">
        <v>1820</v>
      </c>
      <c r="I361" s="20" t="s">
        <v>1822</v>
      </c>
      <c r="J361" s="13">
        <v>2110</v>
      </c>
      <c r="K361" t="s">
        <v>125</v>
      </c>
      <c r="L361" t="s">
        <v>124</v>
      </c>
      <c r="M361" s="20" t="str">
        <f t="shared" si="49"/>
        <v>S</v>
      </c>
      <c r="N361" s="3">
        <v>8</v>
      </c>
      <c r="O361" s="23">
        <f t="shared" si="50"/>
        <v>7.95</v>
      </c>
      <c r="P361" s="3">
        <v>42.5</v>
      </c>
      <c r="Q361" s="3">
        <f>VLOOKUP(J361,Aux_H_adj!$X$2:$Y$922,2,FALSE)</f>
        <v>23.3</v>
      </c>
      <c r="R361" s="3">
        <f>VLOOKUP(J361,Aux_H_adj!$X$2:$Z$922,3,FALSE)</f>
        <v>75.5</v>
      </c>
      <c r="S361" s="3">
        <f t="shared" si="47"/>
        <v>13.528170162811104</v>
      </c>
      <c r="T361" s="3">
        <v>145</v>
      </c>
      <c r="U361" s="23">
        <f t="shared" si="51"/>
        <v>51.81</v>
      </c>
      <c r="V361" s="3">
        <f t="shared" si="48"/>
        <v>16.491635203182195</v>
      </c>
      <c r="W361" s="27">
        <f t="shared" si="52"/>
        <v>1.44E-2</v>
      </c>
      <c r="X361" s="27">
        <f t="shared" si="53"/>
        <v>2.1399999999999999E-2</v>
      </c>
      <c r="Y361" s="3">
        <f>VLOOKUP(K361,SSP!$B$2:$D$113,3,FALSE)</f>
        <v>0.60999999999999954</v>
      </c>
      <c r="Z361" s="3">
        <f>EXP(Ferez!$B$8+Ferez!$B$9*LN(X361)+Ferez!$B$10*LN(O361)+Ferez!$B$11*LN(Y361))</f>
        <v>49.101732321351484</v>
      </c>
      <c r="AA361" s="3">
        <f>EXP(Ferez!$C$8+Ferez!$C$9*LN(Z361))</f>
        <v>13.477245777062945</v>
      </c>
      <c r="AB361" s="3">
        <f>Ferez!$D$8+Ferez!$D$9*Z361+Ferez!$D$10*AA361</f>
        <v>5.2615459619510787</v>
      </c>
      <c r="AC361" s="3">
        <f t="shared" si="54"/>
        <v>67.84052406036551</v>
      </c>
      <c r="AD361" s="3">
        <f>AC361*Ferez!$D$19</f>
        <v>33.920262030182755</v>
      </c>
      <c r="AE361" s="3">
        <f>(AD361/1000)*(10000/Ferez!$D$21)</f>
        <v>0.84800655075456877</v>
      </c>
      <c r="AF361" s="3">
        <f t="shared" si="55"/>
        <v>54.363278283302563</v>
      </c>
      <c r="AG361" s="3">
        <f>AF361*Ferez!$D$19</f>
        <v>27.181639141651281</v>
      </c>
      <c r="AH361" s="3">
        <f>(AG361/1000)*(10000/Ferez!$D$21)</f>
        <v>0.67954097854128204</v>
      </c>
      <c r="AI361" s="3">
        <f>AE361*Ferez!$D$20</f>
        <v>3.109357352766752</v>
      </c>
    </row>
    <row r="362" spans="1:35" x14ac:dyDescent="0.25">
      <c r="A362" s="4">
        <v>1116</v>
      </c>
      <c r="B362" s="21" t="s">
        <v>3522</v>
      </c>
      <c r="C362" s="104">
        <v>3</v>
      </c>
      <c r="D362" s="22" t="s">
        <v>1787</v>
      </c>
      <c r="E362" s="100">
        <v>40709</v>
      </c>
      <c r="F362" s="100">
        <v>44204</v>
      </c>
      <c r="G362" s="105">
        <v>9.6</v>
      </c>
      <c r="H362" s="20" t="s">
        <v>1820</v>
      </c>
      <c r="I362" s="20" t="s">
        <v>1823</v>
      </c>
      <c r="J362" s="13">
        <v>2110</v>
      </c>
      <c r="K362" t="s">
        <v>125</v>
      </c>
      <c r="L362" t="s">
        <v>124</v>
      </c>
      <c r="M362" s="20" t="str">
        <f t="shared" si="49"/>
        <v>S</v>
      </c>
      <c r="N362" s="3">
        <v>8</v>
      </c>
      <c r="O362" s="23">
        <f t="shared" si="50"/>
        <v>6.07</v>
      </c>
      <c r="P362" s="3">
        <v>23.3</v>
      </c>
      <c r="Q362" s="3">
        <f>VLOOKUP(J362,Aux_H_adj!$X$2:$Y$922,2,FALSE)</f>
        <v>23.3</v>
      </c>
      <c r="R362" s="3">
        <f>VLOOKUP(J362,Aux_H_adj!$X$2:$Z$922,3,FALSE)</f>
        <v>75.5</v>
      </c>
      <c r="S362" s="3">
        <f t="shared" si="47"/>
        <v>7.416620348082323</v>
      </c>
      <c r="T362" s="3">
        <v>145</v>
      </c>
      <c r="U362" s="23">
        <f t="shared" si="51"/>
        <v>28.41</v>
      </c>
      <c r="V362" s="3">
        <f t="shared" si="48"/>
        <v>9.0431838664814936</v>
      </c>
      <c r="W362" s="27">
        <f t="shared" si="52"/>
        <v>4.3E-3</v>
      </c>
      <c r="X362" s="27">
        <f t="shared" si="53"/>
        <v>6.4000000000000003E-3</v>
      </c>
      <c r="Y362" s="3">
        <f>VLOOKUP(K362,SSP!$B$2:$D$113,3,FALSE)</f>
        <v>0.60999999999999954</v>
      </c>
      <c r="Z362" s="3">
        <f>EXP(Ferez!$B$8+Ferez!$B$9*LN(X362)+Ferez!$B$10*LN(O362)+Ferez!$B$11*LN(Y362))</f>
        <v>12.107759215816266</v>
      </c>
      <c r="AA362" s="3">
        <f>EXP(Ferez!$C$8+Ferez!$C$9*LN(Z362))</f>
        <v>4.7693464885192016</v>
      </c>
      <c r="AB362" s="3">
        <f>Ferez!$D$8+Ferez!$D$9*Z362+Ferez!$D$10*AA362</f>
        <v>1.4617124068974332</v>
      </c>
      <c r="AC362" s="3">
        <f t="shared" si="54"/>
        <v>18.3388181112329</v>
      </c>
      <c r="AD362" s="3">
        <f>AC362*Ferez!$D$19</f>
        <v>9.16940905561645</v>
      </c>
      <c r="AE362" s="3">
        <f>(AD362/1000)*(10000/Ferez!$D$21)</f>
        <v>0.22923522639041127</v>
      </c>
      <c r="AF362" s="3">
        <f t="shared" si="55"/>
        <v>13.569471622713699</v>
      </c>
      <c r="AG362" s="3">
        <f>AF362*Ferez!$D$19</f>
        <v>6.7847358113568497</v>
      </c>
      <c r="AH362" s="3">
        <f>(AG362/1000)*(10000/Ferez!$D$21)</f>
        <v>0.16961839528392125</v>
      </c>
      <c r="AI362" s="3">
        <f>AE362*Ferez!$D$20</f>
        <v>0.84052916343150796</v>
      </c>
    </row>
    <row r="363" spans="1:35" x14ac:dyDescent="0.25">
      <c r="A363" s="4">
        <v>1117</v>
      </c>
      <c r="B363" s="21" t="s">
        <v>3522</v>
      </c>
      <c r="C363" s="104">
        <v>3</v>
      </c>
      <c r="D363" s="22" t="s">
        <v>1787</v>
      </c>
      <c r="E363" s="100">
        <v>40709</v>
      </c>
      <c r="F363" s="100">
        <v>44204</v>
      </c>
      <c r="G363" s="105">
        <v>9.6</v>
      </c>
      <c r="H363" s="20" t="s">
        <v>1820</v>
      </c>
      <c r="I363" s="20" t="s">
        <v>1824</v>
      </c>
      <c r="J363" s="13">
        <v>2110</v>
      </c>
      <c r="K363" t="s">
        <v>125</v>
      </c>
      <c r="L363" t="s">
        <v>124</v>
      </c>
      <c r="M363" s="20" t="str">
        <f t="shared" si="49"/>
        <v>S</v>
      </c>
      <c r="N363" s="3">
        <v>8</v>
      </c>
      <c r="O363" s="23">
        <f t="shared" si="50"/>
        <v>8</v>
      </c>
      <c r="P363" s="3">
        <v>75.5</v>
      </c>
      <c r="Q363" s="3">
        <f>VLOOKUP(J363,Aux_H_adj!$X$2:$Y$922,2,FALSE)</f>
        <v>23.3</v>
      </c>
      <c r="R363" s="3">
        <f>VLOOKUP(J363,Aux_H_adj!$X$2:$Z$922,3,FALSE)</f>
        <v>75.5</v>
      </c>
      <c r="S363" s="3">
        <f t="shared" si="47"/>
        <v>24.032396406876195</v>
      </c>
      <c r="T363" s="3">
        <v>145</v>
      </c>
      <c r="U363" s="23">
        <f t="shared" si="51"/>
        <v>92.04</v>
      </c>
      <c r="V363" s="3">
        <f t="shared" si="48"/>
        <v>29.297241924356097</v>
      </c>
      <c r="W363" s="27">
        <f t="shared" si="52"/>
        <v>4.5400000000000003E-2</v>
      </c>
      <c r="X363" s="27">
        <f t="shared" si="53"/>
        <v>6.7400000000000002E-2</v>
      </c>
      <c r="Y363" s="3">
        <f>VLOOKUP(K363,SSP!$B$2:$D$113,3,FALSE)</f>
        <v>0.60999999999999954</v>
      </c>
      <c r="Z363" s="3">
        <f>EXP(Ferez!$B$8+Ferez!$B$9*LN(X363)+Ferez!$B$10*LN(O363)+Ferez!$B$11*LN(Y363))</f>
        <v>146.05870732724534</v>
      </c>
      <c r="AA363" s="3">
        <f>EXP(Ferez!$C$8+Ferez!$C$9*LN(Z363))</f>
        <v>30.260247727943788</v>
      </c>
      <c r="AB363" s="3">
        <f>Ferez!$D$8+Ferez!$D$9*Z363+Ferez!$D$10*AA363</f>
        <v>15.741193029221135</v>
      </c>
      <c r="AC363" s="3">
        <f t="shared" si="54"/>
        <v>192.06014808441026</v>
      </c>
      <c r="AD363" s="3">
        <f>AC363*Ferez!$D$19</f>
        <v>96.030074042205129</v>
      </c>
      <c r="AE363" s="3">
        <f>(AD363/1000)*(10000/Ferez!$D$21)</f>
        <v>2.4007518510551282</v>
      </c>
      <c r="AF363" s="3">
        <f t="shared" si="55"/>
        <v>161.79990035646648</v>
      </c>
      <c r="AG363" s="3">
        <f>AF363*Ferez!$D$19</f>
        <v>80.89995017823324</v>
      </c>
      <c r="AH363" s="3">
        <f>(AG363/1000)*(10000/Ferez!$D$21)</f>
        <v>2.0224987544558313</v>
      </c>
      <c r="AI363" s="3">
        <f>AE363*Ferez!$D$20</f>
        <v>8.8027567872021368</v>
      </c>
    </row>
    <row r="364" spans="1:35" x14ac:dyDescent="0.25">
      <c r="A364" s="4">
        <v>1118</v>
      </c>
      <c r="B364" s="21" t="s">
        <v>3522</v>
      </c>
      <c r="C364" s="104">
        <v>3</v>
      </c>
      <c r="D364" s="22" t="s">
        <v>1787</v>
      </c>
      <c r="E364" s="100">
        <v>40709</v>
      </c>
      <c r="F364" s="100">
        <v>44204</v>
      </c>
      <c r="G364" s="105">
        <v>9.6</v>
      </c>
      <c r="H364" s="20" t="s">
        <v>1820</v>
      </c>
      <c r="I364" s="20" t="s">
        <v>1825</v>
      </c>
      <c r="J364" s="13">
        <v>2110</v>
      </c>
      <c r="K364" t="s">
        <v>125</v>
      </c>
      <c r="L364" t="s">
        <v>124</v>
      </c>
      <c r="M364" s="20" t="str">
        <f t="shared" si="49"/>
        <v>S</v>
      </c>
      <c r="N364" s="3">
        <v>8</v>
      </c>
      <c r="O364" s="23">
        <f t="shared" si="50"/>
        <v>7.71</v>
      </c>
      <c r="P364" s="3">
        <v>39.4</v>
      </c>
      <c r="Q364" s="3">
        <f>VLOOKUP(J364,Aux_H_adj!$X$2:$Y$922,2,FALSE)</f>
        <v>23.3</v>
      </c>
      <c r="R364" s="3">
        <f>VLOOKUP(J364,Aux_H_adj!$X$2:$Z$922,3,FALSE)</f>
        <v>75.5</v>
      </c>
      <c r="S364" s="3">
        <f t="shared" si="47"/>
        <v>12.541409515641352</v>
      </c>
      <c r="T364" s="3">
        <v>145</v>
      </c>
      <c r="U364" s="23">
        <f t="shared" si="51"/>
        <v>48.03</v>
      </c>
      <c r="V364" s="3">
        <f t="shared" si="48"/>
        <v>15.288423833407467</v>
      </c>
      <c r="W364" s="27">
        <f t="shared" si="52"/>
        <v>1.24E-2</v>
      </c>
      <c r="X364" s="27">
        <f t="shared" si="53"/>
        <v>1.84E-2</v>
      </c>
      <c r="Y364" s="3">
        <f>VLOOKUP(K364,SSP!$B$2:$D$113,3,FALSE)</f>
        <v>0.60999999999999954</v>
      </c>
      <c r="Z364" s="3">
        <f>EXP(Ferez!$B$8+Ferez!$B$9*LN(X364)+Ferez!$B$10*LN(O364)+Ferez!$B$11*LN(Y364))</f>
        <v>41.33450744188471</v>
      </c>
      <c r="AA364" s="3">
        <f>EXP(Ferez!$C$8+Ferez!$C$9*LN(Z364))</f>
        <v>11.860790327275781</v>
      </c>
      <c r="AB364" s="3">
        <f>Ferez!$D$8+Ferez!$D$9*Z364+Ferez!$D$10*AA364</f>
        <v>4.4454704184085196</v>
      </c>
      <c r="AC364" s="3">
        <f t="shared" si="54"/>
        <v>57.640768187569009</v>
      </c>
      <c r="AD364" s="3">
        <f>AC364*Ferez!$D$19</f>
        <v>28.820384093784504</v>
      </c>
      <c r="AE364" s="3">
        <f>(AD364/1000)*(10000/Ferez!$D$21)</f>
        <v>0.72050960234461259</v>
      </c>
      <c r="AF364" s="3">
        <f t="shared" si="55"/>
        <v>45.779977860293229</v>
      </c>
      <c r="AG364" s="3">
        <f>AF364*Ferez!$D$19</f>
        <v>22.889988930146615</v>
      </c>
      <c r="AH364" s="3">
        <f>(AG364/1000)*(10000/Ferez!$D$21)</f>
        <v>0.57224972325366541</v>
      </c>
      <c r="AI364" s="3">
        <f>AE364*Ferez!$D$20</f>
        <v>2.6418685419302461</v>
      </c>
    </row>
    <row r="365" spans="1:35" x14ac:dyDescent="0.25">
      <c r="A365" s="4">
        <v>1108</v>
      </c>
      <c r="B365" s="21" t="s">
        <v>3522</v>
      </c>
      <c r="C365" s="104">
        <v>3</v>
      </c>
      <c r="D365" s="22" t="s">
        <v>1787</v>
      </c>
      <c r="E365" s="100">
        <v>40709</v>
      </c>
      <c r="F365" s="100">
        <v>44204</v>
      </c>
      <c r="G365" s="105">
        <v>9.6</v>
      </c>
      <c r="H365" s="20" t="s">
        <v>1812</v>
      </c>
      <c r="I365" s="20" t="s">
        <v>1813</v>
      </c>
      <c r="J365" s="13">
        <v>2111</v>
      </c>
      <c r="K365" t="s">
        <v>22</v>
      </c>
      <c r="L365" t="s">
        <v>36</v>
      </c>
      <c r="M365" s="20" t="str">
        <f t="shared" si="49"/>
        <v>S</v>
      </c>
      <c r="N365" s="3">
        <v>10</v>
      </c>
      <c r="O365" s="23">
        <f t="shared" si="50"/>
        <v>8.5399999999999991</v>
      </c>
      <c r="P365" s="3">
        <v>51.5</v>
      </c>
      <c r="Q365" s="3">
        <f>VLOOKUP(J365,Aux_H_adj!$X$2:$Y$922,2,FALSE)</f>
        <v>31</v>
      </c>
      <c r="R365" s="3">
        <f>VLOOKUP(J365,Aux_H_adj!$X$2:$Z$922,3,FALSE)</f>
        <v>52.5</v>
      </c>
      <c r="S365" s="3">
        <f t="shared" si="47"/>
        <v>16.392959138465219</v>
      </c>
      <c r="T365" s="3">
        <v>55</v>
      </c>
      <c r="U365" s="23">
        <f t="shared" si="51"/>
        <v>62.78</v>
      </c>
      <c r="V365" s="3">
        <f t="shared" si="48"/>
        <v>19.983494654618379</v>
      </c>
      <c r="W365" s="27">
        <f t="shared" si="52"/>
        <v>2.1100000000000001E-2</v>
      </c>
      <c r="X365" s="27">
        <f t="shared" si="53"/>
        <v>3.1399999999999997E-2</v>
      </c>
      <c r="Y365" s="3">
        <f>VLOOKUP(K365,SSP!$B$2:$D$113,3,FALSE)</f>
        <v>0.67000000000000026</v>
      </c>
      <c r="Z365" s="3">
        <f>EXP(Ferez!$B$8+Ferez!$B$9*LN(X365)+Ferez!$B$10*LN(O365)+Ferez!$B$11*LN(Y365))</f>
        <v>83.173897765808078</v>
      </c>
      <c r="AA365" s="3">
        <f>EXP(Ferez!$C$8+Ferez!$C$9*LN(Z365))</f>
        <v>19.926491564190865</v>
      </c>
      <c r="AB365" s="3">
        <f>Ferez!$D$8+Ferez!$D$9*Z365+Ferez!$D$10*AA365</f>
        <v>8.8967090615075151</v>
      </c>
      <c r="AC365" s="3">
        <f t="shared" si="54"/>
        <v>111.99709839150646</v>
      </c>
      <c r="AD365" s="3">
        <f>AC365*Ferez!$D$19</f>
        <v>55.998549195753228</v>
      </c>
      <c r="AE365" s="3">
        <f>(AD365/1000)*(10000/Ferez!$D$21)</f>
        <v>1.3999637298938308</v>
      </c>
      <c r="AF365" s="3">
        <f t="shared" si="55"/>
        <v>92.070606827315601</v>
      </c>
      <c r="AG365" s="3">
        <f>AF365*Ferez!$D$19</f>
        <v>46.0353034136578</v>
      </c>
      <c r="AH365" s="3">
        <f>(AG365/1000)*(10000/Ferez!$D$21)</f>
        <v>1.1508825853414451</v>
      </c>
      <c r="AI365" s="3">
        <f>AE365*Ferez!$D$20</f>
        <v>5.133200342944046</v>
      </c>
    </row>
    <row r="366" spans="1:35" x14ac:dyDescent="0.25">
      <c r="A366" s="4">
        <v>1109</v>
      </c>
      <c r="B366" s="21" t="s">
        <v>3522</v>
      </c>
      <c r="C366" s="104">
        <v>3</v>
      </c>
      <c r="D366" s="22" t="s">
        <v>1787</v>
      </c>
      <c r="E366" s="100">
        <v>40709</v>
      </c>
      <c r="F366" s="100">
        <v>44204</v>
      </c>
      <c r="G366" s="105">
        <v>9.6</v>
      </c>
      <c r="H366" s="20" t="s">
        <v>1812</v>
      </c>
      <c r="I366" s="20" t="s">
        <v>1814</v>
      </c>
      <c r="J366" s="13">
        <v>2111</v>
      </c>
      <c r="K366" t="s">
        <v>22</v>
      </c>
      <c r="L366" t="s">
        <v>36</v>
      </c>
      <c r="M366" s="20" t="str">
        <f t="shared" si="49"/>
        <v>S</v>
      </c>
      <c r="N366" s="3">
        <v>10</v>
      </c>
      <c r="O366" s="23">
        <f t="shared" si="50"/>
        <v>8.36</v>
      </c>
      <c r="P366" s="3">
        <v>48.5</v>
      </c>
      <c r="Q366" s="3">
        <f>VLOOKUP(J366,Aux_H_adj!$X$2:$Y$922,2,FALSE)</f>
        <v>31</v>
      </c>
      <c r="R366" s="3">
        <f>VLOOKUP(J366,Aux_H_adj!$X$2:$Z$922,3,FALSE)</f>
        <v>52.5</v>
      </c>
      <c r="S366" s="3">
        <f t="shared" si="47"/>
        <v>15.438029479913848</v>
      </c>
      <c r="T366" s="3">
        <v>118</v>
      </c>
      <c r="U366" s="23">
        <f t="shared" si="51"/>
        <v>59.13</v>
      </c>
      <c r="V366" s="3">
        <f t="shared" si="48"/>
        <v>18.821663570047544</v>
      </c>
      <c r="W366" s="27">
        <f t="shared" si="52"/>
        <v>1.8700000000000001E-2</v>
      </c>
      <c r="X366" s="27">
        <f t="shared" si="53"/>
        <v>2.7799999999999998E-2</v>
      </c>
      <c r="Y366" s="3">
        <f>VLOOKUP(K366,SSP!$B$2:$D$113,3,FALSE)</f>
        <v>0.67000000000000026</v>
      </c>
      <c r="Z366" s="3">
        <f>EXP(Ferez!$B$8+Ferez!$B$9*LN(X366)+Ferez!$B$10*LN(O366)+Ferez!$B$11*LN(Y366))</f>
        <v>72.630479723236149</v>
      </c>
      <c r="AA366" s="3">
        <f>EXP(Ferez!$C$8+Ferez!$C$9*LN(Z366))</f>
        <v>18.019902826179617</v>
      </c>
      <c r="AB366" s="3">
        <f>Ferez!$D$8+Ferez!$D$9*Z366+Ferez!$D$10*AA366</f>
        <v>7.7641492890820718</v>
      </c>
      <c r="AC366" s="3">
        <f t="shared" si="54"/>
        <v>98.414531838497837</v>
      </c>
      <c r="AD366" s="3">
        <f>AC366*Ferez!$D$19</f>
        <v>49.207265919248918</v>
      </c>
      <c r="AE366" s="3">
        <f>(AD366/1000)*(10000/Ferez!$D$21)</f>
        <v>1.2301816479812231</v>
      </c>
      <c r="AF366" s="3">
        <f t="shared" si="55"/>
        <v>80.394629012318219</v>
      </c>
      <c r="AG366" s="3">
        <f>AF366*Ferez!$D$19</f>
        <v>40.19731450615911</v>
      </c>
      <c r="AH366" s="3">
        <f>(AG366/1000)*(10000/Ferez!$D$21)</f>
        <v>1.0049328626539777</v>
      </c>
      <c r="AI366" s="3">
        <f>AE366*Ferez!$D$20</f>
        <v>4.5106660425978182</v>
      </c>
    </row>
    <row r="367" spans="1:35" x14ac:dyDescent="0.25">
      <c r="A367" s="4">
        <v>1110</v>
      </c>
      <c r="B367" s="21" t="s">
        <v>3522</v>
      </c>
      <c r="C367" s="104">
        <v>3</v>
      </c>
      <c r="D367" s="22" t="s">
        <v>1787</v>
      </c>
      <c r="E367" s="100">
        <v>40709</v>
      </c>
      <c r="F367" s="100">
        <v>44204</v>
      </c>
      <c r="G367" s="105">
        <v>9.6</v>
      </c>
      <c r="H367" s="20" t="s">
        <v>1812</v>
      </c>
      <c r="I367" s="20" t="s">
        <v>1815</v>
      </c>
      <c r="J367" s="13">
        <v>2111</v>
      </c>
      <c r="K367" t="s">
        <v>22</v>
      </c>
      <c r="L367" t="s">
        <v>36</v>
      </c>
      <c r="M367" s="20" t="str">
        <f t="shared" si="49"/>
        <v>S</v>
      </c>
      <c r="N367" s="3">
        <v>10</v>
      </c>
      <c r="O367" s="23">
        <f t="shared" si="50"/>
        <v>10</v>
      </c>
      <c r="P367" s="3">
        <v>52.5</v>
      </c>
      <c r="Q367" s="3">
        <f>VLOOKUP(J367,Aux_H_adj!$X$2:$Y$922,2,FALSE)</f>
        <v>31</v>
      </c>
      <c r="R367" s="3">
        <f>VLOOKUP(J367,Aux_H_adj!$X$2:$Z$922,3,FALSE)</f>
        <v>52.5</v>
      </c>
      <c r="S367" s="3">
        <f t="shared" si="47"/>
        <v>16.71126902464901</v>
      </c>
      <c r="T367" s="3">
        <v>118</v>
      </c>
      <c r="U367" s="23">
        <f t="shared" si="51"/>
        <v>64</v>
      </c>
      <c r="V367" s="3">
        <f t="shared" si="48"/>
        <v>20.371832715762604</v>
      </c>
      <c r="W367" s="27">
        <f t="shared" si="52"/>
        <v>2.1899999999999999E-2</v>
      </c>
      <c r="X367" s="27">
        <f t="shared" si="53"/>
        <v>3.2599999999999997E-2</v>
      </c>
      <c r="Y367" s="3">
        <f>VLOOKUP(K367,SSP!$B$2:$D$113,3,FALSE)</f>
        <v>0.67000000000000026</v>
      </c>
      <c r="Z367" s="3">
        <f>EXP(Ferez!$B$8+Ferez!$B$9*LN(X367)+Ferez!$B$10*LN(O367)+Ferez!$B$11*LN(Y367))</f>
        <v>100.29502539334921</v>
      </c>
      <c r="AA367" s="3">
        <f>EXP(Ferez!$C$8+Ferez!$C$9*LN(Z367))</f>
        <v>22.895351532156823</v>
      </c>
      <c r="AB367" s="3">
        <f>Ferez!$D$8+Ferez!$D$9*Z367+Ferez!$D$10*AA367</f>
        <v>10.746803864533323</v>
      </c>
      <c r="AC367" s="3">
        <f t="shared" si="54"/>
        <v>133.93718079003935</v>
      </c>
      <c r="AD367" s="3">
        <f>AC367*Ferez!$D$19</f>
        <v>66.968590395019675</v>
      </c>
      <c r="AE367" s="3">
        <f>(AD367/1000)*(10000/Ferez!$D$21)</f>
        <v>1.674214759875492</v>
      </c>
      <c r="AF367" s="3">
        <f t="shared" si="55"/>
        <v>111.04182925788253</v>
      </c>
      <c r="AG367" s="3">
        <f>AF367*Ferez!$D$19</f>
        <v>55.520914628941263</v>
      </c>
      <c r="AH367" s="3">
        <f>(AG367/1000)*(10000/Ferez!$D$21)</f>
        <v>1.3880228657235316</v>
      </c>
      <c r="AI367" s="3">
        <f>AE367*Ferez!$D$20</f>
        <v>6.1387874528768034</v>
      </c>
    </row>
    <row r="368" spans="1:35" x14ac:dyDescent="0.25">
      <c r="A368" s="4">
        <v>1111</v>
      </c>
      <c r="B368" s="21" t="s">
        <v>3522</v>
      </c>
      <c r="C368" s="104">
        <v>3</v>
      </c>
      <c r="D368" s="22" t="s">
        <v>1787</v>
      </c>
      <c r="E368" s="100">
        <v>40709</v>
      </c>
      <c r="F368" s="100">
        <v>44204</v>
      </c>
      <c r="G368" s="105">
        <v>9.6</v>
      </c>
      <c r="H368" s="20" t="s">
        <v>1812</v>
      </c>
      <c r="I368" s="20" t="s">
        <v>1816</v>
      </c>
      <c r="J368" s="13">
        <v>2111</v>
      </c>
      <c r="K368" t="s">
        <v>22</v>
      </c>
      <c r="L368" t="s">
        <v>36</v>
      </c>
      <c r="M368" s="20" t="str">
        <f t="shared" si="49"/>
        <v>S</v>
      </c>
      <c r="N368" s="3">
        <v>10</v>
      </c>
      <c r="O368" s="23">
        <f t="shared" si="50"/>
        <v>6.96</v>
      </c>
      <c r="P368" s="3">
        <v>31</v>
      </c>
      <c r="Q368" s="3">
        <f>VLOOKUP(J368,Aux_H_adj!$X$2:$Y$922,2,FALSE)</f>
        <v>31</v>
      </c>
      <c r="R368" s="3">
        <f>VLOOKUP(J368,Aux_H_adj!$X$2:$Z$922,3,FALSE)</f>
        <v>52.5</v>
      </c>
      <c r="S368" s="3">
        <f t="shared" si="47"/>
        <v>9.8676064716975116</v>
      </c>
      <c r="T368" s="3">
        <v>35.5</v>
      </c>
      <c r="U368" s="23">
        <f t="shared" si="51"/>
        <v>37.79</v>
      </c>
      <c r="V368" s="3">
        <f t="shared" si="48"/>
        <v>12.02893059888545</v>
      </c>
      <c r="W368" s="27">
        <f t="shared" si="52"/>
        <v>7.6E-3</v>
      </c>
      <c r="X368" s="27">
        <f t="shared" si="53"/>
        <v>1.14E-2</v>
      </c>
      <c r="Y368" s="3">
        <f>VLOOKUP(K368,SSP!$B$2:$D$113,3,FALSE)</f>
        <v>0.67000000000000026</v>
      </c>
      <c r="Z368" s="3">
        <f>EXP(Ferez!$B$8+Ferez!$B$9*LN(X368)+Ferez!$B$10*LN(O368)+Ferez!$B$11*LN(Y368))</f>
        <v>26.227973094750833</v>
      </c>
      <c r="AA368" s="3">
        <f>EXP(Ferez!$C$8+Ferez!$C$9*LN(Z368))</f>
        <v>8.4632839368755004</v>
      </c>
      <c r="AB368" s="3">
        <f>Ferez!$D$8+Ferez!$D$9*Z368+Ferez!$D$10*AA368</f>
        <v>2.880148629347894</v>
      </c>
      <c r="AC368" s="3">
        <f t="shared" si="54"/>
        <v>37.571405660974229</v>
      </c>
      <c r="AD368" s="3">
        <f>AC368*Ferez!$D$19</f>
        <v>18.785702830487114</v>
      </c>
      <c r="AE368" s="3">
        <f>(AD368/1000)*(10000/Ferez!$D$21)</f>
        <v>0.46964257076217786</v>
      </c>
      <c r="AF368" s="3">
        <f t="shared" si="55"/>
        <v>29.108121724098726</v>
      </c>
      <c r="AG368" s="3">
        <f>AF368*Ferez!$D$19</f>
        <v>14.554060862049363</v>
      </c>
      <c r="AH368" s="3">
        <f>(AG368/1000)*(10000/Ferez!$D$21)</f>
        <v>0.36385152155123407</v>
      </c>
      <c r="AI368" s="3">
        <f>AE368*Ferez!$D$20</f>
        <v>1.7220227594613187</v>
      </c>
    </row>
    <row r="369" spans="1:35" x14ac:dyDescent="0.25">
      <c r="A369" s="4">
        <v>1112</v>
      </c>
      <c r="B369" s="21" t="s">
        <v>3522</v>
      </c>
      <c r="C369" s="104">
        <v>3</v>
      </c>
      <c r="D369" s="22" t="s">
        <v>1787</v>
      </c>
      <c r="E369" s="100">
        <v>40709</v>
      </c>
      <c r="F369" s="100">
        <v>44204</v>
      </c>
      <c r="G369" s="105">
        <v>9.6</v>
      </c>
      <c r="H369" s="20" t="s">
        <v>1817</v>
      </c>
      <c r="I369" s="20" t="s">
        <v>1818</v>
      </c>
      <c r="J369" s="13">
        <v>2112</v>
      </c>
      <c r="K369" t="s">
        <v>22</v>
      </c>
      <c r="L369" t="s">
        <v>36</v>
      </c>
      <c r="M369" s="20" t="str">
        <f t="shared" si="49"/>
        <v>S</v>
      </c>
      <c r="N369" s="3">
        <v>11</v>
      </c>
      <c r="O369" s="23">
        <f t="shared" si="50"/>
        <v>11</v>
      </c>
      <c r="P369" s="3">
        <v>67</v>
      </c>
      <c r="Q369" s="3">
        <f>VLOOKUP(J369,Aux_H_adj!$X$2:$Y$922,2,FALSE)</f>
        <v>61</v>
      </c>
      <c r="R369" s="3">
        <f>VLOOKUP(J369,Aux_H_adj!$X$2:$Z$922,3,FALSE)</f>
        <v>67</v>
      </c>
      <c r="S369" s="3">
        <f t="shared" si="47"/>
        <v>21.326762374313976</v>
      </c>
      <c r="T369" s="3">
        <v>96.2</v>
      </c>
      <c r="U369" s="23">
        <f t="shared" si="51"/>
        <v>81.680000000000007</v>
      </c>
      <c r="V369" s="3">
        <f t="shared" si="48"/>
        <v>25.999551503492025</v>
      </c>
      <c r="W369" s="27">
        <f t="shared" si="52"/>
        <v>3.5700000000000003E-2</v>
      </c>
      <c r="X369" s="27">
        <f t="shared" si="53"/>
        <v>5.3100000000000001E-2</v>
      </c>
      <c r="Y369" s="3">
        <f>VLOOKUP(K369,SSP!$B$2:$D$113,3,FALSE)</f>
        <v>0.67000000000000026</v>
      </c>
      <c r="Z369" s="3">
        <f>EXP(Ferez!$B$8+Ferez!$B$9*LN(X369)+Ferez!$B$10*LN(O369)+Ferez!$B$11*LN(Y369))</f>
        <v>174.29631103486261</v>
      </c>
      <c r="AA369" s="3">
        <f>EXP(Ferez!$C$8+Ferez!$C$9*LN(Z369))</f>
        <v>34.500599954656622</v>
      </c>
      <c r="AB369" s="3">
        <f>Ferez!$D$8+Ferez!$D$9*Z369+Ferez!$D$10*AA369</f>
        <v>18.849097492307955</v>
      </c>
      <c r="AC369" s="3">
        <f t="shared" si="54"/>
        <v>227.64600848182718</v>
      </c>
      <c r="AD369" s="3">
        <f>AC369*Ferez!$D$19</f>
        <v>113.82300424091359</v>
      </c>
      <c r="AE369" s="3">
        <f>(AD369/1000)*(10000/Ferez!$D$21)</f>
        <v>2.8455751060228396</v>
      </c>
      <c r="AF369" s="3">
        <f t="shared" si="55"/>
        <v>193.14540852717056</v>
      </c>
      <c r="AG369" s="3">
        <f>AF369*Ferez!$D$19</f>
        <v>96.57270426358528</v>
      </c>
      <c r="AH369" s="3">
        <f>(AG369/1000)*(10000/Ferez!$D$21)</f>
        <v>2.4143176065896319</v>
      </c>
      <c r="AI369" s="3">
        <f>AE369*Ferez!$D$20</f>
        <v>10.433775388750412</v>
      </c>
    </row>
    <row r="370" spans="1:35" x14ac:dyDescent="0.25">
      <c r="A370" s="4">
        <v>1113</v>
      </c>
      <c r="B370" s="21" t="s">
        <v>3522</v>
      </c>
      <c r="C370" s="104">
        <v>3</v>
      </c>
      <c r="D370" s="22" t="s">
        <v>1787</v>
      </c>
      <c r="E370" s="100">
        <v>40709</v>
      </c>
      <c r="F370" s="100">
        <v>44204</v>
      </c>
      <c r="G370" s="105">
        <v>9.6</v>
      </c>
      <c r="H370" s="20" t="s">
        <v>1817</v>
      </c>
      <c r="I370" s="20" t="s">
        <v>1819</v>
      </c>
      <c r="J370" s="13">
        <v>2112</v>
      </c>
      <c r="K370" t="s">
        <v>22</v>
      </c>
      <c r="L370" t="s">
        <v>36</v>
      </c>
      <c r="M370" s="20" t="str">
        <f t="shared" si="49"/>
        <v>S</v>
      </c>
      <c r="N370" s="3">
        <v>11</v>
      </c>
      <c r="O370" s="23">
        <f t="shared" si="50"/>
        <v>9.07</v>
      </c>
      <c r="P370" s="3">
        <v>61</v>
      </c>
      <c r="Q370" s="3">
        <f>VLOOKUP(J370,Aux_H_adj!$X$2:$Y$922,2,FALSE)</f>
        <v>61</v>
      </c>
      <c r="R370" s="3">
        <f>VLOOKUP(J370,Aux_H_adj!$X$2:$Z$922,3,FALSE)</f>
        <v>67</v>
      </c>
      <c r="S370" s="3">
        <f t="shared" si="47"/>
        <v>19.416903057211233</v>
      </c>
      <c r="T370" s="3">
        <v>96.2</v>
      </c>
      <c r="U370" s="23">
        <f t="shared" si="51"/>
        <v>74.37</v>
      </c>
      <c r="V370" s="3">
        <f t="shared" si="48"/>
        <v>23.672706235488516</v>
      </c>
      <c r="W370" s="27">
        <f t="shared" si="52"/>
        <v>2.9600000000000001E-2</v>
      </c>
      <c r="X370" s="27">
        <f t="shared" si="53"/>
        <v>4.3999999999999997E-2</v>
      </c>
      <c r="Y370" s="3">
        <f>VLOOKUP(K370,SSP!$B$2:$D$113,3,FALSE)</f>
        <v>0.67000000000000026</v>
      </c>
      <c r="Z370" s="3">
        <f>EXP(Ferez!$B$8+Ferez!$B$9*LN(X370)+Ferez!$B$10*LN(O370)+Ferez!$B$11*LN(Y370))</f>
        <v>121.22282594621014</v>
      </c>
      <c r="AA370" s="3">
        <f>EXP(Ferez!$C$8+Ferez!$C$9*LN(Z370))</f>
        <v>26.352096083176249</v>
      </c>
      <c r="AB370" s="3">
        <f>Ferez!$D$8+Ferez!$D$9*Z370+Ferez!$D$10*AA370</f>
        <v>13.023092095351851</v>
      </c>
      <c r="AC370" s="3">
        <f t="shared" si="54"/>
        <v>160.59801412473823</v>
      </c>
      <c r="AD370" s="3">
        <f>AC370*Ferez!$D$19</f>
        <v>80.299007062369114</v>
      </c>
      <c r="AE370" s="3">
        <f>(AD370/1000)*(10000/Ferez!$D$21)</f>
        <v>2.007475176559228</v>
      </c>
      <c r="AF370" s="3">
        <f t="shared" si="55"/>
        <v>134.24591804156199</v>
      </c>
      <c r="AG370" s="3">
        <f>AF370*Ferez!$D$19</f>
        <v>67.122959020780996</v>
      </c>
      <c r="AH370" s="3">
        <f>(AG370/1000)*(10000/Ferez!$D$21)</f>
        <v>1.6780739755195249</v>
      </c>
      <c r="AI370" s="3">
        <f>AE370*Ferez!$D$20</f>
        <v>7.3607423140505022</v>
      </c>
    </row>
    <row r="371" spans="1:35" x14ac:dyDescent="0.25">
      <c r="A371" s="4">
        <v>1119</v>
      </c>
      <c r="B371" s="21" t="s">
        <v>3522</v>
      </c>
      <c r="C371" s="104">
        <v>3</v>
      </c>
      <c r="D371" s="22" t="s">
        <v>1787</v>
      </c>
      <c r="E371" s="100">
        <v>40709</v>
      </c>
      <c r="F371" s="100">
        <v>44204</v>
      </c>
      <c r="G371" s="105">
        <v>9.6</v>
      </c>
      <c r="H371" s="20" t="s">
        <v>1826</v>
      </c>
      <c r="I371" s="20" t="s">
        <v>1827</v>
      </c>
      <c r="J371" s="13">
        <v>2113</v>
      </c>
      <c r="K371" t="s">
        <v>7</v>
      </c>
      <c r="L371" t="s">
        <v>193</v>
      </c>
      <c r="M371" s="20" t="str">
        <f t="shared" si="49"/>
        <v>S</v>
      </c>
      <c r="N371" s="3">
        <v>12</v>
      </c>
      <c r="O371" s="23">
        <f t="shared" si="50"/>
        <v>12</v>
      </c>
      <c r="P371" s="3">
        <v>87.3</v>
      </c>
      <c r="Q371" s="3">
        <f>VLOOKUP(J371,Aux_H_adj!$X$2:$Y$922,2,FALSE)</f>
        <v>65</v>
      </c>
      <c r="R371" s="3">
        <f>VLOOKUP(J371,Aux_H_adj!$X$2:$Z$922,3,FALSE)</f>
        <v>87.3</v>
      </c>
      <c r="S371" s="3">
        <f t="shared" si="47"/>
        <v>27.788453063844926</v>
      </c>
      <c r="T371" s="3">
        <v>165</v>
      </c>
      <c r="U371" s="23">
        <f t="shared" si="51"/>
        <v>106.43</v>
      </c>
      <c r="V371" s="3">
        <f t="shared" si="48"/>
        <v>33.877721186540846</v>
      </c>
      <c r="W371" s="27">
        <f t="shared" si="52"/>
        <v>6.0600000000000001E-2</v>
      </c>
      <c r="X371" s="27">
        <f t="shared" si="53"/>
        <v>9.01E-2</v>
      </c>
      <c r="Y371" s="3">
        <f>VLOOKUP(K371,SSP!$B$2:$D$113,3,FALSE)</f>
        <v>0.57999999999999996</v>
      </c>
      <c r="Z371" s="3">
        <f>EXP(Ferez!$B$8+Ferez!$B$9*LN(X371)+Ferez!$B$10*LN(O371)+Ferez!$B$11*LN(Y371))</f>
        <v>269.50659400282763</v>
      </c>
      <c r="AA371" s="3">
        <f>EXP(Ferez!$C$8+Ferez!$C$9*LN(Z371))</f>
        <v>47.672466191695229</v>
      </c>
      <c r="AB371" s="3">
        <f>Ferez!$D$8+Ferez!$D$9*Z371+Ferez!$D$10*AA371</f>
        <v>29.42523609323986</v>
      </c>
      <c r="AC371" s="3">
        <f t="shared" si="54"/>
        <v>346.60429628776268</v>
      </c>
      <c r="AD371" s="3">
        <f>AC371*Ferez!$D$19</f>
        <v>173.30214814388134</v>
      </c>
      <c r="AE371" s="3">
        <f>(AD371/1000)*(10000/Ferez!$D$21)</f>
        <v>4.3325537035970338</v>
      </c>
      <c r="AF371" s="3">
        <f t="shared" si="55"/>
        <v>298.93183009606747</v>
      </c>
      <c r="AG371" s="3">
        <f>AF371*Ferez!$D$19</f>
        <v>149.46591504803374</v>
      </c>
      <c r="AH371" s="3">
        <f>(AG371/1000)*(10000/Ferez!$D$21)</f>
        <v>3.7366478762008439</v>
      </c>
      <c r="AI371" s="3">
        <f>AE371*Ferez!$D$20</f>
        <v>15.886030246522457</v>
      </c>
    </row>
    <row r="372" spans="1:35" x14ac:dyDescent="0.25">
      <c r="A372" s="4">
        <v>1120</v>
      </c>
      <c r="B372" s="21" t="s">
        <v>3522</v>
      </c>
      <c r="C372" s="104">
        <v>3</v>
      </c>
      <c r="D372" s="22" t="s">
        <v>1787</v>
      </c>
      <c r="E372" s="100">
        <v>40709</v>
      </c>
      <c r="F372" s="100">
        <v>44204</v>
      </c>
      <c r="G372" s="105">
        <v>9.6</v>
      </c>
      <c r="H372" s="20" t="s">
        <v>1826</v>
      </c>
      <c r="I372" s="20" t="s">
        <v>1828</v>
      </c>
      <c r="J372" s="13">
        <v>2113</v>
      </c>
      <c r="K372" t="s">
        <v>7</v>
      </c>
      <c r="L372" t="s">
        <v>193</v>
      </c>
      <c r="M372" s="20" t="str">
        <f t="shared" si="49"/>
        <v>S</v>
      </c>
      <c r="N372" s="3">
        <v>12</v>
      </c>
      <c r="O372" s="23">
        <f t="shared" si="50"/>
        <v>9.27</v>
      </c>
      <c r="P372" s="3">
        <v>65</v>
      </c>
      <c r="Q372" s="3">
        <f>VLOOKUP(J372,Aux_H_adj!$X$2:$Y$922,2,FALSE)</f>
        <v>65</v>
      </c>
      <c r="R372" s="3">
        <f>VLOOKUP(J372,Aux_H_adj!$X$2:$Z$922,3,FALSE)</f>
        <v>87.3</v>
      </c>
      <c r="S372" s="3">
        <f t="shared" si="47"/>
        <v>20.690142601946395</v>
      </c>
      <c r="T372" s="3">
        <v>165</v>
      </c>
      <c r="U372" s="23">
        <f t="shared" si="51"/>
        <v>79.239999999999995</v>
      </c>
      <c r="V372" s="3">
        <f t="shared" si="48"/>
        <v>25.222875381203572</v>
      </c>
      <c r="W372" s="27">
        <f t="shared" si="52"/>
        <v>3.3599999999999998E-2</v>
      </c>
      <c r="X372" s="27">
        <f t="shared" si="53"/>
        <v>0.05</v>
      </c>
      <c r="Y372" s="3">
        <f>VLOOKUP(K372,SSP!$B$2:$D$113,3,FALSE)</f>
        <v>0.57999999999999996</v>
      </c>
      <c r="Z372" s="3">
        <f>EXP(Ferez!$B$8+Ferez!$B$9*LN(X372)+Ferez!$B$10*LN(O372)+Ferez!$B$11*LN(Y372))</f>
        <v>120.53529268276128</v>
      </c>
      <c r="AA372" s="3">
        <f>EXP(Ferez!$C$8+Ferez!$C$9*LN(Z372))</f>
        <v>26.241120036841789</v>
      </c>
      <c r="AB372" s="3">
        <f>Ferez!$D$8+Ferez!$D$9*Z372+Ferez!$D$10*AA372</f>
        <v>12.948086983329965</v>
      </c>
      <c r="AC372" s="3">
        <f t="shared" si="54"/>
        <v>159.72449970293303</v>
      </c>
      <c r="AD372" s="3">
        <f>AC372*Ferez!$D$19</f>
        <v>79.862249851466515</v>
      </c>
      <c r="AE372" s="3">
        <f>(AD372/1000)*(10000/Ferez!$D$21)</f>
        <v>1.9965562462866631</v>
      </c>
      <c r="AF372" s="3">
        <f t="shared" si="55"/>
        <v>133.48337966609125</v>
      </c>
      <c r="AG372" s="3">
        <f>AF372*Ferez!$D$19</f>
        <v>66.741689833045626</v>
      </c>
      <c r="AH372" s="3">
        <f>(AG372/1000)*(10000/Ferez!$D$21)</f>
        <v>1.6685422458261407</v>
      </c>
      <c r="AI372" s="3">
        <f>AE372*Ferez!$D$20</f>
        <v>7.3207062363844306</v>
      </c>
    </row>
    <row r="373" spans="1:35" x14ac:dyDescent="0.25">
      <c r="A373" s="4">
        <v>1121</v>
      </c>
      <c r="B373" s="21" t="s">
        <v>3522</v>
      </c>
      <c r="C373" s="104">
        <v>3</v>
      </c>
      <c r="D373" s="22" t="s">
        <v>1787</v>
      </c>
      <c r="E373" s="100">
        <v>40709</v>
      </c>
      <c r="F373" s="100">
        <v>44204</v>
      </c>
      <c r="G373" s="105">
        <v>9.6</v>
      </c>
      <c r="H373" s="20" t="s">
        <v>1826</v>
      </c>
      <c r="I373" s="20" t="s">
        <v>1829</v>
      </c>
      <c r="J373" s="13">
        <v>2113</v>
      </c>
      <c r="K373" t="s">
        <v>7</v>
      </c>
      <c r="L373" t="s">
        <v>193</v>
      </c>
      <c r="M373" s="20" t="str">
        <f t="shared" si="49"/>
        <v>S</v>
      </c>
      <c r="N373" s="3">
        <v>12</v>
      </c>
      <c r="O373" s="23">
        <f t="shared" si="50"/>
        <v>9.48</v>
      </c>
      <c r="P373" s="3">
        <v>69.5</v>
      </c>
      <c r="Q373" s="3">
        <f>VLOOKUP(J373,Aux_H_adj!$X$2:$Y$922,2,FALSE)</f>
        <v>65</v>
      </c>
      <c r="R373" s="3">
        <f>VLOOKUP(J373,Aux_H_adj!$X$2:$Z$922,3,FALSE)</f>
        <v>87.3</v>
      </c>
      <c r="S373" s="3">
        <f t="shared" si="47"/>
        <v>22.122537089773452</v>
      </c>
      <c r="T373" s="3">
        <v>165</v>
      </c>
      <c r="U373" s="23">
        <f t="shared" si="51"/>
        <v>84.73</v>
      </c>
      <c r="V373" s="3">
        <f t="shared" si="48"/>
        <v>26.970396656352587</v>
      </c>
      <c r="W373" s="27">
        <f t="shared" si="52"/>
        <v>3.8399999999999997E-2</v>
      </c>
      <c r="X373" s="27">
        <f t="shared" si="53"/>
        <v>5.7099999999999998E-2</v>
      </c>
      <c r="Y373" s="3">
        <f>VLOOKUP(K373,SSP!$B$2:$D$113,3,FALSE)</f>
        <v>0.57999999999999996</v>
      </c>
      <c r="Z373" s="3">
        <f>EXP(Ferez!$B$8+Ferez!$B$9*LN(X373)+Ferez!$B$10*LN(O373)+Ferez!$B$11*LN(Y373))</f>
        <v>139.62365260301536</v>
      </c>
      <c r="AA373" s="3">
        <f>EXP(Ferez!$C$8+Ferez!$C$9*LN(Z373))</f>
        <v>29.265319555156918</v>
      </c>
      <c r="AB373" s="3">
        <f>Ferez!$D$8+Ferez!$D$9*Z373+Ferez!$D$10*AA373</f>
        <v>15.03539965465129</v>
      </c>
      <c r="AC373" s="3">
        <f t="shared" si="54"/>
        <v>183.92437181282355</v>
      </c>
      <c r="AD373" s="3">
        <f>AC373*Ferez!$D$19</f>
        <v>91.962185906411776</v>
      </c>
      <c r="AE373" s="3">
        <f>(AD373/1000)*(10000/Ferez!$D$21)</f>
        <v>2.2990546476602947</v>
      </c>
      <c r="AF373" s="3">
        <f t="shared" si="55"/>
        <v>154.65905225766664</v>
      </c>
      <c r="AG373" s="3">
        <f>AF373*Ferez!$D$19</f>
        <v>77.329526128833322</v>
      </c>
      <c r="AH373" s="3">
        <f>(AG373/1000)*(10000/Ferez!$D$21)</f>
        <v>1.9332381532208331</v>
      </c>
      <c r="AI373" s="3">
        <f>AE373*Ferez!$D$20</f>
        <v>8.4298670414210797</v>
      </c>
    </row>
    <row r="374" spans="1:35" x14ac:dyDescent="0.25">
      <c r="A374" s="4">
        <v>1107</v>
      </c>
      <c r="B374" s="21" t="s">
        <v>3522</v>
      </c>
      <c r="C374" s="104">
        <v>3</v>
      </c>
      <c r="D374" s="22" t="s">
        <v>1787</v>
      </c>
      <c r="E374" s="100">
        <v>40709</v>
      </c>
      <c r="F374" s="100">
        <v>44204</v>
      </c>
      <c r="G374" s="105">
        <v>9.6</v>
      </c>
      <c r="H374" s="20" t="s">
        <v>1810</v>
      </c>
      <c r="I374" s="20" t="s">
        <v>1811</v>
      </c>
      <c r="J374" s="13">
        <v>3683</v>
      </c>
      <c r="K374" t="s">
        <v>12</v>
      </c>
      <c r="L374" t="s">
        <v>30</v>
      </c>
      <c r="M374" s="20" t="str">
        <f t="shared" si="49"/>
        <v>N</v>
      </c>
      <c r="N374" s="3">
        <v>4.5</v>
      </c>
      <c r="O374" s="23">
        <f t="shared" si="50"/>
        <v>4.5</v>
      </c>
      <c r="P374" s="3">
        <v>12.2</v>
      </c>
      <c r="Q374" s="3">
        <f>VLOOKUP(J374,Aux_H_adj!$X$2:$Y$922,2,FALSE)</f>
        <v>12.2</v>
      </c>
      <c r="R374" s="3">
        <f>VLOOKUP(J374,Aux_H_adj!$X$2:$Z$922,3,FALSE)</f>
        <v>12.2</v>
      </c>
      <c r="S374" s="3">
        <f t="shared" si="47"/>
        <v>3.883380611442246</v>
      </c>
      <c r="T374" s="3">
        <v>12.2</v>
      </c>
      <c r="U374" s="23">
        <f t="shared" si="51"/>
        <v>12.2</v>
      </c>
      <c r="V374" s="3">
        <f t="shared" si="48"/>
        <v>3.883380611442246</v>
      </c>
      <c r="W374" s="27">
        <f t="shared" si="52"/>
        <v>1.1999999999999999E-3</v>
      </c>
      <c r="X374" s="27">
        <f t="shared" si="53"/>
        <v>1.1999999999999999E-3</v>
      </c>
      <c r="Y374" s="3">
        <f>VLOOKUP(K374,SSP!$B$2:$D$113,3,FALSE)</f>
        <v>0.7000000000000004</v>
      </c>
      <c r="Z374" s="3">
        <f>EXP(Ferez!$B$8+Ferez!$B$9*LN(X374)+Ferez!$B$10*LN(O374)+Ferez!$B$11*LN(Y374))</f>
        <v>2.1489240151317448</v>
      </c>
      <c r="AA374" s="3">
        <f>EXP(Ferez!$C$8+Ferez!$C$9*LN(Z374))</f>
        <v>1.3223794890474403</v>
      </c>
      <c r="AB374" s="3">
        <f>Ferez!$D$8+Ferez!$D$9*Z374+Ferez!$D$10*AA374</f>
        <v>0.53387358355568559</v>
      </c>
      <c r="AC374" s="3">
        <f t="shared" si="54"/>
        <v>4.0051770877348707</v>
      </c>
      <c r="AD374" s="3">
        <f>AC374*Ferez!$D$19</f>
        <v>2.0025885438674353</v>
      </c>
      <c r="AE374" s="3">
        <f>(AD374/1000)*(10000/Ferez!$D$21)</f>
        <v>5.0064713596685885E-2</v>
      </c>
      <c r="AF374" s="3">
        <f t="shared" si="55"/>
        <v>2.6827975986874302</v>
      </c>
      <c r="AG374" s="3">
        <f>AF374*Ferez!$D$19</f>
        <v>1.3413987993437151</v>
      </c>
      <c r="AH374" s="3">
        <f>(AG374/1000)*(10000/Ferez!$D$21)</f>
        <v>3.3534969983592879E-2</v>
      </c>
      <c r="AI374" s="3">
        <f>AE374*Ferez!$D$20</f>
        <v>0.18357061652118156</v>
      </c>
    </row>
    <row r="375" spans="1:35" x14ac:dyDescent="0.25">
      <c r="A375" s="4">
        <v>1128</v>
      </c>
      <c r="B375" s="21" t="s">
        <v>3522</v>
      </c>
      <c r="C375" s="104">
        <v>3</v>
      </c>
      <c r="D375" s="22" t="s">
        <v>1787</v>
      </c>
      <c r="E375" s="100">
        <v>40709</v>
      </c>
      <c r="F375" s="100">
        <v>44204</v>
      </c>
      <c r="G375" s="105">
        <v>9.6</v>
      </c>
      <c r="H375" s="20" t="s">
        <v>1838</v>
      </c>
      <c r="I375" s="20" t="s">
        <v>1839</v>
      </c>
      <c r="J375" s="13">
        <v>3684</v>
      </c>
      <c r="K375" t="s">
        <v>12</v>
      </c>
      <c r="L375" t="s">
        <v>30</v>
      </c>
      <c r="M375" s="20" t="str">
        <f t="shared" si="49"/>
        <v>N</v>
      </c>
      <c r="N375" s="3">
        <v>5.5</v>
      </c>
      <c r="O375" s="23">
        <f t="shared" si="50"/>
        <v>5.5</v>
      </c>
      <c r="P375" s="3">
        <v>10</v>
      </c>
      <c r="Q375" s="3">
        <f>VLOOKUP(J375,Aux_H_adj!$X$2:$Y$922,2,FALSE)</f>
        <v>10</v>
      </c>
      <c r="R375" s="3">
        <f>VLOOKUP(J375,Aux_H_adj!$X$2:$Z$922,3,FALSE)</f>
        <v>10</v>
      </c>
      <c r="S375" s="3">
        <f t="shared" si="47"/>
        <v>3.183098861837907</v>
      </c>
      <c r="T375" s="3">
        <v>11</v>
      </c>
      <c r="U375" s="23">
        <f t="shared" si="51"/>
        <v>11</v>
      </c>
      <c r="V375" s="3">
        <f t="shared" si="48"/>
        <v>3.5014087480216975</v>
      </c>
      <c r="W375" s="27">
        <f t="shared" si="52"/>
        <v>8.0000000000000004E-4</v>
      </c>
      <c r="X375" s="27">
        <f t="shared" si="53"/>
        <v>1E-3</v>
      </c>
      <c r="Y375" s="3">
        <f>VLOOKUP(K375,SSP!$B$2:$D$113,3,FALSE)</f>
        <v>0.7000000000000004</v>
      </c>
      <c r="Z375" s="3">
        <f>EXP(Ferez!$B$8+Ferez!$B$9*LN(X375)+Ferez!$B$10*LN(O375)+Ferez!$B$11*LN(Y375))</f>
        <v>2.1937736317451244</v>
      </c>
      <c r="AA375" s="3">
        <f>EXP(Ferez!$C$8+Ferez!$C$9*LN(Z375))</f>
        <v>1.3428024775980307</v>
      </c>
      <c r="AB375" s="3">
        <f>Ferez!$D$8+Ferez!$D$9*Z375+Ferez!$D$10*AA375</f>
        <v>0.53762966482246555</v>
      </c>
      <c r="AC375" s="3">
        <f t="shared" si="54"/>
        <v>4.0742057741656206</v>
      </c>
      <c r="AD375" s="3">
        <f>AC375*Ferez!$D$19</f>
        <v>2.0371028870828103</v>
      </c>
      <c r="AE375" s="3">
        <f>(AD375/1000)*(10000/Ferez!$D$21)</f>
        <v>5.0927572177070259E-2</v>
      </c>
      <c r="AF375" s="3">
        <f t="shared" si="55"/>
        <v>2.7314032965675898</v>
      </c>
      <c r="AG375" s="3">
        <f>AF375*Ferez!$D$19</f>
        <v>1.3657016482837949</v>
      </c>
      <c r="AH375" s="3">
        <f>(AG375/1000)*(10000/Ferez!$D$21)</f>
        <v>3.4142541207094874E-2</v>
      </c>
      <c r="AI375" s="3">
        <f>AE375*Ferez!$D$20</f>
        <v>0.18673443131592427</v>
      </c>
    </row>
    <row r="376" spans="1:35" x14ac:dyDescent="0.25">
      <c r="A376" s="4">
        <v>1212</v>
      </c>
      <c r="B376" s="21" t="s">
        <v>3522</v>
      </c>
      <c r="C376" s="104">
        <v>5</v>
      </c>
      <c r="D376" s="22" t="s">
        <v>1846</v>
      </c>
      <c r="E376" s="100">
        <v>42719</v>
      </c>
      <c r="F376" s="100">
        <v>44204</v>
      </c>
      <c r="G376" s="105">
        <v>4.0999999999999996</v>
      </c>
      <c r="H376" s="20" t="s">
        <v>1950</v>
      </c>
      <c r="I376" s="20" t="s">
        <v>1951</v>
      </c>
      <c r="J376" s="13">
        <v>2373</v>
      </c>
      <c r="K376" t="s">
        <v>110</v>
      </c>
      <c r="L376" t="s">
        <v>109</v>
      </c>
      <c r="M376" s="20" t="str">
        <f t="shared" si="49"/>
        <v>S</v>
      </c>
      <c r="N376" s="3">
        <v>5.5</v>
      </c>
      <c r="O376" s="23">
        <f t="shared" si="50"/>
        <v>4.7</v>
      </c>
      <c r="P376" s="3">
        <v>15</v>
      </c>
      <c r="Q376" s="3">
        <f>VLOOKUP(J376,Aux_H_adj!$X$2:$Y$922,2,FALSE)</f>
        <v>9.4</v>
      </c>
      <c r="R376" s="3">
        <f>VLOOKUP(J376,Aux_H_adj!$X$2:$Z$922,3,FALSE)</f>
        <v>18</v>
      </c>
      <c r="S376" s="3">
        <f t="shared" si="47"/>
        <v>4.7746482927568605</v>
      </c>
      <c r="T376" s="3">
        <v>40.5</v>
      </c>
      <c r="U376" s="23">
        <f t="shared" si="51"/>
        <v>18.29</v>
      </c>
      <c r="V376" s="3">
        <f t="shared" si="48"/>
        <v>5.8218878183015317</v>
      </c>
      <c r="W376" s="27">
        <f t="shared" si="52"/>
        <v>1.8E-3</v>
      </c>
      <c r="X376" s="27">
        <f t="shared" si="53"/>
        <v>2.7000000000000001E-3</v>
      </c>
      <c r="Y376" s="3">
        <f>VLOOKUP(K376,SSP!$B$2:$D$113,3,FALSE)</f>
        <v>0.34</v>
      </c>
      <c r="Z376" s="3">
        <f>EXP(Ferez!$B$8+Ferez!$B$9*LN(X376)+Ferez!$B$10*LN(O376)+Ferez!$B$11*LN(Y376))</f>
        <v>2.3045466094279532</v>
      </c>
      <c r="AA376" s="3">
        <f>EXP(Ferez!$C$8+Ferez!$C$9*LN(Z376))</f>
        <v>1.3927898898697353</v>
      </c>
      <c r="AB376" s="3">
        <f>Ferez!$D$8+Ferez!$D$9*Z376+Ferez!$D$10*AA376</f>
        <v>0.54694593412116399</v>
      </c>
      <c r="AC376" s="3">
        <f t="shared" si="54"/>
        <v>4.2442824334188529</v>
      </c>
      <c r="AD376" s="3">
        <f>AC376*Ferez!$D$19</f>
        <v>2.1221412167094265</v>
      </c>
      <c r="AE376" s="3">
        <f>(AD376/1000)*(10000/Ferez!$D$21)</f>
        <v>5.3053530417735667E-2</v>
      </c>
      <c r="AF376" s="3">
        <f t="shared" si="55"/>
        <v>2.8514925435491172</v>
      </c>
      <c r="AG376" s="3">
        <f>AF376*Ferez!$D$19</f>
        <v>1.4257462717745586</v>
      </c>
      <c r="AH376" s="3">
        <f>(AG376/1000)*(10000/Ferez!$D$21)</f>
        <v>3.5643656794363966E-2</v>
      </c>
      <c r="AI376" s="3">
        <f>AE376*Ferez!$D$20</f>
        <v>0.19452961153169743</v>
      </c>
    </row>
    <row r="377" spans="1:35" x14ac:dyDescent="0.25">
      <c r="A377" s="4">
        <v>1213</v>
      </c>
      <c r="B377" s="21" t="s">
        <v>3522</v>
      </c>
      <c r="C377" s="104">
        <v>5</v>
      </c>
      <c r="D377" s="22" t="s">
        <v>1846</v>
      </c>
      <c r="E377" s="100">
        <v>42719</v>
      </c>
      <c r="F377" s="100">
        <v>44204</v>
      </c>
      <c r="G377" s="105">
        <v>4.0999999999999996</v>
      </c>
      <c r="H377" s="20" t="s">
        <v>1950</v>
      </c>
      <c r="I377" s="20" t="s">
        <v>1952</v>
      </c>
      <c r="J377" s="13">
        <v>2373</v>
      </c>
      <c r="K377" t="s">
        <v>110</v>
      </c>
      <c r="L377" t="s">
        <v>109</v>
      </c>
      <c r="M377" s="20" t="str">
        <f t="shared" si="49"/>
        <v>S</v>
      </c>
      <c r="N377" s="3">
        <v>5.5</v>
      </c>
      <c r="O377" s="23">
        <f t="shared" si="50"/>
        <v>5.5</v>
      </c>
      <c r="P377" s="3">
        <v>18</v>
      </c>
      <c r="Q377" s="3">
        <f>VLOOKUP(J377,Aux_H_adj!$X$2:$Y$922,2,FALSE)</f>
        <v>9.4</v>
      </c>
      <c r="R377" s="3">
        <f>VLOOKUP(J377,Aux_H_adj!$X$2:$Z$922,3,FALSE)</f>
        <v>18</v>
      </c>
      <c r="S377" s="3">
        <f t="shared" si="47"/>
        <v>5.7295779513082321</v>
      </c>
      <c r="T377" s="3">
        <v>40.5</v>
      </c>
      <c r="U377" s="23">
        <f t="shared" si="51"/>
        <v>21.94</v>
      </c>
      <c r="V377" s="3">
        <f t="shared" si="48"/>
        <v>6.9837189028723676</v>
      </c>
      <c r="W377" s="27">
        <f t="shared" si="52"/>
        <v>2.5999999999999999E-3</v>
      </c>
      <c r="X377" s="27">
        <f t="shared" si="53"/>
        <v>3.8E-3</v>
      </c>
      <c r="Y377" s="3">
        <f>VLOOKUP(K377,SSP!$B$2:$D$113,3,FALSE)</f>
        <v>0.34</v>
      </c>
      <c r="Z377" s="3">
        <f>EXP(Ferez!$B$8+Ferez!$B$9*LN(X377)+Ferez!$B$10*LN(O377)+Ferez!$B$11*LN(Y377))</f>
        <v>3.7022685706609693</v>
      </c>
      <c r="AA377" s="3">
        <f>EXP(Ferez!$C$8+Ferez!$C$9*LN(Z377))</f>
        <v>1.9799042496670103</v>
      </c>
      <c r="AB377" s="3">
        <f>Ferez!$D$8+Ferez!$D$9*Z377+Ferez!$D$10*AA377</f>
        <v>0.66825871247071622</v>
      </c>
      <c r="AC377" s="3">
        <f t="shared" si="54"/>
        <v>6.3504315327986953</v>
      </c>
      <c r="AD377" s="3">
        <f>AC377*Ferez!$D$19</f>
        <v>3.1752157663993477</v>
      </c>
      <c r="AE377" s="3">
        <f>(AD377/1000)*(10000/Ferez!$D$21)</f>
        <v>7.9380394159983686E-2</v>
      </c>
      <c r="AF377" s="3">
        <f t="shared" si="55"/>
        <v>4.3705272831316853</v>
      </c>
      <c r="AG377" s="3">
        <f>AF377*Ferez!$D$19</f>
        <v>2.1852636415658426</v>
      </c>
      <c r="AH377" s="3">
        <f>(AG377/1000)*(10000/Ferez!$D$21)</f>
        <v>5.4631591039146069E-2</v>
      </c>
      <c r="AI377" s="3">
        <f>AE377*Ferez!$D$20</f>
        <v>0.29106144525327349</v>
      </c>
    </row>
    <row r="378" spans="1:35" x14ac:dyDescent="0.25">
      <c r="A378" s="4">
        <v>1214</v>
      </c>
      <c r="B378" s="21" t="s">
        <v>3522</v>
      </c>
      <c r="C378" s="104">
        <v>5</v>
      </c>
      <c r="D378" s="22" t="s">
        <v>1846</v>
      </c>
      <c r="E378" s="100">
        <v>42719</v>
      </c>
      <c r="F378" s="100">
        <v>44204</v>
      </c>
      <c r="G378" s="105">
        <v>4.0999999999999996</v>
      </c>
      <c r="H378" s="20" t="s">
        <v>1950</v>
      </c>
      <c r="I378" s="20" t="s">
        <v>1953</v>
      </c>
      <c r="J378" s="13">
        <v>2373</v>
      </c>
      <c r="K378" t="s">
        <v>110</v>
      </c>
      <c r="L378" t="s">
        <v>109</v>
      </c>
      <c r="M378" s="20" t="str">
        <f t="shared" si="49"/>
        <v>S</v>
      </c>
      <c r="N378" s="3">
        <v>5.5</v>
      </c>
      <c r="O378" s="23">
        <f t="shared" si="50"/>
        <v>3.25</v>
      </c>
      <c r="P378" s="3">
        <v>9.4</v>
      </c>
      <c r="Q378" s="3">
        <f>VLOOKUP(J378,Aux_H_adj!$X$2:$Y$922,2,FALSE)</f>
        <v>9.4</v>
      </c>
      <c r="R378" s="3">
        <f>VLOOKUP(J378,Aux_H_adj!$X$2:$Z$922,3,FALSE)</f>
        <v>18</v>
      </c>
      <c r="S378" s="3">
        <f t="shared" si="47"/>
        <v>2.9921129301276324</v>
      </c>
      <c r="T378" s="3">
        <v>40.5</v>
      </c>
      <c r="U378" s="23">
        <f t="shared" si="51"/>
        <v>11.46</v>
      </c>
      <c r="V378" s="3">
        <f t="shared" si="48"/>
        <v>3.6478312956662413</v>
      </c>
      <c r="W378" s="27">
        <f t="shared" si="52"/>
        <v>6.9999999999999999E-4</v>
      </c>
      <c r="X378" s="27">
        <f t="shared" si="53"/>
        <v>1E-3</v>
      </c>
      <c r="Y378" s="3">
        <f>VLOOKUP(K378,SSP!$B$2:$D$113,3,FALSE)</f>
        <v>0.34</v>
      </c>
      <c r="Z378" s="3">
        <f>EXP(Ferez!$B$8+Ferez!$B$9*LN(X378)+Ferez!$B$10*LN(O378)+Ferez!$B$11*LN(Y378))</f>
        <v>0.63231165717621307</v>
      </c>
      <c r="AA378" s="3">
        <f>EXP(Ferez!$C$8+Ferez!$C$9*LN(Z378))</f>
        <v>0.53352522660792301</v>
      </c>
      <c r="AB378" s="3">
        <f>Ferez!$D$8+Ferez!$D$9*Z378+Ferez!$D$10*AA378</f>
        <v>0.41533011191111086</v>
      </c>
      <c r="AC378" s="3">
        <f t="shared" si="54"/>
        <v>1.581166995695247</v>
      </c>
      <c r="AD378" s="3">
        <f>AC378*Ferez!$D$19</f>
        <v>0.7905834978476235</v>
      </c>
      <c r="AE378" s="3">
        <f>(AD378/1000)*(10000/Ferez!$D$21)</f>
        <v>1.9764587446190585E-2</v>
      </c>
      <c r="AF378" s="3">
        <f t="shared" si="55"/>
        <v>1.0476417690873239</v>
      </c>
      <c r="AG378" s="3">
        <f>AF378*Ferez!$D$19</f>
        <v>0.52382088454366194</v>
      </c>
      <c r="AH378" s="3">
        <f>(AG378/1000)*(10000/Ferez!$D$21)</f>
        <v>1.3095522113591549E-2</v>
      </c>
      <c r="AI378" s="3">
        <f>AE378*Ferez!$D$20</f>
        <v>7.2470153969365472E-2</v>
      </c>
    </row>
    <row r="379" spans="1:35" x14ac:dyDescent="0.25">
      <c r="A379" s="4">
        <v>1137</v>
      </c>
      <c r="B379" s="21" t="s">
        <v>3522</v>
      </c>
      <c r="C379" s="104">
        <v>5</v>
      </c>
      <c r="D379" s="22" t="s">
        <v>1846</v>
      </c>
      <c r="E379" s="100">
        <v>42719</v>
      </c>
      <c r="F379" s="100">
        <v>44204</v>
      </c>
      <c r="G379" s="105">
        <v>4.0999999999999996</v>
      </c>
      <c r="H379" s="20" t="s">
        <v>1851</v>
      </c>
      <c r="I379" s="20" t="s">
        <v>1852</v>
      </c>
      <c r="J379" s="13">
        <v>2374</v>
      </c>
      <c r="K379" t="s">
        <v>127</v>
      </c>
      <c r="L379" t="s">
        <v>126</v>
      </c>
      <c r="M379" s="20" t="str">
        <f t="shared" si="49"/>
        <v>N</v>
      </c>
      <c r="N379" s="3">
        <v>5</v>
      </c>
      <c r="O379" s="23">
        <f t="shared" si="50"/>
        <v>5</v>
      </c>
      <c r="P379" s="3">
        <v>16</v>
      </c>
      <c r="Q379" s="3">
        <f>VLOOKUP(J379,Aux_H_adj!$X$2:$Y$922,2,FALSE)</f>
        <v>16</v>
      </c>
      <c r="R379" s="3">
        <f>VLOOKUP(J379,Aux_H_adj!$X$2:$Z$922,3,FALSE)</f>
        <v>16</v>
      </c>
      <c r="S379" s="3">
        <f t="shared" si="47"/>
        <v>5.0929581789406511</v>
      </c>
      <c r="T379" s="3">
        <v>18</v>
      </c>
      <c r="U379" s="23">
        <f t="shared" si="51"/>
        <v>18</v>
      </c>
      <c r="V379" s="3">
        <f t="shared" si="48"/>
        <v>5.7295779513082321</v>
      </c>
      <c r="W379" s="27">
        <f t="shared" si="52"/>
        <v>2E-3</v>
      </c>
      <c r="X379" s="27">
        <f t="shared" si="53"/>
        <v>2.5999999999999999E-3</v>
      </c>
      <c r="Y379" s="3">
        <f>VLOOKUP(K379,SSP!$B$2:$D$113,3,FALSE)</f>
        <v>0.61999999999999966</v>
      </c>
      <c r="Z379" s="3">
        <f>EXP(Ferez!$B$8+Ferez!$B$9*LN(X379)+Ferez!$B$10*LN(O379)+Ferez!$B$11*LN(Y379))</f>
        <v>4.3615609316176851</v>
      </c>
      <c r="AA379" s="3">
        <f>EXP(Ferez!$C$8+Ferez!$C$9*LN(Z379))</f>
        <v>2.2359041304531657</v>
      </c>
      <c r="AB379" s="3">
        <f>Ferez!$D$8+Ferez!$D$9*Z379+Ferez!$D$10*AA379</f>
        <v>0.72728595607061941</v>
      </c>
      <c r="AC379" s="3">
        <f t="shared" si="54"/>
        <v>7.3247510181414706</v>
      </c>
      <c r="AD379" s="3">
        <f>AC379*Ferez!$D$19</f>
        <v>3.6623755090707353</v>
      </c>
      <c r="AE379" s="3">
        <f>(AD379/1000)*(10000/Ferez!$D$21)</f>
        <v>9.1559387726768388E-2</v>
      </c>
      <c r="AF379" s="3">
        <f t="shared" si="55"/>
        <v>5.0888468876883044</v>
      </c>
      <c r="AG379" s="3">
        <f>AF379*Ferez!$D$19</f>
        <v>2.5444234438441522</v>
      </c>
      <c r="AH379" s="3">
        <f>(AG379/1000)*(10000/Ferez!$D$21)</f>
        <v>6.3610586096103802E-2</v>
      </c>
      <c r="AI379" s="3">
        <f>AE379*Ferez!$D$20</f>
        <v>0.33571775499815076</v>
      </c>
    </row>
    <row r="380" spans="1:35" x14ac:dyDescent="0.25">
      <c r="A380" s="4">
        <v>1182</v>
      </c>
      <c r="B380" s="21" t="s">
        <v>3522</v>
      </c>
      <c r="C380" s="104">
        <v>5</v>
      </c>
      <c r="D380" s="22" t="s">
        <v>1846</v>
      </c>
      <c r="E380" s="100">
        <v>42719</v>
      </c>
      <c r="F380" s="100">
        <v>44204</v>
      </c>
      <c r="G380" s="105">
        <v>4.0999999999999996</v>
      </c>
      <c r="H380" s="20" t="s">
        <v>1913</v>
      </c>
      <c r="I380" s="20" t="s">
        <v>1914</v>
      </c>
      <c r="J380" s="13">
        <v>2375</v>
      </c>
      <c r="K380" t="s">
        <v>77</v>
      </c>
      <c r="L380" t="s">
        <v>76</v>
      </c>
      <c r="M380" s="20" t="str">
        <f t="shared" si="49"/>
        <v>S</v>
      </c>
      <c r="N380" s="3">
        <v>8.5</v>
      </c>
      <c r="O380" s="23">
        <f t="shared" si="50"/>
        <v>8.5</v>
      </c>
      <c r="P380" s="3">
        <v>46.2</v>
      </c>
      <c r="Q380" s="3">
        <f>VLOOKUP(J380,Aux_H_adj!$X$2:$Y$922,2,FALSE)</f>
        <v>17.399999999999999</v>
      </c>
      <c r="R380" s="3">
        <f>VLOOKUP(J380,Aux_H_adj!$X$2:$Z$922,3,FALSE)</f>
        <v>46.2</v>
      </c>
      <c r="S380" s="3">
        <f t="shared" si="47"/>
        <v>14.70591674169113</v>
      </c>
      <c r="T380" s="3">
        <v>53</v>
      </c>
      <c r="U380" s="23">
        <f t="shared" si="51"/>
        <v>56.32</v>
      </c>
      <c r="V380" s="3">
        <f t="shared" si="48"/>
        <v>17.927212789871092</v>
      </c>
      <c r="W380" s="27">
        <f t="shared" si="52"/>
        <v>1.7000000000000001E-2</v>
      </c>
      <c r="X380" s="27">
        <f t="shared" si="53"/>
        <v>2.52E-2</v>
      </c>
      <c r="Y380" s="3">
        <f>VLOOKUP(K380,SSP!$B$2:$D$113,3,FALSE)</f>
        <v>0.44999999999999973</v>
      </c>
      <c r="Z380" s="3">
        <f>EXP(Ferez!$B$8+Ferez!$B$9*LN(X380)+Ferez!$B$10*LN(O380)+Ferez!$B$11*LN(Y380))</f>
        <v>44.777086786475927</v>
      </c>
      <c r="AA380" s="3">
        <f>EXP(Ferez!$C$8+Ferez!$C$9*LN(Z380))</f>
        <v>12.586122163684129</v>
      </c>
      <c r="AB380" s="3">
        <f>Ferez!$D$8+Ferez!$D$9*Z380+Ferez!$D$10*AA380</f>
        <v>4.8064039926515578</v>
      </c>
      <c r="AC380" s="3">
        <f t="shared" si="54"/>
        <v>62.169612942811618</v>
      </c>
      <c r="AD380" s="3">
        <f>AC380*Ferez!$D$19</f>
        <v>31.084806471405809</v>
      </c>
      <c r="AE380" s="3">
        <f>(AD380/1000)*(10000/Ferez!$D$21)</f>
        <v>0.7771201617851452</v>
      </c>
      <c r="AF380" s="3">
        <f t="shared" si="55"/>
        <v>49.583490779127487</v>
      </c>
      <c r="AG380" s="3">
        <f>AF380*Ferez!$D$19</f>
        <v>24.791745389563744</v>
      </c>
      <c r="AH380" s="3">
        <f>(AG380/1000)*(10000/Ferez!$D$21)</f>
        <v>0.61979363473909355</v>
      </c>
      <c r="AI380" s="3">
        <f>AE380*Ferez!$D$20</f>
        <v>2.8494405932121989</v>
      </c>
    </row>
    <row r="381" spans="1:35" x14ac:dyDescent="0.25">
      <c r="A381" s="4">
        <v>1183</v>
      </c>
      <c r="B381" s="21" t="s">
        <v>3522</v>
      </c>
      <c r="C381" s="104">
        <v>5</v>
      </c>
      <c r="D381" s="22" t="s">
        <v>1846</v>
      </c>
      <c r="E381" s="100">
        <v>42719</v>
      </c>
      <c r="F381" s="100">
        <v>44204</v>
      </c>
      <c r="G381" s="105">
        <v>4.0999999999999996</v>
      </c>
      <c r="H381" s="20" t="s">
        <v>1913</v>
      </c>
      <c r="I381" s="20" t="s">
        <v>1915</v>
      </c>
      <c r="J381" s="13">
        <v>2375</v>
      </c>
      <c r="K381" t="s">
        <v>77</v>
      </c>
      <c r="L381" t="s">
        <v>76</v>
      </c>
      <c r="M381" s="20" t="str">
        <f t="shared" si="49"/>
        <v>S</v>
      </c>
      <c r="N381" s="3">
        <v>8.5</v>
      </c>
      <c r="O381" s="23">
        <f t="shared" si="50"/>
        <v>7.18</v>
      </c>
      <c r="P381" s="3">
        <v>33.200000000000003</v>
      </c>
      <c r="Q381" s="3">
        <f>VLOOKUP(J381,Aux_H_adj!$X$2:$Y$922,2,FALSE)</f>
        <v>17.399999999999999</v>
      </c>
      <c r="R381" s="3">
        <f>VLOOKUP(J381,Aux_H_adj!$X$2:$Z$922,3,FALSE)</f>
        <v>46.2</v>
      </c>
      <c r="S381" s="3">
        <f t="shared" si="47"/>
        <v>10.567888221301851</v>
      </c>
      <c r="T381" s="3">
        <v>36.700000000000003</v>
      </c>
      <c r="U381" s="23">
        <f t="shared" si="51"/>
        <v>40.47</v>
      </c>
      <c r="V381" s="3">
        <f t="shared" si="48"/>
        <v>12.882001093858008</v>
      </c>
      <c r="W381" s="27">
        <f t="shared" si="52"/>
        <v>8.8000000000000005E-3</v>
      </c>
      <c r="X381" s="27">
        <f t="shared" si="53"/>
        <v>1.2999999999999999E-2</v>
      </c>
      <c r="Y381" s="3">
        <f>VLOOKUP(K381,SSP!$B$2:$D$113,3,FALSE)</f>
        <v>0.44999999999999973</v>
      </c>
      <c r="Z381" s="3">
        <f>EXP(Ferez!$B$8+Ferez!$B$9*LN(X381)+Ferez!$B$10*LN(O381)+Ferez!$B$11*LN(Y381))</f>
        <v>20.36833803794077</v>
      </c>
      <c r="AA381" s="3">
        <f>EXP(Ferez!$C$8+Ferez!$C$9*LN(Z381))</f>
        <v>7.0155839707207628</v>
      </c>
      <c r="AB381" s="3">
        <f>Ferez!$D$8+Ferez!$D$9*Z381+Ferez!$D$10*AA381</f>
        <v>2.2841756120915502</v>
      </c>
      <c r="AC381" s="3">
        <f t="shared" si="54"/>
        <v>29.66809762075308</v>
      </c>
      <c r="AD381" s="3">
        <f>AC381*Ferez!$D$19</f>
        <v>14.83404881037654</v>
      </c>
      <c r="AE381" s="3">
        <f>(AD381/1000)*(10000/Ferez!$D$21)</f>
        <v>0.37085122025941353</v>
      </c>
      <c r="AF381" s="3">
        <f t="shared" si="55"/>
        <v>22.652513650032319</v>
      </c>
      <c r="AG381" s="3">
        <f>AF381*Ferez!$D$19</f>
        <v>11.326256825016159</v>
      </c>
      <c r="AH381" s="3">
        <f>(AG381/1000)*(10000/Ferez!$D$21)</f>
        <v>0.28315642062540397</v>
      </c>
      <c r="AI381" s="3">
        <f>AE381*Ferez!$D$20</f>
        <v>1.3597878076178496</v>
      </c>
    </row>
    <row r="382" spans="1:35" x14ac:dyDescent="0.25">
      <c r="A382" s="4">
        <v>1184</v>
      </c>
      <c r="B382" s="21" t="s">
        <v>3522</v>
      </c>
      <c r="C382" s="104">
        <v>5</v>
      </c>
      <c r="D382" s="22" t="s">
        <v>1846</v>
      </c>
      <c r="E382" s="100">
        <v>42719</v>
      </c>
      <c r="F382" s="100">
        <v>44204</v>
      </c>
      <c r="G382" s="105">
        <v>4.0999999999999996</v>
      </c>
      <c r="H382" s="20" t="s">
        <v>1913</v>
      </c>
      <c r="I382" s="20" t="s">
        <v>1916</v>
      </c>
      <c r="J382" s="13">
        <v>2375</v>
      </c>
      <c r="K382" t="s">
        <v>77</v>
      </c>
      <c r="L382" t="s">
        <v>76</v>
      </c>
      <c r="M382" s="20" t="str">
        <f t="shared" si="49"/>
        <v>S</v>
      </c>
      <c r="N382" s="3">
        <v>8.5</v>
      </c>
      <c r="O382" s="23">
        <f t="shared" si="50"/>
        <v>6.86</v>
      </c>
      <c r="P382" s="3">
        <v>30</v>
      </c>
      <c r="Q382" s="3">
        <f>VLOOKUP(J382,Aux_H_adj!$X$2:$Y$922,2,FALSE)</f>
        <v>17.399999999999999</v>
      </c>
      <c r="R382" s="3">
        <f>VLOOKUP(J382,Aux_H_adj!$X$2:$Z$922,3,FALSE)</f>
        <v>46.2</v>
      </c>
      <c r="S382" s="3">
        <f t="shared" si="47"/>
        <v>9.5492965855137211</v>
      </c>
      <c r="T382" s="3">
        <v>32.5</v>
      </c>
      <c r="U382" s="23">
        <f t="shared" si="51"/>
        <v>36.57</v>
      </c>
      <c r="V382" s="3">
        <f t="shared" si="48"/>
        <v>11.640592537741226</v>
      </c>
      <c r="W382" s="27">
        <f t="shared" si="52"/>
        <v>7.1999999999999998E-3</v>
      </c>
      <c r="X382" s="27">
        <f t="shared" si="53"/>
        <v>1.06E-2</v>
      </c>
      <c r="Y382" s="3">
        <f>VLOOKUP(K382,SSP!$B$2:$D$113,3,FALSE)</f>
        <v>0.44999999999999973</v>
      </c>
      <c r="Z382" s="3">
        <f>EXP(Ferez!$B$8+Ferez!$B$9*LN(X382)+Ferez!$B$10*LN(O382)+Ferez!$B$11*LN(Y382))</f>
        <v>16.075373237352327</v>
      </c>
      <c r="AA382" s="3">
        <f>EXP(Ferez!$C$8+Ferez!$C$9*LN(Z382))</f>
        <v>5.8856356083795722</v>
      </c>
      <c r="AB382" s="3">
        <f>Ferez!$D$8+Ferez!$D$9*Z382+Ferez!$D$10*AA382</f>
        <v>1.8535221597722229</v>
      </c>
      <c r="AC382" s="3">
        <f t="shared" si="54"/>
        <v>23.814531005504122</v>
      </c>
      <c r="AD382" s="3">
        <f>AC382*Ferez!$D$19</f>
        <v>11.907265502752061</v>
      </c>
      <c r="AE382" s="3">
        <f>(AD382/1000)*(10000/Ferez!$D$21)</f>
        <v>0.2976816375688015</v>
      </c>
      <c r="AF382" s="3">
        <f t="shared" si="55"/>
        <v>17.928895397124549</v>
      </c>
      <c r="AG382" s="3">
        <f>AF382*Ferez!$D$19</f>
        <v>8.9644476985622745</v>
      </c>
      <c r="AH382" s="3">
        <f>(AG382/1000)*(10000/Ferez!$D$21)</f>
        <v>0.22411119246405686</v>
      </c>
      <c r="AI382" s="3">
        <f>AE382*Ferez!$D$20</f>
        <v>1.0914993377522721</v>
      </c>
    </row>
    <row r="383" spans="1:35" x14ac:dyDescent="0.25">
      <c r="A383" s="4">
        <v>1185</v>
      </c>
      <c r="B383" s="21" t="s">
        <v>3522</v>
      </c>
      <c r="C383" s="104">
        <v>5</v>
      </c>
      <c r="D383" s="22" t="s">
        <v>1846</v>
      </c>
      <c r="E383" s="100">
        <v>42719</v>
      </c>
      <c r="F383" s="100">
        <v>44204</v>
      </c>
      <c r="G383" s="105">
        <v>4.0999999999999996</v>
      </c>
      <c r="H383" s="20" t="s">
        <v>1913</v>
      </c>
      <c r="I383" s="20" t="s">
        <v>1917</v>
      </c>
      <c r="J383" s="13">
        <v>2375</v>
      </c>
      <c r="K383" t="s">
        <v>77</v>
      </c>
      <c r="L383" t="s">
        <v>76</v>
      </c>
      <c r="M383" s="20" t="str">
        <f t="shared" si="49"/>
        <v>S</v>
      </c>
      <c r="N383" s="3">
        <v>8.5</v>
      </c>
      <c r="O383" s="23">
        <f t="shared" si="50"/>
        <v>5.17</v>
      </c>
      <c r="P383" s="3">
        <v>17.399999999999999</v>
      </c>
      <c r="Q383" s="3">
        <f>VLOOKUP(J383,Aux_H_adj!$X$2:$Y$922,2,FALSE)</f>
        <v>17.399999999999999</v>
      </c>
      <c r="R383" s="3">
        <f>VLOOKUP(J383,Aux_H_adj!$X$2:$Z$922,3,FALSE)</f>
        <v>46.2</v>
      </c>
      <c r="S383" s="3">
        <f t="shared" si="47"/>
        <v>5.5385920195979574</v>
      </c>
      <c r="T383" s="3">
        <v>18.399999999999999</v>
      </c>
      <c r="U383" s="23">
        <f t="shared" si="51"/>
        <v>21.21</v>
      </c>
      <c r="V383" s="3">
        <f t="shared" si="48"/>
        <v>6.7513526859582003</v>
      </c>
      <c r="W383" s="27">
        <f t="shared" si="52"/>
        <v>2.3999999999999998E-3</v>
      </c>
      <c r="X383" s="27">
        <f t="shared" si="53"/>
        <v>3.5999999999999999E-3</v>
      </c>
      <c r="Y383" s="3">
        <f>VLOOKUP(K383,SSP!$B$2:$D$113,3,FALSE)</f>
        <v>0.44999999999999973</v>
      </c>
      <c r="Z383" s="3">
        <f>EXP(Ferez!$B$8+Ferez!$B$9*LN(X383)+Ferez!$B$10*LN(O383)+Ferez!$B$11*LN(Y383))</f>
        <v>4.4144868842350391</v>
      </c>
      <c r="AA383" s="3">
        <f>EXP(Ferez!$C$8+Ferez!$C$9*LN(Z383))</f>
        <v>2.2560038159899851</v>
      </c>
      <c r="AB383" s="3">
        <f>Ferez!$D$8+Ferez!$D$9*Z383+Ferez!$D$10*AA383</f>
        <v>0.73206338261509574</v>
      </c>
      <c r="AC383" s="3">
        <f t="shared" si="54"/>
        <v>7.4025540828401191</v>
      </c>
      <c r="AD383" s="3">
        <f>AC383*Ferez!$D$19</f>
        <v>3.7012770414200595</v>
      </c>
      <c r="AE383" s="3">
        <f>(AD383/1000)*(10000/Ferez!$D$21)</f>
        <v>9.2531926035501491E-2</v>
      </c>
      <c r="AF383" s="3">
        <f t="shared" si="55"/>
        <v>5.1465502668501344</v>
      </c>
      <c r="AG383" s="3">
        <f>AF383*Ferez!$D$19</f>
        <v>2.5732751334250672</v>
      </c>
      <c r="AH383" s="3">
        <f>(AG383/1000)*(10000/Ferez!$D$21)</f>
        <v>6.4331878335626688E-2</v>
      </c>
      <c r="AI383" s="3">
        <f>AE383*Ferez!$D$20</f>
        <v>0.33928372879683877</v>
      </c>
    </row>
    <row r="384" spans="1:35" x14ac:dyDescent="0.25">
      <c r="A384" s="4">
        <v>1186</v>
      </c>
      <c r="B384" s="21" t="s">
        <v>3522</v>
      </c>
      <c r="C384" s="104">
        <v>5</v>
      </c>
      <c r="D384" s="22" t="s">
        <v>1846</v>
      </c>
      <c r="E384" s="100">
        <v>42719</v>
      </c>
      <c r="F384" s="100">
        <v>44204</v>
      </c>
      <c r="G384" s="105">
        <v>4.0999999999999996</v>
      </c>
      <c r="H384" s="20" t="s">
        <v>1913</v>
      </c>
      <c r="I384" s="20" t="s">
        <v>1918</v>
      </c>
      <c r="J384" s="13">
        <v>2375</v>
      </c>
      <c r="K384" t="s">
        <v>77</v>
      </c>
      <c r="L384" t="s">
        <v>76</v>
      </c>
      <c r="M384" s="20" t="str">
        <f t="shared" si="49"/>
        <v>S</v>
      </c>
      <c r="N384" s="3">
        <v>8.5</v>
      </c>
      <c r="O384" s="23">
        <f t="shared" si="50"/>
        <v>5.75</v>
      </c>
      <c r="P384" s="3">
        <v>21</v>
      </c>
      <c r="Q384" s="3">
        <f>VLOOKUP(J384,Aux_H_adj!$X$2:$Y$922,2,FALSE)</f>
        <v>17.399999999999999</v>
      </c>
      <c r="R384" s="3">
        <f>VLOOKUP(J384,Aux_H_adj!$X$2:$Z$922,3,FALSE)</f>
        <v>46.2</v>
      </c>
      <c r="S384" s="3">
        <f t="shared" si="47"/>
        <v>6.6845076098596046</v>
      </c>
      <c r="T384" s="3">
        <v>23</v>
      </c>
      <c r="U384" s="23">
        <f t="shared" si="51"/>
        <v>25.6</v>
      </c>
      <c r="V384" s="3">
        <f t="shared" si="48"/>
        <v>8.1487330863050413</v>
      </c>
      <c r="W384" s="27">
        <f t="shared" si="52"/>
        <v>3.5000000000000001E-3</v>
      </c>
      <c r="X384" s="27">
        <f t="shared" si="53"/>
        <v>5.1999999999999998E-3</v>
      </c>
      <c r="Y384" s="3">
        <f>VLOOKUP(K384,SSP!$B$2:$D$113,3,FALSE)</f>
        <v>0.44999999999999973</v>
      </c>
      <c r="Z384" s="3">
        <f>EXP(Ferez!$B$8+Ferez!$B$9*LN(X384)+Ferez!$B$10*LN(O384)+Ferez!$B$11*LN(Y384))</f>
        <v>6.9212738883120801</v>
      </c>
      <c r="AA384" s="3">
        <f>EXP(Ferez!$C$8+Ferez!$C$9*LN(Z384))</f>
        <v>3.1495671910334391</v>
      </c>
      <c r="AB384" s="3">
        <f>Ferez!$D$8+Ferez!$D$9*Z384+Ferez!$D$10*AA384</f>
        <v>0.96338021779036587</v>
      </c>
      <c r="AC384" s="3">
        <f t="shared" si="54"/>
        <v>11.034221297135886</v>
      </c>
      <c r="AD384" s="3">
        <f>AC384*Ferez!$D$19</f>
        <v>5.5171106485679431</v>
      </c>
      <c r="AE384" s="3">
        <f>(AD384/1000)*(10000/Ferez!$D$21)</f>
        <v>0.13792776621419858</v>
      </c>
      <c r="AF384" s="3">
        <f t="shared" si="55"/>
        <v>7.8846541061024462</v>
      </c>
      <c r="AG384" s="3">
        <f>AF384*Ferez!$D$19</f>
        <v>3.9423270530512231</v>
      </c>
      <c r="AH384" s="3">
        <f>(AG384/1000)*(10000/Ferez!$D$21)</f>
        <v>9.8558176326280569E-2</v>
      </c>
      <c r="AI384" s="3">
        <f>AE384*Ferez!$D$20</f>
        <v>0.50573514278539478</v>
      </c>
    </row>
    <row r="385" spans="1:35" x14ac:dyDescent="0.25">
      <c r="A385" s="4">
        <v>1187</v>
      </c>
      <c r="B385" s="21" t="s">
        <v>3522</v>
      </c>
      <c r="C385" s="104">
        <v>5</v>
      </c>
      <c r="D385" s="22" t="s">
        <v>1846</v>
      </c>
      <c r="E385" s="100">
        <v>42719</v>
      </c>
      <c r="F385" s="100">
        <v>44204</v>
      </c>
      <c r="G385" s="105">
        <v>4.0999999999999996</v>
      </c>
      <c r="H385" s="20" t="s">
        <v>1913</v>
      </c>
      <c r="I385" s="20" t="s">
        <v>1919</v>
      </c>
      <c r="J385" s="13">
        <v>2375</v>
      </c>
      <c r="K385" t="s">
        <v>77</v>
      </c>
      <c r="L385" t="s">
        <v>76</v>
      </c>
      <c r="M385" s="20" t="str">
        <f t="shared" si="49"/>
        <v>S</v>
      </c>
      <c r="N385" s="3">
        <v>8.5</v>
      </c>
      <c r="O385" s="23">
        <f t="shared" si="50"/>
        <v>6.93</v>
      </c>
      <c r="P385" s="3">
        <v>30.7</v>
      </c>
      <c r="Q385" s="3">
        <f>VLOOKUP(J385,Aux_H_adj!$X$2:$Y$922,2,FALSE)</f>
        <v>17.399999999999999</v>
      </c>
      <c r="R385" s="3">
        <f>VLOOKUP(J385,Aux_H_adj!$X$2:$Z$922,3,FALSE)</f>
        <v>46.2</v>
      </c>
      <c r="S385" s="3">
        <f t="shared" si="47"/>
        <v>9.7721135058423734</v>
      </c>
      <c r="T385" s="3">
        <v>32.299999999999997</v>
      </c>
      <c r="U385" s="23">
        <f t="shared" si="51"/>
        <v>37.43</v>
      </c>
      <c r="V385" s="3">
        <f t="shared" si="48"/>
        <v>11.914339039859286</v>
      </c>
      <c r="W385" s="27">
        <f t="shared" si="52"/>
        <v>7.4999999999999997E-3</v>
      </c>
      <c r="X385" s="27">
        <f t="shared" si="53"/>
        <v>1.11E-2</v>
      </c>
      <c r="Y385" s="3">
        <f>VLOOKUP(K385,SSP!$B$2:$D$113,3,FALSE)</f>
        <v>0.44999999999999973</v>
      </c>
      <c r="Z385" s="3">
        <f>EXP(Ferez!$B$8+Ferez!$B$9*LN(X385)+Ferez!$B$10*LN(O385)+Ferez!$B$11*LN(Y385))</f>
        <v>16.955682354203674</v>
      </c>
      <c r="AA385" s="3">
        <f>EXP(Ferez!$C$8+Ferez!$C$9*LN(Z385))</f>
        <v>6.123124604876879</v>
      </c>
      <c r="AB385" s="3">
        <f>Ferez!$D$8+Ferez!$D$9*Z385+Ferez!$D$10*AA385</f>
        <v>1.9413326829581095</v>
      </c>
      <c r="AC385" s="3">
        <f t="shared" si="54"/>
        <v>25.020139642038661</v>
      </c>
      <c r="AD385" s="3">
        <f>AC385*Ferez!$D$19</f>
        <v>12.51006982101933</v>
      </c>
      <c r="AE385" s="3">
        <f>(AD385/1000)*(10000/Ferez!$D$21)</f>
        <v>0.31275174552548329</v>
      </c>
      <c r="AF385" s="3">
        <f t="shared" si="55"/>
        <v>18.897015037161783</v>
      </c>
      <c r="AG385" s="3">
        <f>AF385*Ferez!$D$19</f>
        <v>9.4485075185808913</v>
      </c>
      <c r="AH385" s="3">
        <f>(AG385/1000)*(10000/Ferez!$D$21)</f>
        <v>0.2362126879645223</v>
      </c>
      <c r="AI385" s="3">
        <f>AE385*Ferez!$D$20</f>
        <v>1.1467564002601054</v>
      </c>
    </row>
    <row r="386" spans="1:35" x14ac:dyDescent="0.25">
      <c r="A386" s="4">
        <v>1188</v>
      </c>
      <c r="B386" s="21" t="s">
        <v>3522</v>
      </c>
      <c r="C386" s="104">
        <v>5</v>
      </c>
      <c r="D386" s="22" t="s">
        <v>1846</v>
      </c>
      <c r="E386" s="100">
        <v>42719</v>
      </c>
      <c r="F386" s="100">
        <v>44204</v>
      </c>
      <c r="G386" s="105">
        <v>4.0999999999999996</v>
      </c>
      <c r="H386" s="20" t="s">
        <v>1913</v>
      </c>
      <c r="I386" s="20" t="s">
        <v>1920</v>
      </c>
      <c r="J386" s="13">
        <v>2375</v>
      </c>
      <c r="K386" t="s">
        <v>77</v>
      </c>
      <c r="L386" t="s">
        <v>76</v>
      </c>
      <c r="M386" s="20" t="str">
        <f t="shared" si="49"/>
        <v>S</v>
      </c>
      <c r="N386" s="3">
        <v>8.5</v>
      </c>
      <c r="O386" s="23">
        <f t="shared" si="50"/>
        <v>5.75</v>
      </c>
      <c r="P386" s="3">
        <v>21</v>
      </c>
      <c r="Q386" s="3">
        <f>VLOOKUP(J386,Aux_H_adj!$X$2:$Y$922,2,FALSE)</f>
        <v>17.399999999999999</v>
      </c>
      <c r="R386" s="3">
        <f>VLOOKUP(J386,Aux_H_adj!$X$2:$Z$922,3,FALSE)</f>
        <v>46.2</v>
      </c>
      <c r="S386" s="3">
        <f t="shared" ref="S386:S449" si="56">P386/PI()</f>
        <v>6.6845076098596046</v>
      </c>
      <c r="T386" s="3">
        <v>22</v>
      </c>
      <c r="U386" s="23">
        <f t="shared" si="51"/>
        <v>25.6</v>
      </c>
      <c r="V386" s="3">
        <f t="shared" ref="V386:V449" si="57">U386/PI()</f>
        <v>8.1487330863050413</v>
      </c>
      <c r="W386" s="27">
        <f t="shared" si="52"/>
        <v>3.5000000000000001E-3</v>
      </c>
      <c r="X386" s="27">
        <f t="shared" si="53"/>
        <v>5.1999999999999998E-3</v>
      </c>
      <c r="Y386" s="3">
        <f>VLOOKUP(K386,SSP!$B$2:$D$113,3,FALSE)</f>
        <v>0.44999999999999973</v>
      </c>
      <c r="Z386" s="3">
        <f>EXP(Ferez!$B$8+Ferez!$B$9*LN(X386)+Ferez!$B$10*LN(O386)+Ferez!$B$11*LN(Y386))</f>
        <v>6.9212738883120801</v>
      </c>
      <c r="AA386" s="3">
        <f>EXP(Ferez!$C$8+Ferez!$C$9*LN(Z386))</f>
        <v>3.1495671910334391</v>
      </c>
      <c r="AB386" s="3">
        <f>Ferez!$D$8+Ferez!$D$9*Z386+Ferez!$D$10*AA386</f>
        <v>0.96338021779036587</v>
      </c>
      <c r="AC386" s="3">
        <f t="shared" si="54"/>
        <v>11.034221297135886</v>
      </c>
      <c r="AD386" s="3">
        <f>AC386*Ferez!$D$19</f>
        <v>5.5171106485679431</v>
      </c>
      <c r="AE386" s="3">
        <f>(AD386/1000)*(10000/Ferez!$D$21)</f>
        <v>0.13792776621419858</v>
      </c>
      <c r="AF386" s="3">
        <f t="shared" si="55"/>
        <v>7.8846541061024462</v>
      </c>
      <c r="AG386" s="3">
        <f>AF386*Ferez!$D$19</f>
        <v>3.9423270530512231</v>
      </c>
      <c r="AH386" s="3">
        <f>(AG386/1000)*(10000/Ferez!$D$21)</f>
        <v>9.8558176326280569E-2</v>
      </c>
      <c r="AI386" s="3">
        <f>AE386*Ferez!$D$20</f>
        <v>0.50573514278539478</v>
      </c>
    </row>
    <row r="387" spans="1:35" x14ac:dyDescent="0.25">
      <c r="A387" s="4">
        <v>1189</v>
      </c>
      <c r="B387" s="21" t="s">
        <v>3522</v>
      </c>
      <c r="C387" s="104">
        <v>5</v>
      </c>
      <c r="D387" s="22" t="s">
        <v>1846</v>
      </c>
      <c r="E387" s="100">
        <v>42719</v>
      </c>
      <c r="F387" s="100">
        <v>44204</v>
      </c>
      <c r="G387" s="105">
        <v>4.0999999999999996</v>
      </c>
      <c r="H387" s="20" t="s">
        <v>1913</v>
      </c>
      <c r="I387" s="20" t="s">
        <v>1921</v>
      </c>
      <c r="J387" s="13">
        <v>2375</v>
      </c>
      <c r="K387" t="s">
        <v>77</v>
      </c>
      <c r="L387" t="s">
        <v>76</v>
      </c>
      <c r="M387" s="20" t="str">
        <f t="shared" ref="M387:M450" si="58">IF(J388=J387,"S",IF(J386=J387,"S","N"))</f>
        <v>S</v>
      </c>
      <c r="N387" s="3">
        <v>8.5</v>
      </c>
      <c r="O387" s="23">
        <f t="shared" ref="O387:O450" si="59">IF(M387="N",N387,IF(P387=R387,N387,IF(ROUND(3.1139*LN(P387)-3.7295,2)&gt;=N387,N387,ROUND(3.1139*LN(P387)-3.7295,2))))</f>
        <v>6.29</v>
      </c>
      <c r="P387" s="3">
        <v>25</v>
      </c>
      <c r="Q387" s="3">
        <f>VLOOKUP(J387,Aux_H_adj!$X$2:$Y$922,2,FALSE)</f>
        <v>17.399999999999999</v>
      </c>
      <c r="R387" s="3">
        <f>VLOOKUP(J387,Aux_H_adj!$X$2:$Z$922,3,FALSE)</f>
        <v>46.2</v>
      </c>
      <c r="S387" s="3">
        <f t="shared" si="56"/>
        <v>7.9577471545947667</v>
      </c>
      <c r="T387" s="3">
        <v>25.2</v>
      </c>
      <c r="U387" s="23">
        <f t="shared" ref="U387:U450" si="60">IF(M387="N",T387,ROUND(1.2191*P387,2))</f>
        <v>30.48</v>
      </c>
      <c r="V387" s="3">
        <f t="shared" si="57"/>
        <v>9.7020853308819408</v>
      </c>
      <c r="W387" s="27">
        <f t="shared" ref="W387:W450" si="61">ROUND(PI()*((S387/100)/2)^2,4)</f>
        <v>5.0000000000000001E-3</v>
      </c>
      <c r="X387" s="27">
        <f t="shared" ref="X387:X450" si="62">ROUND(PI()*((V387/100)/2)^2,4)</f>
        <v>7.4000000000000003E-3</v>
      </c>
      <c r="Y387" s="3">
        <f>VLOOKUP(K387,SSP!$B$2:$D$113,3,FALSE)</f>
        <v>0.44999999999999973</v>
      </c>
      <c r="Z387" s="3">
        <f>EXP(Ferez!$B$8+Ferez!$B$9*LN(X387)+Ferez!$B$10*LN(O387)+Ferez!$B$11*LN(Y387))</f>
        <v>10.53072933767238</v>
      </c>
      <c r="AA387" s="3">
        <f>EXP(Ferez!$C$8+Ferez!$C$9*LN(Z387))</f>
        <v>4.3002285838344134</v>
      </c>
      <c r="AB387" s="3">
        <f>Ferez!$D$8+Ferez!$D$9*Z387+Ferez!$D$10*AA387</f>
        <v>1.3081693073288763</v>
      </c>
      <c r="AC387" s="3">
        <f t="shared" ref="AC387:AC450" si="63">Z387+AA387+AB387</f>
        <v>16.139127228835669</v>
      </c>
      <c r="AD387" s="3">
        <f>AC387*Ferez!$D$19</f>
        <v>8.0695636144178344</v>
      </c>
      <c r="AE387" s="3">
        <f>(AD387/1000)*(10000/Ferez!$D$21)</f>
        <v>0.20173909036044585</v>
      </c>
      <c r="AF387" s="3">
        <f t="shared" ref="AF387:AF450" si="64">Z387+AB387</f>
        <v>11.838898645001256</v>
      </c>
      <c r="AG387" s="3">
        <f>AF387*Ferez!$D$19</f>
        <v>5.9194493225006282</v>
      </c>
      <c r="AH387" s="3">
        <f>(AG387/1000)*(10000/Ferez!$D$21)</f>
        <v>0.14798623306251571</v>
      </c>
      <c r="AI387" s="3">
        <f>AE387*Ferez!$D$20</f>
        <v>0.73970999798830139</v>
      </c>
    </row>
    <row r="388" spans="1:35" x14ac:dyDescent="0.25">
      <c r="A388" s="4">
        <v>1178</v>
      </c>
      <c r="B388" s="21" t="s">
        <v>3522</v>
      </c>
      <c r="C388" s="104">
        <v>5</v>
      </c>
      <c r="D388" s="22" t="s">
        <v>1846</v>
      </c>
      <c r="E388" s="100">
        <v>42719</v>
      </c>
      <c r="F388" s="100">
        <v>44204</v>
      </c>
      <c r="G388" s="105">
        <v>4.0999999999999996</v>
      </c>
      <c r="H388" s="20" t="s">
        <v>1908</v>
      </c>
      <c r="I388" s="20" t="s">
        <v>1909</v>
      </c>
      <c r="J388" s="13">
        <v>2376</v>
      </c>
      <c r="K388" t="s">
        <v>7</v>
      </c>
      <c r="L388" t="s">
        <v>193</v>
      </c>
      <c r="M388" s="20" t="str">
        <f t="shared" si="58"/>
        <v>S</v>
      </c>
      <c r="N388" s="3">
        <v>8.5</v>
      </c>
      <c r="O388" s="23">
        <f t="shared" si="59"/>
        <v>8.5</v>
      </c>
      <c r="P388" s="3">
        <v>46.2</v>
      </c>
      <c r="Q388" s="3">
        <f>VLOOKUP(J388,Aux_H_adj!$X$2:$Y$922,2,FALSE)</f>
        <v>10.5</v>
      </c>
      <c r="R388" s="3">
        <f>VLOOKUP(J388,Aux_H_adj!$X$2:$Z$922,3,FALSE)</f>
        <v>46.2</v>
      </c>
      <c r="S388" s="3">
        <f t="shared" si="56"/>
        <v>14.70591674169113</v>
      </c>
      <c r="T388" s="3">
        <v>84.6</v>
      </c>
      <c r="U388" s="23">
        <f t="shared" si="60"/>
        <v>56.32</v>
      </c>
      <c r="V388" s="3">
        <f t="shared" si="57"/>
        <v>17.927212789871092</v>
      </c>
      <c r="W388" s="27">
        <f t="shared" si="61"/>
        <v>1.7000000000000001E-2</v>
      </c>
      <c r="X388" s="27">
        <f t="shared" si="62"/>
        <v>2.52E-2</v>
      </c>
      <c r="Y388" s="3">
        <f>VLOOKUP(K388,SSP!$B$2:$D$113,3,FALSE)</f>
        <v>0.57999999999999996</v>
      </c>
      <c r="Z388" s="3">
        <f>EXP(Ferez!$B$8+Ferez!$B$9*LN(X388)+Ferez!$B$10*LN(O388)+Ferez!$B$11*LN(Y388))</f>
        <v>58.038903695719867</v>
      </c>
      <c r="AA388" s="3">
        <f>EXP(Ferez!$C$8+Ferez!$C$9*LN(Z388))</f>
        <v>15.257549238237914</v>
      </c>
      <c r="AB388" s="3">
        <f>Ferez!$D$8+Ferez!$D$9*Z388+Ferez!$D$10*AA388</f>
        <v>6.2074096482896266</v>
      </c>
      <c r="AC388" s="3">
        <f t="shared" si="63"/>
        <v>79.503862582247407</v>
      </c>
      <c r="AD388" s="3">
        <f>AC388*Ferez!$D$19</f>
        <v>39.751931291123704</v>
      </c>
      <c r="AE388" s="3">
        <f>(AD388/1000)*(10000/Ferez!$D$21)</f>
        <v>0.99379828227809264</v>
      </c>
      <c r="AF388" s="3">
        <f t="shared" si="64"/>
        <v>64.246313344009494</v>
      </c>
      <c r="AG388" s="3">
        <f>AF388*Ferez!$D$19</f>
        <v>32.123156672004747</v>
      </c>
      <c r="AH388" s="3">
        <f>(AG388/1000)*(10000/Ferez!$D$21)</f>
        <v>0.80307891680011856</v>
      </c>
      <c r="AI388" s="3">
        <f>AE388*Ferez!$D$20</f>
        <v>3.6439270350196731</v>
      </c>
    </row>
    <row r="389" spans="1:35" x14ac:dyDescent="0.25">
      <c r="A389" s="4">
        <v>1179</v>
      </c>
      <c r="B389" s="21" t="s">
        <v>3522</v>
      </c>
      <c r="C389" s="104">
        <v>5</v>
      </c>
      <c r="D389" s="22" t="s">
        <v>1846</v>
      </c>
      <c r="E389" s="100">
        <v>42719</v>
      </c>
      <c r="F389" s="100">
        <v>44204</v>
      </c>
      <c r="G389" s="105">
        <v>4.0999999999999996</v>
      </c>
      <c r="H389" s="20" t="s">
        <v>1908</v>
      </c>
      <c r="I389" s="20" t="s">
        <v>1910</v>
      </c>
      <c r="J389" s="13">
        <v>2376</v>
      </c>
      <c r="K389" t="s">
        <v>7</v>
      </c>
      <c r="L389" t="s">
        <v>193</v>
      </c>
      <c r="M389" s="20" t="str">
        <f t="shared" si="58"/>
        <v>S</v>
      </c>
      <c r="N389" s="3">
        <v>8.5</v>
      </c>
      <c r="O389" s="23">
        <f t="shared" si="59"/>
        <v>7.87</v>
      </c>
      <c r="P389" s="3">
        <v>41.5</v>
      </c>
      <c r="Q389" s="3">
        <f>VLOOKUP(J389,Aux_H_adj!$X$2:$Y$922,2,FALSE)</f>
        <v>10.5</v>
      </c>
      <c r="R389" s="3">
        <f>VLOOKUP(J389,Aux_H_adj!$X$2:$Z$922,3,FALSE)</f>
        <v>46.2</v>
      </c>
      <c r="S389" s="3">
        <f t="shared" si="56"/>
        <v>13.209860276627314</v>
      </c>
      <c r="T389" s="3">
        <v>84.6</v>
      </c>
      <c r="U389" s="23">
        <f t="shared" si="60"/>
        <v>50.59</v>
      </c>
      <c r="V389" s="3">
        <f t="shared" si="57"/>
        <v>16.10329714203797</v>
      </c>
      <c r="W389" s="27">
        <f t="shared" si="61"/>
        <v>1.37E-2</v>
      </c>
      <c r="X389" s="27">
        <f t="shared" si="62"/>
        <v>2.0400000000000001E-2</v>
      </c>
      <c r="Y389" s="3">
        <f>VLOOKUP(K389,SSP!$B$2:$D$113,3,FALSE)</f>
        <v>0.57999999999999996</v>
      </c>
      <c r="Z389" s="3">
        <f>EXP(Ferez!$B$8+Ferez!$B$9*LN(X389)+Ferez!$B$10*LN(O389)+Ferez!$B$11*LN(Y389))</f>
        <v>44.141401217190165</v>
      </c>
      <c r="AA389" s="3">
        <f>EXP(Ferez!$C$8+Ferez!$C$9*LN(Z389))</f>
        <v>12.453301914541338</v>
      </c>
      <c r="AB389" s="3">
        <f>Ferez!$D$8+Ferez!$D$9*Z389+Ferez!$D$10*AA389</f>
        <v>4.7396600726548073</v>
      </c>
      <c r="AC389" s="3">
        <f t="shared" si="63"/>
        <v>61.334363204386314</v>
      </c>
      <c r="AD389" s="3">
        <f>AC389*Ferez!$D$19</f>
        <v>30.667181602193157</v>
      </c>
      <c r="AE389" s="3">
        <f>(AD389/1000)*(10000/Ferez!$D$21)</f>
        <v>0.76667954005482897</v>
      </c>
      <c r="AF389" s="3">
        <f t="shared" si="64"/>
        <v>48.881061289844972</v>
      </c>
      <c r="AG389" s="3">
        <f>AF389*Ferez!$D$19</f>
        <v>24.440530644922486</v>
      </c>
      <c r="AH389" s="3">
        <f>(AG389/1000)*(10000/Ferez!$D$21)</f>
        <v>0.61101326612306217</v>
      </c>
      <c r="AI389" s="3">
        <f>AE389*Ferez!$D$20</f>
        <v>2.811158313534373</v>
      </c>
    </row>
    <row r="390" spans="1:35" x14ac:dyDescent="0.25">
      <c r="A390" s="4">
        <v>1180</v>
      </c>
      <c r="B390" s="21" t="s">
        <v>3522</v>
      </c>
      <c r="C390" s="104">
        <v>5</v>
      </c>
      <c r="D390" s="22" t="s">
        <v>1846</v>
      </c>
      <c r="E390" s="100">
        <v>42719</v>
      </c>
      <c r="F390" s="100">
        <v>44204</v>
      </c>
      <c r="G390" s="105">
        <v>4.0999999999999996</v>
      </c>
      <c r="H390" s="20" t="s">
        <v>1908</v>
      </c>
      <c r="I390" s="20" t="s">
        <v>1911</v>
      </c>
      <c r="J390" s="13">
        <v>2376</v>
      </c>
      <c r="K390" t="s">
        <v>7</v>
      </c>
      <c r="L390" t="s">
        <v>193</v>
      </c>
      <c r="M390" s="20" t="str">
        <f t="shared" si="58"/>
        <v>S</v>
      </c>
      <c r="N390" s="3">
        <v>8.5</v>
      </c>
      <c r="O390" s="23">
        <f t="shared" si="59"/>
        <v>6.59</v>
      </c>
      <c r="P390" s="3">
        <v>27.5</v>
      </c>
      <c r="Q390" s="3">
        <f>VLOOKUP(J390,Aux_H_adj!$X$2:$Y$922,2,FALSE)</f>
        <v>10.5</v>
      </c>
      <c r="R390" s="3">
        <f>VLOOKUP(J390,Aux_H_adj!$X$2:$Z$922,3,FALSE)</f>
        <v>46.2</v>
      </c>
      <c r="S390" s="3">
        <f t="shared" si="56"/>
        <v>8.753521870054243</v>
      </c>
      <c r="T390" s="3">
        <v>84.6</v>
      </c>
      <c r="U390" s="23">
        <f t="shared" si="60"/>
        <v>33.53</v>
      </c>
      <c r="V390" s="3">
        <f t="shared" si="57"/>
        <v>10.672930483742501</v>
      </c>
      <c r="W390" s="27">
        <f t="shared" si="61"/>
        <v>6.0000000000000001E-3</v>
      </c>
      <c r="X390" s="27">
        <f t="shared" si="62"/>
        <v>8.8999999999999999E-3</v>
      </c>
      <c r="Y390" s="3">
        <f>VLOOKUP(K390,SSP!$B$2:$D$113,3,FALSE)</f>
        <v>0.57999999999999996</v>
      </c>
      <c r="Z390" s="3">
        <f>EXP(Ferez!$B$8+Ferez!$B$9*LN(X390)+Ferez!$B$10*LN(O390)+Ferez!$B$11*LN(Y390))</f>
        <v>16.995021226077554</v>
      </c>
      <c r="AA390" s="3">
        <f>EXP(Ferez!$C$8+Ferez!$C$9*LN(Z390))</f>
        <v>6.1336620708016785</v>
      </c>
      <c r="AB390" s="3">
        <f>Ferez!$D$8+Ferez!$D$9*Z390+Ferez!$D$10*AA390</f>
        <v>1.9452632172752793</v>
      </c>
      <c r="AC390" s="3">
        <f t="shared" si="63"/>
        <v>25.07394651415451</v>
      </c>
      <c r="AD390" s="3">
        <f>AC390*Ferez!$D$19</f>
        <v>12.536973257077255</v>
      </c>
      <c r="AE390" s="3">
        <f>(AD390/1000)*(10000/Ferez!$D$21)</f>
        <v>0.31342433142693138</v>
      </c>
      <c r="AF390" s="3">
        <f t="shared" si="64"/>
        <v>18.940284443352834</v>
      </c>
      <c r="AG390" s="3">
        <f>AF390*Ferez!$D$19</f>
        <v>9.4701422216764168</v>
      </c>
      <c r="AH390" s="3">
        <f>(AG390/1000)*(10000/Ferez!$D$21)</f>
        <v>0.23675355554191044</v>
      </c>
      <c r="AI390" s="3">
        <f>AE390*Ferez!$D$20</f>
        <v>1.1492225485654151</v>
      </c>
    </row>
    <row r="391" spans="1:35" x14ac:dyDescent="0.25">
      <c r="A391" s="4">
        <v>1181</v>
      </c>
      <c r="B391" s="21" t="s">
        <v>3522</v>
      </c>
      <c r="C391" s="104">
        <v>5</v>
      </c>
      <c r="D391" s="22" t="s">
        <v>1846</v>
      </c>
      <c r="E391" s="100">
        <v>42719</v>
      </c>
      <c r="F391" s="100">
        <v>44204</v>
      </c>
      <c r="G391" s="105">
        <v>4.0999999999999996</v>
      </c>
      <c r="H391" s="20" t="s">
        <v>1908</v>
      </c>
      <c r="I391" s="20" t="s">
        <v>1912</v>
      </c>
      <c r="J391" s="13">
        <v>2376</v>
      </c>
      <c r="K391" t="s">
        <v>7</v>
      </c>
      <c r="L391" t="s">
        <v>193</v>
      </c>
      <c r="M391" s="20" t="str">
        <f t="shared" si="58"/>
        <v>S</v>
      </c>
      <c r="N391" s="3">
        <v>8.5</v>
      </c>
      <c r="O391" s="23">
        <f t="shared" si="59"/>
        <v>3.59</v>
      </c>
      <c r="P391" s="3">
        <v>10.5</v>
      </c>
      <c r="Q391" s="3">
        <f>VLOOKUP(J391,Aux_H_adj!$X$2:$Y$922,2,FALSE)</f>
        <v>10.5</v>
      </c>
      <c r="R391" s="3">
        <f>VLOOKUP(J391,Aux_H_adj!$X$2:$Z$922,3,FALSE)</f>
        <v>46.2</v>
      </c>
      <c r="S391" s="3">
        <f t="shared" si="56"/>
        <v>3.3422538049298023</v>
      </c>
      <c r="T391" s="3">
        <v>84.6</v>
      </c>
      <c r="U391" s="23">
        <f t="shared" si="60"/>
        <v>12.8</v>
      </c>
      <c r="V391" s="3">
        <f t="shared" si="57"/>
        <v>4.0743665431525207</v>
      </c>
      <c r="W391" s="27">
        <f t="shared" si="61"/>
        <v>8.9999999999999998E-4</v>
      </c>
      <c r="X391" s="27">
        <f t="shared" si="62"/>
        <v>1.2999999999999999E-3</v>
      </c>
      <c r="Y391" s="3">
        <f>VLOOKUP(K391,SSP!$B$2:$D$113,3,FALSE)</f>
        <v>0.57999999999999996</v>
      </c>
      <c r="Z391" s="3">
        <f>EXP(Ferez!$B$8+Ferez!$B$9*LN(X391)+Ferez!$B$10*LN(O391)+Ferez!$B$11*LN(Y391))</f>
        <v>1.539031999247459</v>
      </c>
      <c r="AA391" s="3">
        <f>EXP(Ferez!$C$8+Ferez!$C$9*LN(Z391))</f>
        <v>1.0322625786489776</v>
      </c>
      <c r="AB391" s="3">
        <f>Ferez!$D$8+Ferez!$D$9*Z391+Ferez!$D$10*AA391</f>
        <v>0.48386464669631507</v>
      </c>
      <c r="AC391" s="3">
        <f t="shared" si="63"/>
        <v>3.0551592245927517</v>
      </c>
      <c r="AD391" s="3">
        <f>AC391*Ferez!$D$19</f>
        <v>1.5275796122963758</v>
      </c>
      <c r="AE391" s="3">
        <f>(AD391/1000)*(10000/Ferez!$D$21)</f>
        <v>3.8189490307409396E-2</v>
      </c>
      <c r="AF391" s="3">
        <f t="shared" si="64"/>
        <v>2.0228966459437743</v>
      </c>
      <c r="AG391" s="3">
        <f>AF391*Ferez!$D$19</f>
        <v>1.0114483229718871</v>
      </c>
      <c r="AH391" s="3">
        <f>(AG391/1000)*(10000/Ferez!$D$21)</f>
        <v>2.5286208074297181E-2</v>
      </c>
      <c r="AI391" s="3">
        <f>AE391*Ferez!$D$20</f>
        <v>0.14002813112716778</v>
      </c>
    </row>
    <row r="392" spans="1:35" x14ac:dyDescent="0.25">
      <c r="A392" s="4">
        <v>1163</v>
      </c>
      <c r="B392" s="21" t="s">
        <v>3522</v>
      </c>
      <c r="C392" s="104">
        <v>5</v>
      </c>
      <c r="D392" s="22" t="s">
        <v>1846</v>
      </c>
      <c r="E392" s="100">
        <v>42719</v>
      </c>
      <c r="F392" s="100">
        <v>44204</v>
      </c>
      <c r="G392" s="105">
        <v>4.0999999999999996</v>
      </c>
      <c r="H392" s="20" t="s">
        <v>1887</v>
      </c>
      <c r="I392" s="20" t="s">
        <v>1888</v>
      </c>
      <c r="J392" s="13">
        <v>2377</v>
      </c>
      <c r="K392" t="s">
        <v>8</v>
      </c>
      <c r="L392" t="s">
        <v>120</v>
      </c>
      <c r="M392" s="20" t="str">
        <f t="shared" si="58"/>
        <v>S</v>
      </c>
      <c r="N392" s="3">
        <v>6</v>
      </c>
      <c r="O392" s="23">
        <f t="shared" si="59"/>
        <v>5.8</v>
      </c>
      <c r="P392" s="3">
        <v>21.3</v>
      </c>
      <c r="Q392" s="3">
        <f>VLOOKUP(J392,Aux_H_adj!$X$2:$Y$922,2,FALSE)</f>
        <v>10.5</v>
      </c>
      <c r="R392" s="3">
        <f>VLOOKUP(J392,Aux_H_adj!$X$2:$Z$922,3,FALSE)</f>
        <v>26</v>
      </c>
      <c r="S392" s="3">
        <f t="shared" si="56"/>
        <v>6.7800005757147419</v>
      </c>
      <c r="T392" s="3">
        <v>54.5</v>
      </c>
      <c r="U392" s="23">
        <f t="shared" si="60"/>
        <v>25.97</v>
      </c>
      <c r="V392" s="3">
        <f t="shared" si="57"/>
        <v>8.2665077441930439</v>
      </c>
      <c r="W392" s="27">
        <f t="shared" si="61"/>
        <v>3.5999999999999999E-3</v>
      </c>
      <c r="X392" s="27">
        <f t="shared" si="62"/>
        <v>5.4000000000000003E-3</v>
      </c>
      <c r="Y392" s="3">
        <f>VLOOKUP(K392,SSP!$B$2:$D$113,3,FALSE)</f>
        <v>0.62000000000000022</v>
      </c>
      <c r="Z392" s="3">
        <f>EXP(Ferez!$B$8+Ferez!$B$9*LN(X392)+Ferez!$B$10*LN(O392)+Ferez!$B$11*LN(Y392))</f>
        <v>10.03597592635686</v>
      </c>
      <c r="AA392" s="3">
        <f>EXP(Ferez!$C$8+Ferez!$C$9*LN(Z392))</f>
        <v>4.149399301769451</v>
      </c>
      <c r="AB392" s="3">
        <f>Ferez!$D$8+Ferez!$D$9*Z392+Ferez!$D$10*AA392</f>
        <v>1.2603141909025952</v>
      </c>
      <c r="AC392" s="3">
        <f t="shared" si="63"/>
        <v>15.445689419028906</v>
      </c>
      <c r="AD392" s="3">
        <f>AC392*Ferez!$D$19</f>
        <v>7.7228447095144528</v>
      </c>
      <c r="AE392" s="3">
        <f>(AD392/1000)*(10000/Ferez!$D$21)</f>
        <v>0.19307111773786131</v>
      </c>
      <c r="AF392" s="3">
        <f t="shared" si="64"/>
        <v>11.296290117259456</v>
      </c>
      <c r="AG392" s="3">
        <f>AF392*Ferez!$D$19</f>
        <v>5.6481450586297282</v>
      </c>
      <c r="AH392" s="3">
        <f>(AG392/1000)*(10000/Ferez!$D$21)</f>
        <v>0.14120362646574319</v>
      </c>
      <c r="AI392" s="3">
        <f>AE392*Ferez!$D$20</f>
        <v>0.70792743170549144</v>
      </c>
    </row>
    <row r="393" spans="1:35" x14ac:dyDescent="0.25">
      <c r="A393" s="4">
        <v>1164</v>
      </c>
      <c r="B393" s="21" t="s">
        <v>3522</v>
      </c>
      <c r="C393" s="104">
        <v>5</v>
      </c>
      <c r="D393" s="22" t="s">
        <v>1846</v>
      </c>
      <c r="E393" s="100">
        <v>42719</v>
      </c>
      <c r="F393" s="100">
        <v>44204</v>
      </c>
      <c r="G393" s="105">
        <v>4.0999999999999996</v>
      </c>
      <c r="H393" s="20" t="s">
        <v>1887</v>
      </c>
      <c r="I393" s="20" t="s">
        <v>1889</v>
      </c>
      <c r="J393" s="13">
        <v>2377</v>
      </c>
      <c r="K393" t="s">
        <v>8</v>
      </c>
      <c r="L393" t="s">
        <v>120</v>
      </c>
      <c r="M393" s="20" t="str">
        <f t="shared" si="58"/>
        <v>S</v>
      </c>
      <c r="N393" s="3">
        <v>6</v>
      </c>
      <c r="O393" s="23">
        <f t="shared" si="59"/>
        <v>6</v>
      </c>
      <c r="P393" s="3">
        <v>26</v>
      </c>
      <c r="Q393" s="3">
        <f>VLOOKUP(J393,Aux_H_adj!$X$2:$Y$922,2,FALSE)</f>
        <v>10.5</v>
      </c>
      <c r="R393" s="3">
        <f>VLOOKUP(J393,Aux_H_adj!$X$2:$Z$922,3,FALSE)</f>
        <v>26</v>
      </c>
      <c r="S393" s="3">
        <f t="shared" si="56"/>
        <v>8.2760570407785572</v>
      </c>
      <c r="T393" s="3">
        <v>54.5</v>
      </c>
      <c r="U393" s="23">
        <f t="shared" si="60"/>
        <v>31.7</v>
      </c>
      <c r="V393" s="3">
        <f t="shared" si="57"/>
        <v>10.090423392026164</v>
      </c>
      <c r="W393" s="27">
        <f t="shared" si="61"/>
        <v>5.4000000000000003E-3</v>
      </c>
      <c r="X393" s="27">
        <f t="shared" si="62"/>
        <v>8.0000000000000002E-3</v>
      </c>
      <c r="Y393" s="3">
        <f>VLOOKUP(K393,SSP!$B$2:$D$113,3,FALSE)</f>
        <v>0.62000000000000022</v>
      </c>
      <c r="Z393" s="3">
        <f>EXP(Ferez!$B$8+Ferez!$B$9*LN(X393)+Ferez!$B$10*LN(O393)+Ferez!$B$11*LN(Y393))</f>
        <v>15.03187907945795</v>
      </c>
      <c r="AA393" s="3">
        <f>EXP(Ferez!$C$8+Ferez!$C$9*LN(Z393))</f>
        <v>5.5997235052700205</v>
      </c>
      <c r="AB393" s="3">
        <f>Ferez!$D$8+Ferez!$D$9*Z393+Ferez!$D$10*AA393</f>
        <v>1.7498132849397412</v>
      </c>
      <c r="AC393" s="3">
        <f t="shared" si="63"/>
        <v>22.381415869667713</v>
      </c>
      <c r="AD393" s="3">
        <f>AC393*Ferez!$D$19</f>
        <v>11.190707934833856</v>
      </c>
      <c r="AE393" s="3">
        <f>(AD393/1000)*(10000/Ferez!$D$21)</f>
        <v>0.27976769837084636</v>
      </c>
      <c r="AF393" s="3">
        <f t="shared" si="64"/>
        <v>16.781692364397692</v>
      </c>
      <c r="AG393" s="3">
        <f>AF393*Ferez!$D$19</f>
        <v>8.390846182198846</v>
      </c>
      <c r="AH393" s="3">
        <f>(AG393/1000)*(10000/Ferez!$D$21)</f>
        <v>0.20977115455497117</v>
      </c>
      <c r="AI393" s="3">
        <f>AE393*Ferez!$D$20</f>
        <v>1.0258148940264367</v>
      </c>
    </row>
    <row r="394" spans="1:35" x14ac:dyDescent="0.25">
      <c r="A394" s="4">
        <v>1165</v>
      </c>
      <c r="B394" s="21" t="s">
        <v>3522</v>
      </c>
      <c r="C394" s="104">
        <v>5</v>
      </c>
      <c r="D394" s="22" t="s">
        <v>1846</v>
      </c>
      <c r="E394" s="100">
        <v>42719</v>
      </c>
      <c r="F394" s="100">
        <v>44204</v>
      </c>
      <c r="G394" s="105">
        <v>4.0999999999999996</v>
      </c>
      <c r="H394" s="20" t="s">
        <v>1887</v>
      </c>
      <c r="I394" s="20" t="s">
        <v>1890</v>
      </c>
      <c r="J394" s="13">
        <v>2377</v>
      </c>
      <c r="K394" t="s">
        <v>8</v>
      </c>
      <c r="L394" t="s">
        <v>120</v>
      </c>
      <c r="M394" s="20" t="str">
        <f t="shared" si="58"/>
        <v>S</v>
      </c>
      <c r="N394" s="3">
        <v>6</v>
      </c>
      <c r="O394" s="23">
        <f t="shared" si="59"/>
        <v>4.38</v>
      </c>
      <c r="P394" s="3">
        <v>13.5</v>
      </c>
      <c r="Q394" s="3">
        <f>VLOOKUP(J394,Aux_H_adj!$X$2:$Y$922,2,FALSE)</f>
        <v>10.5</v>
      </c>
      <c r="R394" s="3">
        <f>VLOOKUP(J394,Aux_H_adj!$X$2:$Z$922,3,FALSE)</f>
        <v>26</v>
      </c>
      <c r="S394" s="3">
        <f t="shared" si="56"/>
        <v>4.2971834634811739</v>
      </c>
      <c r="T394" s="3">
        <v>54.5</v>
      </c>
      <c r="U394" s="23">
        <f t="shared" si="60"/>
        <v>16.46</v>
      </c>
      <c r="V394" s="3">
        <f t="shared" si="57"/>
        <v>5.2393807265851953</v>
      </c>
      <c r="W394" s="27">
        <f t="shared" si="61"/>
        <v>1.5E-3</v>
      </c>
      <c r="X394" s="27">
        <f t="shared" si="62"/>
        <v>2.2000000000000001E-3</v>
      </c>
      <c r="Y394" s="3">
        <f>VLOOKUP(K394,SSP!$B$2:$D$113,3,FALSE)</f>
        <v>0.62000000000000022</v>
      </c>
      <c r="Z394" s="3">
        <f>EXP(Ferez!$B$8+Ferez!$B$9*LN(X394)+Ferez!$B$10*LN(O394)+Ferez!$B$11*LN(Y394))</f>
        <v>3.2794826645606339</v>
      </c>
      <c r="AA394" s="3">
        <f>EXP(Ferez!$C$8+Ferez!$C$9*LN(Z394))</f>
        <v>1.8095481047938118</v>
      </c>
      <c r="AB394" s="3">
        <f>Ferez!$D$8+Ferez!$D$9*Z394+Ferez!$D$10*AA394</f>
        <v>0.63093992497228113</v>
      </c>
      <c r="AC394" s="3">
        <f t="shared" si="63"/>
        <v>5.7199706943267277</v>
      </c>
      <c r="AD394" s="3">
        <f>AC394*Ferez!$D$19</f>
        <v>2.8599853471633638</v>
      </c>
      <c r="AE394" s="3">
        <f>(AD394/1000)*(10000/Ferez!$D$21)</f>
        <v>7.1499633679084101E-2</v>
      </c>
      <c r="AF394" s="3">
        <f t="shared" si="64"/>
        <v>3.910422589532915</v>
      </c>
      <c r="AG394" s="3">
        <f>AF394*Ferez!$D$19</f>
        <v>1.9552112947664575</v>
      </c>
      <c r="AH394" s="3">
        <f>(AG394/1000)*(10000/Ferez!$D$21)</f>
        <v>4.8880282369161435E-2</v>
      </c>
      <c r="AI394" s="3">
        <f>AE394*Ferez!$D$20</f>
        <v>0.26216532348997501</v>
      </c>
    </row>
    <row r="395" spans="1:35" x14ac:dyDescent="0.25">
      <c r="A395" s="4">
        <v>1166</v>
      </c>
      <c r="B395" s="21" t="s">
        <v>3522</v>
      </c>
      <c r="C395" s="104">
        <v>5</v>
      </c>
      <c r="D395" s="22" t="s">
        <v>1846</v>
      </c>
      <c r="E395" s="100">
        <v>42719</v>
      </c>
      <c r="F395" s="100">
        <v>44204</v>
      </c>
      <c r="G395" s="105">
        <v>4.0999999999999996</v>
      </c>
      <c r="H395" s="20" t="s">
        <v>1887</v>
      </c>
      <c r="I395" s="20" t="s">
        <v>1891</v>
      </c>
      <c r="J395" s="13">
        <v>2377</v>
      </c>
      <c r="K395" t="s">
        <v>8</v>
      </c>
      <c r="L395" t="s">
        <v>120</v>
      </c>
      <c r="M395" s="20" t="str">
        <f t="shared" si="58"/>
        <v>S</v>
      </c>
      <c r="N395" s="3">
        <v>6</v>
      </c>
      <c r="O395" s="23">
        <f t="shared" si="59"/>
        <v>4.6399999999999997</v>
      </c>
      <c r="P395" s="3">
        <v>14.7</v>
      </c>
      <c r="Q395" s="3">
        <f>VLOOKUP(J395,Aux_H_adj!$X$2:$Y$922,2,FALSE)</f>
        <v>10.5</v>
      </c>
      <c r="R395" s="3">
        <f>VLOOKUP(J395,Aux_H_adj!$X$2:$Z$922,3,FALSE)</f>
        <v>26</v>
      </c>
      <c r="S395" s="3">
        <f t="shared" si="56"/>
        <v>4.6791553269017232</v>
      </c>
      <c r="T395" s="3">
        <v>54.5</v>
      </c>
      <c r="U395" s="23">
        <f t="shared" si="60"/>
        <v>17.920000000000002</v>
      </c>
      <c r="V395" s="3">
        <f t="shared" si="57"/>
        <v>5.70411316041353</v>
      </c>
      <c r="W395" s="27">
        <f t="shared" si="61"/>
        <v>1.6999999999999999E-3</v>
      </c>
      <c r="X395" s="27">
        <f t="shared" si="62"/>
        <v>2.5999999999999999E-3</v>
      </c>
      <c r="Y395" s="3">
        <f>VLOOKUP(K395,SSP!$B$2:$D$113,3,FALSE)</f>
        <v>0.62000000000000022</v>
      </c>
      <c r="Z395" s="3">
        <f>EXP(Ferez!$B$8+Ferez!$B$9*LN(X395)+Ferez!$B$10*LN(O395)+Ferez!$B$11*LN(Y395))</f>
        <v>4.0591985683408227</v>
      </c>
      <c r="AA395" s="3">
        <f>EXP(Ferez!$C$8+Ferez!$C$9*LN(Z395))</f>
        <v>2.1198371164137049</v>
      </c>
      <c r="AB395" s="3">
        <f>Ferez!$D$8+Ferez!$D$9*Z395+Ferez!$D$10*AA395</f>
        <v>0.7000996597144149</v>
      </c>
      <c r="AC395" s="3">
        <f t="shared" si="63"/>
        <v>6.879135344468942</v>
      </c>
      <c r="AD395" s="3">
        <f>AC395*Ferez!$D$19</f>
        <v>3.439567672234471</v>
      </c>
      <c r="AE395" s="3">
        <f>(AD395/1000)*(10000/Ferez!$D$21)</f>
        <v>8.5989191805861773E-2</v>
      </c>
      <c r="AF395" s="3">
        <f t="shared" si="64"/>
        <v>4.7592982280552381</v>
      </c>
      <c r="AG395" s="3">
        <f>AF395*Ferez!$D$19</f>
        <v>2.379649114027619</v>
      </c>
      <c r="AH395" s="3">
        <f>(AG395/1000)*(10000/Ferez!$D$21)</f>
        <v>5.9491227850690477E-2</v>
      </c>
      <c r="AI395" s="3">
        <f>AE395*Ferez!$D$20</f>
        <v>0.31529370328815981</v>
      </c>
    </row>
    <row r="396" spans="1:35" x14ac:dyDescent="0.25">
      <c r="A396" s="4">
        <v>1167</v>
      </c>
      <c r="B396" s="21" t="s">
        <v>3522</v>
      </c>
      <c r="C396" s="104">
        <v>5</v>
      </c>
      <c r="D396" s="22" t="s">
        <v>1846</v>
      </c>
      <c r="E396" s="100">
        <v>42719</v>
      </c>
      <c r="F396" s="100">
        <v>44204</v>
      </c>
      <c r="G396" s="105">
        <v>4.0999999999999996</v>
      </c>
      <c r="H396" s="20" t="s">
        <v>1887</v>
      </c>
      <c r="I396" s="20" t="s">
        <v>1892</v>
      </c>
      <c r="J396" s="13">
        <v>2377</v>
      </c>
      <c r="K396" t="s">
        <v>8</v>
      </c>
      <c r="L396" t="s">
        <v>120</v>
      </c>
      <c r="M396" s="20" t="str">
        <f t="shared" si="58"/>
        <v>S</v>
      </c>
      <c r="N396" s="3">
        <v>6</v>
      </c>
      <c r="O396" s="23">
        <f t="shared" si="59"/>
        <v>3.59</v>
      </c>
      <c r="P396" s="3">
        <v>10.5</v>
      </c>
      <c r="Q396" s="3">
        <f>VLOOKUP(J396,Aux_H_adj!$X$2:$Y$922,2,FALSE)</f>
        <v>10.5</v>
      </c>
      <c r="R396" s="3">
        <f>VLOOKUP(J396,Aux_H_adj!$X$2:$Z$922,3,FALSE)</f>
        <v>26</v>
      </c>
      <c r="S396" s="3">
        <f t="shared" si="56"/>
        <v>3.3422538049298023</v>
      </c>
      <c r="T396" s="3">
        <v>54.5</v>
      </c>
      <c r="U396" s="23">
        <f t="shared" si="60"/>
        <v>12.8</v>
      </c>
      <c r="V396" s="3">
        <f t="shared" si="57"/>
        <v>4.0743665431525207</v>
      </c>
      <c r="W396" s="27">
        <f t="shared" si="61"/>
        <v>8.9999999999999998E-4</v>
      </c>
      <c r="X396" s="27">
        <f t="shared" si="62"/>
        <v>1.2999999999999999E-3</v>
      </c>
      <c r="Y396" s="3">
        <f>VLOOKUP(K396,SSP!$B$2:$D$113,3,FALSE)</f>
        <v>0.62000000000000022</v>
      </c>
      <c r="Z396" s="3">
        <f>EXP(Ferez!$B$8+Ferez!$B$9*LN(X396)+Ferez!$B$10*LN(O396)+Ferez!$B$11*LN(Y396))</f>
        <v>1.6476107971217255</v>
      </c>
      <c r="AA396" s="3">
        <f>EXP(Ferez!$C$8+Ferez!$C$9*LN(Z396))</f>
        <v>1.0858195939042601</v>
      </c>
      <c r="AB396" s="3">
        <f>Ferez!$D$8+Ferez!$D$9*Z396+Ferez!$D$10*AA396</f>
        <v>0.49260323876751816</v>
      </c>
      <c r="AC396" s="3">
        <f t="shared" si="63"/>
        <v>3.2260336297935037</v>
      </c>
      <c r="AD396" s="3">
        <f>AC396*Ferez!$D$19</f>
        <v>1.6130168148967519</v>
      </c>
      <c r="AE396" s="3">
        <f>(AD396/1000)*(10000/Ferez!$D$21)</f>
        <v>4.0325420372418798E-2</v>
      </c>
      <c r="AF396" s="3">
        <f t="shared" si="64"/>
        <v>2.1402140358892439</v>
      </c>
      <c r="AG396" s="3">
        <f>AF396*Ferez!$D$19</f>
        <v>1.0701070179446219</v>
      </c>
      <c r="AH396" s="3">
        <f>(AG396/1000)*(10000/Ferez!$D$21)</f>
        <v>2.6752675448615548E-2</v>
      </c>
      <c r="AI396" s="3">
        <f>AE396*Ferez!$D$20</f>
        <v>0.14785987469886891</v>
      </c>
    </row>
    <row r="397" spans="1:35" x14ac:dyDescent="0.25">
      <c r="A397" s="4">
        <v>1168</v>
      </c>
      <c r="B397" s="21" t="s">
        <v>3522</v>
      </c>
      <c r="C397" s="104">
        <v>5</v>
      </c>
      <c r="D397" s="22" t="s">
        <v>1846</v>
      </c>
      <c r="E397" s="100">
        <v>42719</v>
      </c>
      <c r="F397" s="100">
        <v>44204</v>
      </c>
      <c r="G397" s="105">
        <v>4.0999999999999996</v>
      </c>
      <c r="H397" s="20" t="s">
        <v>1893</v>
      </c>
      <c r="I397" s="20" t="s">
        <v>1894</v>
      </c>
      <c r="J397" s="13">
        <v>2378</v>
      </c>
      <c r="K397" t="s">
        <v>9</v>
      </c>
      <c r="L397" t="s">
        <v>232</v>
      </c>
      <c r="M397" s="20" t="str">
        <f t="shared" si="58"/>
        <v>S</v>
      </c>
      <c r="N397" s="3">
        <v>7</v>
      </c>
      <c r="O397" s="23">
        <f t="shared" si="59"/>
        <v>7</v>
      </c>
      <c r="P397" s="3">
        <v>41</v>
      </c>
      <c r="Q397" s="3">
        <f>VLOOKUP(J397,Aux_H_adj!$X$2:$Y$922,2,FALSE)</f>
        <v>37.200000000000003</v>
      </c>
      <c r="R397" s="3">
        <f>VLOOKUP(J397,Aux_H_adj!$X$2:$Z$922,3,FALSE)</f>
        <v>41</v>
      </c>
      <c r="S397" s="3">
        <f t="shared" si="56"/>
        <v>13.050705333535419</v>
      </c>
      <c r="T397" s="3">
        <v>59.4</v>
      </c>
      <c r="U397" s="23">
        <f t="shared" si="60"/>
        <v>49.98</v>
      </c>
      <c r="V397" s="3">
        <f t="shared" si="57"/>
        <v>15.909128111465858</v>
      </c>
      <c r="W397" s="27">
        <f t="shared" si="61"/>
        <v>1.34E-2</v>
      </c>
      <c r="X397" s="27">
        <f t="shared" si="62"/>
        <v>1.9900000000000001E-2</v>
      </c>
      <c r="Y397" s="3">
        <f>VLOOKUP(K397,SSP!$B$2:$D$113,3,FALSE)</f>
        <v>0.76000000000000079</v>
      </c>
      <c r="Z397" s="3">
        <f>EXP(Ferez!$B$8+Ferez!$B$9*LN(X397)+Ferez!$B$10*LN(O397)+Ferez!$B$11*LN(Y397))</f>
        <v>50.785382796221079</v>
      </c>
      <c r="AA397" s="3">
        <f>EXP(Ferez!$C$8+Ferez!$C$9*LN(Z397))</f>
        <v>13.818630706647879</v>
      </c>
      <c r="AB397" s="3">
        <f>Ferez!$D$8+Ferez!$D$9*Z397+Ferez!$D$10*AA397</f>
        <v>5.4392175982359738</v>
      </c>
      <c r="AC397" s="3">
        <f t="shared" si="63"/>
        <v>70.043231101104922</v>
      </c>
      <c r="AD397" s="3">
        <f>AC397*Ferez!$D$19</f>
        <v>35.021615550552461</v>
      </c>
      <c r="AE397" s="3">
        <f>(AD397/1000)*(10000/Ferez!$D$21)</f>
        <v>0.87554038876381157</v>
      </c>
      <c r="AF397" s="3">
        <f t="shared" si="64"/>
        <v>56.224600394457056</v>
      </c>
      <c r="AG397" s="3">
        <f>AF397*Ferez!$D$19</f>
        <v>28.112300197228528</v>
      </c>
      <c r="AH397" s="3">
        <f>(AG397/1000)*(10000/Ferez!$D$21)</f>
        <v>0.7028075049307132</v>
      </c>
      <c r="AI397" s="3">
        <f>AE397*Ferez!$D$20</f>
        <v>3.2103147588006422</v>
      </c>
    </row>
    <row r="398" spans="1:35" x14ac:dyDescent="0.25">
      <c r="A398" s="4">
        <v>1169</v>
      </c>
      <c r="B398" s="21" t="s">
        <v>3522</v>
      </c>
      <c r="C398" s="104">
        <v>5</v>
      </c>
      <c r="D398" s="22" t="s">
        <v>1846</v>
      </c>
      <c r="E398" s="100">
        <v>42719</v>
      </c>
      <c r="F398" s="100">
        <v>44204</v>
      </c>
      <c r="G398" s="105">
        <v>4.0999999999999996</v>
      </c>
      <c r="H398" s="20" t="s">
        <v>1893</v>
      </c>
      <c r="I398" s="20" t="s">
        <v>1895</v>
      </c>
      <c r="J398" s="13">
        <v>2378</v>
      </c>
      <c r="K398" t="s">
        <v>9</v>
      </c>
      <c r="L398" t="s">
        <v>232</v>
      </c>
      <c r="M398" s="20" t="str">
        <f t="shared" si="58"/>
        <v>S</v>
      </c>
      <c r="N398" s="3">
        <v>7</v>
      </c>
      <c r="O398" s="23">
        <f t="shared" si="59"/>
        <v>7</v>
      </c>
      <c r="P398" s="3">
        <v>37.200000000000003</v>
      </c>
      <c r="Q398" s="3">
        <f>VLOOKUP(J398,Aux_H_adj!$X$2:$Y$922,2,FALSE)</f>
        <v>37.200000000000003</v>
      </c>
      <c r="R398" s="3">
        <f>VLOOKUP(J398,Aux_H_adj!$X$2:$Z$922,3,FALSE)</f>
        <v>41</v>
      </c>
      <c r="S398" s="3">
        <f t="shared" si="56"/>
        <v>11.841127766037014</v>
      </c>
      <c r="T398" s="3">
        <v>59.4</v>
      </c>
      <c r="U398" s="23">
        <f t="shared" si="60"/>
        <v>45.35</v>
      </c>
      <c r="V398" s="3">
        <f t="shared" si="57"/>
        <v>14.435353338434908</v>
      </c>
      <c r="W398" s="27">
        <f t="shared" si="61"/>
        <v>1.0999999999999999E-2</v>
      </c>
      <c r="X398" s="27">
        <f t="shared" si="62"/>
        <v>1.6400000000000001E-2</v>
      </c>
      <c r="Y398" s="3">
        <f>VLOOKUP(K398,SSP!$B$2:$D$113,3,FALSE)</f>
        <v>0.76000000000000079</v>
      </c>
      <c r="Z398" s="3">
        <f>EXP(Ferez!$B$8+Ferez!$B$9*LN(X398)+Ferez!$B$10*LN(O398)+Ferez!$B$11*LN(Y398))</f>
        <v>42.30143010799771</v>
      </c>
      <c r="AA398" s="3">
        <f>EXP(Ferez!$C$8+Ferez!$C$9*LN(Z398))</f>
        <v>12.066038355902073</v>
      </c>
      <c r="AB398" s="3">
        <f>Ferez!$D$8+Ferez!$D$9*Z398+Ferez!$D$10*AA398</f>
        <v>4.5467150905389211</v>
      </c>
      <c r="AC398" s="3">
        <f t="shared" si="63"/>
        <v>58.914183554438708</v>
      </c>
      <c r="AD398" s="3">
        <f>AC398*Ferez!$D$19</f>
        <v>29.457091777219354</v>
      </c>
      <c r="AE398" s="3">
        <f>(AD398/1000)*(10000/Ferez!$D$21)</f>
        <v>0.73642729443048383</v>
      </c>
      <c r="AF398" s="3">
        <f t="shared" si="64"/>
        <v>46.848145198536628</v>
      </c>
      <c r="AG398" s="3">
        <f>AF398*Ferez!$D$19</f>
        <v>23.424072599268314</v>
      </c>
      <c r="AH398" s="3">
        <f>(AG398/1000)*(10000/Ferez!$D$21)</f>
        <v>0.58560181498170782</v>
      </c>
      <c r="AI398" s="3">
        <f>AE398*Ferez!$D$20</f>
        <v>2.700233412911774</v>
      </c>
    </row>
    <row r="399" spans="1:35" x14ac:dyDescent="0.25">
      <c r="A399" s="4">
        <v>1151</v>
      </c>
      <c r="B399" s="21" t="s">
        <v>3522</v>
      </c>
      <c r="C399" s="104">
        <v>5</v>
      </c>
      <c r="D399" s="22" t="s">
        <v>1846</v>
      </c>
      <c r="E399" s="100">
        <v>42719</v>
      </c>
      <c r="F399" s="100">
        <v>44204</v>
      </c>
      <c r="G399" s="105">
        <v>4.0999999999999996</v>
      </c>
      <c r="H399" s="20" t="s">
        <v>1873</v>
      </c>
      <c r="I399" s="20" t="s">
        <v>1874</v>
      </c>
      <c r="J399" s="13">
        <v>2379</v>
      </c>
      <c r="K399" t="s">
        <v>159</v>
      </c>
      <c r="L399" t="s">
        <v>158</v>
      </c>
      <c r="M399" s="20" t="str">
        <f t="shared" si="58"/>
        <v>S</v>
      </c>
      <c r="N399" s="3">
        <v>6.5</v>
      </c>
      <c r="O399" s="23">
        <f t="shared" si="59"/>
        <v>6.5</v>
      </c>
      <c r="P399" s="3">
        <v>17.5</v>
      </c>
      <c r="Q399" s="3">
        <f>VLOOKUP(J399,Aux_H_adj!$X$2:$Y$922,2,FALSE)</f>
        <v>8</v>
      </c>
      <c r="R399" s="3">
        <f>VLOOKUP(J399,Aux_H_adj!$X$2:$Z$922,3,FALSE)</f>
        <v>17.5</v>
      </c>
      <c r="S399" s="3">
        <f t="shared" si="56"/>
        <v>5.5704230082163368</v>
      </c>
      <c r="T399" s="3">
        <v>50</v>
      </c>
      <c r="U399" s="23">
        <f t="shared" si="60"/>
        <v>21.33</v>
      </c>
      <c r="V399" s="3">
        <f t="shared" si="57"/>
        <v>6.7895498723002543</v>
      </c>
      <c r="W399" s="27">
        <f t="shared" si="61"/>
        <v>2.3999999999999998E-3</v>
      </c>
      <c r="X399" s="27">
        <f t="shared" si="62"/>
        <v>3.5999999999999999E-3</v>
      </c>
      <c r="Y399" s="3">
        <f>VLOOKUP(K399,SSP!$B$2:$D$113,3,FALSE)</f>
        <v>0.53</v>
      </c>
      <c r="Z399" s="3">
        <f>EXP(Ferez!$B$8+Ferez!$B$9*LN(X399)+Ferez!$B$10*LN(O399)+Ferez!$B$11*LN(Y399))</f>
        <v>6.5030030296269832</v>
      </c>
      <c r="AA399" s="3">
        <f>EXP(Ferez!$C$8+Ferez!$C$9*LN(Z399))</f>
        <v>3.0072131183011956</v>
      </c>
      <c r="AB399" s="3">
        <f>Ferez!$D$8+Ferez!$D$9*Z399+Ferez!$D$10*AA399</f>
        <v>0.92420248761448609</v>
      </c>
      <c r="AC399" s="3">
        <f t="shared" si="63"/>
        <v>10.434418635542666</v>
      </c>
      <c r="AD399" s="3">
        <f>AC399*Ferez!$D$19</f>
        <v>5.2172093177713332</v>
      </c>
      <c r="AE399" s="3">
        <f>(AD399/1000)*(10000/Ferez!$D$21)</f>
        <v>0.13043023294428333</v>
      </c>
      <c r="AF399" s="3">
        <f t="shared" si="64"/>
        <v>7.427205517241469</v>
      </c>
      <c r="AG399" s="3">
        <f>AF399*Ferez!$D$19</f>
        <v>3.7136027586207345</v>
      </c>
      <c r="AH399" s="3">
        <f>(AG399/1000)*(10000/Ferez!$D$21)</f>
        <v>9.2840068965518371E-2</v>
      </c>
      <c r="AI399" s="3">
        <f>AE399*Ferez!$D$20</f>
        <v>0.47824418746237218</v>
      </c>
    </row>
    <row r="400" spans="1:35" x14ac:dyDescent="0.25">
      <c r="A400" s="4">
        <v>1152</v>
      </c>
      <c r="B400" s="21" t="s">
        <v>3522</v>
      </c>
      <c r="C400" s="104">
        <v>5</v>
      </c>
      <c r="D400" s="22" t="s">
        <v>1846</v>
      </c>
      <c r="E400" s="100">
        <v>42719</v>
      </c>
      <c r="F400" s="100">
        <v>44204</v>
      </c>
      <c r="G400" s="105">
        <v>4.0999999999999996</v>
      </c>
      <c r="H400" s="20" t="s">
        <v>1873</v>
      </c>
      <c r="I400" s="20" t="s">
        <v>1875</v>
      </c>
      <c r="J400" s="13">
        <v>2379</v>
      </c>
      <c r="K400" t="s">
        <v>159</v>
      </c>
      <c r="L400" t="s">
        <v>158</v>
      </c>
      <c r="M400" s="20" t="str">
        <f t="shared" si="58"/>
        <v>S</v>
      </c>
      <c r="N400" s="3">
        <v>6.5</v>
      </c>
      <c r="O400" s="23">
        <f t="shared" si="59"/>
        <v>4.3499999999999996</v>
      </c>
      <c r="P400" s="3">
        <v>13.4</v>
      </c>
      <c r="Q400" s="3">
        <f>VLOOKUP(J400,Aux_H_adj!$X$2:$Y$922,2,FALSE)</f>
        <v>8</v>
      </c>
      <c r="R400" s="3">
        <f>VLOOKUP(J400,Aux_H_adj!$X$2:$Z$922,3,FALSE)</f>
        <v>17.5</v>
      </c>
      <c r="S400" s="3">
        <f t="shared" si="56"/>
        <v>4.2653524748627953</v>
      </c>
      <c r="T400" s="3">
        <v>50</v>
      </c>
      <c r="U400" s="23">
        <f t="shared" si="60"/>
        <v>16.34</v>
      </c>
      <c r="V400" s="3">
        <f t="shared" si="57"/>
        <v>5.2011835402431394</v>
      </c>
      <c r="W400" s="27">
        <f t="shared" si="61"/>
        <v>1.4E-3</v>
      </c>
      <c r="X400" s="27">
        <f t="shared" si="62"/>
        <v>2.0999999999999999E-3</v>
      </c>
      <c r="Y400" s="3">
        <f>VLOOKUP(K400,SSP!$B$2:$D$113,3,FALSE)</f>
        <v>0.53</v>
      </c>
      <c r="Z400" s="3">
        <f>EXP(Ferez!$B$8+Ferez!$B$9*LN(X400)+Ferez!$B$10*LN(O400)+Ferez!$B$11*LN(Y400))</f>
        <v>2.6559251563426485</v>
      </c>
      <c r="AA400" s="3">
        <f>EXP(Ferez!$C$8+Ferez!$C$9*LN(Z400))</f>
        <v>1.5474387439073523</v>
      </c>
      <c r="AB400" s="3">
        <f>Ferez!$D$8+Ferez!$D$9*Z400+Ferez!$D$10*AA400</f>
        <v>0.57683518498201714</v>
      </c>
      <c r="AC400" s="3">
        <f t="shared" si="63"/>
        <v>4.7801990852320175</v>
      </c>
      <c r="AD400" s="3">
        <f>AC400*Ferez!$D$19</f>
        <v>2.3900995426160088</v>
      </c>
      <c r="AE400" s="3">
        <f>(AD400/1000)*(10000/Ferez!$D$21)</f>
        <v>5.9752488565400219E-2</v>
      </c>
      <c r="AF400" s="3">
        <f t="shared" si="64"/>
        <v>3.2327603413246657</v>
      </c>
      <c r="AG400" s="3">
        <f>AF400*Ferez!$D$19</f>
        <v>1.6163801706623329</v>
      </c>
      <c r="AH400" s="3">
        <f>(AG400/1000)*(10000/Ferez!$D$21)</f>
        <v>4.0409504266558323E-2</v>
      </c>
      <c r="AI400" s="3">
        <f>AE400*Ferez!$D$20</f>
        <v>0.21909245807313413</v>
      </c>
    </row>
    <row r="401" spans="1:35" x14ac:dyDescent="0.25">
      <c r="A401" s="4">
        <v>1153</v>
      </c>
      <c r="B401" s="21" t="s">
        <v>3522</v>
      </c>
      <c r="C401" s="104">
        <v>5</v>
      </c>
      <c r="D401" s="22" t="s">
        <v>1846</v>
      </c>
      <c r="E401" s="100">
        <v>42719</v>
      </c>
      <c r="F401" s="100">
        <v>44204</v>
      </c>
      <c r="G401" s="105">
        <v>4.0999999999999996</v>
      </c>
      <c r="H401" s="20" t="s">
        <v>1873</v>
      </c>
      <c r="I401" s="20" t="s">
        <v>1876</v>
      </c>
      <c r="J401" s="13">
        <v>2379</v>
      </c>
      <c r="K401" t="s">
        <v>159</v>
      </c>
      <c r="L401" t="s">
        <v>158</v>
      </c>
      <c r="M401" s="20" t="str">
        <f t="shared" si="58"/>
        <v>S</v>
      </c>
      <c r="N401" s="3">
        <v>6.5</v>
      </c>
      <c r="O401" s="23">
        <f t="shared" si="59"/>
        <v>3.88</v>
      </c>
      <c r="P401" s="3">
        <v>11.5</v>
      </c>
      <c r="Q401" s="3">
        <f>VLOOKUP(J401,Aux_H_adj!$X$2:$Y$922,2,FALSE)</f>
        <v>8</v>
      </c>
      <c r="R401" s="3">
        <f>VLOOKUP(J401,Aux_H_adj!$X$2:$Z$922,3,FALSE)</f>
        <v>17.5</v>
      </c>
      <c r="S401" s="3">
        <f t="shared" si="56"/>
        <v>3.6605636911135928</v>
      </c>
      <c r="T401" s="3">
        <v>50</v>
      </c>
      <c r="U401" s="23">
        <f t="shared" si="60"/>
        <v>14.02</v>
      </c>
      <c r="V401" s="3">
        <f t="shared" si="57"/>
        <v>4.4627046042967455</v>
      </c>
      <c r="W401" s="27">
        <f t="shared" si="61"/>
        <v>1.1000000000000001E-3</v>
      </c>
      <c r="X401" s="27">
        <f t="shared" si="62"/>
        <v>1.6000000000000001E-3</v>
      </c>
      <c r="Y401" s="3">
        <f>VLOOKUP(K401,SSP!$B$2:$D$113,3,FALSE)</f>
        <v>0.53</v>
      </c>
      <c r="Z401" s="3">
        <f>EXP(Ferez!$B$8+Ferez!$B$9*LN(X401)+Ferez!$B$10*LN(O401)+Ferez!$B$11*LN(Y401))</f>
        <v>1.840241590886889</v>
      </c>
      <c r="AA401" s="3">
        <f>EXP(Ferez!$C$8+Ferez!$C$9*LN(Z401))</f>
        <v>1.1786564345706287</v>
      </c>
      <c r="AB401" s="3">
        <f>Ferez!$D$8+Ferez!$D$9*Z401+Ferez!$D$10*AA401</f>
        <v>0.50829436030631658</v>
      </c>
      <c r="AC401" s="3">
        <f t="shared" si="63"/>
        <v>3.5271923857638345</v>
      </c>
      <c r="AD401" s="3">
        <f>AC401*Ferez!$D$19</f>
        <v>1.7635961928819173</v>
      </c>
      <c r="AE401" s="3">
        <f>(AD401/1000)*(10000/Ferez!$D$21)</f>
        <v>4.4089904822047936E-2</v>
      </c>
      <c r="AF401" s="3">
        <f t="shared" si="64"/>
        <v>2.3485359511932056</v>
      </c>
      <c r="AG401" s="3">
        <f>AF401*Ferez!$D$19</f>
        <v>1.1742679755966028</v>
      </c>
      <c r="AH401" s="3">
        <f>(AG401/1000)*(10000/Ferez!$D$21)</f>
        <v>2.9356699389915069E-2</v>
      </c>
      <c r="AI401" s="3">
        <f>AE401*Ferez!$D$20</f>
        <v>0.16166298434750909</v>
      </c>
    </row>
    <row r="402" spans="1:35" x14ac:dyDescent="0.25">
      <c r="A402" s="4">
        <v>1154</v>
      </c>
      <c r="B402" s="21" t="s">
        <v>3522</v>
      </c>
      <c r="C402" s="104">
        <v>5</v>
      </c>
      <c r="D402" s="22" t="s">
        <v>1846</v>
      </c>
      <c r="E402" s="100">
        <v>42719</v>
      </c>
      <c r="F402" s="100">
        <v>44204</v>
      </c>
      <c r="G402" s="105">
        <v>4.0999999999999996</v>
      </c>
      <c r="H402" s="20" t="s">
        <v>1873</v>
      </c>
      <c r="I402" s="20" t="s">
        <v>1877</v>
      </c>
      <c r="J402" s="13">
        <v>2379</v>
      </c>
      <c r="K402" t="s">
        <v>159</v>
      </c>
      <c r="L402" t="s">
        <v>158</v>
      </c>
      <c r="M402" s="20" t="str">
        <f t="shared" si="58"/>
        <v>S</v>
      </c>
      <c r="N402" s="3">
        <v>6.5</v>
      </c>
      <c r="O402" s="23">
        <f t="shared" si="59"/>
        <v>2.75</v>
      </c>
      <c r="P402" s="3">
        <v>8</v>
      </c>
      <c r="Q402" s="3">
        <f>VLOOKUP(J402,Aux_H_adj!$X$2:$Y$922,2,FALSE)</f>
        <v>8</v>
      </c>
      <c r="R402" s="3">
        <f>VLOOKUP(J402,Aux_H_adj!$X$2:$Z$922,3,FALSE)</f>
        <v>17.5</v>
      </c>
      <c r="S402" s="3">
        <f t="shared" si="56"/>
        <v>2.5464790894703255</v>
      </c>
      <c r="T402" s="3">
        <v>50</v>
      </c>
      <c r="U402" s="23">
        <f t="shared" si="60"/>
        <v>9.75</v>
      </c>
      <c r="V402" s="3">
        <f t="shared" si="57"/>
        <v>3.1035213902919589</v>
      </c>
      <c r="W402" s="27">
        <f t="shared" si="61"/>
        <v>5.0000000000000001E-4</v>
      </c>
      <c r="X402" s="27">
        <f t="shared" si="62"/>
        <v>8.0000000000000004E-4</v>
      </c>
      <c r="Y402" s="3">
        <f>VLOOKUP(K402,SSP!$B$2:$D$113,3,FALSE)</f>
        <v>0.53</v>
      </c>
      <c r="Z402" s="3">
        <f>EXP(Ferez!$B$8+Ferez!$B$9*LN(X402)+Ferez!$B$10*LN(O402)+Ferez!$B$11*LN(Y402))</f>
        <v>0.68656351981225971</v>
      </c>
      <c r="AA402" s="3">
        <f>EXP(Ferez!$C$8+Ferez!$C$9*LN(Z402))</f>
        <v>0.56712663143974285</v>
      </c>
      <c r="AB402" s="3">
        <f>Ferez!$D$8+Ferez!$D$9*Z402+Ferez!$D$10*AA402</f>
        <v>0.41910652040937146</v>
      </c>
      <c r="AC402" s="3">
        <f t="shared" si="63"/>
        <v>1.672796671661374</v>
      </c>
      <c r="AD402" s="3">
        <f>AC402*Ferez!$D$19</f>
        <v>0.83639833583068701</v>
      </c>
      <c r="AE402" s="3">
        <f>(AD402/1000)*(10000/Ferez!$D$21)</f>
        <v>2.0909958395767175E-2</v>
      </c>
      <c r="AF402" s="3">
        <f t="shared" si="64"/>
        <v>1.1056700402216313</v>
      </c>
      <c r="AG402" s="3">
        <f>AF402*Ferez!$D$19</f>
        <v>0.55283502011081564</v>
      </c>
      <c r="AH402" s="3">
        <f>(AG402/1000)*(10000/Ferez!$D$21)</f>
        <v>1.3820875502770393E-2</v>
      </c>
      <c r="AI402" s="3">
        <f>AE402*Ferez!$D$20</f>
        <v>7.66698474511463E-2</v>
      </c>
    </row>
    <row r="403" spans="1:35" x14ac:dyDescent="0.25">
      <c r="A403" s="4">
        <v>1155</v>
      </c>
      <c r="B403" s="21" t="s">
        <v>3522</v>
      </c>
      <c r="C403" s="104">
        <v>5</v>
      </c>
      <c r="D403" s="22" t="s">
        <v>1846</v>
      </c>
      <c r="E403" s="100">
        <v>42719</v>
      </c>
      <c r="F403" s="100">
        <v>44204</v>
      </c>
      <c r="G403" s="105">
        <v>4.0999999999999996</v>
      </c>
      <c r="H403" s="20" t="s">
        <v>1873</v>
      </c>
      <c r="I403" s="20" t="s">
        <v>1878</v>
      </c>
      <c r="J403" s="13">
        <v>2379</v>
      </c>
      <c r="K403" t="s">
        <v>159</v>
      </c>
      <c r="L403" t="s">
        <v>158</v>
      </c>
      <c r="M403" s="20" t="str">
        <f t="shared" si="58"/>
        <v>S</v>
      </c>
      <c r="N403" s="3">
        <v>6.5</v>
      </c>
      <c r="O403" s="23">
        <f t="shared" si="59"/>
        <v>3.85</v>
      </c>
      <c r="P403" s="3">
        <v>11.4</v>
      </c>
      <c r="Q403" s="3">
        <f>VLOOKUP(J403,Aux_H_adj!$X$2:$Y$922,2,FALSE)</f>
        <v>8</v>
      </c>
      <c r="R403" s="3">
        <f>VLOOKUP(J403,Aux_H_adj!$X$2:$Z$922,3,FALSE)</f>
        <v>17.5</v>
      </c>
      <c r="S403" s="3">
        <f t="shared" si="56"/>
        <v>3.6287327024952138</v>
      </c>
      <c r="T403" s="3">
        <v>50</v>
      </c>
      <c r="U403" s="23">
        <f t="shared" si="60"/>
        <v>13.9</v>
      </c>
      <c r="V403" s="3">
        <f t="shared" si="57"/>
        <v>4.4245074179546906</v>
      </c>
      <c r="W403" s="27">
        <f t="shared" si="61"/>
        <v>1E-3</v>
      </c>
      <c r="X403" s="27">
        <f t="shared" si="62"/>
        <v>1.5E-3</v>
      </c>
      <c r="Y403" s="3">
        <f>VLOOKUP(K403,SSP!$B$2:$D$113,3,FALSE)</f>
        <v>0.53</v>
      </c>
      <c r="Z403" s="3">
        <f>EXP(Ferez!$B$8+Ferez!$B$9*LN(X403)+Ferez!$B$10*LN(O403)+Ferez!$B$11*LN(Y403))</f>
        <v>1.7184949813953567</v>
      </c>
      <c r="AA403" s="3">
        <f>EXP(Ferez!$C$8+Ferez!$C$9*LN(Z403))</f>
        <v>1.1202914090093716</v>
      </c>
      <c r="AB403" s="3">
        <f>Ferez!$D$8+Ferez!$D$9*Z403+Ferez!$D$10*AA403</f>
        <v>0.49835054237665483</v>
      </c>
      <c r="AC403" s="3">
        <f t="shared" si="63"/>
        <v>3.3371369327813833</v>
      </c>
      <c r="AD403" s="3">
        <f>AC403*Ferez!$D$19</f>
        <v>1.6685684663906917</v>
      </c>
      <c r="AE403" s="3">
        <f>(AD403/1000)*(10000/Ferez!$D$21)</f>
        <v>4.171421165976729E-2</v>
      </c>
      <c r="AF403" s="3">
        <f t="shared" si="64"/>
        <v>2.2168455237720117</v>
      </c>
      <c r="AG403" s="3">
        <f>AF403*Ferez!$D$19</f>
        <v>1.1084227618860059</v>
      </c>
      <c r="AH403" s="3">
        <f>(AG403/1000)*(10000/Ferez!$D$21)</f>
        <v>2.7710569047150146E-2</v>
      </c>
      <c r="AI403" s="3">
        <f>AE403*Ferez!$D$20</f>
        <v>0.15295210941914672</v>
      </c>
    </row>
    <row r="404" spans="1:35" x14ac:dyDescent="0.25">
      <c r="A404" s="4">
        <v>1156</v>
      </c>
      <c r="B404" s="21" t="s">
        <v>3522</v>
      </c>
      <c r="C404" s="104">
        <v>5</v>
      </c>
      <c r="D404" s="22" t="s">
        <v>1846</v>
      </c>
      <c r="E404" s="100">
        <v>42719</v>
      </c>
      <c r="F404" s="100">
        <v>44204</v>
      </c>
      <c r="G404" s="105">
        <v>4.0999999999999996</v>
      </c>
      <c r="H404" s="20" t="s">
        <v>1879</v>
      </c>
      <c r="I404" s="20" t="s">
        <v>1880</v>
      </c>
      <c r="J404" s="13">
        <v>2380</v>
      </c>
      <c r="K404" t="s">
        <v>173</v>
      </c>
      <c r="L404" t="s">
        <v>172</v>
      </c>
      <c r="M404" s="20" t="str">
        <f t="shared" si="58"/>
        <v>S</v>
      </c>
      <c r="N404" s="3">
        <v>5.5</v>
      </c>
      <c r="O404" s="23">
        <f t="shared" si="59"/>
        <v>5.15</v>
      </c>
      <c r="P404" s="3">
        <v>17.3</v>
      </c>
      <c r="Q404" s="3">
        <f>VLOOKUP(J404,Aux_H_adj!$X$2:$Y$922,2,FALSE)</f>
        <v>11.2</v>
      </c>
      <c r="R404" s="3">
        <f>VLOOKUP(J404,Aux_H_adj!$X$2:$Z$922,3,FALSE)</f>
        <v>20</v>
      </c>
      <c r="S404" s="3">
        <f t="shared" si="56"/>
        <v>5.5067610309795789</v>
      </c>
      <c r="T404" s="3">
        <v>125.4</v>
      </c>
      <c r="U404" s="23">
        <f t="shared" si="60"/>
        <v>21.09</v>
      </c>
      <c r="V404" s="3">
        <f t="shared" si="57"/>
        <v>6.7131554996161453</v>
      </c>
      <c r="W404" s="27">
        <f t="shared" si="61"/>
        <v>2.3999999999999998E-3</v>
      </c>
      <c r="X404" s="27">
        <f t="shared" si="62"/>
        <v>3.5000000000000001E-3</v>
      </c>
      <c r="Y404" s="3">
        <f>VLOOKUP(K404,SSP!$B$2:$D$113,3,FALSE)</f>
        <v>0.47999999999999932</v>
      </c>
      <c r="Z404" s="3">
        <f>EXP(Ferez!$B$8+Ferez!$B$9*LN(X404)+Ferez!$B$10*LN(O404)+Ferez!$B$11*LN(Y404))</f>
        <v>4.5745901358828585</v>
      </c>
      <c r="AA404" s="3">
        <f>EXP(Ferez!$C$8+Ferez!$C$9*LN(Z404))</f>
        <v>2.3164320162481427</v>
      </c>
      <c r="AB404" s="3">
        <f>Ferez!$D$8+Ferez!$D$9*Z404+Ferez!$D$10*AA404</f>
        <v>0.74654756417403556</v>
      </c>
      <c r="AC404" s="3">
        <f t="shared" si="63"/>
        <v>7.6375697163050358</v>
      </c>
      <c r="AD404" s="3">
        <f>AC404*Ferez!$D$19</f>
        <v>3.8187848581525179</v>
      </c>
      <c r="AE404" s="3">
        <f>(AD404/1000)*(10000/Ferez!$D$21)</f>
        <v>9.546962145381295E-2</v>
      </c>
      <c r="AF404" s="3">
        <f t="shared" si="64"/>
        <v>5.3211377000568945</v>
      </c>
      <c r="AG404" s="3">
        <f>AF404*Ferez!$D$19</f>
        <v>2.6605688500284472</v>
      </c>
      <c r="AH404" s="3">
        <f>(AG404/1000)*(10000/Ferez!$D$21)</f>
        <v>6.6514221250711186E-2</v>
      </c>
      <c r="AI404" s="3">
        <f>AE404*Ferez!$D$20</f>
        <v>0.35005527866398078</v>
      </c>
    </row>
    <row r="405" spans="1:35" x14ac:dyDescent="0.25">
      <c r="A405" s="4">
        <v>1157</v>
      </c>
      <c r="B405" s="21" t="s">
        <v>3522</v>
      </c>
      <c r="C405" s="104">
        <v>5</v>
      </c>
      <c r="D405" s="22" t="s">
        <v>1846</v>
      </c>
      <c r="E405" s="100">
        <v>42719</v>
      </c>
      <c r="F405" s="100">
        <v>44204</v>
      </c>
      <c r="G405" s="105">
        <v>4.0999999999999996</v>
      </c>
      <c r="H405" s="20" t="s">
        <v>1879</v>
      </c>
      <c r="I405" s="20" t="s">
        <v>1881</v>
      </c>
      <c r="J405" s="13">
        <v>2380</v>
      </c>
      <c r="K405" t="s">
        <v>173</v>
      </c>
      <c r="L405" t="s">
        <v>172</v>
      </c>
      <c r="M405" s="20" t="str">
        <f t="shared" si="58"/>
        <v>S</v>
      </c>
      <c r="N405" s="3">
        <v>5.5</v>
      </c>
      <c r="O405" s="23">
        <f t="shared" si="59"/>
        <v>5.5</v>
      </c>
      <c r="P405" s="3">
        <v>20</v>
      </c>
      <c r="Q405" s="3">
        <f>VLOOKUP(J405,Aux_H_adj!$X$2:$Y$922,2,FALSE)</f>
        <v>11.2</v>
      </c>
      <c r="R405" s="3">
        <f>VLOOKUP(J405,Aux_H_adj!$X$2:$Z$922,3,FALSE)</f>
        <v>20</v>
      </c>
      <c r="S405" s="3">
        <f t="shared" si="56"/>
        <v>6.366197723675814</v>
      </c>
      <c r="T405" s="3">
        <v>125.4</v>
      </c>
      <c r="U405" s="23">
        <f t="shared" si="60"/>
        <v>24.38</v>
      </c>
      <c r="V405" s="3">
        <f t="shared" si="57"/>
        <v>7.7603950251608165</v>
      </c>
      <c r="W405" s="27">
        <f t="shared" si="61"/>
        <v>3.2000000000000002E-3</v>
      </c>
      <c r="X405" s="27">
        <f t="shared" si="62"/>
        <v>4.7000000000000002E-3</v>
      </c>
      <c r="Y405" s="3">
        <f>VLOOKUP(K405,SSP!$B$2:$D$113,3,FALSE)</f>
        <v>0.47999999999999932</v>
      </c>
      <c r="Z405" s="3">
        <f>EXP(Ferez!$B$8+Ferez!$B$9*LN(X405)+Ferez!$B$10*LN(O405)+Ferez!$B$11*LN(Y405))</f>
        <v>6.4385474372320717</v>
      </c>
      <c r="AA405" s="3">
        <f>EXP(Ferez!$C$8+Ferez!$C$9*LN(Z405))</f>
        <v>2.9850691974686332</v>
      </c>
      <c r="AB405" s="3">
        <f>Ferez!$D$8+Ferez!$D$9*Z405+Ferez!$D$10*AA405</f>
        <v>0.91818305404817147</v>
      </c>
      <c r="AC405" s="3">
        <f t="shared" si="63"/>
        <v>10.341799688748877</v>
      </c>
      <c r="AD405" s="3">
        <f>AC405*Ferez!$D$19</f>
        <v>5.1708998443744383</v>
      </c>
      <c r="AE405" s="3">
        <f>(AD405/1000)*(10000/Ferez!$D$21)</f>
        <v>0.12927249610936095</v>
      </c>
      <c r="AF405" s="3">
        <f t="shared" si="64"/>
        <v>7.3567304912802429</v>
      </c>
      <c r="AG405" s="3">
        <f>AF405*Ferez!$D$19</f>
        <v>3.6783652456401215</v>
      </c>
      <c r="AH405" s="3">
        <f>(AG405/1000)*(10000/Ferez!$D$21)</f>
        <v>9.1959131141003028E-2</v>
      </c>
      <c r="AI405" s="3">
        <f>AE405*Ferez!$D$20</f>
        <v>0.47399915240099011</v>
      </c>
    </row>
    <row r="406" spans="1:35" x14ac:dyDescent="0.25">
      <c r="A406" s="4">
        <v>1158</v>
      </c>
      <c r="B406" s="21" t="s">
        <v>3522</v>
      </c>
      <c r="C406" s="104">
        <v>5</v>
      </c>
      <c r="D406" s="22" t="s">
        <v>1846</v>
      </c>
      <c r="E406" s="100">
        <v>42719</v>
      </c>
      <c r="F406" s="100">
        <v>44204</v>
      </c>
      <c r="G406" s="105">
        <v>4.0999999999999996</v>
      </c>
      <c r="H406" s="20" t="s">
        <v>1879</v>
      </c>
      <c r="I406" s="20" t="s">
        <v>1882</v>
      </c>
      <c r="J406" s="13">
        <v>2380</v>
      </c>
      <c r="K406" t="s">
        <v>173</v>
      </c>
      <c r="L406" t="s">
        <v>172</v>
      </c>
      <c r="M406" s="20" t="str">
        <f t="shared" si="58"/>
        <v>S</v>
      </c>
      <c r="N406" s="3">
        <v>5.5</v>
      </c>
      <c r="O406" s="23">
        <f t="shared" si="59"/>
        <v>5.09</v>
      </c>
      <c r="P406" s="3">
        <v>17</v>
      </c>
      <c r="Q406" s="3">
        <f>VLOOKUP(J406,Aux_H_adj!$X$2:$Y$922,2,FALSE)</f>
        <v>11.2</v>
      </c>
      <c r="R406" s="3">
        <f>VLOOKUP(J406,Aux_H_adj!$X$2:$Z$922,3,FALSE)</f>
        <v>20</v>
      </c>
      <c r="S406" s="3">
        <f t="shared" si="56"/>
        <v>5.4112680651244416</v>
      </c>
      <c r="T406" s="3">
        <v>125.4</v>
      </c>
      <c r="U406" s="23">
        <f t="shared" si="60"/>
        <v>20.72</v>
      </c>
      <c r="V406" s="3">
        <f t="shared" si="57"/>
        <v>6.5953808417281428</v>
      </c>
      <c r="W406" s="27">
        <f t="shared" si="61"/>
        <v>2.3E-3</v>
      </c>
      <c r="X406" s="27">
        <f t="shared" si="62"/>
        <v>3.3999999999999998E-3</v>
      </c>
      <c r="Y406" s="3">
        <f>VLOOKUP(K406,SSP!$B$2:$D$113,3,FALSE)</f>
        <v>0.47999999999999932</v>
      </c>
      <c r="Z406" s="3">
        <f>EXP(Ferez!$B$8+Ferez!$B$9*LN(X406)+Ferez!$B$10*LN(O406)+Ferez!$B$11*LN(Y406))</f>
        <v>4.4011165422182357</v>
      </c>
      <c r="AA406" s="3">
        <f>EXP(Ferez!$C$8+Ferez!$C$9*LN(Z406))</f>
        <v>2.2509320600524583</v>
      </c>
      <c r="AB406" s="3">
        <f>Ferez!$D$8+Ferez!$D$9*Z406+Ferez!$D$10*AA406</f>
        <v>0.73085598364054216</v>
      </c>
      <c r="AC406" s="3">
        <f t="shared" si="63"/>
        <v>7.3829045859112368</v>
      </c>
      <c r="AD406" s="3">
        <f>AC406*Ferez!$D$19</f>
        <v>3.6914522929556184</v>
      </c>
      <c r="AE406" s="3">
        <f>(AD406/1000)*(10000/Ferez!$D$21)</f>
        <v>9.2286307323890468E-2</v>
      </c>
      <c r="AF406" s="3">
        <f t="shared" si="64"/>
        <v>5.1319725258587781</v>
      </c>
      <c r="AG406" s="3">
        <f>AF406*Ferez!$D$19</f>
        <v>2.565986262929389</v>
      </c>
      <c r="AH406" s="3">
        <f>(AG406/1000)*(10000/Ferez!$D$21)</f>
        <v>6.4149656573234723E-2</v>
      </c>
      <c r="AI406" s="3">
        <f>AE406*Ferez!$D$20</f>
        <v>0.33838312685426503</v>
      </c>
    </row>
    <row r="407" spans="1:35" x14ac:dyDescent="0.25">
      <c r="A407" s="4">
        <v>1159</v>
      </c>
      <c r="B407" s="21" t="s">
        <v>3522</v>
      </c>
      <c r="C407" s="104">
        <v>5</v>
      </c>
      <c r="D407" s="22" t="s">
        <v>1846</v>
      </c>
      <c r="E407" s="100">
        <v>42719</v>
      </c>
      <c r="F407" s="100">
        <v>44204</v>
      </c>
      <c r="G407" s="105">
        <v>4.0999999999999996</v>
      </c>
      <c r="H407" s="20" t="s">
        <v>1879</v>
      </c>
      <c r="I407" s="20" t="s">
        <v>1883</v>
      </c>
      <c r="J407" s="13">
        <v>2380</v>
      </c>
      <c r="K407" t="s">
        <v>173</v>
      </c>
      <c r="L407" t="s">
        <v>172</v>
      </c>
      <c r="M407" s="20" t="str">
        <f t="shared" si="58"/>
        <v>S</v>
      </c>
      <c r="N407" s="3">
        <v>5.5</v>
      </c>
      <c r="O407" s="23">
        <f t="shared" si="59"/>
        <v>4.21</v>
      </c>
      <c r="P407" s="3">
        <v>12.8</v>
      </c>
      <c r="Q407" s="3">
        <f>VLOOKUP(J407,Aux_H_adj!$X$2:$Y$922,2,FALSE)</f>
        <v>11.2</v>
      </c>
      <c r="R407" s="3">
        <f>VLOOKUP(J407,Aux_H_adj!$X$2:$Z$922,3,FALSE)</f>
        <v>20</v>
      </c>
      <c r="S407" s="3">
        <f t="shared" si="56"/>
        <v>4.0743665431525207</v>
      </c>
      <c r="T407" s="3">
        <v>125.4</v>
      </c>
      <c r="U407" s="23">
        <f t="shared" si="60"/>
        <v>15.6</v>
      </c>
      <c r="V407" s="3">
        <f t="shared" si="57"/>
        <v>4.9656342244671343</v>
      </c>
      <c r="W407" s="27">
        <f t="shared" si="61"/>
        <v>1.2999999999999999E-3</v>
      </c>
      <c r="X407" s="27">
        <f t="shared" si="62"/>
        <v>1.9E-3</v>
      </c>
      <c r="Y407" s="3">
        <f>VLOOKUP(K407,SSP!$B$2:$D$113,3,FALSE)</f>
        <v>0.47999999999999932</v>
      </c>
      <c r="Z407" s="3">
        <f>EXP(Ferez!$B$8+Ferez!$B$9*LN(X407)+Ferez!$B$10*LN(O407)+Ferez!$B$11*LN(Y407))</f>
        <v>2.1158904052577041</v>
      </c>
      <c r="AA407" s="3">
        <f>EXP(Ferez!$C$8+Ferez!$C$9*LN(Z407))</f>
        <v>1.3072667399161653</v>
      </c>
      <c r="AB407" s="3">
        <f>Ferez!$D$8+Ferez!$D$9*Z407+Ferez!$D$10*AA407</f>
        <v>0.53111314043517832</v>
      </c>
      <c r="AC407" s="3">
        <f t="shared" si="63"/>
        <v>3.9542702856090477</v>
      </c>
      <c r="AD407" s="3">
        <f>AC407*Ferez!$D$19</f>
        <v>1.9771351428045238</v>
      </c>
      <c r="AE407" s="3">
        <f>(AD407/1000)*(10000/Ferez!$D$21)</f>
        <v>4.9428378570113098E-2</v>
      </c>
      <c r="AF407" s="3">
        <f t="shared" si="64"/>
        <v>2.6470035456928827</v>
      </c>
      <c r="AG407" s="3">
        <f>AF407*Ferez!$D$19</f>
        <v>1.3235017728464413</v>
      </c>
      <c r="AH407" s="3">
        <f>(AG407/1000)*(10000/Ferez!$D$21)</f>
        <v>3.3087544321161032E-2</v>
      </c>
      <c r="AI407" s="3">
        <f>AE407*Ferez!$D$20</f>
        <v>0.18123738809041468</v>
      </c>
    </row>
    <row r="408" spans="1:35" x14ac:dyDescent="0.25">
      <c r="A408" s="4">
        <v>1160</v>
      </c>
      <c r="B408" s="21" t="s">
        <v>3522</v>
      </c>
      <c r="C408" s="104">
        <v>5</v>
      </c>
      <c r="D408" s="22" t="s">
        <v>1846</v>
      </c>
      <c r="E408" s="100">
        <v>42719</v>
      </c>
      <c r="F408" s="100">
        <v>44204</v>
      </c>
      <c r="G408" s="105">
        <v>4.0999999999999996</v>
      </c>
      <c r="H408" s="20" t="s">
        <v>1879</v>
      </c>
      <c r="I408" s="20" t="s">
        <v>1884</v>
      </c>
      <c r="J408" s="13">
        <v>2380</v>
      </c>
      <c r="K408" t="s">
        <v>173</v>
      </c>
      <c r="L408" t="s">
        <v>172</v>
      </c>
      <c r="M408" s="20" t="str">
        <f t="shared" si="58"/>
        <v>S</v>
      </c>
      <c r="N408" s="3">
        <v>5.5</v>
      </c>
      <c r="O408" s="23">
        <f t="shared" si="59"/>
        <v>4.76</v>
      </c>
      <c r="P408" s="3">
        <v>15.3</v>
      </c>
      <c r="Q408" s="3">
        <f>VLOOKUP(J408,Aux_H_adj!$X$2:$Y$922,2,FALSE)</f>
        <v>11.2</v>
      </c>
      <c r="R408" s="3">
        <f>VLOOKUP(J408,Aux_H_adj!$X$2:$Z$922,3,FALSE)</f>
        <v>20</v>
      </c>
      <c r="S408" s="3">
        <f t="shared" si="56"/>
        <v>4.8701412586119979</v>
      </c>
      <c r="T408" s="3">
        <v>125.4</v>
      </c>
      <c r="U408" s="23">
        <f t="shared" si="60"/>
        <v>18.649999999999999</v>
      </c>
      <c r="V408" s="3">
        <f t="shared" si="57"/>
        <v>5.9364793773276956</v>
      </c>
      <c r="W408" s="27">
        <f t="shared" si="61"/>
        <v>1.9E-3</v>
      </c>
      <c r="X408" s="27">
        <f t="shared" si="62"/>
        <v>2.8E-3</v>
      </c>
      <c r="Y408" s="3">
        <f>VLOOKUP(K408,SSP!$B$2:$D$113,3,FALSE)</f>
        <v>0.47999999999999932</v>
      </c>
      <c r="Z408" s="3">
        <f>EXP(Ferez!$B$8+Ferez!$B$9*LN(X408)+Ferez!$B$10*LN(O408)+Ferez!$B$11*LN(Y408))</f>
        <v>3.4347529231625522</v>
      </c>
      <c r="AA408" s="3">
        <f>EXP(Ferez!$C$8+Ferez!$C$9*LN(Z408))</f>
        <v>1.8727354455324106</v>
      </c>
      <c r="AB408" s="3">
        <f>Ferez!$D$8+Ferez!$D$9*Z408+Ferez!$D$10*AA408</f>
        <v>0.64459170696442103</v>
      </c>
      <c r="AC408" s="3">
        <f t="shared" si="63"/>
        <v>5.9520800756593841</v>
      </c>
      <c r="AD408" s="3">
        <f>AC408*Ferez!$D$19</f>
        <v>2.9760400378296921</v>
      </c>
      <c r="AE408" s="3">
        <f>(AD408/1000)*(10000/Ferez!$D$21)</f>
        <v>7.4401000945742299E-2</v>
      </c>
      <c r="AF408" s="3">
        <f t="shared" si="64"/>
        <v>4.0793446301269736</v>
      </c>
      <c r="AG408" s="3">
        <f>AF408*Ferez!$D$19</f>
        <v>2.0396723150634868</v>
      </c>
      <c r="AH408" s="3">
        <f>(AG408/1000)*(10000/Ferez!$D$21)</f>
        <v>5.0991807876587171E-2</v>
      </c>
      <c r="AI408" s="3">
        <f>AE408*Ferez!$D$20</f>
        <v>0.27280367013438844</v>
      </c>
    </row>
    <row r="409" spans="1:35" x14ac:dyDescent="0.25">
      <c r="A409" s="4">
        <v>1161</v>
      </c>
      <c r="B409" s="21" t="s">
        <v>3522</v>
      </c>
      <c r="C409" s="104">
        <v>5</v>
      </c>
      <c r="D409" s="22" t="s">
        <v>1846</v>
      </c>
      <c r="E409" s="100">
        <v>42719</v>
      </c>
      <c r="F409" s="100">
        <v>44204</v>
      </c>
      <c r="G409" s="105">
        <v>4.0999999999999996</v>
      </c>
      <c r="H409" s="20" t="s">
        <v>1879</v>
      </c>
      <c r="I409" s="20" t="s">
        <v>1885</v>
      </c>
      <c r="J409" s="13">
        <v>2380</v>
      </c>
      <c r="K409" t="s">
        <v>173</v>
      </c>
      <c r="L409" t="s">
        <v>172</v>
      </c>
      <c r="M409" s="20" t="str">
        <f t="shared" si="58"/>
        <v>S</v>
      </c>
      <c r="N409" s="3">
        <v>5.5</v>
      </c>
      <c r="O409" s="23">
        <f t="shared" si="59"/>
        <v>3.79</v>
      </c>
      <c r="P409" s="3">
        <v>11.2</v>
      </c>
      <c r="Q409" s="3">
        <f>VLOOKUP(J409,Aux_H_adj!$X$2:$Y$922,2,FALSE)</f>
        <v>11.2</v>
      </c>
      <c r="R409" s="3">
        <f>VLOOKUP(J409,Aux_H_adj!$X$2:$Z$922,3,FALSE)</f>
        <v>20</v>
      </c>
      <c r="S409" s="3">
        <f t="shared" si="56"/>
        <v>3.5650707252584555</v>
      </c>
      <c r="T409" s="3">
        <v>125.4</v>
      </c>
      <c r="U409" s="23">
        <f t="shared" si="60"/>
        <v>13.65</v>
      </c>
      <c r="V409" s="3">
        <f t="shared" si="57"/>
        <v>4.344929946408743</v>
      </c>
      <c r="W409" s="27">
        <f t="shared" si="61"/>
        <v>1E-3</v>
      </c>
      <c r="X409" s="27">
        <f t="shared" si="62"/>
        <v>1.5E-3</v>
      </c>
      <c r="Y409" s="3">
        <f>VLOOKUP(K409,SSP!$B$2:$D$113,3,FALSE)</f>
        <v>0.47999999999999932</v>
      </c>
      <c r="Z409" s="3">
        <f>EXP(Ferez!$B$8+Ferez!$B$9*LN(X409)+Ferez!$B$10*LN(O409)+Ferez!$B$11*LN(Y409))</f>
        <v>1.529674934705086</v>
      </c>
      <c r="AA409" s="3">
        <f>EXP(Ferez!$C$8+Ferez!$C$9*LN(Z409))</f>
        <v>1.0276023213147507</v>
      </c>
      <c r="AB409" s="3">
        <f>Ferez!$D$8+Ferez!$D$9*Z409+Ferez!$D$10*AA409</f>
        <v>0.4831154415743148</v>
      </c>
      <c r="AC409" s="3">
        <f t="shared" si="63"/>
        <v>3.0403926975941511</v>
      </c>
      <c r="AD409" s="3">
        <f>AC409*Ferez!$D$19</f>
        <v>1.5201963487970755</v>
      </c>
      <c r="AE409" s="3">
        <f>(AD409/1000)*(10000/Ferez!$D$21)</f>
        <v>3.8004908719926886E-2</v>
      </c>
      <c r="AF409" s="3">
        <f t="shared" si="64"/>
        <v>2.0127903762794008</v>
      </c>
      <c r="AG409" s="3">
        <f>AF409*Ferez!$D$19</f>
        <v>1.0063951881397004</v>
      </c>
      <c r="AH409" s="3">
        <f>(AG409/1000)*(10000/Ferez!$D$21)</f>
        <v>2.515987970349251E-2</v>
      </c>
      <c r="AI409" s="3">
        <f>AE409*Ferez!$D$20</f>
        <v>0.13935133197306523</v>
      </c>
    </row>
    <row r="410" spans="1:35" x14ac:dyDescent="0.25">
      <c r="A410" s="4">
        <v>1162</v>
      </c>
      <c r="B410" s="21" t="s">
        <v>3522</v>
      </c>
      <c r="C410" s="104">
        <v>5</v>
      </c>
      <c r="D410" s="22" t="s">
        <v>1846</v>
      </c>
      <c r="E410" s="100">
        <v>42719</v>
      </c>
      <c r="F410" s="100">
        <v>44204</v>
      </c>
      <c r="G410" s="105">
        <v>4.0999999999999996</v>
      </c>
      <c r="H410" s="20" t="s">
        <v>1879</v>
      </c>
      <c r="I410" s="20" t="s">
        <v>1886</v>
      </c>
      <c r="J410" s="13">
        <v>2380</v>
      </c>
      <c r="K410" t="s">
        <v>173</v>
      </c>
      <c r="L410" t="s">
        <v>172</v>
      </c>
      <c r="M410" s="20" t="str">
        <f t="shared" si="58"/>
        <v>S</v>
      </c>
      <c r="N410" s="3">
        <v>5.5</v>
      </c>
      <c r="O410" s="23">
        <f t="shared" si="59"/>
        <v>4.9000000000000004</v>
      </c>
      <c r="P410" s="3">
        <v>16</v>
      </c>
      <c r="Q410" s="3">
        <f>VLOOKUP(J410,Aux_H_adj!$X$2:$Y$922,2,FALSE)</f>
        <v>11.2</v>
      </c>
      <c r="R410" s="3">
        <f>VLOOKUP(J410,Aux_H_adj!$X$2:$Z$922,3,FALSE)</f>
        <v>20</v>
      </c>
      <c r="S410" s="3">
        <f t="shared" si="56"/>
        <v>5.0929581789406511</v>
      </c>
      <c r="T410" s="3">
        <v>125.4</v>
      </c>
      <c r="U410" s="23">
        <f t="shared" si="60"/>
        <v>19.510000000000002</v>
      </c>
      <c r="V410" s="3">
        <f t="shared" si="57"/>
        <v>6.2102258794457565</v>
      </c>
      <c r="W410" s="27">
        <f t="shared" si="61"/>
        <v>2E-3</v>
      </c>
      <c r="X410" s="27">
        <f t="shared" si="62"/>
        <v>3.0000000000000001E-3</v>
      </c>
      <c r="Y410" s="3">
        <f>VLOOKUP(K410,SSP!$B$2:$D$113,3,FALSE)</f>
        <v>0.47999999999999932</v>
      </c>
      <c r="Z410" s="3">
        <f>EXP(Ferez!$B$8+Ferez!$B$9*LN(X410)+Ferez!$B$10*LN(O410)+Ferez!$B$11*LN(Y410))</f>
        <v>3.7697540663319988</v>
      </c>
      <c r="AA410" s="3">
        <f>EXP(Ferez!$C$8+Ferez!$C$9*LN(Z410))</f>
        <v>2.0066194395959269</v>
      </c>
      <c r="AB410" s="3">
        <f>Ferez!$D$8+Ferez!$D$9*Z410+Ferez!$D$10*AA410</f>
        <v>0.6742567196175383</v>
      </c>
      <c r="AC410" s="3">
        <f t="shared" si="63"/>
        <v>6.4506302255454644</v>
      </c>
      <c r="AD410" s="3">
        <f>AC410*Ferez!$D$19</f>
        <v>3.2253151127727322</v>
      </c>
      <c r="AE410" s="3">
        <f>(AD410/1000)*(10000/Ferez!$D$21)</f>
        <v>8.0632877819318299E-2</v>
      </c>
      <c r="AF410" s="3">
        <f t="shared" si="64"/>
        <v>4.444010785949537</v>
      </c>
      <c r="AG410" s="3">
        <f>AF410*Ferez!$D$19</f>
        <v>2.2220053929747685</v>
      </c>
      <c r="AH410" s="3">
        <f>(AG410/1000)*(10000/Ferez!$D$21)</f>
        <v>5.5550134824369213E-2</v>
      </c>
      <c r="AI410" s="3">
        <f>AE410*Ferez!$D$20</f>
        <v>0.29565388533750042</v>
      </c>
    </row>
    <row r="411" spans="1:35" x14ac:dyDescent="0.25">
      <c r="A411" s="4">
        <v>1203</v>
      </c>
      <c r="B411" s="21" t="s">
        <v>3522</v>
      </c>
      <c r="C411" s="104">
        <v>5</v>
      </c>
      <c r="D411" s="22" t="s">
        <v>1846</v>
      </c>
      <c r="E411" s="100">
        <v>42719</v>
      </c>
      <c r="F411" s="100">
        <v>44204</v>
      </c>
      <c r="G411" s="105">
        <v>4.0999999999999996</v>
      </c>
      <c r="H411" s="20" t="s">
        <v>1938</v>
      </c>
      <c r="I411" s="20" t="s">
        <v>1939</v>
      </c>
      <c r="J411" s="13">
        <v>2381</v>
      </c>
      <c r="K411" t="s">
        <v>49</v>
      </c>
      <c r="L411" t="s">
        <v>48</v>
      </c>
      <c r="M411" s="20" t="str">
        <f t="shared" si="58"/>
        <v>N</v>
      </c>
      <c r="N411" s="3">
        <v>5.5</v>
      </c>
      <c r="O411" s="23">
        <f t="shared" si="59"/>
        <v>5.5</v>
      </c>
      <c r="P411" s="3">
        <v>19.2</v>
      </c>
      <c r="Q411" s="3">
        <f>VLOOKUP(J411,Aux_H_adj!$X$2:$Y$922,2,FALSE)</f>
        <v>19.2</v>
      </c>
      <c r="R411" s="3">
        <f>VLOOKUP(J411,Aux_H_adj!$X$2:$Z$922,3,FALSE)</f>
        <v>19.2</v>
      </c>
      <c r="S411" s="3">
        <f t="shared" si="56"/>
        <v>6.1115498147287806</v>
      </c>
      <c r="T411" s="3">
        <v>26</v>
      </c>
      <c r="U411" s="23">
        <f t="shared" si="60"/>
        <v>26</v>
      </c>
      <c r="V411" s="3">
        <f t="shared" si="57"/>
        <v>8.2760570407785572</v>
      </c>
      <c r="W411" s="27">
        <f t="shared" si="61"/>
        <v>2.8999999999999998E-3</v>
      </c>
      <c r="X411" s="27">
        <f t="shared" si="62"/>
        <v>5.4000000000000003E-3</v>
      </c>
      <c r="Y411" s="3">
        <f>VLOOKUP(K411,SSP!$B$2:$D$113,3,FALSE)</f>
        <v>0.41000000000000009</v>
      </c>
      <c r="Z411" s="3">
        <f>EXP(Ferez!$B$8+Ferez!$B$9*LN(X411)+Ferez!$B$10*LN(O411)+Ferez!$B$11*LN(Y411))</f>
        <v>6.2486484264634274</v>
      </c>
      <c r="AA411" s="3">
        <f>EXP(Ferez!$C$8+Ferez!$C$9*LN(Z411))</f>
        <v>2.919493081498604</v>
      </c>
      <c r="AB411" s="3">
        <f>Ferez!$D$8+Ferez!$D$9*Z411+Ferez!$D$10*AA411</f>
        <v>0.90047754945245662</v>
      </c>
      <c r="AC411" s="3">
        <f t="shared" si="63"/>
        <v>10.068619057414489</v>
      </c>
      <c r="AD411" s="3">
        <f>AC411*Ferez!$D$19</f>
        <v>5.0343095287072446</v>
      </c>
      <c r="AE411" s="3">
        <f>(AD411/1000)*(10000/Ferez!$D$21)</f>
        <v>0.12585773821768112</v>
      </c>
      <c r="AF411" s="3">
        <f t="shared" si="64"/>
        <v>7.1491259759158838</v>
      </c>
      <c r="AG411" s="3">
        <f>AF411*Ferez!$D$19</f>
        <v>3.5745629879579419</v>
      </c>
      <c r="AH411" s="3">
        <f>(AG411/1000)*(10000/Ferez!$D$21)</f>
        <v>8.9364074698948553E-2</v>
      </c>
      <c r="AI411" s="3">
        <f>AE411*Ferez!$D$20</f>
        <v>0.46147837346483073</v>
      </c>
    </row>
    <row r="412" spans="1:35" x14ac:dyDescent="0.25">
      <c r="A412" s="4">
        <v>1198</v>
      </c>
      <c r="B412" s="21" t="s">
        <v>3522</v>
      </c>
      <c r="C412" s="104">
        <v>5</v>
      </c>
      <c r="D412" s="22" t="s">
        <v>1846</v>
      </c>
      <c r="E412" s="100">
        <v>42719</v>
      </c>
      <c r="F412" s="100">
        <v>44204</v>
      </c>
      <c r="G412" s="105">
        <v>4.0999999999999996</v>
      </c>
      <c r="H412" s="20" t="s">
        <v>1932</v>
      </c>
      <c r="I412" s="20" t="s">
        <v>1933</v>
      </c>
      <c r="J412" s="13">
        <v>2382</v>
      </c>
      <c r="K412" t="s">
        <v>173</v>
      </c>
      <c r="L412" t="s">
        <v>172</v>
      </c>
      <c r="M412" s="20" t="str">
        <f t="shared" si="58"/>
        <v>S</v>
      </c>
      <c r="N412" s="3">
        <v>6</v>
      </c>
      <c r="O412" s="23">
        <f t="shared" si="59"/>
        <v>6</v>
      </c>
      <c r="P412" s="3">
        <v>13.6</v>
      </c>
      <c r="Q412" s="3">
        <f>VLOOKUP(J412,Aux_H_adj!$X$2:$Y$922,2,FALSE)</f>
        <v>10.5</v>
      </c>
      <c r="R412" s="3">
        <f>VLOOKUP(J412,Aux_H_adj!$X$2:$Z$922,3,FALSE)</f>
        <v>13.6</v>
      </c>
      <c r="S412" s="3">
        <f t="shared" si="56"/>
        <v>4.3290144520995533</v>
      </c>
      <c r="T412" s="3">
        <v>17.3</v>
      </c>
      <c r="U412" s="23">
        <f t="shared" si="60"/>
        <v>16.579999999999998</v>
      </c>
      <c r="V412" s="3">
        <f t="shared" si="57"/>
        <v>5.2775779129272493</v>
      </c>
      <c r="W412" s="27">
        <f t="shared" si="61"/>
        <v>1.5E-3</v>
      </c>
      <c r="X412" s="27">
        <f t="shared" si="62"/>
        <v>2.2000000000000001E-3</v>
      </c>
      <c r="Y412" s="3">
        <f>VLOOKUP(K412,SSP!$B$2:$D$113,3,FALSE)</f>
        <v>0.47999999999999932</v>
      </c>
      <c r="Z412" s="3">
        <f>EXP(Ferez!$B$8+Ferez!$B$9*LN(X412)+Ferez!$B$10*LN(O412)+Ferez!$B$11*LN(Y412))</f>
        <v>3.4166241440713203</v>
      </c>
      <c r="AA412" s="3">
        <f>EXP(Ferez!$C$8+Ferez!$C$9*LN(Z412))</f>
        <v>1.8653965261276242</v>
      </c>
      <c r="AB412" s="3">
        <f>Ferez!$D$8+Ferez!$D$9*Z412+Ferez!$D$10*AA412</f>
        <v>0.64299444747948931</v>
      </c>
      <c r="AC412" s="3">
        <f t="shared" si="63"/>
        <v>5.9250151176784343</v>
      </c>
      <c r="AD412" s="3">
        <f>AC412*Ferez!$D$19</f>
        <v>2.9625075588392171</v>
      </c>
      <c r="AE412" s="3">
        <f>(AD412/1000)*(10000/Ferez!$D$21)</f>
        <v>7.4062688970980423E-2</v>
      </c>
      <c r="AF412" s="3">
        <f t="shared" si="64"/>
        <v>4.0596185915508096</v>
      </c>
      <c r="AG412" s="3">
        <f>AF412*Ferez!$D$19</f>
        <v>2.0298092957754048</v>
      </c>
      <c r="AH412" s="3">
        <f>(AG412/1000)*(10000/Ferez!$D$21)</f>
        <v>5.0745232394385116E-2</v>
      </c>
      <c r="AI412" s="3">
        <f>AE412*Ferez!$D$20</f>
        <v>0.27156319289359487</v>
      </c>
    </row>
    <row r="413" spans="1:35" x14ac:dyDescent="0.25">
      <c r="A413" s="4">
        <v>1199</v>
      </c>
      <c r="B413" s="21" t="s">
        <v>3522</v>
      </c>
      <c r="C413" s="104">
        <v>5</v>
      </c>
      <c r="D413" s="22" t="s">
        <v>1846</v>
      </c>
      <c r="E413" s="100">
        <v>42719</v>
      </c>
      <c r="F413" s="100">
        <v>44204</v>
      </c>
      <c r="G413" s="105">
        <v>4.0999999999999996</v>
      </c>
      <c r="H413" s="20" t="s">
        <v>1932</v>
      </c>
      <c r="I413" s="20" t="s">
        <v>1934</v>
      </c>
      <c r="J413" s="13">
        <v>2382</v>
      </c>
      <c r="K413" t="s">
        <v>173</v>
      </c>
      <c r="L413" t="s">
        <v>172</v>
      </c>
      <c r="M413" s="20" t="str">
        <f t="shared" si="58"/>
        <v>S</v>
      </c>
      <c r="N413" s="3">
        <v>6</v>
      </c>
      <c r="O413" s="23">
        <f t="shared" si="59"/>
        <v>3.96</v>
      </c>
      <c r="P413" s="3">
        <v>11.8</v>
      </c>
      <c r="Q413" s="3">
        <f>VLOOKUP(J413,Aux_H_adj!$X$2:$Y$922,2,FALSE)</f>
        <v>10.5</v>
      </c>
      <c r="R413" s="3">
        <f>VLOOKUP(J413,Aux_H_adj!$X$2:$Z$922,3,FALSE)</f>
        <v>13.6</v>
      </c>
      <c r="S413" s="3">
        <f t="shared" si="56"/>
        <v>3.7560566569687301</v>
      </c>
      <c r="T413" s="3">
        <v>17.3</v>
      </c>
      <c r="U413" s="23">
        <f t="shared" si="60"/>
        <v>14.39</v>
      </c>
      <c r="V413" s="3">
        <f t="shared" si="57"/>
        <v>4.5804792621847481</v>
      </c>
      <c r="W413" s="27">
        <f t="shared" si="61"/>
        <v>1.1000000000000001E-3</v>
      </c>
      <c r="X413" s="27">
        <f t="shared" si="62"/>
        <v>1.6000000000000001E-3</v>
      </c>
      <c r="Y413" s="3">
        <f>VLOOKUP(K413,SSP!$B$2:$D$113,3,FALSE)</f>
        <v>0.47999999999999932</v>
      </c>
      <c r="Z413" s="3">
        <f>EXP(Ferez!$B$8+Ferez!$B$9*LN(X413)+Ferez!$B$10*LN(O413)+Ferez!$B$11*LN(Y413))</f>
        <v>1.6959239042944798</v>
      </c>
      <c r="AA413" s="3">
        <f>EXP(Ferez!$C$8+Ferez!$C$9*LN(Z413))</f>
        <v>1.1093553526973958</v>
      </c>
      <c r="AB413" s="3">
        <f>Ferez!$D$8+Ferez!$D$9*Z413+Ferez!$D$10*AA413</f>
        <v>0.49651698095769453</v>
      </c>
      <c r="AC413" s="3">
        <f t="shared" si="63"/>
        <v>3.3017962379495698</v>
      </c>
      <c r="AD413" s="3">
        <f>AC413*Ferez!$D$19</f>
        <v>1.6508981189747849</v>
      </c>
      <c r="AE413" s="3">
        <f>(AD413/1000)*(10000/Ferez!$D$21)</f>
        <v>4.1272452974369621E-2</v>
      </c>
      <c r="AF413" s="3">
        <f t="shared" si="64"/>
        <v>2.1924408852521742</v>
      </c>
      <c r="AG413" s="3">
        <f>AF413*Ferez!$D$19</f>
        <v>1.0962204426260871</v>
      </c>
      <c r="AH413" s="3">
        <f>(AG413/1000)*(10000/Ferez!$D$21)</f>
        <v>2.7405511065652175E-2</v>
      </c>
      <c r="AI413" s="3">
        <f>AE413*Ferez!$D$20</f>
        <v>0.15133232757268861</v>
      </c>
    </row>
    <row r="414" spans="1:35" x14ac:dyDescent="0.25">
      <c r="A414" s="4">
        <v>1200</v>
      </c>
      <c r="B414" s="21" t="s">
        <v>3522</v>
      </c>
      <c r="C414" s="104">
        <v>5</v>
      </c>
      <c r="D414" s="22" t="s">
        <v>1846</v>
      </c>
      <c r="E414" s="100">
        <v>42719</v>
      </c>
      <c r="F414" s="100">
        <v>44204</v>
      </c>
      <c r="G414" s="105">
        <v>4.0999999999999996</v>
      </c>
      <c r="H414" s="20" t="s">
        <v>1932</v>
      </c>
      <c r="I414" s="20" t="s">
        <v>1935</v>
      </c>
      <c r="J414" s="13">
        <v>2382</v>
      </c>
      <c r="K414" t="s">
        <v>173</v>
      </c>
      <c r="L414" t="s">
        <v>172</v>
      </c>
      <c r="M414" s="20" t="str">
        <f t="shared" si="58"/>
        <v>S</v>
      </c>
      <c r="N414" s="3">
        <v>6</v>
      </c>
      <c r="O414" s="23">
        <f t="shared" si="59"/>
        <v>3.88</v>
      </c>
      <c r="P414" s="3">
        <v>11.5</v>
      </c>
      <c r="Q414" s="3">
        <f>VLOOKUP(J414,Aux_H_adj!$X$2:$Y$922,2,FALSE)</f>
        <v>10.5</v>
      </c>
      <c r="R414" s="3">
        <f>VLOOKUP(J414,Aux_H_adj!$X$2:$Z$922,3,FALSE)</f>
        <v>13.6</v>
      </c>
      <c r="S414" s="3">
        <f t="shared" si="56"/>
        <v>3.6605636911135928</v>
      </c>
      <c r="T414" s="3">
        <v>15.5</v>
      </c>
      <c r="U414" s="23">
        <f t="shared" si="60"/>
        <v>14.02</v>
      </c>
      <c r="V414" s="3">
        <f t="shared" si="57"/>
        <v>4.4627046042967455</v>
      </c>
      <c r="W414" s="27">
        <f t="shared" si="61"/>
        <v>1.1000000000000001E-3</v>
      </c>
      <c r="X414" s="27">
        <f t="shared" si="62"/>
        <v>1.6000000000000001E-3</v>
      </c>
      <c r="Y414" s="3">
        <f>VLOOKUP(K414,SSP!$B$2:$D$113,3,FALSE)</f>
        <v>0.47999999999999932</v>
      </c>
      <c r="Z414" s="3">
        <f>EXP(Ferez!$B$8+Ferez!$B$9*LN(X414)+Ferez!$B$10*LN(O414)+Ferez!$B$11*LN(Y414))</f>
        <v>1.6629699841090069</v>
      </c>
      <c r="AA414" s="3">
        <f>EXP(Ferez!$C$8+Ferez!$C$9*LN(Z414))</f>
        <v>1.0933209022202091</v>
      </c>
      <c r="AB414" s="3">
        <f>Ferez!$D$8+Ferez!$D$9*Z414+Ferez!$D$10*AA414</f>
        <v>0.49384580955582252</v>
      </c>
      <c r="AC414" s="3">
        <f t="shared" si="63"/>
        <v>3.2501366958850388</v>
      </c>
      <c r="AD414" s="3">
        <f>AC414*Ferez!$D$19</f>
        <v>1.6250683479425194</v>
      </c>
      <c r="AE414" s="3">
        <f>(AD414/1000)*(10000/Ferez!$D$21)</f>
        <v>4.0626708698562983E-2</v>
      </c>
      <c r="AF414" s="3">
        <f t="shared" si="64"/>
        <v>2.1568157936648293</v>
      </c>
      <c r="AG414" s="3">
        <f>AF414*Ferez!$D$19</f>
        <v>1.0784078968324147</v>
      </c>
      <c r="AH414" s="3">
        <f>(AG414/1000)*(10000/Ferez!$D$21)</f>
        <v>2.6960197420810367E-2</v>
      </c>
      <c r="AI414" s="3">
        <f>AE414*Ferez!$D$20</f>
        <v>0.1489645985613976</v>
      </c>
    </row>
    <row r="415" spans="1:35" x14ac:dyDescent="0.25">
      <c r="A415" s="4">
        <v>1201</v>
      </c>
      <c r="B415" s="21" t="s">
        <v>3522</v>
      </c>
      <c r="C415" s="104">
        <v>5</v>
      </c>
      <c r="D415" s="22" t="s">
        <v>1846</v>
      </c>
      <c r="E415" s="100">
        <v>42719</v>
      </c>
      <c r="F415" s="100">
        <v>44204</v>
      </c>
      <c r="G415" s="105">
        <v>4.0999999999999996</v>
      </c>
      <c r="H415" s="20" t="s">
        <v>1932</v>
      </c>
      <c r="I415" s="20" t="s">
        <v>1936</v>
      </c>
      <c r="J415" s="13">
        <v>2382</v>
      </c>
      <c r="K415" t="s">
        <v>173</v>
      </c>
      <c r="L415" t="s">
        <v>172</v>
      </c>
      <c r="M415" s="20" t="str">
        <f t="shared" si="58"/>
        <v>S</v>
      </c>
      <c r="N415" s="3">
        <v>6</v>
      </c>
      <c r="O415" s="23">
        <f t="shared" si="59"/>
        <v>3.59</v>
      </c>
      <c r="P415" s="3">
        <v>10.5</v>
      </c>
      <c r="Q415" s="3">
        <f>VLOOKUP(J415,Aux_H_adj!$X$2:$Y$922,2,FALSE)</f>
        <v>10.5</v>
      </c>
      <c r="R415" s="3">
        <f>VLOOKUP(J415,Aux_H_adj!$X$2:$Z$922,3,FALSE)</f>
        <v>13.6</v>
      </c>
      <c r="S415" s="3">
        <f t="shared" si="56"/>
        <v>3.3422538049298023</v>
      </c>
      <c r="T415" s="3">
        <v>18.600000000000001</v>
      </c>
      <c r="U415" s="23">
        <f t="shared" si="60"/>
        <v>12.8</v>
      </c>
      <c r="V415" s="3">
        <f t="shared" si="57"/>
        <v>4.0743665431525207</v>
      </c>
      <c r="W415" s="27">
        <f t="shared" si="61"/>
        <v>8.9999999999999998E-4</v>
      </c>
      <c r="X415" s="27">
        <f t="shared" si="62"/>
        <v>1.2999999999999999E-3</v>
      </c>
      <c r="Y415" s="3">
        <f>VLOOKUP(K415,SSP!$B$2:$D$113,3,FALSE)</f>
        <v>0.47999999999999932</v>
      </c>
      <c r="Z415" s="3">
        <f>EXP(Ferez!$B$8+Ferez!$B$9*LN(X415)+Ferez!$B$10*LN(O415)+Ferez!$B$11*LN(Y415))</f>
        <v>1.2683395225336733</v>
      </c>
      <c r="AA415" s="3">
        <f>EXP(Ferez!$C$8+Ferez!$C$9*LN(Z415))</f>
        <v>0.89424332690236896</v>
      </c>
      <c r="AB415" s="3">
        <f>Ferez!$D$8+Ferez!$D$9*Z415+Ferez!$D$10*AA415</f>
        <v>0.46246678502134492</v>
      </c>
      <c r="AC415" s="3">
        <f t="shared" si="63"/>
        <v>2.6250496344573873</v>
      </c>
      <c r="AD415" s="3">
        <f>AC415*Ferez!$D$19</f>
        <v>1.3125248172286936</v>
      </c>
      <c r="AE415" s="3">
        <f>(AD415/1000)*(10000/Ferez!$D$21)</f>
        <v>3.2813120430717338E-2</v>
      </c>
      <c r="AF415" s="3">
        <f t="shared" si="64"/>
        <v>1.7308063075550182</v>
      </c>
      <c r="AG415" s="3">
        <f>AF415*Ferez!$D$19</f>
        <v>0.86540315377750909</v>
      </c>
      <c r="AH415" s="3">
        <f>(AG415/1000)*(10000/Ferez!$D$21)</f>
        <v>2.1635078844437727E-2</v>
      </c>
      <c r="AI415" s="3">
        <f>AE415*Ferez!$D$20</f>
        <v>0.12031477491263023</v>
      </c>
    </row>
    <row r="416" spans="1:35" x14ac:dyDescent="0.25">
      <c r="A416" s="4">
        <v>1202</v>
      </c>
      <c r="B416" s="21" t="s">
        <v>3522</v>
      </c>
      <c r="C416" s="104">
        <v>5</v>
      </c>
      <c r="D416" s="22" t="s">
        <v>1846</v>
      </c>
      <c r="E416" s="100">
        <v>42719</v>
      </c>
      <c r="F416" s="100">
        <v>44204</v>
      </c>
      <c r="G416" s="105">
        <v>4.0999999999999996</v>
      </c>
      <c r="H416" s="20" t="s">
        <v>1932</v>
      </c>
      <c r="I416" s="20" t="s">
        <v>1937</v>
      </c>
      <c r="J416" s="13">
        <v>2382</v>
      </c>
      <c r="K416" t="s">
        <v>173</v>
      </c>
      <c r="L416" t="s">
        <v>172</v>
      </c>
      <c r="M416" s="20" t="str">
        <f t="shared" si="58"/>
        <v>S</v>
      </c>
      <c r="N416" s="3">
        <v>6</v>
      </c>
      <c r="O416" s="23">
        <f t="shared" si="59"/>
        <v>4.01</v>
      </c>
      <c r="P416" s="3">
        <v>12</v>
      </c>
      <c r="Q416" s="3">
        <f>VLOOKUP(J416,Aux_H_adj!$X$2:$Y$922,2,FALSE)</f>
        <v>10.5</v>
      </c>
      <c r="R416" s="3">
        <f>VLOOKUP(J416,Aux_H_adj!$X$2:$Z$922,3,FALSE)</f>
        <v>13.6</v>
      </c>
      <c r="S416" s="3">
        <f t="shared" si="56"/>
        <v>3.8197186342054881</v>
      </c>
      <c r="T416" s="3">
        <v>18.600000000000001</v>
      </c>
      <c r="U416" s="23">
        <f t="shared" si="60"/>
        <v>14.63</v>
      </c>
      <c r="V416" s="3">
        <f t="shared" si="57"/>
        <v>4.656873634868858</v>
      </c>
      <c r="W416" s="27">
        <f t="shared" si="61"/>
        <v>1.1000000000000001E-3</v>
      </c>
      <c r="X416" s="27">
        <f t="shared" si="62"/>
        <v>1.6999999999999999E-3</v>
      </c>
      <c r="Y416" s="3">
        <f>VLOOKUP(K416,SSP!$B$2:$D$113,3,FALSE)</f>
        <v>0.47999999999999932</v>
      </c>
      <c r="Z416" s="3">
        <f>EXP(Ferez!$B$8+Ferez!$B$9*LN(X416)+Ferez!$B$10*LN(O416)+Ferez!$B$11*LN(Y416))</f>
        <v>1.8177110969690131</v>
      </c>
      <c r="AA416" s="3">
        <f>EXP(Ferez!$C$8+Ferez!$C$9*LN(Z416))</f>
        <v>1.1679323941618949</v>
      </c>
      <c r="AB416" s="3">
        <f>Ferez!$D$8+Ferez!$D$9*Z416+Ferez!$D$10*AA416</f>
        <v>0.5064475110135197</v>
      </c>
      <c r="AC416" s="3">
        <f t="shared" si="63"/>
        <v>3.4920910021444276</v>
      </c>
      <c r="AD416" s="3">
        <f>AC416*Ferez!$D$19</f>
        <v>1.7460455010722138</v>
      </c>
      <c r="AE416" s="3">
        <f>(AD416/1000)*(10000/Ferez!$D$21)</f>
        <v>4.3651137526805342E-2</v>
      </c>
      <c r="AF416" s="3">
        <f t="shared" si="64"/>
        <v>2.3241586079825329</v>
      </c>
      <c r="AG416" s="3">
        <f>AF416*Ferez!$D$19</f>
        <v>1.1620793039912665</v>
      </c>
      <c r="AH416" s="3">
        <f>(AG416/1000)*(10000/Ferez!$D$21)</f>
        <v>2.9051982599781662E-2</v>
      </c>
      <c r="AI416" s="3">
        <f>AE416*Ferez!$D$20</f>
        <v>0.16005417093161958</v>
      </c>
    </row>
    <row r="417" spans="1:35" x14ac:dyDescent="0.25">
      <c r="A417" s="4">
        <v>1192</v>
      </c>
      <c r="B417" s="21" t="s">
        <v>3522</v>
      </c>
      <c r="C417" s="104">
        <v>5</v>
      </c>
      <c r="D417" s="22" t="s">
        <v>1846</v>
      </c>
      <c r="E417" s="100">
        <v>42719</v>
      </c>
      <c r="F417" s="100">
        <v>44204</v>
      </c>
      <c r="G417" s="105">
        <v>4.0999999999999996</v>
      </c>
      <c r="H417" s="20" t="s">
        <v>1925</v>
      </c>
      <c r="I417" s="20" t="s">
        <v>1926</v>
      </c>
      <c r="J417" s="13">
        <v>2383</v>
      </c>
      <c r="K417" t="s">
        <v>173</v>
      </c>
      <c r="L417" t="s">
        <v>172</v>
      </c>
      <c r="M417" s="20" t="str">
        <f t="shared" si="58"/>
        <v>S</v>
      </c>
      <c r="N417" s="3">
        <v>5.5</v>
      </c>
      <c r="O417" s="23">
        <f t="shared" si="59"/>
        <v>5.36</v>
      </c>
      <c r="P417" s="3">
        <v>18.5</v>
      </c>
      <c r="Q417" s="3">
        <f>VLOOKUP(J417,Aux_H_adj!$X$2:$Y$922,2,FALSE)</f>
        <v>13.6</v>
      </c>
      <c r="R417" s="3">
        <f>VLOOKUP(J417,Aux_H_adj!$X$2:$Z$922,3,FALSE)</f>
        <v>21</v>
      </c>
      <c r="S417" s="3">
        <f t="shared" si="56"/>
        <v>5.8887328944001274</v>
      </c>
      <c r="T417" s="3">
        <v>24.6</v>
      </c>
      <c r="U417" s="23">
        <f t="shared" si="60"/>
        <v>22.55</v>
      </c>
      <c r="V417" s="3">
        <f t="shared" si="57"/>
        <v>7.1778879334444801</v>
      </c>
      <c r="W417" s="27">
        <f t="shared" si="61"/>
        <v>2.7000000000000001E-3</v>
      </c>
      <c r="X417" s="27">
        <f t="shared" si="62"/>
        <v>4.0000000000000001E-3</v>
      </c>
      <c r="Y417" s="3">
        <f>VLOOKUP(K417,SSP!$B$2:$D$113,3,FALSE)</f>
        <v>0.47999999999999932</v>
      </c>
      <c r="Z417" s="3">
        <f>EXP(Ferez!$B$8+Ferez!$B$9*LN(X417)+Ferez!$B$10*LN(O417)+Ferez!$B$11*LN(Y417))</f>
        <v>5.3931173884661572</v>
      </c>
      <c r="AA417" s="3">
        <f>EXP(Ferez!$C$8+Ferez!$C$9*LN(Z417))</f>
        <v>2.6173468311847876</v>
      </c>
      <c r="AB417" s="3">
        <f>Ferez!$D$8+Ferez!$D$9*Z417+Ferez!$D$10*AA417</f>
        <v>0.82128972617046947</v>
      </c>
      <c r="AC417" s="3">
        <f t="shared" si="63"/>
        <v>8.8317539458214149</v>
      </c>
      <c r="AD417" s="3">
        <f>AC417*Ferez!$D$19</f>
        <v>4.4158769729107075</v>
      </c>
      <c r="AE417" s="3">
        <f>(AD417/1000)*(10000/Ferez!$D$21)</f>
        <v>0.11039692432276769</v>
      </c>
      <c r="AF417" s="3">
        <f t="shared" si="64"/>
        <v>6.2144071146366269</v>
      </c>
      <c r="AG417" s="3">
        <f>AF417*Ferez!$D$19</f>
        <v>3.1072035573183134</v>
      </c>
      <c r="AH417" s="3">
        <f>(AG417/1000)*(10000/Ferez!$D$21)</f>
        <v>7.768008893295783E-2</v>
      </c>
      <c r="AI417" s="3">
        <f>AE417*Ferez!$D$20</f>
        <v>0.40478872251681486</v>
      </c>
    </row>
    <row r="418" spans="1:35" x14ac:dyDescent="0.25">
      <c r="A418" s="4">
        <v>1193</v>
      </c>
      <c r="B418" s="21" t="s">
        <v>3522</v>
      </c>
      <c r="C418" s="104">
        <v>5</v>
      </c>
      <c r="D418" s="22" t="s">
        <v>1846</v>
      </c>
      <c r="E418" s="100">
        <v>42719</v>
      </c>
      <c r="F418" s="100">
        <v>44204</v>
      </c>
      <c r="G418" s="105">
        <v>4.0999999999999996</v>
      </c>
      <c r="H418" s="20" t="s">
        <v>1925</v>
      </c>
      <c r="I418" s="20" t="s">
        <v>1927</v>
      </c>
      <c r="J418" s="13">
        <v>2383</v>
      </c>
      <c r="K418" t="s">
        <v>173</v>
      </c>
      <c r="L418" t="s">
        <v>172</v>
      </c>
      <c r="M418" s="20" t="str">
        <f t="shared" si="58"/>
        <v>S</v>
      </c>
      <c r="N418" s="3">
        <v>5.5</v>
      </c>
      <c r="O418" s="23">
        <f t="shared" si="59"/>
        <v>5.5</v>
      </c>
      <c r="P418" s="3">
        <v>21</v>
      </c>
      <c r="Q418" s="3">
        <f>VLOOKUP(J418,Aux_H_adj!$X$2:$Y$922,2,FALSE)</f>
        <v>13.6</v>
      </c>
      <c r="R418" s="3">
        <f>VLOOKUP(J418,Aux_H_adj!$X$2:$Z$922,3,FALSE)</f>
        <v>21</v>
      </c>
      <c r="S418" s="3">
        <f t="shared" si="56"/>
        <v>6.6845076098596046</v>
      </c>
      <c r="T418" s="3">
        <v>31</v>
      </c>
      <c r="U418" s="23">
        <f t="shared" si="60"/>
        <v>25.6</v>
      </c>
      <c r="V418" s="3">
        <f t="shared" si="57"/>
        <v>8.1487330863050413</v>
      </c>
      <c r="W418" s="27">
        <f t="shared" si="61"/>
        <v>3.5000000000000001E-3</v>
      </c>
      <c r="X418" s="27">
        <f t="shared" si="62"/>
        <v>5.1999999999999998E-3</v>
      </c>
      <c r="Y418" s="3">
        <f>VLOOKUP(K418,SSP!$B$2:$D$113,3,FALSE)</f>
        <v>0.47999999999999932</v>
      </c>
      <c r="Z418" s="3">
        <f>EXP(Ferez!$B$8+Ferez!$B$9*LN(X418)+Ferez!$B$10*LN(O418)+Ferez!$B$11*LN(Y418))</f>
        <v>7.0839575400928041</v>
      </c>
      <c r="AA418" s="3">
        <f>EXP(Ferez!$C$8+Ferez!$C$9*LN(Z418))</f>
        <v>3.204330409024212</v>
      </c>
      <c r="AB418" s="3">
        <f>Ferez!$D$8+Ferez!$D$9*Z418+Ferez!$D$10*AA418</f>
        <v>0.97867024914074841</v>
      </c>
      <c r="AC418" s="3">
        <f t="shared" si="63"/>
        <v>11.266958198257765</v>
      </c>
      <c r="AD418" s="3">
        <f>AC418*Ferez!$D$19</f>
        <v>5.6334790991288823</v>
      </c>
      <c r="AE418" s="3">
        <f>(AD418/1000)*(10000/Ferez!$D$21)</f>
        <v>0.14083697747822205</v>
      </c>
      <c r="AF418" s="3">
        <f t="shared" si="64"/>
        <v>8.0626277892335523</v>
      </c>
      <c r="AG418" s="3">
        <f>AF418*Ferez!$D$19</f>
        <v>4.0313138946167761</v>
      </c>
      <c r="AH418" s="3">
        <f>(AG418/1000)*(10000/Ferez!$D$21)</f>
        <v>0.10078284736541941</v>
      </c>
      <c r="AI418" s="3">
        <f>AE418*Ferez!$D$20</f>
        <v>0.51640225075348078</v>
      </c>
    </row>
    <row r="419" spans="1:35" x14ac:dyDescent="0.25">
      <c r="A419" s="4">
        <v>1194</v>
      </c>
      <c r="B419" s="21" t="s">
        <v>3522</v>
      </c>
      <c r="C419" s="104">
        <v>5</v>
      </c>
      <c r="D419" s="22" t="s">
        <v>1846</v>
      </c>
      <c r="E419" s="100">
        <v>42719</v>
      </c>
      <c r="F419" s="100">
        <v>44204</v>
      </c>
      <c r="G419" s="105">
        <v>4.0999999999999996</v>
      </c>
      <c r="H419" s="20" t="s">
        <v>1925</v>
      </c>
      <c r="I419" s="20" t="s">
        <v>1928</v>
      </c>
      <c r="J419" s="13">
        <v>2383</v>
      </c>
      <c r="K419" t="s">
        <v>173</v>
      </c>
      <c r="L419" t="s">
        <v>172</v>
      </c>
      <c r="M419" s="20" t="str">
        <f t="shared" si="58"/>
        <v>S</v>
      </c>
      <c r="N419" s="3">
        <v>5.5</v>
      </c>
      <c r="O419" s="23">
        <f t="shared" si="59"/>
        <v>5.13</v>
      </c>
      <c r="P419" s="3">
        <v>17.2</v>
      </c>
      <c r="Q419" s="3">
        <f>VLOOKUP(J419,Aux_H_adj!$X$2:$Y$922,2,FALSE)</f>
        <v>13.6</v>
      </c>
      <c r="R419" s="3">
        <f>VLOOKUP(J419,Aux_H_adj!$X$2:$Z$922,3,FALSE)</f>
        <v>21</v>
      </c>
      <c r="S419" s="3">
        <f t="shared" si="56"/>
        <v>5.4749300423611995</v>
      </c>
      <c r="T419" s="3">
        <v>25.7</v>
      </c>
      <c r="U419" s="23">
        <f t="shared" si="60"/>
        <v>20.97</v>
      </c>
      <c r="V419" s="3">
        <f t="shared" si="57"/>
        <v>6.6749583132740904</v>
      </c>
      <c r="W419" s="27">
        <f t="shared" si="61"/>
        <v>2.3999999999999998E-3</v>
      </c>
      <c r="X419" s="27">
        <f t="shared" si="62"/>
        <v>3.5000000000000001E-3</v>
      </c>
      <c r="Y419" s="3">
        <f>VLOOKUP(K419,SSP!$B$2:$D$113,3,FALSE)</f>
        <v>0.47999999999999932</v>
      </c>
      <c r="Z419" s="3">
        <f>EXP(Ferez!$B$8+Ferez!$B$9*LN(X419)+Ferez!$B$10*LN(O419)+Ferez!$B$11*LN(Y419))</f>
        <v>4.5575079584665286</v>
      </c>
      <c r="AA419" s="3">
        <f>EXP(Ferez!$C$8+Ferez!$C$9*LN(Z419))</f>
        <v>2.3100109603981598</v>
      </c>
      <c r="AB419" s="3">
        <f>Ferez!$D$8+Ferez!$D$9*Z419+Ferez!$D$10*AA419</f>
        <v>0.74499990896543844</v>
      </c>
      <c r="AC419" s="3">
        <f t="shared" si="63"/>
        <v>7.6125188278301259</v>
      </c>
      <c r="AD419" s="3">
        <f>AC419*Ferez!$D$19</f>
        <v>3.806259413915063</v>
      </c>
      <c r="AE419" s="3">
        <f>(AD419/1000)*(10000/Ferez!$D$21)</f>
        <v>9.5156485347876574E-2</v>
      </c>
      <c r="AF419" s="3">
        <f t="shared" si="64"/>
        <v>5.3025078674319666</v>
      </c>
      <c r="AG419" s="3">
        <f>AF419*Ferez!$D$19</f>
        <v>2.6512539337159833</v>
      </c>
      <c r="AH419" s="3">
        <f>(AG419/1000)*(10000/Ferez!$D$21)</f>
        <v>6.6281348342899574E-2</v>
      </c>
      <c r="AI419" s="3">
        <f>AE419*Ferez!$D$20</f>
        <v>0.3489071129422141</v>
      </c>
    </row>
    <row r="420" spans="1:35" x14ac:dyDescent="0.25">
      <c r="A420" s="4">
        <v>1195</v>
      </c>
      <c r="B420" s="21" t="s">
        <v>3522</v>
      </c>
      <c r="C420" s="104">
        <v>5</v>
      </c>
      <c r="D420" s="22" t="s">
        <v>1846</v>
      </c>
      <c r="E420" s="100">
        <v>42719</v>
      </c>
      <c r="F420" s="100">
        <v>44204</v>
      </c>
      <c r="G420" s="105">
        <v>4.0999999999999996</v>
      </c>
      <c r="H420" s="20" t="s">
        <v>1925</v>
      </c>
      <c r="I420" s="20" t="s">
        <v>1929</v>
      </c>
      <c r="J420" s="13">
        <v>2383</v>
      </c>
      <c r="K420" t="s">
        <v>173</v>
      </c>
      <c r="L420" t="s">
        <v>172</v>
      </c>
      <c r="M420" s="20" t="str">
        <f t="shared" si="58"/>
        <v>S</v>
      </c>
      <c r="N420" s="3">
        <v>5.5</v>
      </c>
      <c r="O420" s="23">
        <f t="shared" si="59"/>
        <v>4.51</v>
      </c>
      <c r="P420" s="3">
        <v>14.1</v>
      </c>
      <c r="Q420" s="3">
        <f>VLOOKUP(J420,Aux_H_adj!$X$2:$Y$922,2,FALSE)</f>
        <v>13.6</v>
      </c>
      <c r="R420" s="3">
        <f>VLOOKUP(J420,Aux_H_adj!$X$2:$Z$922,3,FALSE)</f>
        <v>21</v>
      </c>
      <c r="S420" s="3">
        <f t="shared" si="56"/>
        <v>4.4881693951914485</v>
      </c>
      <c r="T420" s="3">
        <v>29</v>
      </c>
      <c r="U420" s="23">
        <f t="shared" si="60"/>
        <v>17.190000000000001</v>
      </c>
      <c r="V420" s="3">
        <f t="shared" si="57"/>
        <v>5.4717469434993626</v>
      </c>
      <c r="W420" s="27">
        <f t="shared" si="61"/>
        <v>1.6000000000000001E-3</v>
      </c>
      <c r="X420" s="27">
        <f t="shared" si="62"/>
        <v>2.3999999999999998E-3</v>
      </c>
      <c r="Y420" s="3">
        <f>VLOOKUP(K420,SSP!$B$2:$D$113,3,FALSE)</f>
        <v>0.47999999999999932</v>
      </c>
      <c r="Z420" s="3">
        <f>EXP(Ferez!$B$8+Ferez!$B$9*LN(X420)+Ferez!$B$10*LN(O420)+Ferez!$B$11*LN(Y420))</f>
        <v>2.8190784734620986</v>
      </c>
      <c r="AA420" s="3">
        <f>EXP(Ferez!$C$8+Ferez!$C$9*LN(Z420))</f>
        <v>1.6174246533100651</v>
      </c>
      <c r="AB420" s="3">
        <f>Ferez!$D$8+Ferez!$D$9*Z420+Ferez!$D$10*AA420</f>
        <v>0.59087048941217879</v>
      </c>
      <c r="AC420" s="3">
        <f t="shared" si="63"/>
        <v>5.0273736161843425</v>
      </c>
      <c r="AD420" s="3">
        <f>AC420*Ferez!$D$19</f>
        <v>2.5136868080921713</v>
      </c>
      <c r="AE420" s="3">
        <f>(AD420/1000)*(10000/Ferez!$D$21)</f>
        <v>6.2842170202304273E-2</v>
      </c>
      <c r="AF420" s="3">
        <f t="shared" si="64"/>
        <v>3.4099489628742772</v>
      </c>
      <c r="AG420" s="3">
        <f>AF420*Ferez!$D$19</f>
        <v>1.7049744814371386</v>
      </c>
      <c r="AH420" s="3">
        <f>(AG420/1000)*(10000/Ferez!$D$21)</f>
        <v>4.2624362035928468E-2</v>
      </c>
      <c r="AI420" s="3">
        <f>AE420*Ferez!$D$20</f>
        <v>0.23042129074178233</v>
      </c>
    </row>
    <row r="421" spans="1:35" x14ac:dyDescent="0.25">
      <c r="A421" s="4">
        <v>1196</v>
      </c>
      <c r="B421" s="21" t="s">
        <v>3522</v>
      </c>
      <c r="C421" s="104">
        <v>5</v>
      </c>
      <c r="D421" s="22" t="s">
        <v>1846</v>
      </c>
      <c r="E421" s="100">
        <v>42719</v>
      </c>
      <c r="F421" s="100">
        <v>44204</v>
      </c>
      <c r="G421" s="105">
        <v>4.0999999999999996</v>
      </c>
      <c r="H421" s="20" t="s">
        <v>1925</v>
      </c>
      <c r="I421" s="20" t="s">
        <v>1930</v>
      </c>
      <c r="J421" s="13">
        <v>2383</v>
      </c>
      <c r="K421" t="s">
        <v>173</v>
      </c>
      <c r="L421" t="s">
        <v>172</v>
      </c>
      <c r="M421" s="20" t="str">
        <f t="shared" si="58"/>
        <v>S</v>
      </c>
      <c r="N421" s="3">
        <v>5.5</v>
      </c>
      <c r="O421" s="23">
        <f t="shared" si="59"/>
        <v>5</v>
      </c>
      <c r="P421" s="3">
        <v>16.5</v>
      </c>
      <c r="Q421" s="3">
        <f>VLOOKUP(J421,Aux_H_adj!$X$2:$Y$922,2,FALSE)</f>
        <v>13.6</v>
      </c>
      <c r="R421" s="3">
        <f>VLOOKUP(J421,Aux_H_adj!$X$2:$Z$922,3,FALSE)</f>
        <v>21</v>
      </c>
      <c r="S421" s="3">
        <f t="shared" si="56"/>
        <v>5.2521131220325463</v>
      </c>
      <c r="T421" s="3">
        <v>29</v>
      </c>
      <c r="U421" s="23">
        <f t="shared" si="60"/>
        <v>20.12</v>
      </c>
      <c r="V421" s="3">
        <f t="shared" si="57"/>
        <v>6.404394910017869</v>
      </c>
      <c r="W421" s="27">
        <f t="shared" si="61"/>
        <v>2.2000000000000001E-3</v>
      </c>
      <c r="X421" s="27">
        <f t="shared" si="62"/>
        <v>3.2000000000000002E-3</v>
      </c>
      <c r="Y421" s="3">
        <f>VLOOKUP(K421,SSP!$B$2:$D$113,3,FALSE)</f>
        <v>0.47999999999999932</v>
      </c>
      <c r="Z421" s="3">
        <f>EXP(Ferez!$B$8+Ferez!$B$9*LN(X421)+Ferez!$B$10*LN(O421)+Ferez!$B$11*LN(Y421))</f>
        <v>4.0853977504602605</v>
      </c>
      <c r="AA421" s="3">
        <f>EXP(Ferez!$C$8+Ferez!$C$9*LN(Z421))</f>
        <v>2.1299803275137665</v>
      </c>
      <c r="AB421" s="3">
        <f>Ferez!$D$8+Ferez!$D$9*Z421+Ferez!$D$10*AA421</f>
        <v>0.70244787344587967</v>
      </c>
      <c r="AC421" s="3">
        <f t="shared" si="63"/>
        <v>6.9178259514199061</v>
      </c>
      <c r="AD421" s="3">
        <f>AC421*Ferez!$D$19</f>
        <v>3.458912975709953</v>
      </c>
      <c r="AE421" s="3">
        <f>(AD421/1000)*(10000/Ferez!$D$21)</f>
        <v>8.6472824392748823E-2</v>
      </c>
      <c r="AF421" s="3">
        <f t="shared" si="64"/>
        <v>4.78784562390614</v>
      </c>
      <c r="AG421" s="3">
        <f>AF421*Ferez!$D$19</f>
        <v>2.39392281195307</v>
      </c>
      <c r="AH421" s="3">
        <f>(AG421/1000)*(10000/Ferez!$D$21)</f>
        <v>5.9848070298826751E-2</v>
      </c>
      <c r="AI421" s="3">
        <f>AE421*Ferez!$D$20</f>
        <v>0.31706702277341237</v>
      </c>
    </row>
    <row r="422" spans="1:35" x14ac:dyDescent="0.25">
      <c r="A422" s="4">
        <v>1197</v>
      </c>
      <c r="B422" s="21" t="s">
        <v>3522</v>
      </c>
      <c r="C422" s="104">
        <v>5</v>
      </c>
      <c r="D422" s="22" t="s">
        <v>1846</v>
      </c>
      <c r="E422" s="100">
        <v>42719</v>
      </c>
      <c r="F422" s="100">
        <v>44204</v>
      </c>
      <c r="G422" s="105">
        <v>4.0999999999999996</v>
      </c>
      <c r="H422" s="20" t="s">
        <v>1925</v>
      </c>
      <c r="I422" s="20" t="s">
        <v>1931</v>
      </c>
      <c r="J422" s="13">
        <v>2383</v>
      </c>
      <c r="K422" t="s">
        <v>173</v>
      </c>
      <c r="L422" t="s">
        <v>172</v>
      </c>
      <c r="M422" s="20" t="str">
        <f t="shared" si="58"/>
        <v>S</v>
      </c>
      <c r="N422" s="3">
        <v>5.5</v>
      </c>
      <c r="O422" s="23">
        <f t="shared" si="59"/>
        <v>4.4000000000000004</v>
      </c>
      <c r="P422" s="3">
        <v>13.6</v>
      </c>
      <c r="Q422" s="3">
        <f>VLOOKUP(J422,Aux_H_adj!$X$2:$Y$922,2,FALSE)</f>
        <v>13.6</v>
      </c>
      <c r="R422" s="3">
        <f>VLOOKUP(J422,Aux_H_adj!$X$2:$Z$922,3,FALSE)</f>
        <v>21</v>
      </c>
      <c r="S422" s="3">
        <f t="shared" si="56"/>
        <v>4.3290144520995533</v>
      </c>
      <c r="T422" s="3">
        <v>29</v>
      </c>
      <c r="U422" s="23">
        <f t="shared" si="60"/>
        <v>16.579999999999998</v>
      </c>
      <c r="V422" s="3">
        <f t="shared" si="57"/>
        <v>5.2775779129272493</v>
      </c>
      <c r="W422" s="27">
        <f t="shared" si="61"/>
        <v>1.5E-3</v>
      </c>
      <c r="X422" s="27">
        <f t="shared" si="62"/>
        <v>2.2000000000000001E-3</v>
      </c>
      <c r="Y422" s="3">
        <f>VLOOKUP(K422,SSP!$B$2:$D$113,3,FALSE)</f>
        <v>0.47999999999999932</v>
      </c>
      <c r="Z422" s="3">
        <f>EXP(Ferez!$B$8+Ferez!$B$9*LN(X422)+Ferez!$B$10*LN(O422)+Ferez!$B$11*LN(Y422))</f>
        <v>2.5356456839542272</v>
      </c>
      <c r="AA422" s="3">
        <f>EXP(Ferez!$C$8+Ferez!$C$9*LN(Z422))</f>
        <v>1.4951323543563639</v>
      </c>
      <c r="AB422" s="3">
        <f>Ferez!$D$8+Ferez!$D$9*Z422+Ferez!$D$10*AA422</f>
        <v>0.5665494639906038</v>
      </c>
      <c r="AC422" s="3">
        <f t="shared" si="63"/>
        <v>4.5973275023011944</v>
      </c>
      <c r="AD422" s="3">
        <f>AC422*Ferez!$D$19</f>
        <v>2.2986637511505972</v>
      </c>
      <c r="AE422" s="3">
        <f>(AD422/1000)*(10000/Ferez!$D$21)</f>
        <v>5.7466593778764931E-2</v>
      </c>
      <c r="AF422" s="3">
        <f t="shared" si="64"/>
        <v>3.1021951479448311</v>
      </c>
      <c r="AG422" s="3">
        <f>AF422*Ferez!$D$19</f>
        <v>1.5510975739724155</v>
      </c>
      <c r="AH422" s="3">
        <f>(AG422/1000)*(10000/Ferez!$D$21)</f>
        <v>3.877743934931039E-2</v>
      </c>
      <c r="AI422" s="3">
        <f>AE422*Ferez!$D$20</f>
        <v>0.2107108438554714</v>
      </c>
    </row>
    <row r="423" spans="1:35" x14ac:dyDescent="0.25">
      <c r="A423" s="4">
        <v>1220</v>
      </c>
      <c r="B423" s="21" t="s">
        <v>3522</v>
      </c>
      <c r="C423" s="104">
        <v>5</v>
      </c>
      <c r="D423" s="22" t="s">
        <v>1846</v>
      </c>
      <c r="E423" s="100">
        <v>42719</v>
      </c>
      <c r="F423" s="100">
        <v>44204</v>
      </c>
      <c r="G423" s="105">
        <v>4.0999999999999996</v>
      </c>
      <c r="H423" s="20" t="s">
        <v>1960</v>
      </c>
      <c r="I423" s="20" t="s">
        <v>1961</v>
      </c>
      <c r="J423" s="13">
        <v>2384</v>
      </c>
      <c r="K423" t="s">
        <v>35</v>
      </c>
      <c r="L423" t="s">
        <v>231</v>
      </c>
      <c r="M423" s="20" t="str">
        <f t="shared" si="58"/>
        <v>N</v>
      </c>
      <c r="N423" s="3">
        <v>9</v>
      </c>
      <c r="O423" s="23">
        <f t="shared" si="59"/>
        <v>9</v>
      </c>
      <c r="P423" s="3">
        <v>24.6</v>
      </c>
      <c r="Q423" s="3">
        <f>VLOOKUP(J423,Aux_H_adj!$X$2:$Y$922,2,FALSE)</f>
        <v>24.6</v>
      </c>
      <c r="R423" s="3">
        <f>VLOOKUP(J423,Aux_H_adj!$X$2:$Z$922,3,FALSE)</f>
        <v>24.6</v>
      </c>
      <c r="S423" s="3">
        <f t="shared" si="56"/>
        <v>7.8304232001212517</v>
      </c>
      <c r="T423" s="3">
        <v>32</v>
      </c>
      <c r="U423" s="23">
        <f t="shared" si="60"/>
        <v>32</v>
      </c>
      <c r="V423" s="3">
        <f t="shared" si="57"/>
        <v>10.185916357881302</v>
      </c>
      <c r="W423" s="27">
        <f t="shared" si="61"/>
        <v>4.7999999999999996E-3</v>
      </c>
      <c r="X423" s="27">
        <f t="shared" si="62"/>
        <v>8.0999999999999996E-3</v>
      </c>
      <c r="Y423" s="3">
        <f>VLOOKUP(K423,SSP!$B$2:$D$113,3,FALSE)</f>
        <v>0.4900000000000001</v>
      </c>
      <c r="Z423" s="3">
        <f>EXP(Ferez!$B$8+Ferez!$B$9*LN(X423)+Ferez!$B$10*LN(O423)+Ferez!$B$11*LN(Y423))</f>
        <v>17.658440398233893</v>
      </c>
      <c r="AA423" s="3">
        <f>EXP(Ferez!$C$8+Ferez!$C$9*LN(Z423))</f>
        <v>6.3104346790411077</v>
      </c>
      <c r="AB423" s="3">
        <f>Ferez!$D$8+Ferez!$D$9*Z423+Ferez!$D$10*AA423</f>
        <v>2.0116290753598269</v>
      </c>
      <c r="AC423" s="3">
        <f t="shared" si="63"/>
        <v>25.980504152634829</v>
      </c>
      <c r="AD423" s="3">
        <f>AC423*Ferez!$D$19</f>
        <v>12.990252076317415</v>
      </c>
      <c r="AE423" s="3">
        <f>(AD423/1000)*(10000/Ferez!$D$21)</f>
        <v>0.32475630190793536</v>
      </c>
      <c r="AF423" s="3">
        <f t="shared" si="64"/>
        <v>19.67006947359372</v>
      </c>
      <c r="AG423" s="3">
        <f>AF423*Ferez!$D$19</f>
        <v>9.8350347367968602</v>
      </c>
      <c r="AH423" s="3">
        <f>(AG423/1000)*(10000/Ferez!$D$21)</f>
        <v>0.24587586841992151</v>
      </c>
      <c r="AI423" s="3">
        <f>AE423*Ferez!$D$20</f>
        <v>1.190773106995763</v>
      </c>
    </row>
    <row r="424" spans="1:35" x14ac:dyDescent="0.25">
      <c r="A424" s="4">
        <v>1215</v>
      </c>
      <c r="B424" s="21" t="s">
        <v>3522</v>
      </c>
      <c r="C424" s="104">
        <v>5</v>
      </c>
      <c r="D424" s="22" t="s">
        <v>1846</v>
      </c>
      <c r="E424" s="100">
        <v>42719</v>
      </c>
      <c r="F424" s="100">
        <v>44204</v>
      </c>
      <c r="G424" s="105">
        <v>4.0999999999999996</v>
      </c>
      <c r="H424" s="20" t="s">
        <v>1954</v>
      </c>
      <c r="I424" s="20" t="s">
        <v>1955</v>
      </c>
      <c r="J424" s="13">
        <v>2385</v>
      </c>
      <c r="K424" t="s">
        <v>159</v>
      </c>
      <c r="L424" t="s">
        <v>158</v>
      </c>
      <c r="M424" s="20" t="str">
        <f t="shared" si="58"/>
        <v>S</v>
      </c>
      <c r="N424" s="3">
        <v>5</v>
      </c>
      <c r="O424" s="23">
        <f t="shared" si="59"/>
        <v>5</v>
      </c>
      <c r="P424" s="3">
        <v>17</v>
      </c>
      <c r="Q424" s="3">
        <f>VLOOKUP(J424,Aux_H_adj!$X$2:$Y$922,2,FALSE)</f>
        <v>10.3</v>
      </c>
      <c r="R424" s="3">
        <f>VLOOKUP(J424,Aux_H_adj!$X$2:$Z$922,3,FALSE)</f>
        <v>17</v>
      </c>
      <c r="S424" s="3">
        <f t="shared" si="56"/>
        <v>5.4112680651244416</v>
      </c>
      <c r="T424" s="3">
        <v>68</v>
      </c>
      <c r="U424" s="23">
        <f t="shared" si="60"/>
        <v>20.72</v>
      </c>
      <c r="V424" s="3">
        <f t="shared" si="57"/>
        <v>6.5953808417281428</v>
      </c>
      <c r="W424" s="27">
        <f t="shared" si="61"/>
        <v>2.3E-3</v>
      </c>
      <c r="X424" s="27">
        <f t="shared" si="62"/>
        <v>3.3999999999999998E-3</v>
      </c>
      <c r="Y424" s="3">
        <f>VLOOKUP(K424,SSP!$B$2:$D$113,3,FALSE)</f>
        <v>0.53</v>
      </c>
      <c r="Z424" s="3">
        <f>EXP(Ferez!$B$8+Ferez!$B$9*LN(X424)+Ferez!$B$10*LN(O424)+Ferez!$B$11*LN(Y424))</f>
        <v>4.7874477175783303</v>
      </c>
      <c r="AA424" s="3">
        <f>EXP(Ferez!$C$8+Ferez!$C$9*LN(Z424))</f>
        <v>2.3959339569210596</v>
      </c>
      <c r="AB424" s="3">
        <f>Ferez!$D$8+Ferez!$D$9*Z424+Ferez!$D$10*AA424</f>
        <v>0.7658765179735767</v>
      </c>
      <c r="AC424" s="3">
        <f t="shared" si="63"/>
        <v>7.9492581924729668</v>
      </c>
      <c r="AD424" s="3">
        <f>AC424*Ferez!$D$19</f>
        <v>3.9746290962364834</v>
      </c>
      <c r="AE424" s="3">
        <f>(AD424/1000)*(10000/Ferez!$D$21)</f>
        <v>9.9365727405912083E-2</v>
      </c>
      <c r="AF424" s="3">
        <f t="shared" si="64"/>
        <v>5.5533242355519068</v>
      </c>
      <c r="AG424" s="3">
        <f>AF424*Ferez!$D$19</f>
        <v>2.7766621177759534</v>
      </c>
      <c r="AH424" s="3">
        <f>(AG424/1000)*(10000/Ferez!$D$21)</f>
        <v>6.9416552944398843E-2</v>
      </c>
      <c r="AI424" s="3">
        <f>AE424*Ferez!$D$20</f>
        <v>0.36434100048834428</v>
      </c>
    </row>
    <row r="425" spans="1:35" x14ac:dyDescent="0.25">
      <c r="A425" s="4">
        <v>1216</v>
      </c>
      <c r="B425" s="21" t="s">
        <v>3522</v>
      </c>
      <c r="C425" s="104">
        <v>5</v>
      </c>
      <c r="D425" s="22" t="s">
        <v>1846</v>
      </c>
      <c r="E425" s="100">
        <v>42719</v>
      </c>
      <c r="F425" s="100">
        <v>44204</v>
      </c>
      <c r="G425" s="105">
        <v>4.0999999999999996</v>
      </c>
      <c r="H425" s="20" t="s">
        <v>1954</v>
      </c>
      <c r="I425" s="20" t="s">
        <v>1956</v>
      </c>
      <c r="J425" s="13">
        <v>2385</v>
      </c>
      <c r="K425" t="s">
        <v>159</v>
      </c>
      <c r="L425" t="s">
        <v>158</v>
      </c>
      <c r="M425" s="20" t="str">
        <f t="shared" si="58"/>
        <v>S</v>
      </c>
      <c r="N425" s="3">
        <v>5</v>
      </c>
      <c r="O425" s="23">
        <f t="shared" si="59"/>
        <v>4.9800000000000004</v>
      </c>
      <c r="P425" s="3">
        <v>16.399999999999999</v>
      </c>
      <c r="Q425" s="3">
        <f>VLOOKUP(J425,Aux_H_adj!$X$2:$Y$922,2,FALSE)</f>
        <v>10.3</v>
      </c>
      <c r="R425" s="3">
        <f>VLOOKUP(J425,Aux_H_adj!$X$2:$Z$922,3,FALSE)</f>
        <v>17</v>
      </c>
      <c r="S425" s="3">
        <f t="shared" si="56"/>
        <v>5.2202821334141669</v>
      </c>
      <c r="T425" s="3">
        <v>68</v>
      </c>
      <c r="U425" s="23">
        <f t="shared" si="60"/>
        <v>19.989999999999998</v>
      </c>
      <c r="V425" s="3">
        <f t="shared" si="57"/>
        <v>6.3630146248139754</v>
      </c>
      <c r="W425" s="27">
        <f t="shared" si="61"/>
        <v>2.0999999999999999E-3</v>
      </c>
      <c r="X425" s="27">
        <f t="shared" si="62"/>
        <v>3.2000000000000002E-3</v>
      </c>
      <c r="Y425" s="3">
        <f>VLOOKUP(K425,SSP!$B$2:$D$113,3,FALSE)</f>
        <v>0.53</v>
      </c>
      <c r="Z425" s="3">
        <f>EXP(Ferez!$B$8+Ferez!$B$9*LN(X425)+Ferez!$B$10*LN(O425)+Ferez!$B$11*LN(Y425))</f>
        <v>4.5035105342522561</v>
      </c>
      <c r="AA425" s="3">
        <f>EXP(Ferez!$C$8+Ferez!$C$9*LN(Z425))</f>
        <v>2.2896727538738468</v>
      </c>
      <c r="AB425" s="3">
        <f>Ferez!$D$8+Ferez!$D$9*Z425+Ferez!$D$10*AA425</f>
        <v>0.74011124597936684</v>
      </c>
      <c r="AC425" s="3">
        <f t="shared" si="63"/>
        <v>7.5332945341054707</v>
      </c>
      <c r="AD425" s="3">
        <f>AC425*Ferez!$D$19</f>
        <v>3.7666472670527353</v>
      </c>
      <c r="AE425" s="3">
        <f>(AD425/1000)*(10000/Ferez!$D$21)</f>
        <v>9.4166181676318392E-2</v>
      </c>
      <c r="AF425" s="3">
        <f t="shared" si="64"/>
        <v>5.2436217802316225</v>
      </c>
      <c r="AG425" s="3">
        <f>AF425*Ferez!$D$19</f>
        <v>2.6218108901158113</v>
      </c>
      <c r="AH425" s="3">
        <f>(AG425/1000)*(10000/Ferez!$D$21)</f>
        <v>6.554527225289529E-2</v>
      </c>
      <c r="AI425" s="3">
        <f>AE425*Ferez!$D$20</f>
        <v>0.34527599947983406</v>
      </c>
    </row>
    <row r="426" spans="1:35" x14ac:dyDescent="0.25">
      <c r="A426" s="4">
        <v>1217</v>
      </c>
      <c r="B426" s="21" t="s">
        <v>3522</v>
      </c>
      <c r="C426" s="104">
        <v>5</v>
      </c>
      <c r="D426" s="22" t="s">
        <v>1846</v>
      </c>
      <c r="E426" s="100">
        <v>42719</v>
      </c>
      <c r="F426" s="100">
        <v>44204</v>
      </c>
      <c r="G426" s="105">
        <v>4.0999999999999996</v>
      </c>
      <c r="H426" s="20" t="s">
        <v>1954</v>
      </c>
      <c r="I426" s="20" t="s">
        <v>1957</v>
      </c>
      <c r="J426" s="13">
        <v>2385</v>
      </c>
      <c r="K426" t="s">
        <v>159</v>
      </c>
      <c r="L426" t="s">
        <v>158</v>
      </c>
      <c r="M426" s="20" t="str">
        <f t="shared" si="58"/>
        <v>S</v>
      </c>
      <c r="N426" s="3">
        <v>5</v>
      </c>
      <c r="O426" s="23">
        <f t="shared" si="59"/>
        <v>4.16</v>
      </c>
      <c r="P426" s="3">
        <v>12.6</v>
      </c>
      <c r="Q426" s="3">
        <f>VLOOKUP(J426,Aux_H_adj!$X$2:$Y$922,2,FALSE)</f>
        <v>10.3</v>
      </c>
      <c r="R426" s="3">
        <f>VLOOKUP(J426,Aux_H_adj!$X$2:$Z$922,3,FALSE)</f>
        <v>17</v>
      </c>
      <c r="S426" s="3">
        <f t="shared" si="56"/>
        <v>4.0107045659157627</v>
      </c>
      <c r="T426" s="3">
        <v>68</v>
      </c>
      <c r="U426" s="23">
        <f t="shared" si="60"/>
        <v>15.36</v>
      </c>
      <c r="V426" s="3">
        <f t="shared" si="57"/>
        <v>4.8892398517830244</v>
      </c>
      <c r="W426" s="27">
        <f t="shared" si="61"/>
        <v>1.2999999999999999E-3</v>
      </c>
      <c r="X426" s="27">
        <f t="shared" si="62"/>
        <v>1.9E-3</v>
      </c>
      <c r="Y426" s="3">
        <f>VLOOKUP(K426,SSP!$B$2:$D$113,3,FALSE)</f>
        <v>0.53</v>
      </c>
      <c r="Z426" s="3">
        <f>EXP(Ferez!$B$8+Ferez!$B$9*LN(X426)+Ferez!$B$10*LN(O426)+Ferez!$B$11*LN(Y426))</f>
        <v>2.3147002499068545</v>
      </c>
      <c r="AA426" s="3">
        <f>EXP(Ferez!$C$8+Ferez!$C$9*LN(Z426))</f>
        <v>1.3973404175077</v>
      </c>
      <c r="AB426" s="3">
        <f>Ferez!$D$8+Ferez!$D$9*Z426+Ferez!$D$10*AA426</f>
        <v>0.54780258694352824</v>
      </c>
      <c r="AC426" s="3">
        <f t="shared" si="63"/>
        <v>4.2598432543580831</v>
      </c>
      <c r="AD426" s="3">
        <f>AC426*Ferez!$D$19</f>
        <v>2.1299216271790415</v>
      </c>
      <c r="AE426" s="3">
        <f>(AD426/1000)*(10000/Ferez!$D$21)</f>
        <v>5.3248040679476041E-2</v>
      </c>
      <c r="AF426" s="3">
        <f t="shared" si="64"/>
        <v>2.8625028368503829</v>
      </c>
      <c r="AG426" s="3">
        <f>AF426*Ferez!$D$19</f>
        <v>1.4312514184251914</v>
      </c>
      <c r="AH426" s="3">
        <f>(AG426/1000)*(10000/Ferez!$D$21)</f>
        <v>3.578128546062978E-2</v>
      </c>
      <c r="AI426" s="3">
        <f>AE426*Ferez!$D$20</f>
        <v>0.19524281582474548</v>
      </c>
    </row>
    <row r="427" spans="1:35" x14ac:dyDescent="0.25">
      <c r="A427" s="4">
        <v>1218</v>
      </c>
      <c r="B427" s="21" t="s">
        <v>3522</v>
      </c>
      <c r="C427" s="104">
        <v>5</v>
      </c>
      <c r="D427" s="22" t="s">
        <v>1846</v>
      </c>
      <c r="E427" s="100">
        <v>42719</v>
      </c>
      <c r="F427" s="100">
        <v>44204</v>
      </c>
      <c r="G427" s="105">
        <v>4.0999999999999996</v>
      </c>
      <c r="H427" s="20" t="s">
        <v>1954</v>
      </c>
      <c r="I427" s="20" t="s">
        <v>1958</v>
      </c>
      <c r="J427" s="13">
        <v>2385</v>
      </c>
      <c r="K427" t="s">
        <v>159</v>
      </c>
      <c r="L427" t="s">
        <v>158</v>
      </c>
      <c r="M427" s="20" t="str">
        <f t="shared" si="58"/>
        <v>S</v>
      </c>
      <c r="N427" s="3">
        <v>5</v>
      </c>
      <c r="O427" s="23">
        <f t="shared" si="59"/>
        <v>3.96</v>
      </c>
      <c r="P427" s="3">
        <v>11.8</v>
      </c>
      <c r="Q427" s="3">
        <f>VLOOKUP(J427,Aux_H_adj!$X$2:$Y$922,2,FALSE)</f>
        <v>10.3</v>
      </c>
      <c r="R427" s="3">
        <f>VLOOKUP(J427,Aux_H_adj!$X$2:$Z$922,3,FALSE)</f>
        <v>17</v>
      </c>
      <c r="S427" s="3">
        <f t="shared" si="56"/>
        <v>3.7560566569687301</v>
      </c>
      <c r="T427" s="3">
        <v>68</v>
      </c>
      <c r="U427" s="23">
        <f t="shared" si="60"/>
        <v>14.39</v>
      </c>
      <c r="V427" s="3">
        <f t="shared" si="57"/>
        <v>4.5804792621847481</v>
      </c>
      <c r="W427" s="27">
        <f t="shared" si="61"/>
        <v>1.1000000000000001E-3</v>
      </c>
      <c r="X427" s="27">
        <f t="shared" si="62"/>
        <v>1.6000000000000001E-3</v>
      </c>
      <c r="Y427" s="3">
        <f>VLOOKUP(K427,SSP!$B$2:$D$113,3,FALSE)</f>
        <v>0.53</v>
      </c>
      <c r="Z427" s="3">
        <f>EXP(Ferez!$B$8+Ferez!$B$9*LN(X427)+Ferez!$B$10*LN(O427)+Ferez!$B$11*LN(Y427))</f>
        <v>1.876708379276077</v>
      </c>
      <c r="AA427" s="3">
        <f>EXP(Ferez!$C$8+Ferez!$C$9*LN(Z427))</f>
        <v>1.1959424008330151</v>
      </c>
      <c r="AB427" s="3">
        <f>Ferez!$D$8+Ferez!$D$9*Z427+Ferez!$D$10*AA427</f>
        <v>0.51128974393492765</v>
      </c>
      <c r="AC427" s="3">
        <f t="shared" si="63"/>
        <v>3.5839405240440199</v>
      </c>
      <c r="AD427" s="3">
        <f>AC427*Ferez!$D$19</f>
        <v>1.7919702620220099</v>
      </c>
      <c r="AE427" s="3">
        <f>(AD427/1000)*(10000/Ferez!$D$21)</f>
        <v>4.4799256550550247E-2</v>
      </c>
      <c r="AF427" s="3">
        <f t="shared" si="64"/>
        <v>2.3879981232110046</v>
      </c>
      <c r="AG427" s="3">
        <f>AF427*Ferez!$D$19</f>
        <v>1.1939990616055023</v>
      </c>
      <c r="AH427" s="3">
        <f>(AG427/1000)*(10000/Ferez!$D$21)</f>
        <v>2.9849976540137556E-2</v>
      </c>
      <c r="AI427" s="3">
        <f>AE427*Ferez!$D$20</f>
        <v>0.16426394068535091</v>
      </c>
    </row>
    <row r="428" spans="1:35" x14ac:dyDescent="0.25">
      <c r="A428" s="4">
        <v>1219</v>
      </c>
      <c r="B428" s="21" t="s">
        <v>3522</v>
      </c>
      <c r="C428" s="104">
        <v>5</v>
      </c>
      <c r="D428" s="22" t="s">
        <v>1846</v>
      </c>
      <c r="E428" s="100">
        <v>42719</v>
      </c>
      <c r="F428" s="100">
        <v>44204</v>
      </c>
      <c r="G428" s="105">
        <v>4.0999999999999996</v>
      </c>
      <c r="H428" s="20" t="s">
        <v>1954</v>
      </c>
      <c r="I428" s="20" t="s">
        <v>1959</v>
      </c>
      <c r="J428" s="13">
        <v>2385</v>
      </c>
      <c r="K428" t="s">
        <v>159</v>
      </c>
      <c r="L428" t="s">
        <v>158</v>
      </c>
      <c r="M428" s="20" t="str">
        <f t="shared" si="58"/>
        <v>S</v>
      </c>
      <c r="N428" s="3">
        <v>5</v>
      </c>
      <c r="O428" s="23">
        <f t="shared" si="59"/>
        <v>3.53</v>
      </c>
      <c r="P428" s="3">
        <v>10.3</v>
      </c>
      <c r="Q428" s="3">
        <f>VLOOKUP(J428,Aux_H_adj!$X$2:$Y$922,2,FALSE)</f>
        <v>10.3</v>
      </c>
      <c r="R428" s="3">
        <f>VLOOKUP(J428,Aux_H_adj!$X$2:$Z$922,3,FALSE)</f>
        <v>17</v>
      </c>
      <c r="S428" s="3">
        <f t="shared" si="56"/>
        <v>3.2785918276930444</v>
      </c>
      <c r="T428" s="3">
        <v>68</v>
      </c>
      <c r="U428" s="23">
        <f t="shared" si="60"/>
        <v>12.56</v>
      </c>
      <c r="V428" s="3">
        <f t="shared" si="57"/>
        <v>3.9979721704684112</v>
      </c>
      <c r="W428" s="27">
        <f t="shared" si="61"/>
        <v>8.0000000000000004E-4</v>
      </c>
      <c r="X428" s="27">
        <f t="shared" si="62"/>
        <v>1.2999999999999999E-3</v>
      </c>
      <c r="Y428" s="3">
        <f>VLOOKUP(K428,SSP!$B$2:$D$113,3,FALSE)</f>
        <v>0.53</v>
      </c>
      <c r="Z428" s="3">
        <f>EXP(Ferez!$B$8+Ferez!$B$9*LN(X428)+Ferez!$B$10*LN(O428)+Ferez!$B$11*LN(Y428))</f>
        <v>1.3809827174846088</v>
      </c>
      <c r="AA428" s="3">
        <f>EXP(Ferez!$C$8+Ferez!$C$9*LN(Z428))</f>
        <v>0.9525187121731975</v>
      </c>
      <c r="AB428" s="3">
        <f>Ferez!$D$8+Ferez!$D$9*Z428+Ferez!$D$10*AA428</f>
        <v>0.47129852071420858</v>
      </c>
      <c r="AC428" s="3">
        <f t="shared" si="63"/>
        <v>2.8047999503720149</v>
      </c>
      <c r="AD428" s="3">
        <f>AC428*Ferez!$D$19</f>
        <v>1.4023999751860075</v>
      </c>
      <c r="AE428" s="3">
        <f>(AD428/1000)*(10000/Ferez!$D$21)</f>
        <v>3.5059999379650188E-2</v>
      </c>
      <c r="AF428" s="3">
        <f t="shared" si="64"/>
        <v>1.8522812381988174</v>
      </c>
      <c r="AG428" s="3">
        <f>AF428*Ferez!$D$19</f>
        <v>0.9261406190994087</v>
      </c>
      <c r="AH428" s="3">
        <f>(AG428/1000)*(10000/Ferez!$D$21)</f>
        <v>2.3153515477485218E-2</v>
      </c>
      <c r="AI428" s="3">
        <f>AE428*Ferez!$D$20</f>
        <v>0.12855333105871736</v>
      </c>
    </row>
    <row r="429" spans="1:35" x14ac:dyDescent="0.25">
      <c r="A429" s="4">
        <v>1209</v>
      </c>
      <c r="B429" s="21" t="s">
        <v>3522</v>
      </c>
      <c r="C429" s="104">
        <v>5</v>
      </c>
      <c r="D429" s="22" t="s">
        <v>1846</v>
      </c>
      <c r="E429" s="100">
        <v>42719</v>
      </c>
      <c r="F429" s="100">
        <v>44204</v>
      </c>
      <c r="G429" s="105">
        <v>4.0999999999999996</v>
      </c>
      <c r="H429" s="20" t="s">
        <v>1946</v>
      </c>
      <c r="I429" s="20" t="s">
        <v>1947</v>
      </c>
      <c r="J429" s="13">
        <v>2386</v>
      </c>
      <c r="K429" t="s">
        <v>7</v>
      </c>
      <c r="L429" t="s">
        <v>193</v>
      </c>
      <c r="M429" s="20" t="str">
        <f t="shared" si="58"/>
        <v>S</v>
      </c>
      <c r="N429" s="3">
        <v>10.5</v>
      </c>
      <c r="O429" s="23">
        <f t="shared" si="59"/>
        <v>7.46</v>
      </c>
      <c r="P429" s="3">
        <v>36.4</v>
      </c>
      <c r="Q429" s="3">
        <f>VLOOKUP(J429,Aux_H_adj!$X$2:$Y$922,2,FALSE)</f>
        <v>34.700000000000003</v>
      </c>
      <c r="R429" s="3">
        <f>VLOOKUP(J429,Aux_H_adj!$X$2:$Z$922,3,FALSE)</f>
        <v>37.200000000000003</v>
      </c>
      <c r="S429" s="3">
        <f t="shared" si="56"/>
        <v>11.58647985708998</v>
      </c>
      <c r="T429" s="3">
        <v>73.5</v>
      </c>
      <c r="U429" s="23">
        <f t="shared" si="60"/>
        <v>44.38</v>
      </c>
      <c r="V429" s="3">
        <f t="shared" si="57"/>
        <v>14.126592748836631</v>
      </c>
      <c r="W429" s="27">
        <f t="shared" si="61"/>
        <v>1.0500000000000001E-2</v>
      </c>
      <c r="X429" s="27">
        <f t="shared" si="62"/>
        <v>1.5699999999999999E-2</v>
      </c>
      <c r="Y429" s="3">
        <f>VLOOKUP(K429,SSP!$B$2:$D$113,3,FALSE)</f>
        <v>0.57999999999999996</v>
      </c>
      <c r="Z429" s="3">
        <f>EXP(Ferez!$B$8+Ferez!$B$9*LN(X429)+Ferez!$B$10*LN(O429)+Ferez!$B$11*LN(Y429))</f>
        <v>32.736856664506327</v>
      </c>
      <c r="AA429" s="3">
        <f>EXP(Ferez!$C$8+Ferez!$C$9*LN(Z429))</f>
        <v>9.9763121822595551</v>
      </c>
      <c r="AB429" s="3">
        <f>Ferez!$D$8+Ferez!$D$9*Z429+Ferez!$D$10*AA429</f>
        <v>3.550353101946504</v>
      </c>
      <c r="AC429" s="3">
        <f t="shared" si="63"/>
        <v>46.263521948712388</v>
      </c>
      <c r="AD429" s="3">
        <f>AC429*Ferez!$D$19</f>
        <v>23.131760974356194</v>
      </c>
      <c r="AE429" s="3">
        <f>(AD429/1000)*(10000/Ferez!$D$21)</f>
        <v>0.57829402435890487</v>
      </c>
      <c r="AF429" s="3">
        <f t="shared" si="64"/>
        <v>36.287209766452833</v>
      </c>
      <c r="AG429" s="3">
        <f>AF429*Ferez!$D$19</f>
        <v>18.143604883226416</v>
      </c>
      <c r="AH429" s="3">
        <f>(AG429/1000)*(10000/Ferez!$D$21)</f>
        <v>0.45359012208066041</v>
      </c>
      <c r="AI429" s="3">
        <f>AE429*Ferez!$D$20</f>
        <v>2.1204114226493176</v>
      </c>
    </row>
    <row r="430" spans="1:35" x14ac:dyDescent="0.25">
      <c r="A430" s="4">
        <v>1210</v>
      </c>
      <c r="B430" s="21" t="s">
        <v>3522</v>
      </c>
      <c r="C430" s="104">
        <v>5</v>
      </c>
      <c r="D430" s="22" t="s">
        <v>1846</v>
      </c>
      <c r="E430" s="100">
        <v>42719</v>
      </c>
      <c r="F430" s="100">
        <v>44204</v>
      </c>
      <c r="G430" s="105">
        <v>4.0999999999999996</v>
      </c>
      <c r="H430" s="20" t="s">
        <v>1946</v>
      </c>
      <c r="I430" s="20" t="s">
        <v>1948</v>
      </c>
      <c r="J430" s="13">
        <v>2386</v>
      </c>
      <c r="K430" t="s">
        <v>7</v>
      </c>
      <c r="L430" t="s">
        <v>193</v>
      </c>
      <c r="M430" s="20" t="str">
        <f t="shared" si="58"/>
        <v>S</v>
      </c>
      <c r="N430" s="3">
        <v>10.5</v>
      </c>
      <c r="O430" s="23">
        <f t="shared" si="59"/>
        <v>10.5</v>
      </c>
      <c r="P430" s="3">
        <v>37.200000000000003</v>
      </c>
      <c r="Q430" s="3">
        <f>VLOOKUP(J430,Aux_H_adj!$X$2:$Y$922,2,FALSE)</f>
        <v>34.700000000000003</v>
      </c>
      <c r="R430" s="3">
        <f>VLOOKUP(J430,Aux_H_adj!$X$2:$Z$922,3,FALSE)</f>
        <v>37.200000000000003</v>
      </c>
      <c r="S430" s="3">
        <f t="shared" si="56"/>
        <v>11.841127766037014</v>
      </c>
      <c r="T430" s="3">
        <v>73.5</v>
      </c>
      <c r="U430" s="23">
        <f t="shared" si="60"/>
        <v>45.35</v>
      </c>
      <c r="V430" s="3">
        <f t="shared" si="57"/>
        <v>14.435353338434908</v>
      </c>
      <c r="W430" s="27">
        <f t="shared" si="61"/>
        <v>1.0999999999999999E-2</v>
      </c>
      <c r="X430" s="27">
        <f t="shared" si="62"/>
        <v>1.6400000000000001E-2</v>
      </c>
      <c r="Y430" s="3">
        <f>VLOOKUP(K430,SSP!$B$2:$D$113,3,FALSE)</f>
        <v>0.57999999999999996</v>
      </c>
      <c r="Z430" s="3">
        <f>EXP(Ferez!$B$8+Ferez!$B$9*LN(X430)+Ferez!$B$10*LN(O430)+Ferez!$B$11*LN(Y430))</f>
        <v>47.388043673618334</v>
      </c>
      <c r="AA430" s="3">
        <f>EXP(Ferez!$C$8+Ferez!$C$9*LN(Z430))</f>
        <v>13.126653146353489</v>
      </c>
      <c r="AB430" s="3">
        <f>Ferez!$D$8+Ferez!$D$9*Z430+Ferez!$D$10*AA430</f>
        <v>5.0809732180131926</v>
      </c>
      <c r="AC430" s="3">
        <f t="shared" si="63"/>
        <v>65.595670037985016</v>
      </c>
      <c r="AD430" s="3">
        <f>AC430*Ferez!$D$19</f>
        <v>32.797835018992508</v>
      </c>
      <c r="AE430" s="3">
        <f>(AD430/1000)*(10000/Ferez!$D$21)</f>
        <v>0.81994587547481268</v>
      </c>
      <c r="AF430" s="3">
        <f t="shared" si="64"/>
        <v>52.469016891631526</v>
      </c>
      <c r="AG430" s="3">
        <f>AF430*Ferez!$D$19</f>
        <v>26.234508445815763</v>
      </c>
      <c r="AH430" s="3">
        <f>(AG430/1000)*(10000/Ferez!$D$21)</f>
        <v>0.65586271114539407</v>
      </c>
      <c r="AI430" s="3">
        <f>AE430*Ferez!$D$20</f>
        <v>3.006468210074313</v>
      </c>
    </row>
    <row r="431" spans="1:35" x14ac:dyDescent="0.25">
      <c r="A431" s="4">
        <v>1211</v>
      </c>
      <c r="B431" s="21" t="s">
        <v>3522</v>
      </c>
      <c r="C431" s="104">
        <v>5</v>
      </c>
      <c r="D431" s="22" t="s">
        <v>1846</v>
      </c>
      <c r="E431" s="100">
        <v>42719</v>
      </c>
      <c r="F431" s="100">
        <v>44204</v>
      </c>
      <c r="G431" s="105">
        <v>4.0999999999999996</v>
      </c>
      <c r="H431" s="20" t="s">
        <v>1946</v>
      </c>
      <c r="I431" s="20" t="s">
        <v>1949</v>
      </c>
      <c r="J431" s="13">
        <v>2386</v>
      </c>
      <c r="K431" t="s">
        <v>7</v>
      </c>
      <c r="L431" t="s">
        <v>193</v>
      </c>
      <c r="M431" s="20" t="str">
        <f t="shared" si="58"/>
        <v>S</v>
      </c>
      <c r="N431" s="3">
        <v>10.5</v>
      </c>
      <c r="O431" s="23">
        <f t="shared" si="59"/>
        <v>7.31</v>
      </c>
      <c r="P431" s="3">
        <v>34.700000000000003</v>
      </c>
      <c r="Q431" s="3">
        <f>VLOOKUP(J431,Aux_H_adj!$X$2:$Y$922,2,FALSE)</f>
        <v>34.700000000000003</v>
      </c>
      <c r="R431" s="3">
        <f>VLOOKUP(J431,Aux_H_adj!$X$2:$Z$922,3,FALSE)</f>
        <v>37.200000000000003</v>
      </c>
      <c r="S431" s="3">
        <f t="shared" si="56"/>
        <v>11.045353050577537</v>
      </c>
      <c r="T431" s="3">
        <v>73.5</v>
      </c>
      <c r="U431" s="23">
        <f t="shared" si="60"/>
        <v>42.3</v>
      </c>
      <c r="V431" s="3">
        <f t="shared" si="57"/>
        <v>13.464508185574346</v>
      </c>
      <c r="W431" s="27">
        <f t="shared" si="61"/>
        <v>9.5999999999999992E-3</v>
      </c>
      <c r="X431" s="27">
        <f t="shared" si="62"/>
        <v>1.4200000000000001E-2</v>
      </c>
      <c r="Y431" s="3">
        <f>VLOOKUP(K431,SSP!$B$2:$D$113,3,FALSE)</f>
        <v>0.57999999999999996</v>
      </c>
      <c r="Z431" s="3">
        <f>EXP(Ferez!$B$8+Ferez!$B$9*LN(X431)+Ferez!$B$10*LN(O431)+Ferez!$B$11*LN(Y431))</f>
        <v>29.19747850946235</v>
      </c>
      <c r="AA431" s="3">
        <f>EXP(Ferez!$C$8+Ferez!$C$9*LN(Z431))</f>
        <v>9.164321835806188</v>
      </c>
      <c r="AB431" s="3">
        <f>Ferez!$D$8+Ferez!$D$9*Z431+Ferez!$D$10*AA431</f>
        <v>3.1849840027657539</v>
      </c>
      <c r="AC431" s="3">
        <f t="shared" si="63"/>
        <v>41.546784348034286</v>
      </c>
      <c r="AD431" s="3">
        <f>AC431*Ferez!$D$19</f>
        <v>20.773392174017143</v>
      </c>
      <c r="AE431" s="3">
        <f>(AD431/1000)*(10000/Ferez!$D$21)</f>
        <v>0.51933480435042856</v>
      </c>
      <c r="AF431" s="3">
        <f t="shared" si="64"/>
        <v>32.382462512228102</v>
      </c>
      <c r="AG431" s="3">
        <f>AF431*Ferez!$D$19</f>
        <v>16.191231256114051</v>
      </c>
      <c r="AH431" s="3">
        <f>(AG431/1000)*(10000/Ferez!$D$21)</f>
        <v>0.40478078140285129</v>
      </c>
      <c r="AI431" s="3">
        <f>AE431*Ferez!$D$20</f>
        <v>1.9042276159515712</v>
      </c>
    </row>
    <row r="432" spans="1:35" x14ac:dyDescent="0.25">
      <c r="A432" s="4">
        <v>1204</v>
      </c>
      <c r="B432" s="21" t="s">
        <v>3522</v>
      </c>
      <c r="C432" s="104">
        <v>5</v>
      </c>
      <c r="D432" s="22" t="s">
        <v>1846</v>
      </c>
      <c r="E432" s="100">
        <v>42719</v>
      </c>
      <c r="F432" s="100">
        <v>44204</v>
      </c>
      <c r="G432" s="105">
        <v>4.0999999999999996</v>
      </c>
      <c r="H432" s="20" t="s">
        <v>1940</v>
      </c>
      <c r="I432" s="20" t="s">
        <v>1941</v>
      </c>
      <c r="J432" s="13">
        <v>2387</v>
      </c>
      <c r="K432" t="s">
        <v>110</v>
      </c>
      <c r="L432" t="s">
        <v>109</v>
      </c>
      <c r="M432" s="20" t="str">
        <f t="shared" si="58"/>
        <v>S</v>
      </c>
      <c r="N432" s="3">
        <v>6.5</v>
      </c>
      <c r="O432" s="23">
        <f t="shared" si="59"/>
        <v>6.03</v>
      </c>
      <c r="P432" s="3">
        <v>23</v>
      </c>
      <c r="Q432" s="3">
        <f>VLOOKUP(J432,Aux_H_adj!$X$2:$Y$922,2,FALSE)</f>
        <v>22.7</v>
      </c>
      <c r="R432" s="3">
        <f>VLOOKUP(J432,Aux_H_adj!$X$2:$Z$922,3,FALSE)</f>
        <v>50</v>
      </c>
      <c r="S432" s="3">
        <f t="shared" si="56"/>
        <v>7.3211273822271856</v>
      </c>
      <c r="T432" s="3">
        <v>68.5</v>
      </c>
      <c r="U432" s="23">
        <f t="shared" si="60"/>
        <v>28.04</v>
      </c>
      <c r="V432" s="3">
        <f t="shared" si="57"/>
        <v>8.9254092085934911</v>
      </c>
      <c r="W432" s="27">
        <f t="shared" si="61"/>
        <v>4.1999999999999997E-3</v>
      </c>
      <c r="X432" s="27">
        <f t="shared" si="62"/>
        <v>6.3E-3</v>
      </c>
      <c r="Y432" s="3">
        <f>VLOOKUP(K432,SSP!$B$2:$D$113,3,FALSE)</f>
        <v>0.34</v>
      </c>
      <c r="Z432" s="3">
        <f>EXP(Ferez!$B$8+Ferez!$B$9*LN(X432)+Ferez!$B$10*LN(O432)+Ferez!$B$11*LN(Y432))</f>
        <v>6.5215561562088897</v>
      </c>
      <c r="AA432" s="3">
        <f>EXP(Ferez!$C$8+Ferez!$C$9*LN(Z432))</f>
        <v>3.0135765884391348</v>
      </c>
      <c r="AB432" s="3">
        <f>Ferez!$D$8+Ferez!$D$9*Z432+Ferez!$D$10*AA432</f>
        <v>0.92593604932003326</v>
      </c>
      <c r="AC432" s="3">
        <f t="shared" si="63"/>
        <v>10.461068793968057</v>
      </c>
      <c r="AD432" s="3">
        <f>AC432*Ferez!$D$19</f>
        <v>5.2305343969840283</v>
      </c>
      <c r="AE432" s="3">
        <f>(AD432/1000)*(10000/Ferez!$D$21)</f>
        <v>0.1307633599246007</v>
      </c>
      <c r="AF432" s="3">
        <f t="shared" si="64"/>
        <v>7.4474922055289232</v>
      </c>
      <c r="AG432" s="3">
        <f>AF432*Ferez!$D$19</f>
        <v>3.7237461027644616</v>
      </c>
      <c r="AH432" s="3">
        <f>(AG432/1000)*(10000/Ferez!$D$21)</f>
        <v>9.3093652569111535E-2</v>
      </c>
      <c r="AI432" s="3">
        <f>AE432*Ferez!$D$20</f>
        <v>0.47946565305686922</v>
      </c>
    </row>
    <row r="433" spans="1:35" x14ac:dyDescent="0.25">
      <c r="A433" s="4">
        <v>1205</v>
      </c>
      <c r="B433" s="21" t="s">
        <v>3522</v>
      </c>
      <c r="C433" s="104">
        <v>5</v>
      </c>
      <c r="D433" s="22" t="s">
        <v>1846</v>
      </c>
      <c r="E433" s="100">
        <v>42719</v>
      </c>
      <c r="F433" s="100">
        <v>44204</v>
      </c>
      <c r="G433" s="105">
        <v>4.0999999999999996</v>
      </c>
      <c r="H433" s="20" t="s">
        <v>1940</v>
      </c>
      <c r="I433" s="20" t="s">
        <v>1942</v>
      </c>
      <c r="J433" s="13">
        <v>2387</v>
      </c>
      <c r="K433" t="s">
        <v>110</v>
      </c>
      <c r="L433" t="s">
        <v>109</v>
      </c>
      <c r="M433" s="20" t="str">
        <f t="shared" si="58"/>
        <v>S</v>
      </c>
      <c r="N433" s="3">
        <v>6.5</v>
      </c>
      <c r="O433" s="23">
        <f t="shared" si="59"/>
        <v>6.5</v>
      </c>
      <c r="P433" s="3">
        <v>50</v>
      </c>
      <c r="Q433" s="3">
        <f>VLOOKUP(J433,Aux_H_adj!$X$2:$Y$922,2,FALSE)</f>
        <v>22.7</v>
      </c>
      <c r="R433" s="3">
        <f>VLOOKUP(J433,Aux_H_adj!$X$2:$Z$922,3,FALSE)</f>
        <v>50</v>
      </c>
      <c r="S433" s="3">
        <f t="shared" si="56"/>
        <v>15.915494309189533</v>
      </c>
      <c r="T433" s="3">
        <v>68.5</v>
      </c>
      <c r="U433" s="23">
        <f t="shared" si="60"/>
        <v>60.96</v>
      </c>
      <c r="V433" s="3">
        <f t="shared" si="57"/>
        <v>19.404170661763882</v>
      </c>
      <c r="W433" s="27">
        <f t="shared" si="61"/>
        <v>1.9900000000000001E-2</v>
      </c>
      <c r="X433" s="27">
        <f t="shared" si="62"/>
        <v>2.9600000000000001E-2</v>
      </c>
      <c r="Y433" s="3">
        <f>VLOOKUP(K433,SSP!$B$2:$D$113,3,FALSE)</f>
        <v>0.34</v>
      </c>
      <c r="Z433" s="3">
        <f>EXP(Ferez!$B$8+Ferez!$B$9*LN(X433)+Ferez!$B$10*LN(O433)+Ferez!$B$11*LN(Y433))</f>
        <v>30.244394053226426</v>
      </c>
      <c r="AA433" s="3">
        <f>EXP(Ferez!$C$8+Ferez!$C$9*LN(Z433))</f>
        <v>9.4070214100937068</v>
      </c>
      <c r="AB433" s="3">
        <f>Ferez!$D$8+Ferez!$D$9*Z433+Ferez!$D$10*AA433</f>
        <v>3.2928395265091024</v>
      </c>
      <c r="AC433" s="3">
        <f t="shared" si="63"/>
        <v>42.94425498982924</v>
      </c>
      <c r="AD433" s="3">
        <f>AC433*Ferez!$D$19</f>
        <v>21.47212749491462</v>
      </c>
      <c r="AE433" s="3">
        <f>(AD433/1000)*(10000/Ferez!$D$21)</f>
        <v>0.53680318737286548</v>
      </c>
      <c r="AF433" s="3">
        <f t="shared" si="64"/>
        <v>33.537233579735528</v>
      </c>
      <c r="AG433" s="3">
        <f>AF433*Ferez!$D$19</f>
        <v>16.768616789867764</v>
      </c>
      <c r="AH433" s="3">
        <f>(AG433/1000)*(10000/Ferez!$D$21)</f>
        <v>0.41921541974669413</v>
      </c>
      <c r="AI433" s="3">
        <f>AE433*Ferez!$D$20</f>
        <v>1.9682783537005066</v>
      </c>
    </row>
    <row r="434" spans="1:35" x14ac:dyDescent="0.25">
      <c r="A434" s="4">
        <v>1206</v>
      </c>
      <c r="B434" s="21" t="s">
        <v>3522</v>
      </c>
      <c r="C434" s="104">
        <v>5</v>
      </c>
      <c r="D434" s="22" t="s">
        <v>1846</v>
      </c>
      <c r="E434" s="100">
        <v>42719</v>
      </c>
      <c r="F434" s="100">
        <v>44204</v>
      </c>
      <c r="G434" s="105">
        <v>4.0999999999999996</v>
      </c>
      <c r="H434" s="20" t="s">
        <v>1940</v>
      </c>
      <c r="I434" s="20" t="s">
        <v>1943</v>
      </c>
      <c r="J434" s="13">
        <v>2387</v>
      </c>
      <c r="K434" t="s">
        <v>110</v>
      </c>
      <c r="L434" t="s">
        <v>109</v>
      </c>
      <c r="M434" s="20" t="str">
        <f t="shared" si="58"/>
        <v>S</v>
      </c>
      <c r="N434" s="3">
        <v>6.5</v>
      </c>
      <c r="O434" s="23">
        <f t="shared" si="59"/>
        <v>6.5</v>
      </c>
      <c r="P434" s="3">
        <v>29.5</v>
      </c>
      <c r="Q434" s="3">
        <f>VLOOKUP(J434,Aux_H_adj!$X$2:$Y$922,2,FALSE)</f>
        <v>22.7</v>
      </c>
      <c r="R434" s="3">
        <f>VLOOKUP(J434,Aux_H_adj!$X$2:$Z$922,3,FALSE)</f>
        <v>50</v>
      </c>
      <c r="S434" s="3">
        <f t="shared" si="56"/>
        <v>9.3901416424218258</v>
      </c>
      <c r="T434" s="3">
        <v>68.5</v>
      </c>
      <c r="U434" s="23">
        <f t="shared" si="60"/>
        <v>35.96</v>
      </c>
      <c r="V434" s="3">
        <f t="shared" si="57"/>
        <v>11.446423507169113</v>
      </c>
      <c r="W434" s="27">
        <f t="shared" si="61"/>
        <v>6.8999999999999999E-3</v>
      </c>
      <c r="X434" s="27">
        <f t="shared" si="62"/>
        <v>1.03E-2</v>
      </c>
      <c r="Y434" s="3">
        <f>VLOOKUP(K434,SSP!$B$2:$D$113,3,FALSE)</f>
        <v>0.34</v>
      </c>
      <c r="Z434" s="3">
        <f>EXP(Ferez!$B$8+Ferez!$B$9*LN(X434)+Ferez!$B$10*LN(O434)+Ferez!$B$11*LN(Y434))</f>
        <v>11.15405818108604</v>
      </c>
      <c r="AA434" s="3">
        <f>EXP(Ferez!$C$8+Ferez!$C$9*LN(Z434))</f>
        <v>4.4876795507944935</v>
      </c>
      <c r="AB434" s="3">
        <f>Ferez!$D$8+Ferez!$D$9*Z434+Ferez!$D$10*AA434</f>
        <v>1.3686829659858923</v>
      </c>
      <c r="AC434" s="3">
        <f t="shared" si="63"/>
        <v>17.010420697866426</v>
      </c>
      <c r="AD434" s="3">
        <f>AC434*Ferez!$D$19</f>
        <v>8.5052103489332129</v>
      </c>
      <c r="AE434" s="3">
        <f>(AD434/1000)*(10000/Ferez!$D$21)</f>
        <v>0.21263025872333033</v>
      </c>
      <c r="AF434" s="3">
        <f t="shared" si="64"/>
        <v>12.522741147071931</v>
      </c>
      <c r="AG434" s="3">
        <f>AF434*Ferez!$D$19</f>
        <v>6.2613705735359657</v>
      </c>
      <c r="AH434" s="3">
        <f>(AG434/1000)*(10000/Ferez!$D$21)</f>
        <v>0.15653426433839915</v>
      </c>
      <c r="AI434" s="3">
        <f>AE434*Ferez!$D$20</f>
        <v>0.77964428198554447</v>
      </c>
    </row>
    <row r="435" spans="1:35" x14ac:dyDescent="0.25">
      <c r="A435" s="4">
        <v>1207</v>
      </c>
      <c r="B435" s="21" t="s">
        <v>3522</v>
      </c>
      <c r="C435" s="104">
        <v>5</v>
      </c>
      <c r="D435" s="22" t="s">
        <v>1846</v>
      </c>
      <c r="E435" s="100">
        <v>42719</v>
      </c>
      <c r="F435" s="100">
        <v>44204</v>
      </c>
      <c r="G435" s="105">
        <v>4.0999999999999996</v>
      </c>
      <c r="H435" s="20" t="s">
        <v>1940</v>
      </c>
      <c r="I435" s="20" t="s">
        <v>1944</v>
      </c>
      <c r="J435" s="13">
        <v>2387</v>
      </c>
      <c r="K435" t="s">
        <v>110</v>
      </c>
      <c r="L435" t="s">
        <v>109</v>
      </c>
      <c r="M435" s="20" t="str">
        <f t="shared" si="58"/>
        <v>S</v>
      </c>
      <c r="N435" s="3">
        <v>6.5</v>
      </c>
      <c r="O435" s="23">
        <f t="shared" si="59"/>
        <v>6.1</v>
      </c>
      <c r="P435" s="3">
        <v>23.5</v>
      </c>
      <c r="Q435" s="3">
        <f>VLOOKUP(J435,Aux_H_adj!$X$2:$Y$922,2,FALSE)</f>
        <v>22.7</v>
      </c>
      <c r="R435" s="3">
        <f>VLOOKUP(J435,Aux_H_adj!$X$2:$Z$922,3,FALSE)</f>
        <v>50</v>
      </c>
      <c r="S435" s="3">
        <f t="shared" si="56"/>
        <v>7.4802823253190809</v>
      </c>
      <c r="T435" s="3">
        <v>68.5</v>
      </c>
      <c r="U435" s="23">
        <f t="shared" si="60"/>
        <v>28.65</v>
      </c>
      <c r="V435" s="3">
        <f t="shared" si="57"/>
        <v>9.1195782391656035</v>
      </c>
      <c r="W435" s="27">
        <f t="shared" si="61"/>
        <v>4.4000000000000003E-3</v>
      </c>
      <c r="X435" s="27">
        <f t="shared" si="62"/>
        <v>6.4999999999999997E-3</v>
      </c>
      <c r="Y435" s="3">
        <f>VLOOKUP(K435,SSP!$B$2:$D$113,3,FALSE)</f>
        <v>0.34</v>
      </c>
      <c r="Z435" s="3">
        <f>EXP(Ferez!$B$8+Ferez!$B$9*LN(X435)+Ferez!$B$10*LN(O435)+Ferez!$B$11*LN(Y435))</f>
        <v>6.7919756003658422</v>
      </c>
      <c r="AA435" s="3">
        <f>EXP(Ferez!$C$8+Ferez!$C$9*LN(Z435))</f>
        <v>3.1058051375709224</v>
      </c>
      <c r="AB435" s="3">
        <f>Ferez!$D$8+Ferez!$D$9*Z435+Ferez!$D$10*AA435</f>
        <v>0.95124839963963725</v>
      </c>
      <c r="AC435" s="3">
        <f t="shared" si="63"/>
        <v>10.849029137576402</v>
      </c>
      <c r="AD435" s="3">
        <f>AC435*Ferez!$D$19</f>
        <v>5.4245145687882008</v>
      </c>
      <c r="AE435" s="3">
        <f>(AD435/1000)*(10000/Ferez!$D$21)</f>
        <v>0.135612864219705</v>
      </c>
      <c r="AF435" s="3">
        <f t="shared" si="64"/>
        <v>7.7432240000054797</v>
      </c>
      <c r="AG435" s="3">
        <f>AF435*Ferez!$D$19</f>
        <v>3.8716120000027399</v>
      </c>
      <c r="AH435" s="3">
        <f>(AG435/1000)*(10000/Ferez!$D$21)</f>
        <v>9.6790300000068497E-2</v>
      </c>
      <c r="AI435" s="3">
        <f>AE435*Ferez!$D$20</f>
        <v>0.497247168805585</v>
      </c>
    </row>
    <row r="436" spans="1:35" x14ac:dyDescent="0.25">
      <c r="A436" s="4">
        <v>1208</v>
      </c>
      <c r="B436" s="21" t="s">
        <v>3522</v>
      </c>
      <c r="C436" s="104">
        <v>5</v>
      </c>
      <c r="D436" s="22" t="s">
        <v>1846</v>
      </c>
      <c r="E436" s="100">
        <v>42719</v>
      </c>
      <c r="F436" s="100">
        <v>44204</v>
      </c>
      <c r="G436" s="105">
        <v>4.0999999999999996</v>
      </c>
      <c r="H436" s="20" t="s">
        <v>1940</v>
      </c>
      <c r="I436" s="20" t="s">
        <v>1945</v>
      </c>
      <c r="J436" s="13">
        <v>2387</v>
      </c>
      <c r="K436" t="s">
        <v>110</v>
      </c>
      <c r="L436" t="s">
        <v>109</v>
      </c>
      <c r="M436" s="20" t="str">
        <f t="shared" si="58"/>
        <v>S</v>
      </c>
      <c r="N436" s="3">
        <v>6.5</v>
      </c>
      <c r="O436" s="23">
        <f t="shared" si="59"/>
        <v>5.99</v>
      </c>
      <c r="P436" s="3">
        <v>22.7</v>
      </c>
      <c r="Q436" s="3">
        <f>VLOOKUP(J436,Aux_H_adj!$X$2:$Y$922,2,FALSE)</f>
        <v>22.7</v>
      </c>
      <c r="R436" s="3">
        <f>VLOOKUP(J436,Aux_H_adj!$X$2:$Z$922,3,FALSE)</f>
        <v>50</v>
      </c>
      <c r="S436" s="3">
        <f t="shared" si="56"/>
        <v>7.2256344163720483</v>
      </c>
      <c r="T436" s="3">
        <v>68.5</v>
      </c>
      <c r="U436" s="23">
        <f t="shared" si="60"/>
        <v>27.67</v>
      </c>
      <c r="V436" s="3">
        <f t="shared" si="57"/>
        <v>8.8076345507054885</v>
      </c>
      <c r="W436" s="27">
        <f t="shared" si="61"/>
        <v>4.1000000000000003E-3</v>
      </c>
      <c r="X436" s="27">
        <f t="shared" si="62"/>
        <v>6.1000000000000004E-3</v>
      </c>
      <c r="Y436" s="3">
        <f>VLOOKUP(K436,SSP!$B$2:$D$113,3,FALSE)</f>
        <v>0.34</v>
      </c>
      <c r="Z436" s="3">
        <f>EXP(Ferez!$B$8+Ferez!$B$9*LN(X436)+Ferez!$B$10*LN(O436)+Ferez!$B$11*LN(Y436))</f>
        <v>6.2853987465087036</v>
      </c>
      <c r="AA436" s="3">
        <f>EXP(Ferez!$C$8+Ferez!$C$9*LN(Z436))</f>
        <v>2.9322234209350686</v>
      </c>
      <c r="AB436" s="3">
        <f>Ferez!$D$8+Ferez!$D$9*Z436+Ferez!$D$10*AA436</f>
        <v>0.90390059645501386</v>
      </c>
      <c r="AC436" s="3">
        <f t="shared" si="63"/>
        <v>10.121522763898785</v>
      </c>
      <c r="AD436" s="3">
        <f>AC436*Ferez!$D$19</f>
        <v>5.0607613819493924</v>
      </c>
      <c r="AE436" s="3">
        <f>(AD436/1000)*(10000/Ferez!$D$21)</f>
        <v>0.12651903454873481</v>
      </c>
      <c r="AF436" s="3">
        <f t="shared" si="64"/>
        <v>7.1892993429637171</v>
      </c>
      <c r="AG436" s="3">
        <f>AF436*Ferez!$D$19</f>
        <v>3.5946496714818585</v>
      </c>
      <c r="AH436" s="3">
        <f>(AG436/1000)*(10000/Ferez!$D$21)</f>
        <v>8.9866241787046469E-2</v>
      </c>
      <c r="AI436" s="3">
        <f>AE436*Ferez!$D$20</f>
        <v>0.46390312667869427</v>
      </c>
    </row>
    <row r="437" spans="1:35" x14ac:dyDescent="0.25">
      <c r="A437" s="4">
        <v>1236</v>
      </c>
      <c r="B437" s="21" t="s">
        <v>3522</v>
      </c>
      <c r="C437" s="104">
        <v>5</v>
      </c>
      <c r="D437" s="22" t="s">
        <v>1846</v>
      </c>
      <c r="E437" s="100">
        <v>42719</v>
      </c>
      <c r="F437" s="100">
        <v>44204</v>
      </c>
      <c r="G437" s="105">
        <v>4.0999999999999996</v>
      </c>
      <c r="H437" s="20" t="s">
        <v>1984</v>
      </c>
      <c r="I437" s="20" t="s">
        <v>1985</v>
      </c>
      <c r="J437" s="13">
        <v>2388</v>
      </c>
      <c r="K437" t="s">
        <v>173</v>
      </c>
      <c r="L437" t="s">
        <v>172</v>
      </c>
      <c r="M437" s="20" t="str">
        <f t="shared" si="58"/>
        <v>N</v>
      </c>
      <c r="N437" s="3">
        <v>5.8</v>
      </c>
      <c r="O437" s="23">
        <f t="shared" si="59"/>
        <v>5.8</v>
      </c>
      <c r="P437" s="3">
        <v>25.4</v>
      </c>
      <c r="Q437" s="3">
        <f>VLOOKUP(J437,Aux_H_adj!$X$2:$Y$922,2,FALSE)</f>
        <v>25.4</v>
      </c>
      <c r="R437" s="3">
        <f>VLOOKUP(J437,Aux_H_adj!$X$2:$Z$922,3,FALSE)</f>
        <v>25.4</v>
      </c>
      <c r="S437" s="3">
        <f t="shared" si="56"/>
        <v>8.0850711090682825</v>
      </c>
      <c r="T437" s="3">
        <v>26.4</v>
      </c>
      <c r="U437" s="23">
        <f t="shared" si="60"/>
        <v>26.4</v>
      </c>
      <c r="V437" s="3">
        <f t="shared" si="57"/>
        <v>8.403380995252073</v>
      </c>
      <c r="W437" s="27">
        <f t="shared" si="61"/>
        <v>5.1000000000000004E-3</v>
      </c>
      <c r="X437" s="27">
        <f t="shared" si="62"/>
        <v>5.4999999999999997E-3</v>
      </c>
      <c r="Y437" s="3">
        <f>VLOOKUP(K437,SSP!$B$2:$D$113,3,FALSE)</f>
        <v>0.47999999999999932</v>
      </c>
      <c r="Z437" s="3">
        <f>EXP(Ferez!$B$8+Ferez!$B$9*LN(X437)+Ferez!$B$10*LN(O437)+Ferez!$B$11*LN(Y437))</f>
        <v>7.8608709680668722</v>
      </c>
      <c r="AA437" s="3">
        <f>EXP(Ferez!$C$8+Ferez!$C$9*LN(Z437))</f>
        <v>3.461548463154434</v>
      </c>
      <c r="AB437" s="3">
        <f>Ferez!$D$8+Ferez!$D$9*Z437+Ferez!$D$10*AA437</f>
        <v>1.0520610292887307</v>
      </c>
      <c r="AC437" s="3">
        <f t="shared" si="63"/>
        <v>12.374480460510036</v>
      </c>
      <c r="AD437" s="3">
        <f>AC437*Ferez!$D$19</f>
        <v>6.1872402302550178</v>
      </c>
      <c r="AE437" s="3">
        <f>(AD437/1000)*(10000/Ferez!$D$21)</f>
        <v>0.15468100575637544</v>
      </c>
      <c r="AF437" s="3">
        <f t="shared" si="64"/>
        <v>8.9129319973556029</v>
      </c>
      <c r="AG437" s="3">
        <f>AF437*Ferez!$D$19</f>
        <v>4.4564659986778015</v>
      </c>
      <c r="AH437" s="3">
        <f>(AG437/1000)*(10000/Ferez!$D$21)</f>
        <v>0.11141164996694504</v>
      </c>
      <c r="AI437" s="3">
        <f>AE437*Ferez!$D$20</f>
        <v>0.56716368777337656</v>
      </c>
    </row>
    <row r="438" spans="1:35" x14ac:dyDescent="0.25">
      <c r="A438" s="4">
        <v>1139</v>
      </c>
      <c r="B438" s="21" t="s">
        <v>3522</v>
      </c>
      <c r="C438" s="104">
        <v>5</v>
      </c>
      <c r="D438" s="22" t="s">
        <v>1846</v>
      </c>
      <c r="E438" s="100">
        <v>42719</v>
      </c>
      <c r="F438" s="100">
        <v>44204</v>
      </c>
      <c r="G438" s="105">
        <v>4.0999999999999996</v>
      </c>
      <c r="H438" s="20" t="s">
        <v>1855</v>
      </c>
      <c r="I438" s="20" t="s">
        <v>1856</v>
      </c>
      <c r="J438" s="13">
        <v>2389</v>
      </c>
      <c r="K438" t="s">
        <v>38</v>
      </c>
      <c r="L438" t="s">
        <v>37</v>
      </c>
      <c r="M438" s="20" t="str">
        <f t="shared" si="58"/>
        <v>S</v>
      </c>
      <c r="N438" s="3">
        <v>9</v>
      </c>
      <c r="O438" s="23">
        <f t="shared" si="59"/>
        <v>9</v>
      </c>
      <c r="P438" s="3">
        <v>36</v>
      </c>
      <c r="Q438" s="3">
        <f>VLOOKUP(J438,Aux_H_adj!$X$2:$Y$922,2,FALSE)</f>
        <v>11.7</v>
      </c>
      <c r="R438" s="3">
        <f>VLOOKUP(J438,Aux_H_adj!$X$2:$Z$922,3,FALSE)</f>
        <v>36</v>
      </c>
      <c r="S438" s="3">
        <f t="shared" si="56"/>
        <v>11.459155902616464</v>
      </c>
      <c r="T438" s="3">
        <v>41.7</v>
      </c>
      <c r="U438" s="23">
        <f t="shared" si="60"/>
        <v>43.89</v>
      </c>
      <c r="V438" s="3">
        <f t="shared" si="57"/>
        <v>13.970620904606573</v>
      </c>
      <c r="W438" s="27">
        <f t="shared" si="61"/>
        <v>1.03E-2</v>
      </c>
      <c r="X438" s="27">
        <f t="shared" si="62"/>
        <v>1.5299999999999999E-2</v>
      </c>
      <c r="Y438" s="3">
        <f>VLOOKUP(K438,SSP!$B$2:$D$113,3,FALSE)</f>
        <v>0.57999999999999996</v>
      </c>
      <c r="Z438" s="3">
        <f>EXP(Ferez!$B$8+Ferez!$B$9*LN(X438)+Ferez!$B$10*LN(O438)+Ferez!$B$11*LN(Y438))</f>
        <v>38.265661471601454</v>
      </c>
      <c r="AA438" s="3">
        <f>EXP(Ferez!$C$8+Ferez!$C$9*LN(Z438))</f>
        <v>11.200953795974666</v>
      </c>
      <c r="AB438" s="3">
        <f>Ferez!$D$8+Ferez!$D$9*Z438+Ferez!$D$10*AA438</f>
        <v>4.1248627813327587</v>
      </c>
      <c r="AC438" s="3">
        <f t="shared" si="63"/>
        <v>53.591478048908876</v>
      </c>
      <c r="AD438" s="3">
        <f>AC438*Ferez!$D$19</f>
        <v>26.795739024454438</v>
      </c>
      <c r="AE438" s="3">
        <f>(AD438/1000)*(10000/Ferez!$D$21)</f>
        <v>0.66989347561136092</v>
      </c>
      <c r="AF438" s="3">
        <f t="shared" si="64"/>
        <v>42.390524252934213</v>
      </c>
      <c r="AG438" s="3">
        <f>AF438*Ferez!$D$19</f>
        <v>21.195262126467107</v>
      </c>
      <c r="AH438" s="3">
        <f>(AG438/1000)*(10000/Ferez!$D$21)</f>
        <v>0.52988155316167762</v>
      </c>
      <c r="AI438" s="3">
        <f>AE438*Ferez!$D$20</f>
        <v>2.4562760772416565</v>
      </c>
    </row>
    <row r="439" spans="1:35" x14ac:dyDescent="0.25">
      <c r="A439" s="4">
        <v>1140</v>
      </c>
      <c r="B439" s="21" t="s">
        <v>3522</v>
      </c>
      <c r="C439" s="104">
        <v>5</v>
      </c>
      <c r="D439" s="22" t="s">
        <v>1846</v>
      </c>
      <c r="E439" s="100">
        <v>42719</v>
      </c>
      <c r="F439" s="100">
        <v>44204</v>
      </c>
      <c r="G439" s="105">
        <v>4.0999999999999996</v>
      </c>
      <c r="H439" s="20" t="s">
        <v>1855</v>
      </c>
      <c r="I439" s="20" t="s">
        <v>1857</v>
      </c>
      <c r="J439" s="13">
        <v>2389</v>
      </c>
      <c r="K439" t="s">
        <v>38</v>
      </c>
      <c r="L439" t="s">
        <v>37</v>
      </c>
      <c r="M439" s="20" t="str">
        <f t="shared" si="58"/>
        <v>S</v>
      </c>
      <c r="N439" s="3">
        <v>9</v>
      </c>
      <c r="O439" s="23">
        <f t="shared" si="59"/>
        <v>3.93</v>
      </c>
      <c r="P439" s="3">
        <v>11.7</v>
      </c>
      <c r="Q439" s="3">
        <f>VLOOKUP(J439,Aux_H_adj!$X$2:$Y$922,2,FALSE)</f>
        <v>11.7</v>
      </c>
      <c r="R439" s="3">
        <f>VLOOKUP(J439,Aux_H_adj!$X$2:$Z$922,3,FALSE)</f>
        <v>36</v>
      </c>
      <c r="S439" s="3">
        <f t="shared" si="56"/>
        <v>3.7242256683503507</v>
      </c>
      <c r="T439" s="3">
        <v>41.7</v>
      </c>
      <c r="U439" s="23">
        <f t="shared" si="60"/>
        <v>14.26</v>
      </c>
      <c r="V439" s="3">
        <f t="shared" si="57"/>
        <v>4.5390989769808554</v>
      </c>
      <c r="W439" s="27">
        <f t="shared" si="61"/>
        <v>1.1000000000000001E-3</v>
      </c>
      <c r="X439" s="27">
        <f t="shared" si="62"/>
        <v>1.6000000000000001E-3</v>
      </c>
      <c r="Y439" s="3">
        <f>VLOOKUP(K439,SSP!$B$2:$D$113,3,FALSE)</f>
        <v>0.57999999999999996</v>
      </c>
      <c r="Z439" s="3">
        <f>EXP(Ferez!$B$8+Ferez!$B$9*LN(X439)+Ferez!$B$10*LN(O439)+Ferez!$B$11*LN(Y439))</f>
        <v>2.0428811479613538</v>
      </c>
      <c r="AA439" s="3">
        <f>EXP(Ferez!$C$8+Ferez!$C$9*LN(Z439))</f>
        <v>1.2736471216717082</v>
      </c>
      <c r="AB439" s="3">
        <f>Ferez!$D$8+Ferez!$D$9*Z439+Ferez!$D$10*AA439</f>
        <v>0.52503095518019149</v>
      </c>
      <c r="AC439" s="3">
        <f t="shared" si="63"/>
        <v>3.8415592248132535</v>
      </c>
      <c r="AD439" s="3">
        <f>AC439*Ferez!$D$19</f>
        <v>1.9207796124066268</v>
      </c>
      <c r="AE439" s="3">
        <f>(AD439/1000)*(10000/Ferez!$D$21)</f>
        <v>4.8019490310165669E-2</v>
      </c>
      <c r="AF439" s="3">
        <f t="shared" si="64"/>
        <v>2.5679121031415453</v>
      </c>
      <c r="AG439" s="3">
        <f>AF439*Ferez!$D$19</f>
        <v>1.2839560515707726</v>
      </c>
      <c r="AH439" s="3">
        <f>(AG439/1000)*(10000/Ferez!$D$21)</f>
        <v>3.2098901289269316E-2</v>
      </c>
      <c r="AI439" s="3">
        <f>AE439*Ferez!$D$20</f>
        <v>0.17607146447060745</v>
      </c>
    </row>
    <row r="440" spans="1:35" x14ac:dyDescent="0.25">
      <c r="A440" s="4">
        <v>1142</v>
      </c>
      <c r="B440" s="21" t="s">
        <v>3522</v>
      </c>
      <c r="C440" s="104">
        <v>5</v>
      </c>
      <c r="D440" s="22" t="s">
        <v>1846</v>
      </c>
      <c r="E440" s="100">
        <v>42719</v>
      </c>
      <c r="F440" s="100">
        <v>44204</v>
      </c>
      <c r="G440" s="105">
        <v>4.0999999999999996</v>
      </c>
      <c r="H440" s="20" t="s">
        <v>1860</v>
      </c>
      <c r="I440" s="20" t="s">
        <v>1861</v>
      </c>
      <c r="J440" s="13">
        <v>2390</v>
      </c>
      <c r="K440" t="s">
        <v>110</v>
      </c>
      <c r="L440" t="s">
        <v>109</v>
      </c>
      <c r="M440" s="20" t="str">
        <f t="shared" si="58"/>
        <v>S</v>
      </c>
      <c r="N440" s="3">
        <v>6</v>
      </c>
      <c r="O440" s="23">
        <f t="shared" si="59"/>
        <v>6</v>
      </c>
      <c r="P440" s="3">
        <v>29.6</v>
      </c>
      <c r="Q440" s="3">
        <f>VLOOKUP(J440,Aux_H_adj!$X$2:$Y$922,2,FALSE)</f>
        <v>19</v>
      </c>
      <c r="R440" s="3">
        <f>VLOOKUP(J440,Aux_H_adj!$X$2:$Z$922,3,FALSE)</f>
        <v>34.200000000000003</v>
      </c>
      <c r="S440" s="3">
        <f t="shared" si="56"/>
        <v>9.4219726310402052</v>
      </c>
      <c r="T440" s="3">
        <v>90</v>
      </c>
      <c r="U440" s="23">
        <f t="shared" si="60"/>
        <v>36.090000000000003</v>
      </c>
      <c r="V440" s="3">
        <f t="shared" si="57"/>
        <v>11.487803792373008</v>
      </c>
      <c r="W440" s="27">
        <f t="shared" si="61"/>
        <v>7.0000000000000001E-3</v>
      </c>
      <c r="X440" s="27">
        <f t="shared" si="62"/>
        <v>1.04E-2</v>
      </c>
      <c r="Y440" s="3">
        <f>VLOOKUP(K440,SSP!$B$2:$D$113,3,FALSE)</f>
        <v>0.34</v>
      </c>
      <c r="Z440" s="3">
        <f>EXP(Ferez!$B$8+Ferez!$B$9*LN(X440)+Ferez!$B$10*LN(O440)+Ferez!$B$11*LN(Y440))</f>
        <v>10.422580538036607</v>
      </c>
      <c r="AA440" s="3">
        <f>EXP(Ferez!$C$8+Ferez!$C$9*LN(Z440))</f>
        <v>4.2674176438469509</v>
      </c>
      <c r="AB440" s="3">
        <f>Ferez!$D$8+Ferez!$D$9*Z440+Ferez!$D$10*AA440</f>
        <v>1.297694882731399</v>
      </c>
      <c r="AC440" s="3">
        <f t="shared" si="63"/>
        <v>15.987693064614957</v>
      </c>
      <c r="AD440" s="3">
        <f>AC440*Ferez!$D$19</f>
        <v>7.9938465323074785</v>
      </c>
      <c r="AE440" s="3">
        <f>(AD440/1000)*(10000/Ferez!$D$21)</f>
        <v>0.19984616330768695</v>
      </c>
      <c r="AF440" s="3">
        <f t="shared" si="64"/>
        <v>11.720275420768006</v>
      </c>
      <c r="AG440" s="3">
        <f>AF440*Ferez!$D$19</f>
        <v>5.8601377103840031</v>
      </c>
      <c r="AH440" s="3">
        <f>(AG440/1000)*(10000/Ferez!$D$21)</f>
        <v>0.14650344275960009</v>
      </c>
      <c r="AI440" s="3">
        <f>AE440*Ferez!$D$20</f>
        <v>0.73276926546151877</v>
      </c>
    </row>
    <row r="441" spans="1:35" x14ac:dyDescent="0.25">
      <c r="A441" s="4">
        <v>1143</v>
      </c>
      <c r="B441" s="21" t="s">
        <v>3522</v>
      </c>
      <c r="C441" s="104">
        <v>5</v>
      </c>
      <c r="D441" s="22" t="s">
        <v>1846</v>
      </c>
      <c r="E441" s="100">
        <v>42719</v>
      </c>
      <c r="F441" s="100">
        <v>44204</v>
      </c>
      <c r="G441" s="105">
        <v>4.0999999999999996</v>
      </c>
      <c r="H441" s="20" t="s">
        <v>1860</v>
      </c>
      <c r="I441" s="20" t="s">
        <v>1862</v>
      </c>
      <c r="J441" s="13">
        <v>2390</v>
      </c>
      <c r="K441" t="s">
        <v>110</v>
      </c>
      <c r="L441" t="s">
        <v>109</v>
      </c>
      <c r="M441" s="20" t="str">
        <f t="shared" si="58"/>
        <v>S</v>
      </c>
      <c r="N441" s="3">
        <v>6</v>
      </c>
      <c r="O441" s="23">
        <f t="shared" si="59"/>
        <v>6</v>
      </c>
      <c r="P441" s="3">
        <v>34</v>
      </c>
      <c r="Q441" s="3">
        <f>VLOOKUP(J441,Aux_H_adj!$X$2:$Y$922,2,FALSE)</f>
        <v>19</v>
      </c>
      <c r="R441" s="3">
        <f>VLOOKUP(J441,Aux_H_adj!$X$2:$Z$922,3,FALSE)</f>
        <v>34.200000000000003</v>
      </c>
      <c r="S441" s="3">
        <f t="shared" si="56"/>
        <v>10.822536130248883</v>
      </c>
      <c r="T441" s="3">
        <v>90</v>
      </c>
      <c r="U441" s="23">
        <f t="shared" si="60"/>
        <v>41.45</v>
      </c>
      <c r="V441" s="3">
        <f t="shared" si="57"/>
        <v>13.193944782318125</v>
      </c>
      <c r="W441" s="27">
        <f t="shared" si="61"/>
        <v>9.1999999999999998E-3</v>
      </c>
      <c r="X441" s="27">
        <f t="shared" si="62"/>
        <v>1.37E-2</v>
      </c>
      <c r="Y441" s="3">
        <f>VLOOKUP(K441,SSP!$B$2:$D$113,3,FALSE)</f>
        <v>0.34</v>
      </c>
      <c r="Z441" s="3">
        <f>EXP(Ferez!$B$8+Ferez!$B$9*LN(X441)+Ferez!$B$10*LN(O441)+Ferez!$B$11*LN(Y441))</f>
        <v>13.522983209763414</v>
      </c>
      <c r="AA441" s="3">
        <f>EXP(Ferez!$C$8+Ferez!$C$9*LN(Z441))</f>
        <v>5.1770208539797506</v>
      </c>
      <c r="AB441" s="3">
        <f>Ferez!$D$8+Ferez!$D$9*Z441+Ferez!$D$10*AA441</f>
        <v>1.6006494266028635</v>
      </c>
      <c r="AC441" s="3">
        <f t="shared" si="63"/>
        <v>20.300653490346029</v>
      </c>
      <c r="AD441" s="3">
        <f>AC441*Ferez!$D$19</f>
        <v>10.150326745173015</v>
      </c>
      <c r="AE441" s="3">
        <f>(AD441/1000)*(10000/Ferez!$D$21)</f>
        <v>0.25375816862932538</v>
      </c>
      <c r="AF441" s="3">
        <f t="shared" si="64"/>
        <v>15.123632636366278</v>
      </c>
      <c r="AG441" s="3">
        <f>AF441*Ferez!$D$19</f>
        <v>7.5618163181831388</v>
      </c>
      <c r="AH441" s="3">
        <f>(AG441/1000)*(10000/Ferez!$D$21)</f>
        <v>0.18904540795457847</v>
      </c>
      <c r="AI441" s="3">
        <f>AE441*Ferez!$D$20</f>
        <v>0.93044661830752629</v>
      </c>
    </row>
    <row r="442" spans="1:35" x14ac:dyDescent="0.25">
      <c r="A442" s="4">
        <v>1144</v>
      </c>
      <c r="B442" s="21" t="s">
        <v>3522</v>
      </c>
      <c r="C442" s="104">
        <v>5</v>
      </c>
      <c r="D442" s="22" t="s">
        <v>1846</v>
      </c>
      <c r="E442" s="100">
        <v>42719</v>
      </c>
      <c r="F442" s="100">
        <v>44204</v>
      </c>
      <c r="G442" s="105">
        <v>4.0999999999999996</v>
      </c>
      <c r="H442" s="20" t="s">
        <v>1860</v>
      </c>
      <c r="I442" s="20" t="s">
        <v>1863</v>
      </c>
      <c r="J442" s="13">
        <v>2390</v>
      </c>
      <c r="K442" t="s">
        <v>110</v>
      </c>
      <c r="L442" t="s">
        <v>109</v>
      </c>
      <c r="M442" s="20" t="str">
        <f t="shared" si="58"/>
        <v>S</v>
      </c>
      <c r="N442" s="3">
        <v>6</v>
      </c>
      <c r="O442" s="23">
        <f t="shared" si="59"/>
        <v>6</v>
      </c>
      <c r="P442" s="3">
        <v>26</v>
      </c>
      <c r="Q442" s="3">
        <f>VLOOKUP(J442,Aux_H_adj!$X$2:$Y$922,2,FALSE)</f>
        <v>19</v>
      </c>
      <c r="R442" s="3">
        <f>VLOOKUP(J442,Aux_H_adj!$X$2:$Z$922,3,FALSE)</f>
        <v>34.200000000000003</v>
      </c>
      <c r="S442" s="3">
        <f t="shared" si="56"/>
        <v>8.2760570407785572</v>
      </c>
      <c r="T442" s="3">
        <v>90</v>
      </c>
      <c r="U442" s="23">
        <f t="shared" si="60"/>
        <v>31.7</v>
      </c>
      <c r="V442" s="3">
        <f t="shared" si="57"/>
        <v>10.090423392026164</v>
      </c>
      <c r="W442" s="27">
        <f t="shared" si="61"/>
        <v>5.4000000000000003E-3</v>
      </c>
      <c r="X442" s="27">
        <f t="shared" si="62"/>
        <v>8.0000000000000002E-3</v>
      </c>
      <c r="Y442" s="3">
        <f>VLOOKUP(K442,SSP!$B$2:$D$113,3,FALSE)</f>
        <v>0.34</v>
      </c>
      <c r="Z442" s="3">
        <f>EXP(Ferez!$B$8+Ferez!$B$9*LN(X442)+Ferez!$B$10*LN(O442)+Ferez!$B$11*LN(Y442))</f>
        <v>8.1340273507529801</v>
      </c>
      <c r="AA442" s="3">
        <f>EXP(Ferez!$C$8+Ferez!$C$9*LN(Z442))</f>
        <v>3.5504018577815222</v>
      </c>
      <c r="AB442" s="3">
        <f>Ferez!$D$8+Ferez!$D$9*Z442+Ferez!$D$10*AA442</f>
        <v>1.0780010562382012</v>
      </c>
      <c r="AC442" s="3">
        <f t="shared" si="63"/>
        <v>12.762430264772703</v>
      </c>
      <c r="AD442" s="3">
        <f>AC442*Ferez!$D$19</f>
        <v>6.3812151323863517</v>
      </c>
      <c r="AE442" s="3">
        <f>(AD442/1000)*(10000/Ferez!$D$21)</f>
        <v>0.1595303783096588</v>
      </c>
      <c r="AF442" s="3">
        <f t="shared" si="64"/>
        <v>9.2120284069911804</v>
      </c>
      <c r="AG442" s="3">
        <f>AF442*Ferez!$D$19</f>
        <v>4.6060142034955902</v>
      </c>
      <c r="AH442" s="3">
        <f>(AG442/1000)*(10000/Ferez!$D$21)</f>
        <v>0.11515035508738976</v>
      </c>
      <c r="AI442" s="3">
        <f>AE442*Ferez!$D$20</f>
        <v>0.5849447204687489</v>
      </c>
    </row>
    <row r="443" spans="1:35" x14ac:dyDescent="0.25">
      <c r="A443" s="4">
        <v>1145</v>
      </c>
      <c r="B443" s="21" t="s">
        <v>3522</v>
      </c>
      <c r="C443" s="104">
        <v>5</v>
      </c>
      <c r="D443" s="22" t="s">
        <v>1846</v>
      </c>
      <c r="E443" s="100">
        <v>42719</v>
      </c>
      <c r="F443" s="100">
        <v>44204</v>
      </c>
      <c r="G443" s="105">
        <v>4.0999999999999996</v>
      </c>
      <c r="H443" s="20" t="s">
        <v>1860</v>
      </c>
      <c r="I443" s="20" t="s">
        <v>1864</v>
      </c>
      <c r="J443" s="13">
        <v>2390</v>
      </c>
      <c r="K443" t="s">
        <v>110</v>
      </c>
      <c r="L443" t="s">
        <v>109</v>
      </c>
      <c r="M443" s="20" t="str">
        <f t="shared" si="58"/>
        <v>S</v>
      </c>
      <c r="N443" s="3">
        <v>6</v>
      </c>
      <c r="O443" s="23">
        <f t="shared" si="59"/>
        <v>6</v>
      </c>
      <c r="P443" s="3">
        <v>34.200000000000003</v>
      </c>
      <c r="Q443" s="3">
        <f>VLOOKUP(J443,Aux_H_adj!$X$2:$Y$922,2,FALSE)</f>
        <v>19</v>
      </c>
      <c r="R443" s="3">
        <f>VLOOKUP(J443,Aux_H_adj!$X$2:$Z$922,3,FALSE)</f>
        <v>34.200000000000003</v>
      </c>
      <c r="S443" s="3">
        <f t="shared" si="56"/>
        <v>10.886198107485642</v>
      </c>
      <c r="T443" s="3">
        <v>90</v>
      </c>
      <c r="U443" s="23">
        <f t="shared" si="60"/>
        <v>41.69</v>
      </c>
      <c r="V443" s="3">
        <f t="shared" si="57"/>
        <v>13.270339155002233</v>
      </c>
      <c r="W443" s="27">
        <f t="shared" si="61"/>
        <v>9.2999999999999992E-3</v>
      </c>
      <c r="X443" s="27">
        <f t="shared" si="62"/>
        <v>1.38E-2</v>
      </c>
      <c r="Y443" s="3">
        <f>VLOOKUP(K443,SSP!$B$2:$D$113,3,FALSE)</f>
        <v>0.34</v>
      </c>
      <c r="Z443" s="3">
        <f>EXP(Ferez!$B$8+Ferez!$B$9*LN(X443)+Ferez!$B$10*LN(O443)+Ferez!$B$11*LN(Y443))</f>
        <v>13.616237563882263</v>
      </c>
      <c r="AA443" s="3">
        <f>EXP(Ferez!$C$8+Ferez!$C$9*LN(Z443))</f>
        <v>5.2034861908383778</v>
      </c>
      <c r="AB443" s="3">
        <f>Ferez!$D$8+Ferez!$D$9*Z443+Ferez!$D$10*AA443</f>
        <v>1.609838803359072</v>
      </c>
      <c r="AC443" s="3">
        <f t="shared" si="63"/>
        <v>20.429562558079713</v>
      </c>
      <c r="AD443" s="3">
        <f>AC443*Ferez!$D$19</f>
        <v>10.214781279039856</v>
      </c>
      <c r="AE443" s="3">
        <f>(AD443/1000)*(10000/Ferez!$D$21)</f>
        <v>0.25536953197599643</v>
      </c>
      <c r="AF443" s="3">
        <f t="shared" si="64"/>
        <v>15.226076367241335</v>
      </c>
      <c r="AG443" s="3">
        <f>AF443*Ferez!$D$19</f>
        <v>7.6130381836206675</v>
      </c>
      <c r="AH443" s="3">
        <f>(AG443/1000)*(10000/Ferez!$D$21)</f>
        <v>0.19032595459051668</v>
      </c>
      <c r="AI443" s="3">
        <f>AE443*Ferez!$D$20</f>
        <v>0.93635495057865359</v>
      </c>
    </row>
    <row r="444" spans="1:35" x14ac:dyDescent="0.25">
      <c r="A444" s="4">
        <v>1146</v>
      </c>
      <c r="B444" s="21" t="s">
        <v>3522</v>
      </c>
      <c r="C444" s="104">
        <v>5</v>
      </c>
      <c r="D444" s="22" t="s">
        <v>1846</v>
      </c>
      <c r="E444" s="100">
        <v>42719</v>
      </c>
      <c r="F444" s="100">
        <v>44204</v>
      </c>
      <c r="G444" s="105">
        <v>4.0999999999999996</v>
      </c>
      <c r="H444" s="20" t="s">
        <v>1860</v>
      </c>
      <c r="I444" s="20" t="s">
        <v>1865</v>
      </c>
      <c r="J444" s="13">
        <v>2390</v>
      </c>
      <c r="K444" t="s">
        <v>110</v>
      </c>
      <c r="L444" t="s">
        <v>109</v>
      </c>
      <c r="M444" s="20" t="str">
        <f t="shared" si="58"/>
        <v>S</v>
      </c>
      <c r="N444" s="3">
        <v>6</v>
      </c>
      <c r="O444" s="23">
        <f t="shared" si="59"/>
        <v>6</v>
      </c>
      <c r="P444" s="3">
        <v>22.8</v>
      </c>
      <c r="Q444" s="3">
        <f>VLOOKUP(J444,Aux_H_adj!$X$2:$Y$922,2,FALSE)</f>
        <v>19</v>
      </c>
      <c r="R444" s="3">
        <f>VLOOKUP(J444,Aux_H_adj!$X$2:$Z$922,3,FALSE)</f>
        <v>34.200000000000003</v>
      </c>
      <c r="S444" s="3">
        <f t="shared" si="56"/>
        <v>7.2574654049904277</v>
      </c>
      <c r="T444" s="3">
        <v>90</v>
      </c>
      <c r="U444" s="23">
        <f t="shared" si="60"/>
        <v>27.8</v>
      </c>
      <c r="V444" s="3">
        <f t="shared" si="57"/>
        <v>8.8490148359093812</v>
      </c>
      <c r="W444" s="27">
        <f t="shared" si="61"/>
        <v>4.1000000000000003E-3</v>
      </c>
      <c r="X444" s="27">
        <f t="shared" si="62"/>
        <v>6.1999999999999998E-3</v>
      </c>
      <c r="Y444" s="3">
        <f>VLOOKUP(K444,SSP!$B$2:$D$113,3,FALSE)</f>
        <v>0.34</v>
      </c>
      <c r="Z444" s="3">
        <f>EXP(Ferez!$B$8+Ferez!$B$9*LN(X444)+Ferez!$B$10*LN(O444)+Ferez!$B$11*LN(Y444))</f>
        <v>6.3929657710262999</v>
      </c>
      <c r="AA444" s="3">
        <f>EXP(Ferez!$C$8+Ferez!$C$9*LN(Z444))</f>
        <v>2.9693749421536073</v>
      </c>
      <c r="AB444" s="3">
        <f>Ferez!$D$8+Ferez!$D$9*Z444+Ferez!$D$10*AA444</f>
        <v>0.91392921198146104</v>
      </c>
      <c r="AC444" s="3">
        <f t="shared" si="63"/>
        <v>10.276269925161369</v>
      </c>
      <c r="AD444" s="3">
        <f>AC444*Ferez!$D$19</f>
        <v>5.1381349625806845</v>
      </c>
      <c r="AE444" s="3">
        <f>(AD444/1000)*(10000/Ferez!$D$21)</f>
        <v>0.12845337406451712</v>
      </c>
      <c r="AF444" s="3">
        <f t="shared" si="64"/>
        <v>7.3068949830077612</v>
      </c>
      <c r="AG444" s="3">
        <f>AF444*Ferez!$D$19</f>
        <v>3.6534474915038806</v>
      </c>
      <c r="AH444" s="3">
        <f>(AG444/1000)*(10000/Ferez!$D$21)</f>
        <v>9.1336187287597015E-2</v>
      </c>
      <c r="AI444" s="3">
        <f>AE444*Ferez!$D$20</f>
        <v>0.47099570490322945</v>
      </c>
    </row>
    <row r="445" spans="1:35" x14ac:dyDescent="0.25">
      <c r="A445" s="4">
        <v>1147</v>
      </c>
      <c r="B445" s="21" t="s">
        <v>3522</v>
      </c>
      <c r="C445" s="104">
        <v>5</v>
      </c>
      <c r="D445" s="22" t="s">
        <v>1846</v>
      </c>
      <c r="E445" s="100">
        <v>42719</v>
      </c>
      <c r="F445" s="100">
        <v>44204</v>
      </c>
      <c r="G445" s="105">
        <v>4.0999999999999996</v>
      </c>
      <c r="H445" s="20" t="s">
        <v>1860</v>
      </c>
      <c r="I445" s="20" t="s">
        <v>1866</v>
      </c>
      <c r="J445" s="13">
        <v>2390</v>
      </c>
      <c r="K445" t="s">
        <v>110</v>
      </c>
      <c r="L445" t="s">
        <v>109</v>
      </c>
      <c r="M445" s="20" t="str">
        <f t="shared" si="58"/>
        <v>S</v>
      </c>
      <c r="N445" s="3">
        <v>6</v>
      </c>
      <c r="O445" s="23">
        <f t="shared" si="59"/>
        <v>5.44</v>
      </c>
      <c r="P445" s="3">
        <v>19</v>
      </c>
      <c r="Q445" s="3">
        <f>VLOOKUP(J445,Aux_H_adj!$X$2:$Y$922,2,FALSE)</f>
        <v>19</v>
      </c>
      <c r="R445" s="3">
        <f>VLOOKUP(J445,Aux_H_adj!$X$2:$Z$922,3,FALSE)</f>
        <v>34.200000000000003</v>
      </c>
      <c r="S445" s="3">
        <f t="shared" si="56"/>
        <v>6.0478878374920226</v>
      </c>
      <c r="T445" s="3">
        <v>90</v>
      </c>
      <c r="U445" s="23">
        <f t="shared" si="60"/>
        <v>23.16</v>
      </c>
      <c r="V445" s="3">
        <f t="shared" si="57"/>
        <v>7.3720569640165925</v>
      </c>
      <c r="W445" s="27">
        <f t="shared" si="61"/>
        <v>2.8999999999999998E-3</v>
      </c>
      <c r="X445" s="27">
        <f t="shared" si="62"/>
        <v>4.3E-3</v>
      </c>
      <c r="Y445" s="3">
        <f>VLOOKUP(K445,SSP!$B$2:$D$113,3,FALSE)</f>
        <v>0.34</v>
      </c>
      <c r="Z445" s="3">
        <f>EXP(Ferez!$B$8+Ferez!$B$9*LN(X445)+Ferez!$B$10*LN(O445)+Ferez!$B$11*LN(Y445))</f>
        <v>4.1173392265409952</v>
      </c>
      <c r="AA445" s="3">
        <f>EXP(Ferez!$C$8+Ferez!$C$9*LN(Z445))</f>
        <v>2.1423240376082329</v>
      </c>
      <c r="AB445" s="3">
        <f>Ferez!$D$8+Ferez!$D$9*Z445+Ferez!$D$10*AA445</f>
        <v>0.70531271973422593</v>
      </c>
      <c r="AC445" s="3">
        <f t="shared" si="63"/>
        <v>6.9649759838834546</v>
      </c>
      <c r="AD445" s="3">
        <f>AC445*Ferez!$D$19</f>
        <v>3.4824879919417273</v>
      </c>
      <c r="AE445" s="3">
        <f>(AD445/1000)*(10000/Ferez!$D$21)</f>
        <v>8.7062199798543183E-2</v>
      </c>
      <c r="AF445" s="3">
        <f t="shared" si="64"/>
        <v>4.8226519462752213</v>
      </c>
      <c r="AG445" s="3">
        <f>AF445*Ferez!$D$19</f>
        <v>2.4113259731376107</v>
      </c>
      <c r="AH445" s="3">
        <f>(AG445/1000)*(10000/Ferez!$D$21)</f>
        <v>6.0283149328440262E-2</v>
      </c>
      <c r="AI445" s="3">
        <f>AE445*Ferez!$D$20</f>
        <v>0.31922806592799163</v>
      </c>
    </row>
    <row r="446" spans="1:35" x14ac:dyDescent="0.25">
      <c r="A446" s="4">
        <v>1134</v>
      </c>
      <c r="B446" s="21" t="s">
        <v>3522</v>
      </c>
      <c r="C446" s="104">
        <v>5</v>
      </c>
      <c r="D446" s="22" t="s">
        <v>1846</v>
      </c>
      <c r="E446" s="100">
        <v>42719</v>
      </c>
      <c r="F446" s="100">
        <v>44204</v>
      </c>
      <c r="G446" s="105">
        <v>4.0999999999999996</v>
      </c>
      <c r="H446" s="20" t="s">
        <v>1847</v>
      </c>
      <c r="I446" s="20" t="s">
        <v>1848</v>
      </c>
      <c r="J446" s="13">
        <v>2391</v>
      </c>
      <c r="K446" t="s">
        <v>9</v>
      </c>
      <c r="L446" t="s">
        <v>232</v>
      </c>
      <c r="M446" s="20" t="str">
        <f t="shared" si="58"/>
        <v>S</v>
      </c>
      <c r="N446" s="3">
        <v>8</v>
      </c>
      <c r="O446" s="23">
        <f t="shared" si="59"/>
        <v>7.97</v>
      </c>
      <c r="P446" s="3">
        <v>42.8</v>
      </c>
      <c r="Q446" s="3">
        <f>VLOOKUP(J446,Aux_H_adj!$X$2:$Y$922,2,FALSE)</f>
        <v>41.2</v>
      </c>
      <c r="R446" s="3">
        <f>VLOOKUP(J446,Aux_H_adj!$X$2:$Z$922,3,FALSE)</f>
        <v>44</v>
      </c>
      <c r="S446" s="3">
        <f t="shared" si="56"/>
        <v>13.623663128666241</v>
      </c>
      <c r="T446" s="3">
        <v>68.599999999999994</v>
      </c>
      <c r="U446" s="23">
        <f t="shared" si="60"/>
        <v>52.18</v>
      </c>
      <c r="V446" s="3">
        <f t="shared" si="57"/>
        <v>16.609409861070198</v>
      </c>
      <c r="W446" s="27">
        <f t="shared" si="61"/>
        <v>1.46E-2</v>
      </c>
      <c r="X446" s="27">
        <f t="shared" si="62"/>
        <v>2.1700000000000001E-2</v>
      </c>
      <c r="Y446" s="3">
        <f>VLOOKUP(K446,SSP!$B$2:$D$113,3,FALSE)</f>
        <v>0.76000000000000079</v>
      </c>
      <c r="Z446" s="3">
        <f>EXP(Ferez!$B$8+Ferez!$B$9*LN(X446)+Ferez!$B$10*LN(O446)+Ferez!$B$11*LN(Y446))</f>
        <v>62.440084903583184</v>
      </c>
      <c r="AA446" s="3">
        <f>EXP(Ferez!$C$8+Ferez!$C$9*LN(Z446))</f>
        <v>16.107868924914815</v>
      </c>
      <c r="AB446" s="3">
        <f>Ferez!$D$8+Ferez!$D$9*Z446+Ferez!$D$10*AA446</f>
        <v>6.6754843852836112</v>
      </c>
      <c r="AC446" s="3">
        <f t="shared" si="63"/>
        <v>85.223438213781606</v>
      </c>
      <c r="AD446" s="3">
        <f>AC446*Ferez!$D$19</f>
        <v>42.611719106890803</v>
      </c>
      <c r="AE446" s="3">
        <f>(AD446/1000)*(10000/Ferez!$D$21)</f>
        <v>1.0652929776722699</v>
      </c>
      <c r="AF446" s="3">
        <f t="shared" si="64"/>
        <v>69.115569288866794</v>
      </c>
      <c r="AG446" s="3">
        <f>AF446*Ferez!$D$19</f>
        <v>34.557784644433397</v>
      </c>
      <c r="AH446" s="3">
        <f>(AG446/1000)*(10000/Ferez!$D$21)</f>
        <v>0.86394461611083495</v>
      </c>
      <c r="AI446" s="3">
        <f>AE446*Ferez!$D$20</f>
        <v>3.9060742514649895</v>
      </c>
    </row>
    <row r="447" spans="1:35" x14ac:dyDescent="0.25">
      <c r="A447" s="4">
        <v>1135</v>
      </c>
      <c r="B447" s="21" t="s">
        <v>3522</v>
      </c>
      <c r="C447" s="104">
        <v>5</v>
      </c>
      <c r="D447" s="22" t="s">
        <v>1846</v>
      </c>
      <c r="E447" s="100">
        <v>42719</v>
      </c>
      <c r="F447" s="100">
        <v>44204</v>
      </c>
      <c r="G447" s="105">
        <v>4.0999999999999996</v>
      </c>
      <c r="H447" s="20" t="s">
        <v>1847</v>
      </c>
      <c r="I447" s="20" t="s">
        <v>1849</v>
      </c>
      <c r="J447" s="13">
        <v>2391</v>
      </c>
      <c r="K447" t="s">
        <v>9</v>
      </c>
      <c r="L447" t="s">
        <v>232</v>
      </c>
      <c r="M447" s="20" t="str">
        <f t="shared" si="58"/>
        <v>S</v>
      </c>
      <c r="N447" s="3">
        <v>8</v>
      </c>
      <c r="O447" s="23">
        <f t="shared" si="59"/>
        <v>8</v>
      </c>
      <c r="P447" s="3">
        <v>44</v>
      </c>
      <c r="Q447" s="3">
        <f>VLOOKUP(J447,Aux_H_adj!$X$2:$Y$922,2,FALSE)</f>
        <v>41.2</v>
      </c>
      <c r="R447" s="3">
        <f>VLOOKUP(J447,Aux_H_adj!$X$2:$Z$922,3,FALSE)</f>
        <v>44</v>
      </c>
      <c r="S447" s="3">
        <f t="shared" si="56"/>
        <v>14.00563499208679</v>
      </c>
      <c r="T447" s="3">
        <v>68.599999999999994</v>
      </c>
      <c r="U447" s="23">
        <f t="shared" si="60"/>
        <v>53.64</v>
      </c>
      <c r="V447" s="3">
        <f t="shared" si="57"/>
        <v>17.074142294898532</v>
      </c>
      <c r="W447" s="27">
        <f t="shared" si="61"/>
        <v>1.54E-2</v>
      </c>
      <c r="X447" s="27">
        <f t="shared" si="62"/>
        <v>2.29E-2</v>
      </c>
      <c r="Y447" s="3">
        <f>VLOOKUP(K447,SSP!$B$2:$D$113,3,FALSE)</f>
        <v>0.76000000000000079</v>
      </c>
      <c r="Z447" s="3">
        <f>EXP(Ferez!$B$8+Ferez!$B$9*LN(X447)+Ferez!$B$10*LN(O447)+Ferez!$B$11*LN(Y447))</f>
        <v>65.935751776550447</v>
      </c>
      <c r="AA447" s="3">
        <f>EXP(Ferez!$C$8+Ferez!$C$9*LN(Z447))</f>
        <v>16.772246068353535</v>
      </c>
      <c r="AB447" s="3">
        <f>Ferez!$D$8+Ferez!$D$9*Z447+Ferez!$D$10*AA447</f>
        <v>7.0482037700200273</v>
      </c>
      <c r="AC447" s="3">
        <f t="shared" si="63"/>
        <v>89.756201614924009</v>
      </c>
      <c r="AD447" s="3">
        <f>AC447*Ferez!$D$19</f>
        <v>44.878100807462005</v>
      </c>
      <c r="AE447" s="3">
        <f>(AD447/1000)*(10000/Ferez!$D$21)</f>
        <v>1.1219525201865501</v>
      </c>
      <c r="AF447" s="3">
        <f t="shared" si="64"/>
        <v>72.983955546570471</v>
      </c>
      <c r="AG447" s="3">
        <f>AF447*Ferez!$D$19</f>
        <v>36.491977773285235</v>
      </c>
      <c r="AH447" s="3">
        <f>(AG447/1000)*(10000/Ferez!$D$21)</f>
        <v>0.91229944433213095</v>
      </c>
      <c r="AI447" s="3">
        <f>AE447*Ferez!$D$20</f>
        <v>4.1138259073506838</v>
      </c>
    </row>
    <row r="448" spans="1:35" x14ac:dyDescent="0.25">
      <c r="A448" s="4">
        <v>1136</v>
      </c>
      <c r="B448" s="21" t="s">
        <v>3522</v>
      </c>
      <c r="C448" s="104">
        <v>5</v>
      </c>
      <c r="D448" s="22" t="s">
        <v>1846</v>
      </c>
      <c r="E448" s="100">
        <v>42719</v>
      </c>
      <c r="F448" s="100">
        <v>44204</v>
      </c>
      <c r="G448" s="105">
        <v>4.0999999999999996</v>
      </c>
      <c r="H448" s="20" t="s">
        <v>1847</v>
      </c>
      <c r="I448" s="20" t="s">
        <v>1850</v>
      </c>
      <c r="J448" s="13">
        <v>2391</v>
      </c>
      <c r="K448" t="s">
        <v>9</v>
      </c>
      <c r="L448" t="s">
        <v>232</v>
      </c>
      <c r="M448" s="20" t="str">
        <f t="shared" si="58"/>
        <v>S</v>
      </c>
      <c r="N448" s="3">
        <v>8</v>
      </c>
      <c r="O448" s="23">
        <f t="shared" si="59"/>
        <v>7.85</v>
      </c>
      <c r="P448" s="3">
        <v>41.2</v>
      </c>
      <c r="Q448" s="3">
        <f>VLOOKUP(J448,Aux_H_adj!$X$2:$Y$922,2,FALSE)</f>
        <v>41.2</v>
      </c>
      <c r="R448" s="3">
        <f>VLOOKUP(J448,Aux_H_adj!$X$2:$Z$922,3,FALSE)</f>
        <v>44</v>
      </c>
      <c r="S448" s="3">
        <f t="shared" si="56"/>
        <v>13.114367310772177</v>
      </c>
      <c r="T448" s="3">
        <v>68.599999999999994</v>
      </c>
      <c r="U448" s="23">
        <f t="shared" si="60"/>
        <v>50.23</v>
      </c>
      <c r="V448" s="3">
        <f t="shared" si="57"/>
        <v>15.988705583011805</v>
      </c>
      <c r="W448" s="27">
        <f t="shared" si="61"/>
        <v>1.35E-2</v>
      </c>
      <c r="X448" s="27">
        <f t="shared" si="62"/>
        <v>2.01E-2</v>
      </c>
      <c r="Y448" s="3">
        <f>VLOOKUP(K448,SSP!$B$2:$D$113,3,FALSE)</f>
        <v>0.76000000000000079</v>
      </c>
      <c r="Z448" s="3">
        <f>EXP(Ferez!$B$8+Ferez!$B$9*LN(X448)+Ferez!$B$10*LN(O448)+Ferez!$B$11*LN(Y448))</f>
        <v>57.239588526438794</v>
      </c>
      <c r="AA448" s="3">
        <f>EXP(Ferez!$C$8+Ferez!$C$9*LN(Z448))</f>
        <v>15.101362039886828</v>
      </c>
      <c r="AB448" s="3">
        <f>Ferez!$D$8+Ferez!$D$9*Z448+Ferez!$D$10*AA448</f>
        <v>6.1225523495581928</v>
      </c>
      <c r="AC448" s="3">
        <f t="shared" si="63"/>
        <v>78.463502915883808</v>
      </c>
      <c r="AD448" s="3">
        <f>AC448*Ferez!$D$19</f>
        <v>39.231751457941904</v>
      </c>
      <c r="AE448" s="3">
        <f>(AD448/1000)*(10000/Ferez!$D$21)</f>
        <v>0.98079378644854753</v>
      </c>
      <c r="AF448" s="3">
        <f t="shared" si="64"/>
        <v>63.362140875996985</v>
      </c>
      <c r="AG448" s="3">
        <f>AF448*Ferez!$D$19</f>
        <v>31.681070437998493</v>
      </c>
      <c r="AH448" s="3">
        <f>(AG448/1000)*(10000/Ferez!$D$21)</f>
        <v>0.79202676094996227</v>
      </c>
      <c r="AI448" s="3">
        <f>AE448*Ferez!$D$20</f>
        <v>3.5962438836446742</v>
      </c>
    </row>
    <row r="449" spans="1:35" x14ac:dyDescent="0.25">
      <c r="A449" s="4">
        <v>1226</v>
      </c>
      <c r="B449" s="21" t="s">
        <v>3522</v>
      </c>
      <c r="C449" s="104">
        <v>5</v>
      </c>
      <c r="D449" s="22" t="s">
        <v>1846</v>
      </c>
      <c r="E449" s="100">
        <v>42719</v>
      </c>
      <c r="F449" s="100">
        <v>44204</v>
      </c>
      <c r="G449" s="105">
        <v>4.0999999999999996</v>
      </c>
      <c r="H449" s="20" t="s">
        <v>1969</v>
      </c>
      <c r="I449" s="20" t="s">
        <v>1970</v>
      </c>
      <c r="J449" s="13">
        <v>2392</v>
      </c>
      <c r="K449" t="s">
        <v>200</v>
      </c>
      <c r="L449" t="s">
        <v>226</v>
      </c>
      <c r="M449" s="20" t="str">
        <f t="shared" si="58"/>
        <v>S</v>
      </c>
      <c r="N449" s="3">
        <v>10</v>
      </c>
      <c r="O449" s="23">
        <f t="shared" si="59"/>
        <v>6.34</v>
      </c>
      <c r="P449" s="3">
        <v>25.4</v>
      </c>
      <c r="Q449" s="3">
        <f>VLOOKUP(J449,Aux_H_adj!$X$2:$Y$922,2,FALSE)</f>
        <v>14</v>
      </c>
      <c r="R449" s="3">
        <f>VLOOKUP(J449,Aux_H_adj!$X$2:$Z$922,3,FALSE)</f>
        <v>38.4</v>
      </c>
      <c r="S449" s="3">
        <f t="shared" si="56"/>
        <v>8.0850711090682825</v>
      </c>
      <c r="T449" s="3">
        <v>99.4</v>
      </c>
      <c r="U449" s="23">
        <f t="shared" si="60"/>
        <v>30.97</v>
      </c>
      <c r="V449" s="3">
        <f t="shared" si="57"/>
        <v>9.8580571751119965</v>
      </c>
      <c r="W449" s="27">
        <f t="shared" si="61"/>
        <v>5.1000000000000004E-3</v>
      </c>
      <c r="X449" s="27">
        <f t="shared" si="62"/>
        <v>7.6E-3</v>
      </c>
      <c r="Y449" s="3">
        <f>VLOOKUP(K449,SSP!$B$2:$D$113,3,FALSE)</f>
        <v>0.45</v>
      </c>
      <c r="Z449" s="3">
        <f>EXP(Ferez!$B$8+Ferez!$B$9*LN(X449)+Ferez!$B$10*LN(O449)+Ferez!$B$11*LN(Y449))</f>
        <v>10.882000661204252</v>
      </c>
      <c r="AA449" s="3">
        <f>EXP(Ferez!$C$8+Ferez!$C$9*LN(Z449))</f>
        <v>4.4062063777524898</v>
      </c>
      <c r="AB449" s="3">
        <f>Ferez!$D$8+Ferez!$D$9*Z449+Ferez!$D$10*AA449</f>
        <v>1.3422417874449153</v>
      </c>
      <c r="AC449" s="3">
        <f t="shared" si="63"/>
        <v>16.630448826401658</v>
      </c>
      <c r="AD449" s="3">
        <f>AC449*Ferez!$D$19</f>
        <v>8.3152244132008288</v>
      </c>
      <c r="AE449" s="3">
        <f>(AD449/1000)*(10000/Ferez!$D$21)</f>
        <v>0.20788061033002073</v>
      </c>
      <c r="AF449" s="3">
        <f t="shared" si="64"/>
        <v>12.224242448649168</v>
      </c>
      <c r="AG449" s="3">
        <f>AF449*Ferez!$D$19</f>
        <v>6.1121212243245839</v>
      </c>
      <c r="AH449" s="3">
        <f>(AG449/1000)*(10000/Ferez!$D$21)</f>
        <v>0.15280303060811459</v>
      </c>
      <c r="AI449" s="3">
        <f>AE449*Ferez!$D$20</f>
        <v>0.7622289045434093</v>
      </c>
    </row>
    <row r="450" spans="1:35" x14ac:dyDescent="0.25">
      <c r="A450" s="4">
        <v>1227</v>
      </c>
      <c r="B450" s="21" t="s">
        <v>3522</v>
      </c>
      <c r="C450" s="104">
        <v>5</v>
      </c>
      <c r="D450" s="22" t="s">
        <v>1846</v>
      </c>
      <c r="E450" s="100">
        <v>42719</v>
      </c>
      <c r="F450" s="100">
        <v>44204</v>
      </c>
      <c r="G450" s="105">
        <v>4.0999999999999996</v>
      </c>
      <c r="H450" s="20" t="s">
        <v>1969</v>
      </c>
      <c r="I450" s="20" t="s">
        <v>1971</v>
      </c>
      <c r="J450" s="13">
        <v>2392</v>
      </c>
      <c r="K450" t="s">
        <v>200</v>
      </c>
      <c r="L450" t="s">
        <v>226</v>
      </c>
      <c r="M450" s="20" t="str">
        <f t="shared" si="58"/>
        <v>S</v>
      </c>
      <c r="N450" s="3">
        <v>10</v>
      </c>
      <c r="O450" s="23">
        <f t="shared" si="59"/>
        <v>5.66</v>
      </c>
      <c r="P450" s="3">
        <v>20.399999999999999</v>
      </c>
      <c r="Q450" s="3">
        <f>VLOOKUP(J450,Aux_H_adj!$X$2:$Y$922,2,FALSE)</f>
        <v>14</v>
      </c>
      <c r="R450" s="3">
        <f>VLOOKUP(J450,Aux_H_adj!$X$2:$Z$922,3,FALSE)</f>
        <v>38.4</v>
      </c>
      <c r="S450" s="3">
        <f t="shared" ref="S450:S513" si="65">P450/PI()</f>
        <v>6.4935216781493299</v>
      </c>
      <c r="T450" s="3">
        <v>99.4</v>
      </c>
      <c r="U450" s="23">
        <f t="shared" si="60"/>
        <v>24.87</v>
      </c>
      <c r="V450" s="3">
        <f t="shared" ref="V450:V513" si="66">U450/PI()</f>
        <v>7.9163668693908749</v>
      </c>
      <c r="W450" s="27">
        <f t="shared" si="61"/>
        <v>3.3E-3</v>
      </c>
      <c r="X450" s="27">
        <f t="shared" si="62"/>
        <v>4.8999999999999998E-3</v>
      </c>
      <c r="Y450" s="3">
        <f>VLOOKUP(K450,SSP!$B$2:$D$113,3,FALSE)</f>
        <v>0.45</v>
      </c>
      <c r="Z450" s="3">
        <f>EXP(Ferez!$B$8+Ferez!$B$9*LN(X450)+Ferez!$B$10*LN(O450)+Ferez!$B$11*LN(Y450))</f>
        <v>6.4448422444922606</v>
      </c>
      <c r="AA450" s="3">
        <f>EXP(Ferez!$C$8+Ferez!$C$9*LN(Z450))</f>
        <v>2.9872343102585401</v>
      </c>
      <c r="AB450" s="3">
        <f>Ferez!$D$8+Ferez!$D$9*Z450+Ferez!$D$10*AA450</f>
        <v>0.91877070226450153</v>
      </c>
      <c r="AC450" s="3">
        <f t="shared" si="63"/>
        <v>10.350847257015301</v>
      </c>
      <c r="AD450" s="3">
        <f>AC450*Ferez!$D$19</f>
        <v>5.1754236285076507</v>
      </c>
      <c r="AE450" s="3">
        <f>(AD450/1000)*(10000/Ferez!$D$21)</f>
        <v>0.12938559071269126</v>
      </c>
      <c r="AF450" s="3">
        <f t="shared" si="64"/>
        <v>7.3636129467567617</v>
      </c>
      <c r="AG450" s="3">
        <f>AF450*Ferez!$D$19</f>
        <v>3.6818064733783809</v>
      </c>
      <c r="AH450" s="3">
        <f>(AG450/1000)*(10000/Ferez!$D$21)</f>
        <v>9.2045161834459516E-2</v>
      </c>
      <c r="AI450" s="3">
        <f>AE450*Ferez!$D$20</f>
        <v>0.47441383261320125</v>
      </c>
    </row>
    <row r="451" spans="1:35" x14ac:dyDescent="0.25">
      <c r="A451" s="4">
        <v>1228</v>
      </c>
      <c r="B451" s="21" t="s">
        <v>3522</v>
      </c>
      <c r="C451" s="104">
        <v>5</v>
      </c>
      <c r="D451" s="22" t="s">
        <v>1846</v>
      </c>
      <c r="E451" s="100">
        <v>42719</v>
      </c>
      <c r="F451" s="100">
        <v>44204</v>
      </c>
      <c r="G451" s="105">
        <v>4.0999999999999996</v>
      </c>
      <c r="H451" s="20" t="s">
        <v>1969</v>
      </c>
      <c r="I451" s="20" t="s">
        <v>1972</v>
      </c>
      <c r="J451" s="13">
        <v>2392</v>
      </c>
      <c r="K451" t="s">
        <v>200</v>
      </c>
      <c r="L451" t="s">
        <v>226</v>
      </c>
      <c r="M451" s="20" t="str">
        <f t="shared" ref="M451:M514" si="67">IF(J452=J451,"S",IF(J450=J451,"S","N"))</f>
        <v>S</v>
      </c>
      <c r="N451" s="3">
        <v>10</v>
      </c>
      <c r="O451" s="23">
        <f t="shared" ref="O451:O514" si="68">IF(M451="N",N451,IF(P451=R451,N451,IF(ROUND(3.1139*LN(P451)-3.7295,2)&gt;=N451,N451,ROUND(3.1139*LN(P451)-3.7295,2))))</f>
        <v>4.49</v>
      </c>
      <c r="P451" s="3">
        <v>14</v>
      </c>
      <c r="Q451" s="3">
        <f>VLOOKUP(J451,Aux_H_adj!$X$2:$Y$922,2,FALSE)</f>
        <v>14</v>
      </c>
      <c r="R451" s="3">
        <f>VLOOKUP(J451,Aux_H_adj!$X$2:$Z$922,3,FALSE)</f>
        <v>38.4</v>
      </c>
      <c r="S451" s="3">
        <f t="shared" si="65"/>
        <v>4.45633840657307</v>
      </c>
      <c r="T451" s="3">
        <v>99.4</v>
      </c>
      <c r="U451" s="23">
        <f t="shared" ref="U451:U514" si="69">IF(M451="N",T451,ROUND(1.2191*P451,2))</f>
        <v>17.07</v>
      </c>
      <c r="V451" s="3">
        <f t="shared" si="66"/>
        <v>5.4335497571573068</v>
      </c>
      <c r="W451" s="27">
        <f t="shared" ref="W451:W514" si="70">ROUND(PI()*((S451/100)/2)^2,4)</f>
        <v>1.6000000000000001E-3</v>
      </c>
      <c r="X451" s="27">
        <f t="shared" ref="X451:X514" si="71">ROUND(PI()*((V451/100)/2)^2,4)</f>
        <v>2.3E-3</v>
      </c>
      <c r="Y451" s="3">
        <f>VLOOKUP(K451,SSP!$B$2:$D$113,3,FALSE)</f>
        <v>0.45</v>
      </c>
      <c r="Z451" s="3">
        <f>EXP(Ferez!$B$8+Ferez!$B$9*LN(X451)+Ferez!$B$10*LN(O451)+Ferez!$B$11*LN(Y451))</f>
        <v>2.5242617362939885</v>
      </c>
      <c r="AA451" s="3">
        <f>EXP(Ferez!$C$8+Ferez!$C$9*LN(Z451))</f>
        <v>1.490148994350792</v>
      </c>
      <c r="AB451" s="3">
        <f>Ferez!$D$8+Ferez!$D$9*Z451+Ferez!$D$10*AA451</f>
        <v>0.56557878988859822</v>
      </c>
      <c r="AC451" s="3">
        <f t="shared" ref="AC451:AC514" si="72">Z451+AA451+AB451</f>
        <v>4.5799895205333785</v>
      </c>
      <c r="AD451" s="3">
        <f>AC451*Ferez!$D$19</f>
        <v>2.2899947602666892</v>
      </c>
      <c r="AE451" s="3">
        <f>(AD451/1000)*(10000/Ferez!$D$21)</f>
        <v>5.7249869006667224E-2</v>
      </c>
      <c r="AF451" s="3">
        <f t="shared" ref="AF451:AF514" si="73">Z451+AB451</f>
        <v>3.089840526182587</v>
      </c>
      <c r="AG451" s="3">
        <f>AF451*Ferez!$D$19</f>
        <v>1.5449202630912935</v>
      </c>
      <c r="AH451" s="3">
        <f>(AG451/1000)*(10000/Ferez!$D$21)</f>
        <v>3.8623006577282334E-2</v>
      </c>
      <c r="AI451" s="3">
        <f>AE451*Ferez!$D$20</f>
        <v>0.20991618635777981</v>
      </c>
    </row>
    <row r="452" spans="1:35" x14ac:dyDescent="0.25">
      <c r="A452" s="4">
        <v>1229</v>
      </c>
      <c r="B452" s="21" t="s">
        <v>3522</v>
      </c>
      <c r="C452" s="104">
        <v>5</v>
      </c>
      <c r="D452" s="22" t="s">
        <v>1846</v>
      </c>
      <c r="E452" s="100">
        <v>42719</v>
      </c>
      <c r="F452" s="100">
        <v>44204</v>
      </c>
      <c r="G452" s="105">
        <v>4.0999999999999996</v>
      </c>
      <c r="H452" s="20" t="s">
        <v>1969</v>
      </c>
      <c r="I452" s="20" t="s">
        <v>1973</v>
      </c>
      <c r="J452" s="13">
        <v>2392</v>
      </c>
      <c r="K452" t="s">
        <v>200</v>
      </c>
      <c r="L452" t="s">
        <v>226</v>
      </c>
      <c r="M452" s="20" t="str">
        <f t="shared" si="67"/>
        <v>S</v>
      </c>
      <c r="N452" s="3">
        <v>10</v>
      </c>
      <c r="O452" s="23">
        <f t="shared" si="68"/>
        <v>10</v>
      </c>
      <c r="P452" s="3">
        <v>38.4</v>
      </c>
      <c r="Q452" s="3">
        <f>VLOOKUP(J452,Aux_H_adj!$X$2:$Y$922,2,FALSE)</f>
        <v>14</v>
      </c>
      <c r="R452" s="3">
        <f>VLOOKUP(J452,Aux_H_adj!$X$2:$Z$922,3,FALSE)</f>
        <v>38.4</v>
      </c>
      <c r="S452" s="3">
        <f t="shared" si="65"/>
        <v>12.223099629457561</v>
      </c>
      <c r="T452" s="3">
        <v>99.4</v>
      </c>
      <c r="U452" s="23">
        <f t="shared" si="69"/>
        <v>46.81</v>
      </c>
      <c r="V452" s="3">
        <f t="shared" si="66"/>
        <v>14.900085772263242</v>
      </c>
      <c r="W452" s="27">
        <f t="shared" si="70"/>
        <v>1.17E-2</v>
      </c>
      <c r="X452" s="27">
        <f t="shared" si="71"/>
        <v>1.7399999999999999E-2</v>
      </c>
      <c r="Y452" s="3">
        <f>VLOOKUP(K452,SSP!$B$2:$D$113,3,FALSE)</f>
        <v>0.45</v>
      </c>
      <c r="Z452" s="3">
        <f>EXP(Ferez!$B$8+Ferez!$B$9*LN(X452)+Ferez!$B$10*LN(O452)+Ferez!$B$11*LN(Y452))</f>
        <v>36.891184518043353</v>
      </c>
      <c r="AA452" s="3">
        <f>EXP(Ferez!$C$8+Ferez!$C$9*LN(Z452))</f>
        <v>10.901031799646049</v>
      </c>
      <c r="AB452" s="3">
        <f>Ferez!$D$8+Ferez!$D$9*Z452+Ferez!$D$10*AA452</f>
        <v>3.9816476457990295</v>
      </c>
      <c r="AC452" s="3">
        <f t="shared" si="72"/>
        <v>51.773863963488431</v>
      </c>
      <c r="AD452" s="3">
        <f>AC452*Ferez!$D$19</f>
        <v>25.886931981744215</v>
      </c>
      <c r="AE452" s="3">
        <f>(AD452/1000)*(10000/Ferez!$D$21)</f>
        <v>0.64717329954360536</v>
      </c>
      <c r="AF452" s="3">
        <f t="shared" si="73"/>
        <v>40.872832163842382</v>
      </c>
      <c r="AG452" s="3">
        <f>AF452*Ferez!$D$19</f>
        <v>20.436416081921191</v>
      </c>
      <c r="AH452" s="3">
        <f>(AG452/1000)*(10000/Ferez!$D$21)</f>
        <v>0.51091040204802973</v>
      </c>
      <c r="AI452" s="3">
        <f>AE452*Ferez!$D$20</f>
        <v>2.3729687649932196</v>
      </c>
    </row>
    <row r="453" spans="1:35" x14ac:dyDescent="0.25">
      <c r="A453" s="4">
        <v>1230</v>
      </c>
      <c r="B453" s="21" t="s">
        <v>3522</v>
      </c>
      <c r="C453" s="104">
        <v>5</v>
      </c>
      <c r="D453" s="22" t="s">
        <v>1846</v>
      </c>
      <c r="E453" s="100">
        <v>42719</v>
      </c>
      <c r="F453" s="100">
        <v>44204</v>
      </c>
      <c r="G453" s="105">
        <v>4.0999999999999996</v>
      </c>
      <c r="H453" s="20" t="s">
        <v>1969</v>
      </c>
      <c r="I453" s="20" t="s">
        <v>1974</v>
      </c>
      <c r="J453" s="13">
        <v>2392</v>
      </c>
      <c r="K453" t="s">
        <v>200</v>
      </c>
      <c r="L453" t="s">
        <v>226</v>
      </c>
      <c r="M453" s="20" t="str">
        <f t="shared" si="67"/>
        <v>S</v>
      </c>
      <c r="N453" s="3">
        <v>10</v>
      </c>
      <c r="O453" s="23">
        <f t="shared" si="68"/>
        <v>6.37</v>
      </c>
      <c r="P453" s="3">
        <v>25.6</v>
      </c>
      <c r="Q453" s="3">
        <f>VLOOKUP(J453,Aux_H_adj!$X$2:$Y$922,2,FALSE)</f>
        <v>14</v>
      </c>
      <c r="R453" s="3">
        <f>VLOOKUP(J453,Aux_H_adj!$X$2:$Z$922,3,FALSE)</f>
        <v>38.4</v>
      </c>
      <c r="S453" s="3">
        <f t="shared" si="65"/>
        <v>8.1487330863050413</v>
      </c>
      <c r="T453" s="3">
        <v>99.4</v>
      </c>
      <c r="U453" s="23">
        <f t="shared" si="69"/>
        <v>31.21</v>
      </c>
      <c r="V453" s="3">
        <f t="shared" si="66"/>
        <v>9.9344515477961082</v>
      </c>
      <c r="W453" s="27">
        <f t="shared" si="70"/>
        <v>5.1999999999999998E-3</v>
      </c>
      <c r="X453" s="27">
        <f t="shared" si="71"/>
        <v>7.7999999999999996E-3</v>
      </c>
      <c r="Y453" s="3">
        <f>VLOOKUP(K453,SSP!$B$2:$D$113,3,FALSE)</f>
        <v>0.45</v>
      </c>
      <c r="Z453" s="3">
        <f>EXP(Ferez!$B$8+Ferez!$B$9*LN(X453)+Ferez!$B$10*LN(O453)+Ferez!$B$11*LN(Y453))</f>
        <v>11.203141135056629</v>
      </c>
      <c r="AA453" s="3">
        <f>EXP(Ferez!$C$8+Ferez!$C$9*LN(Z453))</f>
        <v>4.5023235533041728</v>
      </c>
      <c r="AB453" s="3">
        <f>Ferez!$D$8+Ferez!$D$9*Z453+Ferez!$D$10*AA453</f>
        <v>1.3734580542574302</v>
      </c>
      <c r="AC453" s="3">
        <f t="shared" si="72"/>
        <v>17.078922742618232</v>
      </c>
      <c r="AD453" s="3">
        <f>AC453*Ferez!$D$19</f>
        <v>8.5394613713091161</v>
      </c>
      <c r="AE453" s="3">
        <f>(AD453/1000)*(10000/Ferez!$D$21)</f>
        <v>0.21348653428272787</v>
      </c>
      <c r="AF453" s="3">
        <f t="shared" si="73"/>
        <v>12.576599189314059</v>
      </c>
      <c r="AG453" s="3">
        <f>AF453*Ferez!$D$19</f>
        <v>6.2882995946570297</v>
      </c>
      <c r="AH453" s="3">
        <f>(AG453/1000)*(10000/Ferez!$D$21)</f>
        <v>0.15720748986642574</v>
      </c>
      <c r="AI453" s="3">
        <f>AE453*Ferez!$D$20</f>
        <v>0.78278395903666886</v>
      </c>
    </row>
    <row r="454" spans="1:35" x14ac:dyDescent="0.25">
      <c r="A454" s="4">
        <v>1222</v>
      </c>
      <c r="B454" s="21" t="s">
        <v>3522</v>
      </c>
      <c r="C454" s="104">
        <v>5</v>
      </c>
      <c r="D454" s="22" t="s">
        <v>1846</v>
      </c>
      <c r="E454" s="100">
        <v>42719</v>
      </c>
      <c r="F454" s="100">
        <v>44204</v>
      </c>
      <c r="G454" s="105">
        <v>4.0999999999999996</v>
      </c>
      <c r="H454" s="20" t="s">
        <v>1964</v>
      </c>
      <c r="I454" s="20" t="s">
        <v>1965</v>
      </c>
      <c r="J454" s="13">
        <v>2394</v>
      </c>
      <c r="K454" t="s">
        <v>7</v>
      </c>
      <c r="L454" t="s">
        <v>193</v>
      </c>
      <c r="M454" s="20" t="str">
        <f t="shared" si="67"/>
        <v>S</v>
      </c>
      <c r="N454" s="3">
        <v>9.5</v>
      </c>
      <c r="O454" s="23">
        <f t="shared" si="68"/>
        <v>9.5</v>
      </c>
      <c r="P454" s="3">
        <v>51</v>
      </c>
      <c r="Q454" s="3">
        <f>VLOOKUP(J454,Aux_H_adj!$X$2:$Y$922,2,FALSE)</f>
        <v>12</v>
      </c>
      <c r="R454" s="3">
        <f>VLOOKUP(J454,Aux_H_adj!$X$2:$Z$922,3,FALSE)</f>
        <v>51</v>
      </c>
      <c r="S454" s="3">
        <f t="shared" si="65"/>
        <v>16.233804195373324</v>
      </c>
      <c r="T454" s="3">
        <v>78.7</v>
      </c>
      <c r="U454" s="23">
        <f t="shared" si="69"/>
        <v>62.17</v>
      </c>
      <c r="V454" s="3">
        <f t="shared" si="66"/>
        <v>19.789325624046267</v>
      </c>
      <c r="W454" s="27">
        <f t="shared" si="70"/>
        <v>2.07E-2</v>
      </c>
      <c r="X454" s="27">
        <f t="shared" si="71"/>
        <v>3.0800000000000001E-2</v>
      </c>
      <c r="Y454" s="3">
        <f>VLOOKUP(K454,SSP!$B$2:$D$113,3,FALSE)</f>
        <v>0.57999999999999996</v>
      </c>
      <c r="Z454" s="3">
        <f>EXP(Ferez!$B$8+Ferez!$B$9*LN(X454)+Ferez!$B$10*LN(O454)+Ferez!$B$11*LN(Y454))</f>
        <v>78.075430526778007</v>
      </c>
      <c r="AA454" s="3">
        <f>EXP(Ferez!$C$8+Ferez!$C$9*LN(Z454))</f>
        <v>19.012837890909619</v>
      </c>
      <c r="AB454" s="3">
        <f>Ferez!$D$8+Ferez!$D$9*Z454+Ferez!$D$10*AA454</f>
        <v>8.3483218261447352</v>
      </c>
      <c r="AC454" s="3">
        <f t="shared" si="72"/>
        <v>105.43659024383237</v>
      </c>
      <c r="AD454" s="3">
        <f>AC454*Ferez!$D$19</f>
        <v>52.718295121916185</v>
      </c>
      <c r="AE454" s="3">
        <f>(AD454/1000)*(10000/Ferez!$D$21)</f>
        <v>1.3179573780479046</v>
      </c>
      <c r="AF454" s="3">
        <f t="shared" si="73"/>
        <v>86.423752352922747</v>
      </c>
      <c r="AG454" s="3">
        <f>AF454*Ferez!$D$19</f>
        <v>43.211876176461374</v>
      </c>
      <c r="AH454" s="3">
        <f>(AG454/1000)*(10000/Ferez!$D$21)</f>
        <v>1.0802969044115345</v>
      </c>
      <c r="AI454" s="3">
        <f>AE454*Ferez!$D$20</f>
        <v>4.8325103861756498</v>
      </c>
    </row>
    <row r="455" spans="1:35" x14ac:dyDescent="0.25">
      <c r="A455" s="4">
        <v>1223</v>
      </c>
      <c r="B455" s="21" t="s">
        <v>3522</v>
      </c>
      <c r="C455" s="104">
        <v>5</v>
      </c>
      <c r="D455" s="22" t="s">
        <v>1846</v>
      </c>
      <c r="E455" s="100">
        <v>42719</v>
      </c>
      <c r="F455" s="100">
        <v>44204</v>
      </c>
      <c r="G455" s="105">
        <v>4.0999999999999996</v>
      </c>
      <c r="H455" s="20" t="s">
        <v>1964</v>
      </c>
      <c r="I455" s="20" t="s">
        <v>1966</v>
      </c>
      <c r="J455" s="13">
        <v>2394</v>
      </c>
      <c r="K455" t="s">
        <v>7</v>
      </c>
      <c r="L455" t="s">
        <v>193</v>
      </c>
      <c r="M455" s="20" t="str">
        <f t="shared" si="67"/>
        <v>S</v>
      </c>
      <c r="N455" s="3">
        <v>9.5</v>
      </c>
      <c r="O455" s="23">
        <f t="shared" si="68"/>
        <v>6.76</v>
      </c>
      <c r="P455" s="3">
        <v>29</v>
      </c>
      <c r="Q455" s="3">
        <f>VLOOKUP(J455,Aux_H_adj!$X$2:$Y$922,2,FALSE)</f>
        <v>12</v>
      </c>
      <c r="R455" s="3">
        <f>VLOOKUP(J455,Aux_H_adj!$X$2:$Z$922,3,FALSE)</f>
        <v>51</v>
      </c>
      <c r="S455" s="3">
        <f t="shared" si="65"/>
        <v>9.2309866993299305</v>
      </c>
      <c r="T455" s="3">
        <v>78.7</v>
      </c>
      <c r="U455" s="23">
        <f t="shared" si="69"/>
        <v>35.35</v>
      </c>
      <c r="V455" s="3">
        <f t="shared" si="66"/>
        <v>11.252254476597001</v>
      </c>
      <c r="W455" s="27">
        <f t="shared" si="70"/>
        <v>6.7000000000000002E-3</v>
      </c>
      <c r="X455" s="27">
        <f t="shared" si="71"/>
        <v>9.9000000000000008E-3</v>
      </c>
      <c r="Y455" s="3">
        <f>VLOOKUP(K455,SSP!$B$2:$D$113,3,FALSE)</f>
        <v>0.57999999999999996</v>
      </c>
      <c r="Z455" s="3">
        <f>EXP(Ferez!$B$8+Ferez!$B$9*LN(X455)+Ferez!$B$10*LN(O455)+Ferez!$B$11*LN(Y455))</f>
        <v>19.259975459190436</v>
      </c>
      <c r="AA455" s="3">
        <f>EXP(Ferez!$C$8+Ferez!$C$9*LN(Z455))</f>
        <v>6.7302943197656466</v>
      </c>
      <c r="AB455" s="3">
        <f>Ferez!$D$8+Ferez!$D$9*Z455+Ferez!$D$10*AA455</f>
        <v>2.1724336049848216</v>
      </c>
      <c r="AC455" s="3">
        <f t="shared" si="72"/>
        <v>28.162703383940904</v>
      </c>
      <c r="AD455" s="3">
        <f>AC455*Ferez!$D$19</f>
        <v>14.081351691970452</v>
      </c>
      <c r="AE455" s="3">
        <f>(AD455/1000)*(10000/Ferez!$D$21)</f>
        <v>0.35203379229926129</v>
      </c>
      <c r="AF455" s="3">
        <f t="shared" si="73"/>
        <v>21.432409064175257</v>
      </c>
      <c r="AG455" s="3">
        <f>AF455*Ferez!$D$19</f>
        <v>10.716204532087628</v>
      </c>
      <c r="AH455" s="3">
        <f>(AG455/1000)*(10000/Ferez!$D$21)</f>
        <v>0.26790511330219074</v>
      </c>
      <c r="AI455" s="3">
        <f>AE455*Ferez!$D$20</f>
        <v>1.2907905717639581</v>
      </c>
    </row>
    <row r="456" spans="1:35" x14ac:dyDescent="0.25">
      <c r="A456" s="4">
        <v>1224</v>
      </c>
      <c r="B456" s="21" t="s">
        <v>3522</v>
      </c>
      <c r="C456" s="104">
        <v>5</v>
      </c>
      <c r="D456" s="22" t="s">
        <v>1846</v>
      </c>
      <c r="E456" s="100">
        <v>42719</v>
      </c>
      <c r="F456" s="100">
        <v>44204</v>
      </c>
      <c r="G456" s="105">
        <v>4.0999999999999996</v>
      </c>
      <c r="H456" s="20" t="s">
        <v>1964</v>
      </c>
      <c r="I456" s="20" t="s">
        <v>1967</v>
      </c>
      <c r="J456" s="13">
        <v>2394</v>
      </c>
      <c r="K456" t="s">
        <v>7</v>
      </c>
      <c r="L456" t="s">
        <v>193</v>
      </c>
      <c r="M456" s="20" t="str">
        <f t="shared" si="67"/>
        <v>S</v>
      </c>
      <c r="N456" s="3">
        <v>9.5</v>
      </c>
      <c r="O456" s="23">
        <f t="shared" si="68"/>
        <v>7.22</v>
      </c>
      <c r="P456" s="3">
        <v>33.700000000000003</v>
      </c>
      <c r="Q456" s="3">
        <f>VLOOKUP(J456,Aux_H_adj!$X$2:$Y$922,2,FALSE)</f>
        <v>12</v>
      </c>
      <c r="R456" s="3">
        <f>VLOOKUP(J456,Aux_H_adj!$X$2:$Z$922,3,FALSE)</f>
        <v>51</v>
      </c>
      <c r="S456" s="3">
        <f t="shared" si="65"/>
        <v>10.727043164393747</v>
      </c>
      <c r="T456" s="3">
        <v>78.7</v>
      </c>
      <c r="U456" s="23">
        <f t="shared" si="69"/>
        <v>41.08</v>
      </c>
      <c r="V456" s="3">
        <f t="shared" si="66"/>
        <v>13.076170124430121</v>
      </c>
      <c r="W456" s="27">
        <f t="shared" si="70"/>
        <v>8.9999999999999993E-3</v>
      </c>
      <c r="X456" s="27">
        <f t="shared" si="71"/>
        <v>1.34E-2</v>
      </c>
      <c r="Y456" s="3">
        <f>VLOOKUP(K456,SSP!$B$2:$D$113,3,FALSE)</f>
        <v>0.57999999999999996</v>
      </c>
      <c r="Z456" s="3">
        <f>EXP(Ferez!$B$8+Ferez!$B$9*LN(X456)+Ferez!$B$10*LN(O456)+Ferez!$B$11*LN(Y456))</f>
        <v>27.313384998762078</v>
      </c>
      <c r="AA456" s="3">
        <f>EXP(Ferez!$C$8+Ferez!$C$9*LN(Z456))</f>
        <v>8.7217893710104395</v>
      </c>
      <c r="AB456" s="3">
        <f>Ferez!$D$8+Ferez!$D$9*Z456+Ferez!$D$10*AA456</f>
        <v>2.991376809129203</v>
      </c>
      <c r="AC456" s="3">
        <f t="shared" si="72"/>
        <v>39.02655117890172</v>
      </c>
      <c r="AD456" s="3">
        <f>AC456*Ferez!$D$19</f>
        <v>19.51327558945086</v>
      </c>
      <c r="AE456" s="3">
        <f>(AD456/1000)*(10000/Ferez!$D$21)</f>
        <v>0.48783188973627151</v>
      </c>
      <c r="AF456" s="3">
        <f t="shared" si="73"/>
        <v>30.304761807891282</v>
      </c>
      <c r="AG456" s="3">
        <f>AF456*Ferez!$D$19</f>
        <v>15.152380903945641</v>
      </c>
      <c r="AH456" s="3">
        <f>(AG456/1000)*(10000/Ferez!$D$21)</f>
        <v>0.37880952259864104</v>
      </c>
      <c r="AI456" s="3">
        <f>AE456*Ferez!$D$20</f>
        <v>1.7887169290329954</v>
      </c>
    </row>
    <row r="457" spans="1:35" x14ac:dyDescent="0.25">
      <c r="A457" s="4">
        <v>1225</v>
      </c>
      <c r="B457" s="21" t="s">
        <v>3522</v>
      </c>
      <c r="C457" s="104">
        <v>5</v>
      </c>
      <c r="D457" s="22" t="s">
        <v>1846</v>
      </c>
      <c r="E457" s="100">
        <v>42719</v>
      </c>
      <c r="F457" s="100">
        <v>44204</v>
      </c>
      <c r="G457" s="105">
        <v>4.0999999999999996</v>
      </c>
      <c r="H457" s="20" t="s">
        <v>1964</v>
      </c>
      <c r="I457" s="20" t="s">
        <v>1968</v>
      </c>
      <c r="J457" s="13">
        <v>2394</v>
      </c>
      <c r="K457" t="s">
        <v>7</v>
      </c>
      <c r="L457" t="s">
        <v>193</v>
      </c>
      <c r="M457" s="20" t="str">
        <f t="shared" si="67"/>
        <v>S</v>
      </c>
      <c r="N457" s="3">
        <v>9.5</v>
      </c>
      <c r="O457" s="23">
        <f t="shared" si="68"/>
        <v>4.01</v>
      </c>
      <c r="P457" s="3">
        <v>12</v>
      </c>
      <c r="Q457" s="3">
        <f>VLOOKUP(J457,Aux_H_adj!$X$2:$Y$922,2,FALSE)</f>
        <v>12</v>
      </c>
      <c r="R457" s="3">
        <f>VLOOKUP(J457,Aux_H_adj!$X$2:$Z$922,3,FALSE)</f>
        <v>51</v>
      </c>
      <c r="S457" s="3">
        <f t="shared" si="65"/>
        <v>3.8197186342054881</v>
      </c>
      <c r="T457" s="3">
        <v>78.7</v>
      </c>
      <c r="U457" s="23">
        <f t="shared" si="69"/>
        <v>14.63</v>
      </c>
      <c r="V457" s="3">
        <f t="shared" si="66"/>
        <v>4.656873634868858</v>
      </c>
      <c r="W457" s="27">
        <f t="shared" si="70"/>
        <v>1.1000000000000001E-3</v>
      </c>
      <c r="X457" s="27">
        <f t="shared" si="71"/>
        <v>1.6999999999999999E-3</v>
      </c>
      <c r="Y457" s="3">
        <f>VLOOKUP(K457,SSP!$B$2:$D$113,3,FALSE)</f>
        <v>0.57999999999999996</v>
      </c>
      <c r="Z457" s="3">
        <f>EXP(Ferez!$B$8+Ferez!$B$9*LN(X457)+Ferez!$B$10*LN(O457)+Ferez!$B$11*LN(Y457))</f>
        <v>2.2056519519585027</v>
      </c>
      <c r="AA457" s="3">
        <f>EXP(Ferez!$C$8+Ferez!$C$9*LN(Z457))</f>
        <v>1.3481933480694088</v>
      </c>
      <c r="AB457" s="3">
        <f>Ferez!$D$8+Ferez!$D$9*Z457+Ferez!$D$10*AA457</f>
        <v>0.53862601613987093</v>
      </c>
      <c r="AC457" s="3">
        <f t="shared" si="72"/>
        <v>4.0924713161677824</v>
      </c>
      <c r="AD457" s="3">
        <f>AC457*Ferez!$D$19</f>
        <v>2.0462356580838912</v>
      </c>
      <c r="AE457" s="3">
        <f>(AD457/1000)*(10000/Ferez!$D$21)</f>
        <v>5.1155891452097278E-2</v>
      </c>
      <c r="AF457" s="3">
        <f t="shared" si="73"/>
        <v>2.7442779680983738</v>
      </c>
      <c r="AG457" s="3">
        <f>AF457*Ferez!$D$19</f>
        <v>1.3721389840491869</v>
      </c>
      <c r="AH457" s="3">
        <f>(AG457/1000)*(10000/Ferez!$D$21)</f>
        <v>3.4303474601229671E-2</v>
      </c>
      <c r="AI457" s="3">
        <f>AE457*Ferez!$D$20</f>
        <v>0.18757160199102335</v>
      </c>
    </row>
    <row r="458" spans="1:35" x14ac:dyDescent="0.25">
      <c r="A458" s="4">
        <v>1221</v>
      </c>
      <c r="B458" s="21" t="s">
        <v>3522</v>
      </c>
      <c r="C458" s="104">
        <v>5</v>
      </c>
      <c r="D458" s="22" t="s">
        <v>1846</v>
      </c>
      <c r="E458" s="100">
        <v>42719</v>
      </c>
      <c r="F458" s="100">
        <v>44204</v>
      </c>
      <c r="G458" s="105">
        <v>4.0999999999999996</v>
      </c>
      <c r="H458" s="20" t="s">
        <v>1962</v>
      </c>
      <c r="I458" s="20" t="s">
        <v>1963</v>
      </c>
      <c r="J458" s="13">
        <v>2395</v>
      </c>
      <c r="K458" t="s">
        <v>9</v>
      </c>
      <c r="L458" t="s">
        <v>232</v>
      </c>
      <c r="M458" s="20" t="str">
        <f t="shared" si="67"/>
        <v>N</v>
      </c>
      <c r="N458" s="3">
        <v>10</v>
      </c>
      <c r="O458" s="23">
        <f t="shared" si="68"/>
        <v>10</v>
      </c>
      <c r="P458" s="3">
        <v>60.7</v>
      </c>
      <c r="Q458" s="3">
        <f>VLOOKUP(J458,Aux_H_adj!$X$2:$Y$922,2,FALSE)</f>
        <v>60.7</v>
      </c>
      <c r="R458" s="3">
        <f>VLOOKUP(J458,Aux_H_adj!$X$2:$Z$922,3,FALSE)</f>
        <v>60.7</v>
      </c>
      <c r="S458" s="3">
        <f t="shared" si="65"/>
        <v>19.321410091356096</v>
      </c>
      <c r="T458" s="3">
        <v>69.400000000000006</v>
      </c>
      <c r="U458" s="23">
        <f t="shared" si="69"/>
        <v>69.400000000000006</v>
      </c>
      <c r="V458" s="3">
        <f t="shared" si="66"/>
        <v>22.090706101155074</v>
      </c>
      <c r="W458" s="27">
        <f t="shared" si="70"/>
        <v>2.93E-2</v>
      </c>
      <c r="X458" s="27">
        <f t="shared" si="71"/>
        <v>3.8300000000000001E-2</v>
      </c>
      <c r="Y458" s="3">
        <f>VLOOKUP(K458,SSP!$B$2:$D$113,3,FALSE)</f>
        <v>0.76000000000000079</v>
      </c>
      <c r="Z458" s="3">
        <f>EXP(Ferez!$B$8+Ferez!$B$9*LN(X458)+Ferez!$B$10*LN(O458)+Ferez!$B$11*LN(Y458))</f>
        <v>132.85011699992427</v>
      </c>
      <c r="AA458" s="3">
        <f>EXP(Ferez!$C$8+Ferez!$C$9*LN(Z458))</f>
        <v>28.205181878027862</v>
      </c>
      <c r="AB458" s="3">
        <f>Ferez!$D$8+Ferez!$D$9*Z458+Ferez!$D$10*AA458</f>
        <v>14.293592110637121</v>
      </c>
      <c r="AC458" s="3">
        <f t="shared" si="72"/>
        <v>175.34889098858926</v>
      </c>
      <c r="AD458" s="3">
        <f>AC458*Ferez!$D$19</f>
        <v>87.674445494294631</v>
      </c>
      <c r="AE458" s="3">
        <f>(AD458/1000)*(10000/Ferez!$D$21)</f>
        <v>2.1918611373573658</v>
      </c>
      <c r="AF458" s="3">
        <f t="shared" si="73"/>
        <v>147.14370911056139</v>
      </c>
      <c r="AG458" s="3">
        <f>AF458*Ferez!$D$19</f>
        <v>73.571854555280694</v>
      </c>
      <c r="AH458" s="3">
        <f>(AG458/1000)*(10000/Ferez!$D$21)</f>
        <v>1.8392963638820172</v>
      </c>
      <c r="AI458" s="3">
        <f>AE458*Ferez!$D$20</f>
        <v>8.0368241703103411</v>
      </c>
    </row>
    <row r="459" spans="1:35" x14ac:dyDescent="0.25">
      <c r="A459" s="4">
        <v>1237</v>
      </c>
      <c r="B459" s="21" t="s">
        <v>3522</v>
      </c>
      <c r="C459" s="104">
        <v>5</v>
      </c>
      <c r="D459" s="22" t="s">
        <v>1846</v>
      </c>
      <c r="E459" s="100">
        <v>42719</v>
      </c>
      <c r="F459" s="100">
        <v>44204</v>
      </c>
      <c r="G459" s="105">
        <v>4.0999999999999996</v>
      </c>
      <c r="H459" s="20" t="s">
        <v>1986</v>
      </c>
      <c r="I459" s="20" t="s">
        <v>1987</v>
      </c>
      <c r="J459" s="13">
        <v>2397</v>
      </c>
      <c r="K459" t="s">
        <v>141</v>
      </c>
      <c r="L459" t="s">
        <v>3535</v>
      </c>
      <c r="M459" s="20" t="str">
        <f t="shared" si="67"/>
        <v>S</v>
      </c>
      <c r="N459" s="3">
        <v>5.6</v>
      </c>
      <c r="O459" s="23">
        <f t="shared" si="68"/>
        <v>5.6</v>
      </c>
      <c r="P459" s="3">
        <v>40.299999999999997</v>
      </c>
      <c r="Q459" s="3">
        <f>VLOOKUP(J459,Aux_H_adj!$X$2:$Y$922,2,FALSE)</f>
        <v>11.3</v>
      </c>
      <c r="R459" s="3">
        <f>VLOOKUP(J459,Aux_H_adj!$X$2:$Z$922,3,FALSE)</f>
        <v>40.299999999999997</v>
      </c>
      <c r="S459" s="3">
        <f t="shared" si="65"/>
        <v>12.827888413206765</v>
      </c>
      <c r="T459" s="3">
        <v>69.5</v>
      </c>
      <c r="U459" s="23">
        <f t="shared" si="69"/>
        <v>49.13</v>
      </c>
      <c r="V459" s="3">
        <f t="shared" si="66"/>
        <v>15.638564708209637</v>
      </c>
      <c r="W459" s="27">
        <f t="shared" si="70"/>
        <v>1.29E-2</v>
      </c>
      <c r="X459" s="27">
        <f t="shared" si="71"/>
        <v>1.9199999999999998E-2</v>
      </c>
      <c r="Y459" s="3">
        <f>VLOOKUP(K459,SSP!$B$2:$D$113,3,FALSE)</f>
        <v>0.49</v>
      </c>
      <c r="Z459" s="3">
        <f>EXP(Ferez!$B$8+Ferez!$B$9*LN(X459)+Ferez!$B$10*LN(O459)+Ferez!$B$11*LN(Y459))</f>
        <v>25.293910058082499</v>
      </c>
      <c r="AA459" s="3">
        <f>EXP(Ferez!$C$8+Ferez!$C$9*LN(Z459))</f>
        <v>8.2386073360619179</v>
      </c>
      <c r="AB459" s="3">
        <f>Ferez!$D$8+Ferez!$D$9*Z459+Ferez!$D$10*AA459</f>
        <v>2.7846211517294694</v>
      </c>
      <c r="AC459" s="3">
        <f t="shared" si="72"/>
        <v>36.317138545873888</v>
      </c>
      <c r="AD459" s="3">
        <f>AC459*Ferez!$D$19</f>
        <v>18.158569272936944</v>
      </c>
      <c r="AE459" s="3">
        <f>(AD459/1000)*(10000/Ferez!$D$21)</f>
        <v>0.4539642318234236</v>
      </c>
      <c r="AF459" s="3">
        <f t="shared" si="73"/>
        <v>28.07853120981197</v>
      </c>
      <c r="AG459" s="3">
        <f>AF459*Ferez!$D$19</f>
        <v>14.039265604905985</v>
      </c>
      <c r="AH459" s="3">
        <f>(AG459/1000)*(10000/Ferez!$D$21)</f>
        <v>0.35098164012264965</v>
      </c>
      <c r="AI459" s="3">
        <f>AE459*Ferez!$D$20</f>
        <v>1.6645355166858864</v>
      </c>
    </row>
    <row r="460" spans="1:35" x14ac:dyDescent="0.25">
      <c r="A460" s="4">
        <v>1238</v>
      </c>
      <c r="B460" s="21" t="s">
        <v>3522</v>
      </c>
      <c r="C460" s="104">
        <v>5</v>
      </c>
      <c r="D460" s="22" t="s">
        <v>1846</v>
      </c>
      <c r="E460" s="100">
        <v>42719</v>
      </c>
      <c r="F460" s="100">
        <v>44204</v>
      </c>
      <c r="G460" s="105">
        <v>4.0999999999999996</v>
      </c>
      <c r="H460" s="20" t="s">
        <v>1986</v>
      </c>
      <c r="I460" s="20" t="s">
        <v>1988</v>
      </c>
      <c r="J460" s="13">
        <v>2397</v>
      </c>
      <c r="K460" t="s">
        <v>141</v>
      </c>
      <c r="L460" t="s">
        <v>3535</v>
      </c>
      <c r="M460" s="20" t="str">
        <f t="shared" si="67"/>
        <v>S</v>
      </c>
      <c r="N460" s="3">
        <v>5.6</v>
      </c>
      <c r="O460" s="23">
        <f t="shared" si="68"/>
        <v>5.15</v>
      </c>
      <c r="P460" s="3">
        <v>17.3</v>
      </c>
      <c r="Q460" s="3">
        <f>VLOOKUP(J460,Aux_H_adj!$X$2:$Y$922,2,FALSE)</f>
        <v>11.3</v>
      </c>
      <c r="R460" s="3">
        <f>VLOOKUP(J460,Aux_H_adj!$X$2:$Z$922,3,FALSE)</f>
        <v>40.299999999999997</v>
      </c>
      <c r="S460" s="3">
        <f t="shared" si="65"/>
        <v>5.5067610309795789</v>
      </c>
      <c r="T460" s="3">
        <v>69.5</v>
      </c>
      <c r="U460" s="23">
        <f t="shared" si="69"/>
        <v>21.09</v>
      </c>
      <c r="V460" s="3">
        <f t="shared" si="66"/>
        <v>6.7131554996161453</v>
      </c>
      <c r="W460" s="27">
        <f t="shared" si="70"/>
        <v>2.3999999999999998E-3</v>
      </c>
      <c r="X460" s="27">
        <f t="shared" si="71"/>
        <v>3.5000000000000001E-3</v>
      </c>
      <c r="Y460" s="3">
        <f>VLOOKUP(K460,SSP!$B$2:$D$113,3,FALSE)</f>
        <v>0.49</v>
      </c>
      <c r="Z460" s="3">
        <f>EXP(Ferez!$B$8+Ferez!$B$9*LN(X460)+Ferez!$B$10*LN(O460)+Ferez!$B$11*LN(Y460))</f>
        <v>4.6720331852155415</v>
      </c>
      <c r="AA460" s="3">
        <f>EXP(Ferez!$C$8+Ferez!$C$9*LN(Z460))</f>
        <v>2.3529427028223098</v>
      </c>
      <c r="AB460" s="3">
        <f>Ferez!$D$8+Ferez!$D$9*Z460+Ferez!$D$10*AA460</f>
        <v>0.75538608227602411</v>
      </c>
      <c r="AC460" s="3">
        <f t="shared" si="72"/>
        <v>7.7803619703138747</v>
      </c>
      <c r="AD460" s="3">
        <f>AC460*Ferez!$D$19</f>
        <v>3.8901809851569373</v>
      </c>
      <c r="AE460" s="3">
        <f>(AD460/1000)*(10000/Ferez!$D$21)</f>
        <v>9.7254524628923436E-2</v>
      </c>
      <c r="AF460" s="3">
        <f t="shared" si="73"/>
        <v>5.4274192674915653</v>
      </c>
      <c r="AG460" s="3">
        <f>AF460*Ferez!$D$19</f>
        <v>2.7137096337457827</v>
      </c>
      <c r="AH460" s="3">
        <f>(AG460/1000)*(10000/Ferez!$D$21)</f>
        <v>6.7842740843644569E-2</v>
      </c>
      <c r="AI460" s="3">
        <f>AE460*Ferez!$D$20</f>
        <v>0.35659992363938592</v>
      </c>
    </row>
    <row r="461" spans="1:35" x14ac:dyDescent="0.25">
      <c r="A461" s="4">
        <v>1239</v>
      </c>
      <c r="B461" s="21" t="s">
        <v>3522</v>
      </c>
      <c r="C461" s="104">
        <v>5</v>
      </c>
      <c r="D461" s="22" t="s">
        <v>1846</v>
      </c>
      <c r="E461" s="100">
        <v>42719</v>
      </c>
      <c r="F461" s="100">
        <v>44204</v>
      </c>
      <c r="G461" s="105">
        <v>4.0999999999999996</v>
      </c>
      <c r="H461" s="20" t="s">
        <v>1986</v>
      </c>
      <c r="I461" s="20" t="s">
        <v>1989</v>
      </c>
      <c r="J461" s="13">
        <v>2397</v>
      </c>
      <c r="K461" t="s">
        <v>141</v>
      </c>
      <c r="L461" t="s">
        <v>3535</v>
      </c>
      <c r="M461" s="20" t="str">
        <f t="shared" si="67"/>
        <v>S</v>
      </c>
      <c r="N461" s="3">
        <v>5.6</v>
      </c>
      <c r="O461" s="23">
        <f t="shared" si="68"/>
        <v>5.6</v>
      </c>
      <c r="P461" s="3">
        <v>23.5</v>
      </c>
      <c r="Q461" s="3">
        <f>VLOOKUP(J461,Aux_H_adj!$X$2:$Y$922,2,FALSE)</f>
        <v>11.3</v>
      </c>
      <c r="R461" s="3">
        <f>VLOOKUP(J461,Aux_H_adj!$X$2:$Z$922,3,FALSE)</f>
        <v>40.299999999999997</v>
      </c>
      <c r="S461" s="3">
        <f t="shared" si="65"/>
        <v>7.4802823253190809</v>
      </c>
      <c r="T461" s="3">
        <v>69.5</v>
      </c>
      <c r="U461" s="23">
        <f t="shared" si="69"/>
        <v>28.65</v>
      </c>
      <c r="V461" s="3">
        <f t="shared" si="66"/>
        <v>9.1195782391656035</v>
      </c>
      <c r="W461" s="27">
        <f t="shared" si="70"/>
        <v>4.4000000000000003E-3</v>
      </c>
      <c r="X461" s="27">
        <f t="shared" si="71"/>
        <v>6.4999999999999997E-3</v>
      </c>
      <c r="Y461" s="3">
        <f>VLOOKUP(K461,SSP!$B$2:$D$113,3,FALSE)</f>
        <v>0.49</v>
      </c>
      <c r="Z461" s="3">
        <f>EXP(Ferez!$B$8+Ferez!$B$9*LN(X461)+Ferez!$B$10*LN(O461)+Ferez!$B$11*LN(Y461))</f>
        <v>9.0892417381332304</v>
      </c>
      <c r="AA461" s="3">
        <f>EXP(Ferez!$C$8+Ferez!$C$9*LN(Z461))</f>
        <v>3.8552878405109041</v>
      </c>
      <c r="AB461" s="3">
        <f>Ferez!$D$8+Ferez!$D$9*Z461+Ferez!$D$10*AA461</f>
        <v>1.1692147085989186</v>
      </c>
      <c r="AC461" s="3">
        <f t="shared" si="72"/>
        <v>14.113744287243053</v>
      </c>
      <c r="AD461" s="3">
        <f>AC461*Ferez!$D$19</f>
        <v>7.0568721436215265</v>
      </c>
      <c r="AE461" s="3">
        <f>(AD461/1000)*(10000/Ferez!$D$21)</f>
        <v>0.17642180359053816</v>
      </c>
      <c r="AF461" s="3">
        <f t="shared" si="73"/>
        <v>10.258456446732149</v>
      </c>
      <c r="AG461" s="3">
        <f>AF461*Ferez!$D$19</f>
        <v>5.1292282233660744</v>
      </c>
      <c r="AH461" s="3">
        <f>(AG461/1000)*(10000/Ferez!$D$21)</f>
        <v>0.12823070558415187</v>
      </c>
      <c r="AI461" s="3">
        <f>AE461*Ferez!$D$20</f>
        <v>0.64687994649863989</v>
      </c>
    </row>
    <row r="462" spans="1:35" x14ac:dyDescent="0.25">
      <c r="A462" s="4">
        <v>1240</v>
      </c>
      <c r="B462" s="21" t="s">
        <v>3522</v>
      </c>
      <c r="C462" s="104">
        <v>5</v>
      </c>
      <c r="D462" s="22" t="s">
        <v>1846</v>
      </c>
      <c r="E462" s="100">
        <v>42719</v>
      </c>
      <c r="F462" s="100">
        <v>44204</v>
      </c>
      <c r="G462" s="105">
        <v>4.0999999999999996</v>
      </c>
      <c r="H462" s="20" t="s">
        <v>1986</v>
      </c>
      <c r="I462" s="20" t="s">
        <v>1990</v>
      </c>
      <c r="J462" s="13">
        <v>2397</v>
      </c>
      <c r="K462" t="s">
        <v>141</v>
      </c>
      <c r="L462" t="s">
        <v>3535</v>
      </c>
      <c r="M462" s="20" t="str">
        <f t="shared" si="67"/>
        <v>S</v>
      </c>
      <c r="N462" s="3">
        <v>5.6</v>
      </c>
      <c r="O462" s="23">
        <f t="shared" si="68"/>
        <v>3.82</v>
      </c>
      <c r="P462" s="3">
        <v>11.3</v>
      </c>
      <c r="Q462" s="3">
        <f>VLOOKUP(J462,Aux_H_adj!$X$2:$Y$922,2,FALSE)</f>
        <v>11.3</v>
      </c>
      <c r="R462" s="3">
        <f>VLOOKUP(J462,Aux_H_adj!$X$2:$Z$922,3,FALSE)</f>
        <v>40.299999999999997</v>
      </c>
      <c r="S462" s="3">
        <f t="shared" si="65"/>
        <v>3.5969017138768349</v>
      </c>
      <c r="T462" s="3">
        <v>69.5</v>
      </c>
      <c r="U462" s="23">
        <f t="shared" si="69"/>
        <v>13.78</v>
      </c>
      <c r="V462" s="3">
        <f t="shared" si="66"/>
        <v>4.3863102316126357</v>
      </c>
      <c r="W462" s="27">
        <f t="shared" si="70"/>
        <v>1E-3</v>
      </c>
      <c r="X462" s="27">
        <f t="shared" si="71"/>
        <v>1.5E-3</v>
      </c>
      <c r="Y462" s="3">
        <f>VLOOKUP(K462,SSP!$B$2:$D$113,3,FALSE)</f>
        <v>0.49</v>
      </c>
      <c r="Z462" s="3">
        <f>EXP(Ferez!$B$8+Ferez!$B$9*LN(X462)+Ferez!$B$10*LN(O462)+Ferez!$B$11*LN(Y462))</f>
        <v>1.5741463272372413</v>
      </c>
      <c r="AA462" s="3">
        <f>EXP(Ferez!$C$8+Ferez!$C$9*LN(Z462))</f>
        <v>1.0496864671675576</v>
      </c>
      <c r="AB462" s="3">
        <f>Ferez!$D$8+Ferez!$D$9*Z462+Ferez!$D$10*AA462</f>
        <v>0.48668177251426614</v>
      </c>
      <c r="AC462" s="3">
        <f t="shared" si="72"/>
        <v>3.1105145669190652</v>
      </c>
      <c r="AD462" s="3">
        <f>AC462*Ferez!$D$19</f>
        <v>1.5552572834595326</v>
      </c>
      <c r="AE462" s="3">
        <f>(AD462/1000)*(10000/Ferez!$D$21)</f>
        <v>3.888143208648831E-2</v>
      </c>
      <c r="AF462" s="3">
        <f t="shared" si="73"/>
        <v>2.0608280997515074</v>
      </c>
      <c r="AG462" s="3">
        <f>AF462*Ferez!$D$19</f>
        <v>1.0304140498757537</v>
      </c>
      <c r="AH462" s="3">
        <f>(AG462/1000)*(10000/Ferez!$D$21)</f>
        <v>2.5760351246893839E-2</v>
      </c>
      <c r="AI462" s="3">
        <f>AE462*Ferez!$D$20</f>
        <v>0.14256525098379047</v>
      </c>
    </row>
    <row r="463" spans="1:35" x14ac:dyDescent="0.25">
      <c r="A463" s="4">
        <v>1235</v>
      </c>
      <c r="B463" s="21" t="s">
        <v>3522</v>
      </c>
      <c r="C463" s="104">
        <v>5</v>
      </c>
      <c r="D463" s="22" t="s">
        <v>1846</v>
      </c>
      <c r="E463" s="100">
        <v>42719</v>
      </c>
      <c r="F463" s="100">
        <v>44204</v>
      </c>
      <c r="G463" s="105">
        <v>4.0999999999999996</v>
      </c>
      <c r="H463" s="20" t="s">
        <v>1982</v>
      </c>
      <c r="I463" s="20" t="s">
        <v>1983</v>
      </c>
      <c r="J463" s="13">
        <v>2398</v>
      </c>
      <c r="K463" t="s">
        <v>197</v>
      </c>
      <c r="L463" t="s">
        <v>67</v>
      </c>
      <c r="M463" s="20" t="str">
        <f t="shared" si="67"/>
        <v>N</v>
      </c>
      <c r="N463" s="3">
        <v>9</v>
      </c>
      <c r="O463" s="23">
        <f t="shared" si="68"/>
        <v>9</v>
      </c>
      <c r="P463" s="3">
        <v>58.2</v>
      </c>
      <c r="Q463" s="3">
        <f>VLOOKUP(J463,Aux_H_adj!$X$2:$Y$922,2,FALSE)</f>
        <v>58.2</v>
      </c>
      <c r="R463" s="3">
        <f>VLOOKUP(J463,Aux_H_adj!$X$2:$Z$922,3,FALSE)</f>
        <v>58.2</v>
      </c>
      <c r="S463" s="3">
        <f t="shared" si="65"/>
        <v>18.52563537589662</v>
      </c>
      <c r="T463" s="3">
        <v>69.8</v>
      </c>
      <c r="U463" s="23">
        <f t="shared" si="69"/>
        <v>69.8</v>
      </c>
      <c r="V463" s="3">
        <f t="shared" si="66"/>
        <v>22.218030055628589</v>
      </c>
      <c r="W463" s="27">
        <f t="shared" si="70"/>
        <v>2.7E-2</v>
      </c>
      <c r="X463" s="27">
        <f t="shared" si="71"/>
        <v>3.8800000000000001E-2</v>
      </c>
      <c r="Y463" s="3">
        <f>VLOOKUP(K463,SSP!$B$2:$D$113,3,FALSE)</f>
        <v>0.41000000000000009</v>
      </c>
      <c r="Z463" s="3">
        <f>EXP(Ferez!$B$8+Ferez!$B$9*LN(X463)+Ferez!$B$10*LN(O463)+Ferez!$B$11*LN(Y463))</f>
        <v>64.670707489034385</v>
      </c>
      <c r="AA463" s="3">
        <f>EXP(Ferez!$C$8+Ferez!$C$9*LN(Z463))</f>
        <v>16.532889838956962</v>
      </c>
      <c r="AB463" s="3">
        <f>Ferez!$D$8+Ferez!$D$9*Z463+Ferez!$D$10*AA463</f>
        <v>6.9132279663112488</v>
      </c>
      <c r="AC463" s="3">
        <f t="shared" si="72"/>
        <v>88.1168252943026</v>
      </c>
      <c r="AD463" s="3">
        <f>AC463*Ferez!$D$19</f>
        <v>44.0584126471513</v>
      </c>
      <c r="AE463" s="3">
        <f>(AD463/1000)*(10000/Ferez!$D$21)</f>
        <v>1.1014603161787826</v>
      </c>
      <c r="AF463" s="3">
        <f t="shared" si="73"/>
        <v>71.583935455345639</v>
      </c>
      <c r="AG463" s="3">
        <f>AF463*Ferez!$D$19</f>
        <v>35.791967727672819</v>
      </c>
      <c r="AH463" s="3">
        <f>(AG463/1000)*(10000/Ferez!$D$21)</f>
        <v>0.89479919319182044</v>
      </c>
      <c r="AI463" s="3">
        <f>AE463*Ferez!$D$20</f>
        <v>4.0386878259888697</v>
      </c>
    </row>
    <row r="464" spans="1:35" x14ac:dyDescent="0.25">
      <c r="A464" s="4">
        <v>1241</v>
      </c>
      <c r="B464" s="21" t="s">
        <v>3522</v>
      </c>
      <c r="C464" s="104">
        <v>5</v>
      </c>
      <c r="D464" s="22" t="s">
        <v>1846</v>
      </c>
      <c r="E464" s="100">
        <v>42719</v>
      </c>
      <c r="F464" s="100">
        <v>44204</v>
      </c>
      <c r="G464" s="105">
        <v>4.0999999999999996</v>
      </c>
      <c r="H464" s="20" t="s">
        <v>1991</v>
      </c>
      <c r="I464" s="20" t="s">
        <v>1992</v>
      </c>
      <c r="J464" s="13">
        <v>2399</v>
      </c>
      <c r="K464" t="s">
        <v>197</v>
      </c>
      <c r="L464" t="s">
        <v>67</v>
      </c>
      <c r="M464" s="20" t="str">
        <f t="shared" si="67"/>
        <v>S</v>
      </c>
      <c r="N464" s="3">
        <v>11</v>
      </c>
      <c r="O464" s="23">
        <f t="shared" si="68"/>
        <v>11</v>
      </c>
      <c r="P464" s="3">
        <v>47.8</v>
      </c>
      <c r="Q464" s="3">
        <f>VLOOKUP(J464,Aux_H_adj!$X$2:$Y$922,2,FALSE)</f>
        <v>27.6</v>
      </c>
      <c r="R464" s="3">
        <f>VLOOKUP(J464,Aux_H_adj!$X$2:$Z$922,3,FALSE)</f>
        <v>47.8</v>
      </c>
      <c r="S464" s="3">
        <f t="shared" si="65"/>
        <v>15.215212559585193</v>
      </c>
      <c r="T464" s="3">
        <v>130.1</v>
      </c>
      <c r="U464" s="23">
        <f t="shared" si="69"/>
        <v>58.27</v>
      </c>
      <c r="V464" s="3">
        <f t="shared" si="66"/>
        <v>18.547917067929482</v>
      </c>
      <c r="W464" s="27">
        <f t="shared" si="70"/>
        <v>1.8200000000000001E-2</v>
      </c>
      <c r="X464" s="27">
        <f t="shared" si="71"/>
        <v>2.7E-2</v>
      </c>
      <c r="Y464" s="3">
        <f>VLOOKUP(K464,SSP!$B$2:$D$113,3,FALSE)</f>
        <v>0.41000000000000009</v>
      </c>
      <c r="Z464" s="3">
        <f>EXP(Ferez!$B$8+Ferez!$B$9*LN(X464)+Ferez!$B$10*LN(O464)+Ferez!$B$11*LN(Y464))</f>
        <v>55.680370453577588</v>
      </c>
      <c r="AA464" s="3">
        <f>EXP(Ferez!$C$8+Ferez!$C$9*LN(Z464))</f>
        <v>14.795057048334989</v>
      </c>
      <c r="AB464" s="3">
        <f>Ferez!$D$8+Ferez!$D$9*Z464+Ferez!$D$10*AA464</f>
        <v>5.9571625507871362</v>
      </c>
      <c r="AC464" s="3">
        <f t="shared" si="72"/>
        <v>76.432590052699709</v>
      </c>
      <c r="AD464" s="3">
        <f>AC464*Ferez!$D$19</f>
        <v>38.216295026349854</v>
      </c>
      <c r="AE464" s="3">
        <f>(AD464/1000)*(10000/Ferez!$D$21)</f>
        <v>0.95540737565874645</v>
      </c>
      <c r="AF464" s="3">
        <f t="shared" si="73"/>
        <v>61.637533004364727</v>
      </c>
      <c r="AG464" s="3">
        <f>AF464*Ferez!$D$19</f>
        <v>30.818766502182363</v>
      </c>
      <c r="AH464" s="3">
        <f>(AG464/1000)*(10000/Ferez!$D$21)</f>
        <v>0.77046916255455911</v>
      </c>
      <c r="AI464" s="3">
        <f>AE464*Ferez!$D$20</f>
        <v>3.5031603774154036</v>
      </c>
    </row>
    <row r="465" spans="1:35" x14ac:dyDescent="0.25">
      <c r="A465" s="4">
        <v>1242</v>
      </c>
      <c r="B465" s="21" t="s">
        <v>3522</v>
      </c>
      <c r="C465" s="104">
        <v>5</v>
      </c>
      <c r="D465" s="22" t="s">
        <v>1846</v>
      </c>
      <c r="E465" s="100">
        <v>42719</v>
      </c>
      <c r="F465" s="100">
        <v>44204</v>
      </c>
      <c r="G465" s="105">
        <v>4.0999999999999996</v>
      </c>
      <c r="H465" s="20" t="s">
        <v>1991</v>
      </c>
      <c r="I465" s="20" t="s">
        <v>1993</v>
      </c>
      <c r="J465" s="13">
        <v>2399</v>
      </c>
      <c r="K465" t="s">
        <v>197</v>
      </c>
      <c r="L465" t="s">
        <v>67</v>
      </c>
      <c r="M465" s="20" t="str">
        <f t="shared" si="67"/>
        <v>S</v>
      </c>
      <c r="N465" s="3">
        <v>11</v>
      </c>
      <c r="O465" s="23">
        <f t="shared" si="68"/>
        <v>7.39</v>
      </c>
      <c r="P465" s="3">
        <v>35.6</v>
      </c>
      <c r="Q465" s="3">
        <f>VLOOKUP(J465,Aux_H_adj!$X$2:$Y$922,2,FALSE)</f>
        <v>27.6</v>
      </c>
      <c r="R465" s="3">
        <f>VLOOKUP(J465,Aux_H_adj!$X$2:$Z$922,3,FALSE)</f>
        <v>47.8</v>
      </c>
      <c r="S465" s="3">
        <f t="shared" si="65"/>
        <v>11.331831948142948</v>
      </c>
      <c r="T465" s="3">
        <v>130.1</v>
      </c>
      <c r="U465" s="23">
        <f t="shared" si="69"/>
        <v>43.4</v>
      </c>
      <c r="V465" s="3">
        <f t="shared" si="66"/>
        <v>13.814649060376516</v>
      </c>
      <c r="W465" s="27">
        <f t="shared" si="70"/>
        <v>1.01E-2</v>
      </c>
      <c r="X465" s="27">
        <f t="shared" si="71"/>
        <v>1.4999999999999999E-2</v>
      </c>
      <c r="Y465" s="3">
        <f>VLOOKUP(K465,SSP!$B$2:$D$113,3,FALSE)</f>
        <v>0.41000000000000009</v>
      </c>
      <c r="Z465" s="3">
        <f>EXP(Ferez!$B$8+Ferez!$B$9*LN(X465)+Ferez!$B$10*LN(O465)+Ferez!$B$11*LN(Y465))</f>
        <v>21.79679593484277</v>
      </c>
      <c r="AA465" s="3">
        <f>EXP(Ferez!$C$8+Ferez!$C$9*LN(Z465))</f>
        <v>7.3774325187048602</v>
      </c>
      <c r="AB465" s="3">
        <f>Ferez!$D$8+Ferez!$D$9*Z465+Ferez!$D$10*AA465</f>
        <v>2.4286916361822759</v>
      </c>
      <c r="AC465" s="3">
        <f t="shared" si="72"/>
        <v>31.602920089729906</v>
      </c>
      <c r="AD465" s="3">
        <f>AC465*Ferez!$D$19</f>
        <v>15.801460044864953</v>
      </c>
      <c r="AE465" s="3">
        <f>(AD465/1000)*(10000/Ferez!$D$21)</f>
        <v>0.39503650112162381</v>
      </c>
      <c r="AF465" s="3">
        <f t="shared" si="73"/>
        <v>24.225487571025045</v>
      </c>
      <c r="AG465" s="3">
        <f>AF465*Ferez!$D$19</f>
        <v>12.112743785512523</v>
      </c>
      <c r="AH465" s="3">
        <f>(AG465/1000)*(10000/Ferez!$D$21)</f>
        <v>0.30281859463781302</v>
      </c>
      <c r="AI465" s="3">
        <f>AE465*Ferez!$D$20</f>
        <v>1.4484671707792873</v>
      </c>
    </row>
    <row r="466" spans="1:35" x14ac:dyDescent="0.25">
      <c r="A466" s="4">
        <v>1243</v>
      </c>
      <c r="B466" s="21" t="s">
        <v>3522</v>
      </c>
      <c r="C466" s="104">
        <v>5</v>
      </c>
      <c r="D466" s="22" t="s">
        <v>1846</v>
      </c>
      <c r="E466" s="100">
        <v>42719</v>
      </c>
      <c r="F466" s="100">
        <v>44204</v>
      </c>
      <c r="G466" s="105">
        <v>4.0999999999999996</v>
      </c>
      <c r="H466" s="20" t="s">
        <v>1991</v>
      </c>
      <c r="I466" s="20" t="s">
        <v>1994</v>
      </c>
      <c r="J466" s="13">
        <v>2399</v>
      </c>
      <c r="K466" t="s">
        <v>197</v>
      </c>
      <c r="L466" t="s">
        <v>67</v>
      </c>
      <c r="M466" s="20" t="str">
        <f t="shared" si="67"/>
        <v>S</v>
      </c>
      <c r="N466" s="3">
        <v>11</v>
      </c>
      <c r="O466" s="23">
        <f t="shared" si="68"/>
        <v>6.6</v>
      </c>
      <c r="P466" s="3">
        <v>27.6</v>
      </c>
      <c r="Q466" s="3">
        <f>VLOOKUP(J466,Aux_H_adj!$X$2:$Y$922,2,FALSE)</f>
        <v>27.6</v>
      </c>
      <c r="R466" s="3">
        <f>VLOOKUP(J466,Aux_H_adj!$X$2:$Z$922,3,FALSE)</f>
        <v>47.8</v>
      </c>
      <c r="S466" s="3">
        <f t="shared" si="65"/>
        <v>8.7853528586726242</v>
      </c>
      <c r="T466" s="3">
        <v>130.1</v>
      </c>
      <c r="U466" s="23">
        <f t="shared" si="69"/>
        <v>33.65</v>
      </c>
      <c r="V466" s="3">
        <f t="shared" si="66"/>
        <v>10.711127670084556</v>
      </c>
      <c r="W466" s="27">
        <f t="shared" si="70"/>
        <v>6.1000000000000004E-3</v>
      </c>
      <c r="X466" s="27">
        <f t="shared" si="71"/>
        <v>8.9999999999999993E-3</v>
      </c>
      <c r="Y466" s="3">
        <f>VLOOKUP(K466,SSP!$B$2:$D$113,3,FALSE)</f>
        <v>0.41000000000000009</v>
      </c>
      <c r="Z466" s="3">
        <f>EXP(Ferez!$B$8+Ferez!$B$9*LN(X466)+Ferez!$B$10*LN(O466)+Ferez!$B$11*LN(Y466))</f>
        <v>12.065636586122462</v>
      </c>
      <c r="AA466" s="3">
        <f>EXP(Ferez!$C$8+Ferez!$C$9*LN(Z466))</f>
        <v>4.7570298529649309</v>
      </c>
      <c r="AB466" s="3">
        <f>Ferez!$D$8+Ferez!$D$9*Z466+Ferez!$D$10*AA466</f>
        <v>1.4575928425362876</v>
      </c>
      <c r="AC466" s="3">
        <f t="shared" si="72"/>
        <v>18.280259281623678</v>
      </c>
      <c r="AD466" s="3">
        <f>AC466*Ferez!$D$19</f>
        <v>9.1401296408118391</v>
      </c>
      <c r="AE466" s="3">
        <f>(AD466/1000)*(10000/Ferez!$D$21)</f>
        <v>0.22850324102029598</v>
      </c>
      <c r="AF466" s="3">
        <f t="shared" si="73"/>
        <v>13.52322942865875</v>
      </c>
      <c r="AG466" s="3">
        <f>AF466*Ferez!$D$19</f>
        <v>6.761614714329375</v>
      </c>
      <c r="AH466" s="3">
        <f>(AG466/1000)*(10000/Ferez!$D$21)</f>
        <v>0.16904036785823437</v>
      </c>
      <c r="AI466" s="3">
        <f>AE466*Ferez!$D$20</f>
        <v>0.83784521707441861</v>
      </c>
    </row>
    <row r="467" spans="1:35" x14ac:dyDescent="0.25">
      <c r="A467" s="4">
        <v>1244</v>
      </c>
      <c r="B467" s="21" t="s">
        <v>3522</v>
      </c>
      <c r="C467" s="104">
        <v>5</v>
      </c>
      <c r="D467" s="22" t="s">
        <v>1846</v>
      </c>
      <c r="E467" s="100">
        <v>42719</v>
      </c>
      <c r="F467" s="100">
        <v>44204</v>
      </c>
      <c r="G467" s="105">
        <v>4.0999999999999996</v>
      </c>
      <c r="H467" s="20" t="s">
        <v>1991</v>
      </c>
      <c r="I467" s="20" t="s">
        <v>1995</v>
      </c>
      <c r="J467" s="13">
        <v>2399</v>
      </c>
      <c r="K467" t="s">
        <v>197</v>
      </c>
      <c r="L467" t="s">
        <v>67</v>
      </c>
      <c r="M467" s="20" t="str">
        <f t="shared" si="67"/>
        <v>S</v>
      </c>
      <c r="N467" s="3">
        <v>11</v>
      </c>
      <c r="O467" s="23">
        <f t="shared" si="68"/>
        <v>7.8</v>
      </c>
      <c r="P467" s="3">
        <v>40.5</v>
      </c>
      <c r="Q467" s="3">
        <f>VLOOKUP(J467,Aux_H_adj!$X$2:$Y$922,2,FALSE)</f>
        <v>27.6</v>
      </c>
      <c r="R467" s="3">
        <f>VLOOKUP(J467,Aux_H_adj!$X$2:$Z$922,3,FALSE)</f>
        <v>47.8</v>
      </c>
      <c r="S467" s="3">
        <f t="shared" si="65"/>
        <v>12.891550390443523</v>
      </c>
      <c r="T467" s="3">
        <v>130.1</v>
      </c>
      <c r="U467" s="23">
        <f t="shared" si="69"/>
        <v>49.37</v>
      </c>
      <c r="V467" s="3">
        <f t="shared" si="66"/>
        <v>15.714959080893745</v>
      </c>
      <c r="W467" s="27">
        <f t="shared" si="70"/>
        <v>1.3100000000000001E-2</v>
      </c>
      <c r="X467" s="27">
        <f t="shared" si="71"/>
        <v>1.9400000000000001E-2</v>
      </c>
      <c r="Y467" s="3">
        <f>VLOOKUP(K467,SSP!$B$2:$D$113,3,FALSE)</f>
        <v>0.41000000000000009</v>
      </c>
      <c r="Z467" s="3">
        <f>EXP(Ferez!$B$8+Ferez!$B$9*LN(X467)+Ferez!$B$10*LN(O467)+Ferez!$B$11*LN(Y467))</f>
        <v>29.275139963217491</v>
      </c>
      <c r="AA467" s="3">
        <f>EXP(Ferez!$C$8+Ferez!$C$9*LN(Z467))</f>
        <v>9.1824018161290439</v>
      </c>
      <c r="AB467" s="3">
        <f>Ferez!$D$8+Ferez!$D$9*Z467+Ferez!$D$10*AA467</f>
        <v>3.1929782822887374</v>
      </c>
      <c r="AC467" s="3">
        <f t="shared" si="72"/>
        <v>41.65052006163527</v>
      </c>
      <c r="AD467" s="3">
        <f>AC467*Ferez!$D$19</f>
        <v>20.825260030817635</v>
      </c>
      <c r="AE467" s="3">
        <f>(AD467/1000)*(10000/Ferez!$D$21)</f>
        <v>0.52063150077044085</v>
      </c>
      <c r="AF467" s="3">
        <f t="shared" si="73"/>
        <v>32.468118245506226</v>
      </c>
      <c r="AG467" s="3">
        <f>AF467*Ferez!$D$19</f>
        <v>16.234059122753113</v>
      </c>
      <c r="AH467" s="3">
        <f>(AG467/1000)*(10000/Ferez!$D$21)</f>
        <v>0.40585147806882782</v>
      </c>
      <c r="AI467" s="3">
        <f>AE467*Ferez!$D$20</f>
        <v>1.9089821694916163</v>
      </c>
    </row>
    <row r="468" spans="1:35" x14ac:dyDescent="0.25">
      <c r="A468" s="4">
        <v>1245</v>
      </c>
      <c r="B468" s="21" t="s">
        <v>3522</v>
      </c>
      <c r="C468" s="104">
        <v>5</v>
      </c>
      <c r="D468" s="22" t="s">
        <v>1846</v>
      </c>
      <c r="E468" s="100">
        <v>42719</v>
      </c>
      <c r="F468" s="100">
        <v>44204</v>
      </c>
      <c r="G468" s="105">
        <v>4.0999999999999996</v>
      </c>
      <c r="H468" s="20" t="s">
        <v>1991</v>
      </c>
      <c r="I468" s="20" t="s">
        <v>1996</v>
      </c>
      <c r="J468" s="13">
        <v>2399</v>
      </c>
      <c r="K468" t="s">
        <v>197</v>
      </c>
      <c r="L468" t="s">
        <v>67</v>
      </c>
      <c r="M468" s="20" t="str">
        <f t="shared" si="67"/>
        <v>S</v>
      </c>
      <c r="N468" s="3">
        <v>11</v>
      </c>
      <c r="O468" s="23">
        <f t="shared" si="68"/>
        <v>7.1</v>
      </c>
      <c r="P468" s="3">
        <v>32.4</v>
      </c>
      <c r="Q468" s="3">
        <f>VLOOKUP(J468,Aux_H_adj!$X$2:$Y$922,2,FALSE)</f>
        <v>27.6</v>
      </c>
      <c r="R468" s="3">
        <f>VLOOKUP(J468,Aux_H_adj!$X$2:$Z$922,3,FALSE)</f>
        <v>47.8</v>
      </c>
      <c r="S468" s="3">
        <f t="shared" si="65"/>
        <v>10.313240312354818</v>
      </c>
      <c r="T468" s="3">
        <v>130.1</v>
      </c>
      <c r="U468" s="23">
        <f t="shared" si="69"/>
        <v>39.5</v>
      </c>
      <c r="V468" s="3">
        <f t="shared" si="66"/>
        <v>12.573240504259733</v>
      </c>
      <c r="W468" s="27">
        <f t="shared" si="70"/>
        <v>8.3999999999999995E-3</v>
      </c>
      <c r="X468" s="27">
        <f t="shared" si="71"/>
        <v>1.24E-2</v>
      </c>
      <c r="Y468" s="3">
        <f>VLOOKUP(K468,SSP!$B$2:$D$113,3,FALSE)</f>
        <v>0.41000000000000009</v>
      </c>
      <c r="Z468" s="3">
        <f>EXP(Ferez!$B$8+Ferez!$B$9*LN(X468)+Ferez!$B$10*LN(O468)+Ferez!$B$11*LN(Y468))</f>
        <v>17.520991038143098</v>
      </c>
      <c r="AA468" s="3">
        <f>EXP(Ferez!$C$8+Ferez!$C$9*LN(Z468))</f>
        <v>6.2739531243059083</v>
      </c>
      <c r="AB468" s="3">
        <f>Ferez!$D$8+Ferez!$D$9*Z468+Ferez!$D$10*AA468</f>
        <v>1.9978668692243269</v>
      </c>
      <c r="AC468" s="3">
        <f t="shared" si="72"/>
        <v>25.792811031673335</v>
      </c>
      <c r="AD468" s="3">
        <f>AC468*Ferez!$D$19</f>
        <v>12.896405515836667</v>
      </c>
      <c r="AE468" s="3">
        <f>(AD468/1000)*(10000/Ferez!$D$21)</f>
        <v>0.32241013789591666</v>
      </c>
      <c r="AF468" s="3">
        <f t="shared" si="73"/>
        <v>19.518857907367426</v>
      </c>
      <c r="AG468" s="3">
        <f>AF468*Ferez!$D$19</f>
        <v>9.7594289536837131</v>
      </c>
      <c r="AH468" s="3">
        <f>(AG468/1000)*(10000/Ferez!$D$21)</f>
        <v>0.2439857238420928</v>
      </c>
      <c r="AI468" s="3">
        <f>AE468*Ferez!$D$20</f>
        <v>1.1821705056183611</v>
      </c>
    </row>
    <row r="469" spans="1:35" x14ac:dyDescent="0.25">
      <c r="A469" s="4">
        <v>1246</v>
      </c>
      <c r="B469" s="21" t="s">
        <v>3522</v>
      </c>
      <c r="C469" s="104">
        <v>5</v>
      </c>
      <c r="D469" s="22" t="s">
        <v>1846</v>
      </c>
      <c r="E469" s="100">
        <v>42719</v>
      </c>
      <c r="F469" s="100">
        <v>44204</v>
      </c>
      <c r="G469" s="105">
        <v>4.0999999999999996</v>
      </c>
      <c r="H469" s="20" t="s">
        <v>1997</v>
      </c>
      <c r="I469" s="20" t="s">
        <v>1998</v>
      </c>
      <c r="J469" s="13">
        <v>2400</v>
      </c>
      <c r="K469" t="s">
        <v>247</v>
      </c>
      <c r="L469" t="s">
        <v>238</v>
      </c>
      <c r="M469" s="20" t="str">
        <f t="shared" si="67"/>
        <v>S</v>
      </c>
      <c r="N469" s="3">
        <v>6.2</v>
      </c>
      <c r="O469" s="23">
        <f t="shared" si="68"/>
        <v>6.2</v>
      </c>
      <c r="P469" s="3">
        <v>30</v>
      </c>
      <c r="Q469" s="3">
        <f>VLOOKUP(J469,Aux_H_adj!$X$2:$Y$922,2,FALSE)</f>
        <v>12.7</v>
      </c>
      <c r="R469" s="3">
        <f>VLOOKUP(J469,Aux_H_adj!$X$2:$Z$922,3,FALSE)</f>
        <v>37.6</v>
      </c>
      <c r="S469" s="3">
        <f t="shared" si="65"/>
        <v>9.5492965855137211</v>
      </c>
      <c r="T469" s="3">
        <v>91</v>
      </c>
      <c r="U469" s="23">
        <f t="shared" si="69"/>
        <v>36.57</v>
      </c>
      <c r="V469" s="3">
        <f t="shared" si="66"/>
        <v>11.640592537741226</v>
      </c>
      <c r="W469" s="27">
        <f t="shared" si="70"/>
        <v>7.1999999999999998E-3</v>
      </c>
      <c r="X469" s="27">
        <f t="shared" si="71"/>
        <v>1.06E-2</v>
      </c>
      <c r="Y469" s="3">
        <f>VLOOKUP(K469,SSP!$B$2:$D$113,3,FALSE)</f>
        <v>0.49000000000000005</v>
      </c>
      <c r="Z469" s="3">
        <f>EXP(Ferez!$B$8+Ferez!$B$9*LN(X469)+Ferez!$B$10*LN(O469)+Ferez!$B$11*LN(Y469))</f>
        <v>15.912057026872468</v>
      </c>
      <c r="AA469" s="3">
        <f>EXP(Ferez!$C$8+Ferez!$C$9*LN(Z469))</f>
        <v>5.841211446284805</v>
      </c>
      <c r="AB469" s="3">
        <f>Ferez!$D$8+Ferez!$D$9*Z469+Ferez!$D$10*AA469</f>
        <v>1.8372628839769061</v>
      </c>
      <c r="AC469" s="3">
        <f t="shared" si="72"/>
        <v>23.590531357134179</v>
      </c>
      <c r="AD469" s="3">
        <f>AC469*Ferez!$D$19</f>
        <v>11.795265678567089</v>
      </c>
      <c r="AE469" s="3">
        <f>(AD469/1000)*(10000/Ferez!$D$21)</f>
        <v>0.29488164196417721</v>
      </c>
      <c r="AF469" s="3">
        <f t="shared" si="73"/>
        <v>17.749319910849373</v>
      </c>
      <c r="AG469" s="3">
        <f>AF469*Ferez!$D$19</f>
        <v>8.8746599554246863</v>
      </c>
      <c r="AH469" s="3">
        <f>(AG469/1000)*(10000/Ferez!$D$21)</f>
        <v>0.22186649888561713</v>
      </c>
      <c r="AI469" s="3">
        <f>AE469*Ferez!$D$20</f>
        <v>1.0812326872019831</v>
      </c>
    </row>
    <row r="470" spans="1:35" x14ac:dyDescent="0.25">
      <c r="A470" s="4">
        <v>1247</v>
      </c>
      <c r="B470" s="21" t="s">
        <v>3522</v>
      </c>
      <c r="C470" s="104">
        <v>5</v>
      </c>
      <c r="D470" s="22" t="s">
        <v>1846</v>
      </c>
      <c r="E470" s="100">
        <v>42719</v>
      </c>
      <c r="F470" s="100">
        <v>44204</v>
      </c>
      <c r="G470" s="105">
        <v>4.0999999999999996</v>
      </c>
      <c r="H470" s="20" t="s">
        <v>1997</v>
      </c>
      <c r="I470" s="20" t="s">
        <v>1999</v>
      </c>
      <c r="J470" s="13">
        <v>2400</v>
      </c>
      <c r="K470" t="s">
        <v>247</v>
      </c>
      <c r="L470" t="s">
        <v>238</v>
      </c>
      <c r="M470" s="20" t="str">
        <f t="shared" si="67"/>
        <v>S</v>
      </c>
      <c r="N470" s="3">
        <v>6.2</v>
      </c>
      <c r="O470" s="23">
        <f t="shared" si="68"/>
        <v>6.2</v>
      </c>
      <c r="P470" s="3">
        <v>24.4</v>
      </c>
      <c r="Q470" s="3">
        <f>VLOOKUP(J470,Aux_H_adj!$X$2:$Y$922,2,FALSE)</f>
        <v>12.7</v>
      </c>
      <c r="R470" s="3">
        <f>VLOOKUP(J470,Aux_H_adj!$X$2:$Z$922,3,FALSE)</f>
        <v>37.6</v>
      </c>
      <c r="S470" s="3">
        <f t="shared" si="65"/>
        <v>7.766761222884492</v>
      </c>
      <c r="T470" s="3">
        <v>91</v>
      </c>
      <c r="U470" s="23">
        <f t="shared" si="69"/>
        <v>29.75</v>
      </c>
      <c r="V470" s="3">
        <f t="shared" si="66"/>
        <v>9.4697191139677734</v>
      </c>
      <c r="W470" s="27">
        <f t="shared" si="70"/>
        <v>4.7000000000000002E-3</v>
      </c>
      <c r="X470" s="27">
        <f t="shared" si="71"/>
        <v>7.0000000000000001E-3</v>
      </c>
      <c r="Y470" s="3">
        <f>VLOOKUP(K470,SSP!$B$2:$D$113,3,FALSE)</f>
        <v>0.49000000000000005</v>
      </c>
      <c r="Z470" s="3">
        <f>EXP(Ferez!$B$8+Ferez!$B$9*LN(X470)+Ferez!$B$10*LN(O470)+Ferez!$B$11*LN(Y470))</f>
        <v>10.750799048109673</v>
      </c>
      <c r="AA470" s="3">
        <f>EXP(Ferez!$C$8+Ferez!$C$9*LN(Z470))</f>
        <v>4.3667279305766709</v>
      </c>
      <c r="AB470" s="3">
        <f>Ferez!$D$8+Ferez!$D$9*Z470+Ferez!$D$10*AA470</f>
        <v>1.3295065087336502</v>
      </c>
      <c r="AC470" s="3">
        <f t="shared" si="72"/>
        <v>16.447033487419993</v>
      </c>
      <c r="AD470" s="3">
        <f>AC470*Ferez!$D$19</f>
        <v>8.2235167437099967</v>
      </c>
      <c r="AE470" s="3">
        <f>(AD470/1000)*(10000/Ferez!$D$21)</f>
        <v>0.20558791859274991</v>
      </c>
      <c r="AF470" s="3">
        <f t="shared" si="73"/>
        <v>12.080305556843324</v>
      </c>
      <c r="AG470" s="3">
        <f>AF470*Ferez!$D$19</f>
        <v>6.0401527784216622</v>
      </c>
      <c r="AH470" s="3">
        <f>(AG470/1000)*(10000/Ferez!$D$21)</f>
        <v>0.15100381946054156</v>
      </c>
      <c r="AI470" s="3">
        <f>AE470*Ferez!$D$20</f>
        <v>0.7538223681734163</v>
      </c>
    </row>
    <row r="471" spans="1:35" x14ac:dyDescent="0.25">
      <c r="A471" s="4">
        <v>1248</v>
      </c>
      <c r="B471" s="21" t="s">
        <v>3522</v>
      </c>
      <c r="C471" s="104">
        <v>5</v>
      </c>
      <c r="D471" s="22" t="s">
        <v>1846</v>
      </c>
      <c r="E471" s="100">
        <v>42719</v>
      </c>
      <c r="F471" s="100">
        <v>44204</v>
      </c>
      <c r="G471" s="105">
        <v>4.0999999999999996</v>
      </c>
      <c r="H471" s="20" t="s">
        <v>1997</v>
      </c>
      <c r="I471" s="20" t="s">
        <v>2000</v>
      </c>
      <c r="J471" s="13">
        <v>2400</v>
      </c>
      <c r="K471" t="s">
        <v>247</v>
      </c>
      <c r="L471" t="s">
        <v>238</v>
      </c>
      <c r="M471" s="20" t="str">
        <f t="shared" si="67"/>
        <v>S</v>
      </c>
      <c r="N471" s="3">
        <v>6.2</v>
      </c>
      <c r="O471" s="23">
        <f t="shared" si="68"/>
        <v>6.2</v>
      </c>
      <c r="P471" s="3">
        <v>24.3</v>
      </c>
      <c r="Q471" s="3">
        <f>VLOOKUP(J471,Aux_H_adj!$X$2:$Y$922,2,FALSE)</f>
        <v>12.7</v>
      </c>
      <c r="R471" s="3">
        <f>VLOOKUP(J471,Aux_H_adj!$X$2:$Z$922,3,FALSE)</f>
        <v>37.6</v>
      </c>
      <c r="S471" s="3">
        <f t="shared" si="65"/>
        <v>7.7349302342661135</v>
      </c>
      <c r="T471" s="3">
        <v>91</v>
      </c>
      <c r="U471" s="23">
        <f t="shared" si="69"/>
        <v>29.62</v>
      </c>
      <c r="V471" s="3">
        <f t="shared" si="66"/>
        <v>9.4283388287638807</v>
      </c>
      <c r="W471" s="27">
        <f t="shared" si="70"/>
        <v>4.7000000000000002E-3</v>
      </c>
      <c r="X471" s="27">
        <f t="shared" si="71"/>
        <v>7.0000000000000001E-3</v>
      </c>
      <c r="Y471" s="3">
        <f>VLOOKUP(K471,SSP!$B$2:$D$113,3,FALSE)</f>
        <v>0.49000000000000005</v>
      </c>
      <c r="Z471" s="3">
        <f>EXP(Ferez!$B$8+Ferez!$B$9*LN(X471)+Ferez!$B$10*LN(O471)+Ferez!$B$11*LN(Y471))</f>
        <v>10.750799048109673</v>
      </c>
      <c r="AA471" s="3">
        <f>EXP(Ferez!$C$8+Ferez!$C$9*LN(Z471))</f>
        <v>4.3667279305766709</v>
      </c>
      <c r="AB471" s="3">
        <f>Ferez!$D$8+Ferez!$D$9*Z471+Ferez!$D$10*AA471</f>
        <v>1.3295065087336502</v>
      </c>
      <c r="AC471" s="3">
        <f t="shared" si="72"/>
        <v>16.447033487419993</v>
      </c>
      <c r="AD471" s="3">
        <f>AC471*Ferez!$D$19</f>
        <v>8.2235167437099967</v>
      </c>
      <c r="AE471" s="3">
        <f>(AD471/1000)*(10000/Ferez!$D$21)</f>
        <v>0.20558791859274991</v>
      </c>
      <c r="AF471" s="3">
        <f t="shared" si="73"/>
        <v>12.080305556843324</v>
      </c>
      <c r="AG471" s="3">
        <f>AF471*Ferez!$D$19</f>
        <v>6.0401527784216622</v>
      </c>
      <c r="AH471" s="3">
        <f>(AG471/1000)*(10000/Ferez!$D$21)</f>
        <v>0.15100381946054156</v>
      </c>
      <c r="AI471" s="3">
        <f>AE471*Ferez!$D$20</f>
        <v>0.7538223681734163</v>
      </c>
    </row>
    <row r="472" spans="1:35" x14ac:dyDescent="0.25">
      <c r="A472" s="4">
        <v>1249</v>
      </c>
      <c r="B472" s="21" t="s">
        <v>3522</v>
      </c>
      <c r="C472" s="104">
        <v>5</v>
      </c>
      <c r="D472" s="22" t="s">
        <v>1846</v>
      </c>
      <c r="E472" s="100">
        <v>42719</v>
      </c>
      <c r="F472" s="100">
        <v>44204</v>
      </c>
      <c r="G472" s="105">
        <v>4.0999999999999996</v>
      </c>
      <c r="H472" s="20" t="s">
        <v>1997</v>
      </c>
      <c r="I472" s="20" t="s">
        <v>2001</v>
      </c>
      <c r="J472" s="13">
        <v>2400</v>
      </c>
      <c r="K472" t="s">
        <v>247</v>
      </c>
      <c r="L472" t="s">
        <v>238</v>
      </c>
      <c r="M472" s="20" t="str">
        <f t="shared" si="67"/>
        <v>S</v>
      </c>
      <c r="N472" s="3">
        <v>6.2</v>
      </c>
      <c r="O472" s="23">
        <f t="shared" si="68"/>
        <v>4.18</v>
      </c>
      <c r="P472" s="3">
        <v>12.7</v>
      </c>
      <c r="Q472" s="3">
        <f>VLOOKUP(J472,Aux_H_adj!$X$2:$Y$922,2,FALSE)</f>
        <v>12.7</v>
      </c>
      <c r="R472" s="3">
        <f>VLOOKUP(J472,Aux_H_adj!$X$2:$Z$922,3,FALSE)</f>
        <v>37.6</v>
      </c>
      <c r="S472" s="3">
        <f t="shared" si="65"/>
        <v>4.0425355545341413</v>
      </c>
      <c r="T472" s="3">
        <v>91</v>
      </c>
      <c r="U472" s="23">
        <f t="shared" si="69"/>
        <v>15.48</v>
      </c>
      <c r="V472" s="3">
        <f t="shared" si="66"/>
        <v>4.9274370381250803</v>
      </c>
      <c r="W472" s="27">
        <f t="shared" si="70"/>
        <v>1.2999999999999999E-3</v>
      </c>
      <c r="X472" s="27">
        <f t="shared" si="71"/>
        <v>1.9E-3</v>
      </c>
      <c r="Y472" s="3">
        <f>VLOOKUP(K472,SSP!$B$2:$D$113,3,FALSE)</f>
        <v>0.49000000000000005</v>
      </c>
      <c r="Z472" s="3">
        <f>EXP(Ferez!$B$8+Ferez!$B$9*LN(X472)+Ferez!$B$10*LN(O472)+Ferez!$B$11*LN(Y472))</f>
        <v>2.1461533564723387</v>
      </c>
      <c r="AA472" s="3">
        <f>EXP(Ferez!$C$8+Ferez!$C$9*LN(Z472))</f>
        <v>1.3211142380446457</v>
      </c>
      <c r="AB472" s="3">
        <f>Ferez!$D$8+Ferez!$D$9*Z472+Ferez!$D$10*AA472</f>
        <v>0.53364185477545301</v>
      </c>
      <c r="AC472" s="3">
        <f t="shared" si="72"/>
        <v>4.000909449292438</v>
      </c>
      <c r="AD472" s="3">
        <f>AC472*Ferez!$D$19</f>
        <v>2.000454724646219</v>
      </c>
      <c r="AE472" s="3">
        <f>(AD472/1000)*(10000/Ferez!$D$21)</f>
        <v>5.0011368116155475E-2</v>
      </c>
      <c r="AF472" s="3">
        <f t="shared" si="73"/>
        <v>2.6797952112477916</v>
      </c>
      <c r="AG472" s="3">
        <f>AF472*Ferez!$D$19</f>
        <v>1.3398976056238958</v>
      </c>
      <c r="AH472" s="3">
        <f>(AG472/1000)*(10000/Ferez!$D$21)</f>
        <v>3.3497440140597398E-2</v>
      </c>
      <c r="AI472" s="3">
        <f>AE472*Ferez!$D$20</f>
        <v>0.1833750164259034</v>
      </c>
    </row>
    <row r="473" spans="1:35" x14ac:dyDescent="0.25">
      <c r="A473" s="4">
        <v>1250</v>
      </c>
      <c r="B473" s="21" t="s">
        <v>3522</v>
      </c>
      <c r="C473" s="104">
        <v>5</v>
      </c>
      <c r="D473" s="22" t="s">
        <v>1846</v>
      </c>
      <c r="E473" s="100">
        <v>42719</v>
      </c>
      <c r="F473" s="100">
        <v>44204</v>
      </c>
      <c r="G473" s="105">
        <v>4.0999999999999996</v>
      </c>
      <c r="H473" s="20" t="s">
        <v>1997</v>
      </c>
      <c r="I473" s="20" t="s">
        <v>2002</v>
      </c>
      <c r="J473" s="13">
        <v>2400</v>
      </c>
      <c r="K473" t="s">
        <v>247</v>
      </c>
      <c r="L473" t="s">
        <v>238</v>
      </c>
      <c r="M473" s="20" t="str">
        <f t="shared" si="67"/>
        <v>S</v>
      </c>
      <c r="N473" s="3">
        <v>6.2</v>
      </c>
      <c r="O473" s="23">
        <f t="shared" si="68"/>
        <v>5.5</v>
      </c>
      <c r="P473" s="3">
        <v>19.399999999999999</v>
      </c>
      <c r="Q473" s="3">
        <f>VLOOKUP(J473,Aux_H_adj!$X$2:$Y$922,2,FALSE)</f>
        <v>12.7</v>
      </c>
      <c r="R473" s="3">
        <f>VLOOKUP(J473,Aux_H_adj!$X$2:$Z$922,3,FALSE)</f>
        <v>37.6</v>
      </c>
      <c r="S473" s="3">
        <f t="shared" si="65"/>
        <v>6.1752117919655385</v>
      </c>
      <c r="T473" s="3">
        <v>91</v>
      </c>
      <c r="U473" s="23">
        <f t="shared" si="69"/>
        <v>23.65</v>
      </c>
      <c r="V473" s="3">
        <f t="shared" si="66"/>
        <v>7.5280288082466491</v>
      </c>
      <c r="W473" s="27">
        <f t="shared" si="70"/>
        <v>3.0000000000000001E-3</v>
      </c>
      <c r="X473" s="27">
        <f t="shared" si="71"/>
        <v>4.4999999999999997E-3</v>
      </c>
      <c r="Y473" s="3">
        <f>VLOOKUP(K473,SSP!$B$2:$D$113,3,FALSE)</f>
        <v>0.49000000000000005</v>
      </c>
      <c r="Z473" s="3">
        <f>EXP(Ferez!$B$8+Ferez!$B$9*LN(X473)+Ferez!$B$10*LN(O473)+Ferez!$B$11*LN(Y473))</f>
        <v>6.3109699517820443</v>
      </c>
      <c r="AA473" s="3">
        <f>EXP(Ferez!$C$8+Ferez!$C$9*LN(Z473))</f>
        <v>2.9410699751783573</v>
      </c>
      <c r="AB473" s="3">
        <f>Ferez!$D$8+Ferez!$D$9*Z473+Ferez!$D$10*AA473</f>
        <v>0.90628336050883118</v>
      </c>
      <c r="AC473" s="3">
        <f t="shared" si="72"/>
        <v>10.158323287469234</v>
      </c>
      <c r="AD473" s="3">
        <f>AC473*Ferez!$D$19</f>
        <v>5.0791616437346168</v>
      </c>
      <c r="AE473" s="3">
        <f>(AD473/1000)*(10000/Ferez!$D$21)</f>
        <v>0.12697904109336541</v>
      </c>
      <c r="AF473" s="3">
        <f t="shared" si="73"/>
        <v>7.2172533122908753</v>
      </c>
      <c r="AG473" s="3">
        <f>AF473*Ferez!$D$19</f>
        <v>3.6086266561454377</v>
      </c>
      <c r="AH473" s="3">
        <f>(AG473/1000)*(10000/Ferez!$D$21)</f>
        <v>9.0215666403635944E-2</v>
      </c>
      <c r="AI473" s="3">
        <f>AE473*Ferez!$D$20</f>
        <v>0.46558981734233984</v>
      </c>
    </row>
    <row r="474" spans="1:35" x14ac:dyDescent="0.25">
      <c r="A474" s="4">
        <v>1251</v>
      </c>
      <c r="B474" s="21" t="s">
        <v>3522</v>
      </c>
      <c r="C474" s="104">
        <v>5</v>
      </c>
      <c r="D474" s="22" t="s">
        <v>1846</v>
      </c>
      <c r="E474" s="100">
        <v>42719</v>
      </c>
      <c r="F474" s="100">
        <v>44204</v>
      </c>
      <c r="G474" s="105">
        <v>4.0999999999999996</v>
      </c>
      <c r="H474" s="20" t="s">
        <v>1997</v>
      </c>
      <c r="I474" s="20" t="s">
        <v>2003</v>
      </c>
      <c r="J474" s="13">
        <v>2400</v>
      </c>
      <c r="K474" t="s">
        <v>247</v>
      </c>
      <c r="L474" t="s">
        <v>238</v>
      </c>
      <c r="M474" s="20" t="str">
        <f t="shared" si="67"/>
        <v>S</v>
      </c>
      <c r="N474" s="3">
        <v>6.2</v>
      </c>
      <c r="O474" s="23">
        <f t="shared" si="68"/>
        <v>6.2</v>
      </c>
      <c r="P474" s="3">
        <v>37.6</v>
      </c>
      <c r="Q474" s="3">
        <f>VLOOKUP(J474,Aux_H_adj!$X$2:$Y$922,2,FALSE)</f>
        <v>12.7</v>
      </c>
      <c r="R474" s="3">
        <f>VLOOKUP(J474,Aux_H_adj!$X$2:$Z$922,3,FALSE)</f>
        <v>37.6</v>
      </c>
      <c r="S474" s="3">
        <f t="shared" si="65"/>
        <v>11.968451720510529</v>
      </c>
      <c r="T474" s="3">
        <v>91</v>
      </c>
      <c r="U474" s="23">
        <f t="shared" si="69"/>
        <v>45.84</v>
      </c>
      <c r="V474" s="3">
        <f t="shared" si="66"/>
        <v>14.591325182664965</v>
      </c>
      <c r="W474" s="27">
        <f t="shared" si="70"/>
        <v>1.1299999999999999E-2</v>
      </c>
      <c r="X474" s="27">
        <f t="shared" si="71"/>
        <v>1.67E-2</v>
      </c>
      <c r="Y474" s="3">
        <f>VLOOKUP(K474,SSP!$B$2:$D$113,3,FALSE)</f>
        <v>0.49000000000000005</v>
      </c>
      <c r="Z474" s="3">
        <f>EXP(Ferez!$B$8+Ferez!$B$9*LN(X474)+Ferez!$B$10*LN(O474)+Ferez!$B$11*LN(Y474))</f>
        <v>24.449360519349504</v>
      </c>
      <c r="AA474" s="3">
        <f>EXP(Ferez!$C$8+Ferez!$C$9*LN(Z474))</f>
        <v>8.0336126031658921</v>
      </c>
      <c r="AB474" s="3">
        <f>Ferez!$D$8+Ferez!$D$9*Z474+Ferez!$D$10*AA474</f>
        <v>2.6984077588402191</v>
      </c>
      <c r="AC474" s="3">
        <f t="shared" si="72"/>
        <v>35.181380881355615</v>
      </c>
      <c r="AD474" s="3">
        <f>AC474*Ferez!$D$19</f>
        <v>17.590690440677808</v>
      </c>
      <c r="AE474" s="3">
        <f>(AD474/1000)*(10000/Ferez!$D$21)</f>
        <v>0.43976726101694513</v>
      </c>
      <c r="AF474" s="3">
        <f t="shared" si="73"/>
        <v>27.147768278189723</v>
      </c>
      <c r="AG474" s="3">
        <f>AF474*Ferez!$D$19</f>
        <v>13.573884139094861</v>
      </c>
      <c r="AH474" s="3">
        <f>(AG474/1000)*(10000/Ferez!$D$21)</f>
        <v>0.33934710347737157</v>
      </c>
      <c r="AI474" s="3">
        <f>AE474*Ferez!$D$20</f>
        <v>1.612479957062132</v>
      </c>
    </row>
    <row r="475" spans="1:35" x14ac:dyDescent="0.25">
      <c r="A475" s="4">
        <v>1252</v>
      </c>
      <c r="B475" s="21" t="s">
        <v>3522</v>
      </c>
      <c r="C475" s="104">
        <v>5</v>
      </c>
      <c r="D475" s="22" t="s">
        <v>1846</v>
      </c>
      <c r="E475" s="100">
        <v>42719</v>
      </c>
      <c r="F475" s="100">
        <v>44204</v>
      </c>
      <c r="G475" s="105">
        <v>4.0999999999999996</v>
      </c>
      <c r="H475" s="20" t="s">
        <v>1997</v>
      </c>
      <c r="I475" s="20" t="s">
        <v>2004</v>
      </c>
      <c r="J475" s="13">
        <v>2400</v>
      </c>
      <c r="K475" t="s">
        <v>247</v>
      </c>
      <c r="L475" t="s">
        <v>238</v>
      </c>
      <c r="M475" s="20" t="str">
        <f t="shared" si="67"/>
        <v>S</v>
      </c>
      <c r="N475" s="3">
        <v>6.2</v>
      </c>
      <c r="O475" s="23">
        <f t="shared" si="68"/>
        <v>5.47</v>
      </c>
      <c r="P475" s="3">
        <v>19.2</v>
      </c>
      <c r="Q475" s="3">
        <f>VLOOKUP(J475,Aux_H_adj!$X$2:$Y$922,2,FALSE)</f>
        <v>12.7</v>
      </c>
      <c r="R475" s="3">
        <f>VLOOKUP(J475,Aux_H_adj!$X$2:$Z$922,3,FALSE)</f>
        <v>37.6</v>
      </c>
      <c r="S475" s="3">
        <f t="shared" si="65"/>
        <v>6.1115498147287806</v>
      </c>
      <c r="T475" s="3">
        <v>91</v>
      </c>
      <c r="U475" s="23">
        <f t="shared" si="69"/>
        <v>23.41</v>
      </c>
      <c r="V475" s="3">
        <f t="shared" si="66"/>
        <v>7.4516344355625401</v>
      </c>
      <c r="W475" s="27">
        <f t="shared" si="70"/>
        <v>2.8999999999999998E-3</v>
      </c>
      <c r="X475" s="27">
        <f t="shared" si="71"/>
        <v>4.4000000000000003E-3</v>
      </c>
      <c r="Y475" s="3">
        <f>VLOOKUP(K475,SSP!$B$2:$D$113,3,FALSE)</f>
        <v>0.49000000000000005</v>
      </c>
      <c r="Z475" s="3">
        <f>EXP(Ferez!$B$8+Ferez!$B$9*LN(X475)+Ferez!$B$10*LN(O475)+Ferez!$B$11*LN(Y475))</f>
        <v>6.1459611594107724</v>
      </c>
      <c r="AA475" s="3">
        <f>EXP(Ferez!$C$8+Ferez!$C$9*LN(Z475))</f>
        <v>2.8838191892417795</v>
      </c>
      <c r="AB475" s="3">
        <f>Ferez!$D$8+Ferez!$D$9*Z475+Ferez!$D$10*AA475</f>
        <v>0.89092179172269281</v>
      </c>
      <c r="AC475" s="3">
        <f t="shared" si="72"/>
        <v>9.9207021403752442</v>
      </c>
      <c r="AD475" s="3">
        <f>AC475*Ferez!$D$19</f>
        <v>4.9603510701876221</v>
      </c>
      <c r="AE475" s="3">
        <f>(AD475/1000)*(10000/Ferez!$D$21)</f>
        <v>0.12400877675469056</v>
      </c>
      <c r="AF475" s="3">
        <f t="shared" si="73"/>
        <v>7.0368829511334656</v>
      </c>
      <c r="AG475" s="3">
        <f>AF475*Ferez!$D$19</f>
        <v>3.5184414755667328</v>
      </c>
      <c r="AH475" s="3">
        <f>(AG475/1000)*(10000/Ferez!$D$21)</f>
        <v>8.7961036889168329E-2</v>
      </c>
      <c r="AI475" s="3">
        <f>AE475*Ferez!$D$20</f>
        <v>0.45469884810053202</v>
      </c>
    </row>
    <row r="476" spans="1:35" x14ac:dyDescent="0.25">
      <c r="A476" s="4">
        <v>1233</v>
      </c>
      <c r="B476" s="21" t="s">
        <v>3522</v>
      </c>
      <c r="C476" s="104">
        <v>5</v>
      </c>
      <c r="D476" s="22" t="s">
        <v>1846</v>
      </c>
      <c r="E476" s="100">
        <v>42719</v>
      </c>
      <c r="F476" s="100">
        <v>44204</v>
      </c>
      <c r="G476" s="105">
        <v>4.0999999999999996</v>
      </c>
      <c r="H476" s="20" t="s">
        <v>1979</v>
      </c>
      <c r="I476" s="20" t="s">
        <v>1980</v>
      </c>
      <c r="J476" s="13">
        <v>3671</v>
      </c>
      <c r="K476" t="s">
        <v>173</v>
      </c>
      <c r="L476" t="s">
        <v>172</v>
      </c>
      <c r="M476" s="20" t="str">
        <f t="shared" si="67"/>
        <v>S</v>
      </c>
      <c r="N476" s="3">
        <v>3</v>
      </c>
      <c r="O476" s="23">
        <f t="shared" si="68"/>
        <v>3</v>
      </c>
      <c r="P476" s="3">
        <v>16</v>
      </c>
      <c r="Q476" s="3">
        <f>VLOOKUP(J476,Aux_H_adj!$X$2:$Y$922,2,FALSE)</f>
        <v>9.5</v>
      </c>
      <c r="R476" s="3">
        <f>VLOOKUP(J476,Aux_H_adj!$X$2:$Z$922,3,FALSE)</f>
        <v>16</v>
      </c>
      <c r="S476" s="3">
        <f t="shared" si="65"/>
        <v>5.0929581789406511</v>
      </c>
      <c r="T476" s="3">
        <v>23.6</v>
      </c>
      <c r="U476" s="23">
        <f t="shared" si="69"/>
        <v>19.510000000000002</v>
      </c>
      <c r="V476" s="3">
        <f t="shared" si="66"/>
        <v>6.2102258794457565</v>
      </c>
      <c r="W476" s="27">
        <f t="shared" si="70"/>
        <v>2E-3</v>
      </c>
      <c r="X476" s="27">
        <f t="shared" si="71"/>
        <v>3.0000000000000001E-3</v>
      </c>
      <c r="Y476" s="3">
        <f>VLOOKUP(K476,SSP!$B$2:$D$113,3,FALSE)</f>
        <v>0.47999999999999932</v>
      </c>
      <c r="Z476" s="3">
        <f>EXP(Ferez!$B$8+Ferez!$B$9*LN(X476)+Ferez!$B$10*LN(O476)+Ferez!$B$11*LN(Y476))</f>
        <v>2.3520576703905651</v>
      </c>
      <c r="AA476" s="3">
        <f>EXP(Ferez!$C$8+Ferez!$C$9*LN(Z476))</f>
        <v>1.4140386897018973</v>
      </c>
      <c r="AB476" s="3">
        <f>Ferez!$D$8+Ferez!$D$9*Z476+Ferez!$D$10*AA476</f>
        <v>0.55095819820864578</v>
      </c>
      <c r="AC476" s="3">
        <f t="shared" si="72"/>
        <v>4.3170545583011082</v>
      </c>
      <c r="AD476" s="3">
        <f>AC476*Ferez!$D$19</f>
        <v>2.1585272791505541</v>
      </c>
      <c r="AE476" s="3">
        <f>(AD476/1000)*(10000/Ferez!$D$21)</f>
        <v>5.3963181978763854E-2</v>
      </c>
      <c r="AF476" s="3">
        <f t="shared" si="73"/>
        <v>2.9030158685992111</v>
      </c>
      <c r="AG476" s="3">
        <f>AF476*Ferez!$D$19</f>
        <v>1.4515079342996056</v>
      </c>
      <c r="AH476" s="3">
        <f>(AG476/1000)*(10000/Ferez!$D$21)</f>
        <v>3.6287698357490142E-2</v>
      </c>
      <c r="AI476" s="3">
        <f>AE476*Ferez!$D$20</f>
        <v>0.1978650005888008</v>
      </c>
    </row>
    <row r="477" spans="1:35" x14ac:dyDescent="0.25">
      <c r="A477" s="4">
        <v>1234</v>
      </c>
      <c r="B477" s="21" t="s">
        <v>3522</v>
      </c>
      <c r="C477" s="104">
        <v>5</v>
      </c>
      <c r="D477" s="22" t="s">
        <v>1846</v>
      </c>
      <c r="E477" s="100">
        <v>42719</v>
      </c>
      <c r="F477" s="100">
        <v>44204</v>
      </c>
      <c r="G477" s="105">
        <v>4.0999999999999996</v>
      </c>
      <c r="H477" s="20" t="s">
        <v>1979</v>
      </c>
      <c r="I477" s="20" t="s">
        <v>1981</v>
      </c>
      <c r="J477" s="13">
        <v>3671</v>
      </c>
      <c r="K477" t="s">
        <v>173</v>
      </c>
      <c r="L477" t="s">
        <v>172</v>
      </c>
      <c r="M477" s="20" t="str">
        <f t="shared" si="67"/>
        <v>S</v>
      </c>
      <c r="N477" s="3">
        <v>3</v>
      </c>
      <c r="O477" s="23">
        <f t="shared" si="68"/>
        <v>3</v>
      </c>
      <c r="P477" s="3">
        <v>9.5</v>
      </c>
      <c r="Q477" s="3">
        <f>VLOOKUP(J477,Aux_H_adj!$X$2:$Y$922,2,FALSE)</f>
        <v>9.5</v>
      </c>
      <c r="R477" s="3">
        <f>VLOOKUP(J477,Aux_H_adj!$X$2:$Z$922,3,FALSE)</f>
        <v>16</v>
      </c>
      <c r="S477" s="3">
        <f t="shared" si="65"/>
        <v>3.0239439187460113</v>
      </c>
      <c r="T477" s="3">
        <v>23.6</v>
      </c>
      <c r="U477" s="23">
        <f t="shared" si="69"/>
        <v>11.58</v>
      </c>
      <c r="V477" s="3">
        <f t="shared" si="66"/>
        <v>3.6860284820082962</v>
      </c>
      <c r="W477" s="27">
        <f t="shared" si="70"/>
        <v>6.9999999999999999E-4</v>
      </c>
      <c r="X477" s="27">
        <f t="shared" si="71"/>
        <v>1.1000000000000001E-3</v>
      </c>
      <c r="Y477" s="3">
        <f>VLOOKUP(K477,SSP!$B$2:$D$113,3,FALSE)</f>
        <v>0.47999999999999932</v>
      </c>
      <c r="Z477" s="3">
        <f>EXP(Ferez!$B$8+Ferez!$B$9*LN(X477)+Ferez!$B$10*LN(O477)+Ferez!$B$11*LN(Y477))</f>
        <v>0.91140333104755755</v>
      </c>
      <c r="AA477" s="3">
        <f>EXP(Ferez!$C$8+Ferez!$C$9*LN(Z477))</f>
        <v>0.69978483629302768</v>
      </c>
      <c r="AB477" s="3">
        <f>Ferez!$D$8+Ferez!$D$9*Z477+Ferez!$D$10*AA477</f>
        <v>0.4353262751669752</v>
      </c>
      <c r="AC477" s="3">
        <f t="shared" si="72"/>
        <v>2.0465144425075605</v>
      </c>
      <c r="AD477" s="3">
        <f>AC477*Ferez!$D$19</f>
        <v>1.0232572212537803</v>
      </c>
      <c r="AE477" s="3">
        <f>(AD477/1000)*(10000/Ferez!$D$21)</f>
        <v>2.5581430531344509E-2</v>
      </c>
      <c r="AF477" s="3">
        <f t="shared" si="73"/>
        <v>1.3467296062145326</v>
      </c>
      <c r="AG477" s="3">
        <f>AF477*Ferez!$D$19</f>
        <v>0.67336480310726632</v>
      </c>
      <c r="AH477" s="3">
        <f>(AG477/1000)*(10000/Ferez!$D$21)</f>
        <v>1.6834120077681657E-2</v>
      </c>
      <c r="AI477" s="3">
        <f>AE477*Ferez!$D$20</f>
        <v>9.3798578614929864E-2</v>
      </c>
    </row>
    <row r="478" spans="1:35" x14ac:dyDescent="0.25">
      <c r="A478" s="4">
        <v>1232</v>
      </c>
      <c r="B478" s="21" t="s">
        <v>3522</v>
      </c>
      <c r="C478" s="104">
        <v>5</v>
      </c>
      <c r="D478" s="22" t="s">
        <v>1846</v>
      </c>
      <c r="E478" s="100">
        <v>42719</v>
      </c>
      <c r="F478" s="100">
        <v>44204</v>
      </c>
      <c r="G478" s="105">
        <v>4.0999999999999996</v>
      </c>
      <c r="H478" s="20" t="s">
        <v>1977</v>
      </c>
      <c r="I478" s="20" t="s">
        <v>1978</v>
      </c>
      <c r="J478" s="13">
        <v>3672</v>
      </c>
      <c r="K478" t="s">
        <v>173</v>
      </c>
      <c r="L478" t="s">
        <v>172</v>
      </c>
      <c r="M478" s="20" t="str">
        <f t="shared" si="67"/>
        <v>N</v>
      </c>
      <c r="N478" s="3">
        <v>4</v>
      </c>
      <c r="O478" s="23">
        <f t="shared" si="68"/>
        <v>4</v>
      </c>
      <c r="P478" s="3">
        <v>13.4</v>
      </c>
      <c r="Q478" s="3">
        <f>VLOOKUP(J478,Aux_H_adj!$X$2:$Y$922,2,FALSE)</f>
        <v>13.4</v>
      </c>
      <c r="R478" s="3">
        <f>VLOOKUP(J478,Aux_H_adj!$X$2:$Z$922,3,FALSE)</f>
        <v>13.4</v>
      </c>
      <c r="S478" s="3">
        <f t="shared" si="65"/>
        <v>4.2653524748627953</v>
      </c>
      <c r="T478" s="3">
        <v>17</v>
      </c>
      <c r="U478" s="23">
        <f t="shared" si="69"/>
        <v>17</v>
      </c>
      <c r="V478" s="3">
        <f t="shared" si="66"/>
        <v>5.4112680651244416</v>
      </c>
      <c r="W478" s="27">
        <f t="shared" si="70"/>
        <v>1.4E-3</v>
      </c>
      <c r="X478" s="27">
        <f t="shared" si="71"/>
        <v>2.3E-3</v>
      </c>
      <c r="Y478" s="3">
        <f>VLOOKUP(K478,SSP!$B$2:$D$113,3,FALSE)</f>
        <v>0.47999999999999932</v>
      </c>
      <c r="Z478" s="3">
        <f>EXP(Ferez!$B$8+Ferez!$B$9*LN(X478)+Ferez!$B$10*LN(O478)+Ferez!$B$11*LN(Y478))</f>
        <v>2.4128646238544467</v>
      </c>
      <c r="AA478" s="3">
        <f>EXP(Ferez!$C$8+Ferez!$C$9*LN(Z478))</f>
        <v>1.4410731365807579</v>
      </c>
      <c r="AB478" s="3">
        <f>Ferez!$D$8+Ferez!$D$9*Z478+Ferez!$D$10*AA478</f>
        <v>0.55610715154434254</v>
      </c>
      <c r="AC478" s="3">
        <f t="shared" si="72"/>
        <v>4.4100449119795471</v>
      </c>
      <c r="AD478" s="3">
        <f>AC478*Ferez!$D$19</f>
        <v>2.2050224559897735</v>
      </c>
      <c r="AE478" s="3">
        <f>(AD478/1000)*(10000/Ferez!$D$21)</f>
        <v>5.5125561399744331E-2</v>
      </c>
      <c r="AF478" s="3">
        <f t="shared" si="73"/>
        <v>2.9689717753987894</v>
      </c>
      <c r="AG478" s="3">
        <f>AF478*Ferez!$D$19</f>
        <v>1.4844858876993947</v>
      </c>
      <c r="AH478" s="3">
        <f>(AG478/1000)*(10000/Ferez!$D$21)</f>
        <v>3.7112147192484866E-2</v>
      </c>
      <c r="AI478" s="3">
        <f>AE478*Ferez!$D$20</f>
        <v>0.2021270584657292</v>
      </c>
    </row>
    <row r="479" spans="1:35" x14ac:dyDescent="0.25">
      <c r="A479" s="4">
        <v>1231</v>
      </c>
      <c r="B479" s="21" t="s">
        <v>3522</v>
      </c>
      <c r="C479" s="104">
        <v>5</v>
      </c>
      <c r="D479" s="22" t="s">
        <v>1846</v>
      </c>
      <c r="E479" s="100">
        <v>42719</v>
      </c>
      <c r="F479" s="100">
        <v>44204</v>
      </c>
      <c r="G479" s="105">
        <v>4.0999999999999996</v>
      </c>
      <c r="H479" s="20" t="s">
        <v>1975</v>
      </c>
      <c r="I479" s="20" t="s">
        <v>1976</v>
      </c>
      <c r="J479" s="13">
        <v>3673</v>
      </c>
      <c r="K479" t="s">
        <v>173</v>
      </c>
      <c r="L479" t="s">
        <v>172</v>
      </c>
      <c r="M479" s="20" t="str">
        <f t="shared" si="67"/>
        <v>N</v>
      </c>
      <c r="N479" s="3">
        <v>5</v>
      </c>
      <c r="O479" s="23">
        <f t="shared" si="68"/>
        <v>5</v>
      </c>
      <c r="P479" s="3">
        <v>11.1</v>
      </c>
      <c r="Q479" s="3">
        <f>VLOOKUP(J479,Aux_H_adj!$X$2:$Y$922,2,FALSE)</f>
        <v>11.1</v>
      </c>
      <c r="R479" s="3">
        <f>VLOOKUP(J479,Aux_H_adj!$X$2:$Z$922,3,FALSE)</f>
        <v>11.1</v>
      </c>
      <c r="S479" s="3">
        <f t="shared" si="65"/>
        <v>3.5332397366400765</v>
      </c>
      <c r="T479" s="3">
        <v>13</v>
      </c>
      <c r="U479" s="23">
        <f t="shared" si="69"/>
        <v>13</v>
      </c>
      <c r="V479" s="3">
        <f t="shared" si="66"/>
        <v>4.1380285203892786</v>
      </c>
      <c r="W479" s="27">
        <f t="shared" si="70"/>
        <v>1E-3</v>
      </c>
      <c r="X479" s="27">
        <f t="shared" si="71"/>
        <v>1.2999999999999999E-3</v>
      </c>
      <c r="Y479" s="3">
        <f>VLOOKUP(K479,SSP!$B$2:$D$113,3,FALSE)</f>
        <v>0.47999999999999932</v>
      </c>
      <c r="Z479" s="3">
        <f>EXP(Ferez!$B$8+Ferez!$B$9*LN(X479)+Ferez!$B$10*LN(O479)+Ferez!$B$11*LN(Y479))</f>
        <v>1.7440846357000923</v>
      </c>
      <c r="AA479" s="3">
        <f>EXP(Ferez!$C$8+Ferez!$C$9*LN(Z479))</f>
        <v>1.1326452936255584</v>
      </c>
      <c r="AB479" s="3">
        <f>Ferez!$D$8+Ferez!$D$9*Z479+Ferez!$D$10*AA479</f>
        <v>0.50043317382107277</v>
      </c>
      <c r="AC479" s="3">
        <f t="shared" si="72"/>
        <v>3.3771631031467235</v>
      </c>
      <c r="AD479" s="3">
        <f>AC479*Ferez!$D$19</f>
        <v>1.6885815515733618</v>
      </c>
      <c r="AE479" s="3">
        <f>(AD479/1000)*(10000/Ferez!$D$21)</f>
        <v>4.2214538789334045E-2</v>
      </c>
      <c r="AF479" s="3">
        <f t="shared" si="73"/>
        <v>2.2445178095211649</v>
      </c>
      <c r="AG479" s="3">
        <f>AF479*Ferez!$D$19</f>
        <v>1.1222589047605824</v>
      </c>
      <c r="AH479" s="3">
        <f>(AG479/1000)*(10000/Ferez!$D$21)</f>
        <v>2.8056472619014564E-2</v>
      </c>
      <c r="AI479" s="3">
        <f>AE479*Ferez!$D$20</f>
        <v>0.15478664222755817</v>
      </c>
    </row>
    <row r="480" spans="1:35" x14ac:dyDescent="0.25">
      <c r="A480" s="4">
        <v>1190</v>
      </c>
      <c r="B480" s="21" t="s">
        <v>3522</v>
      </c>
      <c r="C480" s="104">
        <v>5</v>
      </c>
      <c r="D480" s="22" t="s">
        <v>1846</v>
      </c>
      <c r="E480" s="100">
        <v>42719</v>
      </c>
      <c r="F480" s="100">
        <v>44204</v>
      </c>
      <c r="G480" s="105">
        <v>4.0999999999999996</v>
      </c>
      <c r="H480" s="20" t="s">
        <v>1922</v>
      </c>
      <c r="I480" s="20" t="s">
        <v>1923</v>
      </c>
      <c r="J480" s="13">
        <v>3674</v>
      </c>
      <c r="K480" t="s">
        <v>49</v>
      </c>
      <c r="L480" t="s">
        <v>48</v>
      </c>
      <c r="M480" s="20" t="str">
        <f t="shared" si="67"/>
        <v>S</v>
      </c>
      <c r="N480" s="3">
        <v>6</v>
      </c>
      <c r="O480" s="23">
        <f t="shared" si="68"/>
        <v>5.52</v>
      </c>
      <c r="P480" s="3">
        <v>19.5</v>
      </c>
      <c r="Q480" s="3">
        <f>VLOOKUP(J480,Aux_H_adj!$X$2:$Y$922,2,FALSE)</f>
        <v>19.5</v>
      </c>
      <c r="R480" s="3">
        <f>VLOOKUP(J480,Aux_H_adj!$X$2:$Z$922,3,FALSE)</f>
        <v>20.7</v>
      </c>
      <c r="S480" s="3">
        <f t="shared" si="65"/>
        <v>6.2070427805839179</v>
      </c>
      <c r="T480" s="3">
        <v>36.5</v>
      </c>
      <c r="U480" s="23">
        <f t="shared" si="69"/>
        <v>23.77</v>
      </c>
      <c r="V480" s="3">
        <f t="shared" si="66"/>
        <v>7.566225994588704</v>
      </c>
      <c r="W480" s="27">
        <f t="shared" si="70"/>
        <v>3.0000000000000001E-3</v>
      </c>
      <c r="X480" s="27">
        <f t="shared" si="71"/>
        <v>4.4999999999999997E-3</v>
      </c>
      <c r="Y480" s="3">
        <f>VLOOKUP(K480,SSP!$B$2:$D$113,3,FALSE)</f>
        <v>0.41000000000000009</v>
      </c>
      <c r="Z480" s="3">
        <f>EXP(Ferez!$B$8+Ferez!$B$9*LN(X480)+Ferez!$B$10*LN(O480)+Ferez!$B$11*LN(Y480))</f>
        <v>5.2781315912915492</v>
      </c>
      <c r="AA480" s="3">
        <f>EXP(Ferez!$C$8+Ferez!$C$9*LN(Z480))</f>
        <v>2.5758269877138105</v>
      </c>
      <c r="AB480" s="3">
        <f>Ferez!$D$8+Ferez!$D$9*Z480+Ferez!$D$10*AA480</f>
        <v>0.81072516416408869</v>
      </c>
      <c r="AC480" s="3">
        <f t="shared" si="72"/>
        <v>8.6646837431694479</v>
      </c>
      <c r="AD480" s="3">
        <f>AC480*Ferez!$D$19</f>
        <v>4.3323418715847239</v>
      </c>
      <c r="AE480" s="3">
        <f>(AD480/1000)*(10000/Ferez!$D$21)</f>
        <v>0.10830854678961808</v>
      </c>
      <c r="AF480" s="3">
        <f t="shared" si="73"/>
        <v>6.0888567554556374</v>
      </c>
      <c r="AG480" s="3">
        <f>AF480*Ferez!$D$19</f>
        <v>3.0444283777278187</v>
      </c>
      <c r="AH480" s="3">
        <f>(AG480/1000)*(10000/Ferez!$D$21)</f>
        <v>7.6110709443195465E-2</v>
      </c>
      <c r="AI480" s="3">
        <f>AE480*Ferez!$D$20</f>
        <v>0.39713133822859964</v>
      </c>
    </row>
    <row r="481" spans="1:35" x14ac:dyDescent="0.25">
      <c r="A481" s="4">
        <v>1191</v>
      </c>
      <c r="B481" s="21" t="s">
        <v>3522</v>
      </c>
      <c r="C481" s="104">
        <v>5</v>
      </c>
      <c r="D481" s="22" t="s">
        <v>1846</v>
      </c>
      <c r="E481" s="100">
        <v>42719</v>
      </c>
      <c r="F481" s="100">
        <v>44204</v>
      </c>
      <c r="G481" s="105">
        <v>4.0999999999999996</v>
      </c>
      <c r="H481" s="20" t="s">
        <v>1922</v>
      </c>
      <c r="I481" s="20" t="s">
        <v>1924</v>
      </c>
      <c r="J481" s="13">
        <v>3674</v>
      </c>
      <c r="K481" t="s">
        <v>49</v>
      </c>
      <c r="L481" t="s">
        <v>48</v>
      </c>
      <c r="M481" s="20" t="str">
        <f t="shared" si="67"/>
        <v>S</v>
      </c>
      <c r="N481" s="3">
        <v>6</v>
      </c>
      <c r="O481" s="23">
        <f t="shared" si="68"/>
        <v>6</v>
      </c>
      <c r="P481" s="3">
        <v>20.7</v>
      </c>
      <c r="Q481" s="3">
        <f>VLOOKUP(J481,Aux_H_adj!$X$2:$Y$922,2,FALSE)</f>
        <v>19.5</v>
      </c>
      <c r="R481" s="3">
        <f>VLOOKUP(J481,Aux_H_adj!$X$2:$Z$922,3,FALSE)</f>
        <v>20.7</v>
      </c>
      <c r="S481" s="3">
        <f t="shared" si="65"/>
        <v>6.5890146440044672</v>
      </c>
      <c r="T481" s="3">
        <v>36.5</v>
      </c>
      <c r="U481" s="23">
        <f t="shared" si="69"/>
        <v>25.24</v>
      </c>
      <c r="V481" s="3">
        <f t="shared" si="66"/>
        <v>8.0341415272788765</v>
      </c>
      <c r="W481" s="27">
        <f t="shared" si="70"/>
        <v>3.3999999999999998E-3</v>
      </c>
      <c r="X481" s="27">
        <f t="shared" si="71"/>
        <v>5.1000000000000004E-3</v>
      </c>
      <c r="Y481" s="3">
        <f>VLOOKUP(K481,SSP!$B$2:$D$113,3,FALSE)</f>
        <v>0.41000000000000009</v>
      </c>
      <c r="Z481" s="3">
        <f>EXP(Ferez!$B$8+Ferez!$B$9*LN(X481)+Ferez!$B$10*LN(O481)+Ferez!$B$11*LN(Y481))</f>
        <v>6.4366791401963415</v>
      </c>
      <c r="AA481" s="3">
        <f>EXP(Ferez!$C$8+Ferez!$C$9*LN(Z481))</f>
        <v>2.9844264875028212</v>
      </c>
      <c r="AB481" s="3">
        <f>Ferez!$D$8+Ferez!$D$9*Z481+Ferez!$D$10*AA481</f>
        <v>0.91800864928305859</v>
      </c>
      <c r="AC481" s="3">
        <f t="shared" si="72"/>
        <v>10.339114276982221</v>
      </c>
      <c r="AD481" s="3">
        <f>AC481*Ferez!$D$19</f>
        <v>5.1695571384911103</v>
      </c>
      <c r="AE481" s="3">
        <f>(AD481/1000)*(10000/Ferez!$D$21)</f>
        <v>0.12923892846227775</v>
      </c>
      <c r="AF481" s="3">
        <f t="shared" si="73"/>
        <v>7.3546877894794003</v>
      </c>
      <c r="AG481" s="3">
        <f>AF481*Ferez!$D$19</f>
        <v>3.6773438947397001</v>
      </c>
      <c r="AH481" s="3">
        <f>(AG481/1000)*(10000/Ferez!$D$21)</f>
        <v>9.1933597368492506E-2</v>
      </c>
      <c r="AI481" s="3">
        <f>AE481*Ferez!$D$20</f>
        <v>0.47387607102835172</v>
      </c>
    </row>
    <row r="482" spans="1:35" x14ac:dyDescent="0.25">
      <c r="A482" s="4">
        <v>1173</v>
      </c>
      <c r="B482" s="21" t="s">
        <v>3522</v>
      </c>
      <c r="C482" s="104">
        <v>5</v>
      </c>
      <c r="D482" s="22" t="s">
        <v>1846</v>
      </c>
      <c r="E482" s="100">
        <v>42719</v>
      </c>
      <c r="F482" s="100">
        <v>44204</v>
      </c>
      <c r="G482" s="105">
        <v>4.0999999999999996</v>
      </c>
      <c r="H482" s="20" t="s">
        <v>1902</v>
      </c>
      <c r="I482" s="20" t="s">
        <v>1903</v>
      </c>
      <c r="J482" s="13">
        <v>3675</v>
      </c>
      <c r="K482" t="s">
        <v>159</v>
      </c>
      <c r="L482" t="s">
        <v>158</v>
      </c>
      <c r="M482" s="20" t="str">
        <f t="shared" si="67"/>
        <v>S</v>
      </c>
      <c r="N482" s="3">
        <v>5.5</v>
      </c>
      <c r="O482" s="23">
        <f t="shared" si="68"/>
        <v>5.5</v>
      </c>
      <c r="P482" s="3">
        <v>16.2</v>
      </c>
      <c r="Q482" s="3">
        <f>VLOOKUP(J482,Aux_H_adj!$X$2:$Y$922,2,FALSE)</f>
        <v>9</v>
      </c>
      <c r="R482" s="3">
        <f>VLOOKUP(J482,Aux_H_adj!$X$2:$Z$922,3,FALSE)</f>
        <v>16.2</v>
      </c>
      <c r="S482" s="3">
        <f t="shared" si="65"/>
        <v>5.156620156177409</v>
      </c>
      <c r="T482" s="3">
        <v>61</v>
      </c>
      <c r="U482" s="23">
        <f t="shared" si="69"/>
        <v>19.75</v>
      </c>
      <c r="V482" s="3">
        <f t="shared" si="66"/>
        <v>6.2866202521298664</v>
      </c>
      <c r="W482" s="27">
        <f t="shared" si="70"/>
        <v>2.0999999999999999E-3</v>
      </c>
      <c r="X482" s="27">
        <f t="shared" si="71"/>
        <v>3.0999999999999999E-3</v>
      </c>
      <c r="Y482" s="3">
        <f>VLOOKUP(K482,SSP!$B$2:$D$113,3,FALSE)</f>
        <v>0.53</v>
      </c>
      <c r="Z482" s="3">
        <f>EXP(Ferez!$B$8+Ferez!$B$9*LN(X482)+Ferez!$B$10*LN(O482)+Ferez!$B$11*LN(Y482))</f>
        <v>4.8083215219783577</v>
      </c>
      <c r="AA482" s="3">
        <f>EXP(Ferez!$C$8+Ferez!$C$9*LN(Z482))</f>
        <v>2.4036806229239436</v>
      </c>
      <c r="AB482" s="3">
        <f>Ferez!$D$8+Ferez!$D$9*Z482+Ferez!$D$10*AA482</f>
        <v>0.7677762871100553</v>
      </c>
      <c r="AC482" s="3">
        <f t="shared" si="72"/>
        <v>7.979778432012357</v>
      </c>
      <c r="AD482" s="3">
        <f>AC482*Ferez!$D$19</f>
        <v>3.9898892160061785</v>
      </c>
      <c r="AE482" s="3">
        <f>(AD482/1000)*(10000/Ferez!$D$21)</f>
        <v>9.9747230400154457E-2</v>
      </c>
      <c r="AF482" s="3">
        <f t="shared" si="73"/>
        <v>5.576097809088413</v>
      </c>
      <c r="AG482" s="3">
        <f>AF482*Ferez!$D$19</f>
        <v>2.7880489045442065</v>
      </c>
      <c r="AH482" s="3">
        <f>(AG482/1000)*(10000/Ferez!$D$21)</f>
        <v>6.970122261360516E-2</v>
      </c>
      <c r="AI482" s="3">
        <f>AE482*Ferez!$D$20</f>
        <v>0.36573984480056632</v>
      </c>
    </row>
    <row r="483" spans="1:35" x14ac:dyDescent="0.25">
      <c r="A483" s="4">
        <v>1174</v>
      </c>
      <c r="B483" s="21" t="s">
        <v>3522</v>
      </c>
      <c r="C483" s="104">
        <v>5</v>
      </c>
      <c r="D483" s="22" t="s">
        <v>1846</v>
      </c>
      <c r="E483" s="100">
        <v>42719</v>
      </c>
      <c r="F483" s="100">
        <v>44204</v>
      </c>
      <c r="G483" s="105">
        <v>4.0999999999999996</v>
      </c>
      <c r="H483" s="20" t="s">
        <v>1902</v>
      </c>
      <c r="I483" s="20" t="s">
        <v>1904</v>
      </c>
      <c r="J483" s="13">
        <v>3675</v>
      </c>
      <c r="K483" t="s">
        <v>159</v>
      </c>
      <c r="L483" t="s">
        <v>158</v>
      </c>
      <c r="M483" s="20" t="str">
        <f t="shared" si="67"/>
        <v>S</v>
      </c>
      <c r="N483" s="3">
        <v>5.5</v>
      </c>
      <c r="O483" s="23">
        <f t="shared" si="68"/>
        <v>4.53</v>
      </c>
      <c r="P483" s="3">
        <v>14.2</v>
      </c>
      <c r="Q483" s="3">
        <f>VLOOKUP(J483,Aux_H_adj!$X$2:$Y$922,2,FALSE)</f>
        <v>9</v>
      </c>
      <c r="R483" s="3">
        <f>VLOOKUP(J483,Aux_H_adj!$X$2:$Z$922,3,FALSE)</f>
        <v>16.2</v>
      </c>
      <c r="S483" s="3">
        <f t="shared" si="65"/>
        <v>4.520000383809827</v>
      </c>
      <c r="T483" s="3">
        <v>61</v>
      </c>
      <c r="U483" s="23">
        <f t="shared" si="69"/>
        <v>17.309999999999999</v>
      </c>
      <c r="V483" s="3">
        <f t="shared" si="66"/>
        <v>5.5099441298414167</v>
      </c>
      <c r="W483" s="27">
        <f t="shared" si="70"/>
        <v>1.6000000000000001E-3</v>
      </c>
      <c r="X483" s="27">
        <f t="shared" si="71"/>
        <v>2.3999999999999998E-3</v>
      </c>
      <c r="Y483" s="3">
        <f>VLOOKUP(K483,SSP!$B$2:$D$113,3,FALSE)</f>
        <v>0.53</v>
      </c>
      <c r="Z483" s="3">
        <f>EXP(Ferez!$B$8+Ferez!$B$9*LN(X483)+Ferez!$B$10*LN(O483)+Ferez!$B$11*LN(Y483))</f>
        <v>3.1328904963051474</v>
      </c>
      <c r="AA483" s="3">
        <f>EXP(Ferez!$C$8+Ferez!$C$9*LN(Z483))</f>
        <v>1.7491800540286082</v>
      </c>
      <c r="AB483" s="3">
        <f>Ferez!$D$8+Ferez!$D$9*Z483+Ferez!$D$10*AA483</f>
        <v>0.61811255569214951</v>
      </c>
      <c r="AC483" s="3">
        <f t="shared" si="72"/>
        <v>5.5001831060259052</v>
      </c>
      <c r="AD483" s="3">
        <f>AC483*Ferez!$D$19</f>
        <v>2.7500915530129526</v>
      </c>
      <c r="AE483" s="3">
        <f>(AD483/1000)*(10000/Ferez!$D$21)</f>
        <v>6.8752288825323818E-2</v>
      </c>
      <c r="AF483" s="3">
        <f t="shared" si="73"/>
        <v>3.751003051997297</v>
      </c>
      <c r="AG483" s="3">
        <f>AF483*Ferez!$D$19</f>
        <v>1.8755015259986485</v>
      </c>
      <c r="AH483" s="3">
        <f>(AG483/1000)*(10000/Ferez!$D$21)</f>
        <v>4.6887538149966212E-2</v>
      </c>
      <c r="AI483" s="3">
        <f>AE483*Ferez!$D$20</f>
        <v>0.25209172569285399</v>
      </c>
    </row>
    <row r="484" spans="1:35" x14ac:dyDescent="0.25">
      <c r="A484" s="4">
        <v>1175</v>
      </c>
      <c r="B484" s="21" t="s">
        <v>3522</v>
      </c>
      <c r="C484" s="104">
        <v>5</v>
      </c>
      <c r="D484" s="22" t="s">
        <v>1846</v>
      </c>
      <c r="E484" s="100">
        <v>42719</v>
      </c>
      <c r="F484" s="100">
        <v>44204</v>
      </c>
      <c r="G484" s="105">
        <v>4.0999999999999996</v>
      </c>
      <c r="H484" s="20" t="s">
        <v>1902</v>
      </c>
      <c r="I484" s="20" t="s">
        <v>1905</v>
      </c>
      <c r="J484" s="13">
        <v>3675</v>
      </c>
      <c r="K484" t="s">
        <v>159</v>
      </c>
      <c r="L484" t="s">
        <v>158</v>
      </c>
      <c r="M484" s="20" t="str">
        <f t="shared" si="67"/>
        <v>S</v>
      </c>
      <c r="N484" s="3">
        <v>5.5</v>
      </c>
      <c r="O484" s="23">
        <f t="shared" si="68"/>
        <v>4.26</v>
      </c>
      <c r="P484" s="3">
        <v>13</v>
      </c>
      <c r="Q484" s="3">
        <f>VLOOKUP(J484,Aux_H_adj!$X$2:$Y$922,2,FALSE)</f>
        <v>9</v>
      </c>
      <c r="R484" s="3">
        <f>VLOOKUP(J484,Aux_H_adj!$X$2:$Z$922,3,FALSE)</f>
        <v>16.2</v>
      </c>
      <c r="S484" s="3">
        <f t="shared" si="65"/>
        <v>4.1380285203892786</v>
      </c>
      <c r="T484" s="3">
        <v>61</v>
      </c>
      <c r="U484" s="23">
        <f t="shared" si="69"/>
        <v>15.85</v>
      </c>
      <c r="V484" s="3">
        <f t="shared" si="66"/>
        <v>5.0452116960130819</v>
      </c>
      <c r="W484" s="27">
        <f t="shared" si="70"/>
        <v>1.2999999999999999E-3</v>
      </c>
      <c r="X484" s="27">
        <f t="shared" si="71"/>
        <v>2E-3</v>
      </c>
      <c r="Y484" s="3">
        <f>VLOOKUP(K484,SSP!$B$2:$D$113,3,FALSE)</f>
        <v>0.53</v>
      </c>
      <c r="Z484" s="3">
        <f>EXP(Ferez!$B$8+Ferez!$B$9*LN(X484)+Ferez!$B$10*LN(O484)+Ferez!$B$11*LN(Y484))</f>
        <v>2.4857840531880808</v>
      </c>
      <c r="AA484" s="3">
        <f>EXP(Ferez!$C$8+Ferez!$C$9*LN(Z484))</f>
        <v>1.4732621186162533</v>
      </c>
      <c r="AB484" s="3">
        <f>Ferez!$D$8+Ferez!$D$9*Z484+Ferez!$D$10*AA484</f>
        <v>0.56230163651557241</v>
      </c>
      <c r="AC484" s="3">
        <f t="shared" si="72"/>
        <v>4.5213478083199066</v>
      </c>
      <c r="AD484" s="3">
        <f>AC484*Ferez!$D$19</f>
        <v>2.2606739041599533</v>
      </c>
      <c r="AE484" s="3">
        <f>(AD484/1000)*(10000/Ferez!$D$21)</f>
        <v>5.6516847603998839E-2</v>
      </c>
      <c r="AF484" s="3">
        <f t="shared" si="73"/>
        <v>3.0480856897036532</v>
      </c>
      <c r="AG484" s="3">
        <f>AF484*Ferez!$D$19</f>
        <v>1.5240428448518266</v>
      </c>
      <c r="AH484" s="3">
        <f>(AG484/1000)*(10000/Ferez!$D$21)</f>
        <v>3.8101071121295668E-2</v>
      </c>
      <c r="AI484" s="3">
        <f>AE484*Ferez!$D$20</f>
        <v>0.20722844121466241</v>
      </c>
    </row>
    <row r="485" spans="1:35" x14ac:dyDescent="0.25">
      <c r="A485" s="4">
        <v>1176</v>
      </c>
      <c r="B485" s="21" t="s">
        <v>3522</v>
      </c>
      <c r="C485" s="104">
        <v>5</v>
      </c>
      <c r="D485" s="22" t="s">
        <v>1846</v>
      </c>
      <c r="E485" s="100">
        <v>42719</v>
      </c>
      <c r="F485" s="100">
        <v>44204</v>
      </c>
      <c r="G485" s="105">
        <v>4.0999999999999996</v>
      </c>
      <c r="H485" s="20" t="s">
        <v>1902</v>
      </c>
      <c r="I485" s="20" t="s">
        <v>1906</v>
      </c>
      <c r="J485" s="13">
        <v>3675</v>
      </c>
      <c r="K485" t="s">
        <v>159</v>
      </c>
      <c r="L485" t="s">
        <v>158</v>
      </c>
      <c r="M485" s="20" t="str">
        <f t="shared" si="67"/>
        <v>S</v>
      </c>
      <c r="N485" s="3">
        <v>5.5</v>
      </c>
      <c r="O485" s="23">
        <f t="shared" si="68"/>
        <v>4.38</v>
      </c>
      <c r="P485" s="3">
        <v>13.5</v>
      </c>
      <c r="Q485" s="3">
        <f>VLOOKUP(J485,Aux_H_adj!$X$2:$Y$922,2,FALSE)</f>
        <v>9</v>
      </c>
      <c r="R485" s="3">
        <f>VLOOKUP(J485,Aux_H_adj!$X$2:$Z$922,3,FALSE)</f>
        <v>16.2</v>
      </c>
      <c r="S485" s="3">
        <f t="shared" si="65"/>
        <v>4.2971834634811739</v>
      </c>
      <c r="T485" s="3">
        <v>61</v>
      </c>
      <c r="U485" s="23">
        <f t="shared" si="69"/>
        <v>16.46</v>
      </c>
      <c r="V485" s="3">
        <f t="shared" si="66"/>
        <v>5.2393807265851953</v>
      </c>
      <c r="W485" s="27">
        <f t="shared" si="70"/>
        <v>1.5E-3</v>
      </c>
      <c r="X485" s="27">
        <f t="shared" si="71"/>
        <v>2.2000000000000001E-3</v>
      </c>
      <c r="Y485" s="3">
        <f>VLOOKUP(K485,SSP!$B$2:$D$113,3,FALSE)</f>
        <v>0.53</v>
      </c>
      <c r="Z485" s="3">
        <f>EXP(Ferez!$B$8+Ferez!$B$9*LN(X485)+Ferez!$B$10*LN(O485)+Ferez!$B$11*LN(Y485))</f>
        <v>2.7936800553559502</v>
      </c>
      <c r="AA485" s="3">
        <f>EXP(Ferez!$C$8+Ferez!$C$9*LN(Z485))</f>
        <v>1.6065999417135464</v>
      </c>
      <c r="AB485" s="3">
        <f>Ferez!$D$8+Ferez!$D$9*Z485+Ferez!$D$10*AA485</f>
        <v>0.58867953663479344</v>
      </c>
      <c r="AC485" s="3">
        <f t="shared" si="72"/>
        <v>4.98895953370429</v>
      </c>
      <c r="AD485" s="3">
        <f>AC485*Ferez!$D$19</f>
        <v>2.494479766852145</v>
      </c>
      <c r="AE485" s="3">
        <f>(AD485/1000)*(10000/Ferez!$D$21)</f>
        <v>6.2361994171303628E-2</v>
      </c>
      <c r="AF485" s="3">
        <f t="shared" si="73"/>
        <v>3.3823595919907437</v>
      </c>
      <c r="AG485" s="3">
        <f>AF485*Ferez!$D$19</f>
        <v>1.6911797959953718</v>
      </c>
      <c r="AH485" s="3">
        <f>(AG485/1000)*(10000/Ferez!$D$21)</f>
        <v>4.2279494899884293E-2</v>
      </c>
      <c r="AI485" s="3">
        <f>AE485*Ferez!$D$20</f>
        <v>0.22866064529477997</v>
      </c>
    </row>
    <row r="486" spans="1:35" x14ac:dyDescent="0.25">
      <c r="A486" s="4">
        <v>1177</v>
      </c>
      <c r="B486" s="21" t="s">
        <v>3522</v>
      </c>
      <c r="C486" s="104">
        <v>5</v>
      </c>
      <c r="D486" s="22" t="s">
        <v>1846</v>
      </c>
      <c r="E486" s="100">
        <v>42719</v>
      </c>
      <c r="F486" s="100">
        <v>44204</v>
      </c>
      <c r="G486" s="105">
        <v>4.0999999999999996</v>
      </c>
      <c r="H486" s="20" t="s">
        <v>1902</v>
      </c>
      <c r="I486" s="20" t="s">
        <v>1907</v>
      </c>
      <c r="J486" s="13">
        <v>3675</v>
      </c>
      <c r="K486" t="s">
        <v>159</v>
      </c>
      <c r="L486" t="s">
        <v>158</v>
      </c>
      <c r="M486" s="20" t="str">
        <f t="shared" si="67"/>
        <v>S</v>
      </c>
      <c r="N486" s="3">
        <v>5.5</v>
      </c>
      <c r="O486" s="23">
        <f t="shared" si="68"/>
        <v>3.11</v>
      </c>
      <c r="P486" s="3">
        <v>9</v>
      </c>
      <c r="Q486" s="3">
        <f>VLOOKUP(J486,Aux_H_adj!$X$2:$Y$922,2,FALSE)</f>
        <v>9</v>
      </c>
      <c r="R486" s="3">
        <f>VLOOKUP(J486,Aux_H_adj!$X$2:$Z$922,3,FALSE)</f>
        <v>16.2</v>
      </c>
      <c r="S486" s="3">
        <f t="shared" si="65"/>
        <v>2.8647889756541161</v>
      </c>
      <c r="T486" s="3">
        <v>61</v>
      </c>
      <c r="U486" s="23">
        <f t="shared" si="69"/>
        <v>10.97</v>
      </c>
      <c r="V486" s="3">
        <f t="shared" si="66"/>
        <v>3.4918594514361838</v>
      </c>
      <c r="W486" s="27">
        <f t="shared" si="70"/>
        <v>5.9999999999999995E-4</v>
      </c>
      <c r="X486" s="27">
        <f t="shared" si="71"/>
        <v>1E-3</v>
      </c>
      <c r="Y486" s="3">
        <f>VLOOKUP(K486,SSP!$B$2:$D$113,3,FALSE)</f>
        <v>0.53</v>
      </c>
      <c r="Z486" s="3">
        <f>EXP(Ferez!$B$8+Ferez!$B$9*LN(X486)+Ferez!$B$10*LN(O486)+Ferez!$B$11*LN(Y486))</f>
        <v>0.95416613247717796</v>
      </c>
      <c r="AA486" s="3">
        <f>EXP(Ferez!$C$8+Ferez!$C$9*LN(Z486))</f>
        <v>0.72400182754485654</v>
      </c>
      <c r="AB486" s="3">
        <f>Ferez!$D$8+Ferez!$D$9*Z486+Ferez!$D$10*AA486</f>
        <v>0.43849853838510011</v>
      </c>
      <c r="AC486" s="3">
        <f t="shared" si="72"/>
        <v>2.1166664984071346</v>
      </c>
      <c r="AD486" s="3">
        <f>AC486*Ferez!$D$19</f>
        <v>1.0583332492035673</v>
      </c>
      <c r="AE486" s="3">
        <f>(AD486/1000)*(10000/Ferez!$D$21)</f>
        <v>2.6458331230089185E-2</v>
      </c>
      <c r="AF486" s="3">
        <f t="shared" si="73"/>
        <v>1.3926646708622781</v>
      </c>
      <c r="AG486" s="3">
        <f>AF486*Ferez!$D$19</f>
        <v>0.69633233543113904</v>
      </c>
      <c r="AH486" s="3">
        <f>(AG486/1000)*(10000/Ferez!$D$21)</f>
        <v>1.7408308385778476E-2</v>
      </c>
      <c r="AI486" s="3">
        <f>AE486*Ferez!$D$20</f>
        <v>9.701388117699368E-2</v>
      </c>
    </row>
    <row r="487" spans="1:35" x14ac:dyDescent="0.25">
      <c r="A487" s="4">
        <v>1172</v>
      </c>
      <c r="B487" s="21" t="s">
        <v>3522</v>
      </c>
      <c r="C487" s="104">
        <v>5</v>
      </c>
      <c r="D487" s="22" t="s">
        <v>1846</v>
      </c>
      <c r="E487" s="100">
        <v>42719</v>
      </c>
      <c r="F487" s="100">
        <v>44204</v>
      </c>
      <c r="G487" s="105">
        <v>4.0999999999999996</v>
      </c>
      <c r="H487" s="20" t="s">
        <v>1900</v>
      </c>
      <c r="I487" s="20" t="s">
        <v>1901</v>
      </c>
      <c r="J487" s="13">
        <v>3676</v>
      </c>
      <c r="K487" t="s">
        <v>173</v>
      </c>
      <c r="L487" t="s">
        <v>172</v>
      </c>
      <c r="M487" s="20" t="str">
        <f t="shared" si="67"/>
        <v>N</v>
      </c>
      <c r="N487" s="3">
        <v>5</v>
      </c>
      <c r="O487" s="23">
        <f t="shared" si="68"/>
        <v>5</v>
      </c>
      <c r="P487" s="3">
        <v>11.1</v>
      </c>
      <c r="Q487" s="3">
        <f>VLOOKUP(J487,Aux_H_adj!$X$2:$Y$922,2,FALSE)</f>
        <v>11.1</v>
      </c>
      <c r="R487" s="3">
        <f>VLOOKUP(J487,Aux_H_adj!$X$2:$Z$922,3,FALSE)</f>
        <v>11.1</v>
      </c>
      <c r="S487" s="3">
        <f t="shared" si="65"/>
        <v>3.5332397366400765</v>
      </c>
      <c r="T487" s="3">
        <v>11.2</v>
      </c>
      <c r="U487" s="23">
        <f t="shared" si="69"/>
        <v>11.2</v>
      </c>
      <c r="V487" s="3">
        <f t="shared" si="66"/>
        <v>3.5650707252584555</v>
      </c>
      <c r="W487" s="27">
        <f t="shared" si="70"/>
        <v>1E-3</v>
      </c>
      <c r="X487" s="27">
        <f t="shared" si="71"/>
        <v>1E-3</v>
      </c>
      <c r="Y487" s="3">
        <f>VLOOKUP(K487,SSP!$B$2:$D$113,3,FALSE)</f>
        <v>0.47999999999999932</v>
      </c>
      <c r="Z487" s="3">
        <f>EXP(Ferez!$B$8+Ferez!$B$9*LN(X487)+Ferez!$B$10*LN(O487)+Ferez!$B$11*LN(Y487))</f>
        <v>1.3611247307746921</v>
      </c>
      <c r="AA487" s="3">
        <f>EXP(Ferez!$C$8+Ferez!$C$9*LN(Z487))</f>
        <v>0.94233709711865943</v>
      </c>
      <c r="AB487" s="3">
        <f>Ferez!$D$8+Ferez!$D$9*Z487+Ferez!$D$10*AA487</f>
        <v>0.46973364861902411</v>
      </c>
      <c r="AC487" s="3">
        <f t="shared" si="72"/>
        <v>2.7731954765123756</v>
      </c>
      <c r="AD487" s="3">
        <f>AC487*Ferez!$D$19</f>
        <v>1.3865977382561878</v>
      </c>
      <c r="AE487" s="3">
        <f>(AD487/1000)*(10000/Ferez!$D$21)</f>
        <v>3.4664943456404695E-2</v>
      </c>
      <c r="AF487" s="3">
        <f t="shared" si="73"/>
        <v>1.8308583793937161</v>
      </c>
      <c r="AG487" s="3">
        <f>AF487*Ferez!$D$19</f>
        <v>0.91542918969685805</v>
      </c>
      <c r="AH487" s="3">
        <f>(AG487/1000)*(10000/Ferez!$D$21)</f>
        <v>2.2885729742421451E-2</v>
      </c>
      <c r="AI487" s="3">
        <f>AE487*Ferez!$D$20</f>
        <v>0.12710479267348387</v>
      </c>
    </row>
    <row r="488" spans="1:35" x14ac:dyDescent="0.25">
      <c r="A488" s="4">
        <v>1171</v>
      </c>
      <c r="B488" s="21" t="s">
        <v>3522</v>
      </c>
      <c r="C488" s="104">
        <v>5</v>
      </c>
      <c r="D488" s="22" t="s">
        <v>1846</v>
      </c>
      <c r="E488" s="100">
        <v>42719</v>
      </c>
      <c r="F488" s="100">
        <v>44204</v>
      </c>
      <c r="G488" s="105">
        <v>4.0999999999999996</v>
      </c>
      <c r="H488" s="20" t="s">
        <v>1898</v>
      </c>
      <c r="I488" s="20" t="s">
        <v>1899</v>
      </c>
      <c r="J488" s="13">
        <v>3677</v>
      </c>
      <c r="K488" t="s">
        <v>173</v>
      </c>
      <c r="L488" t="s">
        <v>172</v>
      </c>
      <c r="M488" s="20" t="str">
        <f t="shared" si="67"/>
        <v>N</v>
      </c>
      <c r="N488" s="3">
        <v>5.5</v>
      </c>
      <c r="O488" s="23">
        <f t="shared" si="68"/>
        <v>5.5</v>
      </c>
      <c r="P488" s="3">
        <v>15</v>
      </c>
      <c r="Q488" s="3">
        <f>VLOOKUP(J488,Aux_H_adj!$X$2:$Y$922,2,FALSE)</f>
        <v>15</v>
      </c>
      <c r="R488" s="3">
        <f>VLOOKUP(J488,Aux_H_adj!$X$2:$Z$922,3,FALSE)</f>
        <v>15</v>
      </c>
      <c r="S488" s="3">
        <f t="shared" si="65"/>
        <v>4.7746482927568605</v>
      </c>
      <c r="T488" s="3">
        <v>15.4</v>
      </c>
      <c r="U488" s="23">
        <f t="shared" si="69"/>
        <v>15.4</v>
      </c>
      <c r="V488" s="3">
        <f t="shared" si="66"/>
        <v>4.9019722472303764</v>
      </c>
      <c r="W488" s="27">
        <f t="shared" si="70"/>
        <v>1.8E-3</v>
      </c>
      <c r="X488" s="27">
        <f t="shared" si="71"/>
        <v>1.9E-3</v>
      </c>
      <c r="Y488" s="3">
        <f>VLOOKUP(K488,SSP!$B$2:$D$113,3,FALSE)</f>
        <v>0.47999999999999932</v>
      </c>
      <c r="Z488" s="3">
        <f>EXP(Ferez!$B$8+Ferez!$B$9*LN(X488)+Ferez!$B$10*LN(O488)+Ferez!$B$11*LN(Y488))</f>
        <v>2.7359060361663681</v>
      </c>
      <c r="AA488" s="3">
        <f>EXP(Ferez!$C$8+Ferez!$C$9*LN(Z488))</f>
        <v>1.5818817139755592</v>
      </c>
      <c r="AB488" s="3">
        <f>Ferez!$D$8+Ferez!$D$9*Z488+Ferez!$D$10*AA488</f>
        <v>0.58370396012985226</v>
      </c>
      <c r="AC488" s="3">
        <f t="shared" si="72"/>
        <v>4.9014917102717792</v>
      </c>
      <c r="AD488" s="3">
        <f>AC488*Ferez!$D$19</f>
        <v>2.4507458551358896</v>
      </c>
      <c r="AE488" s="3">
        <f>(AD488/1000)*(10000/Ferez!$D$21)</f>
        <v>6.1268646378397233E-2</v>
      </c>
      <c r="AF488" s="3">
        <f t="shared" si="73"/>
        <v>3.3196099962962204</v>
      </c>
      <c r="AG488" s="3">
        <f>AF488*Ferez!$D$19</f>
        <v>1.6598049981481102</v>
      </c>
      <c r="AH488" s="3">
        <f>(AG488/1000)*(10000/Ferez!$D$21)</f>
        <v>4.149512495370275E-2</v>
      </c>
      <c r="AI488" s="3">
        <f>AE488*Ferez!$D$20</f>
        <v>0.22465170338745652</v>
      </c>
    </row>
    <row r="489" spans="1:35" x14ac:dyDescent="0.25">
      <c r="A489" s="4">
        <v>1149</v>
      </c>
      <c r="B489" s="21" t="s">
        <v>3522</v>
      </c>
      <c r="C489" s="104">
        <v>5</v>
      </c>
      <c r="D489" s="22" t="s">
        <v>1846</v>
      </c>
      <c r="E489" s="100">
        <v>42719</v>
      </c>
      <c r="F489" s="100">
        <v>44204</v>
      </c>
      <c r="G489" s="105">
        <v>4.0999999999999996</v>
      </c>
      <c r="H489" s="20" t="s">
        <v>1869</v>
      </c>
      <c r="I489" s="20" t="s">
        <v>1870</v>
      </c>
      <c r="J489" s="13">
        <v>3678</v>
      </c>
      <c r="K489" t="s">
        <v>103</v>
      </c>
      <c r="L489" t="s">
        <v>102</v>
      </c>
      <c r="M489" s="20" t="str">
        <f t="shared" si="67"/>
        <v>N</v>
      </c>
      <c r="N489" s="3">
        <v>7</v>
      </c>
      <c r="O489" s="23">
        <f t="shared" si="68"/>
        <v>7</v>
      </c>
      <c r="P489" s="3">
        <v>29</v>
      </c>
      <c r="Q489" s="3">
        <f>VLOOKUP(J489,Aux_H_adj!$X$2:$Y$922,2,FALSE)</f>
        <v>29</v>
      </c>
      <c r="R489" s="3">
        <f>VLOOKUP(J489,Aux_H_adj!$X$2:$Z$922,3,FALSE)</f>
        <v>29</v>
      </c>
      <c r="S489" s="3">
        <f t="shared" si="65"/>
        <v>9.2309866993299305</v>
      </c>
      <c r="T489" s="3">
        <v>39</v>
      </c>
      <c r="U489" s="23">
        <f t="shared" si="69"/>
        <v>39</v>
      </c>
      <c r="V489" s="3">
        <f t="shared" si="66"/>
        <v>12.414085561167836</v>
      </c>
      <c r="W489" s="27">
        <f t="shared" si="70"/>
        <v>6.7000000000000002E-3</v>
      </c>
      <c r="X489" s="27">
        <f t="shared" si="71"/>
        <v>1.21E-2</v>
      </c>
      <c r="Y489" s="3">
        <f>VLOOKUP(K489,SSP!$B$2:$D$113,3,FALSE)</f>
        <v>0.9800000000000002</v>
      </c>
      <c r="Z489" s="3">
        <f>EXP(Ferez!$B$8+Ferez!$B$9*LN(X489)+Ferez!$B$10*LN(O489)+Ferez!$B$11*LN(Y489))</f>
        <v>41.155933496592638</v>
      </c>
      <c r="AA489" s="3">
        <f>EXP(Ferez!$C$8+Ferez!$C$9*LN(Z489))</f>
        <v>11.822749694090646</v>
      </c>
      <c r="AB489" s="3">
        <f>Ferez!$D$8+Ferez!$D$9*Z489+Ferez!$D$10*AA489</f>
        <v>4.4267839007913636</v>
      </c>
      <c r="AC489" s="3">
        <f t="shared" si="72"/>
        <v>57.405467091474648</v>
      </c>
      <c r="AD489" s="3">
        <f>AC489*Ferez!$D$19</f>
        <v>28.702733545737324</v>
      </c>
      <c r="AE489" s="3">
        <f>(AD489/1000)*(10000/Ferez!$D$21)</f>
        <v>0.71756833864343306</v>
      </c>
      <c r="AF489" s="3">
        <f t="shared" si="73"/>
        <v>45.582717397384002</v>
      </c>
      <c r="AG489" s="3">
        <f>AF489*Ferez!$D$19</f>
        <v>22.791358698692001</v>
      </c>
      <c r="AH489" s="3">
        <f>(AG489/1000)*(10000/Ferez!$D$21)</f>
        <v>0.56978396746729998</v>
      </c>
      <c r="AI489" s="3">
        <f>AE489*Ferez!$D$20</f>
        <v>2.6310839083592543</v>
      </c>
    </row>
    <row r="490" spans="1:35" x14ac:dyDescent="0.25">
      <c r="A490" s="4">
        <v>1150</v>
      </c>
      <c r="B490" s="21" t="s">
        <v>3522</v>
      </c>
      <c r="C490" s="104">
        <v>5</v>
      </c>
      <c r="D490" s="22" t="s">
        <v>1846</v>
      </c>
      <c r="E490" s="100">
        <v>42719</v>
      </c>
      <c r="F490" s="100">
        <v>44204</v>
      </c>
      <c r="G490" s="105">
        <v>4.0999999999999996</v>
      </c>
      <c r="H490" s="20" t="s">
        <v>1871</v>
      </c>
      <c r="I490" s="20" t="s">
        <v>1872</v>
      </c>
      <c r="J490" s="13">
        <v>3679</v>
      </c>
      <c r="K490" t="s">
        <v>246</v>
      </c>
      <c r="L490" t="s">
        <v>98</v>
      </c>
      <c r="M490" s="20" t="str">
        <f t="shared" si="67"/>
        <v>N</v>
      </c>
      <c r="N490" s="3">
        <v>5</v>
      </c>
      <c r="O490" s="23">
        <f t="shared" si="68"/>
        <v>5</v>
      </c>
      <c r="P490" s="3">
        <v>11.2</v>
      </c>
      <c r="Q490" s="3">
        <f>VLOOKUP(J490,Aux_H_adj!$X$2:$Y$922,2,FALSE)</f>
        <v>11.2</v>
      </c>
      <c r="R490" s="3">
        <f>VLOOKUP(J490,Aux_H_adj!$X$2:$Z$922,3,FALSE)</f>
        <v>11.2</v>
      </c>
      <c r="S490" s="3">
        <f t="shared" si="65"/>
        <v>3.5650707252584555</v>
      </c>
      <c r="T490" s="3">
        <v>13.3</v>
      </c>
      <c r="U490" s="23">
        <f t="shared" si="69"/>
        <v>13.3</v>
      </c>
      <c r="V490" s="3">
        <f t="shared" si="66"/>
        <v>4.2335214862444159</v>
      </c>
      <c r="W490" s="27">
        <f t="shared" si="70"/>
        <v>1E-3</v>
      </c>
      <c r="X490" s="27">
        <f t="shared" si="71"/>
        <v>1.4E-3</v>
      </c>
      <c r="Y490" s="3">
        <f>VLOOKUP(K490,SSP!$B$2:$D$113,3,FALSE)</f>
        <v>0.49</v>
      </c>
      <c r="Z490" s="3">
        <f>EXP(Ferez!$B$8+Ferez!$B$9*LN(X490)+Ferez!$B$10*LN(O490)+Ferez!$B$11*LN(Y490))</f>
        <v>1.9104421028451242</v>
      </c>
      <c r="AA490" s="3">
        <f>EXP(Ferez!$C$8+Ferez!$C$9*LN(Z490))</f>
        <v>1.2118558131798218</v>
      </c>
      <c r="AB490" s="3">
        <f>Ferez!$D$8+Ferez!$D$9*Z490+Ferez!$D$10*AA490</f>
        <v>0.51406727485861448</v>
      </c>
      <c r="AC490" s="3">
        <f t="shared" si="72"/>
        <v>3.6363651908835606</v>
      </c>
      <c r="AD490" s="3">
        <f>AC490*Ferez!$D$19</f>
        <v>1.8181825954417803</v>
      </c>
      <c r="AE490" s="3">
        <f>(AD490/1000)*(10000/Ferez!$D$21)</f>
        <v>4.5454564886044505E-2</v>
      </c>
      <c r="AF490" s="3">
        <f t="shared" si="73"/>
        <v>2.4245093777037385</v>
      </c>
      <c r="AG490" s="3">
        <f>AF490*Ferez!$D$19</f>
        <v>1.2122546888518693</v>
      </c>
      <c r="AH490" s="3">
        <f>(AG490/1000)*(10000/Ferez!$D$21)</f>
        <v>3.0306367221296732E-2</v>
      </c>
      <c r="AI490" s="3">
        <f>AE490*Ferez!$D$20</f>
        <v>0.16666673791549652</v>
      </c>
    </row>
    <row r="491" spans="1:35" x14ac:dyDescent="0.25">
      <c r="A491" s="4">
        <v>1148</v>
      </c>
      <c r="B491" s="21" t="s">
        <v>3522</v>
      </c>
      <c r="C491" s="104">
        <v>5</v>
      </c>
      <c r="D491" s="22" t="s">
        <v>1846</v>
      </c>
      <c r="E491" s="100">
        <v>42719</v>
      </c>
      <c r="F491" s="100">
        <v>44204</v>
      </c>
      <c r="G491" s="105">
        <v>4.0999999999999996</v>
      </c>
      <c r="H491" s="20" t="s">
        <v>1867</v>
      </c>
      <c r="I491" s="20" t="s">
        <v>1868</v>
      </c>
      <c r="J491" s="13">
        <v>3680</v>
      </c>
      <c r="K491" t="s">
        <v>103</v>
      </c>
      <c r="L491" t="s">
        <v>102</v>
      </c>
      <c r="M491" s="20" t="str">
        <f t="shared" si="67"/>
        <v>N</v>
      </c>
      <c r="N491" s="3">
        <v>5</v>
      </c>
      <c r="O491" s="23">
        <f t="shared" si="68"/>
        <v>5</v>
      </c>
      <c r="P491" s="3">
        <v>36.799999999999997</v>
      </c>
      <c r="Q491" s="3">
        <f>VLOOKUP(J491,Aux_H_adj!$X$2:$Y$922,2,FALSE)</f>
        <v>36.799999999999997</v>
      </c>
      <c r="R491" s="3">
        <f>VLOOKUP(J491,Aux_H_adj!$X$2:$Z$922,3,FALSE)</f>
        <v>36.799999999999997</v>
      </c>
      <c r="S491" s="3">
        <f t="shared" si="65"/>
        <v>11.713803811563496</v>
      </c>
      <c r="T491" s="3">
        <v>41.1</v>
      </c>
      <c r="U491" s="23">
        <f t="shared" si="69"/>
        <v>41.1</v>
      </c>
      <c r="V491" s="3">
        <f t="shared" si="66"/>
        <v>13.082536322153798</v>
      </c>
      <c r="W491" s="27">
        <f t="shared" si="70"/>
        <v>1.0800000000000001E-2</v>
      </c>
      <c r="X491" s="27">
        <f t="shared" si="71"/>
        <v>1.34E-2</v>
      </c>
      <c r="Y491" s="3">
        <f>VLOOKUP(K491,SSP!$B$2:$D$113,3,FALSE)</f>
        <v>0.9800000000000002</v>
      </c>
      <c r="Z491" s="3">
        <f>EXP(Ferez!$B$8+Ferez!$B$9*LN(X491)+Ferez!$B$10*LN(O491)+Ferez!$B$11*LN(Y491))</f>
        <v>32.79547569314466</v>
      </c>
      <c r="AA491" s="3">
        <f>EXP(Ferez!$C$8+Ferez!$C$9*LN(Z491))</f>
        <v>9.989563459859605</v>
      </c>
      <c r="AB491" s="3">
        <f>Ferez!$D$8+Ferez!$D$9*Z491+Ferez!$D$10*AA491</f>
        <v>3.5564213035046288</v>
      </c>
      <c r="AC491" s="3">
        <f t="shared" si="72"/>
        <v>46.341460456508891</v>
      </c>
      <c r="AD491" s="3">
        <f>AC491*Ferez!$D$19</f>
        <v>23.170730228254445</v>
      </c>
      <c r="AE491" s="3">
        <f>(AD491/1000)*(10000/Ferez!$D$21)</f>
        <v>0.5792682557063612</v>
      </c>
      <c r="AF491" s="3">
        <f t="shared" si="73"/>
        <v>36.351896996649288</v>
      </c>
      <c r="AG491" s="3">
        <f>AF491*Ferez!$D$19</f>
        <v>18.175948498324644</v>
      </c>
      <c r="AH491" s="3">
        <f>(AG491/1000)*(10000/Ferez!$D$21)</f>
        <v>0.45439871245811608</v>
      </c>
      <c r="AI491" s="3">
        <f>AE491*Ferez!$D$20</f>
        <v>2.1239836042566576</v>
      </c>
    </row>
    <row r="492" spans="1:35" x14ac:dyDescent="0.25">
      <c r="A492" s="4">
        <v>1141</v>
      </c>
      <c r="B492" s="21" t="s">
        <v>3522</v>
      </c>
      <c r="C492" s="104">
        <v>5</v>
      </c>
      <c r="D492" s="22" t="s">
        <v>1846</v>
      </c>
      <c r="E492" s="100">
        <v>42719</v>
      </c>
      <c r="F492" s="100">
        <v>44204</v>
      </c>
      <c r="G492" s="105">
        <v>4.0999999999999996</v>
      </c>
      <c r="H492" s="20" t="s">
        <v>1858</v>
      </c>
      <c r="I492" s="20" t="s">
        <v>1859</v>
      </c>
      <c r="J492" s="13">
        <v>3681</v>
      </c>
      <c r="K492" t="s">
        <v>79</v>
      </c>
      <c r="L492" t="s">
        <v>78</v>
      </c>
      <c r="M492" s="20" t="str">
        <f t="shared" si="67"/>
        <v>N</v>
      </c>
      <c r="N492" s="3">
        <v>5</v>
      </c>
      <c r="O492" s="23">
        <f t="shared" si="68"/>
        <v>5</v>
      </c>
      <c r="P492" s="3">
        <v>11.6</v>
      </c>
      <c r="Q492" s="3">
        <f>VLOOKUP(J492,Aux_H_adj!$X$2:$Y$922,2,FALSE)</f>
        <v>11.6</v>
      </c>
      <c r="R492" s="3">
        <f>VLOOKUP(J492,Aux_H_adj!$X$2:$Z$922,3,FALSE)</f>
        <v>11.6</v>
      </c>
      <c r="S492" s="3">
        <f t="shared" si="65"/>
        <v>3.6923946797319718</v>
      </c>
      <c r="T492" s="3">
        <v>14.4</v>
      </c>
      <c r="U492" s="23">
        <f t="shared" si="69"/>
        <v>14.4</v>
      </c>
      <c r="V492" s="3">
        <f t="shared" si="66"/>
        <v>4.5836623610465859</v>
      </c>
      <c r="W492" s="27">
        <f t="shared" si="70"/>
        <v>1.1000000000000001E-3</v>
      </c>
      <c r="X492" s="27">
        <f t="shared" si="71"/>
        <v>1.6999999999999999E-3</v>
      </c>
      <c r="Y492" s="3">
        <f>VLOOKUP(K492,SSP!$B$2:$D$113,3,FALSE)</f>
        <v>0.31000000000000155</v>
      </c>
      <c r="Z492" s="3">
        <f>EXP(Ferez!$B$8+Ferez!$B$9*LN(X492)+Ferez!$B$10*LN(O492)+Ferez!$B$11*LN(Y492))</f>
        <v>1.4373467802886264</v>
      </c>
      <c r="AA492" s="3">
        <f>EXP(Ferez!$C$8+Ferez!$C$9*LN(Z492))</f>
        <v>0.98121458732931421</v>
      </c>
      <c r="AB492" s="3">
        <f>Ferez!$D$8+Ferez!$D$9*Z492+Ferez!$D$10*AA492</f>
        <v>0.47575770572377052</v>
      </c>
      <c r="AC492" s="3">
        <f t="shared" si="72"/>
        <v>2.8943190733417108</v>
      </c>
      <c r="AD492" s="3">
        <f>AC492*Ferez!$D$19</f>
        <v>1.4471595366708554</v>
      </c>
      <c r="AE492" s="3">
        <f>(AD492/1000)*(10000/Ferez!$D$21)</f>
        <v>3.617898841677139E-2</v>
      </c>
      <c r="AF492" s="3">
        <f t="shared" si="73"/>
        <v>1.9131044860123969</v>
      </c>
      <c r="AG492" s="3">
        <f>AF492*Ferez!$D$19</f>
        <v>0.95655224300619845</v>
      </c>
      <c r="AH492" s="3">
        <f>(AG492/1000)*(10000/Ferez!$D$21)</f>
        <v>2.3913806075154961E-2</v>
      </c>
      <c r="AI492" s="3">
        <f>AE492*Ferez!$D$20</f>
        <v>0.13265629086149508</v>
      </c>
    </row>
    <row r="493" spans="1:35" x14ac:dyDescent="0.25">
      <c r="A493" s="4">
        <v>1138</v>
      </c>
      <c r="B493" s="21" t="s">
        <v>3522</v>
      </c>
      <c r="C493" s="104">
        <v>5</v>
      </c>
      <c r="D493" s="22" t="s">
        <v>1846</v>
      </c>
      <c r="E493" s="100">
        <v>42719</v>
      </c>
      <c r="F493" s="100">
        <v>44204</v>
      </c>
      <c r="G493" s="105">
        <v>4.0999999999999996</v>
      </c>
      <c r="H493" s="20" t="s">
        <v>1853</v>
      </c>
      <c r="I493" s="20" t="s">
        <v>1854</v>
      </c>
      <c r="J493" s="13">
        <v>3682</v>
      </c>
      <c r="K493" t="s">
        <v>173</v>
      </c>
      <c r="L493" t="s">
        <v>172</v>
      </c>
      <c r="M493" s="20" t="str">
        <f t="shared" si="67"/>
        <v>N</v>
      </c>
      <c r="N493" s="3">
        <v>4</v>
      </c>
      <c r="O493" s="23">
        <f t="shared" si="68"/>
        <v>4</v>
      </c>
      <c r="P493" s="3">
        <v>12</v>
      </c>
      <c r="Q493" s="3">
        <f>VLOOKUP(J493,Aux_H_adj!$X$2:$Y$922,2,FALSE)</f>
        <v>12</v>
      </c>
      <c r="R493" s="3">
        <f>VLOOKUP(J493,Aux_H_adj!$X$2:$Z$922,3,FALSE)</f>
        <v>12</v>
      </c>
      <c r="S493" s="3">
        <f t="shared" si="65"/>
        <v>3.8197186342054881</v>
      </c>
      <c r="T493" s="3">
        <v>13</v>
      </c>
      <c r="U493" s="23">
        <f t="shared" si="69"/>
        <v>13</v>
      </c>
      <c r="V493" s="3">
        <f t="shared" si="66"/>
        <v>4.1380285203892786</v>
      </c>
      <c r="W493" s="27">
        <f t="shared" si="70"/>
        <v>1.1000000000000001E-3</v>
      </c>
      <c r="X493" s="27">
        <f t="shared" si="71"/>
        <v>1.2999999999999999E-3</v>
      </c>
      <c r="Y493" s="3">
        <f>VLOOKUP(K493,SSP!$B$2:$D$113,3,FALSE)</f>
        <v>0.47999999999999932</v>
      </c>
      <c r="Z493" s="3">
        <f>EXP(Ferez!$B$8+Ferez!$B$9*LN(X493)+Ferez!$B$10*LN(O493)+Ferez!$B$11*LN(Y493))</f>
        <v>1.4073155488529456</v>
      </c>
      <c r="AA493" s="3">
        <f>EXP(Ferez!$C$8+Ferez!$C$9*LN(Z493))</f>
        <v>0.96596207540415313</v>
      </c>
      <c r="AB493" s="3">
        <f>Ferez!$D$8+Ferez!$D$9*Z493+Ferez!$D$10*AA493</f>
        <v>0.47337863552305476</v>
      </c>
      <c r="AC493" s="3">
        <f t="shared" si="72"/>
        <v>2.8466562597801537</v>
      </c>
      <c r="AD493" s="3">
        <f>AC493*Ferez!$D$19</f>
        <v>1.4233281298900768</v>
      </c>
      <c r="AE493" s="3">
        <f>(AD493/1000)*(10000/Ferez!$D$21)</f>
        <v>3.5583203247251921E-2</v>
      </c>
      <c r="AF493" s="3">
        <f t="shared" si="73"/>
        <v>1.8806941843760003</v>
      </c>
      <c r="AG493" s="3">
        <f>AF493*Ferez!$D$19</f>
        <v>0.94034709218800017</v>
      </c>
      <c r="AH493" s="3">
        <f>(AG493/1000)*(10000/Ferez!$D$21)</f>
        <v>2.3508677304700003E-2</v>
      </c>
      <c r="AI493" s="3">
        <f>AE493*Ferez!$D$20</f>
        <v>0.13047174523992369</v>
      </c>
    </row>
    <row r="494" spans="1:35" x14ac:dyDescent="0.25">
      <c r="A494" s="4">
        <v>1170</v>
      </c>
      <c r="B494" s="21" t="s">
        <v>3522</v>
      </c>
      <c r="C494" s="104">
        <v>5</v>
      </c>
      <c r="D494" s="22" t="s">
        <v>1846</v>
      </c>
      <c r="E494" s="100">
        <v>42719</v>
      </c>
      <c r="F494" s="100">
        <v>44204</v>
      </c>
      <c r="G494" s="105">
        <v>4.0999999999999996</v>
      </c>
      <c r="H494" s="20" t="s">
        <v>1896</v>
      </c>
      <c r="I494" s="20" t="s">
        <v>1897</v>
      </c>
      <c r="J494" s="13">
        <v>3692</v>
      </c>
      <c r="K494" t="s">
        <v>173</v>
      </c>
      <c r="L494" t="s">
        <v>172</v>
      </c>
      <c r="M494" s="20" t="str">
        <f t="shared" si="67"/>
        <v>N</v>
      </c>
      <c r="N494" s="3">
        <v>4</v>
      </c>
      <c r="O494" s="23">
        <f t="shared" si="68"/>
        <v>4</v>
      </c>
      <c r="P494" s="3">
        <v>13</v>
      </c>
      <c r="Q494" s="3">
        <f>VLOOKUP(J494,Aux_H_adj!$X$2:$Y$922,2,FALSE)</f>
        <v>13</v>
      </c>
      <c r="R494" s="3">
        <f>VLOOKUP(J494,Aux_H_adj!$X$2:$Z$922,3,FALSE)</f>
        <v>13</v>
      </c>
      <c r="S494" s="3">
        <f t="shared" si="65"/>
        <v>4.1380285203892786</v>
      </c>
      <c r="T494" s="3">
        <v>15</v>
      </c>
      <c r="U494" s="23">
        <f t="shared" si="69"/>
        <v>15</v>
      </c>
      <c r="V494" s="3">
        <f t="shared" si="66"/>
        <v>4.7746482927568605</v>
      </c>
      <c r="W494" s="27">
        <f t="shared" si="70"/>
        <v>1.2999999999999999E-3</v>
      </c>
      <c r="X494" s="27">
        <f t="shared" si="71"/>
        <v>1.8E-3</v>
      </c>
      <c r="Y494" s="3">
        <f>VLOOKUP(K494,SSP!$B$2:$D$113,3,FALSE)</f>
        <v>0.47999999999999932</v>
      </c>
      <c r="Z494" s="3">
        <f>EXP(Ferez!$B$8+Ferez!$B$9*LN(X494)+Ferez!$B$10*LN(O494)+Ferez!$B$11*LN(Y494))</f>
        <v>1.9139873173185051</v>
      </c>
      <c r="AA494" s="3">
        <f>EXP(Ferez!$C$8+Ferez!$C$9*LN(Z494))</f>
        <v>1.2135239897674197</v>
      </c>
      <c r="AB494" s="3">
        <f>Ferez!$D$8+Ferez!$D$9*Z494+Ferez!$D$10*AA494</f>
        <v>0.51435954150560237</v>
      </c>
      <c r="AC494" s="3">
        <f t="shared" si="72"/>
        <v>3.6418708485915272</v>
      </c>
      <c r="AD494" s="3">
        <f>AC494*Ferez!$D$19</f>
        <v>1.8209354242957636</v>
      </c>
      <c r="AE494" s="3">
        <f>(AD494/1000)*(10000/Ferez!$D$21)</f>
        <v>4.5523385607394086E-2</v>
      </c>
      <c r="AF494" s="3">
        <f t="shared" si="73"/>
        <v>2.4283468588241073</v>
      </c>
      <c r="AG494" s="3">
        <f>AF494*Ferez!$D$19</f>
        <v>1.2141734294120536</v>
      </c>
      <c r="AH494" s="3">
        <f>(AG494/1000)*(10000/Ferez!$D$21)</f>
        <v>3.0354335735301344E-2</v>
      </c>
      <c r="AI494" s="3">
        <f>AE494*Ferez!$D$20</f>
        <v>0.16691908056044497</v>
      </c>
    </row>
    <row r="495" spans="1:35" x14ac:dyDescent="0.25">
      <c r="A495" s="4">
        <v>1279</v>
      </c>
      <c r="B495" s="21" t="s">
        <v>3522</v>
      </c>
      <c r="C495" s="104">
        <v>4</v>
      </c>
      <c r="D495" s="22" t="s">
        <v>2005</v>
      </c>
      <c r="E495" s="100">
        <v>40801</v>
      </c>
      <c r="F495" s="100">
        <v>44204</v>
      </c>
      <c r="G495" s="105">
        <v>9.3000000000000007</v>
      </c>
      <c r="H495" s="20" t="s">
        <v>2046</v>
      </c>
      <c r="I495" s="20" t="s">
        <v>2047</v>
      </c>
      <c r="J495" s="13">
        <v>2018</v>
      </c>
      <c r="K495" t="s">
        <v>110</v>
      </c>
      <c r="L495" t="s">
        <v>109</v>
      </c>
      <c r="M495" s="20" t="str">
        <f t="shared" si="67"/>
        <v>S</v>
      </c>
      <c r="N495" s="3">
        <v>5.8</v>
      </c>
      <c r="O495" s="23">
        <f t="shared" si="68"/>
        <v>5.8</v>
      </c>
      <c r="P495" s="3">
        <v>23.2</v>
      </c>
      <c r="Q495" s="3">
        <f>VLOOKUP(J495,Aux_H_adj!$X$2:$Y$922,2,FALSE)</f>
        <v>9.3000000000000007</v>
      </c>
      <c r="R495" s="3">
        <f>VLOOKUP(J495,Aux_H_adj!$X$2:$Z$922,3,FALSE)</f>
        <v>23.2</v>
      </c>
      <c r="S495" s="3">
        <f t="shared" si="65"/>
        <v>7.3847893594639435</v>
      </c>
      <c r="T495" s="3">
        <v>40.799999999999997</v>
      </c>
      <c r="U495" s="23">
        <f t="shared" si="69"/>
        <v>28.28</v>
      </c>
      <c r="V495" s="3">
        <f t="shared" si="66"/>
        <v>9.0018035812776009</v>
      </c>
      <c r="W495" s="27">
        <f t="shared" si="70"/>
        <v>4.3E-3</v>
      </c>
      <c r="X495" s="27">
        <f t="shared" si="71"/>
        <v>6.4000000000000003E-3</v>
      </c>
      <c r="Y495" s="3">
        <f>VLOOKUP(K495,SSP!$B$2:$D$113,3,FALSE)</f>
        <v>0.34</v>
      </c>
      <c r="Z495" s="3">
        <f>EXP(Ferez!$B$8+Ferez!$B$9*LN(X495)+Ferez!$B$10*LN(O495)+Ferez!$B$11*LN(Y495))</f>
        <v>6.3763993812050987</v>
      </c>
      <c r="AA495" s="3">
        <f>EXP(Ferez!$C$8+Ferez!$C$9*LN(Z495))</f>
        <v>2.9636638099882893</v>
      </c>
      <c r="AB495" s="3">
        <f>Ferez!$D$8+Ferez!$D$9*Z495+Ferez!$D$10*AA495</f>
        <v>0.91238379418484894</v>
      </c>
      <c r="AC495" s="3">
        <f t="shared" si="72"/>
        <v>10.252446985378237</v>
      </c>
      <c r="AD495" s="3">
        <f>AC495*Ferez!$D$19</f>
        <v>5.1262234926891184</v>
      </c>
      <c r="AE495" s="3">
        <f>(AD495/1000)*(10000/Ferez!$D$21)</f>
        <v>0.12815558731722798</v>
      </c>
      <c r="AF495" s="3">
        <f t="shared" si="73"/>
        <v>7.2887831753899475</v>
      </c>
      <c r="AG495" s="3">
        <f>AF495*Ferez!$D$19</f>
        <v>3.6443915876949737</v>
      </c>
      <c r="AH495" s="3">
        <f>(AG495/1000)*(10000/Ferez!$D$21)</f>
        <v>9.1109789692374349E-2</v>
      </c>
      <c r="AI495" s="3">
        <f>AE495*Ferez!$D$20</f>
        <v>0.46990382016316923</v>
      </c>
    </row>
    <row r="496" spans="1:35" x14ac:dyDescent="0.25">
      <c r="A496" s="4">
        <v>1280</v>
      </c>
      <c r="B496" s="21" t="s">
        <v>3522</v>
      </c>
      <c r="C496" s="104">
        <v>4</v>
      </c>
      <c r="D496" s="22" t="s">
        <v>2005</v>
      </c>
      <c r="E496" s="100">
        <v>40801</v>
      </c>
      <c r="F496" s="100">
        <v>44204</v>
      </c>
      <c r="G496" s="105">
        <v>9.3000000000000007</v>
      </c>
      <c r="H496" s="20" t="s">
        <v>2046</v>
      </c>
      <c r="I496" s="20" t="s">
        <v>2048</v>
      </c>
      <c r="J496" s="13">
        <v>2018</v>
      </c>
      <c r="K496" t="s">
        <v>110</v>
      </c>
      <c r="L496" t="s">
        <v>109</v>
      </c>
      <c r="M496" s="20" t="str">
        <f t="shared" si="67"/>
        <v>S</v>
      </c>
      <c r="N496" s="3">
        <v>5.8</v>
      </c>
      <c r="O496" s="23">
        <f t="shared" si="68"/>
        <v>4.7</v>
      </c>
      <c r="P496" s="3">
        <v>15</v>
      </c>
      <c r="Q496" s="3">
        <f>VLOOKUP(J496,Aux_H_adj!$X$2:$Y$922,2,FALSE)</f>
        <v>9.3000000000000007</v>
      </c>
      <c r="R496" s="3">
        <f>VLOOKUP(J496,Aux_H_adj!$X$2:$Z$922,3,FALSE)</f>
        <v>23.2</v>
      </c>
      <c r="S496" s="3">
        <f t="shared" si="65"/>
        <v>4.7746482927568605</v>
      </c>
      <c r="T496" s="3">
        <v>40.799999999999997</v>
      </c>
      <c r="U496" s="23">
        <f t="shared" si="69"/>
        <v>18.29</v>
      </c>
      <c r="V496" s="3">
        <f t="shared" si="66"/>
        <v>5.8218878183015317</v>
      </c>
      <c r="W496" s="27">
        <f t="shared" si="70"/>
        <v>1.8E-3</v>
      </c>
      <c r="X496" s="27">
        <f t="shared" si="71"/>
        <v>2.7000000000000001E-3</v>
      </c>
      <c r="Y496" s="3">
        <f>VLOOKUP(K496,SSP!$B$2:$D$113,3,FALSE)</f>
        <v>0.34</v>
      </c>
      <c r="Z496" s="3">
        <f>EXP(Ferez!$B$8+Ferez!$B$9*LN(X496)+Ferez!$B$10*LN(O496)+Ferez!$B$11*LN(Y496))</f>
        <v>2.3045466094279532</v>
      </c>
      <c r="AA496" s="3">
        <f>EXP(Ferez!$C$8+Ferez!$C$9*LN(Z496))</f>
        <v>1.3927898898697353</v>
      </c>
      <c r="AB496" s="3">
        <f>Ferez!$D$8+Ferez!$D$9*Z496+Ferez!$D$10*AA496</f>
        <v>0.54694593412116399</v>
      </c>
      <c r="AC496" s="3">
        <f t="shared" si="72"/>
        <v>4.2442824334188529</v>
      </c>
      <c r="AD496" s="3">
        <f>AC496*Ferez!$D$19</f>
        <v>2.1221412167094265</v>
      </c>
      <c r="AE496" s="3">
        <f>(AD496/1000)*(10000/Ferez!$D$21)</f>
        <v>5.3053530417735667E-2</v>
      </c>
      <c r="AF496" s="3">
        <f t="shared" si="73"/>
        <v>2.8514925435491172</v>
      </c>
      <c r="AG496" s="3">
        <f>AF496*Ferez!$D$19</f>
        <v>1.4257462717745586</v>
      </c>
      <c r="AH496" s="3">
        <f>(AG496/1000)*(10000/Ferez!$D$21)</f>
        <v>3.5643656794363966E-2</v>
      </c>
      <c r="AI496" s="3">
        <f>AE496*Ferez!$D$20</f>
        <v>0.19452961153169743</v>
      </c>
    </row>
    <row r="497" spans="1:35" x14ac:dyDescent="0.25">
      <c r="A497" s="4">
        <v>1281</v>
      </c>
      <c r="B497" s="21" t="s">
        <v>3522</v>
      </c>
      <c r="C497" s="104">
        <v>4</v>
      </c>
      <c r="D497" s="22" t="s">
        <v>2005</v>
      </c>
      <c r="E497" s="100">
        <v>40801</v>
      </c>
      <c r="F497" s="100">
        <v>44204</v>
      </c>
      <c r="G497" s="105">
        <v>9.3000000000000007</v>
      </c>
      <c r="H497" s="20" t="s">
        <v>2046</v>
      </c>
      <c r="I497" s="20" t="s">
        <v>2049</v>
      </c>
      <c r="J497" s="13">
        <v>2018</v>
      </c>
      <c r="K497" t="s">
        <v>110</v>
      </c>
      <c r="L497" t="s">
        <v>109</v>
      </c>
      <c r="M497" s="20" t="str">
        <f t="shared" si="67"/>
        <v>S</v>
      </c>
      <c r="N497" s="3">
        <v>5.8</v>
      </c>
      <c r="O497" s="23">
        <f t="shared" si="68"/>
        <v>5.0199999999999996</v>
      </c>
      <c r="P497" s="3">
        <v>16.600000000000001</v>
      </c>
      <c r="Q497" s="3">
        <f>VLOOKUP(J497,Aux_H_adj!$X$2:$Y$922,2,FALSE)</f>
        <v>9.3000000000000007</v>
      </c>
      <c r="R497" s="3">
        <f>VLOOKUP(J497,Aux_H_adj!$X$2:$Z$922,3,FALSE)</f>
        <v>23.2</v>
      </c>
      <c r="S497" s="3">
        <f t="shared" si="65"/>
        <v>5.2839441106509257</v>
      </c>
      <c r="T497" s="3">
        <v>40.799999999999997</v>
      </c>
      <c r="U497" s="23">
        <f t="shared" si="69"/>
        <v>20.239999999999998</v>
      </c>
      <c r="V497" s="3">
        <f t="shared" si="66"/>
        <v>6.442592096359923</v>
      </c>
      <c r="W497" s="27">
        <f t="shared" si="70"/>
        <v>2.2000000000000001E-3</v>
      </c>
      <c r="X497" s="27">
        <f t="shared" si="71"/>
        <v>3.3E-3</v>
      </c>
      <c r="Y497" s="3">
        <f>VLOOKUP(K497,SSP!$B$2:$D$113,3,FALSE)</f>
        <v>0.34</v>
      </c>
      <c r="Z497" s="3">
        <f>EXP(Ferez!$B$8+Ferez!$B$9*LN(X497)+Ferez!$B$10*LN(O497)+Ferez!$B$11*LN(Y497))</f>
        <v>2.9678425610920032</v>
      </c>
      <c r="AA497" s="3">
        <f>EXP(Ferez!$C$8+Ferez!$C$9*LN(Z497))</f>
        <v>1.680331577578666</v>
      </c>
      <c r="AB497" s="3">
        <f>Ferez!$D$8+Ferez!$D$9*Z497+Ferez!$D$10*AA497</f>
        <v>0.60374612482109469</v>
      </c>
      <c r="AC497" s="3">
        <f t="shared" si="72"/>
        <v>5.2519202634917637</v>
      </c>
      <c r="AD497" s="3">
        <f>AC497*Ferez!$D$19</f>
        <v>2.6259601317458818</v>
      </c>
      <c r="AE497" s="3">
        <f>(AD497/1000)*(10000/Ferez!$D$21)</f>
        <v>6.5649003293647035E-2</v>
      </c>
      <c r="AF497" s="3">
        <f t="shared" si="73"/>
        <v>3.5715886859130981</v>
      </c>
      <c r="AG497" s="3">
        <f>AF497*Ferez!$D$19</f>
        <v>1.785794342956549</v>
      </c>
      <c r="AH497" s="3">
        <f>(AG497/1000)*(10000/Ferez!$D$21)</f>
        <v>4.4644858573913725E-2</v>
      </c>
      <c r="AI497" s="3">
        <f>AE497*Ferez!$D$20</f>
        <v>0.24071301207670578</v>
      </c>
    </row>
    <row r="498" spans="1:35" x14ac:dyDescent="0.25">
      <c r="A498" s="4">
        <v>1282</v>
      </c>
      <c r="B498" s="21" t="s">
        <v>3522</v>
      </c>
      <c r="C498" s="104">
        <v>4</v>
      </c>
      <c r="D498" s="22" t="s">
        <v>2005</v>
      </c>
      <c r="E498" s="100">
        <v>40801</v>
      </c>
      <c r="F498" s="100">
        <v>44204</v>
      </c>
      <c r="G498" s="105">
        <v>9.3000000000000007</v>
      </c>
      <c r="H498" s="20" t="s">
        <v>2046</v>
      </c>
      <c r="I498" s="20" t="s">
        <v>2050</v>
      </c>
      <c r="J498" s="13">
        <v>2018</v>
      </c>
      <c r="K498" t="s">
        <v>110</v>
      </c>
      <c r="L498" t="s">
        <v>109</v>
      </c>
      <c r="M498" s="20" t="str">
        <f t="shared" si="67"/>
        <v>S</v>
      </c>
      <c r="N498" s="3">
        <v>5.8</v>
      </c>
      <c r="O498" s="23">
        <f t="shared" si="68"/>
        <v>3.21</v>
      </c>
      <c r="P498" s="3">
        <v>9.3000000000000007</v>
      </c>
      <c r="Q498" s="3">
        <f>VLOOKUP(J498,Aux_H_adj!$X$2:$Y$922,2,FALSE)</f>
        <v>9.3000000000000007</v>
      </c>
      <c r="R498" s="3">
        <f>VLOOKUP(J498,Aux_H_adj!$X$2:$Z$922,3,FALSE)</f>
        <v>23.2</v>
      </c>
      <c r="S498" s="3">
        <f t="shared" si="65"/>
        <v>2.9602819415092534</v>
      </c>
      <c r="T498" s="3">
        <v>40.799999999999997</v>
      </c>
      <c r="U498" s="23">
        <f t="shared" si="69"/>
        <v>11.34</v>
      </c>
      <c r="V498" s="3">
        <f t="shared" si="66"/>
        <v>3.6096341093241864</v>
      </c>
      <c r="W498" s="27">
        <f t="shared" si="70"/>
        <v>6.9999999999999999E-4</v>
      </c>
      <c r="X498" s="27">
        <f t="shared" si="71"/>
        <v>1E-3</v>
      </c>
      <c r="Y498" s="3">
        <f>VLOOKUP(K498,SSP!$B$2:$D$113,3,FALSE)</f>
        <v>0.34</v>
      </c>
      <c r="Z498" s="3">
        <f>EXP(Ferez!$B$8+Ferez!$B$9*LN(X498)+Ferez!$B$10*LN(O498)+Ferez!$B$11*LN(Y498))</f>
        <v>0.6248274300207054</v>
      </c>
      <c r="AA498" s="3">
        <f>EXP(Ferez!$C$8+Ferez!$C$9*LN(Z498))</f>
        <v>0.52883252355853794</v>
      </c>
      <c r="AB498" s="3">
        <f>Ferez!$D$8+Ferez!$D$9*Z498+Ferez!$D$10*AA498</f>
        <v>0.4148140819856298</v>
      </c>
      <c r="AC498" s="3">
        <f t="shared" si="72"/>
        <v>1.5684740355648732</v>
      </c>
      <c r="AD498" s="3">
        <f>AC498*Ferez!$D$19</f>
        <v>0.7842370177824366</v>
      </c>
      <c r="AE498" s="3">
        <f>(AD498/1000)*(10000/Ferez!$D$21)</f>
        <v>1.9605925444560916E-2</v>
      </c>
      <c r="AF498" s="3">
        <f t="shared" si="73"/>
        <v>1.0396415120063351</v>
      </c>
      <c r="AG498" s="3">
        <f>AF498*Ferez!$D$19</f>
        <v>0.51982075600316757</v>
      </c>
      <c r="AH498" s="3">
        <f>(AG498/1000)*(10000/Ferez!$D$21)</f>
        <v>1.2995518900079189E-2</v>
      </c>
      <c r="AI498" s="3">
        <f>AE498*Ferez!$D$20</f>
        <v>7.1888393296723349E-2</v>
      </c>
    </row>
    <row r="499" spans="1:35" x14ac:dyDescent="0.25">
      <c r="A499" s="4">
        <v>1313</v>
      </c>
      <c r="B499" s="21" t="s">
        <v>3522</v>
      </c>
      <c r="C499" s="104">
        <v>4</v>
      </c>
      <c r="D499" s="22" t="s">
        <v>2005</v>
      </c>
      <c r="E499" s="100">
        <v>40801</v>
      </c>
      <c r="F499" s="100">
        <v>44204</v>
      </c>
      <c r="G499" s="105">
        <v>9.3000000000000007</v>
      </c>
      <c r="H499" s="20" t="s">
        <v>2096</v>
      </c>
      <c r="I499" s="20" t="s">
        <v>2097</v>
      </c>
      <c r="J499" s="13">
        <v>2201</v>
      </c>
      <c r="K499" t="s">
        <v>7</v>
      </c>
      <c r="L499" t="s">
        <v>193</v>
      </c>
      <c r="M499" s="20" t="str">
        <f t="shared" si="67"/>
        <v>S</v>
      </c>
      <c r="N499" s="3">
        <v>4</v>
      </c>
      <c r="O499" s="23">
        <f t="shared" si="68"/>
        <v>4</v>
      </c>
      <c r="P499" s="3">
        <v>13.6</v>
      </c>
      <c r="Q499" s="3">
        <f>VLOOKUP(J499,Aux_H_adj!$X$2:$Y$922,2,FALSE)</f>
        <v>12.2</v>
      </c>
      <c r="R499" s="3">
        <f>VLOOKUP(J499,Aux_H_adj!$X$2:$Z$922,3,FALSE)</f>
        <v>14</v>
      </c>
      <c r="S499" s="3">
        <f t="shared" si="65"/>
        <v>4.3290144520995533</v>
      </c>
      <c r="T499" s="3">
        <v>20.5</v>
      </c>
      <c r="U499" s="23">
        <f t="shared" si="69"/>
        <v>16.579999999999998</v>
      </c>
      <c r="V499" s="3">
        <f t="shared" si="66"/>
        <v>5.2775779129272493</v>
      </c>
      <c r="W499" s="27">
        <f t="shared" si="70"/>
        <v>1.5E-3</v>
      </c>
      <c r="X499" s="27">
        <f t="shared" si="71"/>
        <v>2.2000000000000001E-3</v>
      </c>
      <c r="Y499" s="3">
        <f>VLOOKUP(K499,SSP!$B$2:$D$113,3,FALSE)</f>
        <v>0.57999999999999996</v>
      </c>
      <c r="Z499" s="3">
        <f>EXP(Ferez!$B$8+Ferez!$B$9*LN(X499)+Ferez!$B$10*LN(O499)+Ferez!$B$11*LN(Y499))</f>
        <v>2.8073907637838862</v>
      </c>
      <c r="AA499" s="3">
        <f>EXP(Ferez!$C$8+Ferez!$C$9*LN(Z499))</f>
        <v>1.6124465340648437</v>
      </c>
      <c r="AB499" s="3">
        <f>Ferez!$D$8+Ferez!$D$9*Z499+Ferez!$D$10*AA499</f>
        <v>0.58986199768598502</v>
      </c>
      <c r="AC499" s="3">
        <f t="shared" si="72"/>
        <v>5.0096992955347153</v>
      </c>
      <c r="AD499" s="3">
        <f>AC499*Ferez!$D$19</f>
        <v>2.5048496477673576</v>
      </c>
      <c r="AE499" s="3">
        <f>(AD499/1000)*(10000/Ferez!$D$21)</f>
        <v>6.2621241194183941E-2</v>
      </c>
      <c r="AF499" s="3">
        <f t="shared" si="73"/>
        <v>3.3972527614698711</v>
      </c>
      <c r="AG499" s="3">
        <f>AF499*Ferez!$D$19</f>
        <v>1.6986263807349355</v>
      </c>
      <c r="AH499" s="3">
        <f>(AG499/1000)*(10000/Ferez!$D$21)</f>
        <v>4.2465659518373389E-2</v>
      </c>
      <c r="AI499" s="3">
        <f>AE499*Ferez!$D$20</f>
        <v>0.22961121771200776</v>
      </c>
    </row>
    <row r="500" spans="1:35" x14ac:dyDescent="0.25">
      <c r="A500" s="4">
        <v>1314</v>
      </c>
      <c r="B500" s="21" t="s">
        <v>3522</v>
      </c>
      <c r="C500" s="104">
        <v>4</v>
      </c>
      <c r="D500" s="22" t="s">
        <v>2005</v>
      </c>
      <c r="E500" s="100">
        <v>40801</v>
      </c>
      <c r="F500" s="100">
        <v>44204</v>
      </c>
      <c r="G500" s="105">
        <v>9.3000000000000007</v>
      </c>
      <c r="H500" s="20" t="s">
        <v>2096</v>
      </c>
      <c r="I500" s="20" t="s">
        <v>2098</v>
      </c>
      <c r="J500" s="13">
        <v>2201</v>
      </c>
      <c r="K500" t="s">
        <v>7</v>
      </c>
      <c r="L500" t="s">
        <v>193</v>
      </c>
      <c r="M500" s="20" t="str">
        <f t="shared" si="67"/>
        <v>S</v>
      </c>
      <c r="N500" s="3">
        <v>4</v>
      </c>
      <c r="O500" s="23">
        <f t="shared" si="68"/>
        <v>4</v>
      </c>
      <c r="P500" s="3">
        <v>14</v>
      </c>
      <c r="Q500" s="3">
        <f>VLOOKUP(J500,Aux_H_adj!$X$2:$Y$922,2,FALSE)</f>
        <v>12.2</v>
      </c>
      <c r="R500" s="3">
        <f>VLOOKUP(J500,Aux_H_adj!$X$2:$Z$922,3,FALSE)</f>
        <v>14</v>
      </c>
      <c r="S500" s="3">
        <f t="shared" si="65"/>
        <v>4.45633840657307</v>
      </c>
      <c r="T500" s="3">
        <v>20.5</v>
      </c>
      <c r="U500" s="23">
        <f t="shared" si="69"/>
        <v>17.07</v>
      </c>
      <c r="V500" s="3">
        <f t="shared" si="66"/>
        <v>5.4335497571573068</v>
      </c>
      <c r="W500" s="27">
        <f t="shared" si="70"/>
        <v>1.6000000000000001E-3</v>
      </c>
      <c r="X500" s="27">
        <f t="shared" si="71"/>
        <v>2.3E-3</v>
      </c>
      <c r="Y500" s="3">
        <f>VLOOKUP(K500,SSP!$B$2:$D$113,3,FALSE)</f>
        <v>0.57999999999999996</v>
      </c>
      <c r="Z500" s="3">
        <f>EXP(Ferez!$B$8+Ferez!$B$9*LN(X500)+Ferez!$B$10*LN(O500)+Ferez!$B$11*LN(Y500))</f>
        <v>2.9278247661525403</v>
      </c>
      <c r="AA500" s="3">
        <f>EXP(Ferez!$C$8+Ferez!$C$9*LN(Z500))</f>
        <v>1.6634911631283906</v>
      </c>
      <c r="AB500" s="3">
        <f>Ferez!$D$8+Ferez!$D$9*Z500+Ferez!$D$10*AA500</f>
        <v>0.60027551639949417</v>
      </c>
      <c r="AC500" s="3">
        <f t="shared" si="72"/>
        <v>5.1915914456804249</v>
      </c>
      <c r="AD500" s="3">
        <f>AC500*Ferez!$D$19</f>
        <v>2.5957957228402124</v>
      </c>
      <c r="AE500" s="3">
        <f>(AD500/1000)*(10000/Ferez!$D$21)</f>
        <v>6.4894893071005308E-2</v>
      </c>
      <c r="AF500" s="3">
        <f t="shared" si="73"/>
        <v>3.5281002825520345</v>
      </c>
      <c r="AG500" s="3">
        <f>AF500*Ferez!$D$19</f>
        <v>1.7640501412760172</v>
      </c>
      <c r="AH500" s="3">
        <f>(AG500/1000)*(10000/Ferez!$D$21)</f>
        <v>4.4101253531900433E-2</v>
      </c>
      <c r="AI500" s="3">
        <f>AE500*Ferez!$D$20</f>
        <v>0.23794794126035279</v>
      </c>
    </row>
    <row r="501" spans="1:35" x14ac:dyDescent="0.25">
      <c r="A501" s="4">
        <v>1315</v>
      </c>
      <c r="B501" s="21" t="s">
        <v>3522</v>
      </c>
      <c r="C501" s="104">
        <v>4</v>
      </c>
      <c r="D501" s="22" t="s">
        <v>2005</v>
      </c>
      <c r="E501" s="100">
        <v>40801</v>
      </c>
      <c r="F501" s="100">
        <v>44204</v>
      </c>
      <c r="G501" s="105">
        <v>9.3000000000000007</v>
      </c>
      <c r="H501" s="20" t="s">
        <v>2096</v>
      </c>
      <c r="I501" s="20" t="s">
        <v>2099</v>
      </c>
      <c r="J501" s="13">
        <v>2201</v>
      </c>
      <c r="K501" t="s">
        <v>7</v>
      </c>
      <c r="L501" t="s">
        <v>193</v>
      </c>
      <c r="M501" s="20" t="str">
        <f t="shared" si="67"/>
        <v>S</v>
      </c>
      <c r="N501" s="3">
        <v>4</v>
      </c>
      <c r="O501" s="23">
        <f t="shared" si="68"/>
        <v>4</v>
      </c>
      <c r="P501" s="3">
        <v>12.2</v>
      </c>
      <c r="Q501" s="3">
        <f>VLOOKUP(J501,Aux_H_adj!$X$2:$Y$922,2,FALSE)</f>
        <v>12.2</v>
      </c>
      <c r="R501" s="3">
        <f>VLOOKUP(J501,Aux_H_adj!$X$2:$Z$922,3,FALSE)</f>
        <v>14</v>
      </c>
      <c r="S501" s="3">
        <f t="shared" si="65"/>
        <v>3.883380611442246</v>
      </c>
      <c r="T501" s="3">
        <v>20.5</v>
      </c>
      <c r="U501" s="23">
        <f t="shared" si="69"/>
        <v>14.87</v>
      </c>
      <c r="V501" s="3">
        <f t="shared" si="66"/>
        <v>4.7332680075529669</v>
      </c>
      <c r="W501" s="27">
        <f t="shared" si="70"/>
        <v>1.1999999999999999E-3</v>
      </c>
      <c r="X501" s="27">
        <f t="shared" si="71"/>
        <v>1.8E-3</v>
      </c>
      <c r="Y501" s="3">
        <f>VLOOKUP(K501,SSP!$B$2:$D$113,3,FALSE)</f>
        <v>0.57999999999999996</v>
      </c>
      <c r="Z501" s="3">
        <f>EXP(Ferez!$B$8+Ferez!$B$9*LN(X501)+Ferez!$B$10*LN(O501)+Ferez!$B$11*LN(Y501))</f>
        <v>2.3224757055765202</v>
      </c>
      <c r="AA501" s="3">
        <f>EXP(Ferez!$C$8+Ferez!$C$9*LN(Z501))</f>
        <v>1.4008216390822179</v>
      </c>
      <c r="AB501" s="3">
        <f>Ferez!$D$8+Ferez!$D$9*Z501+Ferez!$D$10*AA501</f>
        <v>0.54845889482129895</v>
      </c>
      <c r="AC501" s="3">
        <f t="shared" si="72"/>
        <v>4.2717562394800375</v>
      </c>
      <c r="AD501" s="3">
        <f>AC501*Ferez!$D$19</f>
        <v>2.1358781197400187</v>
      </c>
      <c r="AE501" s="3">
        <f>(AD501/1000)*(10000/Ferez!$D$21)</f>
        <v>5.3396952993500467E-2</v>
      </c>
      <c r="AF501" s="3">
        <f t="shared" si="73"/>
        <v>2.8709346003978191</v>
      </c>
      <c r="AG501" s="3">
        <f>AF501*Ferez!$D$19</f>
        <v>1.4354673001989096</v>
      </c>
      <c r="AH501" s="3">
        <f>(AG501/1000)*(10000/Ferez!$D$21)</f>
        <v>3.588668250497274E-2</v>
      </c>
      <c r="AI501" s="3">
        <f>AE501*Ferez!$D$20</f>
        <v>0.19578882764283503</v>
      </c>
    </row>
    <row r="502" spans="1:35" x14ac:dyDescent="0.25">
      <c r="A502" s="4">
        <v>1312</v>
      </c>
      <c r="B502" s="21" t="s">
        <v>3522</v>
      </c>
      <c r="C502" s="104">
        <v>4</v>
      </c>
      <c r="D502" s="22" t="s">
        <v>2005</v>
      </c>
      <c r="E502" s="100">
        <v>40801</v>
      </c>
      <c r="F502" s="100">
        <v>44204</v>
      </c>
      <c r="G502" s="105">
        <v>9.3000000000000007</v>
      </c>
      <c r="H502" s="20" t="s">
        <v>2094</v>
      </c>
      <c r="I502" s="20" t="s">
        <v>2095</v>
      </c>
      <c r="J502" s="13">
        <v>2202</v>
      </c>
      <c r="K502" t="s">
        <v>79</v>
      </c>
      <c r="L502" t="s">
        <v>78</v>
      </c>
      <c r="M502" s="20" t="str">
        <f t="shared" si="67"/>
        <v>N</v>
      </c>
      <c r="N502" s="3">
        <v>6</v>
      </c>
      <c r="O502" s="23">
        <f t="shared" si="68"/>
        <v>6</v>
      </c>
      <c r="P502" s="3">
        <v>22.4</v>
      </c>
      <c r="Q502" s="3">
        <f>VLOOKUP(J502,Aux_H_adj!$X$2:$Y$922,2,FALSE)</f>
        <v>22.4</v>
      </c>
      <c r="R502" s="3">
        <f>VLOOKUP(J502,Aux_H_adj!$X$2:$Z$922,3,FALSE)</f>
        <v>22.4</v>
      </c>
      <c r="S502" s="3">
        <f t="shared" si="65"/>
        <v>7.130141450516911</v>
      </c>
      <c r="T502" s="3">
        <v>26.8</v>
      </c>
      <c r="U502" s="23">
        <f t="shared" si="69"/>
        <v>26.8</v>
      </c>
      <c r="V502" s="3">
        <f t="shared" si="66"/>
        <v>8.5307049497255907</v>
      </c>
      <c r="W502" s="27">
        <f t="shared" si="70"/>
        <v>4.0000000000000001E-3</v>
      </c>
      <c r="X502" s="27">
        <f t="shared" si="71"/>
        <v>5.7000000000000002E-3</v>
      </c>
      <c r="Y502" s="3">
        <f>VLOOKUP(K502,SSP!$B$2:$D$113,3,FALSE)</f>
        <v>0.31000000000000155</v>
      </c>
      <c r="Z502" s="3">
        <f>EXP(Ferez!$B$8+Ferez!$B$9*LN(X502)+Ferez!$B$10*LN(O502)+Ferez!$B$11*LN(Y502))</f>
        <v>5.372642404053062</v>
      </c>
      <c r="AA502" s="3">
        <f>EXP(Ferez!$C$8+Ferez!$C$9*LN(Z502))</f>
        <v>2.6099704332892402</v>
      </c>
      <c r="AB502" s="3">
        <f>Ferez!$D$8+Ferez!$D$9*Z502+Ferez!$D$10*AA502</f>
        <v>0.81940709136436884</v>
      </c>
      <c r="AC502" s="3">
        <f t="shared" si="72"/>
        <v>8.8020199287066703</v>
      </c>
      <c r="AD502" s="3">
        <f>AC502*Ferez!$D$19</f>
        <v>4.4010099643533351</v>
      </c>
      <c r="AE502" s="3">
        <f>(AD502/1000)*(10000/Ferez!$D$21)</f>
        <v>0.11002524910883338</v>
      </c>
      <c r="AF502" s="3">
        <f t="shared" si="73"/>
        <v>6.1920494954174305</v>
      </c>
      <c r="AG502" s="3">
        <f>AF502*Ferez!$D$19</f>
        <v>3.0960247477087153</v>
      </c>
      <c r="AH502" s="3">
        <f>(AG502/1000)*(10000/Ferez!$D$21)</f>
        <v>7.7400618692717887E-2</v>
      </c>
      <c r="AI502" s="3">
        <f>AE502*Ferez!$D$20</f>
        <v>0.4034259133990557</v>
      </c>
    </row>
    <row r="503" spans="1:35" x14ac:dyDescent="0.25">
      <c r="A503" s="4">
        <v>1308</v>
      </c>
      <c r="B503" s="21" t="s">
        <v>3522</v>
      </c>
      <c r="C503" s="104">
        <v>4</v>
      </c>
      <c r="D503" s="22" t="s">
        <v>2005</v>
      </c>
      <c r="E503" s="100">
        <v>40801</v>
      </c>
      <c r="F503" s="100">
        <v>44204</v>
      </c>
      <c r="G503" s="105">
        <v>9.3000000000000007</v>
      </c>
      <c r="H503" s="20" t="s">
        <v>2088</v>
      </c>
      <c r="I503" s="20" t="s">
        <v>2089</v>
      </c>
      <c r="J503" s="13">
        <v>2203</v>
      </c>
      <c r="K503" t="s">
        <v>103</v>
      </c>
      <c r="L503" t="s">
        <v>102</v>
      </c>
      <c r="M503" s="20" t="str">
        <f t="shared" si="67"/>
        <v>S</v>
      </c>
      <c r="N503" s="3">
        <v>6</v>
      </c>
      <c r="O503" s="23">
        <f t="shared" si="68"/>
        <v>5</v>
      </c>
      <c r="P503" s="3">
        <v>16.5</v>
      </c>
      <c r="Q503" s="3">
        <f>VLOOKUP(J503,Aux_H_adj!$X$2:$Y$922,2,FALSE)</f>
        <v>16.5</v>
      </c>
      <c r="R503" s="3">
        <f>VLOOKUP(J503,Aux_H_adj!$X$2:$Z$922,3,FALSE)</f>
        <v>20.5</v>
      </c>
      <c r="S503" s="3">
        <f t="shared" si="65"/>
        <v>5.2521131220325463</v>
      </c>
      <c r="T503" s="3">
        <v>41.2</v>
      </c>
      <c r="U503" s="23">
        <f t="shared" si="69"/>
        <v>20.12</v>
      </c>
      <c r="V503" s="3">
        <f t="shared" si="66"/>
        <v>6.404394910017869</v>
      </c>
      <c r="W503" s="27">
        <f t="shared" si="70"/>
        <v>2.2000000000000001E-3</v>
      </c>
      <c r="X503" s="27">
        <f t="shared" si="71"/>
        <v>3.2000000000000002E-3</v>
      </c>
      <c r="Y503" s="3">
        <f>VLOOKUP(K503,SSP!$B$2:$D$113,3,FALSE)</f>
        <v>0.9800000000000002</v>
      </c>
      <c r="Z503" s="3">
        <f>EXP(Ferez!$B$8+Ferez!$B$9*LN(X503)+Ferez!$B$10*LN(O503)+Ferez!$B$11*LN(Y503))</f>
        <v>8.4743021959650751</v>
      </c>
      <c r="AA503" s="3">
        <f>EXP(Ferez!$C$8+Ferez!$C$9*LN(Z503))</f>
        <v>3.6600189214086574</v>
      </c>
      <c r="AB503" s="3">
        <f>Ferez!$D$8+Ferez!$D$9*Z503+Ferez!$D$10*AA503</f>
        <v>1.1104070817218095</v>
      </c>
      <c r="AC503" s="3">
        <f t="shared" si="72"/>
        <v>13.244728199095542</v>
      </c>
      <c r="AD503" s="3">
        <f>AC503*Ferez!$D$19</f>
        <v>6.6223640995477711</v>
      </c>
      <c r="AE503" s="3">
        <f>(AD503/1000)*(10000/Ferez!$D$21)</f>
        <v>0.16555910248869429</v>
      </c>
      <c r="AF503" s="3">
        <f t="shared" si="73"/>
        <v>9.5847092776868852</v>
      </c>
      <c r="AG503" s="3">
        <f>AF503*Ferez!$D$19</f>
        <v>4.7923546388434426</v>
      </c>
      <c r="AH503" s="3">
        <f>(AG503/1000)*(10000/Ferez!$D$21)</f>
        <v>0.11980886597108607</v>
      </c>
      <c r="AI503" s="3">
        <f>AE503*Ferez!$D$20</f>
        <v>0.60705004245854577</v>
      </c>
    </row>
    <row r="504" spans="1:35" x14ac:dyDescent="0.25">
      <c r="A504" s="4">
        <v>1309</v>
      </c>
      <c r="B504" s="21" t="s">
        <v>3522</v>
      </c>
      <c r="C504" s="104">
        <v>4</v>
      </c>
      <c r="D504" s="22" t="s">
        <v>2005</v>
      </c>
      <c r="E504" s="100">
        <v>40801</v>
      </c>
      <c r="F504" s="100">
        <v>44204</v>
      </c>
      <c r="G504" s="105">
        <v>9.3000000000000007</v>
      </c>
      <c r="H504" s="20" t="s">
        <v>2088</v>
      </c>
      <c r="I504" s="20" t="s">
        <v>2090</v>
      </c>
      <c r="J504" s="13">
        <v>2203</v>
      </c>
      <c r="K504" t="s">
        <v>103</v>
      </c>
      <c r="L504" t="s">
        <v>102</v>
      </c>
      <c r="M504" s="20" t="str">
        <f t="shared" si="67"/>
        <v>S</v>
      </c>
      <c r="N504" s="3">
        <v>6</v>
      </c>
      <c r="O504" s="23">
        <f t="shared" si="68"/>
        <v>6</v>
      </c>
      <c r="P504" s="3">
        <v>20.5</v>
      </c>
      <c r="Q504" s="3">
        <f>VLOOKUP(J504,Aux_H_adj!$X$2:$Y$922,2,FALSE)</f>
        <v>16.5</v>
      </c>
      <c r="R504" s="3">
        <f>VLOOKUP(J504,Aux_H_adj!$X$2:$Z$922,3,FALSE)</f>
        <v>20.5</v>
      </c>
      <c r="S504" s="3">
        <f t="shared" si="65"/>
        <v>6.5253526667677093</v>
      </c>
      <c r="T504" s="3">
        <v>41.2</v>
      </c>
      <c r="U504" s="23">
        <f t="shared" si="69"/>
        <v>24.99</v>
      </c>
      <c r="V504" s="3">
        <f t="shared" si="66"/>
        <v>7.9545640557329289</v>
      </c>
      <c r="W504" s="27">
        <f t="shared" si="70"/>
        <v>3.3E-3</v>
      </c>
      <c r="X504" s="27">
        <f t="shared" si="71"/>
        <v>5.0000000000000001E-3</v>
      </c>
      <c r="Y504" s="3">
        <f>VLOOKUP(K504,SSP!$B$2:$D$113,3,FALSE)</f>
        <v>0.9800000000000002</v>
      </c>
      <c r="Z504" s="3">
        <f>EXP(Ferez!$B$8+Ferez!$B$9*LN(X504)+Ferez!$B$10*LN(O504)+Ferez!$B$11*LN(Y504))</f>
        <v>15.395104281607731</v>
      </c>
      <c r="AA504" s="3">
        <f>EXP(Ferez!$C$8+Ferez!$C$9*LN(Z504))</f>
        <v>5.6998094723992478</v>
      </c>
      <c r="AB504" s="3">
        <f>Ferez!$D$8+Ferez!$D$9*Z504+Ferez!$D$10*AA504</f>
        <v>1.7858642049703035</v>
      </c>
      <c r="AC504" s="3">
        <f t="shared" si="72"/>
        <v>22.88077795897728</v>
      </c>
      <c r="AD504" s="3">
        <f>AC504*Ferez!$D$19</f>
        <v>11.44038897948864</v>
      </c>
      <c r="AE504" s="3">
        <f>(AD504/1000)*(10000/Ferez!$D$21)</f>
        <v>0.28600972448721601</v>
      </c>
      <c r="AF504" s="3">
        <f t="shared" si="73"/>
        <v>17.180968486578035</v>
      </c>
      <c r="AG504" s="3">
        <f>AF504*Ferez!$D$19</f>
        <v>8.5904842432890174</v>
      </c>
      <c r="AH504" s="3">
        <f>(AG504/1000)*(10000/Ferez!$D$21)</f>
        <v>0.21476210608222546</v>
      </c>
      <c r="AI504" s="3">
        <f>AE504*Ferez!$D$20</f>
        <v>1.0487023231197921</v>
      </c>
    </row>
    <row r="505" spans="1:35" x14ac:dyDescent="0.25">
      <c r="A505" s="4">
        <v>1310</v>
      </c>
      <c r="B505" s="21" t="s">
        <v>3522</v>
      </c>
      <c r="C505" s="104">
        <v>4</v>
      </c>
      <c r="D505" s="22" t="s">
        <v>2005</v>
      </c>
      <c r="E505" s="100">
        <v>40801</v>
      </c>
      <c r="F505" s="100">
        <v>44204</v>
      </c>
      <c r="G505" s="105">
        <v>9.3000000000000007</v>
      </c>
      <c r="H505" s="20" t="s">
        <v>2091</v>
      </c>
      <c r="I505" s="20" t="s">
        <v>2092</v>
      </c>
      <c r="J505" s="13">
        <v>2204</v>
      </c>
      <c r="K505" t="s">
        <v>7</v>
      </c>
      <c r="L505" t="s">
        <v>193</v>
      </c>
      <c r="M505" s="20" t="str">
        <f t="shared" si="67"/>
        <v>S</v>
      </c>
      <c r="N505" s="3">
        <v>3</v>
      </c>
      <c r="O505" s="23">
        <f t="shared" si="68"/>
        <v>3</v>
      </c>
      <c r="P505" s="3">
        <v>11.6</v>
      </c>
      <c r="Q505" s="3">
        <f>VLOOKUP(J505,Aux_H_adj!$X$2:$Y$922,2,FALSE)</f>
        <v>11</v>
      </c>
      <c r="R505" s="3">
        <f>VLOOKUP(J505,Aux_H_adj!$X$2:$Z$922,3,FALSE)</f>
        <v>11.6</v>
      </c>
      <c r="S505" s="3">
        <f t="shared" si="65"/>
        <v>3.6923946797319718</v>
      </c>
      <c r="T505" s="3">
        <v>19</v>
      </c>
      <c r="U505" s="23">
        <f t="shared" si="69"/>
        <v>14.14</v>
      </c>
      <c r="V505" s="3">
        <f t="shared" si="66"/>
        <v>4.5009017906388005</v>
      </c>
      <c r="W505" s="27">
        <f t="shared" si="70"/>
        <v>1.1000000000000001E-3</v>
      </c>
      <c r="X505" s="27">
        <f t="shared" si="71"/>
        <v>1.6000000000000001E-3</v>
      </c>
      <c r="Y505" s="3">
        <f>VLOOKUP(K505,SSP!$B$2:$D$113,3,FALSE)</f>
        <v>0.57999999999999996</v>
      </c>
      <c r="Z505" s="3">
        <f>EXP(Ferez!$B$8+Ferez!$B$9*LN(X505)+Ferez!$B$10*LN(O505)+Ferez!$B$11*LN(Y505))</f>
        <v>1.5757607117713923</v>
      </c>
      <c r="AA505" s="3">
        <f>EXP(Ferez!$C$8+Ferez!$C$9*LN(Z505))</f>
        <v>1.0504851059392031</v>
      </c>
      <c r="AB505" s="3">
        <f>Ferez!$D$8+Ferez!$D$9*Z505+Ferez!$D$10*AA505</f>
        <v>0.48681149932092083</v>
      </c>
      <c r="AC505" s="3">
        <f t="shared" si="72"/>
        <v>3.1130573170315161</v>
      </c>
      <c r="AD505" s="3">
        <f>AC505*Ferez!$D$19</f>
        <v>1.5565286585157581</v>
      </c>
      <c r="AE505" s="3">
        <f>(AD505/1000)*(10000/Ferez!$D$21)</f>
        <v>3.8913216462893953E-2</v>
      </c>
      <c r="AF505" s="3">
        <f t="shared" si="73"/>
        <v>2.0625722110923133</v>
      </c>
      <c r="AG505" s="3">
        <f>AF505*Ferez!$D$19</f>
        <v>1.0312861055461566</v>
      </c>
      <c r="AH505" s="3">
        <f>(AG505/1000)*(10000/Ferez!$D$21)</f>
        <v>2.5782152638653917E-2</v>
      </c>
      <c r="AI505" s="3">
        <f>AE505*Ferez!$D$20</f>
        <v>0.14268179369727782</v>
      </c>
    </row>
    <row r="506" spans="1:35" x14ac:dyDescent="0.25">
      <c r="A506" s="4">
        <v>1311</v>
      </c>
      <c r="B506" s="21" t="s">
        <v>3522</v>
      </c>
      <c r="C506" s="104">
        <v>4</v>
      </c>
      <c r="D506" s="22" t="s">
        <v>2005</v>
      </c>
      <c r="E506" s="100">
        <v>40801</v>
      </c>
      <c r="F506" s="100">
        <v>44204</v>
      </c>
      <c r="G506" s="105">
        <v>9.3000000000000007</v>
      </c>
      <c r="H506" s="20" t="s">
        <v>2091</v>
      </c>
      <c r="I506" s="20" t="s">
        <v>2093</v>
      </c>
      <c r="J506" s="13">
        <v>2204</v>
      </c>
      <c r="K506" t="s">
        <v>7</v>
      </c>
      <c r="L506" t="s">
        <v>193</v>
      </c>
      <c r="M506" s="20" t="str">
        <f t="shared" si="67"/>
        <v>S</v>
      </c>
      <c r="N506" s="3">
        <v>3</v>
      </c>
      <c r="O506" s="23">
        <f t="shared" si="68"/>
        <v>3</v>
      </c>
      <c r="P506" s="3">
        <v>11</v>
      </c>
      <c r="Q506" s="3">
        <f>VLOOKUP(J506,Aux_H_adj!$X$2:$Y$922,2,FALSE)</f>
        <v>11</v>
      </c>
      <c r="R506" s="3">
        <f>VLOOKUP(J506,Aux_H_adj!$X$2:$Z$922,3,FALSE)</f>
        <v>11.6</v>
      </c>
      <c r="S506" s="3">
        <f t="shared" si="65"/>
        <v>3.5014087480216975</v>
      </c>
      <c r="T506" s="3">
        <v>19</v>
      </c>
      <c r="U506" s="23">
        <f t="shared" si="69"/>
        <v>13.41</v>
      </c>
      <c r="V506" s="3">
        <f t="shared" si="66"/>
        <v>4.2685355737246331</v>
      </c>
      <c r="W506" s="27">
        <f t="shared" si="70"/>
        <v>1E-3</v>
      </c>
      <c r="X506" s="27">
        <f t="shared" si="71"/>
        <v>1.4E-3</v>
      </c>
      <c r="Y506" s="3">
        <f>VLOOKUP(K506,SSP!$B$2:$D$113,3,FALSE)</f>
        <v>0.57999999999999996</v>
      </c>
      <c r="Z506" s="3">
        <f>EXP(Ferez!$B$8+Ferez!$B$9*LN(X506)+Ferez!$B$10*LN(O506)+Ferez!$B$11*LN(Y506))</f>
        <v>1.3889651773130518</v>
      </c>
      <c r="AA506" s="3">
        <f>EXP(Ferez!$C$8+Ferez!$C$9*LN(Z506))</f>
        <v>0.95660082637633093</v>
      </c>
      <c r="AB506" s="3">
        <f>Ferez!$D$8+Ferez!$D$9*Z506+Ferez!$D$10*AA506</f>
        <v>0.47192848321111125</v>
      </c>
      <c r="AC506" s="3">
        <f t="shared" si="72"/>
        <v>2.8174944869004941</v>
      </c>
      <c r="AD506" s="3">
        <f>AC506*Ferez!$D$19</f>
        <v>1.408747243450247</v>
      </c>
      <c r="AE506" s="3">
        <f>(AD506/1000)*(10000/Ferez!$D$21)</f>
        <v>3.5218681086256177E-2</v>
      </c>
      <c r="AF506" s="3">
        <f t="shared" si="73"/>
        <v>1.8608936605241631</v>
      </c>
      <c r="AG506" s="3">
        <f>AF506*Ferez!$D$19</f>
        <v>0.93044683026208153</v>
      </c>
      <c r="AH506" s="3">
        <f>(AG506/1000)*(10000/Ferez!$D$21)</f>
        <v>2.3261170756552037E-2</v>
      </c>
      <c r="AI506" s="3">
        <f>AE506*Ferez!$D$20</f>
        <v>0.12913516398293931</v>
      </c>
    </row>
    <row r="507" spans="1:35" x14ac:dyDescent="0.25">
      <c r="A507" s="4">
        <v>1298</v>
      </c>
      <c r="B507" s="21" t="s">
        <v>3522</v>
      </c>
      <c r="C507" s="104">
        <v>4</v>
      </c>
      <c r="D507" s="22" t="s">
        <v>2005</v>
      </c>
      <c r="E507" s="100">
        <v>40801</v>
      </c>
      <c r="F507" s="100">
        <v>44204</v>
      </c>
      <c r="G507" s="105">
        <v>9.3000000000000007</v>
      </c>
      <c r="H507" s="20" t="s">
        <v>2073</v>
      </c>
      <c r="I507" s="20" t="s">
        <v>2074</v>
      </c>
      <c r="J507" s="13">
        <v>2205</v>
      </c>
      <c r="K507" t="s">
        <v>38</v>
      </c>
      <c r="L507" t="s">
        <v>37</v>
      </c>
      <c r="M507" s="20" t="str">
        <f t="shared" si="67"/>
        <v>N</v>
      </c>
      <c r="N507" s="3">
        <v>8</v>
      </c>
      <c r="O507" s="23">
        <f t="shared" si="68"/>
        <v>8</v>
      </c>
      <c r="P507" s="3">
        <v>34.6</v>
      </c>
      <c r="Q507" s="3">
        <f>VLOOKUP(J507,Aux_H_adj!$X$2:$Y$922,2,FALSE)</f>
        <v>34.6</v>
      </c>
      <c r="R507" s="3">
        <f>VLOOKUP(J507,Aux_H_adj!$X$2:$Z$922,3,FALSE)</f>
        <v>34.6</v>
      </c>
      <c r="S507" s="3">
        <f t="shared" si="65"/>
        <v>11.013522061959158</v>
      </c>
      <c r="T507" s="3">
        <v>38.5</v>
      </c>
      <c r="U507" s="23">
        <f t="shared" si="69"/>
        <v>38.5</v>
      </c>
      <c r="V507" s="3">
        <f t="shared" si="66"/>
        <v>12.254930618075941</v>
      </c>
      <c r="W507" s="27">
        <f t="shared" si="70"/>
        <v>9.4999999999999998E-3</v>
      </c>
      <c r="X507" s="27">
        <f t="shared" si="71"/>
        <v>1.18E-2</v>
      </c>
      <c r="Y507" s="3">
        <f>VLOOKUP(K507,SSP!$B$2:$D$113,3,FALSE)</f>
        <v>0.57999999999999996</v>
      </c>
      <c r="Z507" s="3">
        <f>EXP(Ferez!$B$8+Ferez!$B$9*LN(X507)+Ferez!$B$10*LN(O507)+Ferez!$B$11*LN(Y507))</f>
        <v>26.731878138961036</v>
      </c>
      <c r="AA507" s="3">
        <f>EXP(Ferez!$C$8+Ferez!$C$9*LN(Z507))</f>
        <v>8.583632251319516</v>
      </c>
      <c r="AB507" s="3">
        <f>Ferez!$D$8+Ferez!$D$9*Z507+Ferez!$D$10*AA507</f>
        <v>2.9317575571648282</v>
      </c>
      <c r="AC507" s="3">
        <f t="shared" si="72"/>
        <v>38.24726794744538</v>
      </c>
      <c r="AD507" s="3">
        <f>AC507*Ferez!$D$19</f>
        <v>19.12363397372269</v>
      </c>
      <c r="AE507" s="3">
        <f>(AD507/1000)*(10000/Ferez!$D$21)</f>
        <v>0.47809084934306728</v>
      </c>
      <c r="AF507" s="3">
        <f t="shared" si="73"/>
        <v>29.663635696125866</v>
      </c>
      <c r="AG507" s="3">
        <f>AF507*Ferez!$D$19</f>
        <v>14.831817848062933</v>
      </c>
      <c r="AH507" s="3">
        <f>(AG507/1000)*(10000/Ferez!$D$21)</f>
        <v>0.37079544620157334</v>
      </c>
      <c r="AI507" s="3">
        <f>AE507*Ferez!$D$20</f>
        <v>1.7529997809245799</v>
      </c>
    </row>
    <row r="508" spans="1:35" x14ac:dyDescent="0.25">
      <c r="A508" s="4">
        <v>1299</v>
      </c>
      <c r="B508" s="21" t="s">
        <v>3522</v>
      </c>
      <c r="C508" s="104">
        <v>4</v>
      </c>
      <c r="D508" s="22" t="s">
        <v>2005</v>
      </c>
      <c r="E508" s="100">
        <v>40801</v>
      </c>
      <c r="F508" s="100">
        <v>44204</v>
      </c>
      <c r="G508" s="105">
        <v>9.3000000000000007</v>
      </c>
      <c r="H508" s="20" t="s">
        <v>2075</v>
      </c>
      <c r="I508" s="20" t="s">
        <v>2076</v>
      </c>
      <c r="J508" s="13">
        <v>2206</v>
      </c>
      <c r="K508" t="s">
        <v>7</v>
      </c>
      <c r="L508" t="s">
        <v>193</v>
      </c>
      <c r="M508" s="20" t="str">
        <f t="shared" si="67"/>
        <v>S</v>
      </c>
      <c r="N508" s="3">
        <v>7.5</v>
      </c>
      <c r="O508" s="23">
        <f t="shared" si="68"/>
        <v>7.5</v>
      </c>
      <c r="P508" s="3">
        <v>29.5</v>
      </c>
      <c r="Q508" s="3">
        <f>VLOOKUP(J508,Aux_H_adj!$X$2:$Y$922,2,FALSE)</f>
        <v>7.3</v>
      </c>
      <c r="R508" s="3">
        <f>VLOOKUP(J508,Aux_H_adj!$X$2:$Z$922,3,FALSE)</f>
        <v>29.5</v>
      </c>
      <c r="S508" s="3">
        <f t="shared" si="65"/>
        <v>9.3901416424218258</v>
      </c>
      <c r="T508" s="3">
        <v>44.7</v>
      </c>
      <c r="U508" s="23">
        <f t="shared" si="69"/>
        <v>35.96</v>
      </c>
      <c r="V508" s="3">
        <f t="shared" si="66"/>
        <v>11.446423507169113</v>
      </c>
      <c r="W508" s="27">
        <f t="shared" si="70"/>
        <v>6.8999999999999999E-3</v>
      </c>
      <c r="X508" s="27">
        <f t="shared" si="71"/>
        <v>1.03E-2</v>
      </c>
      <c r="Y508" s="3">
        <f>VLOOKUP(K508,SSP!$B$2:$D$113,3,FALSE)</f>
        <v>0.57999999999999996</v>
      </c>
      <c r="Z508" s="3">
        <f>EXP(Ferez!$B$8+Ferez!$B$9*LN(X508)+Ferez!$B$10*LN(O508)+Ferez!$B$11*LN(Y508))</f>
        <v>22.094639448167229</v>
      </c>
      <c r="AA508" s="3">
        <f>EXP(Ferez!$C$8+Ferez!$C$9*LN(Z508))</f>
        <v>7.452098905051991</v>
      </c>
      <c r="AB508" s="3">
        <f>Ferez!$D$8+Ferez!$D$9*Z508+Ferez!$D$10*AA508</f>
        <v>2.4588916309254683</v>
      </c>
      <c r="AC508" s="3">
        <f t="shared" si="72"/>
        <v>32.00562998414469</v>
      </c>
      <c r="AD508" s="3">
        <f>AC508*Ferez!$D$19</f>
        <v>16.002814992072345</v>
      </c>
      <c r="AE508" s="3">
        <f>(AD508/1000)*(10000/Ferez!$D$21)</f>
        <v>0.40007037480180863</v>
      </c>
      <c r="AF508" s="3">
        <f t="shared" si="73"/>
        <v>24.553531079092696</v>
      </c>
      <c r="AG508" s="3">
        <f>AF508*Ferez!$D$19</f>
        <v>12.276765539546348</v>
      </c>
      <c r="AH508" s="3">
        <f>(AG508/1000)*(10000/Ferez!$D$21)</f>
        <v>0.3069191384886587</v>
      </c>
      <c r="AI508" s="3">
        <f>AE508*Ferez!$D$20</f>
        <v>1.4669247076066316</v>
      </c>
    </row>
    <row r="509" spans="1:35" x14ac:dyDescent="0.25">
      <c r="A509" s="4">
        <v>1300</v>
      </c>
      <c r="B509" s="21" t="s">
        <v>3522</v>
      </c>
      <c r="C509" s="104">
        <v>4</v>
      </c>
      <c r="D509" s="22" t="s">
        <v>2005</v>
      </c>
      <c r="E509" s="100">
        <v>40801</v>
      </c>
      <c r="F509" s="100">
        <v>44204</v>
      </c>
      <c r="G509" s="105">
        <v>9.3000000000000007</v>
      </c>
      <c r="H509" s="20" t="s">
        <v>2075</v>
      </c>
      <c r="I509" s="20" t="s">
        <v>2077</v>
      </c>
      <c r="J509" s="13">
        <v>2206</v>
      </c>
      <c r="K509" t="s">
        <v>7</v>
      </c>
      <c r="L509" t="s">
        <v>193</v>
      </c>
      <c r="M509" s="20" t="str">
        <f t="shared" si="67"/>
        <v>S</v>
      </c>
      <c r="N509" s="3">
        <v>7.5</v>
      </c>
      <c r="O509" s="23">
        <f t="shared" si="68"/>
        <v>2.46</v>
      </c>
      <c r="P509" s="3">
        <v>7.3</v>
      </c>
      <c r="Q509" s="3">
        <f>VLOOKUP(J509,Aux_H_adj!$X$2:$Y$922,2,FALSE)</f>
        <v>7.3</v>
      </c>
      <c r="R509" s="3">
        <f>VLOOKUP(J509,Aux_H_adj!$X$2:$Z$922,3,FALSE)</f>
        <v>29.5</v>
      </c>
      <c r="S509" s="3">
        <f t="shared" si="65"/>
        <v>2.3236621691416719</v>
      </c>
      <c r="T509" s="3">
        <v>44.7</v>
      </c>
      <c r="U509" s="23">
        <f t="shared" si="69"/>
        <v>8.9</v>
      </c>
      <c r="V509" s="3">
        <f t="shared" si="66"/>
        <v>2.8329579870357371</v>
      </c>
      <c r="W509" s="27">
        <f t="shared" si="70"/>
        <v>4.0000000000000002E-4</v>
      </c>
      <c r="X509" s="27">
        <f t="shared" si="71"/>
        <v>5.9999999999999995E-4</v>
      </c>
      <c r="Y509" s="3">
        <f>VLOOKUP(K509,SSP!$B$2:$D$113,3,FALSE)</f>
        <v>0.57999999999999996</v>
      </c>
      <c r="Z509" s="3">
        <f>EXP(Ferez!$B$8+Ferez!$B$9*LN(X509)+Ferez!$B$10*LN(O509)+Ferez!$B$11*LN(Y509))</f>
        <v>0.51535913537049216</v>
      </c>
      <c r="AA509" s="3">
        <f>EXP(Ferez!$C$8+Ferez!$C$9*LN(Z509))</f>
        <v>0.45840810327654175</v>
      </c>
      <c r="AB509" s="3">
        <f>Ferez!$D$8+Ferez!$D$9*Z509+Ferez!$D$10*AA509</f>
        <v>0.4074203805774208</v>
      </c>
      <c r="AC509" s="3">
        <f t="shared" si="72"/>
        <v>1.3811876192244548</v>
      </c>
      <c r="AD509" s="3">
        <f>AC509*Ferez!$D$19</f>
        <v>0.69059380961222738</v>
      </c>
      <c r="AE509" s="3">
        <f>(AD509/1000)*(10000/Ferez!$D$21)</f>
        <v>1.7264845240305686E-2</v>
      </c>
      <c r="AF509" s="3">
        <f t="shared" si="73"/>
        <v>0.92277951594791296</v>
      </c>
      <c r="AG509" s="3">
        <f>AF509*Ferez!$D$19</f>
        <v>0.46138975797395648</v>
      </c>
      <c r="AH509" s="3">
        <f>(AG509/1000)*(10000/Ferez!$D$21)</f>
        <v>1.1534743949348912E-2</v>
      </c>
      <c r="AI509" s="3">
        <f>AE509*Ferez!$D$20</f>
        <v>6.3304432547787517E-2</v>
      </c>
    </row>
    <row r="510" spans="1:35" x14ac:dyDescent="0.25">
      <c r="A510" s="4">
        <v>1301</v>
      </c>
      <c r="B510" s="21" t="s">
        <v>3522</v>
      </c>
      <c r="C510" s="104">
        <v>4</v>
      </c>
      <c r="D510" s="22" t="s">
        <v>2005</v>
      </c>
      <c r="E510" s="100">
        <v>40801</v>
      </c>
      <c r="F510" s="100">
        <v>44204</v>
      </c>
      <c r="G510" s="105">
        <v>9.3000000000000007</v>
      </c>
      <c r="H510" s="20" t="s">
        <v>2078</v>
      </c>
      <c r="I510" s="20" t="s">
        <v>2079</v>
      </c>
      <c r="J510" s="13">
        <v>2207</v>
      </c>
      <c r="K510" t="s">
        <v>239</v>
      </c>
      <c r="L510" t="s">
        <v>240</v>
      </c>
      <c r="M510" s="20" t="str">
        <f t="shared" si="67"/>
        <v>N</v>
      </c>
      <c r="N510" s="3">
        <v>7.3</v>
      </c>
      <c r="O510" s="23">
        <f t="shared" si="68"/>
        <v>7.3</v>
      </c>
      <c r="P510" s="3">
        <v>18.600000000000001</v>
      </c>
      <c r="Q510" s="3">
        <f>VLOOKUP(J510,Aux_H_adj!$X$2:$Y$922,2,FALSE)</f>
        <v>18.600000000000001</v>
      </c>
      <c r="R510" s="3">
        <f>VLOOKUP(J510,Aux_H_adj!$X$2:$Z$922,3,FALSE)</f>
        <v>18.600000000000001</v>
      </c>
      <c r="S510" s="3">
        <f t="shared" si="65"/>
        <v>5.9205638830185068</v>
      </c>
      <c r="T510" s="3">
        <v>24.4</v>
      </c>
      <c r="U510" s="23">
        <f t="shared" si="69"/>
        <v>24.4</v>
      </c>
      <c r="V510" s="3">
        <f t="shared" si="66"/>
        <v>7.766761222884492</v>
      </c>
      <c r="W510" s="27">
        <f t="shared" si="70"/>
        <v>2.8E-3</v>
      </c>
      <c r="X510" s="27">
        <f t="shared" si="71"/>
        <v>4.7000000000000002E-3</v>
      </c>
      <c r="Y510" s="3">
        <f>VLOOKUP(K510,SSP!$B$2:$D$113,3,FALSE)</f>
        <v>0.49000000000000005</v>
      </c>
      <c r="Z510" s="3">
        <f>EXP(Ferez!$B$8+Ferez!$B$9*LN(X510)+Ferez!$B$10*LN(O510)+Ferez!$B$11*LN(Y510))</f>
        <v>8.6330477841677755</v>
      </c>
      <c r="AA510" s="3">
        <f>EXP(Ferez!$C$8+Ferez!$C$9*LN(Z510))</f>
        <v>3.7107675961876048</v>
      </c>
      <c r="AB510" s="3">
        <f>Ferez!$D$8+Ferez!$D$9*Z510+Ferez!$D$10*AA510</f>
        <v>1.1255588257871829</v>
      </c>
      <c r="AC510" s="3">
        <f t="shared" si="72"/>
        <v>13.469374206142563</v>
      </c>
      <c r="AD510" s="3">
        <f>AC510*Ferez!$D$19</f>
        <v>6.7346871030712814</v>
      </c>
      <c r="AE510" s="3">
        <f>(AD510/1000)*(10000/Ferez!$D$21)</f>
        <v>0.16836717757678202</v>
      </c>
      <c r="AF510" s="3">
        <f t="shared" si="73"/>
        <v>9.758606609954958</v>
      </c>
      <c r="AG510" s="3">
        <f>AF510*Ferez!$D$19</f>
        <v>4.879303304977479</v>
      </c>
      <c r="AH510" s="3">
        <f>(AG510/1000)*(10000/Ferez!$D$21)</f>
        <v>0.12198258262443697</v>
      </c>
      <c r="AI510" s="3">
        <f>AE510*Ferez!$D$20</f>
        <v>0.61734631778153404</v>
      </c>
    </row>
    <row r="511" spans="1:35" x14ac:dyDescent="0.25">
      <c r="A511" s="4">
        <v>1302</v>
      </c>
      <c r="B511" s="21" t="s">
        <v>3522</v>
      </c>
      <c r="C511" s="104">
        <v>4</v>
      </c>
      <c r="D511" s="22" t="s">
        <v>2005</v>
      </c>
      <c r="E511" s="100">
        <v>40801</v>
      </c>
      <c r="F511" s="100">
        <v>44204</v>
      </c>
      <c r="G511" s="105">
        <v>9.3000000000000007</v>
      </c>
      <c r="H511" s="20" t="s">
        <v>2080</v>
      </c>
      <c r="I511" s="20" t="s">
        <v>2081</v>
      </c>
      <c r="J511" s="13">
        <v>2208</v>
      </c>
      <c r="K511" t="s">
        <v>239</v>
      </c>
      <c r="L511" t="s">
        <v>240</v>
      </c>
      <c r="M511" s="20" t="str">
        <f t="shared" si="67"/>
        <v>N</v>
      </c>
      <c r="N511" s="3">
        <v>5</v>
      </c>
      <c r="O511" s="23">
        <f t="shared" si="68"/>
        <v>5</v>
      </c>
      <c r="P511" s="3">
        <v>20</v>
      </c>
      <c r="Q511" s="3">
        <f>VLOOKUP(J511,Aux_H_adj!$X$2:$Y$922,2,FALSE)</f>
        <v>20</v>
      </c>
      <c r="R511" s="3">
        <f>VLOOKUP(J511,Aux_H_adj!$X$2:$Z$922,3,FALSE)</f>
        <v>20</v>
      </c>
      <c r="S511" s="3">
        <f t="shared" si="65"/>
        <v>6.366197723675814</v>
      </c>
      <c r="T511" s="3">
        <v>36.799999999999997</v>
      </c>
      <c r="U511" s="23">
        <f t="shared" si="69"/>
        <v>36.799999999999997</v>
      </c>
      <c r="V511" s="3">
        <f t="shared" si="66"/>
        <v>11.713803811563496</v>
      </c>
      <c r="W511" s="27">
        <f t="shared" si="70"/>
        <v>3.2000000000000002E-3</v>
      </c>
      <c r="X511" s="27">
        <f t="shared" si="71"/>
        <v>1.0800000000000001E-2</v>
      </c>
      <c r="Y511" s="3">
        <f>VLOOKUP(K511,SSP!$B$2:$D$113,3,FALSE)</f>
        <v>0.49000000000000005</v>
      </c>
      <c r="Z511" s="3">
        <f>EXP(Ferez!$B$8+Ferez!$B$9*LN(X511)+Ferez!$B$10*LN(O511)+Ferez!$B$11*LN(Y511))</f>
        <v>13.169676228606471</v>
      </c>
      <c r="AA511" s="3">
        <f>EXP(Ferez!$C$8+Ferez!$C$9*LN(Z511))</f>
        <v>5.0763222132431221</v>
      </c>
      <c r="AB511" s="3">
        <f>Ferez!$D$8+Ferez!$D$9*Z511+Ferez!$D$10*AA511</f>
        <v>1.5658713716550601</v>
      </c>
      <c r="AC511" s="3">
        <f t="shared" si="72"/>
        <v>19.811869813504654</v>
      </c>
      <c r="AD511" s="3">
        <f>AC511*Ferez!$D$19</f>
        <v>9.9059349067523268</v>
      </c>
      <c r="AE511" s="3">
        <f>(AD511/1000)*(10000/Ferez!$D$21)</f>
        <v>0.24764837266880818</v>
      </c>
      <c r="AF511" s="3">
        <f t="shared" si="73"/>
        <v>14.735547600261532</v>
      </c>
      <c r="AG511" s="3">
        <f>AF511*Ferez!$D$19</f>
        <v>7.3677738001307658</v>
      </c>
      <c r="AH511" s="3">
        <f>(AG511/1000)*(10000/Ferez!$D$21)</f>
        <v>0.18419434500326914</v>
      </c>
      <c r="AI511" s="3">
        <f>AE511*Ferez!$D$20</f>
        <v>0.90804403311896331</v>
      </c>
    </row>
    <row r="512" spans="1:35" x14ac:dyDescent="0.25">
      <c r="A512" s="4">
        <v>1303</v>
      </c>
      <c r="B512" s="21" t="s">
        <v>3522</v>
      </c>
      <c r="C512" s="104">
        <v>4</v>
      </c>
      <c r="D512" s="22" t="s">
        <v>2005</v>
      </c>
      <c r="E512" s="100">
        <v>40801</v>
      </c>
      <c r="F512" s="100">
        <v>44204</v>
      </c>
      <c r="G512" s="105">
        <v>9.3000000000000007</v>
      </c>
      <c r="H512" s="20" t="s">
        <v>2082</v>
      </c>
      <c r="I512" s="20" t="s">
        <v>2083</v>
      </c>
      <c r="J512" s="13">
        <v>2209</v>
      </c>
      <c r="K512" t="s">
        <v>7</v>
      </c>
      <c r="L512" t="s">
        <v>193</v>
      </c>
      <c r="M512" s="20" t="str">
        <f t="shared" si="67"/>
        <v>S</v>
      </c>
      <c r="N512" s="3">
        <v>7.5</v>
      </c>
      <c r="O512" s="23">
        <f t="shared" si="68"/>
        <v>7.31</v>
      </c>
      <c r="P512" s="3">
        <v>34.700000000000003</v>
      </c>
      <c r="Q512" s="3">
        <f>VLOOKUP(J512,Aux_H_adj!$X$2:$Y$922,2,FALSE)</f>
        <v>34.700000000000003</v>
      </c>
      <c r="R512" s="3">
        <f>VLOOKUP(J512,Aux_H_adj!$X$2:$Z$922,3,FALSE)</f>
        <v>48</v>
      </c>
      <c r="S512" s="3">
        <f t="shared" si="65"/>
        <v>11.045353050577537</v>
      </c>
      <c r="T512" s="3">
        <v>76</v>
      </c>
      <c r="U512" s="23">
        <f t="shared" si="69"/>
        <v>42.3</v>
      </c>
      <c r="V512" s="3">
        <f t="shared" si="66"/>
        <v>13.464508185574346</v>
      </c>
      <c r="W512" s="27">
        <f t="shared" si="70"/>
        <v>9.5999999999999992E-3</v>
      </c>
      <c r="X512" s="27">
        <f t="shared" si="71"/>
        <v>1.4200000000000001E-2</v>
      </c>
      <c r="Y512" s="3">
        <f>VLOOKUP(K512,SSP!$B$2:$D$113,3,FALSE)</f>
        <v>0.57999999999999996</v>
      </c>
      <c r="Z512" s="3">
        <f>EXP(Ferez!$B$8+Ferez!$B$9*LN(X512)+Ferez!$B$10*LN(O512)+Ferez!$B$11*LN(Y512))</f>
        <v>29.19747850946235</v>
      </c>
      <c r="AA512" s="3">
        <f>EXP(Ferez!$C$8+Ferez!$C$9*LN(Z512))</f>
        <v>9.164321835806188</v>
      </c>
      <c r="AB512" s="3">
        <f>Ferez!$D$8+Ferez!$D$9*Z512+Ferez!$D$10*AA512</f>
        <v>3.1849840027657539</v>
      </c>
      <c r="AC512" s="3">
        <f t="shared" si="72"/>
        <v>41.546784348034286</v>
      </c>
      <c r="AD512" s="3">
        <f>AC512*Ferez!$D$19</f>
        <v>20.773392174017143</v>
      </c>
      <c r="AE512" s="3">
        <f>(AD512/1000)*(10000/Ferez!$D$21)</f>
        <v>0.51933480435042856</v>
      </c>
      <c r="AF512" s="3">
        <f t="shared" si="73"/>
        <v>32.382462512228102</v>
      </c>
      <c r="AG512" s="3">
        <f>AF512*Ferez!$D$19</f>
        <v>16.191231256114051</v>
      </c>
      <c r="AH512" s="3">
        <f>(AG512/1000)*(10000/Ferez!$D$21)</f>
        <v>0.40478078140285129</v>
      </c>
      <c r="AI512" s="3">
        <f>AE512*Ferez!$D$20</f>
        <v>1.9042276159515712</v>
      </c>
    </row>
    <row r="513" spans="1:35" x14ac:dyDescent="0.25">
      <c r="A513" s="4">
        <v>1304</v>
      </c>
      <c r="B513" s="21" t="s">
        <v>3522</v>
      </c>
      <c r="C513" s="104">
        <v>4</v>
      </c>
      <c r="D513" s="22" t="s">
        <v>2005</v>
      </c>
      <c r="E513" s="100">
        <v>40801</v>
      </c>
      <c r="F513" s="100">
        <v>44204</v>
      </c>
      <c r="G513" s="105">
        <v>9.3000000000000007</v>
      </c>
      <c r="H513" s="20" t="s">
        <v>2082</v>
      </c>
      <c r="I513" s="20" t="s">
        <v>2084</v>
      </c>
      <c r="J513" s="13">
        <v>2209</v>
      </c>
      <c r="K513" t="s">
        <v>7</v>
      </c>
      <c r="L513" t="s">
        <v>193</v>
      </c>
      <c r="M513" s="20" t="str">
        <f t="shared" si="67"/>
        <v>S</v>
      </c>
      <c r="N513" s="3">
        <v>7.5</v>
      </c>
      <c r="O513" s="23">
        <f t="shared" si="68"/>
        <v>7.5</v>
      </c>
      <c r="P513" s="3">
        <v>48</v>
      </c>
      <c r="Q513" s="3">
        <f>VLOOKUP(J513,Aux_H_adj!$X$2:$Y$922,2,FALSE)</f>
        <v>34.700000000000003</v>
      </c>
      <c r="R513" s="3">
        <f>VLOOKUP(J513,Aux_H_adj!$X$2:$Z$922,3,FALSE)</f>
        <v>48</v>
      </c>
      <c r="S513" s="3">
        <f t="shared" si="65"/>
        <v>15.278874536821952</v>
      </c>
      <c r="T513" s="3">
        <v>76</v>
      </c>
      <c r="U513" s="23">
        <f t="shared" si="69"/>
        <v>58.52</v>
      </c>
      <c r="V513" s="3">
        <f t="shared" si="66"/>
        <v>18.627494539475432</v>
      </c>
      <c r="W513" s="27">
        <f t="shared" si="70"/>
        <v>1.83E-2</v>
      </c>
      <c r="X513" s="27">
        <f t="shared" si="71"/>
        <v>2.7300000000000001E-2</v>
      </c>
      <c r="Y513" s="3">
        <f>VLOOKUP(K513,SSP!$B$2:$D$113,3,FALSE)</f>
        <v>0.57999999999999996</v>
      </c>
      <c r="Z513" s="3">
        <f>EXP(Ferez!$B$8+Ferez!$B$9*LN(X513)+Ferez!$B$10*LN(O513)+Ferez!$B$11*LN(Y513))</f>
        <v>55.501413461310001</v>
      </c>
      <c r="AA513" s="3">
        <f>EXP(Ferez!$C$8+Ferez!$C$9*LN(Z513))</f>
        <v>14.759760695359072</v>
      </c>
      <c r="AB513" s="3">
        <f>Ferez!$D$8+Ferez!$D$9*Z513+Ferez!$D$10*AA513</f>
        <v>5.938192302721883</v>
      </c>
      <c r="AC513" s="3">
        <f t="shared" si="72"/>
        <v>76.199366459390959</v>
      </c>
      <c r="AD513" s="3">
        <f>AC513*Ferez!$D$19</f>
        <v>38.099683229695479</v>
      </c>
      <c r="AE513" s="3">
        <f>(AD513/1000)*(10000/Ferez!$D$21)</f>
        <v>0.952492080742387</v>
      </c>
      <c r="AF513" s="3">
        <f t="shared" si="73"/>
        <v>61.439605764031882</v>
      </c>
      <c r="AG513" s="3">
        <f>AF513*Ferez!$D$19</f>
        <v>30.719802882015941</v>
      </c>
      <c r="AH513" s="3">
        <f>(AG513/1000)*(10000/Ferez!$D$21)</f>
        <v>0.76799507205039852</v>
      </c>
      <c r="AI513" s="3">
        <f>AE513*Ferez!$D$20</f>
        <v>3.4924709627220856</v>
      </c>
    </row>
    <row r="514" spans="1:35" x14ac:dyDescent="0.25">
      <c r="A514" s="4">
        <v>1306</v>
      </c>
      <c r="B514" s="21" t="s">
        <v>3522</v>
      </c>
      <c r="C514" s="104">
        <v>4</v>
      </c>
      <c r="D514" s="22" t="s">
        <v>2005</v>
      </c>
      <c r="E514" s="100">
        <v>40801</v>
      </c>
      <c r="F514" s="100">
        <v>44204</v>
      </c>
      <c r="G514" s="105">
        <v>9.3000000000000007</v>
      </c>
      <c r="H514" s="20" t="s">
        <v>2085</v>
      </c>
      <c r="I514" s="20" t="s">
        <v>2087</v>
      </c>
      <c r="J514" s="13">
        <v>2210</v>
      </c>
      <c r="K514" t="s">
        <v>110</v>
      </c>
      <c r="L514" t="s">
        <v>109</v>
      </c>
      <c r="M514" s="20" t="str">
        <f t="shared" si="67"/>
        <v>S</v>
      </c>
      <c r="N514" s="3">
        <v>3.5</v>
      </c>
      <c r="O514" s="23">
        <f t="shared" si="68"/>
        <v>3.5</v>
      </c>
      <c r="P514" s="3">
        <v>15.4</v>
      </c>
      <c r="Q514" s="3">
        <f>VLOOKUP(J514,Aux_H_adj!$X$2:$Y$922,2,FALSE)</f>
        <v>11.6</v>
      </c>
      <c r="R514" s="3">
        <f>VLOOKUP(J514,Aux_H_adj!$X$2:$Z$922,3,FALSE)</f>
        <v>15.4</v>
      </c>
      <c r="S514" s="3">
        <f t="shared" ref="S514:S577" si="74">P514/PI()</f>
        <v>4.9019722472303764</v>
      </c>
      <c r="T514" s="3">
        <v>2</v>
      </c>
      <c r="U514" s="23">
        <f t="shared" si="69"/>
        <v>18.77</v>
      </c>
      <c r="V514" s="3">
        <f t="shared" ref="V514:V577" si="75">U514/PI()</f>
        <v>5.9746765636697514</v>
      </c>
      <c r="W514" s="27">
        <f t="shared" si="70"/>
        <v>1.9E-3</v>
      </c>
      <c r="X514" s="27">
        <f t="shared" si="71"/>
        <v>2.8E-3</v>
      </c>
      <c r="Y514" s="3">
        <f>VLOOKUP(K514,SSP!$B$2:$D$113,3,FALSE)</f>
        <v>0.34</v>
      </c>
      <c r="Z514" s="3">
        <f>EXP(Ferez!$B$8+Ferez!$B$9*LN(X514)+Ferez!$B$10*LN(O514)+Ferez!$B$11*LN(Y514))</f>
        <v>1.7964424384511284</v>
      </c>
      <c r="AA514" s="3">
        <f>EXP(Ferez!$C$8+Ferez!$C$9*LN(Z514))</f>
        <v>1.1577774478829277</v>
      </c>
      <c r="AB514" s="3">
        <f>Ferez!$D$8+Ferez!$D$9*Z514+Ferez!$D$10*AA514</f>
        <v>0.50470681279740726</v>
      </c>
      <c r="AC514" s="3">
        <f t="shared" si="72"/>
        <v>3.4589266991314633</v>
      </c>
      <c r="AD514" s="3">
        <f>AC514*Ferez!$D$19</f>
        <v>1.7294633495657317</v>
      </c>
      <c r="AE514" s="3">
        <f>(AD514/1000)*(10000/Ferez!$D$21)</f>
        <v>4.323658373914329E-2</v>
      </c>
      <c r="AF514" s="3">
        <f t="shared" si="73"/>
        <v>2.3011492512485354</v>
      </c>
      <c r="AG514" s="3">
        <f>AF514*Ferez!$D$19</f>
        <v>1.1505746256242677</v>
      </c>
      <c r="AH514" s="3">
        <f>(AG514/1000)*(10000/Ferez!$D$21)</f>
        <v>2.8764365640606696E-2</v>
      </c>
      <c r="AI514" s="3">
        <f>AE514*Ferez!$D$20</f>
        <v>0.15853414037685873</v>
      </c>
    </row>
    <row r="515" spans="1:35" x14ac:dyDescent="0.25">
      <c r="A515" s="4">
        <v>1307</v>
      </c>
      <c r="B515" s="21" t="s">
        <v>3522</v>
      </c>
      <c r="C515" s="104">
        <v>4</v>
      </c>
      <c r="D515" s="22" t="s">
        <v>2005</v>
      </c>
      <c r="E515" s="100">
        <v>40801</v>
      </c>
      <c r="F515" s="100">
        <v>44204</v>
      </c>
      <c r="G515" s="105">
        <v>9.3000000000000007</v>
      </c>
      <c r="H515" s="20" t="s">
        <v>2085</v>
      </c>
      <c r="I515" s="20" t="s">
        <v>2087</v>
      </c>
      <c r="J515" s="13">
        <v>2210</v>
      </c>
      <c r="K515" t="s">
        <v>110</v>
      </c>
      <c r="L515" t="s">
        <v>109</v>
      </c>
      <c r="M515" s="20" t="str">
        <f t="shared" ref="M515:M578" si="76">IF(J516=J515,"S",IF(J514=J515,"S","N"))</f>
        <v>S</v>
      </c>
      <c r="N515" s="3">
        <v>3.5</v>
      </c>
      <c r="O515" s="23">
        <f t="shared" ref="O515:O578" si="77">IF(M515="N",N515,IF(P515=R515,N515,IF(ROUND(3.1139*LN(P515)-3.7295,2)&gt;=N515,N515,ROUND(3.1139*LN(P515)-3.7295,2))))</f>
        <v>3.5</v>
      </c>
      <c r="P515" s="3">
        <v>14.7</v>
      </c>
      <c r="Q515" s="3">
        <f>VLOOKUP(J515,Aux_H_adj!$X$2:$Y$922,2,FALSE)</f>
        <v>11.6</v>
      </c>
      <c r="R515" s="3">
        <f>VLOOKUP(J515,Aux_H_adj!$X$2:$Z$922,3,FALSE)</f>
        <v>15.4</v>
      </c>
      <c r="S515" s="3">
        <f t="shared" si="74"/>
        <v>4.6791553269017232</v>
      </c>
      <c r="T515" s="3">
        <v>3</v>
      </c>
      <c r="U515" s="23">
        <f t="shared" ref="U515:U578" si="78">IF(M515="N",T515,ROUND(1.2191*P515,2))</f>
        <v>17.920000000000002</v>
      </c>
      <c r="V515" s="3">
        <f t="shared" si="75"/>
        <v>5.70411316041353</v>
      </c>
      <c r="W515" s="27">
        <f t="shared" ref="W515:W578" si="79">ROUND(PI()*((S515/100)/2)^2,4)</f>
        <v>1.6999999999999999E-3</v>
      </c>
      <c r="X515" s="27">
        <f t="shared" ref="X515:X578" si="80">ROUND(PI()*((V515/100)/2)^2,4)</f>
        <v>2.5999999999999999E-3</v>
      </c>
      <c r="Y515" s="3">
        <f>VLOOKUP(K515,SSP!$B$2:$D$113,3,FALSE)</f>
        <v>0.34</v>
      </c>
      <c r="Z515" s="3">
        <f>EXP(Ferez!$B$8+Ferez!$B$9*LN(X515)+Ferez!$B$10*LN(O515)+Ferez!$B$11*LN(Y515))</f>
        <v>1.6749456197198136</v>
      </c>
      <c r="AA515" s="3">
        <f>EXP(Ferez!$C$8+Ferez!$C$9*LN(Z515))</f>
        <v>1.0991573108524448</v>
      </c>
      <c r="AB515" s="3">
        <f>Ferez!$D$8+Ferez!$D$9*Z515+Ferez!$D$10*AA515</f>
        <v>0.49481571734003654</v>
      </c>
      <c r="AC515" s="3">
        <f t="shared" ref="AC515:AC578" si="81">Z515+AA515+AB515</f>
        <v>3.2689186479122951</v>
      </c>
      <c r="AD515" s="3">
        <f>AC515*Ferez!$D$19</f>
        <v>1.6344593239561476</v>
      </c>
      <c r="AE515" s="3">
        <f>(AD515/1000)*(10000/Ferez!$D$21)</f>
        <v>4.0861483098903688E-2</v>
      </c>
      <c r="AF515" s="3">
        <f t="shared" ref="AF515:AF578" si="82">Z515+AB515</f>
        <v>2.1697613370598501</v>
      </c>
      <c r="AG515" s="3">
        <f>AF515*Ferez!$D$19</f>
        <v>1.084880668529925</v>
      </c>
      <c r="AH515" s="3">
        <f>(AG515/1000)*(10000/Ferez!$D$21)</f>
        <v>2.7122016713248126E-2</v>
      </c>
      <c r="AI515" s="3">
        <f>AE515*Ferez!$D$20</f>
        <v>0.14982543802931353</v>
      </c>
    </row>
    <row r="516" spans="1:35" x14ac:dyDescent="0.25">
      <c r="A516" s="4">
        <v>1305</v>
      </c>
      <c r="B516" s="21" t="s">
        <v>3522</v>
      </c>
      <c r="C516" s="104">
        <v>4</v>
      </c>
      <c r="D516" s="22" t="s">
        <v>2005</v>
      </c>
      <c r="E516" s="100">
        <v>40801</v>
      </c>
      <c r="F516" s="100">
        <v>44204</v>
      </c>
      <c r="G516" s="105">
        <v>9.3000000000000007</v>
      </c>
      <c r="H516" s="20" t="s">
        <v>2085</v>
      </c>
      <c r="I516" s="20" t="s">
        <v>2086</v>
      </c>
      <c r="J516" s="13">
        <v>2210</v>
      </c>
      <c r="K516" t="s">
        <v>110</v>
      </c>
      <c r="L516" t="s">
        <v>109</v>
      </c>
      <c r="M516" s="20" t="str">
        <f t="shared" si="76"/>
        <v>S</v>
      </c>
      <c r="N516" s="3">
        <v>3.5</v>
      </c>
      <c r="O516" s="23">
        <f t="shared" si="77"/>
        <v>3.5</v>
      </c>
      <c r="P516" s="3">
        <v>11.6</v>
      </c>
      <c r="Q516" s="3">
        <f>VLOOKUP(J516,Aux_H_adj!$X$2:$Y$922,2,FALSE)</f>
        <v>11.6</v>
      </c>
      <c r="R516" s="3">
        <f>VLOOKUP(J516,Aux_H_adj!$X$2:$Z$922,3,FALSE)</f>
        <v>15.4</v>
      </c>
      <c r="S516" s="3">
        <f t="shared" si="74"/>
        <v>3.6923946797319718</v>
      </c>
      <c r="T516" s="3">
        <v>51</v>
      </c>
      <c r="U516" s="23">
        <f t="shared" si="78"/>
        <v>14.14</v>
      </c>
      <c r="V516" s="3">
        <f t="shared" si="75"/>
        <v>4.5009017906388005</v>
      </c>
      <c r="W516" s="27">
        <f t="shared" si="79"/>
        <v>1.1000000000000001E-3</v>
      </c>
      <c r="X516" s="27">
        <f t="shared" si="80"/>
        <v>1.6000000000000001E-3</v>
      </c>
      <c r="Y516" s="3">
        <f>VLOOKUP(K516,SSP!$B$2:$D$113,3,FALSE)</f>
        <v>0.34</v>
      </c>
      <c r="Z516" s="3">
        <f>EXP(Ferez!$B$8+Ferez!$B$9*LN(X516)+Ferez!$B$10*LN(O516)+Ferez!$B$11*LN(Y516))</f>
        <v>1.0586610438377857</v>
      </c>
      <c r="AA516" s="3">
        <f>EXP(Ferez!$C$8+Ferez!$C$9*LN(Z516))</f>
        <v>0.78203636098361906</v>
      </c>
      <c r="AB516" s="3">
        <f>Ferez!$D$8+Ferez!$D$9*Z516+Ferez!$D$10*AA516</f>
        <v>0.44634871995847836</v>
      </c>
      <c r="AC516" s="3">
        <f t="shared" si="81"/>
        <v>2.2870461247798834</v>
      </c>
      <c r="AD516" s="3">
        <f>AC516*Ferez!$D$19</f>
        <v>1.1435230623899417</v>
      </c>
      <c r="AE516" s="3">
        <f>(AD516/1000)*(10000/Ferez!$D$21)</f>
        <v>2.8588076559748543E-2</v>
      </c>
      <c r="AF516" s="3">
        <f t="shared" si="82"/>
        <v>1.5050097637962641</v>
      </c>
      <c r="AG516" s="3">
        <f>AF516*Ferez!$D$19</f>
        <v>0.75250488189813203</v>
      </c>
      <c r="AH516" s="3">
        <f>(AG516/1000)*(10000/Ferez!$D$21)</f>
        <v>1.8812622047453303E-2</v>
      </c>
      <c r="AI516" s="3">
        <f>AE516*Ferez!$D$20</f>
        <v>0.10482294738574466</v>
      </c>
    </row>
    <row r="517" spans="1:35" x14ac:dyDescent="0.25">
      <c r="A517" s="4">
        <v>1290</v>
      </c>
      <c r="B517" s="21" t="s">
        <v>3522</v>
      </c>
      <c r="C517" s="104">
        <v>4</v>
      </c>
      <c r="D517" s="22" t="s">
        <v>2005</v>
      </c>
      <c r="E517" s="100">
        <v>40801</v>
      </c>
      <c r="F517" s="100">
        <v>44204</v>
      </c>
      <c r="G517" s="105">
        <v>9.3000000000000007</v>
      </c>
      <c r="H517" s="20" t="s">
        <v>2061</v>
      </c>
      <c r="I517" s="20" t="s">
        <v>2062</v>
      </c>
      <c r="J517" s="13">
        <v>2211</v>
      </c>
      <c r="K517" t="s">
        <v>239</v>
      </c>
      <c r="L517" t="s">
        <v>240</v>
      </c>
      <c r="M517" s="20" t="str">
        <f t="shared" si="76"/>
        <v>S</v>
      </c>
      <c r="N517" s="3">
        <v>6.3</v>
      </c>
      <c r="O517" s="23">
        <f t="shared" si="77"/>
        <v>3.88</v>
      </c>
      <c r="P517" s="3">
        <v>11.5</v>
      </c>
      <c r="Q517" s="3">
        <f>VLOOKUP(J517,Aux_H_adj!$X$2:$Y$922,2,FALSE)</f>
        <v>11.5</v>
      </c>
      <c r="R517" s="3">
        <f>VLOOKUP(J517,Aux_H_adj!$X$2:$Z$922,3,FALSE)</f>
        <v>23</v>
      </c>
      <c r="S517" s="3">
        <f t="shared" si="74"/>
        <v>3.6605636911135928</v>
      </c>
      <c r="T517" s="3">
        <v>32</v>
      </c>
      <c r="U517" s="23">
        <f t="shared" si="78"/>
        <v>14.02</v>
      </c>
      <c r="V517" s="3">
        <f t="shared" si="75"/>
        <v>4.4627046042967455</v>
      </c>
      <c r="W517" s="27">
        <f t="shared" si="79"/>
        <v>1.1000000000000001E-3</v>
      </c>
      <c r="X517" s="27">
        <f t="shared" si="80"/>
        <v>1.6000000000000001E-3</v>
      </c>
      <c r="Y517" s="3">
        <f>VLOOKUP(K517,SSP!$B$2:$D$113,3,FALSE)</f>
        <v>0.49000000000000005</v>
      </c>
      <c r="Z517" s="3">
        <f>EXP(Ferez!$B$8+Ferez!$B$9*LN(X517)+Ferez!$B$10*LN(O517)+Ferez!$B$11*LN(Y517))</f>
        <v>1.6983928004459796</v>
      </c>
      <c r="AA517" s="3">
        <f>EXP(Ferez!$C$8+Ferez!$C$9*LN(Z517))</f>
        <v>1.110553394478109</v>
      </c>
      <c r="AB517" s="3">
        <f>Ferez!$D$8+Ferez!$D$9*Z517+Ferez!$D$10*AA517</f>
        <v>0.49671738471095733</v>
      </c>
      <c r="AC517" s="3">
        <f t="shared" si="81"/>
        <v>3.3056635796350458</v>
      </c>
      <c r="AD517" s="3">
        <f>AC517*Ferez!$D$19</f>
        <v>1.6528317898175229</v>
      </c>
      <c r="AE517" s="3">
        <f>(AD517/1000)*(10000/Ferez!$D$21)</f>
        <v>4.1320794745438073E-2</v>
      </c>
      <c r="AF517" s="3">
        <f t="shared" si="82"/>
        <v>2.195110185156937</v>
      </c>
      <c r="AG517" s="3">
        <f>AF517*Ferez!$D$19</f>
        <v>1.0975550925784685</v>
      </c>
      <c r="AH517" s="3">
        <f>(AG517/1000)*(10000/Ferez!$D$21)</f>
        <v>2.7438877314461714E-2</v>
      </c>
      <c r="AI517" s="3">
        <f>AE517*Ferez!$D$20</f>
        <v>0.15150958073327292</v>
      </c>
    </row>
    <row r="518" spans="1:35" x14ac:dyDescent="0.25">
      <c r="A518" s="4">
        <v>1291</v>
      </c>
      <c r="B518" s="21" t="s">
        <v>3522</v>
      </c>
      <c r="C518" s="104">
        <v>4</v>
      </c>
      <c r="D518" s="22" t="s">
        <v>2005</v>
      </c>
      <c r="E518" s="100">
        <v>40801</v>
      </c>
      <c r="F518" s="100">
        <v>44204</v>
      </c>
      <c r="G518" s="105">
        <v>9.3000000000000007</v>
      </c>
      <c r="H518" s="20" t="s">
        <v>2061</v>
      </c>
      <c r="I518" s="20" t="s">
        <v>2063</v>
      </c>
      <c r="J518" s="13">
        <v>2211</v>
      </c>
      <c r="K518" t="s">
        <v>239</v>
      </c>
      <c r="L518" t="s">
        <v>240</v>
      </c>
      <c r="M518" s="20" t="str">
        <f t="shared" si="76"/>
        <v>S</v>
      </c>
      <c r="N518" s="3">
        <v>6.3</v>
      </c>
      <c r="O518" s="23">
        <f t="shared" si="77"/>
        <v>6.3</v>
      </c>
      <c r="P518" s="3">
        <v>23</v>
      </c>
      <c r="Q518" s="3">
        <f>VLOOKUP(J518,Aux_H_adj!$X$2:$Y$922,2,FALSE)</f>
        <v>11.5</v>
      </c>
      <c r="R518" s="3">
        <f>VLOOKUP(J518,Aux_H_adj!$X$2:$Z$922,3,FALSE)</f>
        <v>23</v>
      </c>
      <c r="S518" s="3">
        <f t="shared" si="74"/>
        <v>7.3211273822271856</v>
      </c>
      <c r="T518" s="3">
        <v>32</v>
      </c>
      <c r="U518" s="23">
        <f t="shared" si="78"/>
        <v>28.04</v>
      </c>
      <c r="V518" s="3">
        <f t="shared" si="75"/>
        <v>8.9254092085934911</v>
      </c>
      <c r="W518" s="27">
        <f t="shared" si="79"/>
        <v>4.1999999999999997E-3</v>
      </c>
      <c r="X518" s="27">
        <f t="shared" si="80"/>
        <v>6.3E-3</v>
      </c>
      <c r="Y518" s="3">
        <f>VLOOKUP(K518,SSP!$B$2:$D$113,3,FALSE)</f>
        <v>0.49000000000000005</v>
      </c>
      <c r="Z518" s="3">
        <f>EXP(Ferez!$B$8+Ferez!$B$9*LN(X518)+Ferez!$B$10*LN(O518)+Ferez!$B$11*LN(Y518))</f>
        <v>9.8828859014498533</v>
      </c>
      <c r="AA518" s="3">
        <f>EXP(Ferez!$C$8+Ferez!$C$9*LN(Z518))</f>
        <v>4.1023429538222178</v>
      </c>
      <c r="AB518" s="3">
        <f>Ferez!$D$8+Ferez!$D$9*Z518+Ferez!$D$10*AA518</f>
        <v>1.2455397852587948</v>
      </c>
      <c r="AC518" s="3">
        <f t="shared" si="81"/>
        <v>15.230768640530865</v>
      </c>
      <c r="AD518" s="3">
        <f>AC518*Ferez!$D$19</f>
        <v>7.6153843202654325</v>
      </c>
      <c r="AE518" s="3">
        <f>(AD518/1000)*(10000/Ferez!$D$21)</f>
        <v>0.19038460800663581</v>
      </c>
      <c r="AF518" s="3">
        <f t="shared" si="82"/>
        <v>11.128425686708649</v>
      </c>
      <c r="AG518" s="3">
        <f>AF518*Ferez!$D$19</f>
        <v>5.5642128433543245</v>
      </c>
      <c r="AH518" s="3">
        <f>(AG518/1000)*(10000/Ferez!$D$21)</f>
        <v>0.13910532108385812</v>
      </c>
      <c r="AI518" s="3">
        <f>AE518*Ferez!$D$20</f>
        <v>0.69807689602433132</v>
      </c>
    </row>
    <row r="519" spans="1:35" x14ac:dyDescent="0.25">
      <c r="A519" s="4">
        <v>1292</v>
      </c>
      <c r="B519" s="21" t="s">
        <v>3522</v>
      </c>
      <c r="C519" s="104">
        <v>4</v>
      </c>
      <c r="D519" s="22" t="s">
        <v>2005</v>
      </c>
      <c r="E519" s="100">
        <v>40801</v>
      </c>
      <c r="F519" s="100">
        <v>44204</v>
      </c>
      <c r="G519" s="105">
        <v>9.3000000000000007</v>
      </c>
      <c r="H519" s="20" t="s">
        <v>2064</v>
      </c>
      <c r="I519" s="20" t="s">
        <v>2065</v>
      </c>
      <c r="J519" s="13">
        <v>2212</v>
      </c>
      <c r="K519" t="s">
        <v>110</v>
      </c>
      <c r="L519" t="s">
        <v>109</v>
      </c>
      <c r="M519" s="20" t="str">
        <f t="shared" si="76"/>
        <v>S</v>
      </c>
      <c r="N519" s="3">
        <v>5.8</v>
      </c>
      <c r="O519" s="23">
        <f t="shared" si="77"/>
        <v>5.8</v>
      </c>
      <c r="P519" s="3">
        <v>14.7</v>
      </c>
      <c r="Q519" s="3">
        <f>VLOOKUP(J519,Aux_H_adj!$X$2:$Y$922,2,FALSE)</f>
        <v>9.1999999999999993</v>
      </c>
      <c r="R519" s="3">
        <f>VLOOKUP(J519,Aux_H_adj!$X$2:$Z$922,3,FALSE)</f>
        <v>14.7</v>
      </c>
      <c r="S519" s="3">
        <f t="shared" si="74"/>
        <v>4.6791553269017232</v>
      </c>
      <c r="T519" s="3">
        <v>25.6</v>
      </c>
      <c r="U519" s="23">
        <f t="shared" si="78"/>
        <v>17.920000000000002</v>
      </c>
      <c r="V519" s="3">
        <f t="shared" si="75"/>
        <v>5.70411316041353</v>
      </c>
      <c r="W519" s="27">
        <f t="shared" si="79"/>
        <v>1.6999999999999999E-3</v>
      </c>
      <c r="X519" s="27">
        <f t="shared" si="80"/>
        <v>2.5999999999999999E-3</v>
      </c>
      <c r="Y519" s="3">
        <f>VLOOKUP(K519,SSP!$B$2:$D$113,3,FALSE)</f>
        <v>0.34</v>
      </c>
      <c r="Z519" s="3">
        <f>EXP(Ferez!$B$8+Ferez!$B$9*LN(X519)+Ferez!$B$10*LN(O519)+Ferez!$B$11*LN(Y519))</f>
        <v>2.7221291220896453</v>
      </c>
      <c r="AA519" s="3">
        <f>EXP(Ferez!$C$8+Ferez!$C$9*LN(Z519))</f>
        <v>1.5759675443527938</v>
      </c>
      <c r="AB519" s="3">
        <f>Ferez!$D$8+Ferez!$D$9*Z519+Ferez!$D$10*AA519</f>
        <v>0.5825191816341494</v>
      </c>
      <c r="AC519" s="3">
        <f t="shared" si="81"/>
        <v>4.8806158480765882</v>
      </c>
      <c r="AD519" s="3">
        <f>AC519*Ferez!$D$19</f>
        <v>2.4403079240382941</v>
      </c>
      <c r="AE519" s="3">
        <f>(AD519/1000)*(10000/Ferez!$D$21)</f>
        <v>6.100769810095736E-2</v>
      </c>
      <c r="AF519" s="3">
        <f t="shared" si="82"/>
        <v>3.3046483037237948</v>
      </c>
      <c r="AG519" s="3">
        <f>AF519*Ferez!$D$19</f>
        <v>1.6523241518618974</v>
      </c>
      <c r="AH519" s="3">
        <f>(AG519/1000)*(10000/Ferez!$D$21)</f>
        <v>4.1308103796547431E-2</v>
      </c>
      <c r="AI519" s="3">
        <f>AE519*Ferez!$D$20</f>
        <v>0.22369489303684365</v>
      </c>
    </row>
    <row r="520" spans="1:35" x14ac:dyDescent="0.25">
      <c r="A520" s="4">
        <v>1293</v>
      </c>
      <c r="B520" s="21" t="s">
        <v>3522</v>
      </c>
      <c r="C520" s="104">
        <v>4</v>
      </c>
      <c r="D520" s="22" t="s">
        <v>2005</v>
      </c>
      <c r="E520" s="100">
        <v>40801</v>
      </c>
      <c r="F520" s="100">
        <v>44204</v>
      </c>
      <c r="G520" s="105">
        <v>9.3000000000000007</v>
      </c>
      <c r="H520" s="20" t="s">
        <v>2064</v>
      </c>
      <c r="I520" s="20" t="s">
        <v>2066</v>
      </c>
      <c r="J520" s="13">
        <v>2212</v>
      </c>
      <c r="K520" t="s">
        <v>110</v>
      </c>
      <c r="L520" t="s">
        <v>109</v>
      </c>
      <c r="M520" s="20" t="str">
        <f t="shared" si="76"/>
        <v>S</v>
      </c>
      <c r="N520" s="3">
        <v>5.8</v>
      </c>
      <c r="O520" s="23">
        <f t="shared" si="77"/>
        <v>3.18</v>
      </c>
      <c r="P520" s="3">
        <v>9.1999999999999993</v>
      </c>
      <c r="Q520" s="3">
        <f>VLOOKUP(J520,Aux_H_adj!$X$2:$Y$922,2,FALSE)</f>
        <v>9.1999999999999993</v>
      </c>
      <c r="R520" s="3">
        <f>VLOOKUP(J520,Aux_H_adj!$X$2:$Z$922,3,FALSE)</f>
        <v>14.7</v>
      </c>
      <c r="S520" s="3">
        <f t="shared" si="74"/>
        <v>2.928450952890874</v>
      </c>
      <c r="T520" s="3">
        <v>25.6</v>
      </c>
      <c r="U520" s="23">
        <f t="shared" si="78"/>
        <v>11.22</v>
      </c>
      <c r="V520" s="3">
        <f t="shared" si="75"/>
        <v>3.5714369229821319</v>
      </c>
      <c r="W520" s="27">
        <f t="shared" si="79"/>
        <v>6.9999999999999999E-4</v>
      </c>
      <c r="X520" s="27">
        <f t="shared" si="80"/>
        <v>1E-3</v>
      </c>
      <c r="Y520" s="3">
        <f>VLOOKUP(K520,SSP!$B$2:$D$113,3,FALSE)</f>
        <v>0.34</v>
      </c>
      <c r="Z520" s="3">
        <f>EXP(Ferez!$B$8+Ferez!$B$9*LN(X520)+Ferez!$B$10*LN(O520)+Ferez!$B$11*LN(Y520))</f>
        <v>0.61921190343807664</v>
      </c>
      <c r="AA520" s="3">
        <f>EXP(Ferez!$C$8+Ferez!$C$9*LN(Z520))</f>
        <v>0.52530199213764639</v>
      </c>
      <c r="AB520" s="3">
        <f>Ferez!$D$8+Ferez!$D$9*Z520+Ferez!$D$10*AA520</f>
        <v>0.41442771847980991</v>
      </c>
      <c r="AC520" s="3">
        <f t="shared" si="81"/>
        <v>1.558941614055533</v>
      </c>
      <c r="AD520" s="3">
        <f>AC520*Ferez!$D$19</f>
        <v>0.7794708070277665</v>
      </c>
      <c r="AE520" s="3">
        <f>(AD520/1000)*(10000/Ferez!$D$21)</f>
        <v>1.9486770175694165E-2</v>
      </c>
      <c r="AF520" s="3">
        <f t="shared" si="82"/>
        <v>1.0336396219178865</v>
      </c>
      <c r="AG520" s="3">
        <f>AF520*Ferez!$D$19</f>
        <v>0.51681981095894325</v>
      </c>
      <c r="AH520" s="3">
        <f>(AG520/1000)*(10000/Ferez!$D$21)</f>
        <v>1.2920495273973582E-2</v>
      </c>
      <c r="AI520" s="3">
        <f>AE520*Ferez!$D$20</f>
        <v>7.145149064421194E-2</v>
      </c>
    </row>
    <row r="521" spans="1:35" x14ac:dyDescent="0.25">
      <c r="A521" s="4">
        <v>1294</v>
      </c>
      <c r="B521" s="21" t="s">
        <v>3522</v>
      </c>
      <c r="C521" s="104">
        <v>4</v>
      </c>
      <c r="D521" s="22" t="s">
        <v>2005</v>
      </c>
      <c r="E521" s="100">
        <v>40801</v>
      </c>
      <c r="F521" s="100">
        <v>44204</v>
      </c>
      <c r="G521" s="105">
        <v>9.3000000000000007</v>
      </c>
      <c r="H521" s="20" t="s">
        <v>2067</v>
      </c>
      <c r="I521" s="20" t="s">
        <v>2068</v>
      </c>
      <c r="J521" s="13">
        <v>2213</v>
      </c>
      <c r="K521" t="s">
        <v>7</v>
      </c>
      <c r="L521" t="s">
        <v>193</v>
      </c>
      <c r="M521" s="20" t="str">
        <f t="shared" si="76"/>
        <v>S</v>
      </c>
      <c r="N521" s="3">
        <v>8.5</v>
      </c>
      <c r="O521" s="23">
        <f t="shared" si="77"/>
        <v>8.5</v>
      </c>
      <c r="P521" s="3">
        <v>52</v>
      </c>
      <c r="Q521" s="3">
        <f>VLOOKUP(J521,Aux_H_adj!$X$2:$Y$922,2,FALSE)</f>
        <v>33.4</v>
      </c>
      <c r="R521" s="3">
        <f>VLOOKUP(J521,Aux_H_adj!$X$2:$Z$922,3,FALSE)</f>
        <v>52</v>
      </c>
      <c r="S521" s="3">
        <f t="shared" si="74"/>
        <v>16.552114081557114</v>
      </c>
      <c r="T521" s="3">
        <v>93</v>
      </c>
      <c r="U521" s="23">
        <f t="shared" si="78"/>
        <v>63.39</v>
      </c>
      <c r="V521" s="3">
        <f t="shared" si="75"/>
        <v>20.177663685190492</v>
      </c>
      <c r="W521" s="27">
        <f t="shared" si="79"/>
        <v>2.1499999999999998E-2</v>
      </c>
      <c r="X521" s="27">
        <f t="shared" si="80"/>
        <v>3.2000000000000001E-2</v>
      </c>
      <c r="Y521" s="3">
        <f>VLOOKUP(K521,SSP!$B$2:$D$113,3,FALSE)</f>
        <v>0.57999999999999996</v>
      </c>
      <c r="Z521" s="3">
        <f>EXP(Ferez!$B$8+Ferez!$B$9*LN(X521)+Ferez!$B$10*LN(O521)+Ferez!$B$11*LN(Y521))</f>
        <v>72.737135505731104</v>
      </c>
      <c r="AA521" s="3">
        <f>EXP(Ferez!$C$8+Ferez!$C$9*LN(Z521))</f>
        <v>18.039532905198623</v>
      </c>
      <c r="AB521" s="3">
        <f>Ferez!$D$8+Ferez!$D$9*Z521+Ferez!$D$10*AA521</f>
        <v>7.7755765114737567</v>
      </c>
      <c r="AC521" s="3">
        <f t="shared" si="81"/>
        <v>98.552244922403489</v>
      </c>
      <c r="AD521" s="3">
        <f>AC521*Ferez!$D$19</f>
        <v>49.276122461201744</v>
      </c>
      <c r="AE521" s="3">
        <f>(AD521/1000)*(10000/Ferez!$D$21)</f>
        <v>1.2319030615300435</v>
      </c>
      <c r="AF521" s="3">
        <f t="shared" si="82"/>
        <v>80.512712017204862</v>
      </c>
      <c r="AG521" s="3">
        <f>AF521*Ferez!$D$19</f>
        <v>40.256356008602431</v>
      </c>
      <c r="AH521" s="3">
        <f>(AG521/1000)*(10000/Ferez!$D$21)</f>
        <v>1.0064089002150607</v>
      </c>
      <c r="AI521" s="3">
        <f>AE521*Ferez!$D$20</f>
        <v>4.5169778922768256</v>
      </c>
    </row>
    <row r="522" spans="1:35" x14ac:dyDescent="0.25">
      <c r="A522" s="4">
        <v>1295</v>
      </c>
      <c r="B522" s="21" t="s">
        <v>3522</v>
      </c>
      <c r="C522" s="104">
        <v>4</v>
      </c>
      <c r="D522" s="22" t="s">
        <v>2005</v>
      </c>
      <c r="E522" s="100">
        <v>40801</v>
      </c>
      <c r="F522" s="100">
        <v>44204</v>
      </c>
      <c r="G522" s="105">
        <v>9.3000000000000007</v>
      </c>
      <c r="H522" s="20" t="s">
        <v>2067</v>
      </c>
      <c r="I522" s="20" t="s">
        <v>2069</v>
      </c>
      <c r="J522" s="13">
        <v>2213</v>
      </c>
      <c r="K522" t="s">
        <v>7</v>
      </c>
      <c r="L522" t="s">
        <v>193</v>
      </c>
      <c r="M522" s="20" t="str">
        <f t="shared" si="76"/>
        <v>S</v>
      </c>
      <c r="N522" s="3">
        <v>8.5</v>
      </c>
      <c r="O522" s="23">
        <f t="shared" si="77"/>
        <v>8.36</v>
      </c>
      <c r="P522" s="3">
        <v>48.5</v>
      </c>
      <c r="Q522" s="3">
        <f>VLOOKUP(J522,Aux_H_adj!$X$2:$Y$922,2,FALSE)</f>
        <v>33.4</v>
      </c>
      <c r="R522" s="3">
        <f>VLOOKUP(J522,Aux_H_adj!$X$2:$Z$922,3,FALSE)</f>
        <v>52</v>
      </c>
      <c r="S522" s="3">
        <f t="shared" si="74"/>
        <v>15.438029479913848</v>
      </c>
      <c r="T522" s="3">
        <v>93</v>
      </c>
      <c r="U522" s="23">
        <f t="shared" si="78"/>
        <v>59.13</v>
      </c>
      <c r="V522" s="3">
        <f t="shared" si="75"/>
        <v>18.821663570047544</v>
      </c>
      <c r="W522" s="27">
        <f t="shared" si="79"/>
        <v>1.8700000000000001E-2</v>
      </c>
      <c r="X522" s="27">
        <f t="shared" si="80"/>
        <v>2.7799999999999998E-2</v>
      </c>
      <c r="Y522" s="3">
        <f>VLOOKUP(K522,SSP!$B$2:$D$113,3,FALSE)</f>
        <v>0.57999999999999996</v>
      </c>
      <c r="Z522" s="3">
        <f>EXP(Ferez!$B$8+Ferez!$B$9*LN(X522)+Ferez!$B$10*LN(O522)+Ferez!$B$11*LN(Y522))</f>
        <v>62.673033785956711</v>
      </c>
      <c r="AA522" s="3">
        <f>EXP(Ferez!$C$8+Ferez!$C$9*LN(Z522))</f>
        <v>16.152435865203284</v>
      </c>
      <c r="AB522" s="3">
        <f>Ferez!$D$8+Ferez!$D$9*Z522+Ferez!$D$10*AA522</f>
        <v>6.7002968657127076</v>
      </c>
      <c r="AC522" s="3">
        <f t="shared" si="81"/>
        <v>85.525766516872693</v>
      </c>
      <c r="AD522" s="3">
        <f>AC522*Ferez!$D$19</f>
        <v>42.762883258436347</v>
      </c>
      <c r="AE522" s="3">
        <f>(AD522/1000)*(10000/Ferez!$D$21)</f>
        <v>1.0690720814609085</v>
      </c>
      <c r="AF522" s="3">
        <f t="shared" si="82"/>
        <v>69.37333065166942</v>
      </c>
      <c r="AG522" s="3">
        <f>AF522*Ferez!$D$19</f>
        <v>34.68666532583471</v>
      </c>
      <c r="AH522" s="3">
        <f>(AG522/1000)*(10000/Ferez!$D$21)</f>
        <v>0.86716663314586784</v>
      </c>
      <c r="AI522" s="3">
        <f>AE522*Ferez!$D$20</f>
        <v>3.9199309653566643</v>
      </c>
    </row>
    <row r="523" spans="1:35" x14ac:dyDescent="0.25">
      <c r="A523" s="4">
        <v>1296</v>
      </c>
      <c r="B523" s="21" t="s">
        <v>3522</v>
      </c>
      <c r="C523" s="104">
        <v>4</v>
      </c>
      <c r="D523" s="22" t="s">
        <v>2005</v>
      </c>
      <c r="E523" s="100">
        <v>40801</v>
      </c>
      <c r="F523" s="100">
        <v>44204</v>
      </c>
      <c r="G523" s="105">
        <v>9.3000000000000007</v>
      </c>
      <c r="H523" s="20" t="s">
        <v>2067</v>
      </c>
      <c r="I523" s="20" t="s">
        <v>2070</v>
      </c>
      <c r="J523" s="13">
        <v>2213</v>
      </c>
      <c r="K523" t="s">
        <v>7</v>
      </c>
      <c r="L523" t="s">
        <v>193</v>
      </c>
      <c r="M523" s="20" t="str">
        <f t="shared" si="76"/>
        <v>S</v>
      </c>
      <c r="N523" s="3">
        <v>8.5</v>
      </c>
      <c r="O523" s="23">
        <f t="shared" si="77"/>
        <v>7.2</v>
      </c>
      <c r="P523" s="3">
        <v>33.4</v>
      </c>
      <c r="Q523" s="3">
        <f>VLOOKUP(J523,Aux_H_adj!$X$2:$Y$922,2,FALSE)</f>
        <v>33.4</v>
      </c>
      <c r="R523" s="3">
        <f>VLOOKUP(J523,Aux_H_adj!$X$2:$Z$922,3,FALSE)</f>
        <v>52</v>
      </c>
      <c r="S523" s="3">
        <f t="shared" si="74"/>
        <v>10.631550198538608</v>
      </c>
      <c r="T523" s="3">
        <v>93</v>
      </c>
      <c r="U523" s="23">
        <f t="shared" si="78"/>
        <v>40.72</v>
      </c>
      <c r="V523" s="3">
        <f t="shared" si="75"/>
        <v>12.961578565403956</v>
      </c>
      <c r="W523" s="27">
        <f t="shared" si="79"/>
        <v>8.8999999999999999E-3</v>
      </c>
      <c r="X523" s="27">
        <f t="shared" si="80"/>
        <v>1.32E-2</v>
      </c>
      <c r="Y523" s="3">
        <f>VLOOKUP(K523,SSP!$B$2:$D$113,3,FALSE)</f>
        <v>0.57999999999999996</v>
      </c>
      <c r="Z523" s="3">
        <f>EXP(Ferez!$B$8+Ferez!$B$9*LN(X523)+Ferez!$B$10*LN(O523)+Ferez!$B$11*LN(Y523))</f>
        <v>26.85628671718036</v>
      </c>
      <c r="AA523" s="3">
        <f>EXP(Ferez!$C$8+Ferez!$C$9*LN(Z523))</f>
        <v>8.6132544963362605</v>
      </c>
      <c r="AB523" s="3">
        <f>Ferez!$D$8+Ferez!$D$9*Z523+Ferez!$D$10*AA523</f>
        <v>2.9445070264062436</v>
      </c>
      <c r="AC523" s="3">
        <f t="shared" si="81"/>
        <v>38.414048239922863</v>
      </c>
      <c r="AD523" s="3">
        <f>AC523*Ferez!$D$19</f>
        <v>19.207024119961432</v>
      </c>
      <c r="AE523" s="3">
        <f>(AD523/1000)*(10000/Ferez!$D$21)</f>
        <v>0.48017560299903583</v>
      </c>
      <c r="AF523" s="3">
        <f t="shared" si="82"/>
        <v>29.800793743586603</v>
      </c>
      <c r="AG523" s="3">
        <f>AF523*Ferez!$D$19</f>
        <v>14.900396871793301</v>
      </c>
      <c r="AH523" s="3">
        <f>(AG523/1000)*(10000/Ferez!$D$21)</f>
        <v>0.3725099217948325</v>
      </c>
      <c r="AI523" s="3">
        <f>AE523*Ferez!$D$20</f>
        <v>1.7606438776631312</v>
      </c>
    </row>
    <row r="524" spans="1:35" x14ac:dyDescent="0.25">
      <c r="A524" s="4">
        <v>1297</v>
      </c>
      <c r="B524" s="21" t="s">
        <v>3522</v>
      </c>
      <c r="C524" s="104">
        <v>4</v>
      </c>
      <c r="D524" s="22" t="s">
        <v>2005</v>
      </c>
      <c r="E524" s="100">
        <v>40801</v>
      </c>
      <c r="F524" s="100">
        <v>44204</v>
      </c>
      <c r="G524" s="105">
        <v>9.3000000000000007</v>
      </c>
      <c r="H524" s="20" t="s">
        <v>2071</v>
      </c>
      <c r="I524" s="20" t="s">
        <v>2072</v>
      </c>
      <c r="J524" s="13">
        <v>2214</v>
      </c>
      <c r="K524" t="s">
        <v>79</v>
      </c>
      <c r="L524" t="s">
        <v>78</v>
      </c>
      <c r="M524" s="20" t="str">
        <f t="shared" si="76"/>
        <v>N</v>
      </c>
      <c r="N524" s="3">
        <v>6.2</v>
      </c>
      <c r="O524" s="23">
        <f t="shared" si="77"/>
        <v>6.2</v>
      </c>
      <c r="P524" s="3">
        <v>12.8</v>
      </c>
      <c r="Q524" s="3">
        <f>VLOOKUP(J524,Aux_H_adj!$X$2:$Y$922,2,FALSE)</f>
        <v>12.8</v>
      </c>
      <c r="R524" s="3">
        <f>VLOOKUP(J524,Aux_H_adj!$X$2:$Z$922,3,FALSE)</f>
        <v>12.8</v>
      </c>
      <c r="S524" s="3">
        <f t="shared" si="74"/>
        <v>4.0743665431525207</v>
      </c>
      <c r="T524" s="3">
        <v>23.8</v>
      </c>
      <c r="U524" s="23">
        <f t="shared" si="78"/>
        <v>23.8</v>
      </c>
      <c r="V524" s="3">
        <f t="shared" si="75"/>
        <v>7.5757752911742182</v>
      </c>
      <c r="W524" s="27">
        <f t="shared" si="79"/>
        <v>1.2999999999999999E-3</v>
      </c>
      <c r="X524" s="27">
        <f t="shared" si="80"/>
        <v>4.4999999999999997E-3</v>
      </c>
      <c r="Y524" s="3">
        <f>VLOOKUP(K524,SSP!$B$2:$D$113,3,FALSE)</f>
        <v>0.31000000000000155</v>
      </c>
      <c r="Z524" s="3">
        <f>EXP(Ferez!$B$8+Ferez!$B$9*LN(X524)+Ferez!$B$10*LN(O524)+Ferez!$B$11*LN(Y524))</f>
        <v>4.434758115190502</v>
      </c>
      <c r="AA524" s="3">
        <f>EXP(Ferez!$C$8+Ferez!$C$9*LN(Z524))</f>
        <v>2.2636857256223291</v>
      </c>
      <c r="AB524" s="3">
        <f>Ferez!$D$8+Ferez!$D$9*Z524+Ferez!$D$10*AA524</f>
        <v>0.7338946124864264</v>
      </c>
      <c r="AC524" s="3">
        <f t="shared" si="81"/>
        <v>7.4323384532992574</v>
      </c>
      <c r="AD524" s="3">
        <f>AC524*Ferez!$D$19</f>
        <v>3.7161692266496287</v>
      </c>
      <c r="AE524" s="3">
        <f>(AD524/1000)*(10000/Ferez!$D$21)</f>
        <v>9.290423066624072E-2</v>
      </c>
      <c r="AF524" s="3">
        <f t="shared" si="82"/>
        <v>5.1686527276769283</v>
      </c>
      <c r="AG524" s="3">
        <f>AF524*Ferez!$D$19</f>
        <v>2.5843263638384641</v>
      </c>
      <c r="AH524" s="3">
        <f>(AG524/1000)*(10000/Ferez!$D$21)</f>
        <v>6.4608159095961598E-2</v>
      </c>
      <c r="AI524" s="3">
        <f>AE524*Ferez!$D$20</f>
        <v>0.34064884577621596</v>
      </c>
    </row>
    <row r="525" spans="1:35" x14ac:dyDescent="0.25">
      <c r="A525" s="4">
        <v>1318</v>
      </c>
      <c r="B525" s="21" t="s">
        <v>3522</v>
      </c>
      <c r="C525" s="104">
        <v>4</v>
      </c>
      <c r="D525" s="22" t="s">
        <v>2005</v>
      </c>
      <c r="E525" s="100">
        <v>40801</v>
      </c>
      <c r="F525" s="100">
        <v>44204</v>
      </c>
      <c r="G525" s="105">
        <v>9.3000000000000007</v>
      </c>
      <c r="H525" s="20" t="s">
        <v>2104</v>
      </c>
      <c r="I525" s="20" t="s">
        <v>2105</v>
      </c>
      <c r="J525" s="13">
        <v>2215</v>
      </c>
      <c r="K525" t="s">
        <v>110</v>
      </c>
      <c r="L525" t="s">
        <v>109</v>
      </c>
      <c r="M525" s="20" t="str">
        <f t="shared" si="76"/>
        <v>S</v>
      </c>
      <c r="N525" s="3">
        <v>4</v>
      </c>
      <c r="O525" s="23">
        <f t="shared" si="77"/>
        <v>4</v>
      </c>
      <c r="P525" s="3">
        <v>20</v>
      </c>
      <c r="Q525" s="3">
        <f>VLOOKUP(J525,Aux_H_adj!$X$2:$Y$922,2,FALSE)</f>
        <v>11</v>
      </c>
      <c r="R525" s="3">
        <f>VLOOKUP(J525,Aux_H_adj!$X$2:$Z$922,3,FALSE)</f>
        <v>20</v>
      </c>
      <c r="S525" s="3">
        <f t="shared" si="74"/>
        <v>6.366197723675814</v>
      </c>
      <c r="T525" s="3">
        <v>48.7</v>
      </c>
      <c r="U525" s="23">
        <f t="shared" si="78"/>
        <v>24.38</v>
      </c>
      <c r="V525" s="3">
        <f t="shared" si="75"/>
        <v>7.7603950251608165</v>
      </c>
      <c r="W525" s="27">
        <f t="shared" si="79"/>
        <v>3.2000000000000002E-3</v>
      </c>
      <c r="X525" s="27">
        <f t="shared" si="80"/>
        <v>4.7000000000000002E-3</v>
      </c>
      <c r="Y525" s="3">
        <f>VLOOKUP(K525,SSP!$B$2:$D$113,3,FALSE)</f>
        <v>0.34</v>
      </c>
      <c r="Z525" s="3">
        <f>EXP(Ferez!$B$8+Ferez!$B$9*LN(X525)+Ferez!$B$10*LN(O525)+Ferez!$B$11*LN(Y525))</f>
        <v>3.332157056838577</v>
      </c>
      <c r="AA525" s="3">
        <f>EXP(Ferez!$C$8+Ferez!$C$9*LN(Z525))</f>
        <v>1.8310687757825743</v>
      </c>
      <c r="AB525" s="3">
        <f>Ferez!$D$8+Ferez!$D$9*Z525+Ferez!$D$10*AA525</f>
        <v>0.63556388971373978</v>
      </c>
      <c r="AC525" s="3">
        <f t="shared" si="81"/>
        <v>5.7987897223348908</v>
      </c>
      <c r="AD525" s="3">
        <f>AC525*Ferez!$D$19</f>
        <v>2.8993948611674454</v>
      </c>
      <c r="AE525" s="3">
        <f>(AD525/1000)*(10000/Ferez!$D$21)</f>
        <v>7.2484871529186132E-2</v>
      </c>
      <c r="AF525" s="3">
        <f t="shared" si="82"/>
        <v>3.9677209465523169</v>
      </c>
      <c r="AG525" s="3">
        <f>AF525*Ferez!$D$19</f>
        <v>1.9838604732761584</v>
      </c>
      <c r="AH525" s="3">
        <f>(AG525/1000)*(10000/Ferez!$D$21)</f>
        <v>4.9596511831903958E-2</v>
      </c>
      <c r="AI525" s="3">
        <f>AE525*Ferez!$D$20</f>
        <v>0.2657778622736825</v>
      </c>
    </row>
    <row r="526" spans="1:35" x14ac:dyDescent="0.25">
      <c r="A526" s="4">
        <v>1319</v>
      </c>
      <c r="B526" s="21" t="s">
        <v>3522</v>
      </c>
      <c r="C526" s="104">
        <v>4</v>
      </c>
      <c r="D526" s="22" t="s">
        <v>2005</v>
      </c>
      <c r="E526" s="100">
        <v>40801</v>
      </c>
      <c r="F526" s="100">
        <v>44204</v>
      </c>
      <c r="G526" s="105">
        <v>9.3000000000000007</v>
      </c>
      <c r="H526" s="20" t="s">
        <v>2104</v>
      </c>
      <c r="I526" s="20" t="s">
        <v>2106</v>
      </c>
      <c r="J526" s="13">
        <v>2215</v>
      </c>
      <c r="K526" t="s">
        <v>110</v>
      </c>
      <c r="L526" t="s">
        <v>109</v>
      </c>
      <c r="M526" s="20" t="str">
        <f t="shared" si="76"/>
        <v>S</v>
      </c>
      <c r="N526" s="3">
        <v>4</v>
      </c>
      <c r="O526" s="23">
        <f t="shared" si="77"/>
        <v>4</v>
      </c>
      <c r="P526" s="3">
        <v>13</v>
      </c>
      <c r="Q526" s="3">
        <f>VLOOKUP(J526,Aux_H_adj!$X$2:$Y$922,2,FALSE)</f>
        <v>11</v>
      </c>
      <c r="R526" s="3">
        <f>VLOOKUP(J526,Aux_H_adj!$X$2:$Z$922,3,FALSE)</f>
        <v>20</v>
      </c>
      <c r="S526" s="3">
        <f t="shared" si="74"/>
        <v>4.1380285203892786</v>
      </c>
      <c r="T526" s="3">
        <v>48.7</v>
      </c>
      <c r="U526" s="23">
        <f t="shared" si="78"/>
        <v>15.85</v>
      </c>
      <c r="V526" s="3">
        <f t="shared" si="75"/>
        <v>5.0452116960130819</v>
      </c>
      <c r="W526" s="27">
        <f t="shared" si="79"/>
        <v>1.2999999999999999E-3</v>
      </c>
      <c r="X526" s="27">
        <f t="shared" si="80"/>
        <v>2E-3</v>
      </c>
      <c r="Y526" s="3">
        <f>VLOOKUP(K526,SSP!$B$2:$D$113,3,FALSE)</f>
        <v>0.34</v>
      </c>
      <c r="Z526" s="3">
        <f>EXP(Ferez!$B$8+Ferez!$B$9*LN(X526)+Ferez!$B$10*LN(O526)+Ferez!$B$11*LN(Y526))</f>
        <v>1.4862388084146949</v>
      </c>
      <c r="AA526" s="3">
        <f>EXP(Ferez!$C$8+Ferez!$C$9*LN(Z526))</f>
        <v>1.0058717742940915</v>
      </c>
      <c r="AB526" s="3">
        <f>Ferez!$D$8+Ferez!$D$9*Z526+Ferez!$D$10*AA526</f>
        <v>0.479645971443455</v>
      </c>
      <c r="AC526" s="3">
        <f t="shared" si="81"/>
        <v>2.9717565541522415</v>
      </c>
      <c r="AD526" s="3">
        <f>AC526*Ferez!$D$19</f>
        <v>1.4858782770761207</v>
      </c>
      <c r="AE526" s="3">
        <f>(AD526/1000)*(10000/Ferez!$D$21)</f>
        <v>3.7146956926903014E-2</v>
      </c>
      <c r="AF526" s="3">
        <f t="shared" si="82"/>
        <v>1.96588477985815</v>
      </c>
      <c r="AG526" s="3">
        <f>AF526*Ferez!$D$19</f>
        <v>0.98294238992907501</v>
      </c>
      <c r="AH526" s="3">
        <f>(AG526/1000)*(10000/Ferez!$D$21)</f>
        <v>2.4573559748226875E-2</v>
      </c>
      <c r="AI526" s="3">
        <f>AE526*Ferez!$D$20</f>
        <v>0.1362055087319777</v>
      </c>
    </row>
    <row r="527" spans="1:35" x14ac:dyDescent="0.25">
      <c r="A527" s="4">
        <v>1320</v>
      </c>
      <c r="B527" s="21" t="s">
        <v>3522</v>
      </c>
      <c r="C527" s="104">
        <v>4</v>
      </c>
      <c r="D527" s="22" t="s">
        <v>2005</v>
      </c>
      <c r="E527" s="100">
        <v>40801</v>
      </c>
      <c r="F527" s="100">
        <v>44204</v>
      </c>
      <c r="G527" s="105">
        <v>9.3000000000000007</v>
      </c>
      <c r="H527" s="20" t="s">
        <v>2104</v>
      </c>
      <c r="I527" s="20" t="s">
        <v>2107</v>
      </c>
      <c r="J527" s="13">
        <v>2215</v>
      </c>
      <c r="K527" t="s">
        <v>110</v>
      </c>
      <c r="L527" t="s">
        <v>109</v>
      </c>
      <c r="M527" s="20" t="str">
        <f t="shared" si="76"/>
        <v>S</v>
      </c>
      <c r="N527" s="3">
        <v>4</v>
      </c>
      <c r="O527" s="23">
        <f t="shared" si="77"/>
        <v>4</v>
      </c>
      <c r="P527" s="3">
        <v>19.5</v>
      </c>
      <c r="Q527" s="3">
        <f>VLOOKUP(J527,Aux_H_adj!$X$2:$Y$922,2,FALSE)</f>
        <v>11</v>
      </c>
      <c r="R527" s="3">
        <f>VLOOKUP(J527,Aux_H_adj!$X$2:$Z$922,3,FALSE)</f>
        <v>20</v>
      </c>
      <c r="S527" s="3">
        <f t="shared" si="74"/>
        <v>6.2070427805839179</v>
      </c>
      <c r="T527" s="3">
        <v>48.7</v>
      </c>
      <c r="U527" s="23">
        <f t="shared" si="78"/>
        <v>23.77</v>
      </c>
      <c r="V527" s="3">
        <f t="shared" si="75"/>
        <v>7.566225994588704</v>
      </c>
      <c r="W527" s="27">
        <f t="shared" si="79"/>
        <v>3.0000000000000001E-3</v>
      </c>
      <c r="X527" s="27">
        <f t="shared" si="80"/>
        <v>4.4999999999999997E-3</v>
      </c>
      <c r="Y527" s="3">
        <f>VLOOKUP(K527,SSP!$B$2:$D$113,3,FALSE)</f>
        <v>0.34</v>
      </c>
      <c r="Z527" s="3">
        <f>EXP(Ferez!$B$8+Ferez!$B$9*LN(X527)+Ferez!$B$10*LN(O527)+Ferez!$B$11*LN(Y527))</f>
        <v>3.1980109468097369</v>
      </c>
      <c r="AA527" s="3">
        <f>EXP(Ferez!$C$8+Ferez!$C$9*LN(Z527))</f>
        <v>1.7760852950289174</v>
      </c>
      <c r="AB527" s="3">
        <f>Ferez!$D$8+Ferez!$D$9*Z527+Ferez!$D$10*AA527</f>
        <v>0.62380325242967238</v>
      </c>
      <c r="AC527" s="3">
        <f t="shared" si="81"/>
        <v>5.5978994942683267</v>
      </c>
      <c r="AD527" s="3">
        <f>AC527*Ferez!$D$19</f>
        <v>2.7989497471341633</v>
      </c>
      <c r="AE527" s="3">
        <f>(AD527/1000)*(10000/Ferez!$D$21)</f>
        <v>6.9973743678354086E-2</v>
      </c>
      <c r="AF527" s="3">
        <f t="shared" si="82"/>
        <v>3.8218141992394092</v>
      </c>
      <c r="AG527" s="3">
        <f>AF527*Ferez!$D$19</f>
        <v>1.9109070996197046</v>
      </c>
      <c r="AH527" s="3">
        <f>(AG527/1000)*(10000/Ferez!$D$21)</f>
        <v>4.7772677490492611E-2</v>
      </c>
      <c r="AI527" s="3">
        <f>AE527*Ferez!$D$20</f>
        <v>0.25657039348729832</v>
      </c>
    </row>
    <row r="528" spans="1:35" x14ac:dyDescent="0.25">
      <c r="A528" s="4">
        <v>1321</v>
      </c>
      <c r="B528" s="21" t="s">
        <v>3522</v>
      </c>
      <c r="C528" s="104">
        <v>4</v>
      </c>
      <c r="D528" s="22" t="s">
        <v>2005</v>
      </c>
      <c r="E528" s="100">
        <v>40801</v>
      </c>
      <c r="F528" s="100">
        <v>44204</v>
      </c>
      <c r="G528" s="105">
        <v>9.3000000000000007</v>
      </c>
      <c r="H528" s="20" t="s">
        <v>2104</v>
      </c>
      <c r="I528" s="20" t="s">
        <v>2108</v>
      </c>
      <c r="J528" s="13">
        <v>2215</v>
      </c>
      <c r="K528" t="s">
        <v>110</v>
      </c>
      <c r="L528" t="s">
        <v>109</v>
      </c>
      <c r="M528" s="20" t="str">
        <f t="shared" si="76"/>
        <v>S</v>
      </c>
      <c r="N528" s="3">
        <v>4</v>
      </c>
      <c r="O528" s="23">
        <f t="shared" si="77"/>
        <v>3.74</v>
      </c>
      <c r="P528" s="3">
        <v>11</v>
      </c>
      <c r="Q528" s="3">
        <f>VLOOKUP(J528,Aux_H_adj!$X$2:$Y$922,2,FALSE)</f>
        <v>11</v>
      </c>
      <c r="R528" s="3">
        <f>VLOOKUP(J528,Aux_H_adj!$X$2:$Z$922,3,FALSE)</f>
        <v>20</v>
      </c>
      <c r="S528" s="3">
        <f t="shared" si="74"/>
        <v>3.5014087480216975</v>
      </c>
      <c r="T528" s="3">
        <v>48.7</v>
      </c>
      <c r="U528" s="23">
        <f t="shared" si="78"/>
        <v>13.41</v>
      </c>
      <c r="V528" s="3">
        <f t="shared" si="75"/>
        <v>4.2685355737246331</v>
      </c>
      <c r="W528" s="27">
        <f t="shared" si="79"/>
        <v>1E-3</v>
      </c>
      <c r="X528" s="27">
        <f t="shared" si="80"/>
        <v>1.4E-3</v>
      </c>
      <c r="Y528" s="3">
        <f>VLOOKUP(K528,SSP!$B$2:$D$113,3,FALSE)</f>
        <v>0.34</v>
      </c>
      <c r="Z528" s="3">
        <f>EXP(Ferez!$B$8+Ferez!$B$9*LN(X528)+Ferez!$B$10*LN(O528)+Ferez!$B$11*LN(Y528))</f>
        <v>0.99460761222026817</v>
      </c>
      <c r="AA528" s="3">
        <f>EXP(Ferez!$C$8+Ferez!$C$9*LN(Z528))</f>
        <v>0.74664770639602207</v>
      </c>
      <c r="AB528" s="3">
        <f>Ferez!$D$8+Ferez!$D$9*Z528+Ferez!$D$10*AA528</f>
        <v>0.44152071713375013</v>
      </c>
      <c r="AC528" s="3">
        <f t="shared" si="81"/>
        <v>2.1827760357500403</v>
      </c>
      <c r="AD528" s="3">
        <f>AC528*Ferez!$D$19</f>
        <v>1.0913880178750202</v>
      </c>
      <c r="AE528" s="3">
        <f>(AD528/1000)*(10000/Ferez!$D$21)</f>
        <v>2.7284700446875507E-2</v>
      </c>
      <c r="AF528" s="3">
        <f t="shared" si="82"/>
        <v>1.4361283293540184</v>
      </c>
      <c r="AG528" s="3">
        <f>AF528*Ferez!$D$19</f>
        <v>0.71806416467700918</v>
      </c>
      <c r="AH528" s="3">
        <f>(AG528/1000)*(10000/Ferez!$D$21)</f>
        <v>1.7951604116925229E-2</v>
      </c>
      <c r="AI528" s="3">
        <f>AE528*Ferez!$D$20</f>
        <v>0.10004390163854353</v>
      </c>
    </row>
    <row r="529" spans="1:35" x14ac:dyDescent="0.25">
      <c r="A529" s="4">
        <v>1324</v>
      </c>
      <c r="B529" s="21" t="s">
        <v>3522</v>
      </c>
      <c r="C529" s="104">
        <v>4</v>
      </c>
      <c r="D529" s="22" t="s">
        <v>2005</v>
      </c>
      <c r="E529" s="100">
        <v>40801</v>
      </c>
      <c r="F529" s="100">
        <v>44204</v>
      </c>
      <c r="G529" s="105">
        <v>9.3000000000000007</v>
      </c>
      <c r="H529" s="20" t="s">
        <v>2112</v>
      </c>
      <c r="I529" s="20" t="s">
        <v>2113</v>
      </c>
      <c r="J529" s="13">
        <v>2216</v>
      </c>
      <c r="K529" t="s">
        <v>38</v>
      </c>
      <c r="L529" t="s">
        <v>37</v>
      </c>
      <c r="M529" s="20" t="str">
        <f t="shared" si="76"/>
        <v>N</v>
      </c>
      <c r="N529" s="3">
        <v>10.9</v>
      </c>
      <c r="O529" s="23">
        <f t="shared" si="77"/>
        <v>10.9</v>
      </c>
      <c r="P529" s="3">
        <v>68</v>
      </c>
      <c r="Q529" s="3">
        <f>VLOOKUP(J529,Aux_H_adj!$X$2:$Y$922,2,FALSE)</f>
        <v>68</v>
      </c>
      <c r="R529" s="3">
        <f>VLOOKUP(J529,Aux_H_adj!$X$2:$Z$922,3,FALSE)</f>
        <v>68</v>
      </c>
      <c r="S529" s="3">
        <f t="shared" si="74"/>
        <v>21.645072260497766</v>
      </c>
      <c r="T529" s="3">
        <v>77</v>
      </c>
      <c r="U529" s="23">
        <f t="shared" si="78"/>
        <v>77</v>
      </c>
      <c r="V529" s="3">
        <f t="shared" si="75"/>
        <v>24.509861236151881</v>
      </c>
      <c r="W529" s="27">
        <f t="shared" si="79"/>
        <v>3.6799999999999999E-2</v>
      </c>
      <c r="X529" s="27">
        <f t="shared" si="80"/>
        <v>4.7199999999999999E-2</v>
      </c>
      <c r="Y529" s="3">
        <f>VLOOKUP(K529,SSP!$B$2:$D$113,3,FALSE)</f>
        <v>0.57999999999999996</v>
      </c>
      <c r="Z529" s="3">
        <f>EXP(Ferez!$B$8+Ferez!$B$9*LN(X529)+Ferez!$B$10*LN(O529)+Ferez!$B$11*LN(Y529))</f>
        <v>133.38302606606956</v>
      </c>
      <c r="AA529" s="3">
        <f>EXP(Ferez!$C$8+Ferez!$C$9*LN(Z529))</f>
        <v>28.289085745349666</v>
      </c>
      <c r="AB529" s="3">
        <f>Ferez!$D$8+Ferez!$D$9*Z529+Ferez!$D$10*AA529</f>
        <v>14.351911063423168</v>
      </c>
      <c r="AC529" s="3">
        <f t="shared" si="81"/>
        <v>176.02402287484239</v>
      </c>
      <c r="AD529" s="3">
        <f>AC529*Ferez!$D$19</f>
        <v>88.012011437421194</v>
      </c>
      <c r="AE529" s="3">
        <f>(AD529/1000)*(10000/Ferez!$D$21)</f>
        <v>2.2003002859355298</v>
      </c>
      <c r="AF529" s="3">
        <f t="shared" si="82"/>
        <v>147.73493712949272</v>
      </c>
      <c r="AG529" s="3">
        <f>AF529*Ferez!$D$19</f>
        <v>73.86746856474636</v>
      </c>
      <c r="AH529" s="3">
        <f>(AG529/1000)*(10000/Ferez!$D$21)</f>
        <v>1.8466867141186591</v>
      </c>
      <c r="AI529" s="3">
        <f>AE529*Ferez!$D$20</f>
        <v>8.0677677150969416</v>
      </c>
    </row>
    <row r="530" spans="1:35" x14ac:dyDescent="0.25">
      <c r="A530" s="4">
        <v>1283</v>
      </c>
      <c r="B530" s="21" t="s">
        <v>3522</v>
      </c>
      <c r="C530" s="104">
        <v>4</v>
      </c>
      <c r="D530" s="22" t="s">
        <v>2005</v>
      </c>
      <c r="E530" s="100">
        <v>40801</v>
      </c>
      <c r="F530" s="100">
        <v>44204</v>
      </c>
      <c r="G530" s="105">
        <v>9.3000000000000007</v>
      </c>
      <c r="H530" s="20" t="s">
        <v>2051</v>
      </c>
      <c r="I530" s="20" t="s">
        <v>2052</v>
      </c>
      <c r="J530" s="13">
        <v>2217</v>
      </c>
      <c r="K530" t="s">
        <v>110</v>
      </c>
      <c r="L530" t="s">
        <v>109</v>
      </c>
      <c r="M530" s="20" t="str">
        <f t="shared" si="76"/>
        <v>S</v>
      </c>
      <c r="N530" s="3">
        <v>5</v>
      </c>
      <c r="O530" s="23">
        <f t="shared" si="77"/>
        <v>5</v>
      </c>
      <c r="P530" s="3">
        <v>16.7</v>
      </c>
      <c r="Q530" s="3">
        <f>VLOOKUP(J530,Aux_H_adj!$X$2:$Y$922,2,FALSE)</f>
        <v>14</v>
      </c>
      <c r="R530" s="3">
        <f>VLOOKUP(J530,Aux_H_adj!$X$2:$Z$922,3,FALSE)</f>
        <v>17.5</v>
      </c>
      <c r="S530" s="3">
        <f t="shared" si="74"/>
        <v>5.3157750992693042</v>
      </c>
      <c r="T530" s="3">
        <v>46.5</v>
      </c>
      <c r="U530" s="23">
        <f t="shared" si="78"/>
        <v>20.36</v>
      </c>
      <c r="V530" s="3">
        <f t="shared" si="75"/>
        <v>6.480789282701978</v>
      </c>
      <c r="W530" s="27">
        <f t="shared" si="79"/>
        <v>2.2000000000000001E-3</v>
      </c>
      <c r="X530" s="27">
        <f t="shared" si="80"/>
        <v>3.3E-3</v>
      </c>
      <c r="Y530" s="3">
        <f>VLOOKUP(K530,SSP!$B$2:$D$113,3,FALSE)</f>
        <v>0.34</v>
      </c>
      <c r="Z530" s="3">
        <f>EXP(Ferez!$B$8+Ferez!$B$9*LN(X530)+Ferez!$B$10*LN(O530)+Ferez!$B$11*LN(Y530))</f>
        <v>2.9564731949410263</v>
      </c>
      <c r="AA530" s="3">
        <f>EXP(Ferez!$C$8+Ferez!$C$9*LN(Z530))</f>
        <v>1.6755530767434603</v>
      </c>
      <c r="AB530" s="3">
        <f>Ferez!$D$8+Ferez!$D$9*Z530+Ferez!$D$10*AA530</f>
        <v>0.60275958143287445</v>
      </c>
      <c r="AC530" s="3">
        <f t="shared" si="81"/>
        <v>5.2347858531173603</v>
      </c>
      <c r="AD530" s="3">
        <f>AC530*Ferez!$D$19</f>
        <v>2.6173929265586802</v>
      </c>
      <c r="AE530" s="3">
        <f>(AD530/1000)*(10000/Ferez!$D$21)</f>
        <v>6.543482316396701E-2</v>
      </c>
      <c r="AF530" s="3">
        <f t="shared" si="82"/>
        <v>3.5592327763739009</v>
      </c>
      <c r="AG530" s="3">
        <f>AF530*Ferez!$D$19</f>
        <v>1.7796163881869504</v>
      </c>
      <c r="AH530" s="3">
        <f>(AG530/1000)*(10000/Ferez!$D$21)</f>
        <v>4.4490409704673758E-2</v>
      </c>
      <c r="AI530" s="3">
        <f>AE530*Ferez!$D$20</f>
        <v>0.23992768493454569</v>
      </c>
    </row>
    <row r="531" spans="1:35" x14ac:dyDescent="0.25">
      <c r="A531" s="4">
        <v>1284</v>
      </c>
      <c r="B531" s="21" t="s">
        <v>3522</v>
      </c>
      <c r="C531" s="104">
        <v>4</v>
      </c>
      <c r="D531" s="22" t="s">
        <v>2005</v>
      </c>
      <c r="E531" s="100">
        <v>40801</v>
      </c>
      <c r="F531" s="100">
        <v>44204</v>
      </c>
      <c r="G531" s="105">
        <v>9.3000000000000007</v>
      </c>
      <c r="H531" s="20" t="s">
        <v>2051</v>
      </c>
      <c r="I531" s="20" t="s">
        <v>2053</v>
      </c>
      <c r="J531" s="13">
        <v>2217</v>
      </c>
      <c r="K531" t="s">
        <v>110</v>
      </c>
      <c r="L531" t="s">
        <v>109</v>
      </c>
      <c r="M531" s="20" t="str">
        <f t="shared" si="76"/>
        <v>S</v>
      </c>
      <c r="N531" s="3">
        <v>5</v>
      </c>
      <c r="O531" s="23">
        <f t="shared" si="77"/>
        <v>4.49</v>
      </c>
      <c r="P531" s="3">
        <v>14</v>
      </c>
      <c r="Q531" s="3">
        <f>VLOOKUP(J531,Aux_H_adj!$X$2:$Y$922,2,FALSE)</f>
        <v>14</v>
      </c>
      <c r="R531" s="3">
        <f>VLOOKUP(J531,Aux_H_adj!$X$2:$Z$922,3,FALSE)</f>
        <v>17.5</v>
      </c>
      <c r="S531" s="3">
        <f t="shared" si="74"/>
        <v>4.45633840657307</v>
      </c>
      <c r="T531" s="3">
        <v>46.5</v>
      </c>
      <c r="U531" s="23">
        <f t="shared" si="78"/>
        <v>17.07</v>
      </c>
      <c r="V531" s="3">
        <f t="shared" si="75"/>
        <v>5.4335497571573068</v>
      </c>
      <c r="W531" s="27">
        <f t="shared" si="79"/>
        <v>1.6000000000000001E-3</v>
      </c>
      <c r="X531" s="27">
        <f t="shared" si="80"/>
        <v>2.3E-3</v>
      </c>
      <c r="Y531" s="3">
        <f>VLOOKUP(K531,SSP!$B$2:$D$113,3,FALSE)</f>
        <v>0.34</v>
      </c>
      <c r="Z531" s="3">
        <f>EXP(Ferez!$B$8+Ferez!$B$9*LN(X531)+Ferez!$B$10*LN(O531)+Ferez!$B$11*LN(Y531))</f>
        <v>1.8953834503028713</v>
      </c>
      <c r="AA531" s="3">
        <f>EXP(Ferez!$C$8+Ferez!$C$9*LN(Z531))</f>
        <v>1.2047611396238807</v>
      </c>
      <c r="AB531" s="3">
        <f>Ferez!$D$8+Ferez!$D$9*Z531+Ferez!$D$10*AA531</f>
        <v>0.51282661276338526</v>
      </c>
      <c r="AC531" s="3">
        <f t="shared" si="81"/>
        <v>3.6129712026901375</v>
      </c>
      <c r="AD531" s="3">
        <f>AC531*Ferez!$D$19</f>
        <v>1.8064856013450687</v>
      </c>
      <c r="AE531" s="3">
        <f>(AD531/1000)*(10000/Ferez!$D$21)</f>
        <v>4.5162140033626723E-2</v>
      </c>
      <c r="AF531" s="3">
        <f t="shared" si="82"/>
        <v>2.4082100630662566</v>
      </c>
      <c r="AG531" s="3">
        <f>AF531*Ferez!$D$19</f>
        <v>1.2041050315331283</v>
      </c>
      <c r="AH531" s="3">
        <f>(AG531/1000)*(10000/Ferez!$D$21)</f>
        <v>3.0102625788328209E-2</v>
      </c>
      <c r="AI531" s="3">
        <f>AE531*Ferez!$D$20</f>
        <v>0.16559451345663131</v>
      </c>
    </row>
    <row r="532" spans="1:35" x14ac:dyDescent="0.25">
      <c r="A532" s="4">
        <v>1285</v>
      </c>
      <c r="B532" s="21" t="s">
        <v>3522</v>
      </c>
      <c r="C532" s="104">
        <v>4</v>
      </c>
      <c r="D532" s="22" t="s">
        <v>2005</v>
      </c>
      <c r="E532" s="100">
        <v>40801</v>
      </c>
      <c r="F532" s="100">
        <v>44204</v>
      </c>
      <c r="G532" s="105">
        <v>9.3000000000000007</v>
      </c>
      <c r="H532" s="20" t="s">
        <v>2051</v>
      </c>
      <c r="I532" s="20" t="s">
        <v>2054</v>
      </c>
      <c r="J532" s="13">
        <v>2217</v>
      </c>
      <c r="K532" t="s">
        <v>110</v>
      </c>
      <c r="L532" t="s">
        <v>109</v>
      </c>
      <c r="M532" s="20" t="str">
        <f t="shared" si="76"/>
        <v>S</v>
      </c>
      <c r="N532" s="3">
        <v>5</v>
      </c>
      <c r="O532" s="23">
        <f t="shared" si="77"/>
        <v>4.6399999999999997</v>
      </c>
      <c r="P532" s="3">
        <v>14.7</v>
      </c>
      <c r="Q532" s="3">
        <f>VLOOKUP(J532,Aux_H_adj!$X$2:$Y$922,2,FALSE)</f>
        <v>14</v>
      </c>
      <c r="R532" s="3">
        <f>VLOOKUP(J532,Aux_H_adj!$X$2:$Z$922,3,FALSE)</f>
        <v>17.5</v>
      </c>
      <c r="S532" s="3">
        <f t="shared" si="74"/>
        <v>4.6791553269017232</v>
      </c>
      <c r="T532" s="3">
        <v>46.5</v>
      </c>
      <c r="U532" s="23">
        <f t="shared" si="78"/>
        <v>17.920000000000002</v>
      </c>
      <c r="V532" s="3">
        <f t="shared" si="75"/>
        <v>5.70411316041353</v>
      </c>
      <c r="W532" s="27">
        <f t="shared" si="79"/>
        <v>1.6999999999999999E-3</v>
      </c>
      <c r="X532" s="27">
        <f t="shared" si="80"/>
        <v>2.5999999999999999E-3</v>
      </c>
      <c r="Y532" s="3">
        <f>VLOOKUP(K532,SSP!$B$2:$D$113,3,FALSE)</f>
        <v>0.34</v>
      </c>
      <c r="Z532" s="3">
        <f>EXP(Ferez!$B$8+Ferez!$B$9*LN(X532)+Ferez!$B$10*LN(O532)+Ferez!$B$11*LN(Y532))</f>
        <v>2.196507303078453</v>
      </c>
      <c r="AA532" s="3">
        <f>EXP(Ferez!$C$8+Ferez!$C$9*LN(Z532))</f>
        <v>1.3440437959528371</v>
      </c>
      <c r="AB532" s="3">
        <f>Ferez!$D$8+Ferez!$D$9*Z532+Ferez!$D$10*AA532</f>
        <v>0.53785890726462693</v>
      </c>
      <c r="AC532" s="3">
        <f t="shared" si="81"/>
        <v>4.0784100062959165</v>
      </c>
      <c r="AD532" s="3">
        <f>AC532*Ferez!$D$19</f>
        <v>2.0392050031479583</v>
      </c>
      <c r="AE532" s="3">
        <f>(AD532/1000)*(10000/Ferez!$D$21)</f>
        <v>5.0980125078698951E-2</v>
      </c>
      <c r="AF532" s="3">
        <f t="shared" si="82"/>
        <v>2.7343662103430799</v>
      </c>
      <c r="AG532" s="3">
        <f>AF532*Ferez!$D$19</f>
        <v>1.36718310517154</v>
      </c>
      <c r="AH532" s="3">
        <f>(AG532/1000)*(10000/Ferez!$D$21)</f>
        <v>3.4179577629288499E-2</v>
      </c>
      <c r="AI532" s="3">
        <f>AE532*Ferez!$D$20</f>
        <v>0.18692712528856281</v>
      </c>
    </row>
    <row r="533" spans="1:35" x14ac:dyDescent="0.25">
      <c r="A533" s="4">
        <v>1286</v>
      </c>
      <c r="B533" s="21" t="s">
        <v>3522</v>
      </c>
      <c r="C533" s="104">
        <v>4</v>
      </c>
      <c r="D533" s="22" t="s">
        <v>2005</v>
      </c>
      <c r="E533" s="100">
        <v>40801</v>
      </c>
      <c r="F533" s="100">
        <v>44204</v>
      </c>
      <c r="G533" s="105">
        <v>9.3000000000000007</v>
      </c>
      <c r="H533" s="20" t="s">
        <v>2051</v>
      </c>
      <c r="I533" s="20" t="s">
        <v>2055</v>
      </c>
      <c r="J533" s="13">
        <v>2217</v>
      </c>
      <c r="K533" t="s">
        <v>110</v>
      </c>
      <c r="L533" t="s">
        <v>109</v>
      </c>
      <c r="M533" s="20" t="str">
        <f t="shared" si="76"/>
        <v>S</v>
      </c>
      <c r="N533" s="3">
        <v>5</v>
      </c>
      <c r="O533" s="23">
        <f t="shared" si="77"/>
        <v>5</v>
      </c>
      <c r="P533" s="3">
        <v>17.5</v>
      </c>
      <c r="Q533" s="3">
        <f>VLOOKUP(J533,Aux_H_adj!$X$2:$Y$922,2,FALSE)</f>
        <v>14</v>
      </c>
      <c r="R533" s="3">
        <f>VLOOKUP(J533,Aux_H_adj!$X$2:$Z$922,3,FALSE)</f>
        <v>17.5</v>
      </c>
      <c r="S533" s="3">
        <f t="shared" si="74"/>
        <v>5.5704230082163368</v>
      </c>
      <c r="T533" s="3">
        <v>46.5</v>
      </c>
      <c r="U533" s="23">
        <f t="shared" si="78"/>
        <v>21.33</v>
      </c>
      <c r="V533" s="3">
        <f t="shared" si="75"/>
        <v>6.7895498723002543</v>
      </c>
      <c r="W533" s="27">
        <f t="shared" si="79"/>
        <v>2.3999999999999998E-3</v>
      </c>
      <c r="X533" s="27">
        <f t="shared" si="80"/>
        <v>3.5999999999999999E-3</v>
      </c>
      <c r="Y533" s="3">
        <f>VLOOKUP(K533,SSP!$B$2:$D$113,3,FALSE)</f>
        <v>0.34</v>
      </c>
      <c r="Z533" s="3">
        <f>EXP(Ferez!$B$8+Ferez!$B$9*LN(X533)+Ferez!$B$10*LN(O533)+Ferez!$B$11*LN(Y533))</f>
        <v>3.209828793388517</v>
      </c>
      <c r="AA533" s="3">
        <f>EXP(Ferez!$C$8+Ferez!$C$9*LN(Z533))</f>
        <v>1.780952748215489</v>
      </c>
      <c r="AB533" s="3">
        <f>Ferez!$D$8+Ferez!$D$9*Z533+Ferez!$D$10*AA533</f>
        <v>0.624837293923582</v>
      </c>
      <c r="AC533" s="3">
        <f t="shared" si="81"/>
        <v>5.615618835527588</v>
      </c>
      <c r="AD533" s="3">
        <f>AC533*Ferez!$D$19</f>
        <v>2.807809417763794</v>
      </c>
      <c r="AE533" s="3">
        <f>(AD533/1000)*(10000/Ferez!$D$21)</f>
        <v>7.0195235444094853E-2</v>
      </c>
      <c r="AF533" s="3">
        <f t="shared" si="82"/>
        <v>3.8346660873120992</v>
      </c>
      <c r="AG533" s="3">
        <f>AF533*Ferez!$D$19</f>
        <v>1.9173330436560496</v>
      </c>
      <c r="AH533" s="3">
        <f>(AG533/1000)*(10000/Ferez!$D$21)</f>
        <v>4.7933326091401246E-2</v>
      </c>
      <c r="AI533" s="3">
        <f>AE533*Ferez!$D$20</f>
        <v>0.25738252996168109</v>
      </c>
    </row>
    <row r="534" spans="1:35" x14ac:dyDescent="0.25">
      <c r="A534" s="4">
        <v>1274</v>
      </c>
      <c r="B534" s="21" t="s">
        <v>3522</v>
      </c>
      <c r="C534" s="104">
        <v>4</v>
      </c>
      <c r="D534" s="22" t="s">
        <v>2005</v>
      </c>
      <c r="E534" s="100">
        <v>40801</v>
      </c>
      <c r="F534" s="100">
        <v>44204</v>
      </c>
      <c r="G534" s="105">
        <v>9.3000000000000007</v>
      </c>
      <c r="H534" s="20" t="s">
        <v>2040</v>
      </c>
      <c r="I534" s="20" t="s">
        <v>2041</v>
      </c>
      <c r="J534" s="13">
        <v>2219</v>
      </c>
      <c r="K534" t="s">
        <v>110</v>
      </c>
      <c r="L534" t="s">
        <v>109</v>
      </c>
      <c r="M534" s="20" t="str">
        <f t="shared" si="76"/>
        <v>S</v>
      </c>
      <c r="N534" s="3">
        <v>7.2</v>
      </c>
      <c r="O534" s="23">
        <f t="shared" si="77"/>
        <v>6.19</v>
      </c>
      <c r="P534" s="3">
        <v>24.2</v>
      </c>
      <c r="Q534" s="3">
        <f>VLOOKUP(J534,Aux_H_adj!$X$2:$Y$922,2,FALSE)</f>
        <v>16</v>
      </c>
      <c r="R534" s="3">
        <f>VLOOKUP(J534,Aux_H_adj!$X$2:$Z$922,3,FALSE)</f>
        <v>32</v>
      </c>
      <c r="S534" s="3">
        <f t="shared" si="74"/>
        <v>7.7030992456477341</v>
      </c>
      <c r="T534" s="3">
        <v>70.5</v>
      </c>
      <c r="U534" s="23">
        <f t="shared" si="78"/>
        <v>29.5</v>
      </c>
      <c r="V534" s="3">
        <f t="shared" si="75"/>
        <v>9.3901416424218258</v>
      </c>
      <c r="W534" s="27">
        <f t="shared" si="79"/>
        <v>4.7000000000000002E-3</v>
      </c>
      <c r="X534" s="27">
        <f t="shared" si="80"/>
        <v>6.8999999999999999E-3</v>
      </c>
      <c r="Y534" s="3">
        <f>VLOOKUP(K534,SSP!$B$2:$D$113,3,FALSE)</f>
        <v>0.34</v>
      </c>
      <c r="Z534" s="3">
        <f>EXP(Ferez!$B$8+Ferez!$B$9*LN(X534)+Ferez!$B$10*LN(O534)+Ferez!$B$11*LN(Y534))</f>
        <v>7.2881879107950516</v>
      </c>
      <c r="AA534" s="3">
        <f>EXP(Ferez!$C$8+Ferez!$C$9*LN(Z534))</f>
        <v>3.2726222675133414</v>
      </c>
      <c r="AB534" s="3">
        <f>Ferez!$D$8+Ferez!$D$9*Z534+Ferez!$D$10*AA534</f>
        <v>0.99790450300189892</v>
      </c>
      <c r="AC534" s="3">
        <f t="shared" si="81"/>
        <v>11.558714681310292</v>
      </c>
      <c r="AD534" s="3">
        <f>AC534*Ferez!$D$19</f>
        <v>5.7793573406551459</v>
      </c>
      <c r="AE534" s="3">
        <f>(AD534/1000)*(10000/Ferez!$D$21)</f>
        <v>0.14448393351637864</v>
      </c>
      <c r="AF534" s="3">
        <f t="shared" si="82"/>
        <v>8.2860924137969505</v>
      </c>
      <c r="AG534" s="3">
        <f>AF534*Ferez!$D$19</f>
        <v>4.1430462068984752</v>
      </c>
      <c r="AH534" s="3">
        <f>(AG534/1000)*(10000/Ferez!$D$21)</f>
        <v>0.10357615517246188</v>
      </c>
      <c r="AI534" s="3">
        <f>AE534*Ferez!$D$20</f>
        <v>0.52977442289338839</v>
      </c>
    </row>
    <row r="535" spans="1:35" x14ac:dyDescent="0.25">
      <c r="A535" s="4">
        <v>1275</v>
      </c>
      <c r="B535" s="21" t="s">
        <v>3522</v>
      </c>
      <c r="C535" s="104">
        <v>4</v>
      </c>
      <c r="D535" s="22" t="s">
        <v>2005</v>
      </c>
      <c r="E535" s="100">
        <v>40801</v>
      </c>
      <c r="F535" s="100">
        <v>44204</v>
      </c>
      <c r="G535" s="105">
        <v>9.3000000000000007</v>
      </c>
      <c r="H535" s="20" t="s">
        <v>2040</v>
      </c>
      <c r="I535" s="20" t="s">
        <v>2042</v>
      </c>
      <c r="J535" s="13">
        <v>2219</v>
      </c>
      <c r="K535" t="s">
        <v>110</v>
      </c>
      <c r="L535" t="s">
        <v>109</v>
      </c>
      <c r="M535" s="20" t="str">
        <f t="shared" si="76"/>
        <v>S</v>
      </c>
      <c r="N535" s="3">
        <v>7.2</v>
      </c>
      <c r="O535" s="23">
        <f t="shared" si="77"/>
        <v>7.2</v>
      </c>
      <c r="P535" s="3">
        <v>32</v>
      </c>
      <c r="Q535" s="3">
        <f>VLOOKUP(J535,Aux_H_adj!$X$2:$Y$922,2,FALSE)</f>
        <v>16</v>
      </c>
      <c r="R535" s="3">
        <f>VLOOKUP(J535,Aux_H_adj!$X$2:$Z$922,3,FALSE)</f>
        <v>32</v>
      </c>
      <c r="S535" s="3">
        <f t="shared" si="74"/>
        <v>10.185916357881302</v>
      </c>
      <c r="T535" s="3">
        <v>70.5</v>
      </c>
      <c r="U535" s="23">
        <f t="shared" si="78"/>
        <v>39.01</v>
      </c>
      <c r="V535" s="3">
        <f t="shared" si="75"/>
        <v>12.417268660029674</v>
      </c>
      <c r="W535" s="27">
        <f t="shared" si="79"/>
        <v>8.0999999999999996E-3</v>
      </c>
      <c r="X535" s="27">
        <f t="shared" si="80"/>
        <v>1.21E-2</v>
      </c>
      <c r="Y535" s="3">
        <f>VLOOKUP(K535,SSP!$B$2:$D$113,3,FALSE)</f>
        <v>0.34</v>
      </c>
      <c r="Z535" s="3">
        <f>EXP(Ferez!$B$8+Ferez!$B$9*LN(X535)+Ferez!$B$10*LN(O535)+Ferez!$B$11*LN(Y535))</f>
        <v>14.329709180749983</v>
      </c>
      <c r="AA535" s="3">
        <f>EXP(Ferez!$C$8+Ferez!$C$9*LN(Z535))</f>
        <v>5.4044498513335419</v>
      </c>
      <c r="AB535" s="3">
        <f>Ferez!$D$8+Ferez!$D$9*Z535+Ferez!$D$10*AA535</f>
        <v>1.6802758601420773</v>
      </c>
      <c r="AC535" s="3">
        <f t="shared" si="81"/>
        <v>21.414434892225604</v>
      </c>
      <c r="AD535" s="3">
        <f>AC535*Ferez!$D$19</f>
        <v>10.707217446112802</v>
      </c>
      <c r="AE535" s="3">
        <f>(AD535/1000)*(10000/Ferez!$D$21)</f>
        <v>0.26768043615282</v>
      </c>
      <c r="AF535" s="3">
        <f t="shared" si="82"/>
        <v>16.009985040892062</v>
      </c>
      <c r="AG535" s="3">
        <f>AF535*Ferez!$D$19</f>
        <v>8.0049925204460308</v>
      </c>
      <c r="AH535" s="3">
        <f>(AG535/1000)*(10000/Ferez!$D$21)</f>
        <v>0.20012481301115076</v>
      </c>
      <c r="AI535" s="3">
        <f>AE535*Ferez!$D$20</f>
        <v>0.98149493256033993</v>
      </c>
    </row>
    <row r="536" spans="1:35" x14ac:dyDescent="0.25">
      <c r="A536" s="4">
        <v>1276</v>
      </c>
      <c r="B536" s="21" t="s">
        <v>3522</v>
      </c>
      <c r="C536" s="104">
        <v>4</v>
      </c>
      <c r="D536" s="22" t="s">
        <v>2005</v>
      </c>
      <c r="E536" s="100">
        <v>40801</v>
      </c>
      <c r="F536" s="100">
        <v>44204</v>
      </c>
      <c r="G536" s="105">
        <v>9.3000000000000007</v>
      </c>
      <c r="H536" s="20" t="s">
        <v>2040</v>
      </c>
      <c r="I536" s="20" t="s">
        <v>2043</v>
      </c>
      <c r="J536" s="13">
        <v>2219</v>
      </c>
      <c r="K536" t="s">
        <v>110</v>
      </c>
      <c r="L536" t="s">
        <v>109</v>
      </c>
      <c r="M536" s="20" t="str">
        <f t="shared" si="76"/>
        <v>S</v>
      </c>
      <c r="N536" s="3">
        <v>7.2</v>
      </c>
      <c r="O536" s="23">
        <f t="shared" si="77"/>
        <v>6.5</v>
      </c>
      <c r="P536" s="3">
        <v>26.7</v>
      </c>
      <c r="Q536" s="3">
        <f>VLOOKUP(J536,Aux_H_adj!$X$2:$Y$922,2,FALSE)</f>
        <v>16</v>
      </c>
      <c r="R536" s="3">
        <f>VLOOKUP(J536,Aux_H_adj!$X$2:$Z$922,3,FALSE)</f>
        <v>32</v>
      </c>
      <c r="S536" s="3">
        <f t="shared" si="74"/>
        <v>8.4988739611072113</v>
      </c>
      <c r="T536" s="3">
        <v>70.5</v>
      </c>
      <c r="U536" s="23">
        <f t="shared" si="78"/>
        <v>32.549999999999997</v>
      </c>
      <c r="V536" s="3">
        <f t="shared" si="75"/>
        <v>10.360986795282386</v>
      </c>
      <c r="W536" s="27">
        <f t="shared" si="79"/>
        <v>5.7000000000000002E-3</v>
      </c>
      <c r="X536" s="27">
        <f t="shared" si="80"/>
        <v>8.3999999999999995E-3</v>
      </c>
      <c r="Y536" s="3">
        <f>VLOOKUP(K536,SSP!$B$2:$D$113,3,FALSE)</f>
        <v>0.34</v>
      </c>
      <c r="Z536" s="3">
        <f>EXP(Ferez!$B$8+Ferez!$B$9*LN(X536)+Ferez!$B$10*LN(O536)+Ferez!$B$11*LN(Y536))</f>
        <v>9.1992191907110676</v>
      </c>
      <c r="AA536" s="3">
        <f>EXP(Ferez!$C$8+Ferez!$C$9*LN(Z536))</f>
        <v>3.8898454819259172</v>
      </c>
      <c r="AB536" s="3">
        <f>Ferez!$D$8+Ferez!$D$9*Z536+Ferez!$D$10*AA536</f>
        <v>1.1797634751977157</v>
      </c>
      <c r="AC536" s="3">
        <f t="shared" si="81"/>
        <v>14.2688281478347</v>
      </c>
      <c r="AD536" s="3">
        <f>AC536*Ferez!$D$19</f>
        <v>7.1344140739173501</v>
      </c>
      <c r="AE536" s="3">
        <f>(AD536/1000)*(10000/Ferez!$D$21)</f>
        <v>0.17836035184793375</v>
      </c>
      <c r="AF536" s="3">
        <f t="shared" si="82"/>
        <v>10.378982665908783</v>
      </c>
      <c r="AG536" s="3">
        <f>AF536*Ferez!$D$19</f>
        <v>5.1894913329543915</v>
      </c>
      <c r="AH536" s="3">
        <f>(AG536/1000)*(10000/Ferez!$D$21)</f>
        <v>0.12973728332385978</v>
      </c>
      <c r="AI536" s="3">
        <f>AE536*Ferez!$D$20</f>
        <v>0.65398795677575705</v>
      </c>
    </row>
    <row r="537" spans="1:35" x14ac:dyDescent="0.25">
      <c r="A537" s="4">
        <v>1277</v>
      </c>
      <c r="B537" s="21" t="s">
        <v>3522</v>
      </c>
      <c r="C537" s="104">
        <v>4</v>
      </c>
      <c r="D537" s="22" t="s">
        <v>2005</v>
      </c>
      <c r="E537" s="100">
        <v>40801</v>
      </c>
      <c r="F537" s="100">
        <v>44204</v>
      </c>
      <c r="G537" s="105">
        <v>9.3000000000000007</v>
      </c>
      <c r="H537" s="20" t="s">
        <v>2040</v>
      </c>
      <c r="I537" s="20" t="s">
        <v>2044</v>
      </c>
      <c r="J537" s="13">
        <v>2219</v>
      </c>
      <c r="K537" t="s">
        <v>110</v>
      </c>
      <c r="L537" t="s">
        <v>109</v>
      </c>
      <c r="M537" s="20" t="str">
        <f t="shared" si="76"/>
        <v>S</v>
      </c>
      <c r="N537" s="3">
        <v>7.2</v>
      </c>
      <c r="O537" s="23">
        <f t="shared" si="77"/>
        <v>5.2</v>
      </c>
      <c r="P537" s="3">
        <v>17.600000000000001</v>
      </c>
      <c r="Q537" s="3">
        <f>VLOOKUP(J537,Aux_H_adj!$X$2:$Y$922,2,FALSE)</f>
        <v>16</v>
      </c>
      <c r="R537" s="3">
        <f>VLOOKUP(J537,Aux_H_adj!$X$2:$Z$922,3,FALSE)</f>
        <v>32</v>
      </c>
      <c r="S537" s="3">
        <f t="shared" si="74"/>
        <v>5.6022539968347163</v>
      </c>
      <c r="T537" s="3">
        <v>70.5</v>
      </c>
      <c r="U537" s="23">
        <f t="shared" si="78"/>
        <v>21.46</v>
      </c>
      <c r="V537" s="3">
        <f t="shared" si="75"/>
        <v>6.8309301575041488</v>
      </c>
      <c r="W537" s="27">
        <f t="shared" si="79"/>
        <v>2.5000000000000001E-3</v>
      </c>
      <c r="X537" s="27">
        <f t="shared" si="80"/>
        <v>3.7000000000000002E-3</v>
      </c>
      <c r="Y537" s="3">
        <f>VLOOKUP(K537,SSP!$B$2:$D$113,3,FALSE)</f>
        <v>0.34</v>
      </c>
      <c r="Z537" s="3">
        <f>EXP(Ferez!$B$8+Ferez!$B$9*LN(X537)+Ferez!$B$10*LN(O537)+Ferez!$B$11*LN(Y537))</f>
        <v>3.4206053080498262</v>
      </c>
      <c r="AA537" s="3">
        <f>EXP(Ferez!$C$8+Ferez!$C$9*LN(Z537))</f>
        <v>1.8670090461215525</v>
      </c>
      <c r="AB537" s="3">
        <f>Ferez!$D$8+Ferez!$D$9*Z537+Ferez!$D$10*AA537</f>
        <v>0.64334513898660883</v>
      </c>
      <c r="AC537" s="3">
        <f t="shared" si="81"/>
        <v>5.9309594931579879</v>
      </c>
      <c r="AD537" s="3">
        <f>AC537*Ferez!$D$19</f>
        <v>2.9654797465789939</v>
      </c>
      <c r="AE537" s="3">
        <f>(AD537/1000)*(10000/Ferez!$D$21)</f>
        <v>7.4136993664474848E-2</v>
      </c>
      <c r="AF537" s="3">
        <f t="shared" si="82"/>
        <v>4.0639504470364347</v>
      </c>
      <c r="AG537" s="3">
        <f>AF537*Ferez!$D$19</f>
        <v>2.0319752235182174</v>
      </c>
      <c r="AH537" s="3">
        <f>(AG537/1000)*(10000/Ferez!$D$21)</f>
        <v>5.0799380587955439E-2</v>
      </c>
      <c r="AI537" s="3">
        <f>AE537*Ferez!$D$20</f>
        <v>0.27183564343640776</v>
      </c>
    </row>
    <row r="538" spans="1:35" x14ac:dyDescent="0.25">
      <c r="A538" s="4">
        <v>1278</v>
      </c>
      <c r="B538" s="21" t="s">
        <v>3522</v>
      </c>
      <c r="C538" s="104">
        <v>4</v>
      </c>
      <c r="D538" s="22" t="s">
        <v>2005</v>
      </c>
      <c r="E538" s="100">
        <v>40801</v>
      </c>
      <c r="F538" s="100">
        <v>44204</v>
      </c>
      <c r="G538" s="105">
        <v>9.3000000000000007</v>
      </c>
      <c r="H538" s="20" t="s">
        <v>2040</v>
      </c>
      <c r="I538" s="20" t="s">
        <v>2045</v>
      </c>
      <c r="J538" s="13">
        <v>2219</v>
      </c>
      <c r="K538" t="s">
        <v>110</v>
      </c>
      <c r="L538" t="s">
        <v>109</v>
      </c>
      <c r="M538" s="20" t="str">
        <f t="shared" si="76"/>
        <v>S</v>
      </c>
      <c r="N538" s="3">
        <v>7.2</v>
      </c>
      <c r="O538" s="23">
        <f t="shared" si="77"/>
        <v>4.9000000000000004</v>
      </c>
      <c r="P538" s="3">
        <v>16</v>
      </c>
      <c r="Q538" s="3">
        <f>VLOOKUP(J538,Aux_H_adj!$X$2:$Y$922,2,FALSE)</f>
        <v>16</v>
      </c>
      <c r="R538" s="3">
        <f>VLOOKUP(J538,Aux_H_adj!$X$2:$Z$922,3,FALSE)</f>
        <v>32</v>
      </c>
      <c r="S538" s="3">
        <f t="shared" si="74"/>
        <v>5.0929581789406511</v>
      </c>
      <c r="T538" s="3">
        <v>70.5</v>
      </c>
      <c r="U538" s="23">
        <f t="shared" si="78"/>
        <v>19.510000000000002</v>
      </c>
      <c r="V538" s="3">
        <f t="shared" si="75"/>
        <v>6.2102258794457565</v>
      </c>
      <c r="W538" s="27">
        <f t="shared" si="79"/>
        <v>2E-3</v>
      </c>
      <c r="X538" s="27">
        <f t="shared" si="80"/>
        <v>3.0000000000000001E-3</v>
      </c>
      <c r="Y538" s="3">
        <f>VLOOKUP(K538,SSP!$B$2:$D$113,3,FALSE)</f>
        <v>0.34</v>
      </c>
      <c r="Z538" s="3">
        <f>EXP(Ferez!$B$8+Ferez!$B$9*LN(X538)+Ferez!$B$10*LN(O538)+Ferez!$B$11*LN(Y538))</f>
        <v>2.6498694415507114</v>
      </c>
      <c r="AA538" s="3">
        <f>EXP(Ferez!$C$8+Ferez!$C$9*LN(Z538))</f>
        <v>1.5448200951501008</v>
      </c>
      <c r="AB538" s="3">
        <f>Ferez!$D$8+Ferez!$D$9*Z538+Ferez!$D$10*AA538</f>
        <v>0.57631605140131137</v>
      </c>
      <c r="AC538" s="3">
        <f t="shared" si="81"/>
        <v>4.7710055881021232</v>
      </c>
      <c r="AD538" s="3">
        <f>AC538*Ferez!$D$19</f>
        <v>2.3855027940510616</v>
      </c>
      <c r="AE538" s="3">
        <f>(AD538/1000)*(10000/Ferez!$D$21)</f>
        <v>5.9637569851276544E-2</v>
      </c>
      <c r="AF538" s="3">
        <f t="shared" si="82"/>
        <v>3.2261854929520228</v>
      </c>
      <c r="AG538" s="3">
        <f>AF538*Ferez!$D$19</f>
        <v>1.6130927464760114</v>
      </c>
      <c r="AH538" s="3">
        <f>(AG538/1000)*(10000/Ferez!$D$21)</f>
        <v>4.0327318661900285E-2</v>
      </c>
      <c r="AI538" s="3">
        <f>AE538*Ferez!$D$20</f>
        <v>0.21867108945468064</v>
      </c>
    </row>
    <row r="539" spans="1:35" x14ac:dyDescent="0.25">
      <c r="A539" s="4">
        <v>1271</v>
      </c>
      <c r="B539" s="21" t="s">
        <v>3522</v>
      </c>
      <c r="C539" s="104">
        <v>4</v>
      </c>
      <c r="D539" s="22" t="s">
        <v>2005</v>
      </c>
      <c r="E539" s="100">
        <v>40801</v>
      </c>
      <c r="F539" s="100">
        <v>44204</v>
      </c>
      <c r="G539" s="105">
        <v>9.3000000000000007</v>
      </c>
      <c r="H539" s="20" t="s">
        <v>2036</v>
      </c>
      <c r="I539" s="20" t="s">
        <v>2037</v>
      </c>
      <c r="J539" s="13">
        <v>2220</v>
      </c>
      <c r="K539" t="s">
        <v>77</v>
      </c>
      <c r="L539" t="s">
        <v>76</v>
      </c>
      <c r="M539" s="20" t="str">
        <f t="shared" si="76"/>
        <v>S</v>
      </c>
      <c r="N539" s="3">
        <v>7</v>
      </c>
      <c r="O539" s="23">
        <f t="shared" si="77"/>
        <v>7</v>
      </c>
      <c r="P539" s="3">
        <v>34.4</v>
      </c>
      <c r="Q539" s="3">
        <f>VLOOKUP(J539,Aux_H_adj!$X$2:$Y$922,2,FALSE)</f>
        <v>24.8</v>
      </c>
      <c r="R539" s="3">
        <f>VLOOKUP(J539,Aux_H_adj!$X$2:$Z$922,3,FALSE)</f>
        <v>34.4</v>
      </c>
      <c r="S539" s="3">
        <f t="shared" si="74"/>
        <v>10.949860084722399</v>
      </c>
      <c r="T539" s="3">
        <v>78.900000000000006</v>
      </c>
      <c r="U539" s="23">
        <f t="shared" si="78"/>
        <v>41.94</v>
      </c>
      <c r="V539" s="3">
        <f t="shared" si="75"/>
        <v>13.349916626548181</v>
      </c>
      <c r="W539" s="27">
        <f t="shared" si="79"/>
        <v>9.4000000000000004E-3</v>
      </c>
      <c r="X539" s="27">
        <f t="shared" si="80"/>
        <v>1.4E-2</v>
      </c>
      <c r="Y539" s="3">
        <f>VLOOKUP(K539,SSP!$B$2:$D$113,3,FALSE)</f>
        <v>0.44999999999999973</v>
      </c>
      <c r="Z539" s="3">
        <f>EXP(Ferez!$B$8+Ferez!$B$9*LN(X539)+Ferez!$B$10*LN(O539)+Ferez!$B$11*LN(Y539))</f>
        <v>21.318990293553178</v>
      </c>
      <c r="AA539" s="3">
        <f>EXP(Ferez!$C$8+Ferez!$C$9*LN(Z539))</f>
        <v>7.2570985854774346</v>
      </c>
      <c r="AB539" s="3">
        <f>Ferez!$D$8+Ferez!$D$9*Z539+Ferez!$D$10*AA539</f>
        <v>2.3802919559701117</v>
      </c>
      <c r="AC539" s="3">
        <f t="shared" si="81"/>
        <v>30.956380835000726</v>
      </c>
      <c r="AD539" s="3">
        <f>AC539*Ferez!$D$19</f>
        <v>15.478190417500363</v>
      </c>
      <c r="AE539" s="3">
        <f>(AD539/1000)*(10000/Ferez!$D$21)</f>
        <v>0.38695476043750909</v>
      </c>
      <c r="AF539" s="3">
        <f t="shared" si="82"/>
        <v>23.699282249523289</v>
      </c>
      <c r="AG539" s="3">
        <f>AF539*Ferez!$D$19</f>
        <v>11.849641124761645</v>
      </c>
      <c r="AH539" s="3">
        <f>(AG539/1000)*(10000/Ferez!$D$21)</f>
        <v>0.29624102811904113</v>
      </c>
      <c r="AI539" s="3">
        <f>AE539*Ferez!$D$20</f>
        <v>1.4188341216042</v>
      </c>
    </row>
    <row r="540" spans="1:35" x14ac:dyDescent="0.25">
      <c r="A540" s="4">
        <v>1272</v>
      </c>
      <c r="B540" s="21" t="s">
        <v>3522</v>
      </c>
      <c r="C540" s="104">
        <v>4</v>
      </c>
      <c r="D540" s="22" t="s">
        <v>2005</v>
      </c>
      <c r="E540" s="100">
        <v>40801</v>
      </c>
      <c r="F540" s="100">
        <v>44204</v>
      </c>
      <c r="G540" s="105">
        <v>9.3000000000000007</v>
      </c>
      <c r="H540" s="20" t="s">
        <v>2036</v>
      </c>
      <c r="I540" s="20" t="s">
        <v>2038</v>
      </c>
      <c r="J540" s="13">
        <v>2220</v>
      </c>
      <c r="K540" t="s">
        <v>77</v>
      </c>
      <c r="L540" t="s">
        <v>76</v>
      </c>
      <c r="M540" s="20" t="str">
        <f t="shared" si="76"/>
        <v>S</v>
      </c>
      <c r="N540" s="3">
        <v>7</v>
      </c>
      <c r="O540" s="23">
        <f t="shared" si="77"/>
        <v>6.86</v>
      </c>
      <c r="P540" s="3">
        <v>30</v>
      </c>
      <c r="Q540" s="3">
        <f>VLOOKUP(J540,Aux_H_adj!$X$2:$Y$922,2,FALSE)</f>
        <v>24.8</v>
      </c>
      <c r="R540" s="3">
        <f>VLOOKUP(J540,Aux_H_adj!$X$2:$Z$922,3,FALSE)</f>
        <v>34.4</v>
      </c>
      <c r="S540" s="3">
        <f t="shared" si="74"/>
        <v>9.5492965855137211</v>
      </c>
      <c r="T540" s="3">
        <v>78.900000000000006</v>
      </c>
      <c r="U540" s="23">
        <f t="shared" si="78"/>
        <v>36.57</v>
      </c>
      <c r="V540" s="3">
        <f t="shared" si="75"/>
        <v>11.640592537741226</v>
      </c>
      <c r="W540" s="27">
        <f t="shared" si="79"/>
        <v>7.1999999999999998E-3</v>
      </c>
      <c r="X540" s="27">
        <f t="shared" si="80"/>
        <v>1.06E-2</v>
      </c>
      <c r="Y540" s="3">
        <f>VLOOKUP(K540,SSP!$B$2:$D$113,3,FALSE)</f>
        <v>0.44999999999999973</v>
      </c>
      <c r="Z540" s="3">
        <f>EXP(Ferez!$B$8+Ferez!$B$9*LN(X540)+Ferez!$B$10*LN(O540)+Ferez!$B$11*LN(Y540))</f>
        <v>16.075373237352327</v>
      </c>
      <c r="AA540" s="3">
        <f>EXP(Ferez!$C$8+Ferez!$C$9*LN(Z540))</f>
        <v>5.8856356083795722</v>
      </c>
      <c r="AB540" s="3">
        <f>Ferez!$D$8+Ferez!$D$9*Z540+Ferez!$D$10*AA540</f>
        <v>1.8535221597722229</v>
      </c>
      <c r="AC540" s="3">
        <f t="shared" si="81"/>
        <v>23.814531005504122</v>
      </c>
      <c r="AD540" s="3">
        <f>AC540*Ferez!$D$19</f>
        <v>11.907265502752061</v>
      </c>
      <c r="AE540" s="3">
        <f>(AD540/1000)*(10000/Ferez!$D$21)</f>
        <v>0.2976816375688015</v>
      </c>
      <c r="AF540" s="3">
        <f t="shared" si="82"/>
        <v>17.928895397124549</v>
      </c>
      <c r="AG540" s="3">
        <f>AF540*Ferez!$D$19</f>
        <v>8.9644476985622745</v>
      </c>
      <c r="AH540" s="3">
        <f>(AG540/1000)*(10000/Ferez!$D$21)</f>
        <v>0.22411119246405686</v>
      </c>
      <c r="AI540" s="3">
        <f>AE540*Ferez!$D$20</f>
        <v>1.0914993377522721</v>
      </c>
    </row>
    <row r="541" spans="1:35" x14ac:dyDescent="0.25">
      <c r="A541" s="4">
        <v>1273</v>
      </c>
      <c r="B541" s="21" t="s">
        <v>3522</v>
      </c>
      <c r="C541" s="104">
        <v>4</v>
      </c>
      <c r="D541" s="22" t="s">
        <v>2005</v>
      </c>
      <c r="E541" s="100">
        <v>40801</v>
      </c>
      <c r="F541" s="100">
        <v>44204</v>
      </c>
      <c r="G541" s="105">
        <v>9.3000000000000007</v>
      </c>
      <c r="H541" s="20" t="s">
        <v>2036</v>
      </c>
      <c r="I541" s="20" t="s">
        <v>2039</v>
      </c>
      <c r="J541" s="13">
        <v>2220</v>
      </c>
      <c r="K541" t="s">
        <v>77</v>
      </c>
      <c r="L541" t="s">
        <v>76</v>
      </c>
      <c r="M541" s="20" t="str">
        <f t="shared" si="76"/>
        <v>S</v>
      </c>
      <c r="N541" s="3">
        <v>7</v>
      </c>
      <c r="O541" s="23">
        <f t="shared" si="77"/>
        <v>6.27</v>
      </c>
      <c r="P541" s="3">
        <v>24.8</v>
      </c>
      <c r="Q541" s="3">
        <f>VLOOKUP(J541,Aux_H_adj!$X$2:$Y$922,2,FALSE)</f>
        <v>24.8</v>
      </c>
      <c r="R541" s="3">
        <f>VLOOKUP(J541,Aux_H_adj!$X$2:$Z$922,3,FALSE)</f>
        <v>34.4</v>
      </c>
      <c r="S541" s="3">
        <f t="shared" si="74"/>
        <v>7.8940851773580096</v>
      </c>
      <c r="T541" s="3">
        <v>78.900000000000006</v>
      </c>
      <c r="U541" s="23">
        <f t="shared" si="78"/>
        <v>30.23</v>
      </c>
      <c r="V541" s="3">
        <f t="shared" si="75"/>
        <v>9.6225078593359932</v>
      </c>
      <c r="W541" s="27">
        <f t="shared" si="79"/>
        <v>4.8999999999999998E-3</v>
      </c>
      <c r="X541" s="27">
        <f t="shared" si="80"/>
        <v>7.3000000000000001E-3</v>
      </c>
      <c r="Y541" s="3">
        <f>VLOOKUP(K541,SSP!$B$2:$D$113,3,FALSE)</f>
        <v>0.44999999999999973</v>
      </c>
      <c r="Z541" s="3">
        <f>EXP(Ferez!$B$8+Ferez!$B$9*LN(X541)+Ferez!$B$10*LN(O541)+Ferez!$B$11*LN(Y541))</f>
        <v>10.364422756941948</v>
      </c>
      <c r="AA541" s="3">
        <f>EXP(Ferez!$C$8+Ferez!$C$9*LN(Z541))</f>
        <v>4.2497370302476085</v>
      </c>
      <c r="AB541" s="3">
        <f>Ferez!$D$8+Ferez!$D$9*Z541+Ferez!$D$10*AA541</f>
        <v>1.2920653165834801</v>
      </c>
      <c r="AC541" s="3">
        <f t="shared" si="81"/>
        <v>15.906225103773037</v>
      </c>
      <c r="AD541" s="3">
        <f>AC541*Ferez!$D$19</f>
        <v>7.9531125518865187</v>
      </c>
      <c r="AE541" s="3">
        <f>(AD541/1000)*(10000/Ferez!$D$21)</f>
        <v>0.19882781379716297</v>
      </c>
      <c r="AF541" s="3">
        <f t="shared" si="82"/>
        <v>11.656488073525429</v>
      </c>
      <c r="AG541" s="3">
        <f>AF541*Ferez!$D$19</f>
        <v>5.8282440367627144</v>
      </c>
      <c r="AH541" s="3">
        <f>(AG541/1000)*(10000/Ferez!$D$21)</f>
        <v>0.14570610091906785</v>
      </c>
      <c r="AI541" s="3">
        <f>AE541*Ferez!$D$20</f>
        <v>0.72903531725626414</v>
      </c>
    </row>
    <row r="542" spans="1:35" x14ac:dyDescent="0.25">
      <c r="A542" s="4">
        <v>1327</v>
      </c>
      <c r="B542" s="21" t="s">
        <v>3522</v>
      </c>
      <c r="C542" s="104">
        <v>4</v>
      </c>
      <c r="D542" s="22" t="s">
        <v>2005</v>
      </c>
      <c r="E542" s="100">
        <v>40801</v>
      </c>
      <c r="F542" s="100">
        <v>44204</v>
      </c>
      <c r="G542" s="105">
        <v>9.3000000000000007</v>
      </c>
      <c r="H542" s="20" t="s">
        <v>2117</v>
      </c>
      <c r="I542" s="20" t="s">
        <v>2118</v>
      </c>
      <c r="J542" s="13">
        <v>2221</v>
      </c>
      <c r="K542" t="s">
        <v>4</v>
      </c>
      <c r="L542" t="s">
        <v>142</v>
      </c>
      <c r="M542" s="20" t="str">
        <f t="shared" si="76"/>
        <v>N</v>
      </c>
      <c r="N542" s="3">
        <v>3.5</v>
      </c>
      <c r="O542" s="23">
        <f t="shared" si="77"/>
        <v>3.5</v>
      </c>
      <c r="P542" s="3">
        <v>9.8000000000000007</v>
      </c>
      <c r="Q542" s="3">
        <f>VLOOKUP(J542,Aux_H_adj!$X$2:$Y$922,2,FALSE)</f>
        <v>9.8000000000000007</v>
      </c>
      <c r="R542" s="3">
        <f>VLOOKUP(J542,Aux_H_adj!$X$2:$Z$922,3,FALSE)</f>
        <v>9.8000000000000007</v>
      </c>
      <c r="S542" s="3">
        <f t="shared" si="74"/>
        <v>3.1194368846011491</v>
      </c>
      <c r="T542" s="3">
        <v>25</v>
      </c>
      <c r="U542" s="23">
        <f t="shared" si="78"/>
        <v>25</v>
      </c>
      <c r="V542" s="3">
        <f t="shared" si="75"/>
        <v>7.9577471545947667</v>
      </c>
      <c r="W542" s="27">
        <f t="shared" si="79"/>
        <v>8.0000000000000004E-4</v>
      </c>
      <c r="X542" s="27">
        <f t="shared" si="80"/>
        <v>5.0000000000000001E-3</v>
      </c>
      <c r="Y542" s="3">
        <f>VLOOKUP(K542,SSP!$B$2:$D$113,3,FALSE)</f>
        <v>0.46000000000000074</v>
      </c>
      <c r="Z542" s="3">
        <f>EXP(Ferez!$B$8+Ferez!$B$9*LN(X542)+Ferez!$B$10*LN(O542)+Ferez!$B$11*LN(Y542))</f>
        <v>4.2320923030577111</v>
      </c>
      <c r="AA542" s="3">
        <f>EXP(Ferez!$C$8+Ferez!$C$9*LN(Z542))</f>
        <v>2.1864681516471798</v>
      </c>
      <c r="AB542" s="3">
        <f>Ferez!$D$8+Ferez!$D$9*Z542+Ferez!$D$10*AA542</f>
        <v>0.71562239016410911</v>
      </c>
      <c r="AC542" s="3">
        <f t="shared" si="81"/>
        <v>7.1341828448689997</v>
      </c>
      <c r="AD542" s="3">
        <f>AC542*Ferez!$D$19</f>
        <v>3.5670914224344998</v>
      </c>
      <c r="AE542" s="3">
        <f>(AD542/1000)*(10000/Ferez!$D$21)</f>
        <v>8.917728556086249E-2</v>
      </c>
      <c r="AF542" s="3">
        <f t="shared" si="82"/>
        <v>4.9477146932218199</v>
      </c>
      <c r="AG542" s="3">
        <f>AF542*Ferez!$D$19</f>
        <v>2.4738573466109099</v>
      </c>
      <c r="AH542" s="3">
        <f>(AG542/1000)*(10000/Ferez!$D$21)</f>
        <v>6.1846433665272753E-2</v>
      </c>
      <c r="AI542" s="3">
        <f>AE542*Ferez!$D$20</f>
        <v>0.3269833803898291</v>
      </c>
    </row>
    <row r="543" spans="1:35" x14ac:dyDescent="0.25">
      <c r="A543" s="4">
        <v>1328</v>
      </c>
      <c r="B543" s="21" t="s">
        <v>3522</v>
      </c>
      <c r="C543" s="104">
        <v>4</v>
      </c>
      <c r="D543" s="22" t="s">
        <v>2005</v>
      </c>
      <c r="E543" s="100">
        <v>40801</v>
      </c>
      <c r="F543" s="100">
        <v>44204</v>
      </c>
      <c r="G543" s="105">
        <v>9.3000000000000007</v>
      </c>
      <c r="H543" s="20" t="s">
        <v>2119</v>
      </c>
      <c r="I543" s="20" t="s">
        <v>2120</v>
      </c>
      <c r="J543" s="13">
        <v>2222</v>
      </c>
      <c r="K543" t="s">
        <v>7</v>
      </c>
      <c r="L543" t="s">
        <v>193</v>
      </c>
      <c r="M543" s="20" t="str">
        <f t="shared" si="76"/>
        <v>S</v>
      </c>
      <c r="N543" s="3">
        <v>10.3</v>
      </c>
      <c r="O543" s="23">
        <f t="shared" si="77"/>
        <v>10.3</v>
      </c>
      <c r="P543" s="3">
        <v>47.4</v>
      </c>
      <c r="Q543" s="3">
        <f>VLOOKUP(J543,Aux_H_adj!$X$2:$Y$922,2,FALSE)</f>
        <v>37</v>
      </c>
      <c r="R543" s="3">
        <f>VLOOKUP(J543,Aux_H_adj!$X$2:$Z$922,3,FALSE)</f>
        <v>47.4</v>
      </c>
      <c r="S543" s="3">
        <f t="shared" si="74"/>
        <v>15.087888605111678</v>
      </c>
      <c r="T543" s="3">
        <v>97.5</v>
      </c>
      <c r="U543" s="23">
        <f t="shared" si="78"/>
        <v>57.79</v>
      </c>
      <c r="V543" s="3">
        <f t="shared" si="75"/>
        <v>18.395128322561263</v>
      </c>
      <c r="W543" s="27">
        <f t="shared" si="79"/>
        <v>1.7899999999999999E-2</v>
      </c>
      <c r="X543" s="27">
        <f t="shared" si="80"/>
        <v>2.6599999999999999E-2</v>
      </c>
      <c r="Y543" s="3">
        <f>VLOOKUP(K543,SSP!$B$2:$D$113,3,FALSE)</f>
        <v>0.57999999999999996</v>
      </c>
      <c r="Z543" s="3">
        <f>EXP(Ferez!$B$8+Ferez!$B$9*LN(X543)+Ferez!$B$10*LN(O543)+Ferez!$B$11*LN(Y543))</f>
        <v>73.470267154799657</v>
      </c>
      <c r="AA543" s="3">
        <f>EXP(Ferez!$C$8+Ferez!$C$9*LN(Z543))</f>
        <v>18.174266120881075</v>
      </c>
      <c r="AB543" s="3">
        <f>Ferez!$D$8+Ferez!$D$9*Z543+Ferez!$D$10*AA543</f>
        <v>7.8541423377695399</v>
      </c>
      <c r="AC543" s="3">
        <f t="shared" si="81"/>
        <v>99.498675613450274</v>
      </c>
      <c r="AD543" s="3">
        <f>AC543*Ferez!$D$19</f>
        <v>49.749337806725137</v>
      </c>
      <c r="AE543" s="3">
        <f>(AD543/1000)*(10000/Ferez!$D$21)</f>
        <v>1.2437334451681283</v>
      </c>
      <c r="AF543" s="3">
        <f t="shared" si="82"/>
        <v>81.324409492569202</v>
      </c>
      <c r="AG543" s="3">
        <f>AF543*Ferez!$D$19</f>
        <v>40.662204746284601</v>
      </c>
      <c r="AH543" s="3">
        <f>(AG543/1000)*(10000/Ferez!$D$21)</f>
        <v>1.0165551186571151</v>
      </c>
      <c r="AI543" s="3">
        <f>AE543*Ferez!$D$20</f>
        <v>4.5603559656164707</v>
      </c>
    </row>
    <row r="544" spans="1:35" x14ac:dyDescent="0.25">
      <c r="A544" s="4">
        <v>1329</v>
      </c>
      <c r="B544" s="21" t="s">
        <v>3522</v>
      </c>
      <c r="C544" s="104">
        <v>4</v>
      </c>
      <c r="D544" s="22" t="s">
        <v>2005</v>
      </c>
      <c r="E544" s="100">
        <v>40801</v>
      </c>
      <c r="F544" s="100">
        <v>44204</v>
      </c>
      <c r="G544" s="105">
        <v>9.3000000000000007</v>
      </c>
      <c r="H544" s="20" t="s">
        <v>2119</v>
      </c>
      <c r="I544" s="20" t="s">
        <v>2121</v>
      </c>
      <c r="J544" s="13">
        <v>2222</v>
      </c>
      <c r="K544" t="s">
        <v>7</v>
      </c>
      <c r="L544" t="s">
        <v>193</v>
      </c>
      <c r="M544" s="20" t="str">
        <f t="shared" si="76"/>
        <v>S</v>
      </c>
      <c r="N544" s="3">
        <v>10.3</v>
      </c>
      <c r="O544" s="23">
        <f t="shared" si="77"/>
        <v>7.51</v>
      </c>
      <c r="P544" s="3">
        <v>37</v>
      </c>
      <c r="Q544" s="3">
        <f>VLOOKUP(J544,Aux_H_adj!$X$2:$Y$922,2,FALSE)</f>
        <v>37</v>
      </c>
      <c r="R544" s="3">
        <f>VLOOKUP(J544,Aux_H_adj!$X$2:$Z$922,3,FALSE)</f>
        <v>47.4</v>
      </c>
      <c r="S544" s="3">
        <f t="shared" si="74"/>
        <v>11.777465788800255</v>
      </c>
      <c r="T544" s="3">
        <v>97.5</v>
      </c>
      <c r="U544" s="23">
        <f t="shared" si="78"/>
        <v>45.11</v>
      </c>
      <c r="V544" s="3">
        <f t="shared" si="75"/>
        <v>14.358958965750798</v>
      </c>
      <c r="W544" s="27">
        <f t="shared" si="79"/>
        <v>1.09E-2</v>
      </c>
      <c r="X544" s="27">
        <f t="shared" si="80"/>
        <v>1.6199999999999999E-2</v>
      </c>
      <c r="Y544" s="3">
        <f>VLOOKUP(K544,SSP!$B$2:$D$113,3,FALSE)</f>
        <v>0.57999999999999996</v>
      </c>
      <c r="Z544" s="3">
        <f>EXP(Ferez!$B$8+Ferez!$B$9*LN(X544)+Ferez!$B$10*LN(O544)+Ferez!$B$11*LN(Y544))</f>
        <v>33.938450246219737</v>
      </c>
      <c r="AA544" s="3">
        <f>EXP(Ferez!$C$8+Ferez!$C$9*LN(Z544))</f>
        <v>10.246737094454806</v>
      </c>
      <c r="AB544" s="3">
        <f>Ferez!$D$8+Ferez!$D$9*Z544+Ferez!$D$10*AA544</f>
        <v>3.6748450925035958</v>
      </c>
      <c r="AC544" s="3">
        <f t="shared" si="81"/>
        <v>47.860032433178141</v>
      </c>
      <c r="AD544" s="3">
        <f>AC544*Ferez!$D$19</f>
        <v>23.93001621658907</v>
      </c>
      <c r="AE544" s="3">
        <f>(AD544/1000)*(10000/Ferez!$D$21)</f>
        <v>0.59825040541472674</v>
      </c>
      <c r="AF544" s="3">
        <f t="shared" si="82"/>
        <v>37.613295338723333</v>
      </c>
      <c r="AG544" s="3">
        <f>AF544*Ferez!$D$19</f>
        <v>18.806647669361666</v>
      </c>
      <c r="AH544" s="3">
        <f>(AG544/1000)*(10000/Ferez!$D$21)</f>
        <v>0.47016619173404167</v>
      </c>
      <c r="AI544" s="3">
        <f>AE544*Ferez!$D$20</f>
        <v>2.193584819853998</v>
      </c>
    </row>
    <row r="545" spans="1:35" x14ac:dyDescent="0.25">
      <c r="A545" s="4">
        <v>1330</v>
      </c>
      <c r="B545" s="21" t="s">
        <v>3522</v>
      </c>
      <c r="C545" s="104">
        <v>4</v>
      </c>
      <c r="D545" s="22" t="s">
        <v>2005</v>
      </c>
      <c r="E545" s="100">
        <v>40801</v>
      </c>
      <c r="F545" s="100">
        <v>44204</v>
      </c>
      <c r="G545" s="105">
        <v>9.3000000000000007</v>
      </c>
      <c r="H545" s="20" t="s">
        <v>2119</v>
      </c>
      <c r="I545" s="20" t="s">
        <v>2122</v>
      </c>
      <c r="J545" s="13">
        <v>2222</v>
      </c>
      <c r="K545" t="s">
        <v>7</v>
      </c>
      <c r="L545" t="s">
        <v>193</v>
      </c>
      <c r="M545" s="20" t="str">
        <f t="shared" si="76"/>
        <v>S</v>
      </c>
      <c r="N545" s="3">
        <v>10.3</v>
      </c>
      <c r="O545" s="23">
        <f t="shared" si="77"/>
        <v>7.51</v>
      </c>
      <c r="P545" s="3">
        <v>37</v>
      </c>
      <c r="Q545" s="3">
        <f>VLOOKUP(J545,Aux_H_adj!$X$2:$Y$922,2,FALSE)</f>
        <v>37</v>
      </c>
      <c r="R545" s="3">
        <f>VLOOKUP(J545,Aux_H_adj!$X$2:$Z$922,3,FALSE)</f>
        <v>47.4</v>
      </c>
      <c r="S545" s="3">
        <f t="shared" si="74"/>
        <v>11.777465788800255</v>
      </c>
      <c r="T545" s="3">
        <v>97.5</v>
      </c>
      <c r="U545" s="23">
        <f t="shared" si="78"/>
        <v>45.11</v>
      </c>
      <c r="V545" s="3">
        <f t="shared" si="75"/>
        <v>14.358958965750798</v>
      </c>
      <c r="W545" s="27">
        <f t="shared" si="79"/>
        <v>1.09E-2</v>
      </c>
      <c r="X545" s="27">
        <f t="shared" si="80"/>
        <v>1.6199999999999999E-2</v>
      </c>
      <c r="Y545" s="3">
        <f>VLOOKUP(K545,SSP!$B$2:$D$113,3,FALSE)</f>
        <v>0.57999999999999996</v>
      </c>
      <c r="Z545" s="3">
        <f>EXP(Ferez!$B$8+Ferez!$B$9*LN(X545)+Ferez!$B$10*LN(O545)+Ferez!$B$11*LN(Y545))</f>
        <v>33.938450246219737</v>
      </c>
      <c r="AA545" s="3">
        <f>EXP(Ferez!$C$8+Ferez!$C$9*LN(Z545))</f>
        <v>10.246737094454806</v>
      </c>
      <c r="AB545" s="3">
        <f>Ferez!$D$8+Ferez!$D$9*Z545+Ferez!$D$10*AA545</f>
        <v>3.6748450925035958</v>
      </c>
      <c r="AC545" s="3">
        <f t="shared" si="81"/>
        <v>47.860032433178141</v>
      </c>
      <c r="AD545" s="3">
        <f>AC545*Ferez!$D$19</f>
        <v>23.93001621658907</v>
      </c>
      <c r="AE545" s="3">
        <f>(AD545/1000)*(10000/Ferez!$D$21)</f>
        <v>0.59825040541472674</v>
      </c>
      <c r="AF545" s="3">
        <f t="shared" si="82"/>
        <v>37.613295338723333</v>
      </c>
      <c r="AG545" s="3">
        <f>AF545*Ferez!$D$19</f>
        <v>18.806647669361666</v>
      </c>
      <c r="AH545" s="3">
        <f>(AG545/1000)*(10000/Ferez!$D$21)</f>
        <v>0.47016619173404167</v>
      </c>
      <c r="AI545" s="3">
        <f>AE545*Ferez!$D$20</f>
        <v>2.193584819853998</v>
      </c>
    </row>
    <row r="546" spans="1:35" x14ac:dyDescent="0.25">
      <c r="A546" s="4">
        <v>1325</v>
      </c>
      <c r="B546" s="21" t="s">
        <v>3522</v>
      </c>
      <c r="C546" s="104">
        <v>4</v>
      </c>
      <c r="D546" s="22" t="s">
        <v>2005</v>
      </c>
      <c r="E546" s="100">
        <v>40801</v>
      </c>
      <c r="F546" s="100">
        <v>44204</v>
      </c>
      <c r="G546" s="105">
        <v>9.3000000000000007</v>
      </c>
      <c r="H546" s="20" t="s">
        <v>2114</v>
      </c>
      <c r="I546" s="20" t="s">
        <v>2115</v>
      </c>
      <c r="J546" s="13">
        <v>2223</v>
      </c>
      <c r="K546" t="s">
        <v>110</v>
      </c>
      <c r="L546" t="s">
        <v>109</v>
      </c>
      <c r="M546" s="20" t="str">
        <f t="shared" si="76"/>
        <v>S</v>
      </c>
      <c r="N546" s="3">
        <v>4</v>
      </c>
      <c r="O546" s="23">
        <f t="shared" si="77"/>
        <v>4</v>
      </c>
      <c r="P546" s="3">
        <v>22</v>
      </c>
      <c r="Q546" s="3">
        <f>VLOOKUP(J546,Aux_H_adj!$X$2:$Y$922,2,FALSE)</f>
        <v>22</v>
      </c>
      <c r="R546" s="3">
        <f>VLOOKUP(J546,Aux_H_adj!$X$2:$Z$922,3,FALSE)</f>
        <v>22.4</v>
      </c>
      <c r="S546" s="3">
        <f t="shared" si="74"/>
        <v>7.0028174960433951</v>
      </c>
      <c r="T546" s="3">
        <v>60.3</v>
      </c>
      <c r="U546" s="23">
        <f t="shared" si="78"/>
        <v>26.82</v>
      </c>
      <c r="V546" s="3">
        <f t="shared" si="75"/>
        <v>8.5370711474492662</v>
      </c>
      <c r="W546" s="27">
        <f t="shared" si="79"/>
        <v>3.8999999999999998E-3</v>
      </c>
      <c r="X546" s="27">
        <f t="shared" si="80"/>
        <v>5.7000000000000002E-3</v>
      </c>
      <c r="Y546" s="3">
        <f>VLOOKUP(K546,SSP!$B$2:$D$113,3,FALSE)</f>
        <v>0.34</v>
      </c>
      <c r="Z546" s="3">
        <f>EXP(Ferez!$B$8+Ferez!$B$9*LN(X546)+Ferez!$B$10*LN(O546)+Ferez!$B$11*LN(Y546))</f>
        <v>3.9984318604528886</v>
      </c>
      <c r="AA546" s="3">
        <f>EXP(Ferez!$C$8+Ferez!$C$9*LN(Z546))</f>
        <v>2.0962455094344286</v>
      </c>
      <c r="AB546" s="3">
        <f>Ferez!$D$8+Ferez!$D$9*Z546+Ferez!$D$10*AA546</f>
        <v>0.69465881533087326</v>
      </c>
      <c r="AC546" s="3">
        <f t="shared" si="81"/>
        <v>6.7893361852181906</v>
      </c>
      <c r="AD546" s="3">
        <f>AC546*Ferez!$D$19</f>
        <v>3.3946680926090953</v>
      </c>
      <c r="AE546" s="3">
        <f>(AD546/1000)*(10000/Ferez!$D$21)</f>
        <v>8.4866702315227388E-2</v>
      </c>
      <c r="AF546" s="3">
        <f t="shared" si="82"/>
        <v>4.693090675783762</v>
      </c>
      <c r="AG546" s="3">
        <f>AF546*Ferez!$D$19</f>
        <v>2.346545337891881</v>
      </c>
      <c r="AH546" s="3">
        <f>(AG546/1000)*(10000/Ferez!$D$21)</f>
        <v>5.8663633447297026E-2</v>
      </c>
      <c r="AI546" s="3">
        <f>AE546*Ferez!$D$20</f>
        <v>0.3111779084891671</v>
      </c>
    </row>
    <row r="547" spans="1:35" x14ac:dyDescent="0.25">
      <c r="A547" s="4">
        <v>1326</v>
      </c>
      <c r="B547" s="21" t="s">
        <v>3522</v>
      </c>
      <c r="C547" s="104">
        <v>4</v>
      </c>
      <c r="D547" s="22" t="s">
        <v>2005</v>
      </c>
      <c r="E547" s="100">
        <v>40801</v>
      </c>
      <c r="F547" s="100">
        <v>44204</v>
      </c>
      <c r="G547" s="105">
        <v>9.3000000000000007</v>
      </c>
      <c r="H547" s="20" t="s">
        <v>2114</v>
      </c>
      <c r="I547" s="20" t="s">
        <v>2116</v>
      </c>
      <c r="J547" s="13">
        <v>2223</v>
      </c>
      <c r="K547" t="s">
        <v>110</v>
      </c>
      <c r="L547" t="s">
        <v>109</v>
      </c>
      <c r="M547" s="20" t="str">
        <f t="shared" si="76"/>
        <v>S</v>
      </c>
      <c r="N547" s="3">
        <v>4</v>
      </c>
      <c r="O547" s="23">
        <f t="shared" si="77"/>
        <v>4</v>
      </c>
      <c r="P547" s="3">
        <v>22.4</v>
      </c>
      <c r="Q547" s="3">
        <f>VLOOKUP(J547,Aux_H_adj!$X$2:$Y$922,2,FALSE)</f>
        <v>22</v>
      </c>
      <c r="R547" s="3">
        <f>VLOOKUP(J547,Aux_H_adj!$X$2:$Z$922,3,FALSE)</f>
        <v>22.4</v>
      </c>
      <c r="S547" s="3">
        <f t="shared" si="74"/>
        <v>7.130141450516911</v>
      </c>
      <c r="T547" s="3">
        <v>60.3</v>
      </c>
      <c r="U547" s="23">
        <f t="shared" si="78"/>
        <v>27.31</v>
      </c>
      <c r="V547" s="3">
        <f t="shared" si="75"/>
        <v>8.6930429916793237</v>
      </c>
      <c r="W547" s="27">
        <f t="shared" si="79"/>
        <v>4.0000000000000001E-3</v>
      </c>
      <c r="X547" s="27">
        <f t="shared" si="80"/>
        <v>5.8999999999999999E-3</v>
      </c>
      <c r="Y547" s="3">
        <f>VLOOKUP(K547,SSP!$B$2:$D$113,3,FALSE)</f>
        <v>0.34</v>
      </c>
      <c r="Z547" s="3">
        <f>EXP(Ferez!$B$8+Ferez!$B$9*LN(X547)+Ferez!$B$10*LN(O547)+Ferez!$B$11*LN(Y547))</f>
        <v>4.130876518693384</v>
      </c>
      <c r="AA547" s="3">
        <f>EXP(Ferez!$C$8+Ferez!$C$9*LN(Z547))</f>
        <v>2.1475480313945381</v>
      </c>
      <c r="AB547" s="3">
        <f>Ferez!$D$8+Ferez!$D$9*Z547+Ferez!$D$10*AA547</f>
        <v>0.70652752929763618</v>
      </c>
      <c r="AC547" s="3">
        <f t="shared" si="81"/>
        <v>6.9849520793855584</v>
      </c>
      <c r="AD547" s="3">
        <f>AC547*Ferez!$D$19</f>
        <v>3.4924760396927792</v>
      </c>
      <c r="AE547" s="3">
        <f>(AD547/1000)*(10000/Ferez!$D$21)</f>
        <v>8.7311900992319474E-2</v>
      </c>
      <c r="AF547" s="3">
        <f t="shared" si="82"/>
        <v>4.8374040479910203</v>
      </c>
      <c r="AG547" s="3">
        <f>AF547*Ferez!$D$19</f>
        <v>2.4187020239955102</v>
      </c>
      <c r="AH547" s="3">
        <f>(AG547/1000)*(10000/Ferez!$D$21)</f>
        <v>6.0467550599887752E-2</v>
      </c>
      <c r="AI547" s="3">
        <f>AE547*Ferez!$D$20</f>
        <v>0.32014363697183806</v>
      </c>
    </row>
    <row r="548" spans="1:35" x14ac:dyDescent="0.25">
      <c r="A548" s="4">
        <v>1270</v>
      </c>
      <c r="B548" s="21" t="s">
        <v>3522</v>
      </c>
      <c r="C548" s="104">
        <v>4</v>
      </c>
      <c r="D548" s="22" t="s">
        <v>2005</v>
      </c>
      <c r="E548" s="100">
        <v>40801</v>
      </c>
      <c r="F548" s="100">
        <v>44204</v>
      </c>
      <c r="G548" s="105">
        <v>9.3000000000000007</v>
      </c>
      <c r="H548" s="20" t="s">
        <v>2034</v>
      </c>
      <c r="I548" s="20" t="s">
        <v>2035</v>
      </c>
      <c r="J548" s="13">
        <v>2224</v>
      </c>
      <c r="K548" t="s">
        <v>197</v>
      </c>
      <c r="L548" t="s">
        <v>67</v>
      </c>
      <c r="M548" s="20" t="str">
        <f t="shared" si="76"/>
        <v>N</v>
      </c>
      <c r="N548" s="3">
        <v>9</v>
      </c>
      <c r="O548" s="23">
        <f t="shared" si="77"/>
        <v>9</v>
      </c>
      <c r="P548" s="3">
        <v>17</v>
      </c>
      <c r="Q548" s="3">
        <f>VLOOKUP(J548,Aux_H_adj!$X$2:$Y$922,2,FALSE)</f>
        <v>17</v>
      </c>
      <c r="R548" s="3">
        <f>VLOOKUP(J548,Aux_H_adj!$X$2:$Z$922,3,FALSE)</f>
        <v>17</v>
      </c>
      <c r="S548" s="3">
        <f t="shared" si="74"/>
        <v>5.4112680651244416</v>
      </c>
      <c r="T548" s="3">
        <v>20</v>
      </c>
      <c r="U548" s="23">
        <f t="shared" si="78"/>
        <v>20</v>
      </c>
      <c r="V548" s="3">
        <f t="shared" si="75"/>
        <v>6.366197723675814</v>
      </c>
      <c r="W548" s="27">
        <f t="shared" si="79"/>
        <v>2.3E-3</v>
      </c>
      <c r="X548" s="27">
        <f t="shared" si="80"/>
        <v>3.2000000000000002E-3</v>
      </c>
      <c r="Y548" s="3">
        <f>VLOOKUP(K548,SSP!$B$2:$D$113,3,FALSE)</f>
        <v>0.41000000000000009</v>
      </c>
      <c r="Z548" s="3">
        <f>EXP(Ferez!$B$8+Ferez!$B$9*LN(X548)+Ferez!$B$10*LN(O548)+Ferez!$B$11*LN(Y548))</f>
        <v>6.11918216090129</v>
      </c>
      <c r="AA548" s="3">
        <f>EXP(Ferez!$C$8+Ferez!$C$9*LN(Z548))</f>
        <v>2.8744908698873961</v>
      </c>
      <c r="AB548" s="3">
        <f>Ferez!$D$8+Ferez!$D$9*Z548+Ferez!$D$10*AA548</f>
        <v>0.88843199481077628</v>
      </c>
      <c r="AC548" s="3">
        <f t="shared" si="81"/>
        <v>9.8821050255994631</v>
      </c>
      <c r="AD548" s="3">
        <f>AC548*Ferez!$D$19</f>
        <v>4.9410525127997316</v>
      </c>
      <c r="AE548" s="3">
        <f>(AD548/1000)*(10000/Ferez!$D$21)</f>
        <v>0.12352631281999329</v>
      </c>
      <c r="AF548" s="3">
        <f t="shared" si="82"/>
        <v>7.0076141557120666</v>
      </c>
      <c r="AG548" s="3">
        <f>AF548*Ferez!$D$19</f>
        <v>3.5038070778560333</v>
      </c>
      <c r="AH548" s="3">
        <f>(AG548/1000)*(10000/Ferez!$D$21)</f>
        <v>8.759517694640083E-2</v>
      </c>
      <c r="AI548" s="3">
        <f>AE548*Ferez!$D$20</f>
        <v>0.45292981367330876</v>
      </c>
    </row>
    <row r="549" spans="1:35" x14ac:dyDescent="0.25">
      <c r="A549" s="4">
        <v>1265</v>
      </c>
      <c r="B549" s="21" t="s">
        <v>3522</v>
      </c>
      <c r="C549" s="104">
        <v>4</v>
      </c>
      <c r="D549" s="22" t="s">
        <v>2005</v>
      </c>
      <c r="E549" s="100">
        <v>40801</v>
      </c>
      <c r="F549" s="100">
        <v>44204</v>
      </c>
      <c r="G549" s="105">
        <v>9.3000000000000007</v>
      </c>
      <c r="H549" s="20" t="s">
        <v>2028</v>
      </c>
      <c r="I549" s="20" t="s">
        <v>2029</v>
      </c>
      <c r="J549" s="13">
        <v>2225</v>
      </c>
      <c r="K549" t="s">
        <v>110</v>
      </c>
      <c r="L549" t="s">
        <v>109</v>
      </c>
      <c r="M549" s="20" t="str">
        <f t="shared" si="76"/>
        <v>S</v>
      </c>
      <c r="N549" s="3">
        <v>8.1</v>
      </c>
      <c r="O549" s="23">
        <f t="shared" si="77"/>
        <v>6.36</v>
      </c>
      <c r="P549" s="3">
        <v>25.5</v>
      </c>
      <c r="Q549" s="3">
        <f>VLOOKUP(J549,Aux_H_adj!$X$2:$Y$922,2,FALSE)</f>
        <v>14</v>
      </c>
      <c r="R549" s="3">
        <f>VLOOKUP(J549,Aux_H_adj!$X$2:$Z$922,3,FALSE)</f>
        <v>46</v>
      </c>
      <c r="S549" s="3">
        <f t="shared" si="74"/>
        <v>8.1169020976866619</v>
      </c>
      <c r="T549" s="3">
        <v>88</v>
      </c>
      <c r="U549" s="23">
        <f t="shared" si="78"/>
        <v>31.09</v>
      </c>
      <c r="V549" s="3">
        <f t="shared" si="75"/>
        <v>9.8962543614540515</v>
      </c>
      <c r="W549" s="27">
        <f t="shared" si="79"/>
        <v>5.1999999999999998E-3</v>
      </c>
      <c r="X549" s="27">
        <f t="shared" si="80"/>
        <v>7.7000000000000002E-3</v>
      </c>
      <c r="Y549" s="3">
        <f>VLOOKUP(K549,SSP!$B$2:$D$113,3,FALSE)</f>
        <v>0.34</v>
      </c>
      <c r="Z549" s="3">
        <f>EXP(Ferez!$B$8+Ferez!$B$9*LN(X549)+Ferez!$B$10*LN(O549)+Ferez!$B$11*LN(Y549))</f>
        <v>8.2975743429535012</v>
      </c>
      <c r="AA549" s="3">
        <f>EXP(Ferez!$C$8+Ferez!$C$9*LN(Z549))</f>
        <v>3.6032320469159247</v>
      </c>
      <c r="AB549" s="3">
        <f>Ferez!$D$8+Ferez!$D$9*Z549+Ferez!$D$10*AA549</f>
        <v>1.093563952841619</v>
      </c>
      <c r="AC549" s="3">
        <f t="shared" si="81"/>
        <v>12.994370342711045</v>
      </c>
      <c r="AD549" s="3">
        <f>AC549*Ferez!$D$19</f>
        <v>6.4971851713555226</v>
      </c>
      <c r="AE549" s="3">
        <f>(AD549/1000)*(10000/Ferez!$D$21)</f>
        <v>0.16242962928388807</v>
      </c>
      <c r="AF549" s="3">
        <f t="shared" si="82"/>
        <v>9.3911382957951197</v>
      </c>
      <c r="AG549" s="3">
        <f>AF549*Ferez!$D$19</f>
        <v>4.6955691478975599</v>
      </c>
      <c r="AH549" s="3">
        <f>(AG549/1000)*(10000/Ferez!$D$21)</f>
        <v>0.11738922869743899</v>
      </c>
      <c r="AI549" s="3">
        <f>AE549*Ferez!$D$20</f>
        <v>0.59557530737425624</v>
      </c>
    </row>
    <row r="550" spans="1:35" x14ac:dyDescent="0.25">
      <c r="A550" s="4">
        <v>1266</v>
      </c>
      <c r="B550" s="21" t="s">
        <v>3522</v>
      </c>
      <c r="C550" s="104">
        <v>4</v>
      </c>
      <c r="D550" s="22" t="s">
        <v>2005</v>
      </c>
      <c r="E550" s="100">
        <v>40801</v>
      </c>
      <c r="F550" s="100">
        <v>44204</v>
      </c>
      <c r="G550" s="105">
        <v>9.3000000000000007</v>
      </c>
      <c r="H550" s="20" t="s">
        <v>2028</v>
      </c>
      <c r="I550" s="20" t="s">
        <v>2030</v>
      </c>
      <c r="J550" s="13">
        <v>2225</v>
      </c>
      <c r="K550" t="s">
        <v>110</v>
      </c>
      <c r="L550" t="s">
        <v>109</v>
      </c>
      <c r="M550" s="20" t="str">
        <f t="shared" si="76"/>
        <v>S</v>
      </c>
      <c r="N550" s="3">
        <v>8.1</v>
      </c>
      <c r="O550" s="23">
        <f t="shared" si="77"/>
        <v>4.49</v>
      </c>
      <c r="P550" s="3">
        <v>14</v>
      </c>
      <c r="Q550" s="3">
        <f>VLOOKUP(J550,Aux_H_adj!$X$2:$Y$922,2,FALSE)</f>
        <v>14</v>
      </c>
      <c r="R550" s="3">
        <f>VLOOKUP(J550,Aux_H_adj!$X$2:$Z$922,3,FALSE)</f>
        <v>46</v>
      </c>
      <c r="S550" s="3">
        <f t="shared" si="74"/>
        <v>4.45633840657307</v>
      </c>
      <c r="T550" s="3">
        <v>88</v>
      </c>
      <c r="U550" s="23">
        <f t="shared" si="78"/>
        <v>17.07</v>
      </c>
      <c r="V550" s="3">
        <f t="shared" si="75"/>
        <v>5.4335497571573068</v>
      </c>
      <c r="W550" s="27">
        <f t="shared" si="79"/>
        <v>1.6000000000000001E-3</v>
      </c>
      <c r="X550" s="27">
        <f t="shared" si="80"/>
        <v>2.3E-3</v>
      </c>
      <c r="Y550" s="3">
        <f>VLOOKUP(K550,SSP!$B$2:$D$113,3,FALSE)</f>
        <v>0.34</v>
      </c>
      <c r="Z550" s="3">
        <f>EXP(Ferez!$B$8+Ferez!$B$9*LN(X550)+Ferez!$B$10*LN(O550)+Ferez!$B$11*LN(Y550))</f>
        <v>1.8953834503028713</v>
      </c>
      <c r="AA550" s="3">
        <f>EXP(Ferez!$C$8+Ferez!$C$9*LN(Z550))</f>
        <v>1.2047611396238807</v>
      </c>
      <c r="AB550" s="3">
        <f>Ferez!$D$8+Ferez!$D$9*Z550+Ferez!$D$10*AA550</f>
        <v>0.51282661276338526</v>
      </c>
      <c r="AC550" s="3">
        <f t="shared" si="81"/>
        <v>3.6129712026901375</v>
      </c>
      <c r="AD550" s="3">
        <f>AC550*Ferez!$D$19</f>
        <v>1.8064856013450687</v>
      </c>
      <c r="AE550" s="3">
        <f>(AD550/1000)*(10000/Ferez!$D$21)</f>
        <v>4.5162140033626723E-2</v>
      </c>
      <c r="AF550" s="3">
        <f t="shared" si="82"/>
        <v>2.4082100630662566</v>
      </c>
      <c r="AG550" s="3">
        <f>AF550*Ferez!$D$19</f>
        <v>1.2041050315331283</v>
      </c>
      <c r="AH550" s="3">
        <f>(AG550/1000)*(10000/Ferez!$D$21)</f>
        <v>3.0102625788328209E-2</v>
      </c>
      <c r="AI550" s="3">
        <f>AE550*Ferez!$D$20</f>
        <v>0.16559451345663131</v>
      </c>
    </row>
    <row r="551" spans="1:35" x14ac:dyDescent="0.25">
      <c r="A551" s="4">
        <v>1267</v>
      </c>
      <c r="B551" s="21" t="s">
        <v>3522</v>
      </c>
      <c r="C551" s="104">
        <v>4</v>
      </c>
      <c r="D551" s="22" t="s">
        <v>2005</v>
      </c>
      <c r="E551" s="100">
        <v>40801</v>
      </c>
      <c r="F551" s="100">
        <v>44204</v>
      </c>
      <c r="G551" s="105">
        <v>9.3000000000000007</v>
      </c>
      <c r="H551" s="20" t="s">
        <v>2028</v>
      </c>
      <c r="I551" s="20" t="s">
        <v>2031</v>
      </c>
      <c r="J551" s="13">
        <v>2225</v>
      </c>
      <c r="K551" t="s">
        <v>110</v>
      </c>
      <c r="L551" t="s">
        <v>109</v>
      </c>
      <c r="M551" s="20" t="str">
        <f t="shared" si="76"/>
        <v>S</v>
      </c>
      <c r="N551" s="3">
        <v>8.1</v>
      </c>
      <c r="O551" s="23">
        <f t="shared" si="77"/>
        <v>8.1</v>
      </c>
      <c r="P551" s="3">
        <v>46</v>
      </c>
      <c r="Q551" s="3">
        <f>VLOOKUP(J551,Aux_H_adj!$X$2:$Y$922,2,FALSE)</f>
        <v>14</v>
      </c>
      <c r="R551" s="3">
        <f>VLOOKUP(J551,Aux_H_adj!$X$2:$Z$922,3,FALSE)</f>
        <v>46</v>
      </c>
      <c r="S551" s="3">
        <f t="shared" si="74"/>
        <v>14.642254764454371</v>
      </c>
      <c r="T551" s="3">
        <v>88</v>
      </c>
      <c r="U551" s="23">
        <f t="shared" si="78"/>
        <v>56.08</v>
      </c>
      <c r="V551" s="3">
        <f t="shared" si="75"/>
        <v>17.850818417186982</v>
      </c>
      <c r="W551" s="27">
        <f t="shared" si="79"/>
        <v>1.6799999999999999E-2</v>
      </c>
      <c r="X551" s="27">
        <f t="shared" si="80"/>
        <v>2.5000000000000001E-2</v>
      </c>
      <c r="Y551" s="3">
        <f>VLOOKUP(K551,SSP!$B$2:$D$113,3,FALSE)</f>
        <v>0.34</v>
      </c>
      <c r="Z551" s="3">
        <f>EXP(Ferez!$B$8+Ferez!$B$9*LN(X551)+Ferez!$B$10*LN(O551)+Ferez!$B$11*LN(Y551))</f>
        <v>31.858198673098528</v>
      </c>
      <c r="AA551" s="3">
        <f>EXP(Ferez!$C$8+Ferez!$C$9*LN(Z551))</f>
        <v>9.7769431720022002</v>
      </c>
      <c r="AB551" s="3">
        <f>Ferez!$D$8+Ferez!$D$9*Z551+Ferez!$D$10*AA551</f>
        <v>3.4594589784878194</v>
      </c>
      <c r="AC551" s="3">
        <f t="shared" si="81"/>
        <v>45.094600823588543</v>
      </c>
      <c r="AD551" s="3">
        <f>AC551*Ferez!$D$19</f>
        <v>22.547300411794271</v>
      </c>
      <c r="AE551" s="3">
        <f>(AD551/1000)*(10000/Ferez!$D$21)</f>
        <v>0.56368251029485683</v>
      </c>
      <c r="AF551" s="3">
        <f t="shared" si="82"/>
        <v>35.317657651586345</v>
      </c>
      <c r="AG551" s="3">
        <f>AF551*Ferez!$D$19</f>
        <v>17.658828825793172</v>
      </c>
      <c r="AH551" s="3">
        <f>(AG551/1000)*(10000/Ferez!$D$21)</f>
        <v>0.44147072064482928</v>
      </c>
      <c r="AI551" s="3">
        <f>AE551*Ferez!$D$20</f>
        <v>2.0668358710811416</v>
      </c>
    </row>
    <row r="552" spans="1:35" x14ac:dyDescent="0.25">
      <c r="A552" s="4">
        <v>1268</v>
      </c>
      <c r="B552" s="21" t="s">
        <v>3522</v>
      </c>
      <c r="C552" s="104">
        <v>4</v>
      </c>
      <c r="D552" s="22" t="s">
        <v>2005</v>
      </c>
      <c r="E552" s="100">
        <v>40801</v>
      </c>
      <c r="F552" s="100">
        <v>44204</v>
      </c>
      <c r="G552" s="105">
        <v>9.3000000000000007</v>
      </c>
      <c r="H552" s="20" t="s">
        <v>2028</v>
      </c>
      <c r="I552" s="20" t="s">
        <v>2032</v>
      </c>
      <c r="J552" s="13">
        <v>2225</v>
      </c>
      <c r="K552" t="s">
        <v>110</v>
      </c>
      <c r="L552" t="s">
        <v>109</v>
      </c>
      <c r="M552" s="20" t="str">
        <f t="shared" si="76"/>
        <v>S</v>
      </c>
      <c r="N552" s="3">
        <v>8.1</v>
      </c>
      <c r="O552" s="23">
        <f t="shared" si="77"/>
        <v>7.98</v>
      </c>
      <c r="P552" s="3">
        <v>43</v>
      </c>
      <c r="Q552" s="3">
        <f>VLOOKUP(J552,Aux_H_adj!$X$2:$Y$922,2,FALSE)</f>
        <v>14</v>
      </c>
      <c r="R552" s="3">
        <f>VLOOKUP(J552,Aux_H_adj!$X$2:$Z$922,3,FALSE)</f>
        <v>46</v>
      </c>
      <c r="S552" s="3">
        <f t="shared" si="74"/>
        <v>13.687325105903</v>
      </c>
      <c r="T552" s="3">
        <v>88</v>
      </c>
      <c r="U552" s="23">
        <f t="shared" si="78"/>
        <v>52.42</v>
      </c>
      <c r="V552" s="3">
        <f t="shared" si="75"/>
        <v>16.685804233754308</v>
      </c>
      <c r="W552" s="27">
        <f t="shared" si="79"/>
        <v>1.47E-2</v>
      </c>
      <c r="X552" s="27">
        <f t="shared" si="80"/>
        <v>2.1899999999999999E-2</v>
      </c>
      <c r="Y552" s="3">
        <f>VLOOKUP(K552,SSP!$B$2:$D$113,3,FALSE)</f>
        <v>0.34</v>
      </c>
      <c r="Z552" s="3">
        <f>EXP(Ferez!$B$8+Ferez!$B$9*LN(X552)+Ferez!$B$10*LN(O552)+Ferez!$B$11*LN(Y552))</f>
        <v>27.711413271527544</v>
      </c>
      <c r="AA552" s="3">
        <f>EXP(Ferez!$C$8+Ferez!$C$9*LN(Z552))</f>
        <v>8.815917193696265</v>
      </c>
      <c r="AB552" s="3">
        <f>Ferez!$D$8+Ferez!$D$9*Z552+Ferez!$D$10*AA552</f>
        <v>3.0322225660901108</v>
      </c>
      <c r="AC552" s="3">
        <f t="shared" si="81"/>
        <v>39.559553031313925</v>
      </c>
      <c r="AD552" s="3">
        <f>AC552*Ferez!$D$19</f>
        <v>19.779776515656962</v>
      </c>
      <c r="AE552" s="3">
        <f>(AD552/1000)*(10000/Ferez!$D$21)</f>
        <v>0.4944944128914241</v>
      </c>
      <c r="AF552" s="3">
        <f t="shared" si="82"/>
        <v>30.743635837617653</v>
      </c>
      <c r="AG552" s="3">
        <f>AF552*Ferez!$D$19</f>
        <v>15.371817918808826</v>
      </c>
      <c r="AH552" s="3">
        <f>(AG552/1000)*(10000/Ferez!$D$21)</f>
        <v>0.38429544797022069</v>
      </c>
      <c r="AI552" s="3">
        <f>AE552*Ferez!$D$20</f>
        <v>1.8131461806018883</v>
      </c>
    </row>
    <row r="553" spans="1:35" x14ac:dyDescent="0.25">
      <c r="A553" s="4">
        <v>1269</v>
      </c>
      <c r="B553" s="21" t="s">
        <v>3522</v>
      </c>
      <c r="C553" s="104">
        <v>4</v>
      </c>
      <c r="D553" s="22" t="s">
        <v>2005</v>
      </c>
      <c r="E553" s="100">
        <v>40801</v>
      </c>
      <c r="F553" s="100">
        <v>44204</v>
      </c>
      <c r="G553" s="105">
        <v>9.3000000000000007</v>
      </c>
      <c r="H553" s="20" t="s">
        <v>2028</v>
      </c>
      <c r="I553" s="20" t="s">
        <v>2033</v>
      </c>
      <c r="J553" s="13">
        <v>2225</v>
      </c>
      <c r="K553" t="s">
        <v>110</v>
      </c>
      <c r="L553" t="s">
        <v>109</v>
      </c>
      <c r="M553" s="20" t="str">
        <f t="shared" si="76"/>
        <v>S</v>
      </c>
      <c r="N553" s="3">
        <v>8.1</v>
      </c>
      <c r="O553" s="23">
        <f t="shared" si="77"/>
        <v>7.51</v>
      </c>
      <c r="P553" s="3">
        <v>37</v>
      </c>
      <c r="Q553" s="3">
        <f>VLOOKUP(J553,Aux_H_adj!$X$2:$Y$922,2,FALSE)</f>
        <v>14</v>
      </c>
      <c r="R553" s="3">
        <f>VLOOKUP(J553,Aux_H_adj!$X$2:$Z$922,3,FALSE)</f>
        <v>46</v>
      </c>
      <c r="S553" s="3">
        <f t="shared" si="74"/>
        <v>11.777465788800255</v>
      </c>
      <c r="T553" s="3">
        <v>88</v>
      </c>
      <c r="U553" s="23">
        <f t="shared" si="78"/>
        <v>45.11</v>
      </c>
      <c r="V553" s="3">
        <f t="shared" si="75"/>
        <v>14.358958965750798</v>
      </c>
      <c r="W553" s="27">
        <f t="shared" si="79"/>
        <v>1.09E-2</v>
      </c>
      <c r="X553" s="27">
        <f t="shared" si="80"/>
        <v>1.6199999999999999E-2</v>
      </c>
      <c r="Y553" s="3">
        <f>VLOOKUP(K553,SSP!$B$2:$D$113,3,FALSE)</f>
        <v>0.34</v>
      </c>
      <c r="Z553" s="3">
        <f>EXP(Ferez!$B$8+Ferez!$B$9*LN(X553)+Ferez!$B$10*LN(O553)+Ferez!$B$11*LN(Y553))</f>
        <v>19.660354365433502</v>
      </c>
      <c r="AA553" s="3">
        <f>EXP(Ferez!$C$8+Ferez!$C$9*LN(Z553))</f>
        <v>6.8338275086323126</v>
      </c>
      <c r="AB553" s="3">
        <f>Ferez!$D$8+Ferez!$D$9*Z553+Ferez!$D$10*AA553</f>
        <v>2.2127575826976971</v>
      </c>
      <c r="AC553" s="3">
        <f t="shared" si="81"/>
        <v>28.706939456763514</v>
      </c>
      <c r="AD553" s="3">
        <f>AC553*Ferez!$D$19</f>
        <v>14.353469728381757</v>
      </c>
      <c r="AE553" s="3">
        <f>(AD553/1000)*(10000/Ferez!$D$21)</f>
        <v>0.3588367432095439</v>
      </c>
      <c r="AF553" s="3">
        <f t="shared" si="82"/>
        <v>21.8731119481312</v>
      </c>
      <c r="AG553" s="3">
        <f>AF553*Ferez!$D$19</f>
        <v>10.9365559740656</v>
      </c>
      <c r="AH553" s="3">
        <f>(AG553/1000)*(10000/Ferez!$D$21)</f>
        <v>0.27341389935164001</v>
      </c>
      <c r="AI553" s="3">
        <f>AE553*Ferez!$D$20</f>
        <v>1.3157347251016609</v>
      </c>
    </row>
    <row r="554" spans="1:35" x14ac:dyDescent="0.25">
      <c r="A554" s="4">
        <v>1339</v>
      </c>
      <c r="B554" s="21" t="s">
        <v>3522</v>
      </c>
      <c r="C554" s="104">
        <v>4</v>
      </c>
      <c r="D554" s="22" t="s">
        <v>2005</v>
      </c>
      <c r="E554" s="100">
        <v>40801</v>
      </c>
      <c r="F554" s="100">
        <v>44204</v>
      </c>
      <c r="G554" s="105">
        <v>9.3000000000000007</v>
      </c>
      <c r="H554" s="20" t="s">
        <v>2135</v>
      </c>
      <c r="I554" s="20" t="s">
        <v>2136</v>
      </c>
      <c r="J554" s="13">
        <v>2226</v>
      </c>
      <c r="K554" t="s">
        <v>4</v>
      </c>
      <c r="L554" t="s">
        <v>142</v>
      </c>
      <c r="M554" s="20" t="str">
        <f t="shared" si="76"/>
        <v>N</v>
      </c>
      <c r="N554" s="3">
        <v>4</v>
      </c>
      <c r="O554" s="23">
        <f t="shared" si="77"/>
        <v>4</v>
      </c>
      <c r="P554" s="3">
        <v>18</v>
      </c>
      <c r="Q554" s="3">
        <f>VLOOKUP(J554,Aux_H_adj!$X$2:$Y$922,2,FALSE)</f>
        <v>18</v>
      </c>
      <c r="R554" s="3">
        <f>VLOOKUP(J554,Aux_H_adj!$X$2:$Z$922,3,FALSE)</f>
        <v>18</v>
      </c>
      <c r="S554" s="3">
        <f t="shared" si="74"/>
        <v>5.7295779513082321</v>
      </c>
      <c r="T554" s="3">
        <v>24.2</v>
      </c>
      <c r="U554" s="23">
        <f t="shared" si="78"/>
        <v>24.2</v>
      </c>
      <c r="V554" s="3">
        <f t="shared" si="75"/>
        <v>7.7030992456477341</v>
      </c>
      <c r="W554" s="27">
        <f t="shared" si="79"/>
        <v>2.5999999999999999E-3</v>
      </c>
      <c r="X554" s="27">
        <f t="shared" si="80"/>
        <v>4.7000000000000002E-3</v>
      </c>
      <c r="Y554" s="3">
        <f>VLOOKUP(K554,SSP!$B$2:$D$113,3,FALSE)</f>
        <v>0.46000000000000074</v>
      </c>
      <c r="Z554" s="3">
        <f>EXP(Ferez!$B$8+Ferez!$B$9*LN(X554)+Ferez!$B$10*LN(O554)+Ferez!$B$11*LN(Y554))</f>
        <v>4.5385809137907458</v>
      </c>
      <c r="AA554" s="3">
        <f>EXP(Ferez!$C$8+Ferez!$C$9*LN(Z554))</f>
        <v>2.3028891764785109</v>
      </c>
      <c r="AB554" s="3">
        <f>Ferez!$D$8+Ferez!$D$9*Z554+Ferez!$D$10*AA554</f>
        <v>0.74328573340942228</v>
      </c>
      <c r="AC554" s="3">
        <f t="shared" si="81"/>
        <v>7.5847558236786785</v>
      </c>
      <c r="AD554" s="3">
        <f>AC554*Ferez!$D$19</f>
        <v>3.7923779118393393</v>
      </c>
      <c r="AE554" s="3">
        <f>(AD554/1000)*(10000/Ferez!$D$21)</f>
        <v>9.4809447795983479E-2</v>
      </c>
      <c r="AF554" s="3">
        <f t="shared" si="82"/>
        <v>5.2818666472001681</v>
      </c>
      <c r="AG554" s="3">
        <f>AF554*Ferez!$D$19</f>
        <v>2.640933323600084</v>
      </c>
      <c r="AH554" s="3">
        <f>(AG554/1000)*(10000/Ferez!$D$21)</f>
        <v>6.6023333090002106E-2</v>
      </c>
      <c r="AI554" s="3">
        <f>AE554*Ferez!$D$20</f>
        <v>0.34763464191860605</v>
      </c>
    </row>
    <row r="555" spans="1:35" x14ac:dyDescent="0.25">
      <c r="A555" s="4">
        <v>1334</v>
      </c>
      <c r="B555" s="21" t="s">
        <v>3522</v>
      </c>
      <c r="C555" s="104">
        <v>4</v>
      </c>
      <c r="D555" s="22" t="s">
        <v>2005</v>
      </c>
      <c r="E555" s="100">
        <v>40801</v>
      </c>
      <c r="F555" s="100">
        <v>44204</v>
      </c>
      <c r="G555" s="105">
        <v>9.3000000000000007</v>
      </c>
      <c r="H555" s="20" t="s">
        <v>2129</v>
      </c>
      <c r="I555" s="20" t="s">
        <v>2130</v>
      </c>
      <c r="J555" s="13">
        <v>2227</v>
      </c>
      <c r="K555" t="s">
        <v>7</v>
      </c>
      <c r="L555" t="s">
        <v>193</v>
      </c>
      <c r="M555" s="20" t="str">
        <f t="shared" si="76"/>
        <v>S</v>
      </c>
      <c r="N555" s="3">
        <v>11</v>
      </c>
      <c r="O555" s="23">
        <f t="shared" si="77"/>
        <v>8.8800000000000008</v>
      </c>
      <c r="P555" s="3">
        <v>57.4</v>
      </c>
      <c r="Q555" s="3">
        <f>VLOOKUP(J555,Aux_H_adj!$X$2:$Y$922,2,FALSE)</f>
        <v>14.2</v>
      </c>
      <c r="R555" s="3">
        <f>VLOOKUP(J555,Aux_H_adj!$X$2:$Z$922,3,FALSE)</f>
        <v>60.5</v>
      </c>
      <c r="S555" s="3">
        <f t="shared" si="74"/>
        <v>18.270987466949585</v>
      </c>
      <c r="T555" s="3">
        <v>119</v>
      </c>
      <c r="U555" s="23">
        <f t="shared" si="78"/>
        <v>69.98</v>
      </c>
      <c r="V555" s="3">
        <f t="shared" si="75"/>
        <v>22.275325835141672</v>
      </c>
      <c r="W555" s="27">
        <f t="shared" si="79"/>
        <v>2.6200000000000001E-2</v>
      </c>
      <c r="X555" s="27">
        <f t="shared" si="80"/>
        <v>3.9E-2</v>
      </c>
      <c r="Y555" s="3">
        <f>VLOOKUP(K555,SSP!$B$2:$D$113,3,FALSE)</f>
        <v>0.57999999999999996</v>
      </c>
      <c r="Z555" s="3">
        <f>EXP(Ferez!$B$8+Ferez!$B$9*LN(X555)+Ferez!$B$10*LN(O555)+Ferez!$B$11*LN(Y555))</f>
        <v>91.453969998340142</v>
      </c>
      <c r="AA555" s="3">
        <f>EXP(Ferez!$C$8+Ferez!$C$9*LN(Z555))</f>
        <v>21.380187551047726</v>
      </c>
      <c r="AB555" s="3">
        <f>Ferez!$D$8+Ferez!$D$9*Z555+Ferez!$D$10*AA555</f>
        <v>9.7899030788444854</v>
      </c>
      <c r="AC555" s="3">
        <f t="shared" si="81"/>
        <v>122.62406062823236</v>
      </c>
      <c r="AD555" s="3">
        <f>AC555*Ferez!$D$19</f>
        <v>61.312030314116178</v>
      </c>
      <c r="AE555" s="3">
        <f>(AD555/1000)*(10000/Ferez!$D$21)</f>
        <v>1.5328007578529046</v>
      </c>
      <c r="AF555" s="3">
        <f t="shared" si="82"/>
        <v>101.24387307718463</v>
      </c>
      <c r="AG555" s="3">
        <f>AF555*Ferez!$D$19</f>
        <v>50.621936538592315</v>
      </c>
      <c r="AH555" s="3">
        <f>(AG555/1000)*(10000/Ferez!$D$21)</f>
        <v>1.2655484134648078</v>
      </c>
      <c r="AI555" s="3">
        <f>AE555*Ferez!$D$20</f>
        <v>5.6202694454606501</v>
      </c>
    </row>
    <row r="556" spans="1:35" x14ac:dyDescent="0.25">
      <c r="A556" s="4">
        <v>1335</v>
      </c>
      <c r="B556" s="21" t="s">
        <v>3522</v>
      </c>
      <c r="C556" s="104">
        <v>4</v>
      </c>
      <c r="D556" s="22" t="s">
        <v>2005</v>
      </c>
      <c r="E556" s="100">
        <v>40801</v>
      </c>
      <c r="F556" s="100">
        <v>44204</v>
      </c>
      <c r="G556" s="105">
        <v>9.3000000000000007</v>
      </c>
      <c r="H556" s="20" t="s">
        <v>2129</v>
      </c>
      <c r="I556" s="20" t="s">
        <v>2131</v>
      </c>
      <c r="J556" s="13">
        <v>2227</v>
      </c>
      <c r="K556" t="s">
        <v>7</v>
      </c>
      <c r="L556" t="s">
        <v>193</v>
      </c>
      <c r="M556" s="20" t="str">
        <f t="shared" si="76"/>
        <v>S</v>
      </c>
      <c r="N556" s="3">
        <v>11</v>
      </c>
      <c r="O556" s="23">
        <f t="shared" si="77"/>
        <v>5.34</v>
      </c>
      <c r="P556" s="3">
        <v>18.399999999999999</v>
      </c>
      <c r="Q556" s="3">
        <f>VLOOKUP(J556,Aux_H_adj!$X$2:$Y$922,2,FALSE)</f>
        <v>14.2</v>
      </c>
      <c r="R556" s="3">
        <f>VLOOKUP(J556,Aux_H_adj!$X$2:$Z$922,3,FALSE)</f>
        <v>60.5</v>
      </c>
      <c r="S556" s="3">
        <f t="shared" si="74"/>
        <v>5.856901905781748</v>
      </c>
      <c r="T556" s="3">
        <v>119</v>
      </c>
      <c r="U556" s="23">
        <f t="shared" si="78"/>
        <v>22.43</v>
      </c>
      <c r="V556" s="3">
        <f t="shared" si="75"/>
        <v>7.1396907471024251</v>
      </c>
      <c r="W556" s="27">
        <f t="shared" si="79"/>
        <v>2.7000000000000001E-3</v>
      </c>
      <c r="X556" s="27">
        <f t="shared" si="80"/>
        <v>4.0000000000000001E-3</v>
      </c>
      <c r="Y556" s="3">
        <f>VLOOKUP(K556,SSP!$B$2:$D$113,3,FALSE)</f>
        <v>0.57999999999999996</v>
      </c>
      <c r="Z556" s="3">
        <f>EXP(Ferez!$B$8+Ferez!$B$9*LN(X556)+Ferez!$B$10*LN(O556)+Ferez!$B$11*LN(Y556))</f>
        <v>6.5206519471254056</v>
      </c>
      <c r="AA556" s="3">
        <f>EXP(Ferez!$C$8+Ferez!$C$9*LN(Z556))</f>
        <v>3.0132665653956581</v>
      </c>
      <c r="AB556" s="3">
        <f>Ferez!$D$8+Ferez!$D$9*Z556+Ferez!$D$10*AA556</f>
        <v>0.92585155274748254</v>
      </c>
      <c r="AC556" s="3">
        <f t="shared" si="81"/>
        <v>10.459770065268547</v>
      </c>
      <c r="AD556" s="3">
        <f>AC556*Ferez!$D$19</f>
        <v>5.2298850326342734</v>
      </c>
      <c r="AE556" s="3">
        <f>(AD556/1000)*(10000/Ferez!$D$21)</f>
        <v>0.13074712581585682</v>
      </c>
      <c r="AF556" s="3">
        <f t="shared" si="82"/>
        <v>7.4465034998728878</v>
      </c>
      <c r="AG556" s="3">
        <f>AF556*Ferez!$D$19</f>
        <v>3.7232517499364439</v>
      </c>
      <c r="AH556" s="3">
        <f>(AG556/1000)*(10000/Ferez!$D$21)</f>
        <v>9.3081293748411106E-2</v>
      </c>
      <c r="AI556" s="3">
        <f>AE556*Ferez!$D$20</f>
        <v>0.47940612799147497</v>
      </c>
    </row>
    <row r="557" spans="1:35" x14ac:dyDescent="0.25">
      <c r="A557" s="4">
        <v>1336</v>
      </c>
      <c r="B557" s="21" t="s">
        <v>3522</v>
      </c>
      <c r="C557" s="104">
        <v>4</v>
      </c>
      <c r="D557" s="22" t="s">
        <v>2005</v>
      </c>
      <c r="E557" s="100">
        <v>40801</v>
      </c>
      <c r="F557" s="100">
        <v>44204</v>
      </c>
      <c r="G557" s="105">
        <v>9.3000000000000007</v>
      </c>
      <c r="H557" s="20" t="s">
        <v>2129</v>
      </c>
      <c r="I557" s="20" t="s">
        <v>2132</v>
      </c>
      <c r="J557" s="13">
        <v>2227</v>
      </c>
      <c r="K557" t="s">
        <v>7</v>
      </c>
      <c r="L557" t="s">
        <v>193</v>
      </c>
      <c r="M557" s="20" t="str">
        <f t="shared" si="76"/>
        <v>S</v>
      </c>
      <c r="N557" s="3">
        <v>11</v>
      </c>
      <c r="O557" s="23">
        <f t="shared" si="77"/>
        <v>11</v>
      </c>
      <c r="P557" s="3">
        <v>60.5</v>
      </c>
      <c r="Q557" s="3">
        <f>VLOOKUP(J557,Aux_H_adj!$X$2:$Y$922,2,FALSE)</f>
        <v>14.2</v>
      </c>
      <c r="R557" s="3">
        <f>VLOOKUP(J557,Aux_H_adj!$X$2:$Z$922,3,FALSE)</f>
        <v>60.5</v>
      </c>
      <c r="S557" s="3">
        <f t="shared" si="74"/>
        <v>19.257748114119337</v>
      </c>
      <c r="T557" s="3">
        <v>119</v>
      </c>
      <c r="U557" s="23">
        <f t="shared" si="78"/>
        <v>73.760000000000005</v>
      </c>
      <c r="V557" s="3">
        <f t="shared" si="75"/>
        <v>23.478537204916403</v>
      </c>
      <c r="W557" s="27">
        <f t="shared" si="79"/>
        <v>2.9100000000000001E-2</v>
      </c>
      <c r="X557" s="27">
        <f t="shared" si="80"/>
        <v>4.3299999999999998E-2</v>
      </c>
      <c r="Y557" s="3">
        <f>VLOOKUP(K557,SSP!$B$2:$D$113,3,FALSE)</f>
        <v>0.57999999999999996</v>
      </c>
      <c r="Z557" s="3">
        <f>EXP(Ferez!$B$8+Ferez!$B$9*LN(X557)+Ferez!$B$10*LN(O557)+Ferez!$B$11*LN(Y557))</f>
        <v>124.02866143893341</v>
      </c>
      <c r="AA557" s="3">
        <f>EXP(Ferez!$C$8+Ferez!$C$9*LN(Z557))</f>
        <v>26.803320868203254</v>
      </c>
      <c r="AB557" s="3">
        <f>Ferez!$D$8+Ferez!$D$9*Z557+Ferez!$D$10*AA557</f>
        <v>13.329333318346713</v>
      </c>
      <c r="AC557" s="3">
        <f t="shared" si="81"/>
        <v>164.16131562548338</v>
      </c>
      <c r="AD557" s="3">
        <f>AC557*Ferez!$D$19</f>
        <v>82.080657812741691</v>
      </c>
      <c r="AE557" s="3">
        <f>(AD557/1000)*(10000/Ferez!$D$21)</f>
        <v>2.0520164453185425</v>
      </c>
      <c r="AF557" s="3">
        <f t="shared" si="82"/>
        <v>137.35799475728012</v>
      </c>
      <c r="AG557" s="3">
        <f>AF557*Ferez!$D$19</f>
        <v>68.678997378640062</v>
      </c>
      <c r="AH557" s="3">
        <f>(AG557/1000)*(10000/Ferez!$D$21)</f>
        <v>1.7169749344660015</v>
      </c>
      <c r="AI557" s="3">
        <f>AE557*Ferez!$D$20</f>
        <v>7.5240602995013219</v>
      </c>
    </row>
    <row r="558" spans="1:35" x14ac:dyDescent="0.25">
      <c r="A558" s="4">
        <v>1337</v>
      </c>
      <c r="B558" s="21" t="s">
        <v>3522</v>
      </c>
      <c r="C558" s="104">
        <v>4</v>
      </c>
      <c r="D558" s="22" t="s">
        <v>2005</v>
      </c>
      <c r="E558" s="100">
        <v>40801</v>
      </c>
      <c r="F558" s="100">
        <v>44204</v>
      </c>
      <c r="G558" s="105">
        <v>9.3000000000000007</v>
      </c>
      <c r="H558" s="20" t="s">
        <v>2129</v>
      </c>
      <c r="I558" s="20" t="s">
        <v>2133</v>
      </c>
      <c r="J558" s="13">
        <v>2227</v>
      </c>
      <c r="K558" t="s">
        <v>7</v>
      </c>
      <c r="L558" t="s">
        <v>193</v>
      </c>
      <c r="M558" s="20" t="str">
        <f t="shared" si="76"/>
        <v>S</v>
      </c>
      <c r="N558" s="3">
        <v>11</v>
      </c>
      <c r="O558" s="23">
        <f t="shared" si="77"/>
        <v>4.53</v>
      </c>
      <c r="P558" s="3">
        <v>14.2</v>
      </c>
      <c r="Q558" s="3">
        <f>VLOOKUP(J558,Aux_H_adj!$X$2:$Y$922,2,FALSE)</f>
        <v>14.2</v>
      </c>
      <c r="R558" s="3">
        <f>VLOOKUP(J558,Aux_H_adj!$X$2:$Z$922,3,FALSE)</f>
        <v>60.5</v>
      </c>
      <c r="S558" s="3">
        <f t="shared" si="74"/>
        <v>4.520000383809827</v>
      </c>
      <c r="T558" s="3">
        <v>119</v>
      </c>
      <c r="U558" s="23">
        <f t="shared" si="78"/>
        <v>17.309999999999999</v>
      </c>
      <c r="V558" s="3">
        <f t="shared" si="75"/>
        <v>5.5099441298414167</v>
      </c>
      <c r="W558" s="27">
        <f t="shared" si="79"/>
        <v>1.6000000000000001E-3</v>
      </c>
      <c r="X558" s="27">
        <f t="shared" si="80"/>
        <v>2.3999999999999998E-3</v>
      </c>
      <c r="Y558" s="3">
        <f>VLOOKUP(K558,SSP!$B$2:$D$113,3,FALSE)</f>
        <v>0.57999999999999996</v>
      </c>
      <c r="Z558" s="3">
        <f>EXP(Ferez!$B$8+Ferez!$B$9*LN(X558)+Ferez!$B$10*LN(O558)+Ferez!$B$11*LN(Y558))</f>
        <v>3.4353177069783465</v>
      </c>
      <c r="AA558" s="3">
        <f>EXP(Ferez!$C$8+Ferez!$C$9*LN(Z558))</f>
        <v>1.8729639213842149</v>
      </c>
      <c r="AB558" s="3">
        <f>Ferez!$D$8+Ferez!$D$9*Z558+Ferez!$D$10*AA558</f>
        <v>0.64464148183365944</v>
      </c>
      <c r="AC558" s="3">
        <f t="shared" si="81"/>
        <v>5.9529231101962203</v>
      </c>
      <c r="AD558" s="3">
        <f>AC558*Ferez!$D$19</f>
        <v>2.9764615550981102</v>
      </c>
      <c r="AE558" s="3">
        <f>(AD558/1000)*(10000/Ferez!$D$21)</f>
        <v>7.4411538877452749E-2</v>
      </c>
      <c r="AF558" s="3">
        <f t="shared" si="82"/>
        <v>4.0799591888120057</v>
      </c>
      <c r="AG558" s="3">
        <f>AF558*Ferez!$D$19</f>
        <v>2.0399795944060028</v>
      </c>
      <c r="AH558" s="3">
        <f>(AG558/1000)*(10000/Ferez!$D$21)</f>
        <v>5.0999489860150064E-2</v>
      </c>
      <c r="AI558" s="3">
        <f>AE558*Ferez!$D$20</f>
        <v>0.27284230921732672</v>
      </c>
    </row>
    <row r="559" spans="1:35" x14ac:dyDescent="0.25">
      <c r="A559" s="4">
        <v>1338</v>
      </c>
      <c r="B559" s="21" t="s">
        <v>3522</v>
      </c>
      <c r="C559" s="104">
        <v>4</v>
      </c>
      <c r="D559" s="22" t="s">
        <v>2005</v>
      </c>
      <c r="E559" s="100">
        <v>40801</v>
      </c>
      <c r="F559" s="100">
        <v>44204</v>
      </c>
      <c r="G559" s="105">
        <v>9.3000000000000007</v>
      </c>
      <c r="H559" s="20" t="s">
        <v>2129</v>
      </c>
      <c r="I559" s="20" t="s">
        <v>2134</v>
      </c>
      <c r="J559" s="13">
        <v>2227</v>
      </c>
      <c r="K559" t="s">
        <v>7</v>
      </c>
      <c r="L559" t="s">
        <v>193</v>
      </c>
      <c r="M559" s="20" t="str">
        <f t="shared" si="76"/>
        <v>S</v>
      </c>
      <c r="N559" s="3">
        <v>11</v>
      </c>
      <c r="O559" s="23">
        <f t="shared" si="77"/>
        <v>6.42</v>
      </c>
      <c r="P559" s="3">
        <v>26</v>
      </c>
      <c r="Q559" s="3">
        <f>VLOOKUP(J559,Aux_H_adj!$X$2:$Y$922,2,FALSE)</f>
        <v>14.2</v>
      </c>
      <c r="R559" s="3">
        <f>VLOOKUP(J559,Aux_H_adj!$X$2:$Z$922,3,FALSE)</f>
        <v>60.5</v>
      </c>
      <c r="S559" s="3">
        <f t="shared" si="74"/>
        <v>8.2760570407785572</v>
      </c>
      <c r="T559" s="3">
        <v>119</v>
      </c>
      <c r="U559" s="23">
        <f t="shared" si="78"/>
        <v>31.7</v>
      </c>
      <c r="V559" s="3">
        <f t="shared" si="75"/>
        <v>10.090423392026164</v>
      </c>
      <c r="W559" s="27">
        <f t="shared" si="79"/>
        <v>5.4000000000000003E-3</v>
      </c>
      <c r="X559" s="27">
        <f t="shared" si="80"/>
        <v>8.0000000000000002E-3</v>
      </c>
      <c r="Y559" s="3">
        <f>VLOOKUP(K559,SSP!$B$2:$D$113,3,FALSE)</f>
        <v>0.57999999999999996</v>
      </c>
      <c r="Z559" s="3">
        <f>EXP(Ferez!$B$8+Ferez!$B$9*LN(X559)+Ferez!$B$10*LN(O559)+Ferez!$B$11*LN(Y559))</f>
        <v>14.985040278588105</v>
      </c>
      <c r="AA559" s="3">
        <f>EXP(Ferez!$C$8+Ferez!$C$9*LN(Z559))</f>
        <v>5.586772001198665</v>
      </c>
      <c r="AB559" s="3">
        <f>Ferez!$D$8+Ferez!$D$9*Z559+Ferez!$D$10*AA559</f>
        <v>1.7451683227257737</v>
      </c>
      <c r="AC559" s="3">
        <f t="shared" si="81"/>
        <v>22.316980602512544</v>
      </c>
      <c r="AD559" s="3">
        <f>AC559*Ferez!$D$19</f>
        <v>11.158490301256272</v>
      </c>
      <c r="AE559" s="3">
        <f>(AD559/1000)*(10000/Ferez!$D$21)</f>
        <v>0.2789622575314068</v>
      </c>
      <c r="AF559" s="3">
        <f t="shared" si="82"/>
        <v>16.73020860131388</v>
      </c>
      <c r="AG559" s="3">
        <f>AF559*Ferez!$D$19</f>
        <v>8.3651043006569399</v>
      </c>
      <c r="AH559" s="3">
        <f>(AG559/1000)*(10000/Ferez!$D$21)</f>
        <v>0.20912760751642351</v>
      </c>
      <c r="AI559" s="3">
        <f>AE559*Ferez!$D$20</f>
        <v>1.0228616109484916</v>
      </c>
    </row>
    <row r="560" spans="1:35" x14ac:dyDescent="0.25">
      <c r="A560" s="4">
        <v>1333</v>
      </c>
      <c r="B560" s="21" t="s">
        <v>3522</v>
      </c>
      <c r="C560" s="104">
        <v>4</v>
      </c>
      <c r="D560" s="22" t="s">
        <v>2005</v>
      </c>
      <c r="E560" s="100">
        <v>40801</v>
      </c>
      <c r="F560" s="100">
        <v>44204</v>
      </c>
      <c r="G560" s="105">
        <v>9.3000000000000007</v>
      </c>
      <c r="H560" s="20" t="s">
        <v>2127</v>
      </c>
      <c r="I560" s="20" t="s">
        <v>2128</v>
      </c>
      <c r="J560" s="13">
        <v>2228</v>
      </c>
      <c r="K560" t="s">
        <v>7</v>
      </c>
      <c r="L560" t="s">
        <v>193</v>
      </c>
      <c r="M560" s="20" t="str">
        <f t="shared" si="76"/>
        <v>N</v>
      </c>
      <c r="N560" s="3">
        <v>3</v>
      </c>
      <c r="O560" s="23">
        <f t="shared" si="77"/>
        <v>3</v>
      </c>
      <c r="P560" s="3">
        <v>12.8</v>
      </c>
      <c r="Q560" s="3">
        <f>VLOOKUP(J560,Aux_H_adj!$X$2:$Y$922,2,FALSE)</f>
        <v>12.8</v>
      </c>
      <c r="R560" s="3">
        <f>VLOOKUP(J560,Aux_H_adj!$X$2:$Z$922,3,FALSE)</f>
        <v>12.8</v>
      </c>
      <c r="S560" s="3">
        <f t="shared" si="74"/>
        <v>4.0743665431525207</v>
      </c>
      <c r="T560" s="3">
        <v>19.399999999999999</v>
      </c>
      <c r="U560" s="23">
        <f t="shared" si="78"/>
        <v>19.399999999999999</v>
      </c>
      <c r="V560" s="3">
        <f t="shared" si="75"/>
        <v>6.1752117919655385</v>
      </c>
      <c r="W560" s="27">
        <f t="shared" si="79"/>
        <v>1.2999999999999999E-3</v>
      </c>
      <c r="X560" s="27">
        <f t="shared" si="80"/>
        <v>3.0000000000000001E-3</v>
      </c>
      <c r="Y560" s="3">
        <f>VLOOKUP(K560,SSP!$B$2:$D$113,3,FALSE)</f>
        <v>0.57999999999999996</v>
      </c>
      <c r="Z560" s="3">
        <f>EXP(Ferez!$B$8+Ferez!$B$9*LN(X560)+Ferez!$B$10*LN(O560)+Ferez!$B$11*LN(Y560))</f>
        <v>2.854040227001132</v>
      </c>
      <c r="AA560" s="3">
        <f>EXP(Ferez!$C$8+Ferez!$C$9*LN(Z560))</f>
        <v>1.6322841672157802</v>
      </c>
      <c r="AB560" s="3">
        <f>Ferez!$D$8+Ferez!$D$9*Z560+Ferez!$D$10*AA560</f>
        <v>0.5938899474260646</v>
      </c>
      <c r="AC560" s="3">
        <f t="shared" si="81"/>
        <v>5.0802143416429768</v>
      </c>
      <c r="AD560" s="3">
        <f>AC560*Ferez!$D$19</f>
        <v>2.5401071708214884</v>
      </c>
      <c r="AE560" s="3">
        <f>(AD560/1000)*(10000/Ferez!$D$21)</f>
        <v>6.350267927053721E-2</v>
      </c>
      <c r="AF560" s="3">
        <f t="shared" si="82"/>
        <v>3.4479301744271966</v>
      </c>
      <c r="AG560" s="3">
        <f>AF560*Ferez!$D$19</f>
        <v>1.7239650872135983</v>
      </c>
      <c r="AH560" s="3">
        <f>(AG560/1000)*(10000/Ferez!$D$21)</f>
        <v>4.3099127180339959E-2</v>
      </c>
      <c r="AI560" s="3">
        <f>AE560*Ferez!$D$20</f>
        <v>0.23284315732530309</v>
      </c>
    </row>
    <row r="561" spans="1:35" x14ac:dyDescent="0.25">
      <c r="A561" s="4">
        <v>1331</v>
      </c>
      <c r="B561" s="21" t="s">
        <v>3522</v>
      </c>
      <c r="C561" s="104">
        <v>4</v>
      </c>
      <c r="D561" s="22" t="s">
        <v>2005</v>
      </c>
      <c r="E561" s="100">
        <v>40801</v>
      </c>
      <c r="F561" s="100">
        <v>44204</v>
      </c>
      <c r="G561" s="105">
        <v>9.3000000000000007</v>
      </c>
      <c r="H561" s="20" t="s">
        <v>2123</v>
      </c>
      <c r="I561" s="20" t="s">
        <v>2124</v>
      </c>
      <c r="J561" s="13">
        <v>2229</v>
      </c>
      <c r="K561" t="s">
        <v>8</v>
      </c>
      <c r="L561" t="s">
        <v>120</v>
      </c>
      <c r="M561" s="20" t="str">
        <f t="shared" si="76"/>
        <v>N</v>
      </c>
      <c r="N561" s="3">
        <v>3.8</v>
      </c>
      <c r="O561" s="23">
        <f t="shared" si="77"/>
        <v>3.8</v>
      </c>
      <c r="P561" s="3">
        <v>14</v>
      </c>
      <c r="Q561" s="3">
        <f>VLOOKUP(J561,Aux_H_adj!$X$2:$Y$922,2,FALSE)</f>
        <v>14</v>
      </c>
      <c r="R561" s="3">
        <f>VLOOKUP(J561,Aux_H_adj!$X$2:$Z$922,3,FALSE)</f>
        <v>14</v>
      </c>
      <c r="S561" s="3">
        <f t="shared" si="74"/>
        <v>4.45633840657307</v>
      </c>
      <c r="T561" s="3">
        <v>18.5</v>
      </c>
      <c r="U561" s="23">
        <f t="shared" si="78"/>
        <v>18.5</v>
      </c>
      <c r="V561" s="3">
        <f t="shared" si="75"/>
        <v>5.8887328944001274</v>
      </c>
      <c r="W561" s="27">
        <f t="shared" si="79"/>
        <v>1.6000000000000001E-3</v>
      </c>
      <c r="X561" s="27">
        <f t="shared" si="80"/>
        <v>2.7000000000000001E-3</v>
      </c>
      <c r="Y561" s="3">
        <f>VLOOKUP(K561,SSP!$B$2:$D$113,3,FALSE)</f>
        <v>0.62000000000000022</v>
      </c>
      <c r="Z561" s="3">
        <f>EXP(Ferez!$B$8+Ferez!$B$9*LN(X561)+Ferez!$B$10*LN(O561)+Ferez!$B$11*LN(Y561))</f>
        <v>3.4716485118809377</v>
      </c>
      <c r="AA561" s="3">
        <f>EXP(Ferez!$C$8+Ferez!$C$9*LN(Z561))</f>
        <v>1.8876407938408197</v>
      </c>
      <c r="AB561" s="3">
        <f>Ferez!$D$8+Ferez!$D$9*Z561+Ferez!$D$10*AA561</f>
        <v>0.6478450942015187</v>
      </c>
      <c r="AC561" s="3">
        <f t="shared" si="81"/>
        <v>6.0071343999232765</v>
      </c>
      <c r="AD561" s="3">
        <f>AC561*Ferez!$D$19</f>
        <v>3.0035671999616382</v>
      </c>
      <c r="AE561" s="3">
        <f>(AD561/1000)*(10000/Ferez!$D$21)</f>
        <v>7.5089179999040953E-2</v>
      </c>
      <c r="AF561" s="3">
        <f t="shared" si="82"/>
        <v>4.1194936060824565</v>
      </c>
      <c r="AG561" s="3">
        <f>AF561*Ferez!$D$19</f>
        <v>2.0597468030412283</v>
      </c>
      <c r="AH561" s="3">
        <f>(AG561/1000)*(10000/Ferez!$D$21)</f>
        <v>5.1493670076030715E-2</v>
      </c>
      <c r="AI561" s="3">
        <f>AE561*Ferez!$D$20</f>
        <v>0.2753269933298168</v>
      </c>
    </row>
    <row r="562" spans="1:35" x14ac:dyDescent="0.25">
      <c r="A562" s="4">
        <v>1340</v>
      </c>
      <c r="B562" s="21" t="s">
        <v>3522</v>
      </c>
      <c r="C562" s="104">
        <v>4</v>
      </c>
      <c r="D562" s="22" t="s">
        <v>2005</v>
      </c>
      <c r="E562" s="100">
        <v>40801</v>
      </c>
      <c r="F562" s="100">
        <v>44204</v>
      </c>
      <c r="G562" s="105">
        <v>9.3000000000000007</v>
      </c>
      <c r="H562" s="20" t="s">
        <v>2137</v>
      </c>
      <c r="I562" s="20" t="s">
        <v>2138</v>
      </c>
      <c r="J562" s="13">
        <v>2232</v>
      </c>
      <c r="K562" t="s">
        <v>110</v>
      </c>
      <c r="L562" t="s">
        <v>109</v>
      </c>
      <c r="M562" s="20" t="str">
        <f t="shared" si="76"/>
        <v>S</v>
      </c>
      <c r="N562" s="3">
        <v>6</v>
      </c>
      <c r="O562" s="23">
        <f t="shared" si="77"/>
        <v>6</v>
      </c>
      <c r="P562" s="3">
        <v>24.5</v>
      </c>
      <c r="Q562" s="3">
        <f>VLOOKUP(J562,Aux_H_adj!$X$2:$Y$922,2,FALSE)</f>
        <v>24.5</v>
      </c>
      <c r="R562" s="3">
        <f>VLOOKUP(J562,Aux_H_adj!$X$2:$Z$922,3,FALSE)</f>
        <v>29.4</v>
      </c>
      <c r="S562" s="3">
        <f t="shared" si="74"/>
        <v>7.7985922115028714</v>
      </c>
      <c r="T562" s="3">
        <v>60.6</v>
      </c>
      <c r="U562" s="23">
        <f t="shared" si="78"/>
        <v>29.87</v>
      </c>
      <c r="V562" s="3">
        <f t="shared" si="75"/>
        <v>9.5079163003098284</v>
      </c>
      <c r="W562" s="27">
        <f t="shared" si="79"/>
        <v>4.7999999999999996E-3</v>
      </c>
      <c r="X562" s="27">
        <f t="shared" si="80"/>
        <v>7.1000000000000004E-3</v>
      </c>
      <c r="Y562" s="3">
        <f>VLOOKUP(K562,SSP!$B$2:$D$113,3,FALSE)</f>
        <v>0.34</v>
      </c>
      <c r="Z562" s="3">
        <f>EXP(Ferez!$B$8+Ferez!$B$9*LN(X562)+Ferez!$B$10*LN(O562)+Ferez!$B$11*LN(Y562))</f>
        <v>7.2665428707314605</v>
      </c>
      <c r="AA562" s="3">
        <f>EXP(Ferez!$C$8+Ferez!$C$9*LN(Z562))</f>
        <v>3.2654080764705373</v>
      </c>
      <c r="AB562" s="3">
        <f>Ferez!$D$8+Ferez!$D$9*Z562+Ferez!$D$10*AA562</f>
        <v>0.99586395417538709</v>
      </c>
      <c r="AC562" s="3">
        <f t="shared" si="81"/>
        <v>11.527814901377386</v>
      </c>
      <c r="AD562" s="3">
        <f>AC562*Ferez!$D$19</f>
        <v>5.7639074506886931</v>
      </c>
      <c r="AE562" s="3">
        <f>(AD562/1000)*(10000/Ferez!$D$21)</f>
        <v>0.14409768626721733</v>
      </c>
      <c r="AF562" s="3">
        <f t="shared" si="82"/>
        <v>8.2624068249068472</v>
      </c>
      <c r="AG562" s="3">
        <f>AF562*Ferez!$D$19</f>
        <v>4.1312034124534236</v>
      </c>
      <c r="AH562" s="3">
        <f>(AG562/1000)*(10000/Ferez!$D$21)</f>
        <v>0.10328008531133559</v>
      </c>
      <c r="AI562" s="3">
        <f>AE562*Ferez!$D$20</f>
        <v>0.52835818297979686</v>
      </c>
    </row>
    <row r="563" spans="1:35" x14ac:dyDescent="0.25">
      <c r="A563" s="4">
        <v>1341</v>
      </c>
      <c r="B563" s="21" t="s">
        <v>3522</v>
      </c>
      <c r="C563" s="104">
        <v>4</v>
      </c>
      <c r="D563" s="22" t="s">
        <v>2005</v>
      </c>
      <c r="E563" s="100">
        <v>40801</v>
      </c>
      <c r="F563" s="100">
        <v>44204</v>
      </c>
      <c r="G563" s="105">
        <v>9.3000000000000007</v>
      </c>
      <c r="H563" s="20" t="s">
        <v>2137</v>
      </c>
      <c r="I563" s="20" t="s">
        <v>2139</v>
      </c>
      <c r="J563" s="13">
        <v>2232</v>
      </c>
      <c r="K563" t="s">
        <v>110</v>
      </c>
      <c r="L563" t="s">
        <v>109</v>
      </c>
      <c r="M563" s="20" t="str">
        <f t="shared" si="76"/>
        <v>S</v>
      </c>
      <c r="N563" s="3">
        <v>6</v>
      </c>
      <c r="O563" s="23">
        <f t="shared" si="77"/>
        <v>6</v>
      </c>
      <c r="P563" s="3">
        <v>29.4</v>
      </c>
      <c r="Q563" s="3">
        <f>VLOOKUP(J563,Aux_H_adj!$X$2:$Y$922,2,FALSE)</f>
        <v>24.5</v>
      </c>
      <c r="R563" s="3">
        <f>VLOOKUP(J563,Aux_H_adj!$X$2:$Z$922,3,FALSE)</f>
        <v>29.4</v>
      </c>
      <c r="S563" s="3">
        <f t="shared" si="74"/>
        <v>9.3583106538034464</v>
      </c>
      <c r="T563" s="3">
        <v>60.6</v>
      </c>
      <c r="U563" s="23">
        <f t="shared" si="78"/>
        <v>35.840000000000003</v>
      </c>
      <c r="V563" s="3">
        <f t="shared" si="75"/>
        <v>11.40822632082706</v>
      </c>
      <c r="W563" s="27">
        <f t="shared" si="79"/>
        <v>6.8999999999999999E-3</v>
      </c>
      <c r="X563" s="27">
        <f t="shared" si="80"/>
        <v>1.0200000000000001E-2</v>
      </c>
      <c r="Y563" s="3">
        <f>VLOOKUP(K563,SSP!$B$2:$D$113,3,FALSE)</f>
        <v>0.34</v>
      </c>
      <c r="Z563" s="3">
        <f>EXP(Ferez!$B$8+Ferez!$B$9*LN(X563)+Ferez!$B$10*LN(O563)+Ferez!$B$11*LN(Y563))</f>
        <v>10.233081249449674</v>
      </c>
      <c r="AA563" s="3">
        <f>EXP(Ferez!$C$8+Ferez!$C$9*LN(Z563))</f>
        <v>4.2097132106361954</v>
      </c>
      <c r="AB563" s="3">
        <f>Ferez!$D$8+Ferez!$D$9*Z563+Ferez!$D$10*AA563</f>
        <v>1.2793598514737514</v>
      </c>
      <c r="AC563" s="3">
        <f t="shared" si="81"/>
        <v>15.722154311559621</v>
      </c>
      <c r="AD563" s="3">
        <f>AC563*Ferez!$D$19</f>
        <v>7.8610771557798103</v>
      </c>
      <c r="AE563" s="3">
        <f>(AD563/1000)*(10000/Ferez!$D$21)</f>
        <v>0.19652692889449525</v>
      </c>
      <c r="AF563" s="3">
        <f t="shared" si="82"/>
        <v>11.512441100923425</v>
      </c>
      <c r="AG563" s="3">
        <f>AF563*Ferez!$D$19</f>
        <v>5.7562205504617125</v>
      </c>
      <c r="AH563" s="3">
        <f>(AG563/1000)*(10000/Ferez!$D$21)</f>
        <v>0.14390551376154281</v>
      </c>
      <c r="AI563" s="3">
        <f>AE563*Ferez!$D$20</f>
        <v>0.72059873927981588</v>
      </c>
    </row>
    <row r="564" spans="1:35" x14ac:dyDescent="0.25">
      <c r="A564" s="4">
        <v>1253</v>
      </c>
      <c r="B564" s="21" t="s">
        <v>3522</v>
      </c>
      <c r="C564" s="104">
        <v>4</v>
      </c>
      <c r="D564" s="22" t="s">
        <v>2005</v>
      </c>
      <c r="E564" s="100">
        <v>40801</v>
      </c>
      <c r="F564" s="100">
        <v>44204</v>
      </c>
      <c r="G564" s="105">
        <v>9.3000000000000007</v>
      </c>
      <c r="H564" s="20" t="s">
        <v>2006</v>
      </c>
      <c r="I564" s="20" t="s">
        <v>2007</v>
      </c>
      <c r="J564" s="13">
        <v>2233</v>
      </c>
      <c r="K564" t="s">
        <v>38</v>
      </c>
      <c r="L564" t="s">
        <v>37</v>
      </c>
      <c r="M564" s="20" t="str">
        <f t="shared" si="76"/>
        <v>N</v>
      </c>
      <c r="N564" s="3">
        <v>13</v>
      </c>
      <c r="O564" s="23">
        <f t="shared" si="77"/>
        <v>13</v>
      </c>
      <c r="P564" s="3">
        <v>63.5</v>
      </c>
      <c r="Q564" s="3">
        <f>VLOOKUP(J564,Aux_H_adj!$X$2:$Y$922,2,FALSE)</f>
        <v>63.5</v>
      </c>
      <c r="R564" s="3">
        <f>VLOOKUP(J564,Aux_H_adj!$X$2:$Z$922,3,FALSE)</f>
        <v>63.5</v>
      </c>
      <c r="S564" s="3">
        <f t="shared" si="74"/>
        <v>20.212677772670709</v>
      </c>
      <c r="T564" s="3">
        <v>72</v>
      </c>
      <c r="U564" s="23">
        <f t="shared" si="78"/>
        <v>72</v>
      </c>
      <c r="V564" s="3">
        <f t="shared" si="75"/>
        <v>22.918311805232928</v>
      </c>
      <c r="W564" s="27">
        <f t="shared" si="79"/>
        <v>3.2099999999999997E-2</v>
      </c>
      <c r="X564" s="27">
        <f t="shared" si="80"/>
        <v>4.1300000000000003E-2</v>
      </c>
      <c r="Y564" s="3">
        <f>VLOOKUP(K564,SSP!$B$2:$D$113,3,FALSE)</f>
        <v>0.57999999999999996</v>
      </c>
      <c r="Z564" s="3">
        <f>EXP(Ferez!$B$8+Ferez!$B$9*LN(X564)+Ferez!$B$10*LN(O564)+Ferez!$B$11*LN(Y564))</f>
        <v>139.27408555132638</v>
      </c>
      <c r="AA564" s="3">
        <f>EXP(Ferez!$C$8+Ferez!$C$9*LN(Z564))</f>
        <v>29.210938013164338</v>
      </c>
      <c r="AB564" s="3">
        <f>Ferez!$D$8+Ferez!$D$9*Z564+Ferez!$D$10*AA564</f>
        <v>14.997088188173626</v>
      </c>
      <c r="AC564" s="3">
        <f t="shared" si="81"/>
        <v>183.48211175266434</v>
      </c>
      <c r="AD564" s="3">
        <f>AC564*Ferez!$D$19</f>
        <v>91.741055876332169</v>
      </c>
      <c r="AE564" s="3">
        <f>(AD564/1000)*(10000/Ferez!$D$21)</f>
        <v>2.2935263969083044</v>
      </c>
      <c r="AF564" s="3">
        <f t="shared" si="82"/>
        <v>154.2711737395</v>
      </c>
      <c r="AG564" s="3">
        <f>AF564*Ferez!$D$19</f>
        <v>77.13558686975</v>
      </c>
      <c r="AH564" s="3">
        <f>(AG564/1000)*(10000/Ferez!$D$21)</f>
        <v>1.9283896717437501</v>
      </c>
      <c r="AI564" s="3">
        <f>AE564*Ferez!$D$20</f>
        <v>8.4095967886637819</v>
      </c>
    </row>
    <row r="565" spans="1:35" x14ac:dyDescent="0.25">
      <c r="A565" s="4">
        <v>1261</v>
      </c>
      <c r="B565" s="21" t="s">
        <v>3522</v>
      </c>
      <c r="C565" s="104">
        <v>4</v>
      </c>
      <c r="D565" s="22" t="s">
        <v>2005</v>
      </c>
      <c r="E565" s="100">
        <v>40801</v>
      </c>
      <c r="F565" s="100">
        <v>44204</v>
      </c>
      <c r="G565" s="105">
        <v>9.3000000000000007</v>
      </c>
      <c r="H565" s="20" t="s">
        <v>2020</v>
      </c>
      <c r="I565" s="20" t="s">
        <v>2021</v>
      </c>
      <c r="J565" s="13">
        <v>2234</v>
      </c>
      <c r="K565" t="s">
        <v>12</v>
      </c>
      <c r="L565" t="s">
        <v>30</v>
      </c>
      <c r="M565" s="20" t="str">
        <f t="shared" si="76"/>
        <v>N</v>
      </c>
      <c r="N565" s="3">
        <v>7.5</v>
      </c>
      <c r="O565" s="23">
        <f t="shared" si="77"/>
        <v>7.5</v>
      </c>
      <c r="P565" s="3">
        <v>35.6</v>
      </c>
      <c r="Q565" s="3">
        <f>VLOOKUP(J565,Aux_H_adj!$X$2:$Y$922,2,FALSE)</f>
        <v>35.6</v>
      </c>
      <c r="R565" s="3">
        <f>VLOOKUP(J565,Aux_H_adj!$X$2:$Z$922,3,FALSE)</f>
        <v>35.6</v>
      </c>
      <c r="S565" s="3">
        <f t="shared" si="74"/>
        <v>11.331831948142948</v>
      </c>
      <c r="T565" s="3">
        <v>43.6</v>
      </c>
      <c r="U565" s="23">
        <f t="shared" si="78"/>
        <v>43.6</v>
      </c>
      <c r="V565" s="3">
        <f t="shared" si="75"/>
        <v>13.878311037613274</v>
      </c>
      <c r="W565" s="27">
        <f t="shared" si="79"/>
        <v>1.01E-2</v>
      </c>
      <c r="X565" s="27">
        <f t="shared" si="80"/>
        <v>1.5100000000000001E-2</v>
      </c>
      <c r="Y565" s="3">
        <f>VLOOKUP(K565,SSP!$B$2:$D$113,3,FALSE)</f>
        <v>0.7000000000000004</v>
      </c>
      <c r="Z565" s="3">
        <f>EXP(Ferez!$B$8+Ferez!$B$9*LN(X565)+Ferez!$B$10*LN(O565)+Ferez!$B$11*LN(Y565))</f>
        <v>38.438189769246044</v>
      </c>
      <c r="AA565" s="3">
        <f>EXP(Ferez!$C$8+Ferez!$C$9*LN(Z565))</f>
        <v>11.23840279744226</v>
      </c>
      <c r="AB565" s="3">
        <f>Ferez!$D$8+Ferez!$D$9*Z565+Ferez!$D$10*AA565</f>
        <v>4.1428566343194833</v>
      </c>
      <c r="AC565" s="3">
        <f t="shared" si="81"/>
        <v>53.819449201007792</v>
      </c>
      <c r="AD565" s="3">
        <f>AC565*Ferez!$D$19</f>
        <v>26.909724600503896</v>
      </c>
      <c r="AE565" s="3">
        <f>(AD565/1000)*(10000/Ferez!$D$21)</f>
        <v>0.67274311501259743</v>
      </c>
      <c r="AF565" s="3">
        <f t="shared" si="82"/>
        <v>42.58104640356553</v>
      </c>
      <c r="AG565" s="3">
        <f>AF565*Ferez!$D$19</f>
        <v>21.290523201782765</v>
      </c>
      <c r="AH565" s="3">
        <f>(AG565/1000)*(10000/Ferez!$D$21)</f>
        <v>0.53226308004456913</v>
      </c>
      <c r="AI565" s="3">
        <f>AE565*Ferez!$D$20</f>
        <v>2.4667247550461906</v>
      </c>
    </row>
    <row r="566" spans="1:35" x14ac:dyDescent="0.25">
      <c r="A566" s="4">
        <v>1264</v>
      </c>
      <c r="B566" s="21" t="s">
        <v>3522</v>
      </c>
      <c r="C566" s="104">
        <v>4</v>
      </c>
      <c r="D566" s="22" t="s">
        <v>2005</v>
      </c>
      <c r="E566" s="100">
        <v>40801</v>
      </c>
      <c r="F566" s="100">
        <v>44204</v>
      </c>
      <c r="G566" s="105">
        <v>9.3000000000000007</v>
      </c>
      <c r="H566" s="20" t="s">
        <v>2026</v>
      </c>
      <c r="I566" s="20" t="s">
        <v>2027</v>
      </c>
      <c r="J566" s="13">
        <v>2235</v>
      </c>
      <c r="K566" t="s">
        <v>12</v>
      </c>
      <c r="L566" t="s">
        <v>30</v>
      </c>
      <c r="M566" s="20" t="str">
        <f t="shared" si="76"/>
        <v>N</v>
      </c>
      <c r="N566" s="3">
        <v>8</v>
      </c>
      <c r="O566" s="23">
        <f t="shared" si="77"/>
        <v>8</v>
      </c>
      <c r="P566" s="3">
        <v>31.8</v>
      </c>
      <c r="Q566" s="3">
        <f>VLOOKUP(J566,Aux_H_adj!$X$2:$Y$922,2,FALSE)</f>
        <v>31.8</v>
      </c>
      <c r="R566" s="3">
        <f>VLOOKUP(J566,Aux_H_adj!$X$2:$Z$922,3,FALSE)</f>
        <v>31.8</v>
      </c>
      <c r="S566" s="3">
        <f t="shared" si="74"/>
        <v>10.122254380644543</v>
      </c>
      <c r="T566" s="3">
        <v>37</v>
      </c>
      <c r="U566" s="23">
        <f t="shared" si="78"/>
        <v>37</v>
      </c>
      <c r="V566" s="3">
        <f t="shared" si="75"/>
        <v>11.777465788800255</v>
      </c>
      <c r="W566" s="27">
        <f t="shared" si="79"/>
        <v>8.0000000000000002E-3</v>
      </c>
      <c r="X566" s="27">
        <f t="shared" si="80"/>
        <v>1.09E-2</v>
      </c>
      <c r="Y566" s="3">
        <f>VLOOKUP(K566,SSP!$B$2:$D$113,3,FALSE)</f>
        <v>0.7000000000000004</v>
      </c>
      <c r="Z566" s="3">
        <f>EXP(Ferez!$B$8+Ferez!$B$9*LN(X566)+Ferez!$B$10*LN(O566)+Ferez!$B$11*LN(Y566))</f>
        <v>30.057649912359683</v>
      </c>
      <c r="AA566" s="3">
        <f>EXP(Ferez!$C$8+Ferez!$C$9*LN(Z566))</f>
        <v>9.3638906316901007</v>
      </c>
      <c r="AB566" s="3">
        <f>Ferez!$D$8+Ferez!$D$9*Z566+Ferez!$D$10*AA566</f>
        <v>3.2735868654550435</v>
      </c>
      <c r="AC566" s="3">
        <f t="shared" si="81"/>
        <v>42.695127409504828</v>
      </c>
      <c r="AD566" s="3">
        <f>AC566*Ferez!$D$19</f>
        <v>21.347563704752414</v>
      </c>
      <c r="AE566" s="3">
        <f>(AD566/1000)*(10000/Ferez!$D$21)</f>
        <v>0.53368909261881037</v>
      </c>
      <c r="AF566" s="3">
        <f t="shared" si="82"/>
        <v>33.331236777814723</v>
      </c>
      <c r="AG566" s="3">
        <f>AF566*Ferez!$D$19</f>
        <v>16.665618388907362</v>
      </c>
      <c r="AH566" s="3">
        <f>(AG566/1000)*(10000/Ferez!$D$21)</f>
        <v>0.41664045972268404</v>
      </c>
      <c r="AI566" s="3">
        <f>AE566*Ferez!$D$20</f>
        <v>1.9568600062689712</v>
      </c>
    </row>
    <row r="567" spans="1:35" x14ac:dyDescent="0.25">
      <c r="A567" s="4">
        <v>1260</v>
      </c>
      <c r="B567" s="21" t="s">
        <v>3522</v>
      </c>
      <c r="C567" s="104">
        <v>4</v>
      </c>
      <c r="D567" s="22" t="s">
        <v>2005</v>
      </c>
      <c r="E567" s="100">
        <v>40801</v>
      </c>
      <c r="F567" s="100">
        <v>44204</v>
      </c>
      <c r="G567" s="105">
        <v>9.3000000000000007</v>
      </c>
      <c r="H567" s="20" t="s">
        <v>2018</v>
      </c>
      <c r="I567" s="20" t="s">
        <v>2019</v>
      </c>
      <c r="J567" s="13">
        <v>2236</v>
      </c>
      <c r="K567" t="s">
        <v>4</v>
      </c>
      <c r="L567" t="s">
        <v>142</v>
      </c>
      <c r="M567" s="20" t="str">
        <f t="shared" si="76"/>
        <v>N</v>
      </c>
      <c r="N567" s="3">
        <v>6</v>
      </c>
      <c r="O567" s="23">
        <f t="shared" si="77"/>
        <v>6</v>
      </c>
      <c r="P567" s="3">
        <v>20.5</v>
      </c>
      <c r="Q567" s="3">
        <f>VLOOKUP(J567,Aux_H_adj!$X$2:$Y$922,2,FALSE)</f>
        <v>20.5</v>
      </c>
      <c r="R567" s="3">
        <f>VLOOKUP(J567,Aux_H_adj!$X$2:$Z$922,3,FALSE)</f>
        <v>20.5</v>
      </c>
      <c r="S567" s="3">
        <f t="shared" si="74"/>
        <v>6.5253526667677093</v>
      </c>
      <c r="T567" s="3">
        <v>27.5</v>
      </c>
      <c r="U567" s="23">
        <f t="shared" si="78"/>
        <v>27.5</v>
      </c>
      <c r="V567" s="3">
        <f t="shared" si="75"/>
        <v>8.753521870054243</v>
      </c>
      <c r="W567" s="27">
        <f t="shared" si="79"/>
        <v>3.3E-3</v>
      </c>
      <c r="X567" s="27">
        <f t="shared" si="80"/>
        <v>6.0000000000000001E-3</v>
      </c>
      <c r="Y567" s="3">
        <f>VLOOKUP(K567,SSP!$B$2:$D$113,3,FALSE)</f>
        <v>0.46000000000000074</v>
      </c>
      <c r="Z567" s="3">
        <f>EXP(Ferez!$B$8+Ferez!$B$9*LN(X567)+Ferez!$B$10*LN(O567)+Ferez!$B$11*LN(Y567))</f>
        <v>8.4419084481511781</v>
      </c>
      <c r="AA567" s="3">
        <f>EXP(Ferez!$C$8+Ferez!$C$9*LN(Z567))</f>
        <v>3.6496330868830835</v>
      </c>
      <c r="AB567" s="3">
        <f>Ferez!$D$8+Ferez!$D$9*Z567+Ferez!$D$10*AA567</f>
        <v>1.107317793456017</v>
      </c>
      <c r="AC567" s="3">
        <f t="shared" si="81"/>
        <v>13.198859328490279</v>
      </c>
      <c r="AD567" s="3">
        <f>AC567*Ferez!$D$19</f>
        <v>6.5994296642451395</v>
      </c>
      <c r="AE567" s="3">
        <f>(AD567/1000)*(10000/Ferez!$D$21)</f>
        <v>0.16498574160612847</v>
      </c>
      <c r="AF567" s="3">
        <f t="shared" si="82"/>
        <v>9.5492262416071956</v>
      </c>
      <c r="AG567" s="3">
        <f>AF567*Ferez!$D$19</f>
        <v>4.7746131208035978</v>
      </c>
      <c r="AH567" s="3">
        <f>(AG567/1000)*(10000/Ferez!$D$21)</f>
        <v>0.11936532802008994</v>
      </c>
      <c r="AI567" s="3">
        <f>AE567*Ferez!$D$20</f>
        <v>0.60494771922247104</v>
      </c>
    </row>
    <row r="568" spans="1:35" x14ac:dyDescent="0.25">
      <c r="A568" s="4">
        <v>1254</v>
      </c>
      <c r="B568" s="21" t="s">
        <v>3522</v>
      </c>
      <c r="C568" s="104">
        <v>4</v>
      </c>
      <c r="D568" s="22" t="s">
        <v>2005</v>
      </c>
      <c r="E568" s="100">
        <v>40801</v>
      </c>
      <c r="F568" s="100">
        <v>44204</v>
      </c>
      <c r="G568" s="105">
        <v>9.3000000000000007</v>
      </c>
      <c r="H568" s="20" t="s">
        <v>2008</v>
      </c>
      <c r="I568" s="20" t="s">
        <v>2009</v>
      </c>
      <c r="J568" s="13">
        <v>2237</v>
      </c>
      <c r="K568" t="s">
        <v>110</v>
      </c>
      <c r="L568" t="s">
        <v>109</v>
      </c>
      <c r="M568" s="20" t="str">
        <f t="shared" si="76"/>
        <v>S</v>
      </c>
      <c r="N568" s="3">
        <v>6</v>
      </c>
      <c r="O568" s="23">
        <f t="shared" si="77"/>
        <v>6</v>
      </c>
      <c r="P568" s="3">
        <v>31</v>
      </c>
      <c r="Q568" s="3">
        <f>VLOOKUP(J568,Aux_H_adj!$X$2:$Y$922,2,FALSE)</f>
        <v>21.7</v>
      </c>
      <c r="R568" s="3">
        <f>VLOOKUP(J568,Aux_H_adj!$X$2:$Z$922,3,FALSE)</f>
        <v>31</v>
      </c>
      <c r="S568" s="3">
        <f t="shared" si="74"/>
        <v>9.8676064716975116</v>
      </c>
      <c r="T568" s="3">
        <v>56</v>
      </c>
      <c r="U568" s="23">
        <f t="shared" si="78"/>
        <v>37.79</v>
      </c>
      <c r="V568" s="3">
        <f t="shared" si="75"/>
        <v>12.02893059888545</v>
      </c>
      <c r="W568" s="27">
        <f t="shared" si="79"/>
        <v>7.6E-3</v>
      </c>
      <c r="X568" s="27">
        <f t="shared" si="80"/>
        <v>1.14E-2</v>
      </c>
      <c r="Y568" s="3">
        <f>VLOOKUP(K568,SSP!$B$2:$D$113,3,FALSE)</f>
        <v>0.34</v>
      </c>
      <c r="Z568" s="3">
        <f>EXP(Ferez!$B$8+Ferez!$B$9*LN(X568)+Ferez!$B$10*LN(O568)+Ferez!$B$11*LN(Y568))</f>
        <v>11.367146214136724</v>
      </c>
      <c r="AA568" s="3">
        <f>EXP(Ferez!$C$8+Ferez!$C$9*LN(Z568))</f>
        <v>4.5511353197233539</v>
      </c>
      <c r="AB568" s="3">
        <f>Ferez!$D$8+Ferez!$D$9*Z568+Ferez!$D$10*AA568</f>
        <v>1.3894237685344109</v>
      </c>
      <c r="AC568" s="3">
        <f t="shared" si="81"/>
        <v>17.307705302394488</v>
      </c>
      <c r="AD568" s="3">
        <f>AC568*Ferez!$D$19</f>
        <v>8.6538526511972442</v>
      </c>
      <c r="AE568" s="3">
        <f>(AD568/1000)*(10000/Ferez!$D$21)</f>
        <v>0.21634631627993109</v>
      </c>
      <c r="AF568" s="3">
        <f t="shared" si="82"/>
        <v>12.756569982671135</v>
      </c>
      <c r="AG568" s="3">
        <f>AF568*Ferez!$D$19</f>
        <v>6.3782849913355673</v>
      </c>
      <c r="AH568" s="3">
        <f>(AG568/1000)*(10000/Ferez!$D$21)</f>
        <v>0.15945712478338919</v>
      </c>
      <c r="AI568" s="3">
        <f>AE568*Ferez!$D$20</f>
        <v>0.7932698263597473</v>
      </c>
    </row>
    <row r="569" spans="1:35" x14ac:dyDescent="0.25">
      <c r="A569" s="4">
        <v>1255</v>
      </c>
      <c r="B569" s="21" t="s">
        <v>3522</v>
      </c>
      <c r="C569" s="104">
        <v>4</v>
      </c>
      <c r="D569" s="22" t="s">
        <v>2005</v>
      </c>
      <c r="E569" s="100">
        <v>40801</v>
      </c>
      <c r="F569" s="100">
        <v>44204</v>
      </c>
      <c r="G569" s="105">
        <v>9.3000000000000007</v>
      </c>
      <c r="H569" s="20" t="s">
        <v>2008</v>
      </c>
      <c r="I569" s="20" t="s">
        <v>2010</v>
      </c>
      <c r="J569" s="13">
        <v>2237</v>
      </c>
      <c r="K569" t="s">
        <v>110</v>
      </c>
      <c r="L569" t="s">
        <v>109</v>
      </c>
      <c r="M569" s="20" t="str">
        <f t="shared" si="76"/>
        <v>S</v>
      </c>
      <c r="N569" s="3">
        <v>6</v>
      </c>
      <c r="O569" s="23">
        <f t="shared" si="77"/>
        <v>5.97</v>
      </c>
      <c r="P569" s="3">
        <v>22.5</v>
      </c>
      <c r="Q569" s="3">
        <f>VLOOKUP(J569,Aux_H_adj!$X$2:$Y$922,2,FALSE)</f>
        <v>21.7</v>
      </c>
      <c r="R569" s="3">
        <f>VLOOKUP(J569,Aux_H_adj!$X$2:$Z$922,3,FALSE)</f>
        <v>31</v>
      </c>
      <c r="S569" s="3">
        <f t="shared" si="74"/>
        <v>7.1619724391352904</v>
      </c>
      <c r="T569" s="3">
        <v>56</v>
      </c>
      <c r="U569" s="23">
        <f t="shared" si="78"/>
        <v>27.43</v>
      </c>
      <c r="V569" s="3">
        <f t="shared" si="75"/>
        <v>8.7312401780213786</v>
      </c>
      <c r="W569" s="27">
        <f t="shared" si="79"/>
        <v>4.0000000000000001E-3</v>
      </c>
      <c r="X569" s="27">
        <f t="shared" si="80"/>
        <v>6.0000000000000001E-3</v>
      </c>
      <c r="Y569" s="3">
        <f>VLOOKUP(K569,SSP!$B$2:$D$113,3,FALSE)</f>
        <v>0.34</v>
      </c>
      <c r="Z569" s="3">
        <f>EXP(Ferez!$B$8+Ferez!$B$9*LN(X569)+Ferez!$B$10*LN(O569)+Ferez!$B$11*LN(Y569))</f>
        <v>6.1681222979143913</v>
      </c>
      <c r="AA569" s="3">
        <f>EXP(Ferez!$C$8+Ferez!$C$9*LN(Z569))</f>
        <v>2.8915309731698167</v>
      </c>
      <c r="AB569" s="3">
        <f>Ferez!$D$8+Ferez!$D$9*Z569+Ferez!$D$10*AA569</f>
        <v>0.89298292335974772</v>
      </c>
      <c r="AC569" s="3">
        <f t="shared" si="81"/>
        <v>9.9526361944439561</v>
      </c>
      <c r="AD569" s="3">
        <f>AC569*Ferez!$D$19</f>
        <v>4.976318097221978</v>
      </c>
      <c r="AE569" s="3">
        <f>(AD569/1000)*(10000/Ferez!$D$21)</f>
        <v>0.12440795243054946</v>
      </c>
      <c r="AF569" s="3">
        <f t="shared" si="82"/>
        <v>7.061105221274139</v>
      </c>
      <c r="AG569" s="3">
        <f>AF569*Ferez!$D$19</f>
        <v>3.5305526106370695</v>
      </c>
      <c r="AH569" s="3">
        <f>(AG569/1000)*(10000/Ferez!$D$21)</f>
        <v>8.8263815265926734E-2</v>
      </c>
      <c r="AI569" s="3">
        <f>AE569*Ferez!$D$20</f>
        <v>0.45616249224534799</v>
      </c>
    </row>
    <row r="570" spans="1:35" x14ac:dyDescent="0.25">
      <c r="A570" s="4">
        <v>1256</v>
      </c>
      <c r="B570" s="21" t="s">
        <v>3522</v>
      </c>
      <c r="C570" s="104">
        <v>4</v>
      </c>
      <c r="D570" s="22" t="s">
        <v>2005</v>
      </c>
      <c r="E570" s="100">
        <v>40801</v>
      </c>
      <c r="F570" s="100">
        <v>44204</v>
      </c>
      <c r="G570" s="105">
        <v>9.3000000000000007</v>
      </c>
      <c r="H570" s="20" t="s">
        <v>2008</v>
      </c>
      <c r="I570" s="20" t="s">
        <v>2011</v>
      </c>
      <c r="J570" s="13">
        <v>2237</v>
      </c>
      <c r="K570" t="s">
        <v>110</v>
      </c>
      <c r="L570" t="s">
        <v>109</v>
      </c>
      <c r="M570" s="20" t="str">
        <f t="shared" si="76"/>
        <v>S</v>
      </c>
      <c r="N570" s="3">
        <v>6</v>
      </c>
      <c r="O570" s="23">
        <f t="shared" si="77"/>
        <v>5.85</v>
      </c>
      <c r="P570" s="3">
        <v>21.7</v>
      </c>
      <c r="Q570" s="3">
        <f>VLOOKUP(J570,Aux_H_adj!$X$2:$Y$922,2,FALSE)</f>
        <v>21.7</v>
      </c>
      <c r="R570" s="3">
        <f>VLOOKUP(J570,Aux_H_adj!$X$2:$Z$922,3,FALSE)</f>
        <v>31</v>
      </c>
      <c r="S570" s="3">
        <f t="shared" si="74"/>
        <v>6.9073245301882578</v>
      </c>
      <c r="T570" s="3">
        <v>56</v>
      </c>
      <c r="U570" s="23">
        <f t="shared" si="78"/>
        <v>26.45</v>
      </c>
      <c r="V570" s="3">
        <f t="shared" si="75"/>
        <v>8.4192964895612636</v>
      </c>
      <c r="W570" s="27">
        <f t="shared" si="79"/>
        <v>3.7000000000000002E-3</v>
      </c>
      <c r="X570" s="27">
        <f t="shared" si="80"/>
        <v>5.5999999999999999E-3</v>
      </c>
      <c r="Y570" s="3">
        <f>VLOOKUP(K570,SSP!$B$2:$D$113,3,FALSE)</f>
        <v>0.34</v>
      </c>
      <c r="Z570" s="3">
        <f>EXP(Ferez!$B$8+Ferez!$B$9*LN(X570)+Ferez!$B$10*LN(O570)+Ferez!$B$11*LN(Y570))</f>
        <v>5.6670995045851171</v>
      </c>
      <c r="AA570" s="3">
        <f>EXP(Ferez!$C$8+Ferez!$C$9*LN(Z570))</f>
        <v>2.7153710668412585</v>
      </c>
      <c r="AB570" s="3">
        <f>Ferez!$D$8+Ferez!$D$9*Z570+Ferez!$D$10*AA570</f>
        <v>0.84654061667596192</v>
      </c>
      <c r="AC570" s="3">
        <f t="shared" si="81"/>
        <v>9.2290111881023371</v>
      </c>
      <c r="AD570" s="3">
        <f>AC570*Ferez!$D$19</f>
        <v>4.6145055940511686</v>
      </c>
      <c r="AE570" s="3">
        <f>(AD570/1000)*(10000/Ferez!$D$21)</f>
        <v>0.1153626398512792</v>
      </c>
      <c r="AF570" s="3">
        <f t="shared" si="82"/>
        <v>6.5136401212610791</v>
      </c>
      <c r="AG570" s="3">
        <f>AF570*Ferez!$D$19</f>
        <v>3.2568200606305395</v>
      </c>
      <c r="AH570" s="3">
        <f>(AG570/1000)*(10000/Ferez!$D$21)</f>
        <v>8.142050151576348E-2</v>
      </c>
      <c r="AI570" s="3">
        <f>AE570*Ferez!$D$20</f>
        <v>0.42299634612135706</v>
      </c>
    </row>
    <row r="571" spans="1:35" x14ac:dyDescent="0.25">
      <c r="A571" s="4">
        <v>1342</v>
      </c>
      <c r="B571" s="21" t="s">
        <v>3522</v>
      </c>
      <c r="C571" s="104">
        <v>4</v>
      </c>
      <c r="D571" s="22" t="s">
        <v>2005</v>
      </c>
      <c r="E571" s="100">
        <v>40801</v>
      </c>
      <c r="F571" s="100">
        <v>44204</v>
      </c>
      <c r="G571" s="105">
        <v>9.3000000000000007</v>
      </c>
      <c r="H571" s="20" t="s">
        <v>2140</v>
      </c>
      <c r="I571" s="20" t="s">
        <v>2141</v>
      </c>
      <c r="J571" s="13">
        <v>2238</v>
      </c>
      <c r="K571" t="s">
        <v>7</v>
      </c>
      <c r="L571" t="s">
        <v>193</v>
      </c>
      <c r="M571" s="20" t="str">
        <f t="shared" si="76"/>
        <v>S</v>
      </c>
      <c r="N571" s="3">
        <v>10</v>
      </c>
      <c r="O571" s="23">
        <f t="shared" si="77"/>
        <v>10</v>
      </c>
      <c r="P571" s="3">
        <v>73</v>
      </c>
      <c r="Q571" s="3">
        <f>VLOOKUP(J571,Aux_H_adj!$X$2:$Y$922,2,FALSE)</f>
        <v>50.7</v>
      </c>
      <c r="R571" s="3">
        <f>VLOOKUP(J571,Aux_H_adj!$X$2:$Z$922,3,FALSE)</f>
        <v>73</v>
      </c>
      <c r="S571" s="3">
        <f t="shared" si="74"/>
        <v>23.236621691416719</v>
      </c>
      <c r="T571" s="3">
        <v>97.5</v>
      </c>
      <c r="U571" s="23">
        <f t="shared" si="78"/>
        <v>88.99</v>
      </c>
      <c r="V571" s="3">
        <f t="shared" si="75"/>
        <v>28.326396771495531</v>
      </c>
      <c r="W571" s="27">
        <f t="shared" si="79"/>
        <v>4.24E-2</v>
      </c>
      <c r="X571" s="27">
        <f t="shared" si="80"/>
        <v>6.3E-2</v>
      </c>
      <c r="Y571" s="3">
        <f>VLOOKUP(K571,SSP!$B$2:$D$113,3,FALSE)</f>
        <v>0.57999999999999996</v>
      </c>
      <c r="Z571" s="3">
        <f>EXP(Ferez!$B$8+Ferez!$B$9*LN(X571)+Ferez!$B$10*LN(O571)+Ferez!$B$11*LN(Y571))</f>
        <v>161.29103088166764</v>
      </c>
      <c r="AA571" s="3">
        <f>EXP(Ferez!$C$8+Ferez!$C$9*LN(Z571))</f>
        <v>32.571562914297516</v>
      </c>
      <c r="AB571" s="3">
        <f>Ferez!$D$8+Ferez!$D$9*Z571+Ferez!$D$10*AA571</f>
        <v>17.415639554283203</v>
      </c>
      <c r="AC571" s="3">
        <f t="shared" si="81"/>
        <v>211.27823335024834</v>
      </c>
      <c r="AD571" s="3">
        <f>AC571*Ferez!$D$19</f>
        <v>105.63911667512417</v>
      </c>
      <c r="AE571" s="3">
        <f>(AD571/1000)*(10000/Ferez!$D$21)</f>
        <v>2.6409779168781045</v>
      </c>
      <c r="AF571" s="3">
        <f t="shared" si="82"/>
        <v>178.70667043595085</v>
      </c>
      <c r="AG571" s="3">
        <f>AF571*Ferez!$D$19</f>
        <v>89.353335217975427</v>
      </c>
      <c r="AH571" s="3">
        <f>(AG571/1000)*(10000/Ferez!$D$21)</f>
        <v>2.2338333804493855</v>
      </c>
      <c r="AI571" s="3">
        <f>AE571*Ferez!$D$20</f>
        <v>9.6835856952197155</v>
      </c>
    </row>
    <row r="572" spans="1:35" x14ac:dyDescent="0.25">
      <c r="A572" s="4">
        <v>1343</v>
      </c>
      <c r="B572" s="21" t="s">
        <v>3522</v>
      </c>
      <c r="C572" s="104">
        <v>4</v>
      </c>
      <c r="D572" s="22" t="s">
        <v>2005</v>
      </c>
      <c r="E572" s="100">
        <v>40801</v>
      </c>
      <c r="F572" s="100">
        <v>44204</v>
      </c>
      <c r="G572" s="105">
        <v>9.3000000000000007</v>
      </c>
      <c r="H572" s="20" t="s">
        <v>2140</v>
      </c>
      <c r="I572" s="20" t="s">
        <v>2142</v>
      </c>
      <c r="J572" s="13">
        <v>2238</v>
      </c>
      <c r="K572" t="s">
        <v>7</v>
      </c>
      <c r="L572" t="s">
        <v>193</v>
      </c>
      <c r="M572" s="20" t="str">
        <f t="shared" si="76"/>
        <v>S</v>
      </c>
      <c r="N572" s="3">
        <v>10</v>
      </c>
      <c r="O572" s="23">
        <f t="shared" si="77"/>
        <v>8.5</v>
      </c>
      <c r="P572" s="3">
        <v>50.7</v>
      </c>
      <c r="Q572" s="3">
        <f>VLOOKUP(J572,Aux_H_adj!$X$2:$Y$922,2,FALSE)</f>
        <v>50.7</v>
      </c>
      <c r="R572" s="3">
        <f>VLOOKUP(J572,Aux_H_adj!$X$2:$Z$922,3,FALSE)</f>
        <v>73</v>
      </c>
      <c r="S572" s="3">
        <f t="shared" si="74"/>
        <v>16.138311229518187</v>
      </c>
      <c r="T572" s="3">
        <v>97.5</v>
      </c>
      <c r="U572" s="23">
        <f t="shared" si="78"/>
        <v>61.81</v>
      </c>
      <c r="V572" s="3">
        <f t="shared" si="75"/>
        <v>19.674734065020104</v>
      </c>
      <c r="W572" s="27">
        <f t="shared" si="79"/>
        <v>2.0500000000000001E-2</v>
      </c>
      <c r="X572" s="27">
        <f t="shared" si="80"/>
        <v>3.04E-2</v>
      </c>
      <c r="Y572" s="3">
        <f>VLOOKUP(K572,SSP!$B$2:$D$113,3,FALSE)</f>
        <v>0.57999999999999996</v>
      </c>
      <c r="Z572" s="3">
        <f>EXP(Ferez!$B$8+Ferez!$B$9*LN(X572)+Ferez!$B$10*LN(O572)+Ferez!$B$11*LN(Y572))</f>
        <v>69.295708181845086</v>
      </c>
      <c r="AA572" s="3">
        <f>EXP(Ferez!$C$8+Ferez!$C$9*LN(Z572))</f>
        <v>17.402311020735034</v>
      </c>
      <c r="AB572" s="3">
        <f>Ferez!$D$8+Ferez!$D$9*Z572+Ferez!$D$10*AA572</f>
        <v>7.4071878072409874</v>
      </c>
      <c r="AC572" s="3">
        <f t="shared" si="81"/>
        <v>94.105207009821115</v>
      </c>
      <c r="AD572" s="3">
        <f>AC572*Ferez!$D$19</f>
        <v>47.052603504910557</v>
      </c>
      <c r="AE572" s="3">
        <f>(AD572/1000)*(10000/Ferez!$D$21)</f>
        <v>1.1763150876227639</v>
      </c>
      <c r="AF572" s="3">
        <f t="shared" si="82"/>
        <v>76.702895989086073</v>
      </c>
      <c r="AG572" s="3">
        <f>AF572*Ferez!$D$19</f>
        <v>38.351447994543037</v>
      </c>
      <c r="AH572" s="3">
        <f>(AG572/1000)*(10000/Ferez!$D$21)</f>
        <v>0.95878619986357583</v>
      </c>
      <c r="AI572" s="3">
        <f>AE572*Ferez!$D$20</f>
        <v>4.3131553212834675</v>
      </c>
    </row>
    <row r="573" spans="1:35" x14ac:dyDescent="0.25">
      <c r="A573" s="4">
        <v>1344</v>
      </c>
      <c r="B573" s="21" t="s">
        <v>3522</v>
      </c>
      <c r="C573" s="104">
        <v>4</v>
      </c>
      <c r="D573" s="22" t="s">
        <v>2005</v>
      </c>
      <c r="E573" s="100">
        <v>40801</v>
      </c>
      <c r="F573" s="100">
        <v>44204</v>
      </c>
      <c r="G573" s="105">
        <v>9.3000000000000007</v>
      </c>
      <c r="H573" s="20" t="s">
        <v>2143</v>
      </c>
      <c r="I573" s="20" t="s">
        <v>2144</v>
      </c>
      <c r="J573" s="13">
        <v>2239</v>
      </c>
      <c r="K573" t="s">
        <v>38</v>
      </c>
      <c r="L573" t="s">
        <v>37</v>
      </c>
      <c r="M573" s="20" t="str">
        <f t="shared" si="76"/>
        <v>N</v>
      </c>
      <c r="N573" s="3">
        <v>12</v>
      </c>
      <c r="O573" s="23">
        <f t="shared" si="77"/>
        <v>12</v>
      </c>
      <c r="P573" s="3">
        <v>67.8</v>
      </c>
      <c r="Q573" s="3">
        <f>VLOOKUP(J573,Aux_H_adj!$X$2:$Y$922,2,FALSE)</f>
        <v>67.8</v>
      </c>
      <c r="R573" s="3">
        <f>VLOOKUP(J573,Aux_H_adj!$X$2:$Z$922,3,FALSE)</f>
        <v>67.8</v>
      </c>
      <c r="S573" s="3">
        <f t="shared" si="74"/>
        <v>21.581410283261008</v>
      </c>
      <c r="T573" s="3">
        <v>74.5</v>
      </c>
      <c r="U573" s="23">
        <f t="shared" si="78"/>
        <v>74.5</v>
      </c>
      <c r="V573" s="3">
        <f t="shared" si="75"/>
        <v>23.714086520692405</v>
      </c>
      <c r="W573" s="27">
        <f t="shared" si="79"/>
        <v>3.6600000000000001E-2</v>
      </c>
      <c r="X573" s="27">
        <f t="shared" si="80"/>
        <v>4.4200000000000003E-2</v>
      </c>
      <c r="Y573" s="3">
        <f>VLOOKUP(K573,SSP!$B$2:$D$113,3,FALSE)</f>
        <v>0.57999999999999996</v>
      </c>
      <c r="Z573" s="3">
        <f>EXP(Ferez!$B$8+Ferez!$B$9*LN(X573)+Ferez!$B$10*LN(O573)+Ferez!$B$11*LN(Y573))</f>
        <v>137.49821833221202</v>
      </c>
      <c r="AA573" s="3">
        <f>EXP(Ferez!$C$8+Ferez!$C$9*LN(Z573))</f>
        <v>28.934122951457034</v>
      </c>
      <c r="AB573" s="3">
        <f>Ferez!$D$8+Ferez!$D$9*Z573+Ferez!$D$10*AA573</f>
        <v>14.802505756170774</v>
      </c>
      <c r="AC573" s="3">
        <f t="shared" si="81"/>
        <v>181.23484703983982</v>
      </c>
      <c r="AD573" s="3">
        <f>AC573*Ferez!$D$19</f>
        <v>90.61742351991991</v>
      </c>
      <c r="AE573" s="3">
        <f>(AD573/1000)*(10000/Ferez!$D$21)</f>
        <v>2.2654355879979979</v>
      </c>
      <c r="AF573" s="3">
        <f t="shared" si="82"/>
        <v>152.30072408838279</v>
      </c>
      <c r="AG573" s="3">
        <f>AF573*Ferez!$D$19</f>
        <v>76.150362044191397</v>
      </c>
      <c r="AH573" s="3">
        <f>(AG573/1000)*(10000/Ferez!$D$21)</f>
        <v>1.903759051104785</v>
      </c>
      <c r="AI573" s="3">
        <f>AE573*Ferez!$D$20</f>
        <v>8.3065971559926588</v>
      </c>
    </row>
    <row r="574" spans="1:35" x14ac:dyDescent="0.25">
      <c r="A574" s="4">
        <v>1345</v>
      </c>
      <c r="B574" s="21" t="s">
        <v>3522</v>
      </c>
      <c r="C574" s="104">
        <v>4</v>
      </c>
      <c r="D574" s="22" t="s">
        <v>2005</v>
      </c>
      <c r="E574" s="100">
        <v>40801</v>
      </c>
      <c r="F574" s="100">
        <v>44204</v>
      </c>
      <c r="G574" s="105">
        <v>9.3000000000000007</v>
      </c>
      <c r="H574" s="20" t="s">
        <v>2145</v>
      </c>
      <c r="I574" s="20" t="s">
        <v>2146</v>
      </c>
      <c r="J574" s="13">
        <v>2240</v>
      </c>
      <c r="K574" t="s">
        <v>8</v>
      </c>
      <c r="L574" t="s">
        <v>120</v>
      </c>
      <c r="M574" s="20" t="str">
        <f t="shared" si="76"/>
        <v>S</v>
      </c>
      <c r="N574" s="3">
        <v>5</v>
      </c>
      <c r="O574" s="23">
        <f t="shared" si="77"/>
        <v>5</v>
      </c>
      <c r="P574" s="3">
        <v>22.4</v>
      </c>
      <c r="Q574" s="3">
        <f>VLOOKUP(J574,Aux_H_adj!$X$2:$Y$922,2,FALSE)</f>
        <v>10.199999999999999</v>
      </c>
      <c r="R574" s="3">
        <f>VLOOKUP(J574,Aux_H_adj!$X$2:$Z$922,3,FALSE)</f>
        <v>22.4</v>
      </c>
      <c r="S574" s="3">
        <f t="shared" si="74"/>
        <v>7.130141450516911</v>
      </c>
      <c r="T574" s="3">
        <v>52.2</v>
      </c>
      <c r="U574" s="23">
        <f t="shared" si="78"/>
        <v>27.31</v>
      </c>
      <c r="V574" s="3">
        <f t="shared" si="75"/>
        <v>8.6930429916793237</v>
      </c>
      <c r="W574" s="27">
        <f t="shared" si="79"/>
        <v>4.0000000000000001E-3</v>
      </c>
      <c r="X574" s="27">
        <f t="shared" si="80"/>
        <v>5.8999999999999999E-3</v>
      </c>
      <c r="Y574" s="3">
        <f>VLOOKUP(K574,SSP!$B$2:$D$113,3,FALSE)</f>
        <v>0.62000000000000022</v>
      </c>
      <c r="Z574" s="3">
        <f>EXP(Ferez!$B$8+Ferez!$B$9*LN(X574)+Ferez!$B$10*LN(O574)+Ferez!$B$11*LN(Y574))</f>
        <v>9.4607578867686488</v>
      </c>
      <c r="AA574" s="3">
        <f>EXP(Ferez!$C$8+Ferez!$C$9*LN(Z574))</f>
        <v>3.9716027814766828</v>
      </c>
      <c r="AB574" s="3">
        <f>Ferez!$D$8+Ferez!$D$9*Z574+Ferez!$D$10*AA574</f>
        <v>1.2048862358324919</v>
      </c>
      <c r="AC574" s="3">
        <f t="shared" si="81"/>
        <v>14.637246904077823</v>
      </c>
      <c r="AD574" s="3">
        <f>AC574*Ferez!$D$19</f>
        <v>7.3186234520389117</v>
      </c>
      <c r="AE574" s="3">
        <f>(AD574/1000)*(10000/Ferez!$D$21)</f>
        <v>0.18296558630097279</v>
      </c>
      <c r="AF574" s="3">
        <f t="shared" si="82"/>
        <v>10.66564412260114</v>
      </c>
      <c r="AG574" s="3">
        <f>AF574*Ferez!$D$19</f>
        <v>5.3328220613005701</v>
      </c>
      <c r="AH574" s="3">
        <f>(AG574/1000)*(10000/Ferez!$D$21)</f>
        <v>0.13332055153251424</v>
      </c>
      <c r="AI574" s="3">
        <f>AE574*Ferez!$D$20</f>
        <v>0.67087381643690025</v>
      </c>
    </row>
    <row r="575" spans="1:35" x14ac:dyDescent="0.25">
      <c r="A575" s="4">
        <v>1346</v>
      </c>
      <c r="B575" s="21" t="s">
        <v>3522</v>
      </c>
      <c r="C575" s="104">
        <v>4</v>
      </c>
      <c r="D575" s="22" t="s">
        <v>2005</v>
      </c>
      <c r="E575" s="100">
        <v>40801</v>
      </c>
      <c r="F575" s="100">
        <v>44204</v>
      </c>
      <c r="G575" s="105">
        <v>9.3000000000000007</v>
      </c>
      <c r="H575" s="20" t="s">
        <v>2145</v>
      </c>
      <c r="I575" s="20" t="s">
        <v>2147</v>
      </c>
      <c r="J575" s="13">
        <v>2240</v>
      </c>
      <c r="K575" t="s">
        <v>8</v>
      </c>
      <c r="L575" t="s">
        <v>120</v>
      </c>
      <c r="M575" s="20" t="str">
        <f t="shared" si="76"/>
        <v>S</v>
      </c>
      <c r="N575" s="3">
        <v>5</v>
      </c>
      <c r="O575" s="23">
        <f t="shared" si="77"/>
        <v>3.5</v>
      </c>
      <c r="P575" s="3">
        <v>10.199999999999999</v>
      </c>
      <c r="Q575" s="3">
        <f>VLOOKUP(J575,Aux_H_adj!$X$2:$Y$922,2,FALSE)</f>
        <v>10.199999999999999</v>
      </c>
      <c r="R575" s="3">
        <f>VLOOKUP(J575,Aux_H_adj!$X$2:$Z$922,3,FALSE)</f>
        <v>22.4</v>
      </c>
      <c r="S575" s="3">
        <f t="shared" si="74"/>
        <v>3.246760839074665</v>
      </c>
      <c r="T575" s="3">
        <v>52.2</v>
      </c>
      <c r="U575" s="23">
        <f t="shared" si="78"/>
        <v>12.43</v>
      </c>
      <c r="V575" s="3">
        <f t="shared" si="75"/>
        <v>3.9565918852645181</v>
      </c>
      <c r="W575" s="27">
        <f t="shared" si="79"/>
        <v>8.0000000000000004E-4</v>
      </c>
      <c r="X575" s="27">
        <f t="shared" si="80"/>
        <v>1.1999999999999999E-3</v>
      </c>
      <c r="Y575" s="3">
        <f>VLOOKUP(K575,SSP!$B$2:$D$113,3,FALSE)</f>
        <v>0.62000000000000022</v>
      </c>
      <c r="Z575" s="3">
        <f>EXP(Ferez!$B$8+Ferez!$B$9*LN(X575)+Ferez!$B$10*LN(O575)+Ferez!$B$11*LN(Y575))</f>
        <v>1.490750513968528</v>
      </c>
      <c r="AA575" s="3">
        <f>EXP(Ferez!$C$8+Ferez!$C$9*LN(Z575))</f>
        <v>1.0081364770705474</v>
      </c>
      <c r="AB575" s="3">
        <f>Ferez!$D$8+Ferez!$D$9*Z575+Ferez!$D$10*AA575</f>
        <v>0.48000569367024604</v>
      </c>
      <c r="AC575" s="3">
        <f t="shared" si="81"/>
        <v>2.9788926847093213</v>
      </c>
      <c r="AD575" s="3">
        <f>AC575*Ferez!$D$19</f>
        <v>1.4894463423546607</v>
      </c>
      <c r="AE575" s="3">
        <f>(AD575/1000)*(10000/Ferez!$D$21)</f>
        <v>3.7236158558866514E-2</v>
      </c>
      <c r="AF575" s="3">
        <f t="shared" si="82"/>
        <v>1.9707562076387739</v>
      </c>
      <c r="AG575" s="3">
        <f>AF575*Ferez!$D$19</f>
        <v>0.98537810381938695</v>
      </c>
      <c r="AH575" s="3">
        <f>(AG575/1000)*(10000/Ferez!$D$21)</f>
        <v>2.4634452595484673E-2</v>
      </c>
      <c r="AI575" s="3">
        <f>AE575*Ferez!$D$20</f>
        <v>0.13653258138251054</v>
      </c>
    </row>
    <row r="576" spans="1:35" x14ac:dyDescent="0.25">
      <c r="A576" s="4">
        <v>1351</v>
      </c>
      <c r="B576" s="21" t="s">
        <v>3522</v>
      </c>
      <c r="C576" s="104">
        <v>4</v>
      </c>
      <c r="D576" s="22" t="s">
        <v>2005</v>
      </c>
      <c r="E576" s="100">
        <v>40801</v>
      </c>
      <c r="F576" s="100">
        <v>44204</v>
      </c>
      <c r="G576" s="105">
        <v>9.3000000000000007</v>
      </c>
      <c r="H576" s="20" t="s">
        <v>2154</v>
      </c>
      <c r="I576" s="20" t="s">
        <v>2155</v>
      </c>
      <c r="J576" s="13">
        <v>2241</v>
      </c>
      <c r="K576" t="s">
        <v>110</v>
      </c>
      <c r="L576" t="s">
        <v>109</v>
      </c>
      <c r="M576" s="20" t="str">
        <f t="shared" si="76"/>
        <v>S</v>
      </c>
      <c r="N576" s="3">
        <v>5</v>
      </c>
      <c r="O576" s="23">
        <f t="shared" si="77"/>
        <v>5</v>
      </c>
      <c r="P576" s="3">
        <v>31.5</v>
      </c>
      <c r="Q576" s="3">
        <f>VLOOKUP(J576,Aux_H_adj!$X$2:$Y$922,2,FALSE)</f>
        <v>31.5</v>
      </c>
      <c r="R576" s="3">
        <f>VLOOKUP(J576,Aux_H_adj!$X$2:$Z$922,3,FALSE)</f>
        <v>41.4</v>
      </c>
      <c r="S576" s="3">
        <f t="shared" si="74"/>
        <v>10.026761414789407</v>
      </c>
      <c r="T576" s="3">
        <v>79.5</v>
      </c>
      <c r="U576" s="23">
        <f t="shared" si="78"/>
        <v>38.4</v>
      </c>
      <c r="V576" s="3">
        <f t="shared" si="75"/>
        <v>12.223099629457561</v>
      </c>
      <c r="W576" s="27">
        <f t="shared" si="79"/>
        <v>7.9000000000000008E-3</v>
      </c>
      <c r="X576" s="27">
        <f t="shared" si="80"/>
        <v>1.17E-2</v>
      </c>
      <c r="Y576" s="3">
        <f>VLOOKUP(K576,SSP!$B$2:$D$113,3,FALSE)</f>
        <v>0.34</v>
      </c>
      <c r="Z576" s="3">
        <f>EXP(Ferez!$B$8+Ferez!$B$9*LN(X576)+Ferez!$B$10*LN(O576)+Ferez!$B$11*LN(Y576))</f>
        <v>9.7764443306698521</v>
      </c>
      <c r="AA576" s="3">
        <f>EXP(Ferez!$C$8+Ferez!$C$9*LN(Z576))</f>
        <v>4.0695144123475018</v>
      </c>
      <c r="AB576" s="3">
        <f>Ferez!$D$8+Ferez!$D$9*Z576+Ferez!$D$10*AA576</f>
        <v>1.235276884483097</v>
      </c>
      <c r="AC576" s="3">
        <f t="shared" si="81"/>
        <v>15.081235627500451</v>
      </c>
      <c r="AD576" s="3">
        <f>AC576*Ferez!$D$19</f>
        <v>7.5406178137502256</v>
      </c>
      <c r="AE576" s="3">
        <f>(AD576/1000)*(10000/Ferez!$D$21)</f>
        <v>0.18851544534375564</v>
      </c>
      <c r="AF576" s="3">
        <f t="shared" si="82"/>
        <v>11.011721215152949</v>
      </c>
      <c r="AG576" s="3">
        <f>AF576*Ferez!$D$19</f>
        <v>5.5058606075764747</v>
      </c>
      <c r="AH576" s="3">
        <f>(AG576/1000)*(10000/Ferez!$D$21)</f>
        <v>0.13764651518941187</v>
      </c>
      <c r="AI576" s="3">
        <f>AE576*Ferez!$D$20</f>
        <v>0.6912232995937706</v>
      </c>
    </row>
    <row r="577" spans="1:35" x14ac:dyDescent="0.25">
      <c r="A577" s="4">
        <v>1352</v>
      </c>
      <c r="B577" s="21" t="s">
        <v>3522</v>
      </c>
      <c r="C577" s="104">
        <v>4</v>
      </c>
      <c r="D577" s="22" t="s">
        <v>2005</v>
      </c>
      <c r="E577" s="100">
        <v>40801</v>
      </c>
      <c r="F577" s="100">
        <v>44204</v>
      </c>
      <c r="G577" s="105">
        <v>9.3000000000000007</v>
      </c>
      <c r="H577" s="20" t="s">
        <v>2154</v>
      </c>
      <c r="I577" s="20" t="s">
        <v>2156</v>
      </c>
      <c r="J577" s="13">
        <v>2241</v>
      </c>
      <c r="K577" t="s">
        <v>110</v>
      </c>
      <c r="L577" t="s">
        <v>109</v>
      </c>
      <c r="M577" s="20" t="str">
        <f t="shared" si="76"/>
        <v>S</v>
      </c>
      <c r="N577" s="3">
        <v>5</v>
      </c>
      <c r="O577" s="23">
        <f t="shared" si="77"/>
        <v>5</v>
      </c>
      <c r="P577" s="3">
        <v>33.799999999999997</v>
      </c>
      <c r="Q577" s="3">
        <f>VLOOKUP(J577,Aux_H_adj!$X$2:$Y$922,2,FALSE)</f>
        <v>31.5</v>
      </c>
      <c r="R577" s="3">
        <f>VLOOKUP(J577,Aux_H_adj!$X$2:$Z$922,3,FALSE)</f>
        <v>41.4</v>
      </c>
      <c r="S577" s="3">
        <f t="shared" si="74"/>
        <v>10.758874153012124</v>
      </c>
      <c r="T577" s="3">
        <v>79.5</v>
      </c>
      <c r="U577" s="23">
        <f t="shared" si="78"/>
        <v>41.21</v>
      </c>
      <c r="V577" s="3">
        <f t="shared" si="75"/>
        <v>13.117550409634015</v>
      </c>
      <c r="W577" s="27">
        <f t="shared" si="79"/>
        <v>9.1000000000000004E-3</v>
      </c>
      <c r="X577" s="27">
        <f t="shared" si="80"/>
        <v>1.35E-2</v>
      </c>
      <c r="Y577" s="3">
        <f>VLOOKUP(K577,SSP!$B$2:$D$113,3,FALSE)</f>
        <v>0.34</v>
      </c>
      <c r="Z577" s="3">
        <f>EXP(Ferez!$B$8+Ferez!$B$9*LN(X577)+Ferez!$B$10*LN(O577)+Ferez!$B$11*LN(Y577))</f>
        <v>11.19198126904273</v>
      </c>
      <c r="AA577" s="3">
        <f>EXP(Ferez!$C$8+Ferez!$C$9*LN(Z577))</f>
        <v>4.498995440371826</v>
      </c>
      <c r="AB577" s="3">
        <f>Ferez!$D$8+Ferez!$D$9*Z577+Ferez!$D$10*AA577</f>
        <v>1.3723722290360874</v>
      </c>
      <c r="AC577" s="3">
        <f t="shared" si="81"/>
        <v>17.063348938450645</v>
      </c>
      <c r="AD577" s="3">
        <f>AC577*Ferez!$D$19</f>
        <v>8.5316744692253224</v>
      </c>
      <c r="AE577" s="3">
        <f>(AD577/1000)*(10000/Ferez!$D$21)</f>
        <v>0.21329186173063308</v>
      </c>
      <c r="AF577" s="3">
        <f t="shared" si="82"/>
        <v>12.564353498078816</v>
      </c>
      <c r="AG577" s="3">
        <f>AF577*Ferez!$D$19</f>
        <v>6.282176749039408</v>
      </c>
      <c r="AH577" s="3">
        <f>(AG577/1000)*(10000/Ferez!$D$21)</f>
        <v>0.15705441872598522</v>
      </c>
      <c r="AI577" s="3">
        <f>AE577*Ferez!$D$20</f>
        <v>0.78207015967898796</v>
      </c>
    </row>
    <row r="578" spans="1:35" x14ac:dyDescent="0.25">
      <c r="A578" s="4">
        <v>1353</v>
      </c>
      <c r="B578" s="21" t="s">
        <v>3522</v>
      </c>
      <c r="C578" s="104">
        <v>4</v>
      </c>
      <c r="D578" s="22" t="s">
        <v>2005</v>
      </c>
      <c r="E578" s="100">
        <v>40801</v>
      </c>
      <c r="F578" s="100">
        <v>44204</v>
      </c>
      <c r="G578" s="105">
        <v>9.3000000000000007</v>
      </c>
      <c r="H578" s="20" t="s">
        <v>2154</v>
      </c>
      <c r="I578" s="20" t="s">
        <v>2157</v>
      </c>
      <c r="J578" s="13">
        <v>2241</v>
      </c>
      <c r="K578" t="s">
        <v>110</v>
      </c>
      <c r="L578" t="s">
        <v>109</v>
      </c>
      <c r="M578" s="20" t="str">
        <f t="shared" si="76"/>
        <v>S</v>
      </c>
      <c r="N578" s="3">
        <v>5</v>
      </c>
      <c r="O578" s="23">
        <f t="shared" si="77"/>
        <v>5</v>
      </c>
      <c r="P578" s="3">
        <v>41.4</v>
      </c>
      <c r="Q578" s="3">
        <f>VLOOKUP(J578,Aux_H_adj!$X$2:$Y$922,2,FALSE)</f>
        <v>31.5</v>
      </c>
      <c r="R578" s="3">
        <f>VLOOKUP(J578,Aux_H_adj!$X$2:$Z$922,3,FALSE)</f>
        <v>41.4</v>
      </c>
      <c r="S578" s="3">
        <f t="shared" ref="S578:S641" si="83">P578/PI()</f>
        <v>13.178029288008934</v>
      </c>
      <c r="T578" s="3">
        <v>79.5</v>
      </c>
      <c r="U578" s="23">
        <f t="shared" si="78"/>
        <v>50.47</v>
      </c>
      <c r="V578" s="3">
        <f t="shared" ref="V578:V641" si="84">U578/PI()</f>
        <v>16.065099955695917</v>
      </c>
      <c r="W578" s="27">
        <f t="shared" si="79"/>
        <v>1.3599999999999999E-2</v>
      </c>
      <c r="X578" s="27">
        <f t="shared" si="80"/>
        <v>2.0299999999999999E-2</v>
      </c>
      <c r="Y578" s="3">
        <f>VLOOKUP(K578,SSP!$B$2:$D$113,3,FALSE)</f>
        <v>0.34</v>
      </c>
      <c r="Z578" s="3">
        <f>EXP(Ferez!$B$8+Ferez!$B$9*LN(X578)+Ferez!$B$10*LN(O578)+Ferez!$B$11*LN(Y578))</f>
        <v>16.455636657290938</v>
      </c>
      <c r="AA578" s="3">
        <f>EXP(Ferez!$C$8+Ferez!$C$9*LN(Z578))</f>
        <v>5.9886241208292317</v>
      </c>
      <c r="AB578" s="3">
        <f>Ferez!$D$8+Ferez!$D$9*Z578+Ferez!$D$10*AA578</f>
        <v>1.8914186935154622</v>
      </c>
      <c r="AC578" s="3">
        <f t="shared" si="81"/>
        <v>24.335679471635633</v>
      </c>
      <c r="AD578" s="3">
        <f>AC578*Ferez!$D$19</f>
        <v>12.167839735817816</v>
      </c>
      <c r="AE578" s="3">
        <f>(AD578/1000)*(10000/Ferez!$D$21)</f>
        <v>0.3041959933954454</v>
      </c>
      <c r="AF578" s="3">
        <f t="shared" si="82"/>
        <v>18.3470553508064</v>
      </c>
      <c r="AG578" s="3">
        <f>AF578*Ferez!$D$19</f>
        <v>9.1735276754032</v>
      </c>
      <c r="AH578" s="3">
        <f>(AG578/1000)*(10000/Ferez!$D$21)</f>
        <v>0.22933819188507998</v>
      </c>
      <c r="AI578" s="3">
        <f>AE578*Ferez!$D$20</f>
        <v>1.115385309116633</v>
      </c>
    </row>
    <row r="579" spans="1:35" x14ac:dyDescent="0.25">
      <c r="A579" s="4">
        <v>1349</v>
      </c>
      <c r="B579" s="21" t="s">
        <v>3522</v>
      </c>
      <c r="C579" s="104">
        <v>4</v>
      </c>
      <c r="D579" s="22" t="s">
        <v>2005</v>
      </c>
      <c r="E579" s="100">
        <v>40801</v>
      </c>
      <c r="F579" s="100">
        <v>44204</v>
      </c>
      <c r="G579" s="105">
        <v>9.3000000000000007</v>
      </c>
      <c r="H579" s="20" t="s">
        <v>2151</v>
      </c>
      <c r="I579" s="20" t="s">
        <v>2152</v>
      </c>
      <c r="J579" s="13">
        <v>2242</v>
      </c>
      <c r="K579" t="s">
        <v>239</v>
      </c>
      <c r="L579" t="s">
        <v>240</v>
      </c>
      <c r="M579" s="20" t="str">
        <f t="shared" ref="M579:M642" si="85">IF(J580=J579,"S",IF(J578=J579,"S","N"))</f>
        <v>S</v>
      </c>
      <c r="N579" s="3">
        <v>11</v>
      </c>
      <c r="O579" s="23">
        <f t="shared" ref="O579:O642" si="86">IF(M579="N",N579,IF(P579=R579,N579,IF(ROUND(3.1139*LN(P579)-3.7295,2)&gt;=N579,N579,ROUND(3.1139*LN(P579)-3.7295,2))))</f>
        <v>11</v>
      </c>
      <c r="P579" s="3">
        <v>51.2</v>
      </c>
      <c r="Q579" s="3">
        <f>VLOOKUP(J579,Aux_H_adj!$X$2:$Y$922,2,FALSE)</f>
        <v>49.5</v>
      </c>
      <c r="R579" s="3">
        <f>VLOOKUP(J579,Aux_H_adj!$X$2:$Z$922,3,FALSE)</f>
        <v>51.2</v>
      </c>
      <c r="S579" s="3">
        <f t="shared" si="83"/>
        <v>16.297466172610083</v>
      </c>
      <c r="T579" s="3">
        <v>93</v>
      </c>
      <c r="U579" s="23">
        <f t="shared" ref="U579:U642" si="87">IF(M579="N",T579,ROUND(1.2191*P579,2))</f>
        <v>62.42</v>
      </c>
      <c r="V579" s="3">
        <f t="shared" si="84"/>
        <v>19.868903095592216</v>
      </c>
      <c r="W579" s="27">
        <f t="shared" ref="W579:W642" si="88">ROUND(PI()*((S579/100)/2)^2,4)</f>
        <v>2.0899999999999998E-2</v>
      </c>
      <c r="X579" s="27">
        <f t="shared" ref="X579:X642" si="89">ROUND(PI()*((V579/100)/2)^2,4)</f>
        <v>3.1E-2</v>
      </c>
      <c r="Y579" s="3">
        <f>VLOOKUP(K579,SSP!$B$2:$D$113,3,FALSE)</f>
        <v>0.49000000000000005</v>
      </c>
      <c r="Z579" s="3">
        <f>EXP(Ferez!$B$8+Ferez!$B$9*LN(X579)+Ferez!$B$10*LN(O579)+Ferez!$B$11*LN(Y579))</f>
        <v>76.125140732796567</v>
      </c>
      <c r="AA579" s="3">
        <f>EXP(Ferez!$C$8+Ferez!$C$9*LN(Z579))</f>
        <v>18.65930466068782</v>
      </c>
      <c r="AB579" s="3">
        <f>Ferez!$D$8+Ferez!$D$9*Z579+Ferez!$D$10*AA579</f>
        <v>8.1388983136968012</v>
      </c>
      <c r="AC579" s="3">
        <f t="shared" ref="AC579:AC642" si="90">Z579+AA579+AB579</f>
        <v>102.92334370718119</v>
      </c>
      <c r="AD579" s="3">
        <f>AC579*Ferez!$D$19</f>
        <v>51.461671853590595</v>
      </c>
      <c r="AE579" s="3">
        <f>(AD579/1000)*(10000/Ferez!$D$21)</f>
        <v>1.286541796339765</v>
      </c>
      <c r="AF579" s="3">
        <f t="shared" ref="AF579:AF642" si="91">Z579+AB579</f>
        <v>84.264039046493366</v>
      </c>
      <c r="AG579" s="3">
        <f>AF579*Ferez!$D$19</f>
        <v>42.132019523246683</v>
      </c>
      <c r="AH579" s="3">
        <f>(AG579/1000)*(10000/Ferez!$D$21)</f>
        <v>1.0533004880811669</v>
      </c>
      <c r="AI579" s="3">
        <f>AE579*Ferez!$D$20</f>
        <v>4.7173199199124713</v>
      </c>
    </row>
    <row r="580" spans="1:35" x14ac:dyDescent="0.25">
      <c r="A580" s="4">
        <v>1350</v>
      </c>
      <c r="B580" s="21" t="s">
        <v>3522</v>
      </c>
      <c r="C580" s="104">
        <v>4</v>
      </c>
      <c r="D580" s="22" t="s">
        <v>2005</v>
      </c>
      <c r="E580" s="100">
        <v>40801</v>
      </c>
      <c r="F580" s="100">
        <v>44204</v>
      </c>
      <c r="G580" s="105">
        <v>9.3000000000000007</v>
      </c>
      <c r="H580" s="20" t="s">
        <v>2151</v>
      </c>
      <c r="I580" s="20" t="s">
        <v>2153</v>
      </c>
      <c r="J580" s="13">
        <v>2242</v>
      </c>
      <c r="K580" t="s">
        <v>239</v>
      </c>
      <c r="L580" t="s">
        <v>240</v>
      </c>
      <c r="M580" s="20" t="str">
        <f t="shared" si="85"/>
        <v>S</v>
      </c>
      <c r="N580" s="3">
        <v>11</v>
      </c>
      <c r="O580" s="23">
        <f t="shared" si="86"/>
        <v>8.42</v>
      </c>
      <c r="P580" s="3">
        <v>49.5</v>
      </c>
      <c r="Q580" s="3">
        <f>VLOOKUP(J580,Aux_H_adj!$X$2:$Y$922,2,FALSE)</f>
        <v>49.5</v>
      </c>
      <c r="R580" s="3">
        <f>VLOOKUP(J580,Aux_H_adj!$X$2:$Z$922,3,FALSE)</f>
        <v>51.2</v>
      </c>
      <c r="S580" s="3">
        <f t="shared" si="83"/>
        <v>15.756339366097638</v>
      </c>
      <c r="T580" s="3">
        <v>93</v>
      </c>
      <c r="U580" s="23">
        <f t="shared" si="87"/>
        <v>60.35</v>
      </c>
      <c r="V580" s="3">
        <f t="shared" si="84"/>
        <v>19.210001631191769</v>
      </c>
      <c r="W580" s="27">
        <f t="shared" si="88"/>
        <v>1.95E-2</v>
      </c>
      <c r="X580" s="27">
        <f t="shared" si="89"/>
        <v>2.9000000000000001E-2</v>
      </c>
      <c r="Y580" s="3">
        <f>VLOOKUP(K580,SSP!$B$2:$D$113,3,FALSE)</f>
        <v>0.49000000000000005</v>
      </c>
      <c r="Z580" s="3">
        <f>EXP(Ferez!$B$8+Ferez!$B$9*LN(X580)+Ferez!$B$10*LN(O580)+Ferez!$B$11*LN(Y580))</f>
        <v>55.277850285022382</v>
      </c>
      <c r="AA580" s="3">
        <f>EXP(Ferez!$C$8+Ferez!$C$9*LN(Z580))</f>
        <v>14.715625209943365</v>
      </c>
      <c r="AB580" s="3">
        <f>Ferez!$D$8+Ferez!$D$9*Z580+Ferez!$D$10*AA580</f>
        <v>5.9144971579592855</v>
      </c>
      <c r="AC580" s="3">
        <f t="shared" si="90"/>
        <v>75.907972652925039</v>
      </c>
      <c r="AD580" s="3">
        <f>AC580*Ferez!$D$19</f>
        <v>37.95398632646252</v>
      </c>
      <c r="AE580" s="3">
        <f>(AD580/1000)*(10000/Ferez!$D$21)</f>
        <v>0.94884965816156297</v>
      </c>
      <c r="AF580" s="3">
        <f t="shared" si="91"/>
        <v>61.192347442981671</v>
      </c>
      <c r="AG580" s="3">
        <f>AF580*Ferez!$D$19</f>
        <v>30.596173721490835</v>
      </c>
      <c r="AH580" s="3">
        <f>(AG580/1000)*(10000/Ferez!$D$21)</f>
        <v>0.76490434303727095</v>
      </c>
      <c r="AI580" s="3">
        <f>AE580*Ferez!$D$20</f>
        <v>3.479115413259064</v>
      </c>
    </row>
    <row r="581" spans="1:35" x14ac:dyDescent="0.25">
      <c r="A581" s="4">
        <v>1347</v>
      </c>
      <c r="B581" s="21" t="s">
        <v>3522</v>
      </c>
      <c r="C581" s="104">
        <v>4</v>
      </c>
      <c r="D581" s="22" t="s">
        <v>2005</v>
      </c>
      <c r="E581" s="100">
        <v>40801</v>
      </c>
      <c r="F581" s="100">
        <v>44204</v>
      </c>
      <c r="G581" s="105">
        <v>9.3000000000000007</v>
      </c>
      <c r="H581" s="20" t="s">
        <v>2148</v>
      </c>
      <c r="I581" s="20" t="s">
        <v>2149</v>
      </c>
      <c r="J581" s="13">
        <v>2243</v>
      </c>
      <c r="K581" t="s">
        <v>7</v>
      </c>
      <c r="L581" t="s">
        <v>193</v>
      </c>
      <c r="M581" s="20" t="str">
        <f t="shared" si="85"/>
        <v>S</v>
      </c>
      <c r="N581" s="3">
        <v>6.5</v>
      </c>
      <c r="O581" s="23">
        <f t="shared" si="86"/>
        <v>5.68</v>
      </c>
      <c r="P581" s="3">
        <v>20.5</v>
      </c>
      <c r="Q581" s="3">
        <f>VLOOKUP(J581,Aux_H_adj!$X$2:$Y$922,2,FALSE)</f>
        <v>20.5</v>
      </c>
      <c r="R581" s="3">
        <f>VLOOKUP(J581,Aux_H_adj!$X$2:$Z$922,3,FALSE)</f>
        <v>22</v>
      </c>
      <c r="S581" s="3">
        <f t="shared" si="83"/>
        <v>6.5253526667677093</v>
      </c>
      <c r="T581" s="3">
        <v>38</v>
      </c>
      <c r="U581" s="23">
        <f t="shared" si="87"/>
        <v>24.99</v>
      </c>
      <c r="V581" s="3">
        <f t="shared" si="84"/>
        <v>7.9545640557329289</v>
      </c>
      <c r="W581" s="27">
        <f t="shared" si="88"/>
        <v>3.3E-3</v>
      </c>
      <c r="X581" s="27">
        <f t="shared" si="89"/>
        <v>5.0000000000000001E-3</v>
      </c>
      <c r="Y581" s="3">
        <f>VLOOKUP(K581,SSP!$B$2:$D$113,3,FALSE)</f>
        <v>0.57999999999999996</v>
      </c>
      <c r="Z581" s="3">
        <f>EXP(Ferez!$B$8+Ferez!$B$9*LN(X581)+Ferez!$B$10*LN(O581)+Ferez!$B$11*LN(Y581))</f>
        <v>8.5435697449378765</v>
      </c>
      <c r="AA581" s="3">
        <f>EXP(Ferez!$C$8+Ferez!$C$9*LN(Z581))</f>
        <v>3.6821926582181153</v>
      </c>
      <c r="AB581" s="3">
        <f>Ferez!$D$8+Ferez!$D$9*Z581+Ferez!$D$10*AA581</f>
        <v>1.1170158633332423</v>
      </c>
      <c r="AC581" s="3">
        <f t="shared" si="90"/>
        <v>13.342778266489233</v>
      </c>
      <c r="AD581" s="3">
        <f>AC581*Ferez!$D$19</f>
        <v>6.6713891332446167</v>
      </c>
      <c r="AE581" s="3">
        <f>(AD581/1000)*(10000/Ferez!$D$21)</f>
        <v>0.16678472833111541</v>
      </c>
      <c r="AF581" s="3">
        <f t="shared" si="91"/>
        <v>9.6605856082711181</v>
      </c>
      <c r="AG581" s="3">
        <f>AF581*Ferez!$D$19</f>
        <v>4.8302928041355591</v>
      </c>
      <c r="AH581" s="3">
        <f>(AG581/1000)*(10000/Ferez!$D$21)</f>
        <v>0.12075732010338898</v>
      </c>
      <c r="AI581" s="3">
        <f>AE581*Ferez!$D$20</f>
        <v>0.61154400388075647</v>
      </c>
    </row>
    <row r="582" spans="1:35" x14ac:dyDescent="0.25">
      <c r="A582" s="4">
        <v>1348</v>
      </c>
      <c r="B582" s="21" t="s">
        <v>3522</v>
      </c>
      <c r="C582" s="104">
        <v>4</v>
      </c>
      <c r="D582" s="22" t="s">
        <v>2005</v>
      </c>
      <c r="E582" s="100">
        <v>40801</v>
      </c>
      <c r="F582" s="100">
        <v>44204</v>
      </c>
      <c r="G582" s="105">
        <v>9.3000000000000007</v>
      </c>
      <c r="H582" s="20" t="s">
        <v>2148</v>
      </c>
      <c r="I582" s="20" t="s">
        <v>2150</v>
      </c>
      <c r="J582" s="13">
        <v>2243</v>
      </c>
      <c r="K582" t="s">
        <v>7</v>
      </c>
      <c r="L582" t="s">
        <v>193</v>
      </c>
      <c r="M582" s="20" t="str">
        <f t="shared" si="85"/>
        <v>S</v>
      </c>
      <c r="N582" s="3">
        <v>6.5</v>
      </c>
      <c r="O582" s="23">
        <f t="shared" si="86"/>
        <v>6.5</v>
      </c>
      <c r="P582" s="3">
        <v>22</v>
      </c>
      <c r="Q582" s="3">
        <f>VLOOKUP(J582,Aux_H_adj!$X$2:$Y$922,2,FALSE)</f>
        <v>20.5</v>
      </c>
      <c r="R582" s="3">
        <f>VLOOKUP(J582,Aux_H_adj!$X$2:$Z$922,3,FALSE)</f>
        <v>22</v>
      </c>
      <c r="S582" s="3">
        <f t="shared" si="83"/>
        <v>7.0028174960433951</v>
      </c>
      <c r="T582" s="3">
        <v>38</v>
      </c>
      <c r="U582" s="23">
        <f t="shared" si="87"/>
        <v>26.82</v>
      </c>
      <c r="V582" s="3">
        <f t="shared" si="84"/>
        <v>8.5370711474492662</v>
      </c>
      <c r="W582" s="27">
        <f t="shared" si="88"/>
        <v>3.8999999999999998E-3</v>
      </c>
      <c r="X582" s="27">
        <f t="shared" si="89"/>
        <v>5.7000000000000002E-3</v>
      </c>
      <c r="Y582" s="3">
        <f>VLOOKUP(K582,SSP!$B$2:$D$113,3,FALSE)</f>
        <v>0.57999999999999996</v>
      </c>
      <c r="Z582" s="3">
        <f>EXP(Ferez!$B$8+Ferez!$B$9*LN(X582)+Ferez!$B$10*LN(O582)+Ferez!$B$11*LN(Y582))</f>
        <v>11.008282091966819</v>
      </c>
      <c r="AA582" s="3">
        <f>EXP(Ferez!$C$8+Ferez!$C$9*LN(Z582))</f>
        <v>4.444088506439317</v>
      </c>
      <c r="AB582" s="3">
        <f>Ferez!$D$8+Ferez!$D$9*Z582+Ferez!$D$10*AA582</f>
        <v>1.3545094691076405</v>
      </c>
      <c r="AC582" s="3">
        <f t="shared" si="90"/>
        <v>16.806880067513777</v>
      </c>
      <c r="AD582" s="3">
        <f>AC582*Ferez!$D$19</f>
        <v>8.4034400337568886</v>
      </c>
      <c r="AE582" s="3">
        <f>(AD582/1000)*(10000/Ferez!$D$21)</f>
        <v>0.2100860008439222</v>
      </c>
      <c r="AF582" s="3">
        <f t="shared" si="91"/>
        <v>12.362791561074459</v>
      </c>
      <c r="AG582" s="3">
        <f>AF582*Ferez!$D$19</f>
        <v>6.1813957805372297</v>
      </c>
      <c r="AH582" s="3">
        <f>(AG582/1000)*(10000/Ferez!$D$21)</f>
        <v>0.15453489451343075</v>
      </c>
      <c r="AI582" s="3">
        <f>AE582*Ferez!$D$20</f>
        <v>0.77031533642771477</v>
      </c>
    </row>
    <row r="583" spans="1:35" x14ac:dyDescent="0.25">
      <c r="A583" s="4">
        <v>1257</v>
      </c>
      <c r="B583" s="21" t="s">
        <v>3522</v>
      </c>
      <c r="C583" s="104">
        <v>4</v>
      </c>
      <c r="D583" s="22" t="s">
        <v>2005</v>
      </c>
      <c r="E583" s="100">
        <v>40801</v>
      </c>
      <c r="F583" s="100">
        <v>44204</v>
      </c>
      <c r="G583" s="105">
        <v>9.3000000000000007</v>
      </c>
      <c r="H583" s="20" t="s">
        <v>2012</v>
      </c>
      <c r="I583" s="20" t="s">
        <v>2013</v>
      </c>
      <c r="J583" s="13">
        <v>2244</v>
      </c>
      <c r="K583" t="s">
        <v>239</v>
      </c>
      <c r="L583" t="s">
        <v>240</v>
      </c>
      <c r="M583" s="20" t="str">
        <f t="shared" si="85"/>
        <v>N</v>
      </c>
      <c r="N583" s="3">
        <v>12.3</v>
      </c>
      <c r="O583" s="23">
        <f t="shared" si="86"/>
        <v>12.3</v>
      </c>
      <c r="P583" s="3">
        <v>32.4</v>
      </c>
      <c r="Q583" s="3">
        <f>VLOOKUP(J583,Aux_H_adj!$X$2:$Y$922,2,FALSE)</f>
        <v>32.4</v>
      </c>
      <c r="R583" s="3">
        <f>VLOOKUP(J583,Aux_H_adj!$X$2:$Z$922,3,FALSE)</f>
        <v>32.4</v>
      </c>
      <c r="S583" s="3">
        <f t="shared" si="83"/>
        <v>10.313240312354818</v>
      </c>
      <c r="T583" s="3">
        <v>51.5</v>
      </c>
      <c r="U583" s="23">
        <f t="shared" si="87"/>
        <v>51.5</v>
      </c>
      <c r="V583" s="3">
        <f t="shared" si="84"/>
        <v>16.392959138465219</v>
      </c>
      <c r="W583" s="27">
        <f t="shared" si="88"/>
        <v>8.3999999999999995E-3</v>
      </c>
      <c r="X583" s="27">
        <f t="shared" si="89"/>
        <v>2.1100000000000001E-2</v>
      </c>
      <c r="Y583" s="3">
        <f>VLOOKUP(K583,SSP!$B$2:$D$113,3,FALSE)</f>
        <v>0.49000000000000005</v>
      </c>
      <c r="Z583" s="3">
        <f>EXP(Ferez!$B$8+Ferez!$B$9*LN(X583)+Ferez!$B$10*LN(O583)+Ferez!$B$11*LN(Y583))</f>
        <v>58.923901568171829</v>
      </c>
      <c r="AA583" s="3">
        <f>EXP(Ferez!$C$8+Ferez!$C$9*LN(Z583))</f>
        <v>15.429833007546197</v>
      </c>
      <c r="AB583" s="3">
        <f>Ferez!$D$8+Ferez!$D$9*Z583+Ferez!$D$10*AA583</f>
        <v>6.3014189299901826</v>
      </c>
      <c r="AC583" s="3">
        <f t="shared" si="90"/>
        <v>80.655153505708199</v>
      </c>
      <c r="AD583" s="3">
        <f>AC583*Ferez!$D$19</f>
        <v>40.3275767528541</v>
      </c>
      <c r="AE583" s="3">
        <f>(AD583/1000)*(10000/Ferez!$D$21)</f>
        <v>1.0081894188213525</v>
      </c>
      <c r="AF583" s="3">
        <f t="shared" si="91"/>
        <v>65.225320498162006</v>
      </c>
      <c r="AG583" s="3">
        <f>AF583*Ferez!$D$19</f>
        <v>32.612660249081003</v>
      </c>
      <c r="AH583" s="3">
        <f>(AG583/1000)*(10000/Ferez!$D$21)</f>
        <v>0.81531650622702501</v>
      </c>
      <c r="AI583" s="3">
        <f>AE583*Ferez!$D$20</f>
        <v>3.6966945356782923</v>
      </c>
    </row>
    <row r="584" spans="1:35" x14ac:dyDescent="0.25">
      <c r="A584" s="4">
        <v>1259</v>
      </c>
      <c r="B584" s="21" t="s">
        <v>3522</v>
      </c>
      <c r="C584" s="104">
        <v>4</v>
      </c>
      <c r="D584" s="22" t="s">
        <v>2005</v>
      </c>
      <c r="E584" s="100">
        <v>40801</v>
      </c>
      <c r="F584" s="100">
        <v>44204</v>
      </c>
      <c r="G584" s="105">
        <v>9.3000000000000007</v>
      </c>
      <c r="H584" s="20" t="s">
        <v>2016</v>
      </c>
      <c r="I584" s="20" t="s">
        <v>2017</v>
      </c>
      <c r="J584" s="13">
        <v>2245</v>
      </c>
      <c r="K584" t="s">
        <v>79</v>
      </c>
      <c r="L584" t="s">
        <v>78</v>
      </c>
      <c r="M584" s="20" t="str">
        <f t="shared" si="85"/>
        <v>N</v>
      </c>
      <c r="N584" s="3">
        <v>7.5</v>
      </c>
      <c r="O584" s="23">
        <f t="shared" si="86"/>
        <v>7.5</v>
      </c>
      <c r="P584" s="3">
        <v>41.7</v>
      </c>
      <c r="Q584" s="3">
        <f>VLOOKUP(J584,Aux_H_adj!$X$2:$Y$922,2,FALSE)</f>
        <v>41.7</v>
      </c>
      <c r="R584" s="3">
        <f>VLOOKUP(J584,Aux_H_adj!$X$2:$Z$922,3,FALSE)</f>
        <v>41.7</v>
      </c>
      <c r="S584" s="3">
        <f t="shared" si="83"/>
        <v>13.273522253864073</v>
      </c>
      <c r="T584" s="3">
        <v>44.8</v>
      </c>
      <c r="U584" s="23">
        <f t="shared" si="87"/>
        <v>44.8</v>
      </c>
      <c r="V584" s="3">
        <f t="shared" si="84"/>
        <v>14.260282901033822</v>
      </c>
      <c r="W584" s="27">
        <f t="shared" si="88"/>
        <v>1.38E-2</v>
      </c>
      <c r="X584" s="27">
        <f t="shared" si="89"/>
        <v>1.6E-2</v>
      </c>
      <c r="Y584" s="3">
        <f>VLOOKUP(K584,SSP!$B$2:$D$113,3,FALSE)</f>
        <v>0.31000000000000155</v>
      </c>
      <c r="Z584" s="3">
        <f>EXP(Ferez!$B$8+Ferez!$B$9*LN(X584)+Ferez!$B$10*LN(O584)+Ferez!$B$11*LN(Y584))</f>
        <v>17.657481339733167</v>
      </c>
      <c r="AA584" s="3">
        <f>EXP(Ferez!$C$8+Ferez!$C$9*LN(Z584))</f>
        <v>6.3101803819338658</v>
      </c>
      <c r="AB584" s="3">
        <f>Ferez!$D$8+Ferez!$D$9*Z584+Ferez!$D$10*AA584</f>
        <v>2.011533027070239</v>
      </c>
      <c r="AC584" s="3">
        <f t="shared" si="90"/>
        <v>25.979194748737271</v>
      </c>
      <c r="AD584" s="3">
        <f>AC584*Ferez!$D$19</f>
        <v>12.989597374368635</v>
      </c>
      <c r="AE584" s="3">
        <f>(AD584/1000)*(10000/Ferez!$D$21)</f>
        <v>0.32473993435921589</v>
      </c>
      <c r="AF584" s="3">
        <f t="shared" si="91"/>
        <v>19.669014366803406</v>
      </c>
      <c r="AG584" s="3">
        <f>AF584*Ferez!$D$19</f>
        <v>9.834507183401703</v>
      </c>
      <c r="AH584" s="3">
        <f>(AG584/1000)*(10000/Ferez!$D$21)</f>
        <v>0.24586267958504257</v>
      </c>
      <c r="AI584" s="3">
        <f>AE584*Ferez!$D$20</f>
        <v>1.1907130926504581</v>
      </c>
    </row>
    <row r="585" spans="1:35" x14ac:dyDescent="0.25">
      <c r="A585" s="4">
        <v>1258</v>
      </c>
      <c r="B585" s="21" t="s">
        <v>3522</v>
      </c>
      <c r="C585" s="104">
        <v>4</v>
      </c>
      <c r="D585" s="22" t="s">
        <v>2005</v>
      </c>
      <c r="E585" s="100">
        <v>40801</v>
      </c>
      <c r="F585" s="100">
        <v>44204</v>
      </c>
      <c r="G585" s="105">
        <v>9.3000000000000007</v>
      </c>
      <c r="H585" s="20" t="s">
        <v>2014</v>
      </c>
      <c r="I585" s="20" t="s">
        <v>2015</v>
      </c>
      <c r="J585" s="13">
        <v>2246</v>
      </c>
      <c r="K585" t="s">
        <v>4</v>
      </c>
      <c r="L585" t="s">
        <v>142</v>
      </c>
      <c r="M585" s="20" t="str">
        <f t="shared" si="85"/>
        <v>N</v>
      </c>
      <c r="N585" s="3">
        <v>5</v>
      </c>
      <c r="O585" s="23">
        <f t="shared" si="86"/>
        <v>5</v>
      </c>
      <c r="P585" s="3">
        <v>25</v>
      </c>
      <c r="Q585" s="3">
        <f>VLOOKUP(J585,Aux_H_adj!$X$2:$Y$922,2,FALSE)</f>
        <v>25</v>
      </c>
      <c r="R585" s="3">
        <f>VLOOKUP(J585,Aux_H_adj!$X$2:$Z$922,3,FALSE)</f>
        <v>25</v>
      </c>
      <c r="S585" s="3">
        <f t="shared" si="83"/>
        <v>7.9577471545947667</v>
      </c>
      <c r="T585" s="3">
        <v>31.2</v>
      </c>
      <c r="U585" s="23">
        <f t="shared" si="87"/>
        <v>31.2</v>
      </c>
      <c r="V585" s="3">
        <f t="shared" si="84"/>
        <v>9.9312684489342686</v>
      </c>
      <c r="W585" s="27">
        <f t="shared" si="88"/>
        <v>5.0000000000000001E-3</v>
      </c>
      <c r="X585" s="27">
        <f t="shared" si="89"/>
        <v>7.7000000000000002E-3</v>
      </c>
      <c r="Y585" s="3">
        <f>VLOOKUP(K585,SSP!$B$2:$D$113,3,FALSE)</f>
        <v>0.46000000000000074</v>
      </c>
      <c r="Z585" s="3">
        <f>EXP(Ferez!$B$8+Ferez!$B$9*LN(X585)+Ferez!$B$10*LN(O585)+Ferez!$B$11*LN(Y585))</f>
        <v>8.9677718051091269</v>
      </c>
      <c r="AA585" s="3">
        <f>EXP(Ferez!$C$8+Ferez!$C$9*LN(Z585))</f>
        <v>3.8169933171600507</v>
      </c>
      <c r="AB585" s="3">
        <f>Ferez!$D$8+Ferez!$D$9*Z585+Ferez!$D$10*AA585</f>
        <v>1.1575744459409341</v>
      </c>
      <c r="AC585" s="3">
        <f t="shared" si="90"/>
        <v>13.942339568210112</v>
      </c>
      <c r="AD585" s="3">
        <f>AC585*Ferez!$D$19</f>
        <v>6.9711697841050562</v>
      </c>
      <c r="AE585" s="3">
        <f>(AD585/1000)*(10000/Ferez!$D$21)</f>
        <v>0.17427924460262639</v>
      </c>
      <c r="AF585" s="3">
        <f t="shared" si="91"/>
        <v>10.125346251050061</v>
      </c>
      <c r="AG585" s="3">
        <f>AF585*Ferez!$D$19</f>
        <v>5.0626731255250306</v>
      </c>
      <c r="AH585" s="3">
        <f>(AG585/1000)*(10000/Ferez!$D$21)</f>
        <v>0.12656682813812575</v>
      </c>
      <c r="AI585" s="3">
        <f>AE585*Ferez!$D$20</f>
        <v>0.63902389687629679</v>
      </c>
    </row>
    <row r="586" spans="1:35" x14ac:dyDescent="0.25">
      <c r="A586" s="4">
        <v>1317</v>
      </c>
      <c r="B586" s="21" t="s">
        <v>3522</v>
      </c>
      <c r="C586" s="104">
        <v>4</v>
      </c>
      <c r="D586" s="22" t="s">
        <v>2005</v>
      </c>
      <c r="E586" s="100">
        <v>40801</v>
      </c>
      <c r="F586" s="100">
        <v>44204</v>
      </c>
      <c r="G586" s="105">
        <v>9.3000000000000007</v>
      </c>
      <c r="H586" s="20" t="s">
        <v>2102</v>
      </c>
      <c r="I586" s="20" t="s">
        <v>2103</v>
      </c>
      <c r="J586" s="13">
        <v>3595</v>
      </c>
      <c r="K586" t="s">
        <v>123</v>
      </c>
      <c r="L586" t="s">
        <v>122</v>
      </c>
      <c r="M586" s="20" t="str">
        <f t="shared" si="85"/>
        <v>N</v>
      </c>
      <c r="N586" s="3">
        <v>5.2</v>
      </c>
      <c r="O586" s="23">
        <f t="shared" si="86"/>
        <v>5.2</v>
      </c>
      <c r="P586" s="3">
        <v>13.7</v>
      </c>
      <c r="Q586" s="3">
        <f>VLOOKUP(J586,Aux_H_adj!$X$2:$Y$922,2,FALSE)</f>
        <v>13.7</v>
      </c>
      <c r="R586" s="3">
        <f>VLOOKUP(J586,Aux_H_adj!$X$2:$Z$922,3,FALSE)</f>
        <v>22.6</v>
      </c>
      <c r="S586" s="3">
        <f t="shared" si="83"/>
        <v>4.3608454407179318</v>
      </c>
      <c r="T586" s="3">
        <v>17</v>
      </c>
      <c r="U586" s="23">
        <f t="shared" si="87"/>
        <v>17</v>
      </c>
      <c r="V586" s="3">
        <f t="shared" si="84"/>
        <v>5.4112680651244416</v>
      </c>
      <c r="W586" s="27">
        <f t="shared" si="88"/>
        <v>1.5E-3</v>
      </c>
      <c r="X586" s="27">
        <f t="shared" si="89"/>
        <v>2.3E-3</v>
      </c>
      <c r="Y586" s="3">
        <f>VLOOKUP(K586,SSP!$B$2:$D$113,3,FALSE)</f>
        <v>0.49000000000000016</v>
      </c>
      <c r="Z586" s="3">
        <f>EXP(Ferez!$B$8+Ferez!$B$9*LN(X586)+Ferez!$B$10*LN(O586)+Ferez!$B$11*LN(Y586))</f>
        <v>3.1713180596554462</v>
      </c>
      <c r="AA586" s="3">
        <f>EXP(Ferez!$C$8+Ferez!$C$9*LN(Z586))</f>
        <v>1.7650740904685636</v>
      </c>
      <c r="AB586" s="3">
        <f>Ferez!$D$8+Ferez!$D$9*Z586+Ferez!$D$10*AA586</f>
        <v>0.62146914643801687</v>
      </c>
      <c r="AC586" s="3">
        <f t="shared" si="90"/>
        <v>5.5578612965620264</v>
      </c>
      <c r="AD586" s="3">
        <f>AC586*Ferez!$D$19</f>
        <v>2.7789306482810132</v>
      </c>
      <c r="AE586" s="3">
        <f>(AD586/1000)*(10000/Ferez!$D$21)</f>
        <v>6.9473266207025333E-2</v>
      </c>
      <c r="AF586" s="3">
        <f t="shared" si="91"/>
        <v>3.7927872060934629</v>
      </c>
      <c r="AG586" s="3">
        <f>AF586*Ferez!$D$19</f>
        <v>1.8963936030467314</v>
      </c>
      <c r="AH586" s="3">
        <f>(AG586/1000)*(10000/Ferez!$D$21)</f>
        <v>4.7409840076168282E-2</v>
      </c>
      <c r="AI586" s="3">
        <f>AE586*Ferez!$D$20</f>
        <v>0.25473530942575956</v>
      </c>
    </row>
    <row r="587" spans="1:35" x14ac:dyDescent="0.25">
      <c r="A587" s="4">
        <v>1332</v>
      </c>
      <c r="B587" s="21" t="s">
        <v>3522</v>
      </c>
      <c r="C587" s="104">
        <v>4</v>
      </c>
      <c r="D587" s="22" t="s">
        <v>2005</v>
      </c>
      <c r="E587" s="100">
        <v>40801</v>
      </c>
      <c r="F587" s="100">
        <v>44204</v>
      </c>
      <c r="G587" s="105">
        <v>9.3000000000000007</v>
      </c>
      <c r="H587" s="20" t="s">
        <v>2125</v>
      </c>
      <c r="I587" s="20" t="s">
        <v>2126</v>
      </c>
      <c r="J587" s="13">
        <v>3693</v>
      </c>
      <c r="K587" t="s">
        <v>123</v>
      </c>
      <c r="L587" t="s">
        <v>122</v>
      </c>
      <c r="M587" s="20" t="str">
        <f t="shared" si="85"/>
        <v>N</v>
      </c>
      <c r="N587" s="3">
        <v>6</v>
      </c>
      <c r="O587" s="23">
        <f t="shared" si="86"/>
        <v>6</v>
      </c>
      <c r="P587" s="3">
        <v>12.7</v>
      </c>
      <c r="Q587" s="3">
        <f>VLOOKUP(J587,Aux_H_adj!$X$2:$Y$922,2,FALSE)</f>
        <v>12.7</v>
      </c>
      <c r="R587" s="3">
        <f>VLOOKUP(J587,Aux_H_adj!$X$2:$Z$922,3,FALSE)</f>
        <v>12.7</v>
      </c>
      <c r="S587" s="3">
        <f t="shared" si="83"/>
        <v>4.0425355545341413</v>
      </c>
      <c r="T587" s="3">
        <v>16</v>
      </c>
      <c r="U587" s="23">
        <f t="shared" si="87"/>
        <v>16</v>
      </c>
      <c r="V587" s="3">
        <f t="shared" si="84"/>
        <v>5.0929581789406511</v>
      </c>
      <c r="W587" s="27">
        <f t="shared" si="88"/>
        <v>1.2999999999999999E-3</v>
      </c>
      <c r="X587" s="27">
        <f t="shared" si="89"/>
        <v>2E-3</v>
      </c>
      <c r="Y587" s="3">
        <f>VLOOKUP(K587,SSP!$B$2:$D$113,3,FALSE)</f>
        <v>0.49000000000000016</v>
      </c>
      <c r="Z587" s="3">
        <f>EXP(Ferez!$B$8+Ferez!$B$9*LN(X587)+Ferez!$B$10*LN(O587)+Ferez!$B$11*LN(Y587))</f>
        <v>3.1888737928491597</v>
      </c>
      <c r="AA587" s="3">
        <f>EXP(Ferez!$C$8+Ferez!$C$9*LN(Z587))</f>
        <v>1.7723187652051131</v>
      </c>
      <c r="AB587" s="3">
        <f>Ferez!$D$8+Ferez!$D$9*Z587+Ferez!$D$10*AA587</f>
        <v>0.62300404132239029</v>
      </c>
      <c r="AC587" s="3">
        <f t="shared" si="90"/>
        <v>5.5841965993766625</v>
      </c>
      <c r="AD587" s="3">
        <f>AC587*Ferez!$D$19</f>
        <v>2.7920982996883312</v>
      </c>
      <c r="AE587" s="3">
        <f>(AD587/1000)*(10000/Ferez!$D$21)</f>
        <v>6.9802457492208286E-2</v>
      </c>
      <c r="AF587" s="3">
        <f t="shared" si="91"/>
        <v>3.81187783417155</v>
      </c>
      <c r="AG587" s="3">
        <f>AF587*Ferez!$D$19</f>
        <v>1.905938917085775</v>
      </c>
      <c r="AH587" s="3">
        <f>(AG587/1000)*(10000/Ferez!$D$21)</f>
        <v>4.7648472927144372E-2</v>
      </c>
      <c r="AI587" s="3">
        <f>AE587*Ferez!$D$20</f>
        <v>0.25594234413809702</v>
      </c>
    </row>
    <row r="588" spans="1:35" x14ac:dyDescent="0.25">
      <c r="A588" s="4">
        <v>1322</v>
      </c>
      <c r="B588" s="21" t="s">
        <v>3522</v>
      </c>
      <c r="C588" s="104">
        <v>4</v>
      </c>
      <c r="D588" s="22" t="s">
        <v>2005</v>
      </c>
      <c r="E588" s="100">
        <v>40801</v>
      </c>
      <c r="F588" s="100">
        <v>44204</v>
      </c>
      <c r="G588" s="105">
        <v>9.3000000000000007</v>
      </c>
      <c r="H588" s="20" t="s">
        <v>2109</v>
      </c>
      <c r="I588" s="20" t="s">
        <v>2110</v>
      </c>
      <c r="J588" s="13">
        <v>3694</v>
      </c>
      <c r="K588" t="s">
        <v>110</v>
      </c>
      <c r="L588" t="s">
        <v>109</v>
      </c>
      <c r="M588" s="20" t="str">
        <f t="shared" si="85"/>
        <v>S</v>
      </c>
      <c r="N588" s="3">
        <v>3.5</v>
      </c>
      <c r="O588" s="23">
        <f t="shared" si="86"/>
        <v>3.5</v>
      </c>
      <c r="P588" s="3">
        <v>19.2</v>
      </c>
      <c r="Q588" s="3">
        <f>VLOOKUP(J588,Aux_H_adj!$X$2:$Y$922,2,FALSE)</f>
        <v>15.8</v>
      </c>
      <c r="R588" s="3">
        <f>VLOOKUP(J588,Aux_H_adj!$X$2:$Z$922,3,FALSE)</f>
        <v>19.2</v>
      </c>
      <c r="S588" s="3">
        <f t="shared" si="83"/>
        <v>6.1115498147287806</v>
      </c>
      <c r="T588" s="3">
        <v>33</v>
      </c>
      <c r="U588" s="23">
        <f t="shared" si="87"/>
        <v>23.41</v>
      </c>
      <c r="V588" s="3">
        <f t="shared" si="84"/>
        <v>7.4516344355625401</v>
      </c>
      <c r="W588" s="27">
        <f t="shared" si="88"/>
        <v>2.8999999999999998E-3</v>
      </c>
      <c r="X588" s="27">
        <f t="shared" si="89"/>
        <v>4.4000000000000003E-3</v>
      </c>
      <c r="Y588" s="3">
        <f>VLOOKUP(K588,SSP!$B$2:$D$113,3,FALSE)</f>
        <v>0.34</v>
      </c>
      <c r="Z588" s="3">
        <f>EXP(Ferez!$B$8+Ferez!$B$9*LN(X588)+Ferez!$B$10*LN(O588)+Ferez!$B$11*LN(Y588))</f>
        <v>2.7535943894704071</v>
      </c>
      <c r="AA588" s="3">
        <f>EXP(Ferez!$C$8+Ferez!$C$9*LN(Z588))</f>
        <v>1.5894637379695693</v>
      </c>
      <c r="AB588" s="3">
        <f>Ferez!$D$8+Ferez!$D$9*Z588+Ferez!$D$10*AA588</f>
        <v>0.58522608236101847</v>
      </c>
      <c r="AC588" s="3">
        <f t="shared" si="90"/>
        <v>4.928284209800994</v>
      </c>
      <c r="AD588" s="3">
        <f>AC588*Ferez!$D$19</f>
        <v>2.464142104900497</v>
      </c>
      <c r="AE588" s="3">
        <f>(AD588/1000)*(10000/Ferez!$D$21)</f>
        <v>6.1603552622512422E-2</v>
      </c>
      <c r="AF588" s="3">
        <f t="shared" si="91"/>
        <v>3.3388204718314256</v>
      </c>
      <c r="AG588" s="3">
        <f>AF588*Ferez!$D$19</f>
        <v>1.6694102359157128</v>
      </c>
      <c r="AH588" s="3">
        <f>(AG588/1000)*(10000/Ferez!$D$21)</f>
        <v>4.1735255897892821E-2</v>
      </c>
      <c r="AI588" s="3">
        <f>AE588*Ferez!$D$20</f>
        <v>0.2258796929492122</v>
      </c>
    </row>
    <row r="589" spans="1:35" x14ac:dyDescent="0.25">
      <c r="A589" s="4">
        <v>1323</v>
      </c>
      <c r="B589" s="21" t="s">
        <v>3522</v>
      </c>
      <c r="C589" s="104">
        <v>4</v>
      </c>
      <c r="D589" s="22" t="s">
        <v>2005</v>
      </c>
      <c r="E589" s="100">
        <v>40801</v>
      </c>
      <c r="F589" s="100">
        <v>44204</v>
      </c>
      <c r="G589" s="105">
        <v>9.3000000000000007</v>
      </c>
      <c r="H589" s="20" t="s">
        <v>2109</v>
      </c>
      <c r="I589" s="20" t="s">
        <v>2111</v>
      </c>
      <c r="J589" s="13">
        <v>3694</v>
      </c>
      <c r="K589" t="s">
        <v>110</v>
      </c>
      <c r="L589" t="s">
        <v>109</v>
      </c>
      <c r="M589" s="20" t="str">
        <f t="shared" si="85"/>
        <v>S</v>
      </c>
      <c r="N589" s="3">
        <v>3.5</v>
      </c>
      <c r="O589" s="23">
        <f t="shared" si="86"/>
        <v>3.5</v>
      </c>
      <c r="P589" s="3">
        <v>15.8</v>
      </c>
      <c r="Q589" s="3">
        <f>VLOOKUP(J589,Aux_H_adj!$X$2:$Y$922,2,FALSE)</f>
        <v>15.8</v>
      </c>
      <c r="R589" s="3">
        <f>VLOOKUP(J589,Aux_H_adj!$X$2:$Z$922,3,FALSE)</f>
        <v>19.2</v>
      </c>
      <c r="S589" s="3">
        <f t="shared" si="83"/>
        <v>5.0292962017038931</v>
      </c>
      <c r="T589" s="3">
        <v>33</v>
      </c>
      <c r="U589" s="23">
        <f t="shared" si="87"/>
        <v>19.260000000000002</v>
      </c>
      <c r="V589" s="3">
        <f t="shared" si="84"/>
        <v>6.1306484078998089</v>
      </c>
      <c r="W589" s="27">
        <f t="shared" si="88"/>
        <v>2E-3</v>
      </c>
      <c r="X589" s="27">
        <f t="shared" si="89"/>
        <v>3.0000000000000001E-3</v>
      </c>
      <c r="Y589" s="3">
        <f>VLOOKUP(K589,SSP!$B$2:$D$113,3,FALSE)</f>
        <v>0.34</v>
      </c>
      <c r="Z589" s="3">
        <f>EXP(Ferez!$B$8+Ferez!$B$9*LN(X589)+Ferez!$B$10*LN(O589)+Ferez!$B$11*LN(Y589))</f>
        <v>1.9174619492038685</v>
      </c>
      <c r="AA589" s="3">
        <f>EXP(Ferez!$C$8+Ferez!$C$9*LN(Z589))</f>
        <v>1.2151581807333911</v>
      </c>
      <c r="AB589" s="3">
        <f>Ferez!$D$8+Ferez!$D$9*Z589+Ferez!$D$10*AA589</f>
        <v>0.51464605602873481</v>
      </c>
      <c r="AC589" s="3">
        <f t="shared" si="90"/>
        <v>3.6472661859659943</v>
      </c>
      <c r="AD589" s="3">
        <f>AC589*Ferez!$D$19</f>
        <v>1.8236330929829971</v>
      </c>
      <c r="AE589" s="3">
        <f>(AD589/1000)*(10000/Ferez!$D$21)</f>
        <v>4.559082732457493E-2</v>
      </c>
      <c r="AF589" s="3">
        <f t="shared" si="91"/>
        <v>2.4321080052326032</v>
      </c>
      <c r="AG589" s="3">
        <f>AF589*Ferez!$D$19</f>
        <v>1.2160540026163016</v>
      </c>
      <c r="AH589" s="3">
        <f>(AG589/1000)*(10000/Ferez!$D$21)</f>
        <v>3.0401350065407538E-2</v>
      </c>
      <c r="AI589" s="3">
        <f>AE589*Ferez!$D$20</f>
        <v>0.16716636685677475</v>
      </c>
    </row>
    <row r="590" spans="1:35" x14ac:dyDescent="0.25">
      <c r="A590" s="4">
        <v>1316</v>
      </c>
      <c r="B590" s="21" t="s">
        <v>3522</v>
      </c>
      <c r="C590" s="104">
        <v>4</v>
      </c>
      <c r="D590" s="22" t="s">
        <v>2005</v>
      </c>
      <c r="E590" s="100">
        <v>40801</v>
      </c>
      <c r="F590" s="100">
        <v>44204</v>
      </c>
      <c r="G590" s="105">
        <v>9.3000000000000007</v>
      </c>
      <c r="H590" s="20" t="s">
        <v>2100</v>
      </c>
      <c r="I590" s="20" t="s">
        <v>2101</v>
      </c>
      <c r="J590" s="13">
        <v>3696</v>
      </c>
      <c r="K590" t="s">
        <v>123</v>
      </c>
      <c r="L590" t="s">
        <v>122</v>
      </c>
      <c r="M590" s="20" t="str">
        <f t="shared" si="85"/>
        <v>N</v>
      </c>
      <c r="N590" s="3">
        <v>5</v>
      </c>
      <c r="O590" s="23">
        <f t="shared" si="86"/>
        <v>5</v>
      </c>
      <c r="P590" s="3">
        <v>11</v>
      </c>
      <c r="Q590" s="3">
        <f>VLOOKUP(J590,Aux_H_adj!$X$2:$Y$922,2,FALSE)</f>
        <v>11</v>
      </c>
      <c r="R590" s="3">
        <f>VLOOKUP(J590,Aux_H_adj!$X$2:$Z$922,3,FALSE)</f>
        <v>11</v>
      </c>
      <c r="S590" s="3">
        <f t="shared" si="83"/>
        <v>3.5014087480216975</v>
      </c>
      <c r="T590" s="3">
        <v>14</v>
      </c>
      <c r="U590" s="23">
        <f t="shared" si="87"/>
        <v>14</v>
      </c>
      <c r="V590" s="3">
        <f t="shared" si="84"/>
        <v>4.45633840657307</v>
      </c>
      <c r="W590" s="27">
        <f t="shared" si="88"/>
        <v>1E-3</v>
      </c>
      <c r="X590" s="27">
        <f t="shared" si="89"/>
        <v>1.6000000000000001E-3</v>
      </c>
      <c r="Y590" s="3">
        <f>VLOOKUP(K590,SSP!$B$2:$D$113,3,FALSE)</f>
        <v>0.49000000000000016</v>
      </c>
      <c r="Z590" s="3">
        <f>EXP(Ferez!$B$8+Ferez!$B$9*LN(X590)+Ferez!$B$10*LN(O590)+Ferez!$B$11*LN(Y590))</f>
        <v>2.1673686690985856</v>
      </c>
      <c r="AA590" s="3">
        <f>EXP(Ferez!$C$8+Ferez!$C$9*LN(Z590))</f>
        <v>1.3307917442572086</v>
      </c>
      <c r="AB590" s="3">
        <f>Ferez!$D$8+Ferez!$D$9*Z590+Ferez!$D$10*AA590</f>
        <v>0.5354171557959605</v>
      </c>
      <c r="AC590" s="3">
        <f t="shared" si="90"/>
        <v>4.0335775691517552</v>
      </c>
      <c r="AD590" s="3">
        <f>AC590*Ferez!$D$19</f>
        <v>2.0167887845758776</v>
      </c>
      <c r="AE590" s="3">
        <f>(AD590/1000)*(10000/Ferez!$D$21)</f>
        <v>5.0419719614396938E-2</v>
      </c>
      <c r="AF590" s="3">
        <f t="shared" si="91"/>
        <v>2.702785824894546</v>
      </c>
      <c r="AG590" s="3">
        <f>AF590*Ferez!$D$19</f>
        <v>1.351392912447273</v>
      </c>
      <c r="AH590" s="3">
        <f>(AG590/1000)*(10000/Ferez!$D$21)</f>
        <v>3.3784822811181822E-2</v>
      </c>
      <c r="AI590" s="3">
        <f>AE590*Ferez!$D$20</f>
        <v>0.18487230525278878</v>
      </c>
    </row>
    <row r="591" spans="1:35" x14ac:dyDescent="0.25">
      <c r="A591" s="4">
        <v>1287</v>
      </c>
      <c r="B591" s="21" t="s">
        <v>3522</v>
      </c>
      <c r="C591" s="104">
        <v>4</v>
      </c>
      <c r="D591" s="22" t="s">
        <v>2005</v>
      </c>
      <c r="E591" s="100">
        <v>40801</v>
      </c>
      <c r="F591" s="100">
        <v>44204</v>
      </c>
      <c r="G591" s="105">
        <v>9.3000000000000007</v>
      </c>
      <c r="H591" s="20" t="s">
        <v>2056</v>
      </c>
      <c r="I591" s="20" t="s">
        <v>2057</v>
      </c>
      <c r="J591" s="13">
        <v>3697</v>
      </c>
      <c r="K591" t="s">
        <v>77</v>
      </c>
      <c r="L591" t="s">
        <v>76</v>
      </c>
      <c r="M591" s="20" t="str">
        <f t="shared" si="85"/>
        <v>N</v>
      </c>
      <c r="N591" s="3">
        <v>3.8</v>
      </c>
      <c r="O591" s="23">
        <f t="shared" si="86"/>
        <v>3.8</v>
      </c>
      <c r="P591" s="3">
        <v>11.4</v>
      </c>
      <c r="Q591" s="3">
        <f>VLOOKUP(J591,Aux_H_adj!$X$2:$Y$922,2,FALSE)</f>
        <v>11.4</v>
      </c>
      <c r="R591" s="3">
        <f>VLOOKUP(J591,Aux_H_adj!$X$2:$Z$922,3,FALSE)</f>
        <v>11.4</v>
      </c>
      <c r="S591" s="3">
        <f t="shared" si="83"/>
        <v>3.6287327024952138</v>
      </c>
      <c r="T591" s="3">
        <v>16.2</v>
      </c>
      <c r="U591" s="23">
        <f t="shared" si="87"/>
        <v>16.2</v>
      </c>
      <c r="V591" s="3">
        <f t="shared" si="84"/>
        <v>5.156620156177409</v>
      </c>
      <c r="W591" s="27">
        <f t="shared" si="88"/>
        <v>1E-3</v>
      </c>
      <c r="X591" s="27">
        <f t="shared" si="89"/>
        <v>2.0999999999999999E-3</v>
      </c>
      <c r="Y591" s="3">
        <f>VLOOKUP(K591,SSP!$B$2:$D$113,3,FALSE)</f>
        <v>0.44999999999999973</v>
      </c>
      <c r="Z591" s="3">
        <f>EXP(Ferez!$B$8+Ferez!$B$9*LN(X591)+Ferez!$B$10*LN(O591)+Ferez!$B$11*LN(Y591))</f>
        <v>1.9730151875161677</v>
      </c>
      <c r="AA591" s="3">
        <f>EXP(Ferez!$C$8+Ferez!$C$9*LN(Z591))</f>
        <v>1.241183429641729</v>
      </c>
      <c r="AB591" s="3">
        <f>Ferez!$D$8+Ferez!$D$9*Z591+Ferez!$D$10*AA591</f>
        <v>0.51923576291265383</v>
      </c>
      <c r="AC591" s="3">
        <f t="shared" si="90"/>
        <v>3.733434380070551</v>
      </c>
      <c r="AD591" s="3">
        <f>AC591*Ferez!$D$19</f>
        <v>1.8667171900352755</v>
      </c>
      <c r="AE591" s="3">
        <f>(AD591/1000)*(10000/Ferez!$D$21)</f>
        <v>4.6667929750881888E-2</v>
      </c>
      <c r="AF591" s="3">
        <f t="shared" si="91"/>
        <v>2.4922509504288213</v>
      </c>
      <c r="AG591" s="3">
        <f>AF591*Ferez!$D$19</f>
        <v>1.2461254752144106</v>
      </c>
      <c r="AH591" s="3">
        <f>(AG591/1000)*(10000/Ferez!$D$21)</f>
        <v>3.1153136880360265E-2</v>
      </c>
      <c r="AI591" s="3">
        <f>AE591*Ferez!$D$20</f>
        <v>0.17111574241990024</v>
      </c>
    </row>
    <row r="592" spans="1:35" x14ac:dyDescent="0.25">
      <c r="A592" s="4">
        <v>1288</v>
      </c>
      <c r="B592" s="21" t="s">
        <v>3522</v>
      </c>
      <c r="C592" s="104">
        <v>4</v>
      </c>
      <c r="D592" s="22" t="s">
        <v>2005</v>
      </c>
      <c r="E592" s="100">
        <v>40801</v>
      </c>
      <c r="F592" s="100">
        <v>44204</v>
      </c>
      <c r="G592" s="105">
        <v>9.3000000000000007</v>
      </c>
      <c r="H592" s="20" t="s">
        <v>2058</v>
      </c>
      <c r="I592" s="20" t="s">
        <v>2059</v>
      </c>
      <c r="J592" s="13">
        <v>3698</v>
      </c>
      <c r="K592" t="s">
        <v>77</v>
      </c>
      <c r="L592" t="s">
        <v>76</v>
      </c>
      <c r="M592" s="20" t="str">
        <f t="shared" si="85"/>
        <v>S</v>
      </c>
      <c r="N592" s="3">
        <v>5.5</v>
      </c>
      <c r="O592" s="23">
        <f t="shared" si="86"/>
        <v>5.5</v>
      </c>
      <c r="P592" s="3">
        <v>13</v>
      </c>
      <c r="Q592" s="3">
        <f>VLOOKUP(J592,Aux_H_adj!$X$2:$Y$922,2,FALSE)</f>
        <v>11.2</v>
      </c>
      <c r="R592" s="3">
        <f>VLOOKUP(J592,Aux_H_adj!$X$2:$Z$922,3,FALSE)</f>
        <v>13</v>
      </c>
      <c r="S592" s="3">
        <f t="shared" si="83"/>
        <v>4.1380285203892786</v>
      </c>
      <c r="T592" s="3">
        <v>14.6</v>
      </c>
      <c r="U592" s="23">
        <f t="shared" si="87"/>
        <v>15.85</v>
      </c>
      <c r="V592" s="3">
        <f t="shared" si="84"/>
        <v>5.0452116960130819</v>
      </c>
      <c r="W592" s="27">
        <f t="shared" si="88"/>
        <v>1.2999999999999999E-3</v>
      </c>
      <c r="X592" s="27">
        <f t="shared" si="89"/>
        <v>2E-3</v>
      </c>
      <c r="Y592" s="3">
        <f>VLOOKUP(K592,SSP!$B$2:$D$113,3,FALSE)</f>
        <v>0.44999999999999973</v>
      </c>
      <c r="Z592" s="3">
        <f>EXP(Ferez!$B$8+Ferez!$B$9*LN(X592)+Ferez!$B$10*LN(O592)+Ferez!$B$11*LN(Y592))</f>
        <v>2.6884365583402885</v>
      </c>
      <c r="AA592" s="3">
        <f>EXP(Ferez!$C$8+Ferez!$C$9*LN(Z592))</f>
        <v>1.5614712992470479</v>
      </c>
      <c r="AB592" s="3">
        <f>Ferez!$D$8+Ferez!$D$9*Z592+Ferez!$D$10*AA592</f>
        <v>0.57962452562035849</v>
      </c>
      <c r="AC592" s="3">
        <f t="shared" si="90"/>
        <v>4.8295323832076953</v>
      </c>
      <c r="AD592" s="3">
        <f>AC592*Ferez!$D$19</f>
        <v>2.4147661916038476</v>
      </c>
      <c r="AE592" s="3">
        <f>(AD592/1000)*(10000/Ferez!$D$21)</f>
        <v>6.0369154790096198E-2</v>
      </c>
      <c r="AF592" s="3">
        <f t="shared" si="91"/>
        <v>3.2680610839606468</v>
      </c>
      <c r="AG592" s="3">
        <f>AF592*Ferez!$D$19</f>
        <v>1.6340305419803234</v>
      </c>
      <c r="AH592" s="3">
        <f>(AG592/1000)*(10000/Ferez!$D$21)</f>
        <v>4.0850763549508083E-2</v>
      </c>
      <c r="AI592" s="3">
        <f>AE592*Ferez!$D$20</f>
        <v>0.22135356756368604</v>
      </c>
    </row>
    <row r="593" spans="1:35" x14ac:dyDescent="0.25">
      <c r="A593" s="4">
        <v>1289</v>
      </c>
      <c r="B593" s="21" t="s">
        <v>3522</v>
      </c>
      <c r="C593" s="104">
        <v>4</v>
      </c>
      <c r="D593" s="22" t="s">
        <v>2005</v>
      </c>
      <c r="E593" s="100">
        <v>40801</v>
      </c>
      <c r="F593" s="100">
        <v>44204</v>
      </c>
      <c r="G593" s="105">
        <v>9.3000000000000007</v>
      </c>
      <c r="H593" s="20" t="s">
        <v>2058</v>
      </c>
      <c r="I593" s="20" t="s">
        <v>2060</v>
      </c>
      <c r="J593" s="13">
        <v>3698</v>
      </c>
      <c r="K593" t="s">
        <v>77</v>
      </c>
      <c r="L593" t="s">
        <v>76</v>
      </c>
      <c r="M593" s="20" t="str">
        <f t="shared" si="85"/>
        <v>S</v>
      </c>
      <c r="N593" s="3">
        <v>5.5</v>
      </c>
      <c r="O593" s="23">
        <f t="shared" si="86"/>
        <v>3.79</v>
      </c>
      <c r="P593" s="3">
        <v>11.2</v>
      </c>
      <c r="Q593" s="3">
        <f>VLOOKUP(J593,Aux_H_adj!$X$2:$Y$922,2,FALSE)</f>
        <v>11.2</v>
      </c>
      <c r="R593" s="3">
        <f>VLOOKUP(J593,Aux_H_adj!$X$2:$Z$922,3,FALSE)</f>
        <v>13</v>
      </c>
      <c r="S593" s="3">
        <f t="shared" si="83"/>
        <v>3.5650707252584555</v>
      </c>
      <c r="T593" s="3">
        <v>14.6</v>
      </c>
      <c r="U593" s="23">
        <f t="shared" si="87"/>
        <v>13.65</v>
      </c>
      <c r="V593" s="3">
        <f t="shared" si="84"/>
        <v>4.344929946408743</v>
      </c>
      <c r="W593" s="27">
        <f t="shared" si="88"/>
        <v>1E-3</v>
      </c>
      <c r="X593" s="27">
        <f t="shared" si="89"/>
        <v>1.5E-3</v>
      </c>
      <c r="Y593" s="3">
        <f>VLOOKUP(K593,SSP!$B$2:$D$113,3,FALSE)</f>
        <v>0.44999999999999973</v>
      </c>
      <c r="Z593" s="3">
        <f>EXP(Ferez!$B$8+Ferez!$B$9*LN(X593)+Ferez!$B$10*LN(O593)+Ferez!$B$11*LN(Y593))</f>
        <v>1.4320161267360247</v>
      </c>
      <c r="AA593" s="3">
        <f>EXP(Ferez!$C$8+Ferez!$C$9*LN(Z593))</f>
        <v>0.97851325937782818</v>
      </c>
      <c r="AB593" s="3">
        <f>Ferez!$D$8+Ferez!$D$9*Z593+Ferez!$D$10*AA593</f>
        <v>0.475334890526242</v>
      </c>
      <c r="AC593" s="3">
        <f t="shared" si="90"/>
        <v>2.8858642766400946</v>
      </c>
      <c r="AD593" s="3">
        <f>AC593*Ferez!$D$19</f>
        <v>1.4429321383200473</v>
      </c>
      <c r="AE593" s="3">
        <f>(AD593/1000)*(10000/Ferez!$D$21)</f>
        <v>3.607330345800118E-2</v>
      </c>
      <c r="AF593" s="3">
        <f t="shared" si="91"/>
        <v>1.9073510172622667</v>
      </c>
      <c r="AG593" s="3">
        <f>AF593*Ferez!$D$19</f>
        <v>0.95367550863113337</v>
      </c>
      <c r="AH593" s="3">
        <f>(AG593/1000)*(10000/Ferez!$D$21)</f>
        <v>2.3841887715778335E-2</v>
      </c>
      <c r="AI593" s="3">
        <f>AE593*Ferez!$D$20</f>
        <v>0.13226877934600431</v>
      </c>
    </row>
    <row r="594" spans="1:35" x14ac:dyDescent="0.25">
      <c r="A594" s="4">
        <v>1262</v>
      </c>
      <c r="B594" s="21" t="s">
        <v>3522</v>
      </c>
      <c r="C594" s="104">
        <v>4</v>
      </c>
      <c r="D594" s="22" t="s">
        <v>2005</v>
      </c>
      <c r="E594" s="100">
        <v>40801</v>
      </c>
      <c r="F594" s="100">
        <v>44204</v>
      </c>
      <c r="G594" s="105">
        <v>9.3000000000000007</v>
      </c>
      <c r="H594" s="20" t="s">
        <v>2022</v>
      </c>
      <c r="I594" s="20" t="s">
        <v>2023</v>
      </c>
      <c r="J594" s="13">
        <v>3699</v>
      </c>
      <c r="K594" t="s">
        <v>123</v>
      </c>
      <c r="L594" t="s">
        <v>122</v>
      </c>
      <c r="M594" s="20" t="str">
        <f t="shared" si="85"/>
        <v>N</v>
      </c>
      <c r="N594" s="3">
        <v>6</v>
      </c>
      <c r="O594" s="23">
        <f t="shared" si="86"/>
        <v>6</v>
      </c>
      <c r="P594" s="3">
        <v>20</v>
      </c>
      <c r="Q594" s="3">
        <f>VLOOKUP(J594,Aux_H_adj!$X$2:$Y$922,2,FALSE)</f>
        <v>20</v>
      </c>
      <c r="R594" s="3">
        <f>VLOOKUP(J594,Aux_H_adj!$X$2:$Z$922,3,FALSE)</f>
        <v>20</v>
      </c>
      <c r="S594" s="3">
        <f t="shared" si="83"/>
        <v>6.366197723675814</v>
      </c>
      <c r="T594" s="3">
        <v>24.6</v>
      </c>
      <c r="U594" s="23">
        <f t="shared" si="87"/>
        <v>24.6</v>
      </c>
      <c r="V594" s="3">
        <f t="shared" si="84"/>
        <v>7.8304232001212517</v>
      </c>
      <c r="W594" s="27">
        <f t="shared" si="88"/>
        <v>3.2000000000000002E-3</v>
      </c>
      <c r="X594" s="27">
        <f t="shared" si="89"/>
        <v>4.7999999999999996E-3</v>
      </c>
      <c r="Y594" s="3">
        <f>VLOOKUP(K594,SSP!$B$2:$D$113,3,FALSE)</f>
        <v>0.49000000000000016</v>
      </c>
      <c r="Z594" s="3">
        <f>EXP(Ferez!$B$8+Ferez!$B$9*LN(X594)+Ferez!$B$10*LN(O594)+Ferez!$B$11*LN(Y594))</f>
        <v>7.2931331432553534</v>
      </c>
      <c r="AA594" s="3">
        <f>EXP(Ferez!$C$8+Ferez!$C$9*LN(Z594))</f>
        <v>3.2742697141940944</v>
      </c>
      <c r="AB594" s="3">
        <f>Ferez!$D$8+Ferez!$D$9*Z594+Ferez!$D$10*AA594</f>
        <v>0.99837077319402612</v>
      </c>
      <c r="AC594" s="3">
        <f t="shared" si="90"/>
        <v>11.565773630643474</v>
      </c>
      <c r="AD594" s="3">
        <f>AC594*Ferez!$D$19</f>
        <v>5.7828868153217368</v>
      </c>
      <c r="AE594" s="3">
        <f>(AD594/1000)*(10000/Ferez!$D$21)</f>
        <v>0.1445721703830434</v>
      </c>
      <c r="AF594" s="3">
        <f t="shared" si="91"/>
        <v>8.2915039164493791</v>
      </c>
      <c r="AG594" s="3">
        <f>AF594*Ferez!$D$19</f>
        <v>4.1457519582246896</v>
      </c>
      <c r="AH594" s="3">
        <f>(AG594/1000)*(10000/Ferez!$D$21)</f>
        <v>0.10364379895561723</v>
      </c>
      <c r="AI594" s="3">
        <f>AE594*Ferez!$D$20</f>
        <v>0.53009795807115911</v>
      </c>
    </row>
    <row r="595" spans="1:35" x14ac:dyDescent="0.25">
      <c r="A595" s="4">
        <v>1263</v>
      </c>
      <c r="B595" s="21" t="s">
        <v>3522</v>
      </c>
      <c r="C595" s="104">
        <v>4</v>
      </c>
      <c r="D595" s="22" t="s">
        <v>2005</v>
      </c>
      <c r="E595" s="100">
        <v>40801</v>
      </c>
      <c r="F595" s="100">
        <v>44204</v>
      </c>
      <c r="G595" s="105">
        <v>9.3000000000000007</v>
      </c>
      <c r="H595" s="20" t="s">
        <v>2024</v>
      </c>
      <c r="I595" s="20" t="s">
        <v>2025</v>
      </c>
      <c r="J595" s="13">
        <v>3700</v>
      </c>
      <c r="K595" t="s">
        <v>123</v>
      </c>
      <c r="L595" t="s">
        <v>122</v>
      </c>
      <c r="M595" s="20" t="str">
        <f t="shared" si="85"/>
        <v>N</v>
      </c>
      <c r="N595" s="3">
        <v>4</v>
      </c>
      <c r="O595" s="23">
        <f t="shared" si="86"/>
        <v>4</v>
      </c>
      <c r="P595" s="3">
        <v>13</v>
      </c>
      <c r="Q595" s="3">
        <f>VLOOKUP(J595,Aux_H_adj!$X$2:$Y$922,2,FALSE)</f>
        <v>13</v>
      </c>
      <c r="R595" s="3">
        <f>VLOOKUP(J595,Aux_H_adj!$X$2:$Z$922,3,FALSE)</f>
        <v>13</v>
      </c>
      <c r="S595" s="3">
        <f t="shared" si="83"/>
        <v>4.1380285203892786</v>
      </c>
      <c r="T595" s="3">
        <v>15.7</v>
      </c>
      <c r="U595" s="23">
        <f t="shared" si="87"/>
        <v>15.7</v>
      </c>
      <c r="V595" s="3">
        <f t="shared" si="84"/>
        <v>4.9974652130855137</v>
      </c>
      <c r="W595" s="27">
        <f t="shared" si="88"/>
        <v>1.2999999999999999E-3</v>
      </c>
      <c r="X595" s="27">
        <f t="shared" si="89"/>
        <v>2E-3</v>
      </c>
      <c r="Y595" s="3">
        <f>VLOOKUP(K595,SSP!$B$2:$D$113,3,FALSE)</f>
        <v>0.49000000000000016</v>
      </c>
      <c r="Z595" s="3">
        <f>EXP(Ferez!$B$8+Ferez!$B$9*LN(X595)+Ferez!$B$10*LN(O595)+Ferez!$B$11*LN(Y595))</f>
        <v>2.1593889193799027</v>
      </c>
      <c r="AA595" s="3">
        <f>EXP(Ferez!$C$8+Ferez!$C$9*LN(Z595))</f>
        <v>1.3271546087280721</v>
      </c>
      <c r="AB595" s="3">
        <f>Ferez!$D$8+Ferez!$D$9*Z595+Ferez!$D$10*AA595</f>
        <v>0.5347491606083874</v>
      </c>
      <c r="AC595" s="3">
        <f t="shared" si="90"/>
        <v>4.021292688716362</v>
      </c>
      <c r="AD595" s="3">
        <f>AC595*Ferez!$D$19</f>
        <v>2.010646344358181</v>
      </c>
      <c r="AE595" s="3">
        <f>(AD595/1000)*(10000/Ferez!$D$21)</f>
        <v>5.0266158608954524E-2</v>
      </c>
      <c r="AF595" s="3">
        <f t="shared" si="91"/>
        <v>2.6941380799882904</v>
      </c>
      <c r="AG595" s="3">
        <f>AF595*Ferez!$D$19</f>
        <v>1.3470690399941452</v>
      </c>
      <c r="AH595" s="3">
        <f>(AG595/1000)*(10000/Ferez!$D$21)</f>
        <v>3.3676725999853628E-2</v>
      </c>
      <c r="AI595" s="3">
        <f>AE595*Ferez!$D$20</f>
        <v>0.18430924823283323</v>
      </c>
    </row>
    <row r="596" spans="1:35" x14ac:dyDescent="0.25">
      <c r="A596" s="4">
        <v>1377</v>
      </c>
      <c r="B596" s="21" t="s">
        <v>3522</v>
      </c>
      <c r="C596" s="104">
        <v>3</v>
      </c>
      <c r="D596" s="22" t="s">
        <v>2158</v>
      </c>
      <c r="E596" s="100">
        <v>40709</v>
      </c>
      <c r="F596" s="100">
        <v>44204</v>
      </c>
      <c r="G596" s="105">
        <v>9.6</v>
      </c>
      <c r="H596" s="20" t="s">
        <v>2194</v>
      </c>
      <c r="I596" s="20" t="s">
        <v>2195</v>
      </c>
      <c r="J596" s="13">
        <v>2247</v>
      </c>
      <c r="K596" t="s">
        <v>110</v>
      </c>
      <c r="L596" t="s">
        <v>109</v>
      </c>
      <c r="M596" s="20" t="str">
        <f t="shared" si="85"/>
        <v>S</v>
      </c>
      <c r="N596" s="3">
        <v>7</v>
      </c>
      <c r="O596" s="23">
        <f t="shared" si="86"/>
        <v>6.76</v>
      </c>
      <c r="P596" s="3">
        <v>29</v>
      </c>
      <c r="Q596" s="3">
        <f>VLOOKUP(J596,Aux_H_adj!$X$2:$Y$922,2,FALSE)</f>
        <v>20.6</v>
      </c>
      <c r="R596" s="3">
        <f>VLOOKUP(J596,Aux_H_adj!$X$2:$Z$922,3,FALSE)</f>
        <v>38.200000000000003</v>
      </c>
      <c r="S596" s="3">
        <f t="shared" si="83"/>
        <v>9.2309866993299305</v>
      </c>
      <c r="T596" s="3">
        <v>108.3</v>
      </c>
      <c r="U596" s="23">
        <f t="shared" si="87"/>
        <v>35.35</v>
      </c>
      <c r="V596" s="3">
        <f t="shared" si="84"/>
        <v>11.252254476597001</v>
      </c>
      <c r="W596" s="27">
        <f t="shared" si="88"/>
        <v>6.7000000000000002E-3</v>
      </c>
      <c r="X596" s="27">
        <f t="shared" si="89"/>
        <v>9.9000000000000008E-3</v>
      </c>
      <c r="Y596" s="3">
        <f>VLOOKUP(K596,SSP!$B$2:$D$113,3,FALSE)</f>
        <v>0.34</v>
      </c>
      <c r="Z596" s="3">
        <f>EXP(Ferez!$B$8+Ferez!$B$9*LN(X596)+Ferez!$B$10*LN(O596)+Ferez!$B$11*LN(Y596))</f>
        <v>11.157196037241386</v>
      </c>
      <c r="AA596" s="3">
        <f>EXP(Ferez!$C$8+Ferez!$C$9*LN(Z596))</f>
        <v>4.4886162336005029</v>
      </c>
      <c r="AB596" s="3">
        <f>Ferez!$D$8+Ferez!$D$9*Z596+Ferez!$D$10*AA596</f>
        <v>1.3689881928800274</v>
      </c>
      <c r="AC596" s="3">
        <f t="shared" si="90"/>
        <v>17.014800463721915</v>
      </c>
      <c r="AD596" s="3">
        <f>AC596*Ferez!$D$19</f>
        <v>8.5074002318609576</v>
      </c>
      <c r="AE596" s="3">
        <f>(AD596/1000)*(10000/Ferez!$D$21)</f>
        <v>0.21268500579652394</v>
      </c>
      <c r="AF596" s="3">
        <f t="shared" si="91"/>
        <v>12.526184230121412</v>
      </c>
      <c r="AG596" s="3">
        <f>AF596*Ferez!$D$19</f>
        <v>6.2630921150607062</v>
      </c>
      <c r="AH596" s="3">
        <f>(AG596/1000)*(10000/Ferez!$D$21)</f>
        <v>0.15657730287651767</v>
      </c>
      <c r="AI596" s="3">
        <f>AE596*Ferez!$D$20</f>
        <v>0.77984502125392108</v>
      </c>
    </row>
    <row r="597" spans="1:35" x14ac:dyDescent="0.25">
      <c r="A597" s="4">
        <v>1378</v>
      </c>
      <c r="B597" s="21" t="s">
        <v>3522</v>
      </c>
      <c r="C597" s="104">
        <v>3</v>
      </c>
      <c r="D597" s="22" t="s">
        <v>2158</v>
      </c>
      <c r="E597" s="100">
        <v>40709</v>
      </c>
      <c r="F597" s="100">
        <v>44204</v>
      </c>
      <c r="G597" s="105">
        <v>9.6</v>
      </c>
      <c r="H597" s="20" t="s">
        <v>2194</v>
      </c>
      <c r="I597" s="20" t="s">
        <v>2196</v>
      </c>
      <c r="J597" s="13">
        <v>2247</v>
      </c>
      <c r="K597" t="s">
        <v>110</v>
      </c>
      <c r="L597" t="s">
        <v>109</v>
      </c>
      <c r="M597" s="20" t="str">
        <f t="shared" si="85"/>
        <v>S</v>
      </c>
      <c r="N597" s="3">
        <v>7</v>
      </c>
      <c r="O597" s="23">
        <f t="shared" si="86"/>
        <v>6.89</v>
      </c>
      <c r="P597" s="3">
        <v>30.3</v>
      </c>
      <c r="Q597" s="3">
        <f>VLOOKUP(J597,Aux_H_adj!$X$2:$Y$922,2,FALSE)</f>
        <v>20.6</v>
      </c>
      <c r="R597" s="3">
        <f>VLOOKUP(J597,Aux_H_adj!$X$2:$Z$922,3,FALSE)</f>
        <v>38.200000000000003</v>
      </c>
      <c r="S597" s="3">
        <f t="shared" si="83"/>
        <v>9.6447895513688575</v>
      </c>
      <c r="T597" s="3">
        <v>108.3</v>
      </c>
      <c r="U597" s="23">
        <f t="shared" si="87"/>
        <v>36.94</v>
      </c>
      <c r="V597" s="3">
        <f t="shared" si="84"/>
        <v>11.758367195629226</v>
      </c>
      <c r="W597" s="27">
        <f t="shared" si="88"/>
        <v>7.3000000000000001E-3</v>
      </c>
      <c r="X597" s="27">
        <f t="shared" si="89"/>
        <v>1.09E-2</v>
      </c>
      <c r="Y597" s="3">
        <f>VLOOKUP(K597,SSP!$B$2:$D$113,3,FALSE)</f>
        <v>0.34</v>
      </c>
      <c r="Z597" s="3">
        <f>EXP(Ferez!$B$8+Ferez!$B$9*LN(X597)+Ferez!$B$10*LN(O597)+Ferez!$B$11*LN(Y597))</f>
        <v>12.445121004411074</v>
      </c>
      <c r="AA597" s="3">
        <f>EXP(Ferez!$C$8+Ferez!$C$9*LN(Z597))</f>
        <v>4.867596215776838</v>
      </c>
      <c r="AB597" s="3">
        <f>Ferez!$D$8+Ferez!$D$9*Z597+Ferez!$D$10*AA597</f>
        <v>1.4947401890283272</v>
      </c>
      <c r="AC597" s="3">
        <f t="shared" si="90"/>
        <v>18.807457409216241</v>
      </c>
      <c r="AD597" s="3">
        <f>AC597*Ferez!$D$19</f>
        <v>9.4037287046081204</v>
      </c>
      <c r="AE597" s="3">
        <f>(AD597/1000)*(10000/Ferez!$D$21)</f>
        <v>0.23509321761520299</v>
      </c>
      <c r="AF597" s="3">
        <f t="shared" si="91"/>
        <v>13.939861193439402</v>
      </c>
      <c r="AG597" s="3">
        <f>AF597*Ferez!$D$19</f>
        <v>6.9699305967197009</v>
      </c>
      <c r="AH597" s="3">
        <f>(AG597/1000)*(10000/Ferez!$D$21)</f>
        <v>0.1742482649179925</v>
      </c>
      <c r="AI597" s="3">
        <f>AE597*Ferez!$D$20</f>
        <v>0.86200846458907765</v>
      </c>
    </row>
    <row r="598" spans="1:35" x14ac:dyDescent="0.25">
      <c r="A598" s="4">
        <v>1379</v>
      </c>
      <c r="B598" s="21" t="s">
        <v>3522</v>
      </c>
      <c r="C598" s="104">
        <v>3</v>
      </c>
      <c r="D598" s="22" t="s">
        <v>2158</v>
      </c>
      <c r="E598" s="100">
        <v>40709</v>
      </c>
      <c r="F598" s="100">
        <v>44204</v>
      </c>
      <c r="G598" s="105">
        <v>9.6</v>
      </c>
      <c r="H598" s="20" t="s">
        <v>2194</v>
      </c>
      <c r="I598" s="20" t="s">
        <v>2197</v>
      </c>
      <c r="J598" s="13">
        <v>2247</v>
      </c>
      <c r="K598" t="s">
        <v>110</v>
      </c>
      <c r="L598" t="s">
        <v>109</v>
      </c>
      <c r="M598" s="20" t="str">
        <f t="shared" si="85"/>
        <v>S</v>
      </c>
      <c r="N598" s="3">
        <v>7</v>
      </c>
      <c r="O598" s="23">
        <f t="shared" si="86"/>
        <v>5.69</v>
      </c>
      <c r="P598" s="3">
        <v>20.6</v>
      </c>
      <c r="Q598" s="3">
        <f>VLOOKUP(J598,Aux_H_adj!$X$2:$Y$922,2,FALSE)</f>
        <v>20.6</v>
      </c>
      <c r="R598" s="3">
        <f>VLOOKUP(J598,Aux_H_adj!$X$2:$Z$922,3,FALSE)</f>
        <v>38.200000000000003</v>
      </c>
      <c r="S598" s="3">
        <f t="shared" si="83"/>
        <v>6.5571836553860887</v>
      </c>
      <c r="T598" s="3">
        <v>108.3</v>
      </c>
      <c r="U598" s="23">
        <f t="shared" si="87"/>
        <v>25.11</v>
      </c>
      <c r="V598" s="3">
        <f t="shared" si="84"/>
        <v>7.9927612420749838</v>
      </c>
      <c r="W598" s="27">
        <f t="shared" si="88"/>
        <v>3.3999999999999998E-3</v>
      </c>
      <c r="X598" s="27">
        <f t="shared" si="89"/>
        <v>5.0000000000000001E-3</v>
      </c>
      <c r="Y598" s="3">
        <f>VLOOKUP(K598,SSP!$B$2:$D$113,3,FALSE)</f>
        <v>0.34</v>
      </c>
      <c r="Z598" s="3">
        <f>EXP(Ferez!$B$8+Ferez!$B$9*LN(X598)+Ferez!$B$10*LN(O598)+Ferez!$B$11*LN(Y598))</f>
        <v>4.9576195989922462</v>
      </c>
      <c r="AA598" s="3">
        <f>EXP(Ferez!$C$8+Ferez!$C$9*LN(Z598))</f>
        <v>2.4588379150268964</v>
      </c>
      <c r="AB598" s="3">
        <f>Ferez!$D$8+Ferez!$D$9*Z598+Ferez!$D$10*AA598</f>
        <v>0.78138578183841711</v>
      </c>
      <c r="AC598" s="3">
        <f t="shared" si="90"/>
        <v>8.1978432958575596</v>
      </c>
      <c r="AD598" s="3">
        <f>AC598*Ferez!$D$19</f>
        <v>4.0989216479287798</v>
      </c>
      <c r="AE598" s="3">
        <f>(AD598/1000)*(10000/Ferez!$D$21)</f>
        <v>0.10247304119821948</v>
      </c>
      <c r="AF598" s="3">
        <f t="shared" si="91"/>
        <v>5.7390053808306636</v>
      </c>
      <c r="AG598" s="3">
        <f>AF598*Ferez!$D$19</f>
        <v>2.8695026904153318</v>
      </c>
      <c r="AH598" s="3">
        <f>(AG598/1000)*(10000/Ferez!$D$21)</f>
        <v>7.1737567260383286E-2</v>
      </c>
      <c r="AI598" s="3">
        <f>AE598*Ferez!$D$20</f>
        <v>0.3757344843934714</v>
      </c>
    </row>
    <row r="599" spans="1:35" x14ac:dyDescent="0.25">
      <c r="A599" s="4">
        <v>1380</v>
      </c>
      <c r="B599" s="21" t="s">
        <v>3522</v>
      </c>
      <c r="C599" s="104">
        <v>3</v>
      </c>
      <c r="D599" s="22" t="s">
        <v>2158</v>
      </c>
      <c r="E599" s="100">
        <v>40709</v>
      </c>
      <c r="F599" s="100">
        <v>44204</v>
      </c>
      <c r="G599" s="105">
        <v>9.6</v>
      </c>
      <c r="H599" s="20" t="s">
        <v>2194</v>
      </c>
      <c r="I599" s="20" t="s">
        <v>2198</v>
      </c>
      <c r="J599" s="13">
        <v>2247</v>
      </c>
      <c r="K599" t="s">
        <v>110</v>
      </c>
      <c r="L599" t="s">
        <v>109</v>
      </c>
      <c r="M599" s="20" t="str">
        <f t="shared" si="85"/>
        <v>S</v>
      </c>
      <c r="N599" s="3">
        <v>7</v>
      </c>
      <c r="O599" s="23">
        <f t="shared" si="86"/>
        <v>7</v>
      </c>
      <c r="P599" s="3">
        <v>38.200000000000003</v>
      </c>
      <c r="Q599" s="3">
        <f>VLOOKUP(J599,Aux_H_adj!$X$2:$Y$922,2,FALSE)</f>
        <v>20.6</v>
      </c>
      <c r="R599" s="3">
        <f>VLOOKUP(J599,Aux_H_adj!$X$2:$Z$922,3,FALSE)</f>
        <v>38.200000000000003</v>
      </c>
      <c r="S599" s="3">
        <f t="shared" si="83"/>
        <v>12.159437652220806</v>
      </c>
      <c r="T599" s="3">
        <v>108.3</v>
      </c>
      <c r="U599" s="23">
        <f t="shared" si="87"/>
        <v>46.57</v>
      </c>
      <c r="V599" s="3">
        <f t="shared" si="84"/>
        <v>14.823691399579133</v>
      </c>
      <c r="W599" s="27">
        <f t="shared" si="88"/>
        <v>1.1599999999999999E-2</v>
      </c>
      <c r="X599" s="27">
        <f t="shared" si="89"/>
        <v>1.7299999999999999E-2</v>
      </c>
      <c r="Y599" s="3">
        <f>VLOOKUP(K599,SSP!$B$2:$D$113,3,FALSE)</f>
        <v>0.34</v>
      </c>
      <c r="Z599" s="3">
        <f>EXP(Ferez!$B$8+Ferez!$B$9*LN(X599)+Ferez!$B$10*LN(O599)+Ferez!$B$11*LN(Y599))</f>
        <v>19.551783996202726</v>
      </c>
      <c r="AA599" s="3">
        <f>EXP(Ferez!$C$8+Ferez!$C$9*LN(Z599))</f>
        <v>6.8058067198048073</v>
      </c>
      <c r="AB599" s="3">
        <f>Ferez!$D$8+Ferez!$D$9*Z599+Ferez!$D$10*AA599</f>
        <v>2.2018182939913267</v>
      </c>
      <c r="AC599" s="3">
        <f t="shared" si="90"/>
        <v>28.559409009998859</v>
      </c>
      <c r="AD599" s="3">
        <f>AC599*Ferez!$D$19</f>
        <v>14.27970450499943</v>
      </c>
      <c r="AE599" s="3">
        <f>(AD599/1000)*(10000/Ferez!$D$21)</f>
        <v>0.35699261262498577</v>
      </c>
      <c r="AF599" s="3">
        <f t="shared" si="91"/>
        <v>21.753602290194053</v>
      </c>
      <c r="AG599" s="3">
        <f>AF599*Ferez!$D$19</f>
        <v>10.876801145097026</v>
      </c>
      <c r="AH599" s="3">
        <f>(AG599/1000)*(10000/Ferez!$D$21)</f>
        <v>0.27192002862742565</v>
      </c>
      <c r="AI599" s="3">
        <f>AE599*Ferez!$D$20</f>
        <v>1.3089729129582812</v>
      </c>
    </row>
    <row r="600" spans="1:35" x14ac:dyDescent="0.25">
      <c r="A600" s="4">
        <v>1381</v>
      </c>
      <c r="B600" s="21" t="s">
        <v>3522</v>
      </c>
      <c r="C600" s="104">
        <v>3</v>
      </c>
      <c r="D600" s="22" t="s">
        <v>2158</v>
      </c>
      <c r="E600" s="100">
        <v>40709</v>
      </c>
      <c r="F600" s="100">
        <v>44204</v>
      </c>
      <c r="G600" s="105">
        <v>9.6</v>
      </c>
      <c r="H600" s="20" t="s">
        <v>2194</v>
      </c>
      <c r="I600" s="20" t="s">
        <v>2199</v>
      </c>
      <c r="J600" s="13">
        <v>2247</v>
      </c>
      <c r="K600" t="s">
        <v>110</v>
      </c>
      <c r="L600" t="s">
        <v>109</v>
      </c>
      <c r="M600" s="20" t="str">
        <f t="shared" si="85"/>
        <v>S</v>
      </c>
      <c r="N600" s="3">
        <v>7</v>
      </c>
      <c r="O600" s="23">
        <f t="shared" si="86"/>
        <v>7</v>
      </c>
      <c r="P600" s="3">
        <v>32.799999999999997</v>
      </c>
      <c r="Q600" s="3">
        <f>VLOOKUP(J600,Aux_H_adj!$X$2:$Y$922,2,FALSE)</f>
        <v>20.6</v>
      </c>
      <c r="R600" s="3">
        <f>VLOOKUP(J600,Aux_H_adj!$X$2:$Z$922,3,FALSE)</f>
        <v>38.200000000000003</v>
      </c>
      <c r="S600" s="3">
        <f t="shared" si="83"/>
        <v>10.440564266828334</v>
      </c>
      <c r="T600" s="3">
        <v>108.3</v>
      </c>
      <c r="U600" s="23">
        <f t="shared" si="87"/>
        <v>39.99</v>
      </c>
      <c r="V600" s="3">
        <f t="shared" si="84"/>
        <v>12.72921234848979</v>
      </c>
      <c r="W600" s="27">
        <f t="shared" si="88"/>
        <v>8.6E-3</v>
      </c>
      <c r="X600" s="27">
        <f t="shared" si="89"/>
        <v>1.2699999999999999E-2</v>
      </c>
      <c r="Y600" s="3">
        <f>VLOOKUP(K600,SSP!$B$2:$D$113,3,FALSE)</f>
        <v>0.34</v>
      </c>
      <c r="Z600" s="3">
        <f>EXP(Ferez!$B$8+Ferez!$B$9*LN(X600)+Ferez!$B$10*LN(O600)+Ferez!$B$11*LN(Y600))</f>
        <v>14.599412985658144</v>
      </c>
      <c r="AA600" s="3">
        <f>EXP(Ferez!$C$8+Ferez!$C$9*LN(Z600))</f>
        <v>5.4797403095673918</v>
      </c>
      <c r="AB600" s="3">
        <f>Ferez!$D$8+Ferez!$D$9*Z600+Ferez!$D$10*AA600</f>
        <v>1.7069605818749078</v>
      </c>
      <c r="AC600" s="3">
        <f t="shared" si="90"/>
        <v>21.786113877100448</v>
      </c>
      <c r="AD600" s="3">
        <f>AC600*Ferez!$D$19</f>
        <v>10.893056938550224</v>
      </c>
      <c r="AE600" s="3">
        <f>(AD600/1000)*(10000/Ferez!$D$21)</f>
        <v>0.27232642346375557</v>
      </c>
      <c r="AF600" s="3">
        <f t="shared" si="91"/>
        <v>16.306373567533051</v>
      </c>
      <c r="AG600" s="3">
        <f>AF600*Ferez!$D$19</f>
        <v>8.1531867837665253</v>
      </c>
      <c r="AH600" s="3">
        <f>(AG600/1000)*(10000/Ferez!$D$21)</f>
        <v>0.20382966959416313</v>
      </c>
      <c r="AI600" s="3">
        <f>AE600*Ferez!$D$20</f>
        <v>0.99853021936710373</v>
      </c>
    </row>
    <row r="601" spans="1:35" x14ac:dyDescent="0.25">
      <c r="A601" s="4">
        <v>1382</v>
      </c>
      <c r="B601" s="21" t="s">
        <v>3522</v>
      </c>
      <c r="C601" s="104">
        <v>3</v>
      </c>
      <c r="D601" s="22" t="s">
        <v>2158</v>
      </c>
      <c r="E601" s="100">
        <v>40709</v>
      </c>
      <c r="F601" s="100">
        <v>44204</v>
      </c>
      <c r="G601" s="105">
        <v>9.6</v>
      </c>
      <c r="H601" s="20" t="s">
        <v>2194</v>
      </c>
      <c r="I601" s="20" t="s">
        <v>2200</v>
      </c>
      <c r="J601" s="13">
        <v>2247</v>
      </c>
      <c r="K601" t="s">
        <v>110</v>
      </c>
      <c r="L601" t="s">
        <v>109</v>
      </c>
      <c r="M601" s="20" t="str">
        <f t="shared" si="85"/>
        <v>S</v>
      </c>
      <c r="N601" s="3">
        <v>7</v>
      </c>
      <c r="O601" s="23">
        <f t="shared" si="86"/>
        <v>6.34</v>
      </c>
      <c r="P601" s="3">
        <v>25.4</v>
      </c>
      <c r="Q601" s="3">
        <f>VLOOKUP(J601,Aux_H_adj!$X$2:$Y$922,2,FALSE)</f>
        <v>20.6</v>
      </c>
      <c r="R601" s="3">
        <f>VLOOKUP(J601,Aux_H_adj!$X$2:$Z$922,3,FALSE)</f>
        <v>38.200000000000003</v>
      </c>
      <c r="S601" s="3">
        <f t="shared" si="83"/>
        <v>8.0850711090682825</v>
      </c>
      <c r="T601" s="3">
        <v>108.3</v>
      </c>
      <c r="U601" s="23">
        <f t="shared" si="87"/>
        <v>30.97</v>
      </c>
      <c r="V601" s="3">
        <f t="shared" si="84"/>
        <v>9.8580571751119965</v>
      </c>
      <c r="W601" s="27">
        <f t="shared" si="88"/>
        <v>5.1000000000000004E-3</v>
      </c>
      <c r="X601" s="27">
        <f t="shared" si="89"/>
        <v>7.6E-3</v>
      </c>
      <c r="Y601" s="3">
        <f>VLOOKUP(K601,SSP!$B$2:$D$113,3,FALSE)</f>
        <v>0.34</v>
      </c>
      <c r="Z601" s="3">
        <f>EXP(Ferez!$B$8+Ferez!$B$9*LN(X601)+Ferez!$B$10*LN(O601)+Ferez!$B$11*LN(Y601))</f>
        <v>8.1709292118467083</v>
      </c>
      <c r="AA601" s="3">
        <f>EXP(Ferez!$C$8+Ferez!$C$9*LN(Z601))</f>
        <v>3.5623459380260196</v>
      </c>
      <c r="AB601" s="3">
        <f>Ferez!$D$8+Ferez!$D$9*Z601+Ferez!$D$10*AA601</f>
        <v>1.0815105355726602</v>
      </c>
      <c r="AC601" s="3">
        <f t="shared" si="90"/>
        <v>12.814785685445388</v>
      </c>
      <c r="AD601" s="3">
        <f>AC601*Ferez!$D$19</f>
        <v>6.407392842722694</v>
      </c>
      <c r="AE601" s="3">
        <f>(AD601/1000)*(10000/Ferez!$D$21)</f>
        <v>0.16018482106806736</v>
      </c>
      <c r="AF601" s="3">
        <f t="shared" si="91"/>
        <v>9.252439747419368</v>
      </c>
      <c r="AG601" s="3">
        <f>AF601*Ferez!$D$19</f>
        <v>4.626219873709684</v>
      </c>
      <c r="AH601" s="3">
        <f>(AG601/1000)*(10000/Ferez!$D$21)</f>
        <v>0.11565549684274209</v>
      </c>
      <c r="AI601" s="3">
        <f>AE601*Ferez!$D$20</f>
        <v>0.58734434391624701</v>
      </c>
    </row>
    <row r="602" spans="1:35" x14ac:dyDescent="0.25">
      <c r="A602" s="4">
        <v>1374</v>
      </c>
      <c r="B602" s="21" t="s">
        <v>3522</v>
      </c>
      <c r="C602" s="104">
        <v>3</v>
      </c>
      <c r="D602" s="22" t="s">
        <v>2158</v>
      </c>
      <c r="E602" s="100">
        <v>40709</v>
      </c>
      <c r="F602" s="100">
        <v>44204</v>
      </c>
      <c r="G602" s="105">
        <v>9.6</v>
      </c>
      <c r="H602" s="20" t="s">
        <v>2190</v>
      </c>
      <c r="I602" s="20" t="s">
        <v>2191</v>
      </c>
      <c r="J602" s="13">
        <v>2248</v>
      </c>
      <c r="K602" t="s">
        <v>7</v>
      </c>
      <c r="L602" t="s">
        <v>193</v>
      </c>
      <c r="M602" s="20" t="str">
        <f t="shared" si="85"/>
        <v>S</v>
      </c>
      <c r="N602" s="3">
        <v>11.2</v>
      </c>
      <c r="O602" s="23">
        <f t="shared" si="86"/>
        <v>7.22</v>
      </c>
      <c r="P602" s="3">
        <v>33.700000000000003</v>
      </c>
      <c r="Q602" s="3">
        <f>VLOOKUP(J602,Aux_H_adj!$X$2:$Y$922,2,FALSE)</f>
        <v>33.700000000000003</v>
      </c>
      <c r="R602" s="3">
        <f>VLOOKUP(J602,Aux_H_adj!$X$2:$Z$922,3,FALSE)</f>
        <v>72.5</v>
      </c>
      <c r="S602" s="3">
        <f t="shared" si="83"/>
        <v>10.727043164393747</v>
      </c>
      <c r="T602" s="3">
        <v>125.2</v>
      </c>
      <c r="U602" s="23">
        <f t="shared" si="87"/>
        <v>41.08</v>
      </c>
      <c r="V602" s="3">
        <f t="shared" si="84"/>
        <v>13.076170124430121</v>
      </c>
      <c r="W602" s="27">
        <f t="shared" si="88"/>
        <v>8.9999999999999993E-3</v>
      </c>
      <c r="X602" s="27">
        <f t="shared" si="89"/>
        <v>1.34E-2</v>
      </c>
      <c r="Y602" s="3">
        <f>VLOOKUP(K602,SSP!$B$2:$D$113,3,FALSE)</f>
        <v>0.57999999999999996</v>
      </c>
      <c r="Z602" s="3">
        <f>EXP(Ferez!$B$8+Ferez!$B$9*LN(X602)+Ferez!$B$10*LN(O602)+Ferez!$B$11*LN(Y602))</f>
        <v>27.313384998762078</v>
      </c>
      <c r="AA602" s="3">
        <f>EXP(Ferez!$C$8+Ferez!$C$9*LN(Z602))</f>
        <v>8.7217893710104395</v>
      </c>
      <c r="AB602" s="3">
        <f>Ferez!$D$8+Ferez!$D$9*Z602+Ferez!$D$10*AA602</f>
        <v>2.991376809129203</v>
      </c>
      <c r="AC602" s="3">
        <f t="shared" si="90"/>
        <v>39.02655117890172</v>
      </c>
      <c r="AD602" s="3">
        <f>AC602*Ferez!$D$19</f>
        <v>19.51327558945086</v>
      </c>
      <c r="AE602" s="3">
        <f>(AD602/1000)*(10000/Ferez!$D$21)</f>
        <v>0.48783188973627151</v>
      </c>
      <c r="AF602" s="3">
        <f t="shared" si="91"/>
        <v>30.304761807891282</v>
      </c>
      <c r="AG602" s="3">
        <f>AF602*Ferez!$D$19</f>
        <v>15.152380903945641</v>
      </c>
      <c r="AH602" s="3">
        <f>(AG602/1000)*(10000/Ferez!$D$21)</f>
        <v>0.37880952259864104</v>
      </c>
      <c r="AI602" s="3">
        <f>AE602*Ferez!$D$20</f>
        <v>1.7887169290329954</v>
      </c>
    </row>
    <row r="603" spans="1:35" x14ac:dyDescent="0.25">
      <c r="A603" s="4">
        <v>1375</v>
      </c>
      <c r="B603" s="21" t="s">
        <v>3522</v>
      </c>
      <c r="C603" s="104">
        <v>3</v>
      </c>
      <c r="D603" s="22" t="s">
        <v>2158</v>
      </c>
      <c r="E603" s="100">
        <v>40709</v>
      </c>
      <c r="F603" s="100">
        <v>44204</v>
      </c>
      <c r="G603" s="105">
        <v>9.6</v>
      </c>
      <c r="H603" s="20" t="s">
        <v>2190</v>
      </c>
      <c r="I603" s="20" t="s">
        <v>2192</v>
      </c>
      <c r="J603" s="13">
        <v>2248</v>
      </c>
      <c r="K603" t="s">
        <v>7</v>
      </c>
      <c r="L603" t="s">
        <v>193</v>
      </c>
      <c r="M603" s="20" t="str">
        <f t="shared" si="85"/>
        <v>S</v>
      </c>
      <c r="N603" s="3">
        <v>11.2</v>
      </c>
      <c r="O603" s="23">
        <f t="shared" si="86"/>
        <v>8.5399999999999991</v>
      </c>
      <c r="P603" s="3">
        <v>51.4</v>
      </c>
      <c r="Q603" s="3">
        <f>VLOOKUP(J603,Aux_H_adj!$X$2:$Y$922,2,FALSE)</f>
        <v>33.700000000000003</v>
      </c>
      <c r="R603" s="3">
        <f>VLOOKUP(J603,Aux_H_adj!$X$2:$Z$922,3,FALSE)</f>
        <v>72.5</v>
      </c>
      <c r="S603" s="3">
        <f t="shared" si="83"/>
        <v>16.361128149846841</v>
      </c>
      <c r="T603" s="3">
        <v>125.2</v>
      </c>
      <c r="U603" s="23">
        <f t="shared" si="87"/>
        <v>62.66</v>
      </c>
      <c r="V603" s="3">
        <f t="shared" si="84"/>
        <v>19.945297468276323</v>
      </c>
      <c r="W603" s="27">
        <f t="shared" si="88"/>
        <v>2.1000000000000001E-2</v>
      </c>
      <c r="X603" s="27">
        <f t="shared" si="89"/>
        <v>3.1199999999999999E-2</v>
      </c>
      <c r="Y603" s="3">
        <f>VLOOKUP(K603,SSP!$B$2:$D$113,3,FALSE)</f>
        <v>0.57999999999999996</v>
      </c>
      <c r="Z603" s="3">
        <f>EXP(Ferez!$B$8+Ferez!$B$9*LN(X603)+Ferez!$B$10*LN(O603)+Ferez!$B$11*LN(Y603))</f>
        <v>71.338931436424275</v>
      </c>
      <c r="AA603" s="3">
        <f>EXP(Ferez!$C$8+Ferez!$C$9*LN(Z603))</f>
        <v>17.781597783543393</v>
      </c>
      <c r="AB603" s="3">
        <f>Ferez!$D$8+Ferez!$D$9*Z603+Ferez!$D$10*AA603</f>
        <v>7.6258225950974374</v>
      </c>
      <c r="AC603" s="3">
        <f t="shared" si="90"/>
        <v>96.746351815065097</v>
      </c>
      <c r="AD603" s="3">
        <f>AC603*Ferez!$D$19</f>
        <v>48.373175907532548</v>
      </c>
      <c r="AE603" s="3">
        <f>(AD603/1000)*(10000/Ferez!$D$21)</f>
        <v>1.2093293976883137</v>
      </c>
      <c r="AF603" s="3">
        <f t="shared" si="91"/>
        <v>78.964754031521707</v>
      </c>
      <c r="AG603" s="3">
        <f>AF603*Ferez!$D$19</f>
        <v>39.482377015760854</v>
      </c>
      <c r="AH603" s="3">
        <f>(AG603/1000)*(10000/Ferez!$D$21)</f>
        <v>0.98705942539402147</v>
      </c>
      <c r="AI603" s="3">
        <f>AE603*Ferez!$D$20</f>
        <v>4.4342077915238169</v>
      </c>
    </row>
    <row r="604" spans="1:35" x14ac:dyDescent="0.25">
      <c r="A604" s="4">
        <v>1376</v>
      </c>
      <c r="B604" s="21" t="s">
        <v>3522</v>
      </c>
      <c r="C604" s="104">
        <v>3</v>
      </c>
      <c r="D604" s="22" t="s">
        <v>2158</v>
      </c>
      <c r="E604" s="100">
        <v>40709</v>
      </c>
      <c r="F604" s="100">
        <v>44204</v>
      </c>
      <c r="G604" s="105">
        <v>9.6</v>
      </c>
      <c r="H604" s="20" t="s">
        <v>2190</v>
      </c>
      <c r="I604" s="20" t="s">
        <v>2193</v>
      </c>
      <c r="J604" s="13">
        <v>2248</v>
      </c>
      <c r="K604" t="s">
        <v>7</v>
      </c>
      <c r="L604" t="s">
        <v>193</v>
      </c>
      <c r="M604" s="20" t="str">
        <f t="shared" si="85"/>
        <v>S</v>
      </c>
      <c r="N604" s="3">
        <v>11.2</v>
      </c>
      <c r="O604" s="23">
        <f t="shared" si="86"/>
        <v>11.2</v>
      </c>
      <c r="P604" s="3">
        <v>72.5</v>
      </c>
      <c r="Q604" s="3">
        <f>VLOOKUP(J604,Aux_H_adj!$X$2:$Y$922,2,FALSE)</f>
        <v>33.700000000000003</v>
      </c>
      <c r="R604" s="3">
        <f>VLOOKUP(J604,Aux_H_adj!$X$2:$Z$922,3,FALSE)</f>
        <v>72.5</v>
      </c>
      <c r="S604" s="3">
        <f t="shared" si="83"/>
        <v>23.077466748324824</v>
      </c>
      <c r="T604" s="3">
        <v>125.2</v>
      </c>
      <c r="U604" s="23">
        <f t="shared" si="87"/>
        <v>88.38</v>
      </c>
      <c r="V604" s="3">
        <f t="shared" si="84"/>
        <v>28.132227740923419</v>
      </c>
      <c r="W604" s="27">
        <f t="shared" si="88"/>
        <v>4.1799999999999997E-2</v>
      </c>
      <c r="X604" s="27">
        <f t="shared" si="89"/>
        <v>6.2199999999999998E-2</v>
      </c>
      <c r="Y604" s="3">
        <f>VLOOKUP(K604,SSP!$B$2:$D$113,3,FALSE)</f>
        <v>0.57999999999999996</v>
      </c>
      <c r="Z604" s="3">
        <f>EXP(Ferez!$B$8+Ferez!$B$9*LN(X604)+Ferez!$B$10*LN(O604)+Ferez!$B$11*LN(Y604))</f>
        <v>177.69994658197663</v>
      </c>
      <c r="AA604" s="3">
        <f>EXP(Ferez!$C$8+Ferez!$C$9*LN(Z604))</f>
        <v>34.999233160347643</v>
      </c>
      <c r="AB604" s="3">
        <f>Ferez!$D$8+Ferez!$D$9*Z604+Ferez!$D$10*AA604</f>
        <v>19.22478654596377</v>
      </c>
      <c r="AC604" s="3">
        <f t="shared" si="90"/>
        <v>231.92396628828806</v>
      </c>
      <c r="AD604" s="3">
        <f>AC604*Ferez!$D$19</f>
        <v>115.96198314414403</v>
      </c>
      <c r="AE604" s="3">
        <f>(AD604/1000)*(10000/Ferez!$D$21)</f>
        <v>2.8990495786036008</v>
      </c>
      <c r="AF604" s="3">
        <f t="shared" si="91"/>
        <v>196.92473312794041</v>
      </c>
      <c r="AG604" s="3">
        <f>AF604*Ferez!$D$19</f>
        <v>98.462366563970207</v>
      </c>
      <c r="AH604" s="3">
        <f>(AG604/1000)*(10000/Ferez!$D$21)</f>
        <v>2.4615591640992553</v>
      </c>
      <c r="AI604" s="3">
        <f>AE604*Ferez!$D$20</f>
        <v>10.62984845487987</v>
      </c>
    </row>
    <row r="605" spans="1:35" x14ac:dyDescent="0.25">
      <c r="A605" s="4">
        <v>1399</v>
      </c>
      <c r="B605" s="21" t="s">
        <v>3522</v>
      </c>
      <c r="C605" s="104">
        <v>3</v>
      </c>
      <c r="D605" s="22" t="s">
        <v>2158</v>
      </c>
      <c r="E605" s="100">
        <v>40709</v>
      </c>
      <c r="F605" s="100">
        <v>44204</v>
      </c>
      <c r="G605" s="105">
        <v>9.6</v>
      </c>
      <c r="H605" s="20" t="s">
        <v>2224</v>
      </c>
      <c r="I605" s="20" t="s">
        <v>2225</v>
      </c>
      <c r="J605" s="13">
        <v>2249</v>
      </c>
      <c r="K605" t="s">
        <v>18</v>
      </c>
      <c r="L605" t="s">
        <v>68</v>
      </c>
      <c r="M605" s="20" t="str">
        <f t="shared" si="85"/>
        <v>N</v>
      </c>
      <c r="N605" s="3">
        <v>5</v>
      </c>
      <c r="O605" s="23">
        <f t="shared" si="86"/>
        <v>5</v>
      </c>
      <c r="P605" s="3">
        <v>30</v>
      </c>
      <c r="Q605" s="3">
        <f>VLOOKUP(J605,Aux_H_adj!$X$2:$Y$922,2,FALSE)</f>
        <v>30</v>
      </c>
      <c r="R605" s="3">
        <f>VLOOKUP(J605,Aux_H_adj!$X$2:$Z$922,3,FALSE)</f>
        <v>30</v>
      </c>
      <c r="S605" s="3">
        <f t="shared" si="83"/>
        <v>9.5492965855137211</v>
      </c>
      <c r="T605" s="3">
        <v>39</v>
      </c>
      <c r="U605" s="23">
        <f t="shared" si="87"/>
        <v>39</v>
      </c>
      <c r="V605" s="3">
        <f t="shared" si="84"/>
        <v>12.414085561167836</v>
      </c>
      <c r="W605" s="27">
        <f t="shared" si="88"/>
        <v>7.1999999999999998E-3</v>
      </c>
      <c r="X605" s="27">
        <f t="shared" si="89"/>
        <v>1.21E-2</v>
      </c>
      <c r="Y605" s="3">
        <f>VLOOKUP(K605,SSP!$B$2:$D$113,3,FALSE)</f>
        <v>0.36</v>
      </c>
      <c r="Z605" s="3">
        <f>EXP(Ferez!$B$8+Ferez!$B$9*LN(X605)+Ferez!$B$10*LN(O605)+Ferez!$B$11*LN(Y605))</f>
        <v>10.699204950219075</v>
      </c>
      <c r="AA605" s="3">
        <f>EXP(Ferez!$C$8+Ferez!$C$9*LN(Z605))</f>
        <v>4.3511693091472177</v>
      </c>
      <c r="AB605" s="3">
        <f>Ferez!$D$8+Ferez!$D$9*Z605+Ferez!$D$10*AA605</f>
        <v>1.3245013830917753</v>
      </c>
      <c r="AC605" s="3">
        <f t="shared" si="90"/>
        <v>16.374875642458068</v>
      </c>
      <c r="AD605" s="3">
        <f>AC605*Ferez!$D$19</f>
        <v>8.1874378212290342</v>
      </c>
      <c r="AE605" s="3">
        <f>(AD605/1000)*(10000/Ferez!$D$21)</f>
        <v>0.20468594553072589</v>
      </c>
      <c r="AF605" s="3">
        <f t="shared" si="91"/>
        <v>12.02370633331085</v>
      </c>
      <c r="AG605" s="3">
        <f>AF605*Ferez!$D$19</f>
        <v>6.0118531666554249</v>
      </c>
      <c r="AH605" s="3">
        <f>(AG605/1000)*(10000/Ferez!$D$21)</f>
        <v>0.15029632916638563</v>
      </c>
      <c r="AI605" s="3">
        <f>AE605*Ferez!$D$20</f>
        <v>0.75051513361266153</v>
      </c>
    </row>
    <row r="606" spans="1:35" x14ac:dyDescent="0.25">
      <c r="A606" s="4">
        <v>1397</v>
      </c>
      <c r="B606" s="21" t="s">
        <v>3522</v>
      </c>
      <c r="C606" s="104">
        <v>3</v>
      </c>
      <c r="D606" s="22" t="s">
        <v>2158</v>
      </c>
      <c r="E606" s="100">
        <v>40709</v>
      </c>
      <c r="F606" s="100">
        <v>44204</v>
      </c>
      <c r="G606" s="105">
        <v>9.6</v>
      </c>
      <c r="H606" s="20" t="s">
        <v>2221</v>
      </c>
      <c r="I606" s="20" t="s">
        <v>2222</v>
      </c>
      <c r="J606" s="13">
        <v>2250</v>
      </c>
      <c r="K606" t="s">
        <v>159</v>
      </c>
      <c r="L606" t="s">
        <v>158</v>
      </c>
      <c r="M606" s="20" t="str">
        <f t="shared" si="85"/>
        <v>S</v>
      </c>
      <c r="N606" s="3">
        <v>5.8</v>
      </c>
      <c r="O606" s="23">
        <f t="shared" si="86"/>
        <v>5.8</v>
      </c>
      <c r="P606" s="3">
        <v>31.6</v>
      </c>
      <c r="Q606" s="3">
        <f>VLOOKUP(J606,Aux_H_adj!$X$2:$Y$922,2,FALSE)</f>
        <v>21.1</v>
      </c>
      <c r="R606" s="3">
        <f>VLOOKUP(J606,Aux_H_adj!$X$2:$Z$922,3,FALSE)</f>
        <v>31.6</v>
      </c>
      <c r="S606" s="3">
        <f t="shared" si="83"/>
        <v>10.058592403407786</v>
      </c>
      <c r="T606" s="3">
        <v>47.4</v>
      </c>
      <c r="U606" s="23">
        <f t="shared" si="87"/>
        <v>38.520000000000003</v>
      </c>
      <c r="V606" s="3">
        <f t="shared" si="84"/>
        <v>12.261296815799618</v>
      </c>
      <c r="W606" s="27">
        <f t="shared" si="88"/>
        <v>7.9000000000000008E-3</v>
      </c>
      <c r="X606" s="27">
        <f t="shared" si="89"/>
        <v>1.18E-2</v>
      </c>
      <c r="Y606" s="3">
        <f>VLOOKUP(K606,SSP!$B$2:$D$113,3,FALSE)</f>
        <v>0.53</v>
      </c>
      <c r="Z606" s="3">
        <f>EXP(Ferez!$B$8+Ferez!$B$9*LN(X606)+Ferez!$B$10*LN(O606)+Ferez!$B$11*LN(Y606))</f>
        <v>17.894804710277338</v>
      </c>
      <c r="AA606" s="3">
        <f>EXP(Ferez!$C$8+Ferez!$C$9*LN(Z606))</f>
        <v>6.3729992875537222</v>
      </c>
      <c r="AB606" s="3">
        <f>Ferez!$D$8+Ferez!$D$9*Z606+Ferez!$D$10*AA606</f>
        <v>2.0353099288383332</v>
      </c>
      <c r="AC606" s="3">
        <f t="shared" si="90"/>
        <v>26.303113926669393</v>
      </c>
      <c r="AD606" s="3">
        <f>AC606*Ferez!$D$19</f>
        <v>13.151556963334697</v>
      </c>
      <c r="AE606" s="3">
        <f>(AD606/1000)*(10000/Ferez!$D$21)</f>
        <v>0.32878892408336741</v>
      </c>
      <c r="AF606" s="3">
        <f t="shared" si="91"/>
        <v>19.930114639115672</v>
      </c>
      <c r="AG606" s="3">
        <f>AF606*Ferez!$D$19</f>
        <v>9.965057319557836</v>
      </c>
      <c r="AH606" s="3">
        <f>(AG606/1000)*(10000/Ferez!$D$21)</f>
        <v>0.24912643298894591</v>
      </c>
      <c r="AI606" s="3">
        <f>AE606*Ferez!$D$20</f>
        <v>1.2055593883056805</v>
      </c>
    </row>
    <row r="607" spans="1:35" x14ac:dyDescent="0.25">
      <c r="A607" s="4">
        <v>1398</v>
      </c>
      <c r="B607" s="21" t="s">
        <v>3522</v>
      </c>
      <c r="C607" s="104">
        <v>3</v>
      </c>
      <c r="D607" s="22" t="s">
        <v>2158</v>
      </c>
      <c r="E607" s="100">
        <v>40709</v>
      </c>
      <c r="F607" s="100">
        <v>44204</v>
      </c>
      <c r="G607" s="105">
        <v>9.6</v>
      </c>
      <c r="H607" s="20" t="s">
        <v>2221</v>
      </c>
      <c r="I607" s="20" t="s">
        <v>2223</v>
      </c>
      <c r="J607" s="13">
        <v>2250</v>
      </c>
      <c r="K607" t="s">
        <v>159</v>
      </c>
      <c r="L607" t="s">
        <v>158</v>
      </c>
      <c r="M607" s="20" t="str">
        <f t="shared" si="85"/>
        <v>S</v>
      </c>
      <c r="N607" s="3">
        <v>5.8</v>
      </c>
      <c r="O607" s="23">
        <f t="shared" si="86"/>
        <v>5.77</v>
      </c>
      <c r="P607" s="3">
        <v>21.1</v>
      </c>
      <c r="Q607" s="3">
        <f>VLOOKUP(J607,Aux_H_adj!$X$2:$Y$922,2,FALSE)</f>
        <v>21.1</v>
      </c>
      <c r="R607" s="3">
        <f>VLOOKUP(J607,Aux_H_adj!$X$2:$Z$922,3,FALSE)</f>
        <v>31.6</v>
      </c>
      <c r="S607" s="3">
        <f t="shared" si="83"/>
        <v>6.716338598477984</v>
      </c>
      <c r="T607" s="3">
        <v>27.2</v>
      </c>
      <c r="U607" s="23">
        <f t="shared" si="87"/>
        <v>25.72</v>
      </c>
      <c r="V607" s="3">
        <f t="shared" si="84"/>
        <v>8.1869302726470963</v>
      </c>
      <c r="W607" s="27">
        <f t="shared" si="88"/>
        <v>3.5000000000000001E-3</v>
      </c>
      <c r="X607" s="27">
        <f t="shared" si="89"/>
        <v>5.3E-3</v>
      </c>
      <c r="Y607" s="3">
        <f>VLOOKUP(K607,SSP!$B$2:$D$113,3,FALSE)</f>
        <v>0.53</v>
      </c>
      <c r="Z607" s="3">
        <f>EXP(Ferez!$B$8+Ferez!$B$9*LN(X607)+Ferez!$B$10*LN(O607)+Ferez!$B$11*LN(Y607))</f>
        <v>8.3578508282641</v>
      </c>
      <c r="AA607" s="3">
        <f>EXP(Ferez!$C$8+Ferez!$C$9*LN(Z607))</f>
        <v>3.6226350684621771</v>
      </c>
      <c r="AB607" s="3">
        <f>Ferez!$D$8+Ferez!$D$9*Z607+Ferez!$D$10*AA607</f>
        <v>1.0993056347819581</v>
      </c>
      <c r="AC607" s="3">
        <f t="shared" si="90"/>
        <v>13.079791531508235</v>
      </c>
      <c r="AD607" s="3">
        <f>AC607*Ferez!$D$19</f>
        <v>6.5398957657541175</v>
      </c>
      <c r="AE607" s="3">
        <f>(AD607/1000)*(10000/Ferez!$D$21)</f>
        <v>0.16349739414385295</v>
      </c>
      <c r="AF607" s="3">
        <f t="shared" si="91"/>
        <v>9.4571564630460578</v>
      </c>
      <c r="AG607" s="3">
        <f>AF607*Ferez!$D$19</f>
        <v>4.7285782315230289</v>
      </c>
      <c r="AH607" s="3">
        <f>(AG607/1000)*(10000/Ferez!$D$21)</f>
        <v>0.11821445578807573</v>
      </c>
      <c r="AI607" s="3">
        <f>AE607*Ferez!$D$20</f>
        <v>0.59949044519412742</v>
      </c>
    </row>
    <row r="608" spans="1:35" x14ac:dyDescent="0.25">
      <c r="A608" s="4">
        <v>1402</v>
      </c>
      <c r="B608" s="21" t="s">
        <v>3522</v>
      </c>
      <c r="C608" s="104">
        <v>3</v>
      </c>
      <c r="D608" s="22" t="s">
        <v>2158</v>
      </c>
      <c r="E608" s="100">
        <v>40709</v>
      </c>
      <c r="F608" s="100">
        <v>44204</v>
      </c>
      <c r="G608" s="105">
        <v>9.6</v>
      </c>
      <c r="H608" s="20" t="s">
        <v>2230</v>
      </c>
      <c r="I608" s="20" t="s">
        <v>2231</v>
      </c>
      <c r="J608" s="13">
        <v>2251</v>
      </c>
      <c r="K608" t="s">
        <v>12</v>
      </c>
      <c r="L608" t="s">
        <v>30</v>
      </c>
      <c r="M608" s="20" t="str">
        <f t="shared" si="85"/>
        <v>S</v>
      </c>
      <c r="N608" s="3">
        <v>8</v>
      </c>
      <c r="O608" s="23">
        <f t="shared" si="86"/>
        <v>8</v>
      </c>
      <c r="P608" s="3">
        <v>46</v>
      </c>
      <c r="Q608" s="3">
        <f>VLOOKUP(J608,Aux_H_adj!$X$2:$Y$922,2,FALSE)</f>
        <v>46</v>
      </c>
      <c r="R608" s="3">
        <f>VLOOKUP(J608,Aux_H_adj!$X$2:$Z$922,3,FALSE)</f>
        <v>49</v>
      </c>
      <c r="S608" s="3">
        <f t="shared" si="83"/>
        <v>14.642254764454371</v>
      </c>
      <c r="T608" s="3">
        <v>81.2</v>
      </c>
      <c r="U608" s="23">
        <f t="shared" si="87"/>
        <v>56.08</v>
      </c>
      <c r="V608" s="3">
        <f t="shared" si="84"/>
        <v>17.850818417186982</v>
      </c>
      <c r="W608" s="27">
        <f t="shared" si="88"/>
        <v>1.6799999999999999E-2</v>
      </c>
      <c r="X608" s="27">
        <f t="shared" si="89"/>
        <v>2.5000000000000001E-2</v>
      </c>
      <c r="Y608" s="3">
        <f>VLOOKUP(K608,SSP!$B$2:$D$113,3,FALSE)</f>
        <v>0.7000000000000004</v>
      </c>
      <c r="Z608" s="3">
        <f>EXP(Ferez!$B$8+Ferez!$B$9*LN(X608)+Ferez!$B$10*LN(O608)+Ferez!$B$11*LN(Y608))</f>
        <v>65.859534787458244</v>
      </c>
      <c r="AA608" s="3">
        <f>EXP(Ferez!$C$8+Ferez!$C$9*LN(Z608))</f>
        <v>16.757858970712565</v>
      </c>
      <c r="AB608" s="3">
        <f>Ferez!$D$8+Ferez!$D$9*Z608+Ferez!$D$10*AA608</f>
        <v>7.0400687737503995</v>
      </c>
      <c r="AC608" s="3">
        <f t="shared" si="90"/>
        <v>89.657462531921212</v>
      </c>
      <c r="AD608" s="3">
        <f>AC608*Ferez!$D$19</f>
        <v>44.828731265960606</v>
      </c>
      <c r="AE608" s="3">
        <f>(AD608/1000)*(10000/Ferez!$D$21)</f>
        <v>1.1207182816490151</v>
      </c>
      <c r="AF608" s="3">
        <f t="shared" si="91"/>
        <v>72.89960356120865</v>
      </c>
      <c r="AG608" s="3">
        <f>AF608*Ferez!$D$19</f>
        <v>36.449801780604325</v>
      </c>
      <c r="AH608" s="3">
        <f>(AG608/1000)*(10000/Ferez!$D$21)</f>
        <v>0.91124504451510824</v>
      </c>
      <c r="AI608" s="3">
        <f>AE608*Ferez!$D$20</f>
        <v>4.1093003660463889</v>
      </c>
    </row>
    <row r="609" spans="1:35" x14ac:dyDescent="0.25">
      <c r="A609" s="4">
        <v>1403</v>
      </c>
      <c r="B609" s="21" t="s">
        <v>3522</v>
      </c>
      <c r="C609" s="104">
        <v>3</v>
      </c>
      <c r="D609" s="22" t="s">
        <v>2158</v>
      </c>
      <c r="E609" s="100">
        <v>40709</v>
      </c>
      <c r="F609" s="100">
        <v>44204</v>
      </c>
      <c r="G609" s="105">
        <v>9.6</v>
      </c>
      <c r="H609" s="20" t="s">
        <v>2230</v>
      </c>
      <c r="I609" s="20" t="s">
        <v>2232</v>
      </c>
      <c r="J609" s="13">
        <v>2251</v>
      </c>
      <c r="K609" t="s">
        <v>12</v>
      </c>
      <c r="L609" t="s">
        <v>30</v>
      </c>
      <c r="M609" s="20" t="str">
        <f t="shared" si="85"/>
        <v>S</v>
      </c>
      <c r="N609" s="3">
        <v>8</v>
      </c>
      <c r="O609" s="23">
        <f t="shared" si="86"/>
        <v>8</v>
      </c>
      <c r="P609" s="3">
        <v>49</v>
      </c>
      <c r="Q609" s="3">
        <f>VLOOKUP(J609,Aux_H_adj!$X$2:$Y$922,2,FALSE)</f>
        <v>46</v>
      </c>
      <c r="R609" s="3">
        <f>VLOOKUP(J609,Aux_H_adj!$X$2:$Z$922,3,FALSE)</f>
        <v>49</v>
      </c>
      <c r="S609" s="3">
        <f t="shared" si="83"/>
        <v>15.597184423005743</v>
      </c>
      <c r="T609" s="3">
        <v>81.2</v>
      </c>
      <c r="U609" s="23">
        <f t="shared" si="87"/>
        <v>59.74</v>
      </c>
      <c r="V609" s="3">
        <f t="shared" si="84"/>
        <v>19.015832600619657</v>
      </c>
      <c r="W609" s="27">
        <f t="shared" si="88"/>
        <v>1.9099999999999999E-2</v>
      </c>
      <c r="X609" s="27">
        <f t="shared" si="89"/>
        <v>2.8400000000000002E-2</v>
      </c>
      <c r="Y609" s="3">
        <f>VLOOKUP(K609,SSP!$B$2:$D$113,3,FALSE)</f>
        <v>0.7000000000000004</v>
      </c>
      <c r="Z609" s="3">
        <f>EXP(Ferez!$B$8+Ferez!$B$9*LN(X609)+Ferez!$B$10*LN(O609)+Ferez!$B$11*LN(Y609))</f>
        <v>74.29299372329433</v>
      </c>
      <c r="AA609" s="3">
        <f>EXP(Ferez!$C$8+Ferez!$C$9*LN(Z609))</f>
        <v>18.325052522049138</v>
      </c>
      <c r="AB609" s="3">
        <f>Ferez!$D$8+Ferez!$D$9*Z609+Ferez!$D$10*AA609</f>
        <v>7.9423451294513585</v>
      </c>
      <c r="AC609" s="3">
        <f t="shared" si="90"/>
        <v>100.56039137479482</v>
      </c>
      <c r="AD609" s="3">
        <f>AC609*Ferez!$D$19</f>
        <v>50.280195687397409</v>
      </c>
      <c r="AE609" s="3">
        <f>(AD609/1000)*(10000/Ferez!$D$21)</f>
        <v>1.2570048921849353</v>
      </c>
      <c r="AF609" s="3">
        <f t="shared" si="91"/>
        <v>82.235338852745684</v>
      </c>
      <c r="AG609" s="3">
        <f>AF609*Ferez!$D$19</f>
        <v>41.117669426372842</v>
      </c>
      <c r="AH609" s="3">
        <f>(AG609/1000)*(10000/Ferez!$D$21)</f>
        <v>1.027941735659321</v>
      </c>
      <c r="AI609" s="3">
        <f>AE609*Ferez!$D$20</f>
        <v>4.6090179380114291</v>
      </c>
    </row>
    <row r="610" spans="1:35" x14ac:dyDescent="0.25">
      <c r="A610" s="4">
        <v>1393</v>
      </c>
      <c r="B610" s="21" t="s">
        <v>3522</v>
      </c>
      <c r="C610" s="104">
        <v>3</v>
      </c>
      <c r="D610" s="22" t="s">
        <v>2158</v>
      </c>
      <c r="E610" s="100">
        <v>40709</v>
      </c>
      <c r="F610" s="100">
        <v>44204</v>
      </c>
      <c r="G610" s="105">
        <v>9.6</v>
      </c>
      <c r="H610" s="20" t="s">
        <v>2216</v>
      </c>
      <c r="I610" s="20" t="s">
        <v>2217</v>
      </c>
      <c r="J610" s="13">
        <v>2252</v>
      </c>
      <c r="K610" t="s">
        <v>7</v>
      </c>
      <c r="L610" t="s">
        <v>193</v>
      </c>
      <c r="M610" s="20" t="str">
        <f t="shared" si="85"/>
        <v>S</v>
      </c>
      <c r="N610" s="3">
        <v>7</v>
      </c>
      <c r="O610" s="23">
        <f t="shared" si="86"/>
        <v>7</v>
      </c>
      <c r="P610" s="3">
        <v>41.7</v>
      </c>
      <c r="Q610" s="3">
        <f>VLOOKUP(J610,Aux_H_adj!$X$2:$Y$922,2,FALSE)</f>
        <v>16.7</v>
      </c>
      <c r="R610" s="3">
        <f>VLOOKUP(J610,Aux_H_adj!$X$2:$Z$922,3,FALSE)</f>
        <v>42</v>
      </c>
      <c r="S610" s="3">
        <f t="shared" si="83"/>
        <v>13.273522253864073</v>
      </c>
      <c r="T610" s="3">
        <v>94</v>
      </c>
      <c r="U610" s="23">
        <f t="shared" si="87"/>
        <v>50.84</v>
      </c>
      <c r="V610" s="3">
        <f t="shared" si="84"/>
        <v>16.18287461358392</v>
      </c>
      <c r="W610" s="27">
        <f t="shared" si="88"/>
        <v>1.38E-2</v>
      </c>
      <c r="X610" s="27">
        <f t="shared" si="89"/>
        <v>2.06E-2</v>
      </c>
      <c r="Y610" s="3">
        <f>VLOOKUP(K610,SSP!$B$2:$D$113,3,FALSE)</f>
        <v>0.57999999999999996</v>
      </c>
      <c r="Z610" s="3">
        <f>EXP(Ferez!$B$8+Ferez!$B$9*LN(X610)+Ferez!$B$10*LN(O610)+Ferez!$B$11*LN(Y610))</f>
        <v>39.80461820438336</v>
      </c>
      <c r="AA610" s="3">
        <f>EXP(Ferez!$C$8+Ferez!$C$9*LN(Z610))</f>
        <v>11.533488218079421</v>
      </c>
      <c r="AB610" s="3">
        <f>Ferez!$D$8+Ferez!$D$9*Z610+Ferez!$D$10*AA610</f>
        <v>4.2854987311583885</v>
      </c>
      <c r="AC610" s="3">
        <f t="shared" si="90"/>
        <v>55.62360515362117</v>
      </c>
      <c r="AD610" s="3">
        <f>AC610*Ferez!$D$19</f>
        <v>27.811802576810585</v>
      </c>
      <c r="AE610" s="3">
        <f>(AD610/1000)*(10000/Ferez!$D$21)</f>
        <v>0.69529506442026467</v>
      </c>
      <c r="AF610" s="3">
        <f t="shared" si="91"/>
        <v>44.090116935541751</v>
      </c>
      <c r="AG610" s="3">
        <f>AF610*Ferez!$D$19</f>
        <v>22.045058467770875</v>
      </c>
      <c r="AH610" s="3">
        <f>(AG610/1000)*(10000/Ferez!$D$21)</f>
        <v>0.55112646169427193</v>
      </c>
      <c r="AI610" s="3">
        <f>AE610*Ferez!$D$20</f>
        <v>2.5494152362076372</v>
      </c>
    </row>
    <row r="611" spans="1:35" x14ac:dyDescent="0.25">
      <c r="A611" s="4">
        <v>1394</v>
      </c>
      <c r="B611" s="21" t="s">
        <v>3522</v>
      </c>
      <c r="C611" s="104">
        <v>3</v>
      </c>
      <c r="D611" s="22" t="s">
        <v>2158</v>
      </c>
      <c r="E611" s="100">
        <v>40709</v>
      </c>
      <c r="F611" s="100">
        <v>44204</v>
      </c>
      <c r="G611" s="105">
        <v>9.6</v>
      </c>
      <c r="H611" s="20" t="s">
        <v>2216</v>
      </c>
      <c r="I611" s="20" t="s">
        <v>2218</v>
      </c>
      <c r="J611" s="13">
        <v>2252</v>
      </c>
      <c r="K611" t="s">
        <v>7</v>
      </c>
      <c r="L611" t="s">
        <v>193</v>
      </c>
      <c r="M611" s="20" t="str">
        <f t="shared" si="85"/>
        <v>S</v>
      </c>
      <c r="N611" s="3">
        <v>7</v>
      </c>
      <c r="O611" s="23">
        <f t="shared" si="86"/>
        <v>5.04</v>
      </c>
      <c r="P611" s="3">
        <v>16.7</v>
      </c>
      <c r="Q611" s="3">
        <f>VLOOKUP(J611,Aux_H_adj!$X$2:$Y$922,2,FALSE)</f>
        <v>16.7</v>
      </c>
      <c r="R611" s="3">
        <f>VLOOKUP(J611,Aux_H_adj!$X$2:$Z$922,3,FALSE)</f>
        <v>42</v>
      </c>
      <c r="S611" s="3">
        <f t="shared" si="83"/>
        <v>5.3157750992693042</v>
      </c>
      <c r="T611" s="3">
        <v>94</v>
      </c>
      <c r="U611" s="23">
        <f t="shared" si="87"/>
        <v>20.36</v>
      </c>
      <c r="V611" s="3">
        <f t="shared" si="84"/>
        <v>6.480789282701978</v>
      </c>
      <c r="W611" s="27">
        <f t="shared" si="88"/>
        <v>2.2000000000000001E-3</v>
      </c>
      <c r="X611" s="27">
        <f t="shared" si="89"/>
        <v>3.3E-3</v>
      </c>
      <c r="Y611" s="3">
        <f>VLOOKUP(K611,SSP!$B$2:$D$113,3,FALSE)</f>
        <v>0.57999999999999996</v>
      </c>
      <c r="Z611" s="3">
        <f>EXP(Ferez!$B$8+Ferez!$B$9*LN(X611)+Ferez!$B$10*LN(O611)+Ferez!$B$11*LN(Y611))</f>
        <v>5.1428257425626427</v>
      </c>
      <c r="AA611" s="3">
        <f>EXP(Ferez!$C$8+Ferez!$C$9*LN(Z611))</f>
        <v>2.5266695781214943</v>
      </c>
      <c r="AB611" s="3">
        <f>Ferez!$D$8+Ferez!$D$9*Z611+Ferez!$D$10*AA611</f>
        <v>0.79831954356699542</v>
      </c>
      <c r="AC611" s="3">
        <f t="shared" si="90"/>
        <v>8.4678148642511317</v>
      </c>
      <c r="AD611" s="3">
        <f>AC611*Ferez!$D$19</f>
        <v>4.2339074321255659</v>
      </c>
      <c r="AE611" s="3">
        <f>(AD611/1000)*(10000/Ferez!$D$21)</f>
        <v>0.10584768580313914</v>
      </c>
      <c r="AF611" s="3">
        <f t="shared" si="91"/>
        <v>5.9411452861296379</v>
      </c>
      <c r="AG611" s="3">
        <f>AF611*Ferez!$D$19</f>
        <v>2.9705726430648189</v>
      </c>
      <c r="AH611" s="3">
        <f>(AG611/1000)*(10000/Ferez!$D$21)</f>
        <v>7.4264316076620471E-2</v>
      </c>
      <c r="AI611" s="3">
        <f>AE611*Ferez!$D$20</f>
        <v>0.38810818127817681</v>
      </c>
    </row>
    <row r="612" spans="1:35" x14ac:dyDescent="0.25">
      <c r="A612" s="4">
        <v>1395</v>
      </c>
      <c r="B612" s="21" t="s">
        <v>3522</v>
      </c>
      <c r="C612" s="104">
        <v>3</v>
      </c>
      <c r="D612" s="22" t="s">
        <v>2158</v>
      </c>
      <c r="E612" s="100">
        <v>40709</v>
      </c>
      <c r="F612" s="100">
        <v>44204</v>
      </c>
      <c r="G612" s="105">
        <v>9.6</v>
      </c>
      <c r="H612" s="20" t="s">
        <v>2216</v>
      </c>
      <c r="I612" s="20" t="s">
        <v>2219</v>
      </c>
      <c r="J612" s="13">
        <v>2252</v>
      </c>
      <c r="K612" t="s">
        <v>7</v>
      </c>
      <c r="L612" t="s">
        <v>193</v>
      </c>
      <c r="M612" s="20" t="str">
        <f t="shared" si="85"/>
        <v>S</v>
      </c>
      <c r="N612" s="3">
        <v>7</v>
      </c>
      <c r="O612" s="23">
        <f t="shared" si="86"/>
        <v>7</v>
      </c>
      <c r="P612" s="3">
        <v>42</v>
      </c>
      <c r="Q612" s="3">
        <f>VLOOKUP(J612,Aux_H_adj!$X$2:$Y$922,2,FALSE)</f>
        <v>16.7</v>
      </c>
      <c r="R612" s="3">
        <f>VLOOKUP(J612,Aux_H_adj!$X$2:$Z$922,3,FALSE)</f>
        <v>42</v>
      </c>
      <c r="S612" s="3">
        <f t="shared" si="83"/>
        <v>13.369015219719209</v>
      </c>
      <c r="T612" s="3">
        <v>94</v>
      </c>
      <c r="U612" s="23">
        <f t="shared" si="87"/>
        <v>51.2</v>
      </c>
      <c r="V612" s="3">
        <f t="shared" si="84"/>
        <v>16.297466172610083</v>
      </c>
      <c r="W612" s="27">
        <f t="shared" si="88"/>
        <v>1.4E-2</v>
      </c>
      <c r="X612" s="27">
        <f t="shared" si="89"/>
        <v>2.0899999999999998E-2</v>
      </c>
      <c r="Y612" s="3">
        <f>VLOOKUP(K612,SSP!$B$2:$D$113,3,FALSE)</f>
        <v>0.57999999999999996</v>
      </c>
      <c r="Z612" s="3">
        <f>EXP(Ferez!$B$8+Ferez!$B$9*LN(X612)+Ferez!$B$10*LN(O612)+Ferez!$B$11*LN(Y612))</f>
        <v>40.352161496206826</v>
      </c>
      <c r="AA612" s="3">
        <f>EXP(Ferez!$C$8+Ferez!$C$9*LN(Z612))</f>
        <v>11.650995563159997</v>
      </c>
      <c r="AB612" s="3">
        <f>Ferez!$D$8+Ferez!$D$9*Z612+Ferez!$D$10*AA612</f>
        <v>4.3427205481927462</v>
      </c>
      <c r="AC612" s="3">
        <f t="shared" si="90"/>
        <v>56.345877607559565</v>
      </c>
      <c r="AD612" s="3">
        <f>AC612*Ferez!$D$19</f>
        <v>28.172938803779783</v>
      </c>
      <c r="AE612" s="3">
        <f>(AD612/1000)*(10000/Ferez!$D$21)</f>
        <v>0.70432347009449459</v>
      </c>
      <c r="AF612" s="3">
        <f t="shared" si="91"/>
        <v>44.69488204439957</v>
      </c>
      <c r="AG612" s="3">
        <f>AF612*Ferez!$D$19</f>
        <v>22.347441022199785</v>
      </c>
      <c r="AH612" s="3">
        <f>(AG612/1000)*(10000/Ferez!$D$21)</f>
        <v>0.55868602555499469</v>
      </c>
      <c r="AI612" s="3">
        <f>AE612*Ferez!$D$20</f>
        <v>2.58251939034648</v>
      </c>
    </row>
    <row r="613" spans="1:35" x14ac:dyDescent="0.25">
      <c r="A613" s="4">
        <v>1396</v>
      </c>
      <c r="B613" s="21" t="s">
        <v>3522</v>
      </c>
      <c r="C613" s="104">
        <v>3</v>
      </c>
      <c r="D613" s="22" t="s">
        <v>2158</v>
      </c>
      <c r="E613" s="100">
        <v>40709</v>
      </c>
      <c r="F613" s="100">
        <v>44204</v>
      </c>
      <c r="G613" s="105">
        <v>9.6</v>
      </c>
      <c r="H613" s="20" t="s">
        <v>2216</v>
      </c>
      <c r="I613" s="20" t="s">
        <v>2220</v>
      </c>
      <c r="J613" s="13">
        <v>2252</v>
      </c>
      <c r="K613" t="s">
        <v>7</v>
      </c>
      <c r="L613" t="s">
        <v>193</v>
      </c>
      <c r="M613" s="20" t="str">
        <f t="shared" si="85"/>
        <v>S</v>
      </c>
      <c r="N613" s="3">
        <v>7</v>
      </c>
      <c r="O613" s="23">
        <f t="shared" si="86"/>
        <v>7</v>
      </c>
      <c r="P613" s="3">
        <v>38</v>
      </c>
      <c r="Q613" s="3">
        <f>VLOOKUP(J613,Aux_H_adj!$X$2:$Y$922,2,FALSE)</f>
        <v>16.7</v>
      </c>
      <c r="R613" s="3">
        <f>VLOOKUP(J613,Aux_H_adj!$X$2:$Z$922,3,FALSE)</f>
        <v>42</v>
      </c>
      <c r="S613" s="3">
        <f t="shared" si="83"/>
        <v>12.095775674984045</v>
      </c>
      <c r="T613" s="3">
        <v>94</v>
      </c>
      <c r="U613" s="23">
        <f t="shared" si="87"/>
        <v>46.33</v>
      </c>
      <c r="V613" s="3">
        <f t="shared" si="84"/>
        <v>14.747297026895021</v>
      </c>
      <c r="W613" s="27">
        <f t="shared" si="88"/>
        <v>1.15E-2</v>
      </c>
      <c r="X613" s="27">
        <f t="shared" si="89"/>
        <v>1.7100000000000001E-2</v>
      </c>
      <c r="Y613" s="3">
        <f>VLOOKUP(K613,SSP!$B$2:$D$113,3,FALSE)</f>
        <v>0.57999999999999996</v>
      </c>
      <c r="Z613" s="3">
        <f>EXP(Ferez!$B$8+Ferez!$B$9*LN(X613)+Ferez!$B$10*LN(O613)+Ferez!$B$11*LN(Y613))</f>
        <v>33.382212391454274</v>
      </c>
      <c r="AA613" s="3">
        <f>EXP(Ferez!$C$8+Ferez!$C$9*LN(Z613))</f>
        <v>10.121865349905057</v>
      </c>
      <c r="AB613" s="3">
        <f>Ferez!$D$8+Ferez!$D$9*Z613+Ferez!$D$10*AA613</f>
        <v>3.6171887158039757</v>
      </c>
      <c r="AC613" s="3">
        <f t="shared" si="90"/>
        <v>47.121266457163308</v>
      </c>
      <c r="AD613" s="3">
        <f>AC613*Ferez!$D$19</f>
        <v>23.560633228581654</v>
      </c>
      <c r="AE613" s="3">
        <f>(AD613/1000)*(10000/Ferez!$D$21)</f>
        <v>0.58901583071454133</v>
      </c>
      <c r="AF613" s="3">
        <f t="shared" si="91"/>
        <v>36.999401107258251</v>
      </c>
      <c r="AG613" s="3">
        <f>AF613*Ferez!$D$19</f>
        <v>18.499700553629125</v>
      </c>
      <c r="AH613" s="3">
        <f>(AG613/1000)*(10000/Ferez!$D$21)</f>
        <v>0.46249251384072815</v>
      </c>
      <c r="AI613" s="3">
        <f>AE613*Ferez!$D$20</f>
        <v>2.159724712619985</v>
      </c>
    </row>
    <row r="614" spans="1:35" x14ac:dyDescent="0.25">
      <c r="A614" s="4">
        <v>1386</v>
      </c>
      <c r="B614" s="21" t="s">
        <v>3522</v>
      </c>
      <c r="C614" s="104">
        <v>3</v>
      </c>
      <c r="D614" s="22" t="s">
        <v>2158</v>
      </c>
      <c r="E614" s="100">
        <v>40709</v>
      </c>
      <c r="F614" s="100">
        <v>44204</v>
      </c>
      <c r="G614" s="105">
        <v>9.6</v>
      </c>
      <c r="H614" s="20" t="s">
        <v>2206</v>
      </c>
      <c r="I614" s="20" t="s">
        <v>2207</v>
      </c>
      <c r="J614" s="13">
        <v>2254</v>
      </c>
      <c r="K614" t="s">
        <v>241</v>
      </c>
      <c r="L614" t="s">
        <v>233</v>
      </c>
      <c r="M614" s="20" t="str">
        <f t="shared" si="85"/>
        <v>S</v>
      </c>
      <c r="N614" s="3">
        <v>4.3</v>
      </c>
      <c r="O614" s="23">
        <f t="shared" si="86"/>
        <v>4.3</v>
      </c>
      <c r="P614" s="3">
        <v>42</v>
      </c>
      <c r="Q614" s="3">
        <f>VLOOKUP(J614,Aux_H_adj!$X$2:$Y$922,2,FALSE)</f>
        <v>42</v>
      </c>
      <c r="R614" s="3">
        <f>VLOOKUP(J614,Aux_H_adj!$X$2:$Z$922,3,FALSE)</f>
        <v>42</v>
      </c>
      <c r="S614" s="3">
        <f t="shared" si="83"/>
        <v>13.369015219719209</v>
      </c>
      <c r="T614" s="3">
        <v>61.5</v>
      </c>
      <c r="U614" s="23">
        <f t="shared" si="87"/>
        <v>51.2</v>
      </c>
      <c r="V614" s="3">
        <f t="shared" si="84"/>
        <v>16.297466172610083</v>
      </c>
      <c r="W614" s="27">
        <f t="shared" si="88"/>
        <v>1.4E-2</v>
      </c>
      <c r="X614" s="27">
        <f t="shared" si="89"/>
        <v>2.0899999999999998E-2</v>
      </c>
      <c r="Y614" s="3">
        <f>VLOOKUP(K614,SSP!$B$2:$D$113,3,FALSE)</f>
        <v>0.25</v>
      </c>
      <c r="Z614" s="3">
        <f>EXP(Ferez!$B$8+Ferez!$B$9*LN(X614)+Ferez!$B$10*LN(O614)+Ferez!$B$11*LN(Y614))</f>
        <v>10.685278189518407</v>
      </c>
      <c r="AA614" s="3">
        <f>EXP(Ferez!$C$8+Ferez!$C$9*LN(Z614))</f>
        <v>4.3469662654863281</v>
      </c>
      <c r="AB614" s="3">
        <f>Ferez!$D$8+Ferez!$D$9*Z614+Ferez!$D$10*AA614</f>
        <v>1.3231506386824279</v>
      </c>
      <c r="AC614" s="3">
        <f t="shared" si="90"/>
        <v>16.355395093687164</v>
      </c>
      <c r="AD614" s="3">
        <f>AC614*Ferez!$D$19</f>
        <v>8.1776975468435822</v>
      </c>
      <c r="AE614" s="3">
        <f>(AD614/1000)*(10000/Ferez!$D$21)</f>
        <v>0.20444243867108955</v>
      </c>
      <c r="AF614" s="3">
        <f t="shared" si="91"/>
        <v>12.008428828200834</v>
      </c>
      <c r="AG614" s="3">
        <f>AF614*Ferez!$D$19</f>
        <v>6.0042144141004172</v>
      </c>
      <c r="AH614" s="3">
        <f>(AG614/1000)*(10000/Ferez!$D$21)</f>
        <v>0.15010536035251043</v>
      </c>
      <c r="AI614" s="3">
        <f>AE614*Ferez!$D$20</f>
        <v>0.74962227512732826</v>
      </c>
    </row>
    <row r="615" spans="1:35" x14ac:dyDescent="0.25">
      <c r="A615" s="4">
        <v>1387</v>
      </c>
      <c r="B615" s="21" t="s">
        <v>3522</v>
      </c>
      <c r="C615" s="104">
        <v>3</v>
      </c>
      <c r="D615" s="22" t="s">
        <v>2158</v>
      </c>
      <c r="E615" s="100">
        <v>40709</v>
      </c>
      <c r="F615" s="100">
        <v>44204</v>
      </c>
      <c r="G615" s="105">
        <v>9.6</v>
      </c>
      <c r="H615" s="20" t="s">
        <v>2206</v>
      </c>
      <c r="I615" s="20" t="s">
        <v>2208</v>
      </c>
      <c r="J615" s="13">
        <v>2254</v>
      </c>
      <c r="K615" t="s">
        <v>241</v>
      </c>
      <c r="L615" t="s">
        <v>233</v>
      </c>
      <c r="M615" s="20" t="str">
        <f t="shared" si="85"/>
        <v>S</v>
      </c>
      <c r="N615" s="3">
        <v>4.3</v>
      </c>
      <c r="O615" s="23">
        <f t="shared" si="86"/>
        <v>4.3</v>
      </c>
      <c r="P615" s="3">
        <v>42</v>
      </c>
      <c r="Q615" s="3">
        <f>VLOOKUP(J615,Aux_H_adj!$X$2:$Y$922,2,FALSE)</f>
        <v>42</v>
      </c>
      <c r="R615" s="3">
        <f>VLOOKUP(J615,Aux_H_adj!$X$2:$Z$922,3,FALSE)</f>
        <v>42</v>
      </c>
      <c r="S615" s="3">
        <f t="shared" si="83"/>
        <v>13.369015219719209</v>
      </c>
      <c r="T615" s="3">
        <v>61.5</v>
      </c>
      <c r="U615" s="23">
        <f t="shared" si="87"/>
        <v>51.2</v>
      </c>
      <c r="V615" s="3">
        <f t="shared" si="84"/>
        <v>16.297466172610083</v>
      </c>
      <c r="W615" s="27">
        <f t="shared" si="88"/>
        <v>1.4E-2</v>
      </c>
      <c r="X615" s="27">
        <f t="shared" si="89"/>
        <v>2.0899999999999998E-2</v>
      </c>
      <c r="Y615" s="3">
        <f>VLOOKUP(K615,SSP!$B$2:$D$113,3,FALSE)</f>
        <v>0.25</v>
      </c>
      <c r="Z615" s="3">
        <f>EXP(Ferez!$B$8+Ferez!$B$9*LN(X615)+Ferez!$B$10*LN(O615)+Ferez!$B$11*LN(Y615))</f>
        <v>10.685278189518407</v>
      </c>
      <c r="AA615" s="3">
        <f>EXP(Ferez!$C$8+Ferez!$C$9*LN(Z615))</f>
        <v>4.3469662654863281</v>
      </c>
      <c r="AB615" s="3">
        <f>Ferez!$D$8+Ferez!$D$9*Z615+Ferez!$D$10*AA615</f>
        <v>1.3231506386824279</v>
      </c>
      <c r="AC615" s="3">
        <f t="shared" si="90"/>
        <v>16.355395093687164</v>
      </c>
      <c r="AD615" s="3">
        <f>AC615*Ferez!$D$19</f>
        <v>8.1776975468435822</v>
      </c>
      <c r="AE615" s="3">
        <f>(AD615/1000)*(10000/Ferez!$D$21)</f>
        <v>0.20444243867108955</v>
      </c>
      <c r="AF615" s="3">
        <f t="shared" si="91"/>
        <v>12.008428828200834</v>
      </c>
      <c r="AG615" s="3">
        <f>AF615*Ferez!$D$19</f>
        <v>6.0042144141004172</v>
      </c>
      <c r="AH615" s="3">
        <f>(AG615/1000)*(10000/Ferez!$D$21)</f>
        <v>0.15010536035251043</v>
      </c>
      <c r="AI615" s="3">
        <f>AE615*Ferez!$D$20</f>
        <v>0.74962227512732826</v>
      </c>
    </row>
    <row r="616" spans="1:35" x14ac:dyDescent="0.25">
      <c r="A616" s="4">
        <v>1383</v>
      </c>
      <c r="B616" s="21" t="s">
        <v>3522</v>
      </c>
      <c r="C616" s="104">
        <v>3</v>
      </c>
      <c r="D616" s="22" t="s">
        <v>2158</v>
      </c>
      <c r="E616" s="100">
        <v>40709</v>
      </c>
      <c r="F616" s="100">
        <v>44204</v>
      </c>
      <c r="G616" s="105">
        <v>9.6</v>
      </c>
      <c r="H616" s="20" t="s">
        <v>2201</v>
      </c>
      <c r="I616" s="20" t="s">
        <v>2202</v>
      </c>
      <c r="J616" s="13">
        <v>2255</v>
      </c>
      <c r="K616" t="s">
        <v>241</v>
      </c>
      <c r="L616" t="s">
        <v>233</v>
      </c>
      <c r="M616" s="20" t="str">
        <f t="shared" si="85"/>
        <v>S</v>
      </c>
      <c r="N616" s="3">
        <v>2.5</v>
      </c>
      <c r="O616" s="23">
        <f t="shared" si="86"/>
        <v>2.5</v>
      </c>
      <c r="P616" s="3">
        <v>21.7</v>
      </c>
      <c r="Q616" s="3">
        <f>VLOOKUP(J616,Aux_H_adj!$X$2:$Y$922,2,FALSE)</f>
        <v>14.5</v>
      </c>
      <c r="R616" s="3">
        <f>VLOOKUP(J616,Aux_H_adj!$X$2:$Z$922,3,FALSE)</f>
        <v>21.7</v>
      </c>
      <c r="S616" s="3">
        <f t="shared" si="83"/>
        <v>6.9073245301882578</v>
      </c>
      <c r="T616" s="3">
        <v>46.5</v>
      </c>
      <c r="U616" s="23">
        <f t="shared" si="87"/>
        <v>26.45</v>
      </c>
      <c r="V616" s="3">
        <f t="shared" si="84"/>
        <v>8.4192964895612636</v>
      </c>
      <c r="W616" s="27">
        <f t="shared" si="88"/>
        <v>3.7000000000000002E-3</v>
      </c>
      <c r="X616" s="27">
        <f t="shared" si="89"/>
        <v>5.5999999999999999E-3</v>
      </c>
      <c r="Y616" s="3">
        <f>VLOOKUP(K616,SSP!$B$2:$D$113,3,FALSE)</f>
        <v>0.25</v>
      </c>
      <c r="Z616" s="3">
        <f>EXP(Ferez!$B$8+Ferez!$B$9*LN(X616)+Ferez!$B$10*LN(O616)+Ferez!$B$11*LN(Y616))</f>
        <v>1.8275365028513473</v>
      </c>
      <c r="AA616" s="3">
        <f>EXP(Ferez!$C$8+Ferez!$C$9*LN(Z616))</f>
        <v>1.1726132730562406</v>
      </c>
      <c r="AB616" s="3">
        <f>Ferez!$D$8+Ferez!$D$9*Z616+Ferez!$D$10*AA616</f>
        <v>0.50725254881283521</v>
      </c>
      <c r="AC616" s="3">
        <f t="shared" si="90"/>
        <v>3.5074023247204229</v>
      </c>
      <c r="AD616" s="3">
        <f>AC616*Ferez!$D$19</f>
        <v>1.7537011623602115</v>
      </c>
      <c r="AE616" s="3">
        <f>(AD616/1000)*(10000/Ferez!$D$21)</f>
        <v>4.3842529059005285E-2</v>
      </c>
      <c r="AF616" s="3">
        <f t="shared" si="91"/>
        <v>2.3347890516641825</v>
      </c>
      <c r="AG616" s="3">
        <f>AF616*Ferez!$D$19</f>
        <v>1.1673945258320912</v>
      </c>
      <c r="AH616" s="3">
        <f>(AG616/1000)*(10000/Ferez!$D$21)</f>
        <v>2.9184863145802278E-2</v>
      </c>
      <c r="AI616" s="3">
        <f>AE616*Ferez!$D$20</f>
        <v>0.16075593988301937</v>
      </c>
    </row>
    <row r="617" spans="1:35" x14ac:dyDescent="0.25">
      <c r="A617" s="4">
        <v>1384</v>
      </c>
      <c r="B617" s="21" t="s">
        <v>3522</v>
      </c>
      <c r="C617" s="104">
        <v>3</v>
      </c>
      <c r="D617" s="22" t="s">
        <v>2158</v>
      </c>
      <c r="E617" s="100">
        <v>40709</v>
      </c>
      <c r="F617" s="100">
        <v>44204</v>
      </c>
      <c r="G617" s="105">
        <v>9.6</v>
      </c>
      <c r="H617" s="20" t="s">
        <v>2201</v>
      </c>
      <c r="I617" s="20" t="s">
        <v>2203</v>
      </c>
      <c r="J617" s="13">
        <v>2255</v>
      </c>
      <c r="K617" t="s">
        <v>241</v>
      </c>
      <c r="L617" t="s">
        <v>233</v>
      </c>
      <c r="M617" s="20" t="str">
        <f t="shared" si="85"/>
        <v>S</v>
      </c>
      <c r="N617" s="3">
        <v>2.5</v>
      </c>
      <c r="O617" s="23">
        <f t="shared" si="86"/>
        <v>2.5</v>
      </c>
      <c r="P617" s="3">
        <v>14.5</v>
      </c>
      <c r="Q617" s="3">
        <f>VLOOKUP(J617,Aux_H_adj!$X$2:$Y$922,2,FALSE)</f>
        <v>14.5</v>
      </c>
      <c r="R617" s="3">
        <f>VLOOKUP(J617,Aux_H_adj!$X$2:$Z$922,3,FALSE)</f>
        <v>21.7</v>
      </c>
      <c r="S617" s="3">
        <f t="shared" si="83"/>
        <v>4.6154933496649653</v>
      </c>
      <c r="T617" s="3">
        <v>46.5</v>
      </c>
      <c r="U617" s="23">
        <f t="shared" si="87"/>
        <v>17.68</v>
      </c>
      <c r="V617" s="3">
        <f t="shared" si="84"/>
        <v>5.6277187877294192</v>
      </c>
      <c r="W617" s="27">
        <f t="shared" si="88"/>
        <v>1.6999999999999999E-3</v>
      </c>
      <c r="X617" s="27">
        <f t="shared" si="89"/>
        <v>2.5000000000000001E-3</v>
      </c>
      <c r="Y617" s="3">
        <f>VLOOKUP(K617,SSP!$B$2:$D$113,3,FALSE)</f>
        <v>0.25</v>
      </c>
      <c r="Z617" s="3">
        <f>EXP(Ferez!$B$8+Ferez!$B$9*LN(X617)+Ferez!$B$10*LN(O617)+Ferez!$B$11*LN(Y617))</f>
        <v>0.85290900121936619</v>
      </c>
      <c r="AA617" s="3">
        <f>EXP(Ferez!$C$8+Ferez!$C$9*LN(Z617))</f>
        <v>0.66617743758865422</v>
      </c>
      <c r="AB617" s="3">
        <f>Ferez!$D$8+Ferez!$D$9*Z617+Ferez!$D$10*AA617</f>
        <v>0.4310285175711005</v>
      </c>
      <c r="AC617" s="3">
        <f t="shared" si="90"/>
        <v>1.9501149563791209</v>
      </c>
      <c r="AD617" s="3">
        <f>AC617*Ferez!$D$19</f>
        <v>0.97505747818956046</v>
      </c>
      <c r="AE617" s="3">
        <f>(AD617/1000)*(10000/Ferez!$D$21)</f>
        <v>2.4376436954739011E-2</v>
      </c>
      <c r="AF617" s="3">
        <f t="shared" si="91"/>
        <v>1.2839375187904667</v>
      </c>
      <c r="AG617" s="3">
        <f>AF617*Ferez!$D$19</f>
        <v>0.64196875939523335</v>
      </c>
      <c r="AH617" s="3">
        <f>(AG617/1000)*(10000/Ferez!$D$21)</f>
        <v>1.6049218984880834E-2</v>
      </c>
      <c r="AI617" s="3">
        <f>AE617*Ferez!$D$20</f>
        <v>8.9380268834043042E-2</v>
      </c>
    </row>
    <row r="618" spans="1:35" x14ac:dyDescent="0.25">
      <c r="A618" s="4">
        <v>1385</v>
      </c>
      <c r="B618" s="21" t="s">
        <v>3522</v>
      </c>
      <c r="C618" s="104">
        <v>3</v>
      </c>
      <c r="D618" s="22" t="s">
        <v>2158</v>
      </c>
      <c r="E618" s="100">
        <v>40709</v>
      </c>
      <c r="F618" s="100">
        <v>44204</v>
      </c>
      <c r="G618" s="105">
        <v>9.6</v>
      </c>
      <c r="H618" s="20" t="s">
        <v>2204</v>
      </c>
      <c r="I618" s="20" t="s">
        <v>2205</v>
      </c>
      <c r="J618" s="13">
        <v>2256</v>
      </c>
      <c r="K618" t="s">
        <v>241</v>
      </c>
      <c r="L618" t="s">
        <v>233</v>
      </c>
      <c r="M618" s="20" t="str">
        <f t="shared" si="85"/>
        <v>N</v>
      </c>
      <c r="N618" s="3">
        <v>5</v>
      </c>
      <c r="O618" s="23">
        <f t="shared" si="86"/>
        <v>5</v>
      </c>
      <c r="P618" s="3">
        <v>56.5</v>
      </c>
      <c r="Q618" s="3">
        <f>VLOOKUP(J618,Aux_H_adj!$X$2:$Y$922,2,FALSE)</f>
        <v>56.5</v>
      </c>
      <c r="R618" s="3">
        <f>VLOOKUP(J618,Aux_H_adj!$X$2:$Z$922,3,FALSE)</f>
        <v>56.5</v>
      </c>
      <c r="S618" s="3">
        <f t="shared" si="83"/>
        <v>17.984508569384175</v>
      </c>
      <c r="T618" s="3">
        <v>73.2</v>
      </c>
      <c r="U618" s="23">
        <f t="shared" si="87"/>
        <v>73.2</v>
      </c>
      <c r="V618" s="3">
        <f t="shared" si="84"/>
        <v>23.300283668653478</v>
      </c>
      <c r="W618" s="27">
        <f t="shared" si="88"/>
        <v>2.5399999999999999E-2</v>
      </c>
      <c r="X618" s="27">
        <f t="shared" si="89"/>
        <v>4.2599999999999999E-2</v>
      </c>
      <c r="Y618" s="3">
        <f>VLOOKUP(K618,SSP!$B$2:$D$113,3,FALSE)</f>
        <v>0.25</v>
      </c>
      <c r="Z618" s="3">
        <f>EXP(Ferez!$B$8+Ferez!$B$9*LN(X618)+Ferez!$B$10*LN(O618)+Ferez!$B$11*LN(Y618))</f>
        <v>24.210228170793449</v>
      </c>
      <c r="AA618" s="3">
        <f>EXP(Ferez!$C$8+Ferez!$C$9*LN(Z618))</f>
        <v>7.9752388004035399</v>
      </c>
      <c r="AB618" s="3">
        <f>Ferez!$D$8+Ferez!$D$9*Z618+Ferez!$D$10*AA618</f>
        <v>2.6740250779185089</v>
      </c>
      <c r="AC618" s="3">
        <f t="shared" si="90"/>
        <v>34.859492049115495</v>
      </c>
      <c r="AD618" s="3">
        <f>AC618*Ferez!$D$19</f>
        <v>17.429746024557748</v>
      </c>
      <c r="AE618" s="3">
        <f>(AD618/1000)*(10000/Ferez!$D$21)</f>
        <v>0.43574365061394371</v>
      </c>
      <c r="AF618" s="3">
        <f t="shared" si="91"/>
        <v>26.884253248711957</v>
      </c>
      <c r="AG618" s="3">
        <f>AF618*Ferez!$D$19</f>
        <v>13.442126624355978</v>
      </c>
      <c r="AH618" s="3">
        <f>(AG618/1000)*(10000/Ferez!$D$21)</f>
        <v>0.33605316560889947</v>
      </c>
      <c r="AI618" s="3">
        <f>AE618*Ferez!$D$20</f>
        <v>1.5977267189177935</v>
      </c>
    </row>
    <row r="619" spans="1:35" x14ac:dyDescent="0.25">
      <c r="A619" s="4">
        <v>1364</v>
      </c>
      <c r="B619" s="21" t="s">
        <v>3522</v>
      </c>
      <c r="C619" s="104">
        <v>3</v>
      </c>
      <c r="D619" s="22" t="s">
        <v>2158</v>
      </c>
      <c r="E619" s="100">
        <v>40709</v>
      </c>
      <c r="F619" s="100">
        <v>44204</v>
      </c>
      <c r="G619" s="105">
        <v>9.6</v>
      </c>
      <c r="H619" s="20" t="s">
        <v>2174</v>
      </c>
      <c r="I619" s="20" t="s">
        <v>2175</v>
      </c>
      <c r="J619" s="13">
        <v>2257</v>
      </c>
      <c r="K619" t="s">
        <v>22</v>
      </c>
      <c r="L619" t="s">
        <v>36</v>
      </c>
      <c r="M619" s="20" t="str">
        <f t="shared" si="85"/>
        <v>N</v>
      </c>
      <c r="N619" s="3">
        <v>7</v>
      </c>
      <c r="O619" s="23">
        <f t="shared" si="86"/>
        <v>7</v>
      </c>
      <c r="P619" s="3">
        <v>42.6</v>
      </c>
      <c r="Q619" s="3">
        <f>VLOOKUP(J619,Aux_H_adj!$X$2:$Y$922,2,FALSE)</f>
        <v>42.6</v>
      </c>
      <c r="R619" s="3">
        <f>VLOOKUP(J619,Aux_H_adj!$X$2:$Z$922,3,FALSE)</f>
        <v>42.6</v>
      </c>
      <c r="S619" s="3">
        <f t="shared" si="83"/>
        <v>13.560001151429484</v>
      </c>
      <c r="T619" s="3">
        <v>51.5</v>
      </c>
      <c r="U619" s="23">
        <f t="shared" si="87"/>
        <v>51.5</v>
      </c>
      <c r="V619" s="3">
        <f t="shared" si="84"/>
        <v>16.392959138465219</v>
      </c>
      <c r="W619" s="27">
        <f t="shared" si="88"/>
        <v>1.44E-2</v>
      </c>
      <c r="X619" s="27">
        <f t="shared" si="89"/>
        <v>2.1100000000000001E-2</v>
      </c>
      <c r="Y619" s="3">
        <f>VLOOKUP(K619,SSP!$B$2:$D$113,3,FALSE)</f>
        <v>0.67000000000000026</v>
      </c>
      <c r="Z619" s="3">
        <f>EXP(Ferez!$B$8+Ferez!$B$9*LN(X619)+Ferez!$B$10*LN(O619)+Ferez!$B$11*LN(Y619))</f>
        <v>47.186028915030221</v>
      </c>
      <c r="AA619" s="3">
        <f>EXP(Ferez!$C$8+Ferez!$C$9*LN(Z619))</f>
        <v>13.085110525302753</v>
      </c>
      <c r="AB619" s="3">
        <f>Ferez!$D$8+Ferez!$D$9*Z619+Ferez!$D$10*AA619</f>
        <v>5.059705187346264</v>
      </c>
      <c r="AC619" s="3">
        <f t="shared" si="90"/>
        <v>65.330844627679241</v>
      </c>
      <c r="AD619" s="3">
        <f>AC619*Ferez!$D$19</f>
        <v>32.66542231383962</v>
      </c>
      <c r="AE619" s="3">
        <f>(AD619/1000)*(10000/Ferez!$D$21)</f>
        <v>0.81663555784599051</v>
      </c>
      <c r="AF619" s="3">
        <f t="shared" si="91"/>
        <v>52.245734102376488</v>
      </c>
      <c r="AG619" s="3">
        <f>AF619*Ferez!$D$19</f>
        <v>26.122867051188244</v>
      </c>
      <c r="AH619" s="3">
        <f>(AG619/1000)*(10000/Ferez!$D$21)</f>
        <v>0.65307167627970619</v>
      </c>
      <c r="AI619" s="3">
        <f>AE619*Ferez!$D$20</f>
        <v>2.9943303787686317</v>
      </c>
    </row>
    <row r="620" spans="1:35" x14ac:dyDescent="0.25">
      <c r="A620" s="4">
        <v>1361</v>
      </c>
      <c r="B620" s="21" t="s">
        <v>3522</v>
      </c>
      <c r="C620" s="104">
        <v>3</v>
      </c>
      <c r="D620" s="22" t="s">
        <v>2158</v>
      </c>
      <c r="E620" s="100">
        <v>40709</v>
      </c>
      <c r="F620" s="100">
        <v>44204</v>
      </c>
      <c r="G620" s="105">
        <v>9.6</v>
      </c>
      <c r="H620" s="20" t="s">
        <v>2169</v>
      </c>
      <c r="I620" s="20" t="s">
        <v>2170</v>
      </c>
      <c r="J620" s="13">
        <v>2258</v>
      </c>
      <c r="K620" t="s">
        <v>241</v>
      </c>
      <c r="L620" t="s">
        <v>233</v>
      </c>
      <c r="M620" s="20" t="str">
        <f t="shared" si="85"/>
        <v>S</v>
      </c>
      <c r="N620" s="3">
        <v>3.8</v>
      </c>
      <c r="O620" s="23">
        <f t="shared" si="86"/>
        <v>3.8</v>
      </c>
      <c r="P620" s="3">
        <v>33.799999999999997</v>
      </c>
      <c r="Q620" s="3">
        <f>VLOOKUP(J620,Aux_H_adj!$X$2:$Y$922,2,FALSE)</f>
        <v>30.6</v>
      </c>
      <c r="R620" s="3">
        <f>VLOOKUP(J620,Aux_H_adj!$X$2:$Z$922,3,FALSE)</f>
        <v>33.799999999999997</v>
      </c>
      <c r="S620" s="3">
        <f t="shared" si="83"/>
        <v>10.758874153012124</v>
      </c>
      <c r="T620" s="3">
        <v>59.7</v>
      </c>
      <c r="U620" s="23">
        <f t="shared" si="87"/>
        <v>41.21</v>
      </c>
      <c r="V620" s="3">
        <f t="shared" si="84"/>
        <v>13.117550409634015</v>
      </c>
      <c r="W620" s="27">
        <f t="shared" si="88"/>
        <v>9.1000000000000004E-3</v>
      </c>
      <c r="X620" s="27">
        <f t="shared" si="89"/>
        <v>1.35E-2</v>
      </c>
      <c r="Y620" s="3">
        <f>VLOOKUP(K620,SSP!$B$2:$D$113,3,FALSE)</f>
        <v>0.25</v>
      </c>
      <c r="Z620" s="3">
        <f>EXP(Ferez!$B$8+Ferez!$B$9*LN(X620)+Ferez!$B$10*LN(O620)+Ferez!$B$11*LN(Y620))</f>
        <v>6.2778077478162855</v>
      </c>
      <c r="AA620" s="3">
        <f>EXP(Ferez!$C$8+Ferez!$C$9*LN(Z620))</f>
        <v>2.92959547041246</v>
      </c>
      <c r="AB620" s="3">
        <f>Ferez!$D$8+Ferez!$D$9*Z620+Ferez!$D$10*AA620</f>
        <v>0.90319340959991901</v>
      </c>
      <c r="AC620" s="3">
        <f t="shared" si="90"/>
        <v>10.110596627828663</v>
      </c>
      <c r="AD620" s="3">
        <f>AC620*Ferez!$D$19</f>
        <v>5.0552983139143315</v>
      </c>
      <c r="AE620" s="3">
        <f>(AD620/1000)*(10000/Ferez!$D$21)</f>
        <v>0.12638245784785829</v>
      </c>
      <c r="AF620" s="3">
        <f t="shared" si="91"/>
        <v>7.1810011574162047</v>
      </c>
      <c r="AG620" s="3">
        <f>AF620*Ferez!$D$19</f>
        <v>3.5905005787081024</v>
      </c>
      <c r="AH620" s="3">
        <f>(AG620/1000)*(10000/Ferez!$D$21)</f>
        <v>8.9762514467702559E-2</v>
      </c>
      <c r="AI620" s="3">
        <f>AE620*Ferez!$D$20</f>
        <v>0.46340234544214703</v>
      </c>
    </row>
    <row r="621" spans="1:35" x14ac:dyDescent="0.25">
      <c r="A621" s="4">
        <v>1362</v>
      </c>
      <c r="B621" s="21" t="s">
        <v>3522</v>
      </c>
      <c r="C621" s="104">
        <v>3</v>
      </c>
      <c r="D621" s="22" t="s">
        <v>2158</v>
      </c>
      <c r="E621" s="100">
        <v>40709</v>
      </c>
      <c r="F621" s="100">
        <v>44204</v>
      </c>
      <c r="G621" s="105">
        <v>9.6</v>
      </c>
      <c r="H621" s="20" t="s">
        <v>2169</v>
      </c>
      <c r="I621" s="20" t="s">
        <v>2171</v>
      </c>
      <c r="J621" s="13">
        <v>2258</v>
      </c>
      <c r="K621" t="s">
        <v>241</v>
      </c>
      <c r="L621" t="s">
        <v>233</v>
      </c>
      <c r="M621" s="20" t="str">
        <f t="shared" si="85"/>
        <v>S</v>
      </c>
      <c r="N621" s="3">
        <v>3.8</v>
      </c>
      <c r="O621" s="23">
        <f t="shared" si="86"/>
        <v>3.8</v>
      </c>
      <c r="P621" s="3">
        <v>30.6</v>
      </c>
      <c r="Q621" s="3">
        <f>VLOOKUP(J621,Aux_H_adj!$X$2:$Y$922,2,FALSE)</f>
        <v>30.6</v>
      </c>
      <c r="R621" s="3">
        <f>VLOOKUP(J621,Aux_H_adj!$X$2:$Z$922,3,FALSE)</f>
        <v>33.799999999999997</v>
      </c>
      <c r="S621" s="3">
        <f t="shared" si="83"/>
        <v>9.7402825172239957</v>
      </c>
      <c r="T621" s="3">
        <v>59.7</v>
      </c>
      <c r="U621" s="23">
        <f t="shared" si="87"/>
        <v>37.299999999999997</v>
      </c>
      <c r="V621" s="3">
        <f t="shared" si="84"/>
        <v>11.872958754655391</v>
      </c>
      <c r="W621" s="27">
        <f t="shared" si="88"/>
        <v>7.4999999999999997E-3</v>
      </c>
      <c r="X621" s="27">
        <f t="shared" si="89"/>
        <v>1.11E-2</v>
      </c>
      <c r="Y621" s="3">
        <f>VLOOKUP(K621,SSP!$B$2:$D$113,3,FALSE)</f>
        <v>0.25</v>
      </c>
      <c r="Z621" s="3">
        <f>EXP(Ferez!$B$8+Ferez!$B$9*LN(X621)+Ferez!$B$10*LN(O621)+Ferez!$B$11*LN(Y621))</f>
        <v>5.2176857155973853</v>
      </c>
      <c r="AA621" s="3">
        <f>EXP(Ferez!$C$8+Ferez!$C$9*LN(Z621))</f>
        <v>2.5539073290279735</v>
      </c>
      <c r="AB621" s="3">
        <f>Ferez!$D$8+Ferez!$D$9*Z621+Ferez!$D$10*AA621</f>
        <v>0.80517962996684245</v>
      </c>
      <c r="AC621" s="3">
        <f t="shared" si="90"/>
        <v>8.5767726745922008</v>
      </c>
      <c r="AD621" s="3">
        <f>AC621*Ferez!$D$19</f>
        <v>4.2883863372961004</v>
      </c>
      <c r="AE621" s="3">
        <f>(AD621/1000)*(10000/Ferez!$D$21)</f>
        <v>0.10720965843240252</v>
      </c>
      <c r="AF621" s="3">
        <f t="shared" si="91"/>
        <v>6.0228653455642274</v>
      </c>
      <c r="AG621" s="3">
        <f>AF621*Ferez!$D$19</f>
        <v>3.0114326727821137</v>
      </c>
      <c r="AH621" s="3">
        <f>(AG621/1000)*(10000/Ferez!$D$21)</f>
        <v>7.5285816819552834E-2</v>
      </c>
      <c r="AI621" s="3">
        <f>AE621*Ferez!$D$20</f>
        <v>0.39310208091880922</v>
      </c>
    </row>
    <row r="622" spans="1:35" x14ac:dyDescent="0.25">
      <c r="A622" s="4">
        <v>1354</v>
      </c>
      <c r="B622" s="21" t="s">
        <v>3522</v>
      </c>
      <c r="C622" s="104">
        <v>3</v>
      </c>
      <c r="D622" s="22" t="s">
        <v>2158</v>
      </c>
      <c r="E622" s="100">
        <v>40709</v>
      </c>
      <c r="F622" s="100">
        <v>44204</v>
      </c>
      <c r="G622" s="105">
        <v>9.6</v>
      </c>
      <c r="H622" s="20" t="s">
        <v>2159</v>
      </c>
      <c r="I622" s="20" t="s">
        <v>2160</v>
      </c>
      <c r="J622" s="13">
        <v>2259</v>
      </c>
      <c r="K622" t="s">
        <v>159</v>
      </c>
      <c r="L622" t="s">
        <v>158</v>
      </c>
      <c r="M622" s="20" t="str">
        <f t="shared" si="85"/>
        <v>S</v>
      </c>
      <c r="N622" s="3">
        <v>7.5</v>
      </c>
      <c r="O622" s="23">
        <f t="shared" si="86"/>
        <v>7.5</v>
      </c>
      <c r="P622" s="3">
        <v>42.5</v>
      </c>
      <c r="Q622" s="3">
        <f>VLOOKUP(J622,Aux_H_adj!$X$2:$Y$922,2,FALSE)</f>
        <v>23.4</v>
      </c>
      <c r="R622" s="3">
        <f>VLOOKUP(J622,Aux_H_adj!$X$2:$Z$922,3,FALSE)</f>
        <v>42.5</v>
      </c>
      <c r="S622" s="3">
        <f t="shared" si="83"/>
        <v>13.528170162811104</v>
      </c>
      <c r="T622" s="3">
        <v>47.5</v>
      </c>
      <c r="U622" s="23">
        <f t="shared" si="87"/>
        <v>51.81</v>
      </c>
      <c r="V622" s="3">
        <f t="shared" si="84"/>
        <v>16.491635203182195</v>
      </c>
      <c r="W622" s="27">
        <f t="shared" si="88"/>
        <v>1.44E-2</v>
      </c>
      <c r="X622" s="27">
        <f t="shared" si="89"/>
        <v>2.1399999999999999E-2</v>
      </c>
      <c r="Y622" s="3">
        <f>VLOOKUP(K622,SSP!$B$2:$D$113,3,FALSE)</f>
        <v>0.53</v>
      </c>
      <c r="Z622" s="3">
        <f>EXP(Ferez!$B$8+Ferez!$B$9*LN(X622)+Ferez!$B$10*LN(O622)+Ferez!$B$11*LN(Y622))</f>
        <v>40.212031135777586</v>
      </c>
      <c r="AA622" s="3">
        <f>EXP(Ferez!$C$8+Ferez!$C$9*LN(Z622))</f>
        <v>11.620961808050547</v>
      </c>
      <c r="AB622" s="3">
        <f>Ferez!$D$8+Ferez!$D$9*Z622+Ferez!$D$10*AA622</f>
        <v>4.3280726229218827</v>
      </c>
      <c r="AC622" s="3">
        <f t="shared" si="90"/>
        <v>56.161065566750011</v>
      </c>
      <c r="AD622" s="3">
        <f>AC622*Ferez!$D$19</f>
        <v>28.080532783375006</v>
      </c>
      <c r="AE622" s="3">
        <f>(AD622/1000)*(10000/Ferez!$D$21)</f>
        <v>0.70201331958437518</v>
      </c>
      <c r="AF622" s="3">
        <f t="shared" si="91"/>
        <v>44.540103758699466</v>
      </c>
      <c r="AG622" s="3">
        <f>AF622*Ferez!$D$19</f>
        <v>22.270051879349733</v>
      </c>
      <c r="AH622" s="3">
        <f>(AG622/1000)*(10000/Ferez!$D$21)</f>
        <v>0.55675129698374337</v>
      </c>
      <c r="AI622" s="3">
        <f>AE622*Ferez!$D$20</f>
        <v>2.5740488384760423</v>
      </c>
    </row>
    <row r="623" spans="1:35" x14ac:dyDescent="0.25">
      <c r="A623" s="4">
        <v>1355</v>
      </c>
      <c r="B623" s="21" t="s">
        <v>3522</v>
      </c>
      <c r="C623" s="104">
        <v>3</v>
      </c>
      <c r="D623" s="22" t="s">
        <v>2158</v>
      </c>
      <c r="E623" s="100">
        <v>40709</v>
      </c>
      <c r="F623" s="100">
        <v>44204</v>
      </c>
      <c r="G623" s="105">
        <v>9.6</v>
      </c>
      <c r="H623" s="20" t="s">
        <v>2159</v>
      </c>
      <c r="I623" s="20" t="s">
        <v>2161</v>
      </c>
      <c r="J623" s="13">
        <v>2259</v>
      </c>
      <c r="K623" t="s">
        <v>159</v>
      </c>
      <c r="L623" t="s">
        <v>158</v>
      </c>
      <c r="M623" s="20" t="str">
        <f t="shared" si="85"/>
        <v>S</v>
      </c>
      <c r="N623" s="3">
        <v>7.5</v>
      </c>
      <c r="O623" s="23">
        <f t="shared" si="86"/>
        <v>6.09</v>
      </c>
      <c r="P623" s="3">
        <v>23.4</v>
      </c>
      <c r="Q623" s="3">
        <f>VLOOKUP(J623,Aux_H_adj!$X$2:$Y$922,2,FALSE)</f>
        <v>23.4</v>
      </c>
      <c r="R623" s="3">
        <f>VLOOKUP(J623,Aux_H_adj!$X$2:$Z$922,3,FALSE)</f>
        <v>42.5</v>
      </c>
      <c r="S623" s="3">
        <f t="shared" si="83"/>
        <v>7.4484513367007015</v>
      </c>
      <c r="T623" s="3">
        <v>26.3</v>
      </c>
      <c r="U623" s="23">
        <f t="shared" si="87"/>
        <v>28.53</v>
      </c>
      <c r="V623" s="3">
        <f t="shared" si="84"/>
        <v>9.0813810528235486</v>
      </c>
      <c r="W623" s="27">
        <f t="shared" si="88"/>
        <v>4.4000000000000003E-3</v>
      </c>
      <c r="X623" s="27">
        <f t="shared" si="89"/>
        <v>6.4999999999999997E-3</v>
      </c>
      <c r="Y623" s="3">
        <f>VLOOKUP(K623,SSP!$B$2:$D$113,3,FALSE)</f>
        <v>0.53</v>
      </c>
      <c r="Z623" s="3">
        <f>EXP(Ferez!$B$8+Ferez!$B$9*LN(X623)+Ferez!$B$10*LN(O623)+Ferez!$B$11*LN(Y623))</f>
        <v>10.675543679548845</v>
      </c>
      <c r="AA623" s="3">
        <f>EXP(Ferez!$C$8+Ferez!$C$9*LN(Z623))</f>
        <v>4.3440275879174584</v>
      </c>
      <c r="AB623" s="3">
        <f>Ferez!$D$8+Ferez!$D$9*Z623+Ferez!$D$10*AA623</f>
        <v>1.3222065693910601</v>
      </c>
      <c r="AC623" s="3">
        <f t="shared" si="90"/>
        <v>16.341777836857364</v>
      </c>
      <c r="AD623" s="3">
        <f>AC623*Ferez!$D$19</f>
        <v>8.1708889184286821</v>
      </c>
      <c r="AE623" s="3">
        <f>(AD623/1000)*(10000/Ferez!$D$21)</f>
        <v>0.20427222296071704</v>
      </c>
      <c r="AF623" s="3">
        <f t="shared" si="91"/>
        <v>11.997750248939905</v>
      </c>
      <c r="AG623" s="3">
        <f>AF623*Ferez!$D$19</f>
        <v>5.9988751244699525</v>
      </c>
      <c r="AH623" s="3">
        <f>(AG623/1000)*(10000/Ferez!$D$21)</f>
        <v>0.14997187811174881</v>
      </c>
      <c r="AI623" s="3">
        <f>AE623*Ferez!$D$20</f>
        <v>0.74899815085596244</v>
      </c>
    </row>
    <row r="624" spans="1:35" x14ac:dyDescent="0.25">
      <c r="A624" s="4">
        <v>1400</v>
      </c>
      <c r="B624" s="21" t="s">
        <v>3522</v>
      </c>
      <c r="C624" s="104">
        <v>3</v>
      </c>
      <c r="D624" s="22" t="s">
        <v>2158</v>
      </c>
      <c r="E624" s="100">
        <v>40709</v>
      </c>
      <c r="F624" s="100">
        <v>44204</v>
      </c>
      <c r="G624" s="105">
        <v>9.6</v>
      </c>
      <c r="H624" s="20" t="s">
        <v>2226</v>
      </c>
      <c r="I624" s="20" t="s">
        <v>2227</v>
      </c>
      <c r="J624" s="13">
        <v>2260</v>
      </c>
      <c r="K624" t="s">
        <v>32</v>
      </c>
      <c r="L624" t="s">
        <v>31</v>
      </c>
      <c r="M624" s="20" t="str">
        <f t="shared" si="85"/>
        <v>N</v>
      </c>
      <c r="N624" s="3">
        <v>6.5</v>
      </c>
      <c r="O624" s="23">
        <f t="shared" si="86"/>
        <v>6.5</v>
      </c>
      <c r="P624" s="3">
        <v>28.3</v>
      </c>
      <c r="Q624" s="3">
        <f>VLOOKUP(J624,Aux_H_adj!$X$2:$Y$922,2,FALSE)</f>
        <v>28.3</v>
      </c>
      <c r="R624" s="3">
        <f>VLOOKUP(J624,Aux_H_adj!$X$2:$Z$922,3,FALSE)</f>
        <v>28.3</v>
      </c>
      <c r="S624" s="3">
        <f t="shared" si="83"/>
        <v>9.0081697790012765</v>
      </c>
      <c r="T624" s="3">
        <v>38</v>
      </c>
      <c r="U624" s="23">
        <f t="shared" si="87"/>
        <v>38</v>
      </c>
      <c r="V624" s="3">
        <f t="shared" si="84"/>
        <v>12.095775674984045</v>
      </c>
      <c r="W624" s="27">
        <f t="shared" si="88"/>
        <v>6.4000000000000003E-3</v>
      </c>
      <c r="X624" s="27">
        <f t="shared" si="89"/>
        <v>1.15E-2</v>
      </c>
      <c r="Y624" s="3">
        <f>VLOOKUP(K624,SSP!$B$2:$D$113,3,FALSE)</f>
        <v>0.49</v>
      </c>
      <c r="Z624" s="3">
        <f>EXP(Ferez!$B$8+Ferez!$B$9*LN(X624)+Ferez!$B$10*LN(O624)+Ferez!$B$11*LN(Y624))</f>
        <v>17.984591875902531</v>
      </c>
      <c r="AA624" s="3">
        <f>EXP(Ferez!$C$8+Ferez!$C$9*LN(Z624))</f>
        <v>6.3967095783735237</v>
      </c>
      <c r="AB624" s="3">
        <f>Ferez!$D$8+Ferez!$D$9*Z624+Ferez!$D$10*AA624</f>
        <v>2.0443103468074049</v>
      </c>
      <c r="AC624" s="3">
        <f t="shared" si="90"/>
        <v>26.425611801083459</v>
      </c>
      <c r="AD624" s="3">
        <f>AC624*Ferez!$D$19</f>
        <v>13.21280590054173</v>
      </c>
      <c r="AE624" s="3">
        <f>(AD624/1000)*(10000/Ferez!$D$21)</f>
        <v>0.33032014751354322</v>
      </c>
      <c r="AF624" s="3">
        <f t="shared" si="91"/>
        <v>20.028902222709934</v>
      </c>
      <c r="AG624" s="3">
        <f>AF624*Ferez!$D$19</f>
        <v>10.014451111354967</v>
      </c>
      <c r="AH624" s="3">
        <f>(AG624/1000)*(10000/Ferez!$D$21)</f>
        <v>0.25036127778387418</v>
      </c>
      <c r="AI624" s="3">
        <f>AE624*Ferez!$D$20</f>
        <v>1.2111738742163252</v>
      </c>
    </row>
    <row r="625" spans="1:35" x14ac:dyDescent="0.25">
      <c r="A625" s="4">
        <v>1401</v>
      </c>
      <c r="B625" s="21" t="s">
        <v>3522</v>
      </c>
      <c r="C625" s="104">
        <v>3</v>
      </c>
      <c r="D625" s="22" t="s">
        <v>2158</v>
      </c>
      <c r="E625" s="100">
        <v>40709</v>
      </c>
      <c r="F625" s="100">
        <v>44204</v>
      </c>
      <c r="G625" s="105">
        <v>9.6</v>
      </c>
      <c r="H625" s="20" t="s">
        <v>2228</v>
      </c>
      <c r="I625" s="20" t="s">
        <v>2229</v>
      </c>
      <c r="J625" s="13">
        <v>2261</v>
      </c>
      <c r="K625" t="s">
        <v>22</v>
      </c>
      <c r="L625" t="s">
        <v>36</v>
      </c>
      <c r="M625" s="20" t="str">
        <f t="shared" si="85"/>
        <v>N</v>
      </c>
      <c r="N625" s="3">
        <v>7.2</v>
      </c>
      <c r="O625" s="23">
        <f t="shared" si="86"/>
        <v>7.2</v>
      </c>
      <c r="P625" s="3">
        <v>38.200000000000003</v>
      </c>
      <c r="Q625" s="3">
        <f>VLOOKUP(J625,Aux_H_adj!$X$2:$Y$922,2,FALSE)</f>
        <v>38.200000000000003</v>
      </c>
      <c r="R625" s="3">
        <f>VLOOKUP(J625,Aux_H_adj!$X$2:$Z$922,3,FALSE)</f>
        <v>38.200000000000003</v>
      </c>
      <c r="S625" s="3">
        <f t="shared" si="83"/>
        <v>12.159437652220806</v>
      </c>
      <c r="T625" s="3">
        <v>42.4</v>
      </c>
      <c r="U625" s="23">
        <f t="shared" si="87"/>
        <v>42.4</v>
      </c>
      <c r="V625" s="3">
        <f t="shared" si="84"/>
        <v>13.496339174192725</v>
      </c>
      <c r="W625" s="27">
        <f t="shared" si="88"/>
        <v>1.1599999999999999E-2</v>
      </c>
      <c r="X625" s="27">
        <f t="shared" si="89"/>
        <v>1.43E-2</v>
      </c>
      <c r="Y625" s="3">
        <f>VLOOKUP(K625,SSP!$B$2:$D$113,3,FALSE)</f>
        <v>0.67000000000000026</v>
      </c>
      <c r="Z625" s="3">
        <f>EXP(Ferez!$B$8+Ferez!$B$9*LN(X625)+Ferez!$B$10*LN(O625)+Ferez!$B$11*LN(Y625))</f>
        <v>33.568525422091795</v>
      </c>
      <c r="AA625" s="3">
        <f>EXP(Ferez!$C$8+Ferez!$C$9*LN(Z625))</f>
        <v>10.163750773843919</v>
      </c>
      <c r="AB625" s="3">
        <f>Ferez!$D$8+Ferez!$D$9*Z625+Ferez!$D$10*AA625</f>
        <v>3.6364957204506885</v>
      </c>
      <c r="AC625" s="3">
        <f t="shared" si="90"/>
        <v>47.3687719163864</v>
      </c>
      <c r="AD625" s="3">
        <f>AC625*Ferez!$D$19</f>
        <v>23.6843859581932</v>
      </c>
      <c r="AE625" s="3">
        <f>(AD625/1000)*(10000/Ferez!$D$21)</f>
        <v>0.59210964895482998</v>
      </c>
      <c r="AF625" s="3">
        <f t="shared" si="91"/>
        <v>37.205021142542485</v>
      </c>
      <c r="AG625" s="3">
        <f>AF625*Ferez!$D$19</f>
        <v>18.602510571271242</v>
      </c>
      <c r="AH625" s="3">
        <f>(AG625/1000)*(10000/Ferez!$D$21)</f>
        <v>0.46506276428178106</v>
      </c>
      <c r="AI625" s="3">
        <f>AE625*Ferez!$D$20</f>
        <v>2.1710687128343764</v>
      </c>
    </row>
    <row r="626" spans="1:35" x14ac:dyDescent="0.25">
      <c r="A626" s="4">
        <v>1404</v>
      </c>
      <c r="B626" s="21" t="s">
        <v>3522</v>
      </c>
      <c r="C626" s="104">
        <v>3</v>
      </c>
      <c r="D626" s="22" t="s">
        <v>2158</v>
      </c>
      <c r="E626" s="100">
        <v>40709</v>
      </c>
      <c r="F626" s="100">
        <v>44204</v>
      </c>
      <c r="G626" s="105">
        <v>9.6</v>
      </c>
      <c r="H626" s="20" t="s">
        <v>2233</v>
      </c>
      <c r="I626" s="20" t="s">
        <v>2234</v>
      </c>
      <c r="J626" s="13">
        <v>2262</v>
      </c>
      <c r="K626" t="s">
        <v>79</v>
      </c>
      <c r="L626" t="s">
        <v>78</v>
      </c>
      <c r="M626" s="20" t="str">
        <f t="shared" si="85"/>
        <v>N</v>
      </c>
      <c r="N626" s="3">
        <v>6.8</v>
      </c>
      <c r="O626" s="23">
        <f t="shared" si="86"/>
        <v>6.8</v>
      </c>
      <c r="P626" s="3">
        <v>45</v>
      </c>
      <c r="Q626" s="3">
        <f>VLOOKUP(J626,Aux_H_adj!$X$2:$Y$922,2,FALSE)</f>
        <v>45</v>
      </c>
      <c r="R626" s="3">
        <f>VLOOKUP(J626,Aux_H_adj!$X$2:$Z$922,3,FALSE)</f>
        <v>45</v>
      </c>
      <c r="S626" s="3">
        <f t="shared" si="83"/>
        <v>14.323944878270581</v>
      </c>
      <c r="T626" s="3">
        <v>56</v>
      </c>
      <c r="U626" s="23">
        <f t="shared" si="87"/>
        <v>56</v>
      </c>
      <c r="V626" s="3">
        <f t="shared" si="84"/>
        <v>17.82535362629228</v>
      </c>
      <c r="W626" s="27">
        <f t="shared" si="88"/>
        <v>1.61E-2</v>
      </c>
      <c r="X626" s="27">
        <f t="shared" si="89"/>
        <v>2.5000000000000001E-2</v>
      </c>
      <c r="Y626" s="3">
        <f>VLOOKUP(K626,SSP!$B$2:$D$113,3,FALSE)</f>
        <v>0.31000000000000155</v>
      </c>
      <c r="Z626" s="3">
        <f>EXP(Ferez!$B$8+Ferez!$B$9*LN(X626)+Ferez!$B$10*LN(O626)+Ferez!$B$11*LN(Y626))</f>
        <v>24.499896107761078</v>
      </c>
      <c r="AA626" s="3">
        <f>EXP(Ferez!$C$8+Ferez!$C$9*LN(Z626))</f>
        <v>8.0459297842431603</v>
      </c>
      <c r="AB626" s="3">
        <f>Ferez!$D$8+Ferez!$D$9*Z626+Ferez!$D$10*AA626</f>
        <v>2.7035621542182451</v>
      </c>
      <c r="AC626" s="3">
        <f t="shared" si="90"/>
        <v>35.249388046222485</v>
      </c>
      <c r="AD626" s="3">
        <f>AC626*Ferez!$D$19</f>
        <v>17.624694023111243</v>
      </c>
      <c r="AE626" s="3">
        <f>(AD626/1000)*(10000/Ferez!$D$21)</f>
        <v>0.44061735057778106</v>
      </c>
      <c r="AF626" s="3">
        <f t="shared" si="91"/>
        <v>27.203458261979321</v>
      </c>
      <c r="AG626" s="3">
        <f>AF626*Ferez!$D$19</f>
        <v>13.601729130989661</v>
      </c>
      <c r="AH626" s="3">
        <f>(AG626/1000)*(10000/Ferez!$D$21)</f>
        <v>0.34004322827474148</v>
      </c>
      <c r="AI626" s="3">
        <f>AE626*Ferez!$D$20</f>
        <v>1.6155969521185305</v>
      </c>
    </row>
    <row r="627" spans="1:35" x14ac:dyDescent="0.25">
      <c r="A627" s="4">
        <v>1405</v>
      </c>
      <c r="B627" s="21" t="s">
        <v>3522</v>
      </c>
      <c r="C627" s="104">
        <v>3</v>
      </c>
      <c r="D627" s="22" t="s">
        <v>2158</v>
      </c>
      <c r="E627" s="100">
        <v>40709</v>
      </c>
      <c r="F627" s="100">
        <v>44204</v>
      </c>
      <c r="G627" s="105">
        <v>9.6</v>
      </c>
      <c r="H627" s="20" t="s">
        <v>2235</v>
      </c>
      <c r="I627" s="20" t="s">
        <v>2236</v>
      </c>
      <c r="J627" s="13">
        <v>2263</v>
      </c>
      <c r="K627" t="s">
        <v>241</v>
      </c>
      <c r="L627" t="s">
        <v>233</v>
      </c>
      <c r="M627" s="20" t="str">
        <f t="shared" si="85"/>
        <v>N</v>
      </c>
      <c r="N627" s="3">
        <v>2.5</v>
      </c>
      <c r="O627" s="23">
        <f t="shared" si="86"/>
        <v>2.5</v>
      </c>
      <c r="P627" s="3">
        <v>24.7</v>
      </c>
      <c r="Q627" s="3">
        <f>VLOOKUP(J627,Aux_H_adj!$X$2:$Y$922,2,FALSE)</f>
        <v>24.7</v>
      </c>
      <c r="R627" s="3">
        <f>VLOOKUP(J627,Aux_H_adj!$X$2:$Z$922,3,FALSE)</f>
        <v>24.7</v>
      </c>
      <c r="S627" s="3">
        <f t="shared" si="83"/>
        <v>7.8622541887396293</v>
      </c>
      <c r="T627" s="3">
        <v>61.6</v>
      </c>
      <c r="U627" s="23">
        <f t="shared" si="87"/>
        <v>61.6</v>
      </c>
      <c r="V627" s="3">
        <f t="shared" si="84"/>
        <v>19.607888988921506</v>
      </c>
      <c r="W627" s="27">
        <f t="shared" si="88"/>
        <v>4.8999999999999998E-3</v>
      </c>
      <c r="X627" s="27">
        <f t="shared" si="89"/>
        <v>3.0200000000000001E-2</v>
      </c>
      <c r="Y627" s="3">
        <f>VLOOKUP(K627,SSP!$B$2:$D$113,3,FALSE)</f>
        <v>0.25</v>
      </c>
      <c r="Z627" s="3">
        <f>EXP(Ferez!$B$8+Ferez!$B$9*LN(X627)+Ferez!$B$10*LN(O627)+Ferez!$B$11*LN(Y627))</f>
        <v>8.9823717828433463</v>
      </c>
      <c r="AA627" s="3">
        <f>EXP(Ferez!$C$8+Ferez!$C$9*LN(Z627))</f>
        <v>3.8216031398634507</v>
      </c>
      <c r="AB627" s="3">
        <f>Ferez!$D$8+Ferez!$D$9*Z627+Ferez!$D$10*AA627</f>
        <v>1.1589729302885332</v>
      </c>
      <c r="AC627" s="3">
        <f t="shared" si="90"/>
        <v>13.962947852995329</v>
      </c>
      <c r="AD627" s="3">
        <f>AC627*Ferez!$D$19</f>
        <v>6.9814739264976646</v>
      </c>
      <c r="AE627" s="3">
        <f>(AD627/1000)*(10000/Ferez!$D$21)</f>
        <v>0.17453684816244161</v>
      </c>
      <c r="AF627" s="3">
        <f t="shared" si="91"/>
        <v>10.141344713131879</v>
      </c>
      <c r="AG627" s="3">
        <f>AF627*Ferez!$D$19</f>
        <v>5.0706723565659395</v>
      </c>
      <c r="AH627" s="3">
        <f>(AG627/1000)*(10000/Ferez!$D$21)</f>
        <v>0.12676680891414849</v>
      </c>
      <c r="AI627" s="3">
        <f>AE627*Ferez!$D$20</f>
        <v>0.63996844326228586</v>
      </c>
    </row>
    <row r="628" spans="1:35" x14ac:dyDescent="0.25">
      <c r="A628" s="4">
        <v>1357</v>
      </c>
      <c r="B628" s="21" t="s">
        <v>3522</v>
      </c>
      <c r="C628" s="104">
        <v>3</v>
      </c>
      <c r="D628" s="22" t="s">
        <v>2158</v>
      </c>
      <c r="E628" s="100">
        <v>40709</v>
      </c>
      <c r="F628" s="100">
        <v>44204</v>
      </c>
      <c r="G628" s="105">
        <v>9.6</v>
      </c>
      <c r="H628" s="20" t="s">
        <v>2164</v>
      </c>
      <c r="I628" s="20" t="s">
        <v>2165</v>
      </c>
      <c r="J628" s="13">
        <v>2264</v>
      </c>
      <c r="K628" t="s">
        <v>241</v>
      </c>
      <c r="L628" t="s">
        <v>233</v>
      </c>
      <c r="M628" s="20" t="str">
        <f t="shared" si="85"/>
        <v>S</v>
      </c>
      <c r="N628" s="3">
        <v>7</v>
      </c>
      <c r="O628" s="23">
        <f t="shared" si="86"/>
        <v>7</v>
      </c>
      <c r="P628" s="3">
        <v>71</v>
      </c>
      <c r="Q628" s="3">
        <f>VLOOKUP(J628,Aux_H_adj!$X$2:$Y$922,2,FALSE)</f>
        <v>12.4</v>
      </c>
      <c r="R628" s="3">
        <f>VLOOKUP(J628,Aux_H_adj!$X$2:$Z$922,3,FALSE)</f>
        <v>71</v>
      </c>
      <c r="S628" s="3">
        <f t="shared" si="83"/>
        <v>22.600001919049138</v>
      </c>
      <c r="T628" s="3">
        <v>91</v>
      </c>
      <c r="U628" s="23">
        <f t="shared" si="87"/>
        <v>86.56</v>
      </c>
      <c r="V628" s="3">
        <f t="shared" si="84"/>
        <v>27.552903748068921</v>
      </c>
      <c r="W628" s="27">
        <f t="shared" si="88"/>
        <v>4.0099999999999997E-2</v>
      </c>
      <c r="X628" s="27">
        <f t="shared" si="89"/>
        <v>5.96E-2</v>
      </c>
      <c r="Y628" s="3">
        <f>VLOOKUP(K628,SSP!$B$2:$D$113,3,FALSE)</f>
        <v>0.25</v>
      </c>
      <c r="Z628" s="3">
        <f>EXP(Ferez!$B$8+Ferez!$B$9*LN(X628)+Ferez!$B$10*LN(O628)+Ferez!$B$11*LN(Y628))</f>
        <v>45.951902744884421</v>
      </c>
      <c r="AA628" s="3">
        <f>EXP(Ferez!$C$8+Ferez!$C$9*LN(Z628))</f>
        <v>12.830316573750631</v>
      </c>
      <c r="AB628" s="3">
        <f>Ferez!$D$8+Ferez!$D$9*Z628+Ferez!$D$10*AA628</f>
        <v>4.9298636616594518</v>
      </c>
      <c r="AC628" s="3">
        <f t="shared" si="90"/>
        <v>63.712082980294504</v>
      </c>
      <c r="AD628" s="3">
        <f>AC628*Ferez!$D$19</f>
        <v>31.856041490147252</v>
      </c>
      <c r="AE628" s="3">
        <f>(AD628/1000)*(10000/Ferez!$D$21)</f>
        <v>0.79640103725368128</v>
      </c>
      <c r="AF628" s="3">
        <f t="shared" si="91"/>
        <v>50.881766406543875</v>
      </c>
      <c r="AG628" s="3">
        <f>AF628*Ferez!$D$19</f>
        <v>25.440883203271937</v>
      </c>
      <c r="AH628" s="3">
        <f>(AG628/1000)*(10000/Ferez!$D$21)</f>
        <v>0.6360220800817985</v>
      </c>
      <c r="AI628" s="3">
        <f>AE628*Ferez!$D$20</f>
        <v>2.9201371365968312</v>
      </c>
    </row>
    <row r="629" spans="1:35" x14ac:dyDescent="0.25">
      <c r="A629" s="4">
        <v>1358</v>
      </c>
      <c r="B629" s="21" t="s">
        <v>3522</v>
      </c>
      <c r="C629" s="104">
        <v>3</v>
      </c>
      <c r="D629" s="22" t="s">
        <v>2158</v>
      </c>
      <c r="E629" s="100">
        <v>40709</v>
      </c>
      <c r="F629" s="100">
        <v>44204</v>
      </c>
      <c r="G629" s="105">
        <v>9.6</v>
      </c>
      <c r="H629" s="20" t="s">
        <v>2164</v>
      </c>
      <c r="I629" s="20" t="s">
        <v>2166</v>
      </c>
      <c r="J629" s="13">
        <v>2264</v>
      </c>
      <c r="K629" t="s">
        <v>241</v>
      </c>
      <c r="L629" t="s">
        <v>233</v>
      </c>
      <c r="M629" s="20" t="str">
        <f t="shared" si="85"/>
        <v>S</v>
      </c>
      <c r="N629" s="3">
        <v>7</v>
      </c>
      <c r="O629" s="23">
        <f t="shared" si="86"/>
        <v>7</v>
      </c>
      <c r="P629" s="3">
        <v>60</v>
      </c>
      <c r="Q629" s="3">
        <f>VLOOKUP(J629,Aux_H_adj!$X$2:$Y$922,2,FALSE)</f>
        <v>12.4</v>
      </c>
      <c r="R629" s="3">
        <f>VLOOKUP(J629,Aux_H_adj!$X$2:$Z$922,3,FALSE)</f>
        <v>71</v>
      </c>
      <c r="S629" s="3">
        <f t="shared" si="83"/>
        <v>19.098593171027442</v>
      </c>
      <c r="T629" s="3">
        <v>91</v>
      </c>
      <c r="U629" s="23">
        <f t="shared" si="87"/>
        <v>73.150000000000006</v>
      </c>
      <c r="V629" s="3">
        <f t="shared" si="84"/>
        <v>23.284368174344291</v>
      </c>
      <c r="W629" s="27">
        <f t="shared" si="88"/>
        <v>2.86E-2</v>
      </c>
      <c r="X629" s="27">
        <f t="shared" si="89"/>
        <v>4.2599999999999999E-2</v>
      </c>
      <c r="Y629" s="3">
        <f>VLOOKUP(K629,SSP!$B$2:$D$113,3,FALSE)</f>
        <v>0.25</v>
      </c>
      <c r="Z629" s="3">
        <f>EXP(Ferez!$B$8+Ferez!$B$9*LN(X629)+Ferez!$B$10*LN(O629)+Ferez!$B$11*LN(Y629))</f>
        <v>33.457740232807474</v>
      </c>
      <c r="AA629" s="3">
        <f>EXP(Ferez!$C$8+Ferez!$C$9*LN(Z629))</f>
        <v>10.138852174001265</v>
      </c>
      <c r="AB629" s="3">
        <f>Ferez!$D$8+Ferez!$D$9*Z629+Ferez!$D$10*AA629</f>
        <v>3.6250147915952575</v>
      </c>
      <c r="AC629" s="3">
        <f t="shared" si="90"/>
        <v>47.221607198403994</v>
      </c>
      <c r="AD629" s="3">
        <f>AC629*Ferez!$D$19</f>
        <v>23.610803599201997</v>
      </c>
      <c r="AE629" s="3">
        <f>(AD629/1000)*(10000/Ferez!$D$21)</f>
        <v>0.59027008998004993</v>
      </c>
      <c r="AF629" s="3">
        <f t="shared" si="91"/>
        <v>37.082755024402729</v>
      </c>
      <c r="AG629" s="3">
        <f>AF629*Ferez!$D$19</f>
        <v>18.541377512201365</v>
      </c>
      <c r="AH629" s="3">
        <f>(AG629/1000)*(10000/Ferez!$D$21)</f>
        <v>0.46353443780503417</v>
      </c>
      <c r="AI629" s="3">
        <f>AE629*Ferez!$D$20</f>
        <v>2.1643236632601828</v>
      </c>
    </row>
    <row r="630" spans="1:35" x14ac:dyDescent="0.25">
      <c r="A630" s="4">
        <v>1359</v>
      </c>
      <c r="B630" s="21" t="s">
        <v>3522</v>
      </c>
      <c r="C630" s="104">
        <v>3</v>
      </c>
      <c r="D630" s="22" t="s">
        <v>2158</v>
      </c>
      <c r="E630" s="100">
        <v>40709</v>
      </c>
      <c r="F630" s="100">
        <v>44204</v>
      </c>
      <c r="G630" s="105">
        <v>9.6</v>
      </c>
      <c r="H630" s="20" t="s">
        <v>2164</v>
      </c>
      <c r="I630" s="20" t="s">
        <v>2167</v>
      </c>
      <c r="J630" s="13">
        <v>2264</v>
      </c>
      <c r="K630" t="s">
        <v>241</v>
      </c>
      <c r="L630" t="s">
        <v>233</v>
      </c>
      <c r="M630" s="20" t="str">
        <f t="shared" si="85"/>
        <v>S</v>
      </c>
      <c r="N630" s="3">
        <v>7</v>
      </c>
      <c r="O630" s="23">
        <f t="shared" si="86"/>
        <v>4.1100000000000003</v>
      </c>
      <c r="P630" s="3">
        <v>12.4</v>
      </c>
      <c r="Q630" s="3">
        <f>VLOOKUP(J630,Aux_H_adj!$X$2:$Y$922,2,FALSE)</f>
        <v>12.4</v>
      </c>
      <c r="R630" s="3">
        <f>VLOOKUP(J630,Aux_H_adj!$X$2:$Z$922,3,FALSE)</f>
        <v>71</v>
      </c>
      <c r="S630" s="3">
        <f t="shared" si="83"/>
        <v>3.9470425886790048</v>
      </c>
      <c r="T630" s="3">
        <v>49</v>
      </c>
      <c r="U630" s="23">
        <f t="shared" si="87"/>
        <v>15.12</v>
      </c>
      <c r="V630" s="3">
        <f t="shared" si="84"/>
        <v>4.8128454790989146</v>
      </c>
      <c r="W630" s="27">
        <f t="shared" si="88"/>
        <v>1.1999999999999999E-3</v>
      </c>
      <c r="X630" s="27">
        <f t="shared" si="89"/>
        <v>1.8E-3</v>
      </c>
      <c r="Y630" s="3">
        <f>VLOOKUP(K630,SSP!$B$2:$D$113,3,FALSE)</f>
        <v>0.25</v>
      </c>
      <c r="Z630" s="3">
        <f>EXP(Ferez!$B$8+Ferez!$B$9*LN(X630)+Ferez!$B$10*LN(O630)+Ferez!$B$11*LN(Y630))</f>
        <v>1.0084946143606162</v>
      </c>
      <c r="AA630" s="3">
        <f>EXP(Ferez!$C$8+Ferez!$C$9*LN(Z630))</f>
        <v>0.75436882703191355</v>
      </c>
      <c r="AB630" s="3">
        <f>Ferez!$D$8+Ferez!$D$9*Z630+Ferez!$D$10*AA630</f>
        <v>0.44256324224580784</v>
      </c>
      <c r="AC630" s="3">
        <f t="shared" si="90"/>
        <v>2.2054266836383376</v>
      </c>
      <c r="AD630" s="3">
        <f>AC630*Ferez!$D$19</f>
        <v>1.1027133418191688</v>
      </c>
      <c r="AE630" s="3">
        <f>(AD630/1000)*(10000/Ferez!$D$21)</f>
        <v>2.7567833545479221E-2</v>
      </c>
      <c r="AF630" s="3">
        <f t="shared" si="91"/>
        <v>1.4510578566064241</v>
      </c>
      <c r="AG630" s="3">
        <f>AF630*Ferez!$D$19</f>
        <v>0.72552892830321203</v>
      </c>
      <c r="AH630" s="3">
        <f>(AG630/1000)*(10000/Ferez!$D$21)</f>
        <v>1.8138223207580299E-2</v>
      </c>
      <c r="AI630" s="3">
        <f>AE630*Ferez!$D$20</f>
        <v>0.10108205633342381</v>
      </c>
    </row>
    <row r="631" spans="1:35" x14ac:dyDescent="0.25">
      <c r="A631" s="4">
        <v>1360</v>
      </c>
      <c r="B631" s="21" t="s">
        <v>3522</v>
      </c>
      <c r="C631" s="104">
        <v>3</v>
      </c>
      <c r="D631" s="22" t="s">
        <v>2158</v>
      </c>
      <c r="E631" s="100">
        <v>40709</v>
      </c>
      <c r="F631" s="100">
        <v>44204</v>
      </c>
      <c r="G631" s="105">
        <v>9.6</v>
      </c>
      <c r="H631" s="20" t="s">
        <v>2164</v>
      </c>
      <c r="I631" s="20" t="s">
        <v>2168</v>
      </c>
      <c r="J631" s="13">
        <v>2264</v>
      </c>
      <c r="K631" t="s">
        <v>241</v>
      </c>
      <c r="L631" t="s">
        <v>233</v>
      </c>
      <c r="M631" s="20" t="str">
        <f t="shared" si="85"/>
        <v>S</v>
      </c>
      <c r="N631" s="3">
        <v>7</v>
      </c>
      <c r="O631" s="23">
        <f t="shared" si="86"/>
        <v>4.5999999999999996</v>
      </c>
      <c r="P631" s="3">
        <v>14.5</v>
      </c>
      <c r="Q631" s="3">
        <f>VLOOKUP(J631,Aux_H_adj!$X$2:$Y$922,2,FALSE)</f>
        <v>12.4</v>
      </c>
      <c r="R631" s="3">
        <f>VLOOKUP(J631,Aux_H_adj!$X$2:$Z$922,3,FALSE)</f>
        <v>71</v>
      </c>
      <c r="S631" s="3">
        <f t="shared" si="83"/>
        <v>4.6154933496649653</v>
      </c>
      <c r="T631" s="3">
        <v>49</v>
      </c>
      <c r="U631" s="23">
        <f t="shared" si="87"/>
        <v>17.68</v>
      </c>
      <c r="V631" s="3">
        <f t="shared" si="84"/>
        <v>5.6277187877294192</v>
      </c>
      <c r="W631" s="27">
        <f t="shared" si="88"/>
        <v>1.6999999999999999E-3</v>
      </c>
      <c r="X631" s="27">
        <f t="shared" si="89"/>
        <v>2.5000000000000001E-3</v>
      </c>
      <c r="Y631" s="3">
        <f>VLOOKUP(K631,SSP!$B$2:$D$113,3,FALSE)</f>
        <v>0.25</v>
      </c>
      <c r="Z631" s="3">
        <f>EXP(Ferez!$B$8+Ferez!$B$9*LN(X631)+Ferez!$B$10*LN(O631)+Ferez!$B$11*LN(Y631))</f>
        <v>1.5329115273085989</v>
      </c>
      <c r="AA631" s="3">
        <f>EXP(Ferez!$C$8+Ferez!$C$9*LN(Z631))</f>
        <v>1.0292151262551097</v>
      </c>
      <c r="AB631" s="3">
        <f>Ferez!$D$8+Ferez!$D$9*Z631+Ferez!$D$10*AA631</f>
        <v>0.48337451878851517</v>
      </c>
      <c r="AC631" s="3">
        <f t="shared" si="90"/>
        <v>3.0455011723522238</v>
      </c>
      <c r="AD631" s="3">
        <f>AC631*Ferez!$D$19</f>
        <v>1.5227505861761119</v>
      </c>
      <c r="AE631" s="3">
        <f>(AD631/1000)*(10000/Ferez!$D$21)</f>
        <v>3.8068764654402801E-2</v>
      </c>
      <c r="AF631" s="3">
        <f t="shared" si="91"/>
        <v>2.0162860460971141</v>
      </c>
      <c r="AG631" s="3">
        <f>AF631*Ferez!$D$19</f>
        <v>1.0081430230485571</v>
      </c>
      <c r="AH631" s="3">
        <f>(AG631/1000)*(10000/Ferez!$D$21)</f>
        <v>2.520357557621393E-2</v>
      </c>
      <c r="AI631" s="3">
        <f>AE631*Ferez!$D$20</f>
        <v>0.13958547039947694</v>
      </c>
    </row>
    <row r="632" spans="1:35" x14ac:dyDescent="0.25">
      <c r="A632" s="4">
        <v>1370</v>
      </c>
      <c r="B632" s="21" t="s">
        <v>3522</v>
      </c>
      <c r="C632" s="104">
        <v>3</v>
      </c>
      <c r="D632" s="22" t="s">
        <v>2158</v>
      </c>
      <c r="E632" s="100">
        <v>40709</v>
      </c>
      <c r="F632" s="100">
        <v>44204</v>
      </c>
      <c r="G632" s="105">
        <v>9.6</v>
      </c>
      <c r="H632" s="20" t="s">
        <v>2184</v>
      </c>
      <c r="I632" s="20" t="s">
        <v>2185</v>
      </c>
      <c r="J632" s="13">
        <v>2265</v>
      </c>
      <c r="K632" t="s">
        <v>49</v>
      </c>
      <c r="L632" t="s">
        <v>48</v>
      </c>
      <c r="M632" s="20" t="str">
        <f t="shared" si="85"/>
        <v>N</v>
      </c>
      <c r="N632" s="3">
        <v>8.5</v>
      </c>
      <c r="O632" s="23">
        <f t="shared" si="86"/>
        <v>8.5</v>
      </c>
      <c r="P632" s="3">
        <v>32.299999999999997</v>
      </c>
      <c r="Q632" s="3">
        <f>VLOOKUP(J632,Aux_H_adj!$X$2:$Y$922,2,FALSE)</f>
        <v>32.299999999999997</v>
      </c>
      <c r="R632" s="3">
        <f>VLOOKUP(J632,Aux_H_adj!$X$2:$Z$922,3,FALSE)</f>
        <v>32.299999999999997</v>
      </c>
      <c r="S632" s="3">
        <f t="shared" si="83"/>
        <v>10.281409323736439</v>
      </c>
      <c r="T632" s="3">
        <v>37</v>
      </c>
      <c r="U632" s="23">
        <f t="shared" si="87"/>
        <v>37</v>
      </c>
      <c r="V632" s="3">
        <f t="shared" si="84"/>
        <v>11.777465788800255</v>
      </c>
      <c r="W632" s="27">
        <f t="shared" si="88"/>
        <v>8.3000000000000001E-3</v>
      </c>
      <c r="X632" s="27">
        <f t="shared" si="89"/>
        <v>1.09E-2</v>
      </c>
      <c r="Y632" s="3">
        <f>VLOOKUP(K632,SSP!$B$2:$D$113,3,FALSE)</f>
        <v>0.41000000000000009</v>
      </c>
      <c r="Z632" s="3">
        <f>EXP(Ferez!$B$8+Ferez!$B$9*LN(X632)+Ferez!$B$10*LN(O632)+Ferez!$B$11*LN(Y632))</f>
        <v>18.441473771034641</v>
      </c>
      <c r="AA632" s="3">
        <f>EXP(Ferez!$C$8+Ferez!$C$9*LN(Z632))</f>
        <v>6.5168905190192064</v>
      </c>
      <c r="AB632" s="3">
        <f>Ferez!$D$8+Ferez!$D$9*Z632+Ferez!$D$10*AA632</f>
        <v>2.0901493880251349</v>
      </c>
      <c r="AC632" s="3">
        <f t="shared" si="90"/>
        <v>27.048513678078983</v>
      </c>
      <c r="AD632" s="3">
        <f>AC632*Ferez!$D$19</f>
        <v>13.524256839039491</v>
      </c>
      <c r="AE632" s="3">
        <f>(AD632/1000)*(10000/Ferez!$D$21)</f>
        <v>0.33810642097598725</v>
      </c>
      <c r="AF632" s="3">
        <f t="shared" si="91"/>
        <v>20.531623159059777</v>
      </c>
      <c r="AG632" s="3">
        <f>AF632*Ferez!$D$19</f>
        <v>10.265811579529888</v>
      </c>
      <c r="AH632" s="3">
        <f>(AG632/1000)*(10000/Ferez!$D$21)</f>
        <v>0.25664528948824722</v>
      </c>
      <c r="AI632" s="3">
        <f>AE632*Ferez!$D$20</f>
        <v>1.2397235435786198</v>
      </c>
    </row>
    <row r="633" spans="1:35" x14ac:dyDescent="0.25">
      <c r="A633" s="4">
        <v>1368</v>
      </c>
      <c r="B633" s="21" t="s">
        <v>3522</v>
      </c>
      <c r="C633" s="104">
        <v>3</v>
      </c>
      <c r="D633" s="22" t="s">
        <v>2158</v>
      </c>
      <c r="E633" s="100">
        <v>40709</v>
      </c>
      <c r="F633" s="100">
        <v>44204</v>
      </c>
      <c r="G633" s="105">
        <v>9.6</v>
      </c>
      <c r="H633" s="20" t="s">
        <v>2180</v>
      </c>
      <c r="I633" s="20" t="s">
        <v>2181</v>
      </c>
      <c r="J633" s="13">
        <v>2266</v>
      </c>
      <c r="K633" t="s">
        <v>197</v>
      </c>
      <c r="L633" t="s">
        <v>67</v>
      </c>
      <c r="M633" s="20" t="str">
        <f t="shared" si="85"/>
        <v>N</v>
      </c>
      <c r="N633" s="3">
        <v>12</v>
      </c>
      <c r="O633" s="23">
        <f t="shared" si="86"/>
        <v>12</v>
      </c>
      <c r="P633" s="3">
        <v>60.5</v>
      </c>
      <c r="Q633" s="3">
        <f>VLOOKUP(J633,Aux_H_adj!$X$2:$Y$922,2,FALSE)</f>
        <v>60.5</v>
      </c>
      <c r="R633" s="3">
        <f>VLOOKUP(J633,Aux_H_adj!$X$2:$Z$922,3,FALSE)</f>
        <v>60.5</v>
      </c>
      <c r="S633" s="3">
        <f t="shared" si="83"/>
        <v>19.257748114119337</v>
      </c>
      <c r="T633" s="3">
        <v>74.400000000000006</v>
      </c>
      <c r="U633" s="23">
        <f t="shared" si="87"/>
        <v>74.400000000000006</v>
      </c>
      <c r="V633" s="3">
        <f t="shared" si="84"/>
        <v>23.682255532074027</v>
      </c>
      <c r="W633" s="27">
        <f t="shared" si="88"/>
        <v>2.9100000000000001E-2</v>
      </c>
      <c r="X633" s="27">
        <f t="shared" si="89"/>
        <v>4.3999999999999997E-2</v>
      </c>
      <c r="Y633" s="3">
        <f>VLOOKUP(K633,SSP!$B$2:$D$113,3,FALSE)</f>
        <v>0.41000000000000009</v>
      </c>
      <c r="Z633" s="3">
        <f>EXP(Ferez!$B$8+Ferez!$B$9*LN(X633)+Ferez!$B$10*LN(O633)+Ferez!$B$11*LN(Y633))</f>
        <v>96.038635382989881</v>
      </c>
      <c r="AA633" s="3">
        <f>EXP(Ferez!$C$8+Ferez!$C$9*LN(Z633))</f>
        <v>22.170397980890456</v>
      </c>
      <c r="AB633" s="3">
        <f>Ferez!$D$8+Ferez!$D$9*Z633+Ferez!$D$10*AA633</f>
        <v>10.28573082454921</v>
      </c>
      <c r="AC633" s="3">
        <f t="shared" si="90"/>
        <v>128.49476418842954</v>
      </c>
      <c r="AD633" s="3">
        <f>AC633*Ferez!$D$19</f>
        <v>64.247382094214771</v>
      </c>
      <c r="AE633" s="3">
        <f>(AD633/1000)*(10000/Ferez!$D$21)</f>
        <v>1.6061845523553693</v>
      </c>
      <c r="AF633" s="3">
        <f t="shared" si="91"/>
        <v>106.32436620753909</v>
      </c>
      <c r="AG633" s="3">
        <f>AF633*Ferez!$D$19</f>
        <v>53.162183103769543</v>
      </c>
      <c r="AH633" s="3">
        <f>(AG633/1000)*(10000/Ferez!$D$21)</f>
        <v>1.3290545775942386</v>
      </c>
      <c r="AI633" s="3">
        <f>AE633*Ferez!$D$20</f>
        <v>5.8893433586363537</v>
      </c>
    </row>
    <row r="634" spans="1:35" x14ac:dyDescent="0.25">
      <c r="A634" s="4">
        <v>1371</v>
      </c>
      <c r="B634" s="21" t="s">
        <v>3522</v>
      </c>
      <c r="C634" s="104">
        <v>3</v>
      </c>
      <c r="D634" s="22" t="s">
        <v>2158</v>
      </c>
      <c r="E634" s="100">
        <v>40709</v>
      </c>
      <c r="F634" s="100">
        <v>44204</v>
      </c>
      <c r="G634" s="105">
        <v>9.6</v>
      </c>
      <c r="H634" s="20" t="s">
        <v>2186</v>
      </c>
      <c r="I634" s="20" t="s">
        <v>2187</v>
      </c>
      <c r="J634" s="13">
        <v>2267</v>
      </c>
      <c r="K634" t="s">
        <v>40</v>
      </c>
      <c r="L634" t="s">
        <v>39</v>
      </c>
      <c r="M634" s="20" t="str">
        <f t="shared" si="85"/>
        <v>S</v>
      </c>
      <c r="N634" s="3">
        <v>4.5</v>
      </c>
      <c r="O634" s="23">
        <f t="shared" si="86"/>
        <v>4.5</v>
      </c>
      <c r="P634" s="3">
        <v>18</v>
      </c>
      <c r="Q634" s="3">
        <f>VLOOKUP(J634,Aux_H_adj!$X$2:$Y$922,2,FALSE)</f>
        <v>7.7</v>
      </c>
      <c r="R634" s="3">
        <f>VLOOKUP(J634,Aux_H_adj!$X$2:$Z$922,3,FALSE)</f>
        <v>18</v>
      </c>
      <c r="S634" s="3">
        <f t="shared" si="83"/>
        <v>5.7295779513082321</v>
      </c>
      <c r="T634" s="3">
        <v>26.5</v>
      </c>
      <c r="U634" s="23">
        <f t="shared" si="87"/>
        <v>21.94</v>
      </c>
      <c r="V634" s="3">
        <f t="shared" si="84"/>
        <v>6.9837189028723676</v>
      </c>
      <c r="W634" s="27">
        <f t="shared" si="88"/>
        <v>2.5999999999999999E-3</v>
      </c>
      <c r="X634" s="27">
        <f t="shared" si="89"/>
        <v>3.8E-3</v>
      </c>
      <c r="Y634" s="3">
        <f>VLOOKUP(K634,SSP!$B$2:$D$113,3,FALSE)</f>
        <v>0.49</v>
      </c>
      <c r="Z634" s="3">
        <f>EXP(Ferez!$B$8+Ferez!$B$9*LN(X634)+Ferez!$B$10*LN(O634)+Ferez!$B$11*LN(Y634))</f>
        <v>4.4352480330083868</v>
      </c>
      <c r="AA634" s="3">
        <f>EXP(Ferez!$C$8+Ferez!$C$9*LN(Z634))</f>
        <v>2.2638712707635151</v>
      </c>
      <c r="AB634" s="3">
        <f>Ferez!$D$8+Ferez!$D$9*Z634+Ferez!$D$10*AA634</f>
        <v>0.73393887957513138</v>
      </c>
      <c r="AC634" s="3">
        <f t="shared" si="90"/>
        <v>7.4330581833470326</v>
      </c>
      <c r="AD634" s="3">
        <f>AC634*Ferez!$D$19</f>
        <v>3.7165290916735163</v>
      </c>
      <c r="AE634" s="3">
        <f>(AD634/1000)*(10000/Ferez!$D$21)</f>
        <v>9.2913227291837902E-2</v>
      </c>
      <c r="AF634" s="3">
        <f t="shared" si="91"/>
        <v>5.1691869125835179</v>
      </c>
      <c r="AG634" s="3">
        <f>AF634*Ferez!$D$19</f>
        <v>2.584593456291759</v>
      </c>
      <c r="AH634" s="3">
        <f>(AG634/1000)*(10000/Ferez!$D$21)</f>
        <v>6.4614836407293971E-2</v>
      </c>
      <c r="AI634" s="3">
        <f>AE634*Ferez!$D$20</f>
        <v>0.34068183340340563</v>
      </c>
    </row>
    <row r="635" spans="1:35" x14ac:dyDescent="0.25">
      <c r="A635" s="4">
        <v>1372</v>
      </c>
      <c r="B635" s="21" t="s">
        <v>3522</v>
      </c>
      <c r="C635" s="104">
        <v>3</v>
      </c>
      <c r="D635" s="22" t="s">
        <v>2158</v>
      </c>
      <c r="E635" s="100">
        <v>40709</v>
      </c>
      <c r="F635" s="100">
        <v>44204</v>
      </c>
      <c r="G635" s="105">
        <v>9.6</v>
      </c>
      <c r="H635" s="20" t="s">
        <v>2186</v>
      </c>
      <c r="I635" s="20" t="s">
        <v>2188</v>
      </c>
      <c r="J635" s="13">
        <v>2267</v>
      </c>
      <c r="K635" t="s">
        <v>40</v>
      </c>
      <c r="L635" t="s">
        <v>39</v>
      </c>
      <c r="M635" s="20" t="str">
        <f t="shared" si="85"/>
        <v>S</v>
      </c>
      <c r="N635" s="3">
        <v>4.5</v>
      </c>
      <c r="O635" s="23">
        <f t="shared" si="86"/>
        <v>3.11</v>
      </c>
      <c r="P635" s="3">
        <v>9</v>
      </c>
      <c r="Q635" s="3">
        <f>VLOOKUP(J635,Aux_H_adj!$X$2:$Y$922,2,FALSE)</f>
        <v>7.7</v>
      </c>
      <c r="R635" s="3">
        <f>VLOOKUP(J635,Aux_H_adj!$X$2:$Z$922,3,FALSE)</f>
        <v>18</v>
      </c>
      <c r="S635" s="3">
        <f t="shared" si="83"/>
        <v>2.8647889756541161</v>
      </c>
      <c r="T635" s="3">
        <v>26.5</v>
      </c>
      <c r="U635" s="23">
        <f t="shared" si="87"/>
        <v>10.97</v>
      </c>
      <c r="V635" s="3">
        <f t="shared" si="84"/>
        <v>3.4918594514361838</v>
      </c>
      <c r="W635" s="27">
        <f t="shared" si="88"/>
        <v>5.9999999999999995E-4</v>
      </c>
      <c r="X635" s="27">
        <f t="shared" si="89"/>
        <v>1E-3</v>
      </c>
      <c r="Y635" s="3">
        <f>VLOOKUP(K635,SSP!$B$2:$D$113,3,FALSE)</f>
        <v>0.49</v>
      </c>
      <c r="Z635" s="3">
        <f>EXP(Ferez!$B$8+Ferez!$B$9*LN(X635)+Ferez!$B$10*LN(O635)+Ferez!$B$11*LN(Y635))</f>
        <v>0.88061746775737948</v>
      </c>
      <c r="AA635" s="3">
        <f>EXP(Ferez!$C$8+Ferez!$C$9*LN(Z635))</f>
        <v>0.68216883529864114</v>
      </c>
      <c r="AB635" s="3">
        <f>Ferez!$D$8+Ferez!$D$9*Z635+Ferez!$D$10*AA635</f>
        <v>0.43305815772938638</v>
      </c>
      <c r="AC635" s="3">
        <f t="shared" si="90"/>
        <v>1.9958444607854071</v>
      </c>
      <c r="AD635" s="3">
        <f>AC635*Ferez!$D$19</f>
        <v>0.99792223039270356</v>
      </c>
      <c r="AE635" s="3">
        <f>(AD635/1000)*(10000/Ferez!$D$21)</f>
        <v>2.4948055759817591E-2</v>
      </c>
      <c r="AF635" s="3">
        <f t="shared" si="91"/>
        <v>1.3136756254867659</v>
      </c>
      <c r="AG635" s="3">
        <f>AF635*Ferez!$D$19</f>
        <v>0.65683781274338293</v>
      </c>
      <c r="AH635" s="3">
        <f>(AG635/1000)*(10000/Ferez!$D$21)</f>
        <v>1.6420945318584575E-2</v>
      </c>
      <c r="AI635" s="3">
        <f>AE635*Ferez!$D$20</f>
        <v>9.1476204452664495E-2</v>
      </c>
    </row>
    <row r="636" spans="1:35" x14ac:dyDescent="0.25">
      <c r="A636" s="4">
        <v>1373</v>
      </c>
      <c r="B636" s="21" t="s">
        <v>3522</v>
      </c>
      <c r="C636" s="104">
        <v>3</v>
      </c>
      <c r="D636" s="22" t="s">
        <v>2158</v>
      </c>
      <c r="E636" s="100">
        <v>40709</v>
      </c>
      <c r="F636" s="100">
        <v>44204</v>
      </c>
      <c r="G636" s="105">
        <v>9.6</v>
      </c>
      <c r="H636" s="20" t="s">
        <v>2186</v>
      </c>
      <c r="I636" s="20" t="s">
        <v>2189</v>
      </c>
      <c r="J636" s="13">
        <v>2267</v>
      </c>
      <c r="K636" t="s">
        <v>40</v>
      </c>
      <c r="L636" t="s">
        <v>39</v>
      </c>
      <c r="M636" s="20" t="str">
        <f t="shared" si="85"/>
        <v>S</v>
      </c>
      <c r="N636" s="3">
        <v>4.5</v>
      </c>
      <c r="O636" s="23">
        <f t="shared" si="86"/>
        <v>2.63</v>
      </c>
      <c r="P636" s="3">
        <v>7.7</v>
      </c>
      <c r="Q636" s="3">
        <f>VLOOKUP(J636,Aux_H_adj!$X$2:$Y$922,2,FALSE)</f>
        <v>7.7</v>
      </c>
      <c r="R636" s="3">
        <f>VLOOKUP(J636,Aux_H_adj!$X$2:$Z$922,3,FALSE)</f>
        <v>18</v>
      </c>
      <c r="S636" s="3">
        <f t="shared" si="83"/>
        <v>2.4509861236151882</v>
      </c>
      <c r="T636" s="3">
        <v>26.5</v>
      </c>
      <c r="U636" s="23">
        <f t="shared" si="87"/>
        <v>9.39</v>
      </c>
      <c r="V636" s="3">
        <f t="shared" si="84"/>
        <v>2.9889298312657946</v>
      </c>
      <c r="W636" s="27">
        <f t="shared" si="88"/>
        <v>5.0000000000000001E-4</v>
      </c>
      <c r="X636" s="27">
        <f t="shared" si="89"/>
        <v>6.9999999999999999E-4</v>
      </c>
      <c r="Y636" s="3">
        <f>VLOOKUP(K636,SSP!$B$2:$D$113,3,FALSE)</f>
        <v>0.49</v>
      </c>
      <c r="Z636" s="3">
        <f>EXP(Ferez!$B$8+Ferez!$B$9*LN(X636)+Ferez!$B$10*LN(O636)+Ferez!$B$11*LN(Y636))</f>
        <v>0.53507512299097604</v>
      </c>
      <c r="AA636" s="3">
        <f>EXP(Ferez!$C$8+Ferez!$C$9*LN(Z636))</f>
        <v>0.47135698203259685</v>
      </c>
      <c r="AB636" s="3">
        <f>Ferez!$D$8+Ferez!$D$9*Z636+Ferez!$D$10*AA636</f>
        <v>0.40872919188826951</v>
      </c>
      <c r="AC636" s="3">
        <f t="shared" si="90"/>
        <v>1.4151612969118426</v>
      </c>
      <c r="AD636" s="3">
        <f>AC636*Ferez!$D$19</f>
        <v>0.70758064845592128</v>
      </c>
      <c r="AE636" s="3">
        <f>(AD636/1000)*(10000/Ferez!$D$21)</f>
        <v>1.7689516211398033E-2</v>
      </c>
      <c r="AF636" s="3">
        <f t="shared" si="91"/>
        <v>0.94380431487924554</v>
      </c>
      <c r="AG636" s="3">
        <f>AF636*Ferez!$D$19</f>
        <v>0.47190215743962277</v>
      </c>
      <c r="AH636" s="3">
        <f>(AG636/1000)*(10000/Ferez!$D$21)</f>
        <v>1.1797553935990569E-2</v>
      </c>
      <c r="AI636" s="3">
        <f>AE636*Ferez!$D$20</f>
        <v>6.4861559441792782E-2</v>
      </c>
    </row>
    <row r="637" spans="1:35" x14ac:dyDescent="0.25">
      <c r="A637" s="4">
        <v>1365</v>
      </c>
      <c r="B637" s="21" t="s">
        <v>3522</v>
      </c>
      <c r="C637" s="104">
        <v>3</v>
      </c>
      <c r="D637" s="22" t="s">
        <v>2158</v>
      </c>
      <c r="E637" s="100">
        <v>40709</v>
      </c>
      <c r="F637" s="100">
        <v>44204</v>
      </c>
      <c r="G637" s="105">
        <v>9.6</v>
      </c>
      <c r="H637" s="20" t="s">
        <v>2176</v>
      </c>
      <c r="I637" s="20" t="s">
        <v>2177</v>
      </c>
      <c r="J637" s="13">
        <v>2268</v>
      </c>
      <c r="K637" t="s">
        <v>53</v>
      </c>
      <c r="L637" t="s">
        <v>52</v>
      </c>
      <c r="M637" s="20" t="str">
        <f t="shared" si="85"/>
        <v>S</v>
      </c>
      <c r="N637" s="3">
        <v>3</v>
      </c>
      <c r="O637" s="23">
        <f t="shared" si="86"/>
        <v>3</v>
      </c>
      <c r="P637" s="3">
        <v>17.600000000000001</v>
      </c>
      <c r="Q637" s="3">
        <f>VLOOKUP(J637,Aux_H_adj!$X$2:$Y$922,2,FALSE)</f>
        <v>12</v>
      </c>
      <c r="R637" s="3">
        <f>VLOOKUP(J637,Aux_H_adj!$X$2:$Z$922,3,FALSE)</f>
        <v>17.600000000000001</v>
      </c>
      <c r="S637" s="3">
        <f t="shared" si="83"/>
        <v>5.6022539968347163</v>
      </c>
      <c r="T637" s="3">
        <v>64.5</v>
      </c>
      <c r="U637" s="23">
        <f t="shared" si="87"/>
        <v>21.46</v>
      </c>
      <c r="V637" s="3">
        <f t="shared" si="84"/>
        <v>6.8309301575041488</v>
      </c>
      <c r="W637" s="27">
        <f t="shared" si="88"/>
        <v>2.5000000000000001E-3</v>
      </c>
      <c r="X637" s="27">
        <f t="shared" si="89"/>
        <v>3.7000000000000002E-3</v>
      </c>
      <c r="Y637" s="3">
        <f>VLOOKUP(K637,SSP!$B$2:$D$113,3,FALSE)</f>
        <v>0.49</v>
      </c>
      <c r="Z637" s="3">
        <f>EXP(Ferez!$B$8+Ferez!$B$9*LN(X637)+Ferez!$B$10*LN(O637)+Ferez!$B$11*LN(Y637))</f>
        <v>2.9286486633056388</v>
      </c>
      <c r="AA637" s="3">
        <f>EXP(Ferez!$C$8+Ferez!$C$9*LN(Z637))</f>
        <v>1.6638384744978993</v>
      </c>
      <c r="AB637" s="3">
        <f>Ferez!$D$8+Ferez!$D$9*Z637+Ferez!$D$10*AA637</f>
        <v>0.60034691880201774</v>
      </c>
      <c r="AC637" s="3">
        <f t="shared" si="90"/>
        <v>5.1928340566055553</v>
      </c>
      <c r="AD637" s="3">
        <f>AC637*Ferez!$D$19</f>
        <v>2.5964170283027777</v>
      </c>
      <c r="AE637" s="3">
        <f>(AD637/1000)*(10000/Ferez!$D$21)</f>
        <v>6.4910425707569441E-2</v>
      </c>
      <c r="AF637" s="3">
        <f t="shared" si="91"/>
        <v>3.5289955821076564</v>
      </c>
      <c r="AG637" s="3">
        <f>AF637*Ferez!$D$19</f>
        <v>1.7644977910538282</v>
      </c>
      <c r="AH637" s="3">
        <f>(AG637/1000)*(10000/Ferez!$D$21)</f>
        <v>4.4112444776345704E-2</v>
      </c>
      <c r="AI637" s="3">
        <f>AE637*Ferez!$D$20</f>
        <v>0.23800489426108795</v>
      </c>
    </row>
    <row r="638" spans="1:35" x14ac:dyDescent="0.25">
      <c r="A638" s="4">
        <v>1366</v>
      </c>
      <c r="B638" s="21" t="s">
        <v>3522</v>
      </c>
      <c r="C638" s="104">
        <v>3</v>
      </c>
      <c r="D638" s="22" t="s">
        <v>2158</v>
      </c>
      <c r="E638" s="100">
        <v>40709</v>
      </c>
      <c r="F638" s="100">
        <v>44204</v>
      </c>
      <c r="G638" s="105">
        <v>9.6</v>
      </c>
      <c r="H638" s="20" t="s">
        <v>2176</v>
      </c>
      <c r="I638" s="20" t="s">
        <v>2178</v>
      </c>
      <c r="J638" s="13">
        <v>2268</v>
      </c>
      <c r="K638" t="s">
        <v>53</v>
      </c>
      <c r="L638" t="s">
        <v>52</v>
      </c>
      <c r="M638" s="20" t="str">
        <f t="shared" si="85"/>
        <v>S</v>
      </c>
      <c r="N638" s="3">
        <v>3</v>
      </c>
      <c r="O638" s="23">
        <f t="shared" si="86"/>
        <v>3</v>
      </c>
      <c r="P638" s="3">
        <v>12</v>
      </c>
      <c r="Q638" s="3">
        <f>VLOOKUP(J638,Aux_H_adj!$X$2:$Y$922,2,FALSE)</f>
        <v>12</v>
      </c>
      <c r="R638" s="3">
        <f>VLOOKUP(J638,Aux_H_adj!$X$2:$Z$922,3,FALSE)</f>
        <v>17.600000000000001</v>
      </c>
      <c r="S638" s="3">
        <f t="shared" si="83"/>
        <v>3.8197186342054881</v>
      </c>
      <c r="T638" s="3">
        <v>64.5</v>
      </c>
      <c r="U638" s="23">
        <f t="shared" si="87"/>
        <v>14.63</v>
      </c>
      <c r="V638" s="3">
        <f t="shared" si="84"/>
        <v>4.656873634868858</v>
      </c>
      <c r="W638" s="27">
        <f t="shared" si="88"/>
        <v>1.1000000000000001E-3</v>
      </c>
      <c r="X638" s="27">
        <f t="shared" si="89"/>
        <v>1.6999999999999999E-3</v>
      </c>
      <c r="Y638" s="3">
        <f>VLOOKUP(K638,SSP!$B$2:$D$113,3,FALSE)</f>
        <v>0.49</v>
      </c>
      <c r="Z638" s="3">
        <f>EXP(Ferez!$B$8+Ferez!$B$9*LN(X638)+Ferez!$B$10*LN(O638)+Ferez!$B$11*LN(Y638))</f>
        <v>1.4044657123230253</v>
      </c>
      <c r="AA638" s="3">
        <f>EXP(Ferez!$C$8+Ferez!$C$9*LN(Z638))</f>
        <v>0.96451033678831766</v>
      </c>
      <c r="AB638" s="3">
        <f>Ferez!$D$8+Ferez!$D$9*Z638+Ferez!$D$10*AA638</f>
        <v>0.47315324603496656</v>
      </c>
      <c r="AC638" s="3">
        <f t="shared" si="90"/>
        <v>2.8421292951463095</v>
      </c>
      <c r="AD638" s="3">
        <f>AC638*Ferez!$D$19</f>
        <v>1.4210646475731548</v>
      </c>
      <c r="AE638" s="3">
        <f>(AD638/1000)*(10000/Ferez!$D$21)</f>
        <v>3.5526616189328869E-2</v>
      </c>
      <c r="AF638" s="3">
        <f t="shared" si="91"/>
        <v>1.8776189583579919</v>
      </c>
      <c r="AG638" s="3">
        <f>AF638*Ferez!$D$19</f>
        <v>0.93880947917899593</v>
      </c>
      <c r="AH638" s="3">
        <f>(AG638/1000)*(10000/Ferez!$D$21)</f>
        <v>2.3470236979474899E-2</v>
      </c>
      <c r="AI638" s="3">
        <f>AE638*Ferez!$D$20</f>
        <v>0.13026425936087252</v>
      </c>
    </row>
    <row r="639" spans="1:35" x14ac:dyDescent="0.25">
      <c r="A639" s="4">
        <v>1367</v>
      </c>
      <c r="B639" s="21" t="s">
        <v>3522</v>
      </c>
      <c r="C639" s="104">
        <v>3</v>
      </c>
      <c r="D639" s="22" t="s">
        <v>2158</v>
      </c>
      <c r="E639" s="100">
        <v>40709</v>
      </c>
      <c r="F639" s="100">
        <v>44204</v>
      </c>
      <c r="G639" s="105">
        <v>9.6</v>
      </c>
      <c r="H639" s="20" t="s">
        <v>2176</v>
      </c>
      <c r="I639" s="20" t="s">
        <v>2179</v>
      </c>
      <c r="J639" s="13">
        <v>2268</v>
      </c>
      <c r="K639" t="s">
        <v>53</v>
      </c>
      <c r="L639" t="s">
        <v>52</v>
      </c>
      <c r="M639" s="20" t="str">
        <f t="shared" si="85"/>
        <v>S</v>
      </c>
      <c r="N639" s="3">
        <v>3</v>
      </c>
      <c r="O639" s="23">
        <f t="shared" si="86"/>
        <v>3</v>
      </c>
      <c r="P639" s="3">
        <v>12.4</v>
      </c>
      <c r="Q639" s="3">
        <f>VLOOKUP(J639,Aux_H_adj!$X$2:$Y$922,2,FALSE)</f>
        <v>12</v>
      </c>
      <c r="R639" s="3">
        <f>VLOOKUP(J639,Aux_H_adj!$X$2:$Z$922,3,FALSE)</f>
        <v>17.600000000000001</v>
      </c>
      <c r="S639" s="3">
        <f t="shared" si="83"/>
        <v>3.9470425886790048</v>
      </c>
      <c r="T639" s="3">
        <v>64.5</v>
      </c>
      <c r="U639" s="23">
        <f t="shared" si="87"/>
        <v>15.12</v>
      </c>
      <c r="V639" s="3">
        <f t="shared" si="84"/>
        <v>4.8128454790989146</v>
      </c>
      <c r="W639" s="27">
        <f t="shared" si="88"/>
        <v>1.1999999999999999E-3</v>
      </c>
      <c r="X639" s="27">
        <f t="shared" si="89"/>
        <v>1.8E-3</v>
      </c>
      <c r="Y639" s="3">
        <f>VLOOKUP(K639,SSP!$B$2:$D$113,3,FALSE)</f>
        <v>0.49</v>
      </c>
      <c r="Z639" s="3">
        <f>EXP(Ferez!$B$8+Ferez!$B$9*LN(X639)+Ferez!$B$10*LN(O639)+Ferez!$B$11*LN(Y639))</f>
        <v>1.4824086425961469</v>
      </c>
      <c r="AA639" s="3">
        <f>EXP(Ferez!$C$8+Ferez!$C$9*LN(Z639))</f>
        <v>1.0039477857847068</v>
      </c>
      <c r="AB639" s="3">
        <f>Ferez!$D$8+Ferez!$D$9*Z639+Ferez!$D$10*AA639</f>
        <v>0.47934070903539461</v>
      </c>
      <c r="AC639" s="3">
        <f t="shared" si="90"/>
        <v>2.9656971374162482</v>
      </c>
      <c r="AD639" s="3">
        <f>AC639*Ferez!$D$19</f>
        <v>1.4828485687081241</v>
      </c>
      <c r="AE639" s="3">
        <f>(AD639/1000)*(10000/Ferez!$D$21)</f>
        <v>3.7071214217703104E-2</v>
      </c>
      <c r="AF639" s="3">
        <f t="shared" si="91"/>
        <v>1.9617493516315414</v>
      </c>
      <c r="AG639" s="3">
        <f>AF639*Ferez!$D$19</f>
        <v>0.9808746758157707</v>
      </c>
      <c r="AH639" s="3">
        <f>(AG639/1000)*(10000/Ferez!$D$21)</f>
        <v>2.4521866895394265E-2</v>
      </c>
      <c r="AI639" s="3">
        <f>AE639*Ferez!$D$20</f>
        <v>0.13592778546491138</v>
      </c>
    </row>
    <row r="640" spans="1:35" x14ac:dyDescent="0.25">
      <c r="A640" s="4">
        <v>1406</v>
      </c>
      <c r="B640" s="21" t="s">
        <v>3522</v>
      </c>
      <c r="C640" s="104">
        <v>3</v>
      </c>
      <c r="D640" s="22" t="s">
        <v>2158</v>
      </c>
      <c r="E640" s="100">
        <v>40709</v>
      </c>
      <c r="F640" s="100">
        <v>44204</v>
      </c>
      <c r="G640" s="105">
        <v>9.6</v>
      </c>
      <c r="H640" s="20" t="s">
        <v>2237</v>
      </c>
      <c r="I640" s="20" t="s">
        <v>2238</v>
      </c>
      <c r="J640" s="13">
        <v>3686</v>
      </c>
      <c r="K640" t="s">
        <v>173</v>
      </c>
      <c r="L640" t="s">
        <v>172</v>
      </c>
      <c r="M640" s="20" t="str">
        <f t="shared" si="85"/>
        <v>S</v>
      </c>
      <c r="N640" s="3">
        <v>5</v>
      </c>
      <c r="O640" s="23">
        <f t="shared" si="86"/>
        <v>5</v>
      </c>
      <c r="P640" s="3">
        <v>13.8</v>
      </c>
      <c r="Q640" s="3">
        <f>VLOOKUP(J640,Aux_H_adj!$X$2:$Y$922,2,FALSE)</f>
        <v>8</v>
      </c>
      <c r="R640" s="3">
        <f>VLOOKUP(J640,Aux_H_adj!$X$2:$Z$922,3,FALSE)</f>
        <v>13.8</v>
      </c>
      <c r="S640" s="3">
        <f t="shared" si="83"/>
        <v>4.3926764293363121</v>
      </c>
      <c r="T640" s="3">
        <v>47.5</v>
      </c>
      <c r="U640" s="23">
        <f t="shared" si="87"/>
        <v>16.82</v>
      </c>
      <c r="V640" s="3">
        <f t="shared" si="84"/>
        <v>5.3539722856113592</v>
      </c>
      <c r="W640" s="27">
        <f t="shared" si="88"/>
        <v>1.5E-3</v>
      </c>
      <c r="X640" s="27">
        <f t="shared" si="89"/>
        <v>2.3E-3</v>
      </c>
      <c r="Y640" s="3">
        <f>VLOOKUP(K640,SSP!$B$2:$D$113,3,FALSE)</f>
        <v>0.47999999999999932</v>
      </c>
      <c r="Z640" s="3">
        <f>EXP(Ferez!$B$8+Ferez!$B$9*LN(X640)+Ferez!$B$10*LN(O640)+Ferez!$B$11*LN(Y640))</f>
        <v>2.9902605154322455</v>
      </c>
      <c r="AA640" s="3">
        <f>EXP(Ferez!$C$8+Ferez!$C$9*LN(Z640))</f>
        <v>1.6897399468146856</v>
      </c>
      <c r="AB640" s="3">
        <f>Ferez!$D$8+Ferez!$D$9*Z640+Ferez!$D$10*AA640</f>
        <v>0.60569256778895819</v>
      </c>
      <c r="AC640" s="3">
        <f t="shared" si="90"/>
        <v>5.2856930300358895</v>
      </c>
      <c r="AD640" s="3">
        <f>AC640*Ferez!$D$19</f>
        <v>2.6428465150179448</v>
      </c>
      <c r="AE640" s="3">
        <f>(AD640/1000)*(10000/Ferez!$D$21)</f>
        <v>6.6071162875448619E-2</v>
      </c>
      <c r="AF640" s="3">
        <f t="shared" si="91"/>
        <v>3.5959530832212039</v>
      </c>
      <c r="AG640" s="3">
        <f>AF640*Ferez!$D$19</f>
        <v>1.7979765416106019</v>
      </c>
      <c r="AH640" s="3">
        <f>(AG640/1000)*(10000/Ferez!$D$21)</f>
        <v>4.4949413540265049E-2</v>
      </c>
      <c r="AI640" s="3">
        <f>AE640*Ferez!$D$20</f>
        <v>0.2422609305433116</v>
      </c>
    </row>
    <row r="641" spans="1:35" x14ac:dyDescent="0.25">
      <c r="A641" s="4">
        <v>1407</v>
      </c>
      <c r="B641" s="21" t="s">
        <v>3522</v>
      </c>
      <c r="C641" s="104">
        <v>3</v>
      </c>
      <c r="D641" s="22" t="s">
        <v>2158</v>
      </c>
      <c r="E641" s="100">
        <v>40709</v>
      </c>
      <c r="F641" s="100">
        <v>44204</v>
      </c>
      <c r="G641" s="105">
        <v>9.6</v>
      </c>
      <c r="H641" s="20" t="s">
        <v>2237</v>
      </c>
      <c r="I641" s="20" t="s">
        <v>2239</v>
      </c>
      <c r="J641" s="13">
        <v>3686</v>
      </c>
      <c r="K641" t="s">
        <v>173</v>
      </c>
      <c r="L641" t="s">
        <v>172</v>
      </c>
      <c r="M641" s="20" t="str">
        <f t="shared" si="85"/>
        <v>S</v>
      </c>
      <c r="N641" s="3">
        <v>5</v>
      </c>
      <c r="O641" s="23">
        <f t="shared" si="86"/>
        <v>3.56</v>
      </c>
      <c r="P641" s="3">
        <v>10.4</v>
      </c>
      <c r="Q641" s="3">
        <f>VLOOKUP(J641,Aux_H_adj!$X$2:$Y$922,2,FALSE)</f>
        <v>8</v>
      </c>
      <c r="R641" s="3">
        <f>VLOOKUP(J641,Aux_H_adj!$X$2:$Z$922,3,FALSE)</f>
        <v>13.8</v>
      </c>
      <c r="S641" s="3">
        <f t="shared" si="83"/>
        <v>3.3104228163114233</v>
      </c>
      <c r="T641" s="3">
        <v>47.5</v>
      </c>
      <c r="U641" s="23">
        <f t="shared" si="87"/>
        <v>12.68</v>
      </c>
      <c r="V641" s="3">
        <f t="shared" si="84"/>
        <v>4.0361693568104657</v>
      </c>
      <c r="W641" s="27">
        <f t="shared" si="88"/>
        <v>8.9999999999999998E-4</v>
      </c>
      <c r="X641" s="27">
        <f t="shared" si="89"/>
        <v>1.2999999999999999E-3</v>
      </c>
      <c r="Y641" s="3">
        <f>VLOOKUP(K641,SSP!$B$2:$D$113,3,FALSE)</f>
        <v>0.47999999999999932</v>
      </c>
      <c r="Z641" s="3">
        <f>EXP(Ferez!$B$8+Ferez!$B$9*LN(X641)+Ferez!$B$10*LN(O641)+Ferez!$B$11*LN(Y641))</f>
        <v>1.2581473167489843</v>
      </c>
      <c r="AA641" s="3">
        <f>EXP(Ferez!$C$8+Ferez!$C$9*LN(Z641))</f>
        <v>0.88890596987341941</v>
      </c>
      <c r="AB641" s="3">
        <f>Ferez!$D$8+Ferez!$D$9*Z641+Ferez!$D$10*AA641</f>
        <v>0.46167322871080629</v>
      </c>
      <c r="AC641" s="3">
        <f t="shared" si="90"/>
        <v>2.6087265153332098</v>
      </c>
      <c r="AD641" s="3">
        <f>AC641*Ferez!$D$19</f>
        <v>1.3043632576666049</v>
      </c>
      <c r="AE641" s="3">
        <f>(AD641/1000)*(10000/Ferez!$D$21)</f>
        <v>3.2609081441665119E-2</v>
      </c>
      <c r="AF641" s="3">
        <f t="shared" si="91"/>
        <v>1.7198205454597906</v>
      </c>
      <c r="AG641" s="3">
        <f>AF641*Ferez!$D$19</f>
        <v>0.85991027272989529</v>
      </c>
      <c r="AH641" s="3">
        <f>(AG641/1000)*(10000/Ferez!$D$21)</f>
        <v>2.1497756818247383E-2</v>
      </c>
      <c r="AI641" s="3">
        <f>AE641*Ferez!$D$20</f>
        <v>0.1195666319527721</v>
      </c>
    </row>
    <row r="642" spans="1:35" x14ac:dyDescent="0.25">
      <c r="A642" s="4">
        <v>1408</v>
      </c>
      <c r="B642" s="21" t="s">
        <v>3522</v>
      </c>
      <c r="C642" s="104">
        <v>3</v>
      </c>
      <c r="D642" s="22" t="s">
        <v>2158</v>
      </c>
      <c r="E642" s="100">
        <v>40709</v>
      </c>
      <c r="F642" s="100">
        <v>44204</v>
      </c>
      <c r="G642" s="105">
        <v>9.6</v>
      </c>
      <c r="H642" s="20" t="s">
        <v>2237</v>
      </c>
      <c r="I642" s="20" t="s">
        <v>2240</v>
      </c>
      <c r="J642" s="13">
        <v>3686</v>
      </c>
      <c r="K642" t="s">
        <v>173</v>
      </c>
      <c r="L642" t="s">
        <v>172</v>
      </c>
      <c r="M642" s="20" t="str">
        <f t="shared" si="85"/>
        <v>S</v>
      </c>
      <c r="N642" s="3">
        <v>5</v>
      </c>
      <c r="O642" s="23">
        <f t="shared" si="86"/>
        <v>2.75</v>
      </c>
      <c r="P642" s="3">
        <v>8</v>
      </c>
      <c r="Q642" s="3">
        <f>VLOOKUP(J642,Aux_H_adj!$X$2:$Y$922,2,FALSE)</f>
        <v>8</v>
      </c>
      <c r="R642" s="3">
        <f>VLOOKUP(J642,Aux_H_adj!$X$2:$Z$922,3,FALSE)</f>
        <v>13.8</v>
      </c>
      <c r="S642" s="3">
        <f t="shared" ref="S642:S705" si="92">P642/PI()</f>
        <v>2.5464790894703255</v>
      </c>
      <c r="T642" s="3">
        <v>47.5</v>
      </c>
      <c r="U642" s="23">
        <f t="shared" si="87"/>
        <v>9.75</v>
      </c>
      <c r="V642" s="3">
        <f t="shared" ref="V642:V705" si="93">U642/PI()</f>
        <v>3.1035213902919589</v>
      </c>
      <c r="W642" s="27">
        <f t="shared" si="88"/>
        <v>5.0000000000000001E-4</v>
      </c>
      <c r="X642" s="27">
        <f t="shared" si="89"/>
        <v>8.0000000000000004E-4</v>
      </c>
      <c r="Y642" s="3">
        <f>VLOOKUP(K642,SSP!$B$2:$D$113,3,FALSE)</f>
        <v>0.47999999999999932</v>
      </c>
      <c r="Z642" s="3">
        <f>EXP(Ferez!$B$8+Ferez!$B$9*LN(X642)+Ferez!$B$10*LN(O642)+Ferez!$B$11*LN(Y642))</f>
        <v>0.6204264327499347</v>
      </c>
      <c r="AA642" s="3">
        <f>EXP(Ferez!$C$8+Ferez!$C$9*LN(Z642))</f>
        <v>0.52606627527103378</v>
      </c>
      <c r="AB642" s="3">
        <f>Ferez!$D$8+Ferez!$D$9*Z642+Ferez!$D$10*AA642</f>
        <v>0.41451122123870099</v>
      </c>
      <c r="AC642" s="3">
        <f t="shared" si="90"/>
        <v>1.5610039292596694</v>
      </c>
      <c r="AD642" s="3">
        <f>AC642*Ferez!$D$19</f>
        <v>0.78050196462983468</v>
      </c>
      <c r="AE642" s="3">
        <f>(AD642/1000)*(10000/Ferez!$D$21)</f>
        <v>1.9512549115745865E-2</v>
      </c>
      <c r="AF642" s="3">
        <f t="shared" si="91"/>
        <v>1.0349376539886357</v>
      </c>
      <c r="AG642" s="3">
        <f>AF642*Ferez!$D$19</f>
        <v>0.51746882699431784</v>
      </c>
      <c r="AH642" s="3">
        <f>(AG642/1000)*(10000/Ferez!$D$21)</f>
        <v>1.2936720674857946E-2</v>
      </c>
      <c r="AI642" s="3">
        <f>AE642*Ferez!$D$20</f>
        <v>7.1546013424401506E-2</v>
      </c>
    </row>
    <row r="643" spans="1:35" x14ac:dyDescent="0.25">
      <c r="A643" s="4">
        <v>1409</v>
      </c>
      <c r="B643" s="21" t="s">
        <v>3522</v>
      </c>
      <c r="C643" s="104">
        <v>3</v>
      </c>
      <c r="D643" s="22" t="s">
        <v>2158</v>
      </c>
      <c r="E643" s="100">
        <v>40709</v>
      </c>
      <c r="F643" s="100">
        <v>44204</v>
      </c>
      <c r="G643" s="105">
        <v>9.6</v>
      </c>
      <c r="H643" s="20" t="s">
        <v>2237</v>
      </c>
      <c r="I643" s="20" t="s">
        <v>2241</v>
      </c>
      <c r="J643" s="13">
        <v>3686</v>
      </c>
      <c r="K643" t="s">
        <v>173</v>
      </c>
      <c r="L643" t="s">
        <v>172</v>
      </c>
      <c r="M643" s="20" t="str">
        <f t="shared" ref="M643:M706" si="94">IF(J644=J643,"S",IF(J642=J643,"S","N"))</f>
        <v>S</v>
      </c>
      <c r="N643" s="3">
        <v>5</v>
      </c>
      <c r="O643" s="23">
        <f t="shared" ref="O643:O706" si="95">IF(M643="N",N643,IF(P643=R643,N643,IF(ROUND(3.1139*LN(P643)-3.7295,2)&gt;=N643,N643,ROUND(3.1139*LN(P643)-3.7295,2))))</f>
        <v>4.03</v>
      </c>
      <c r="P643" s="3">
        <v>12.1</v>
      </c>
      <c r="Q643" s="3">
        <f>VLOOKUP(J643,Aux_H_adj!$X$2:$Y$922,2,FALSE)</f>
        <v>8</v>
      </c>
      <c r="R643" s="3">
        <f>VLOOKUP(J643,Aux_H_adj!$X$2:$Z$922,3,FALSE)</f>
        <v>13.8</v>
      </c>
      <c r="S643" s="3">
        <f t="shared" si="92"/>
        <v>3.851549622823867</v>
      </c>
      <c r="T643" s="3">
        <v>47.5</v>
      </c>
      <c r="U643" s="23">
        <f t="shared" ref="U643:U706" si="96">IF(M643="N",T643,ROUND(1.2191*P643,2))</f>
        <v>14.75</v>
      </c>
      <c r="V643" s="3">
        <f t="shared" si="93"/>
        <v>4.6950708212109129</v>
      </c>
      <c r="W643" s="27">
        <f t="shared" ref="W643:W706" si="97">ROUND(PI()*((S643/100)/2)^2,4)</f>
        <v>1.1999999999999999E-3</v>
      </c>
      <c r="X643" s="27">
        <f t="shared" ref="X643:X706" si="98">ROUND(PI()*((V643/100)/2)^2,4)</f>
        <v>1.6999999999999999E-3</v>
      </c>
      <c r="Y643" s="3">
        <f>VLOOKUP(K643,SSP!$B$2:$D$113,3,FALSE)</f>
        <v>0.47999999999999932</v>
      </c>
      <c r="Z643" s="3">
        <f>EXP(Ferez!$B$8+Ferez!$B$9*LN(X643)+Ferez!$B$10*LN(O643)+Ferez!$B$11*LN(Y643))</f>
        <v>1.8264268428675159</v>
      </c>
      <c r="AA643" s="3">
        <f>EXP(Ferez!$C$8+Ferez!$C$9*LN(Z643))</f>
        <v>1.1720849506315507</v>
      </c>
      <c r="AB643" s="3">
        <f>Ferez!$D$8+Ferez!$D$9*Z643+Ferez!$D$10*AA643</f>
        <v>0.50716160149768075</v>
      </c>
      <c r="AC643" s="3">
        <f t="shared" ref="AC643:AC706" si="99">Z643+AA643+AB643</f>
        <v>3.5056733949967471</v>
      </c>
      <c r="AD643" s="3">
        <f>AC643*Ferez!$D$19</f>
        <v>1.7528366974983736</v>
      </c>
      <c r="AE643" s="3">
        <f>(AD643/1000)*(10000/Ferez!$D$21)</f>
        <v>4.382091743745934E-2</v>
      </c>
      <c r="AF643" s="3">
        <f t="shared" ref="AF643:AF706" si="100">Z643+AB643</f>
        <v>2.3335884443651969</v>
      </c>
      <c r="AG643" s="3">
        <f>AF643*Ferez!$D$19</f>
        <v>1.1667942221825984</v>
      </c>
      <c r="AH643" s="3">
        <f>(AG643/1000)*(10000/Ferez!$D$21)</f>
        <v>2.9169855554564958E-2</v>
      </c>
      <c r="AI643" s="3">
        <f>AE643*Ferez!$D$20</f>
        <v>0.16067669727068423</v>
      </c>
    </row>
    <row r="644" spans="1:35" x14ac:dyDescent="0.25">
      <c r="A644" s="4">
        <v>1388</v>
      </c>
      <c r="B644" s="21" t="s">
        <v>3522</v>
      </c>
      <c r="C644" s="104">
        <v>3</v>
      </c>
      <c r="D644" s="22" t="s">
        <v>2158</v>
      </c>
      <c r="E644" s="100">
        <v>40709</v>
      </c>
      <c r="F644" s="100">
        <v>44204</v>
      </c>
      <c r="G644" s="105">
        <v>9.6</v>
      </c>
      <c r="H644" s="20" t="s">
        <v>2209</v>
      </c>
      <c r="I644" s="20" t="s">
        <v>2210</v>
      </c>
      <c r="J644" s="13">
        <v>3688</v>
      </c>
      <c r="K644" t="s">
        <v>4</v>
      </c>
      <c r="L644" t="s">
        <v>142</v>
      </c>
      <c r="M644" s="20" t="str">
        <f t="shared" si="94"/>
        <v>S</v>
      </c>
      <c r="N644" s="3">
        <v>10.5</v>
      </c>
      <c r="O644" s="23">
        <f t="shared" si="95"/>
        <v>8.9499999999999993</v>
      </c>
      <c r="P644" s="3">
        <v>58.6</v>
      </c>
      <c r="Q644" s="3">
        <f>VLOOKUP(J644,Aux_H_adj!$X$2:$Y$922,2,FALSE)</f>
        <v>19</v>
      </c>
      <c r="R644" s="3">
        <f>VLOOKUP(J644,Aux_H_adj!$X$2:$Z$922,3,FALSE)</f>
        <v>67.099999999999994</v>
      </c>
      <c r="S644" s="3">
        <f t="shared" si="92"/>
        <v>18.652959330370134</v>
      </c>
      <c r="T644" s="3">
        <v>95.4</v>
      </c>
      <c r="U644" s="23">
        <f t="shared" si="96"/>
        <v>71.44</v>
      </c>
      <c r="V644" s="3">
        <f t="shared" si="93"/>
        <v>22.740058268970007</v>
      </c>
      <c r="W644" s="27">
        <f t="shared" si="97"/>
        <v>2.7300000000000001E-2</v>
      </c>
      <c r="X644" s="27">
        <f t="shared" si="98"/>
        <v>4.0599999999999997E-2</v>
      </c>
      <c r="Y644" s="3">
        <f>VLOOKUP(K644,SSP!$B$2:$D$113,3,FALSE)</f>
        <v>0.46000000000000074</v>
      </c>
      <c r="Z644" s="3">
        <f>EXP(Ferez!$B$8+Ferez!$B$9*LN(X644)+Ferez!$B$10*LN(O644)+Ferez!$B$11*LN(Y644))</f>
        <v>75.522298068963877</v>
      </c>
      <c r="AA644" s="3">
        <f>EXP(Ferez!$C$8+Ferez!$C$9*LN(Z644))</f>
        <v>18.549555138903603</v>
      </c>
      <c r="AB644" s="3">
        <f>Ferez!$D$8+Ferez!$D$9*Z644+Ferez!$D$10*AA644</f>
        <v>8.0742052413869771</v>
      </c>
      <c r="AC644" s="3">
        <f t="shared" si="99"/>
        <v>102.14605844925445</v>
      </c>
      <c r="AD644" s="3">
        <f>AC644*Ferez!$D$19</f>
        <v>51.073029224627227</v>
      </c>
      <c r="AE644" s="3">
        <f>(AD644/1000)*(10000/Ferez!$D$21)</f>
        <v>1.2768257306156807</v>
      </c>
      <c r="AF644" s="3">
        <f t="shared" si="100"/>
        <v>83.596503310350855</v>
      </c>
      <c r="AG644" s="3">
        <f>AF644*Ferez!$D$19</f>
        <v>41.798251655175427</v>
      </c>
      <c r="AH644" s="3">
        <f>(AG644/1000)*(10000/Ferez!$D$21)</f>
        <v>1.0449562913793857</v>
      </c>
      <c r="AI644" s="3">
        <f>AE644*Ferez!$D$20</f>
        <v>4.6816943455908291</v>
      </c>
    </row>
    <row r="645" spans="1:35" x14ac:dyDescent="0.25">
      <c r="A645" s="4">
        <v>1389</v>
      </c>
      <c r="B645" s="21" t="s">
        <v>3522</v>
      </c>
      <c r="C645" s="104">
        <v>3</v>
      </c>
      <c r="D645" s="22" t="s">
        <v>2158</v>
      </c>
      <c r="E645" s="100">
        <v>40709</v>
      </c>
      <c r="F645" s="100">
        <v>44204</v>
      </c>
      <c r="G645" s="105">
        <v>9.6</v>
      </c>
      <c r="H645" s="20" t="s">
        <v>2209</v>
      </c>
      <c r="I645" s="20" t="s">
        <v>2211</v>
      </c>
      <c r="J645" s="13">
        <v>3688</v>
      </c>
      <c r="K645" t="s">
        <v>4</v>
      </c>
      <c r="L645" t="s">
        <v>142</v>
      </c>
      <c r="M645" s="20" t="str">
        <f t="shared" si="94"/>
        <v>S</v>
      </c>
      <c r="N645" s="3">
        <v>10.5</v>
      </c>
      <c r="O645" s="23">
        <f t="shared" si="95"/>
        <v>10.5</v>
      </c>
      <c r="P645" s="3">
        <v>67.099999999999994</v>
      </c>
      <c r="Q645" s="3">
        <f>VLOOKUP(J645,Aux_H_adj!$X$2:$Y$922,2,FALSE)</f>
        <v>19</v>
      </c>
      <c r="R645" s="3">
        <f>VLOOKUP(J645,Aux_H_adj!$X$2:$Z$922,3,FALSE)</f>
        <v>67.099999999999994</v>
      </c>
      <c r="S645" s="3">
        <f t="shared" si="92"/>
        <v>21.358593362932353</v>
      </c>
      <c r="T645" s="3">
        <v>95.4</v>
      </c>
      <c r="U645" s="23">
        <f t="shared" si="96"/>
        <v>81.8</v>
      </c>
      <c r="V645" s="3">
        <f t="shared" si="93"/>
        <v>26.037748689834078</v>
      </c>
      <c r="W645" s="27">
        <f t="shared" si="97"/>
        <v>3.5799999999999998E-2</v>
      </c>
      <c r="X645" s="27">
        <f t="shared" si="98"/>
        <v>5.3199999999999997E-2</v>
      </c>
      <c r="Y645" s="3">
        <f>VLOOKUP(K645,SSP!$B$2:$D$113,3,FALSE)</f>
        <v>0.46000000000000074</v>
      </c>
      <c r="Z645" s="3">
        <f>EXP(Ferez!$B$8+Ferez!$B$9*LN(X645)+Ferez!$B$10*LN(O645)+Ferez!$B$11*LN(Y645))</f>
        <v>113.68184828422397</v>
      </c>
      <c r="AA645" s="3">
        <f>EXP(Ferez!$C$8+Ferez!$C$9*LN(Z645))</f>
        <v>25.125758995148789</v>
      </c>
      <c r="AB645" s="3">
        <f>Ferez!$D$8+Ferez!$D$9*Z645+Ferez!$D$10*AA645</f>
        <v>12.201211216880662</v>
      </c>
      <c r="AC645" s="3">
        <f t="shared" si="99"/>
        <v>151.00881849625344</v>
      </c>
      <c r="AD645" s="3">
        <f>AC645*Ferez!$D$19</f>
        <v>75.50440924812672</v>
      </c>
      <c r="AE645" s="3">
        <f>(AD645/1000)*(10000/Ferez!$D$21)</f>
        <v>1.887610231203168</v>
      </c>
      <c r="AF645" s="3">
        <f t="shared" si="100"/>
        <v>125.88305950110464</v>
      </c>
      <c r="AG645" s="3">
        <f>AF645*Ferez!$D$19</f>
        <v>62.94152975055232</v>
      </c>
      <c r="AH645" s="3">
        <f>(AG645/1000)*(10000/Ferez!$D$21)</f>
        <v>1.5735382437638081</v>
      </c>
      <c r="AI645" s="3">
        <f>AE645*Ferez!$D$20</f>
        <v>6.9212375144116152</v>
      </c>
    </row>
    <row r="646" spans="1:35" x14ac:dyDescent="0.25">
      <c r="A646" s="4">
        <v>1390</v>
      </c>
      <c r="B646" s="21" t="s">
        <v>3522</v>
      </c>
      <c r="C646" s="104">
        <v>3</v>
      </c>
      <c r="D646" s="22" t="s">
        <v>2158</v>
      </c>
      <c r="E646" s="100">
        <v>40709</v>
      </c>
      <c r="F646" s="100">
        <v>44204</v>
      </c>
      <c r="G646" s="105">
        <v>9.6</v>
      </c>
      <c r="H646" s="20" t="s">
        <v>2209</v>
      </c>
      <c r="I646" s="20" t="s">
        <v>2212</v>
      </c>
      <c r="J646" s="13">
        <v>3688</v>
      </c>
      <c r="K646" t="s">
        <v>4</v>
      </c>
      <c r="L646" t="s">
        <v>142</v>
      </c>
      <c r="M646" s="20" t="str">
        <f t="shared" si="94"/>
        <v>S</v>
      </c>
      <c r="N646" s="3">
        <v>10.5</v>
      </c>
      <c r="O646" s="23">
        <f t="shared" si="95"/>
        <v>5.44</v>
      </c>
      <c r="P646" s="3">
        <v>19</v>
      </c>
      <c r="Q646" s="3">
        <f>VLOOKUP(J646,Aux_H_adj!$X$2:$Y$922,2,FALSE)</f>
        <v>19</v>
      </c>
      <c r="R646" s="3">
        <f>VLOOKUP(J646,Aux_H_adj!$X$2:$Z$922,3,FALSE)</f>
        <v>67.099999999999994</v>
      </c>
      <c r="S646" s="3">
        <f t="shared" si="92"/>
        <v>6.0478878374920226</v>
      </c>
      <c r="T646" s="3">
        <v>95.4</v>
      </c>
      <c r="U646" s="23">
        <f t="shared" si="96"/>
        <v>23.16</v>
      </c>
      <c r="V646" s="3">
        <f t="shared" si="93"/>
        <v>7.3720569640165925</v>
      </c>
      <c r="W646" s="27">
        <f t="shared" si="97"/>
        <v>2.8999999999999998E-3</v>
      </c>
      <c r="X646" s="27">
        <f t="shared" si="98"/>
        <v>4.3E-3</v>
      </c>
      <c r="Y646" s="3">
        <f>VLOOKUP(K646,SSP!$B$2:$D$113,3,FALSE)</f>
        <v>0.46000000000000074</v>
      </c>
      <c r="Z646" s="3">
        <f>EXP(Ferez!$B$8+Ferez!$B$9*LN(X646)+Ferez!$B$10*LN(O646)+Ferez!$B$11*LN(Y646))</f>
        <v>5.6080421512034935</v>
      </c>
      <c r="AA646" s="3">
        <f>EXP(Ferez!$C$8+Ferez!$C$9*LN(Z646))</f>
        <v>2.6943470960609956</v>
      </c>
      <c r="AB646" s="3">
        <f>Ferez!$D$8+Ferez!$D$9*Z646+Ferez!$D$10*AA646</f>
        <v>0.84108865839716263</v>
      </c>
      <c r="AC646" s="3">
        <f t="shared" si="99"/>
        <v>9.1434779056616513</v>
      </c>
      <c r="AD646" s="3">
        <f>AC646*Ferez!$D$19</f>
        <v>4.5717389528308257</v>
      </c>
      <c r="AE646" s="3">
        <f>(AD646/1000)*(10000/Ferez!$D$21)</f>
        <v>0.11429347382077065</v>
      </c>
      <c r="AF646" s="3">
        <f t="shared" si="100"/>
        <v>6.4491308096006561</v>
      </c>
      <c r="AG646" s="3">
        <f>AF646*Ferez!$D$19</f>
        <v>3.2245654048003281</v>
      </c>
      <c r="AH646" s="3">
        <f>(AG646/1000)*(10000/Ferez!$D$21)</f>
        <v>8.0614135120008201E-2</v>
      </c>
      <c r="AI646" s="3">
        <f>AE646*Ferez!$D$20</f>
        <v>0.41907607067615904</v>
      </c>
    </row>
    <row r="647" spans="1:35" x14ac:dyDescent="0.25">
      <c r="A647" s="4">
        <v>1369</v>
      </c>
      <c r="B647" s="21" t="s">
        <v>3522</v>
      </c>
      <c r="C647" s="104">
        <v>3</v>
      </c>
      <c r="D647" s="22" t="s">
        <v>2158</v>
      </c>
      <c r="E647" s="100">
        <v>40709</v>
      </c>
      <c r="F647" s="100">
        <v>44204</v>
      </c>
      <c r="G647" s="105">
        <v>9.6</v>
      </c>
      <c r="H647" s="20" t="s">
        <v>2182</v>
      </c>
      <c r="I647" s="20" t="s">
        <v>2183</v>
      </c>
      <c r="J647" s="13">
        <v>3689</v>
      </c>
      <c r="K647" t="s">
        <v>79</v>
      </c>
      <c r="L647" t="s">
        <v>78</v>
      </c>
      <c r="M647" s="20" t="str">
        <f t="shared" si="94"/>
        <v>S</v>
      </c>
      <c r="N647" s="3">
        <v>5.8</v>
      </c>
      <c r="O647" s="23">
        <f t="shared" si="95"/>
        <v>4.0599999999999996</v>
      </c>
      <c r="P647" s="3">
        <v>12.2</v>
      </c>
      <c r="Q647" s="3">
        <f>VLOOKUP(J647,Aux_H_adj!$X$2:$Y$922,2,FALSE)</f>
        <v>12.2</v>
      </c>
      <c r="R647" s="3">
        <f>VLOOKUP(J647,Aux_H_adj!$X$2:$Z$922,3,FALSE)</f>
        <v>17.5</v>
      </c>
      <c r="S647" s="3">
        <f t="shared" si="92"/>
        <v>3.883380611442246</v>
      </c>
      <c r="T647" s="3">
        <v>16</v>
      </c>
      <c r="U647" s="23">
        <f t="shared" si="96"/>
        <v>14.87</v>
      </c>
      <c r="V647" s="3">
        <f t="shared" si="93"/>
        <v>4.7332680075529669</v>
      </c>
      <c r="W647" s="27">
        <f t="shared" si="97"/>
        <v>1.1999999999999999E-3</v>
      </c>
      <c r="X647" s="27">
        <f t="shared" si="98"/>
        <v>1.8E-3</v>
      </c>
      <c r="Y647" s="3">
        <f>VLOOKUP(K647,SSP!$B$2:$D$113,3,FALSE)</f>
        <v>0.31000000000000155</v>
      </c>
      <c r="Z647" s="3">
        <f>EXP(Ferez!$B$8+Ferez!$B$9*LN(X647)+Ferez!$B$10*LN(O647)+Ferez!$B$11*LN(Y647))</f>
        <v>1.2418215528439411</v>
      </c>
      <c r="AA647" s="3">
        <f>EXP(Ferez!$C$8+Ferez!$C$9*LN(Z647))</f>
        <v>0.8803333294192498</v>
      </c>
      <c r="AB647" s="3">
        <f>Ferez!$D$8+Ferez!$D$9*Z647+Ferez!$D$10*AA647</f>
        <v>0.46040412955280546</v>
      </c>
      <c r="AC647" s="3">
        <f t="shared" si="99"/>
        <v>2.5825590118159965</v>
      </c>
      <c r="AD647" s="3">
        <f>AC647*Ferez!$D$19</f>
        <v>1.2912795059079982</v>
      </c>
      <c r="AE647" s="3">
        <f>(AD647/1000)*(10000/Ferez!$D$21)</f>
        <v>3.2281987647699954E-2</v>
      </c>
      <c r="AF647" s="3">
        <f t="shared" si="100"/>
        <v>1.7022256823967465</v>
      </c>
      <c r="AG647" s="3">
        <f>AF647*Ferez!$D$19</f>
        <v>0.85111284119837327</v>
      </c>
      <c r="AH647" s="3">
        <f>(AG647/1000)*(10000/Ferez!$D$21)</f>
        <v>2.1277821029959329E-2</v>
      </c>
      <c r="AI647" s="3">
        <f>AE647*Ferez!$D$20</f>
        <v>0.11836728804156649</v>
      </c>
    </row>
    <row r="648" spans="1:35" x14ac:dyDescent="0.25">
      <c r="A648" s="4">
        <v>1391</v>
      </c>
      <c r="B648" s="21" t="s">
        <v>3522</v>
      </c>
      <c r="C648" s="104">
        <v>3</v>
      </c>
      <c r="D648" s="22" t="s">
        <v>2158</v>
      </c>
      <c r="E648" s="100">
        <v>40709</v>
      </c>
      <c r="F648" s="100">
        <v>44204</v>
      </c>
      <c r="G648" s="105">
        <v>9.6</v>
      </c>
      <c r="H648" s="20" t="s">
        <v>2213</v>
      </c>
      <c r="I648" s="20" t="s">
        <v>2214</v>
      </c>
      <c r="J648" s="13">
        <v>3689</v>
      </c>
      <c r="K648" t="s">
        <v>110</v>
      </c>
      <c r="L648" t="s">
        <v>109</v>
      </c>
      <c r="M648" s="20" t="str">
        <f t="shared" si="94"/>
        <v>S</v>
      </c>
      <c r="N648" s="3">
        <v>3.5</v>
      </c>
      <c r="O648" s="23">
        <f t="shared" si="95"/>
        <v>3.5</v>
      </c>
      <c r="P648" s="3">
        <v>17.5</v>
      </c>
      <c r="Q648" s="3">
        <f>VLOOKUP(J648,Aux_H_adj!$X$2:$Y$922,2,FALSE)</f>
        <v>12.2</v>
      </c>
      <c r="R648" s="3">
        <f>VLOOKUP(J648,Aux_H_adj!$X$2:$Z$922,3,FALSE)</f>
        <v>17.5</v>
      </c>
      <c r="S648" s="3">
        <f t="shared" si="92"/>
        <v>5.5704230082163368</v>
      </c>
      <c r="T648" s="3">
        <v>26</v>
      </c>
      <c r="U648" s="23">
        <f t="shared" si="96"/>
        <v>21.33</v>
      </c>
      <c r="V648" s="3">
        <f t="shared" si="93"/>
        <v>6.7895498723002543</v>
      </c>
      <c r="W648" s="27">
        <f t="shared" si="97"/>
        <v>2.3999999999999998E-3</v>
      </c>
      <c r="X648" s="27">
        <f t="shared" si="98"/>
        <v>3.5999999999999999E-3</v>
      </c>
      <c r="Y648" s="3">
        <f>VLOOKUP(K648,SSP!$B$2:$D$113,3,FALSE)</f>
        <v>0.34</v>
      </c>
      <c r="Z648" s="3">
        <f>EXP(Ferez!$B$8+Ferez!$B$9*LN(X648)+Ferez!$B$10*LN(O648)+Ferez!$B$11*LN(Y648))</f>
        <v>2.2779714726770868</v>
      </c>
      <c r="AA648" s="3">
        <f>EXP(Ferez!$C$8+Ferez!$C$9*LN(Z648))</f>
        <v>1.3808552107903511</v>
      </c>
      <c r="AB648" s="3">
        <f>Ferez!$D$8+Ferez!$D$9*Z648+Ferez!$D$10*AA648</f>
        <v>0.54470593457966432</v>
      </c>
      <c r="AC648" s="3">
        <f t="shared" si="99"/>
        <v>4.2035326180471024</v>
      </c>
      <c r="AD648" s="3">
        <f>AC648*Ferez!$D$19</f>
        <v>2.1017663090235512</v>
      </c>
      <c r="AE648" s="3">
        <f>(AD648/1000)*(10000/Ferez!$D$21)</f>
        <v>5.2544157725588778E-2</v>
      </c>
      <c r="AF648" s="3">
        <f t="shared" si="100"/>
        <v>2.8226774072567511</v>
      </c>
      <c r="AG648" s="3">
        <f>AF648*Ferez!$D$19</f>
        <v>1.4113387036283755</v>
      </c>
      <c r="AH648" s="3">
        <f>(AG648/1000)*(10000/Ferez!$D$21)</f>
        <v>3.5283467590709383E-2</v>
      </c>
      <c r="AI648" s="3">
        <f>AE648*Ferez!$D$20</f>
        <v>0.19266191166049218</v>
      </c>
    </row>
    <row r="649" spans="1:35" x14ac:dyDescent="0.25">
      <c r="A649" s="4">
        <v>1392</v>
      </c>
      <c r="B649" s="21" t="s">
        <v>3522</v>
      </c>
      <c r="C649" s="104">
        <v>3</v>
      </c>
      <c r="D649" s="22" t="s">
        <v>2158</v>
      </c>
      <c r="E649" s="100">
        <v>40709</v>
      </c>
      <c r="F649" s="100">
        <v>44204</v>
      </c>
      <c r="G649" s="105">
        <v>9.6</v>
      </c>
      <c r="H649" s="20" t="s">
        <v>2213</v>
      </c>
      <c r="I649" s="20" t="s">
        <v>2215</v>
      </c>
      <c r="J649" s="13">
        <v>3689</v>
      </c>
      <c r="K649" t="s">
        <v>110</v>
      </c>
      <c r="L649" t="s">
        <v>109</v>
      </c>
      <c r="M649" s="20" t="str">
        <f t="shared" si="94"/>
        <v>S</v>
      </c>
      <c r="N649" s="3">
        <v>3.5</v>
      </c>
      <c r="O649" s="23">
        <f t="shared" si="95"/>
        <v>3.5</v>
      </c>
      <c r="P649" s="3">
        <v>16.5</v>
      </c>
      <c r="Q649" s="3">
        <f>VLOOKUP(J649,Aux_H_adj!$X$2:$Y$922,2,FALSE)</f>
        <v>12.2</v>
      </c>
      <c r="R649" s="3">
        <f>VLOOKUP(J649,Aux_H_adj!$X$2:$Z$922,3,FALSE)</f>
        <v>17.5</v>
      </c>
      <c r="S649" s="3">
        <f t="shared" si="92"/>
        <v>5.2521131220325463</v>
      </c>
      <c r="T649" s="3">
        <v>26</v>
      </c>
      <c r="U649" s="23">
        <f t="shared" si="96"/>
        <v>20.12</v>
      </c>
      <c r="V649" s="3">
        <f t="shared" si="93"/>
        <v>6.404394910017869</v>
      </c>
      <c r="W649" s="27">
        <f t="shared" si="97"/>
        <v>2.2000000000000001E-3</v>
      </c>
      <c r="X649" s="27">
        <f t="shared" si="98"/>
        <v>3.2000000000000002E-3</v>
      </c>
      <c r="Y649" s="3">
        <f>VLOOKUP(K649,SSP!$B$2:$D$113,3,FALSE)</f>
        <v>0.34</v>
      </c>
      <c r="Z649" s="3">
        <f>EXP(Ferez!$B$8+Ferez!$B$9*LN(X649)+Ferez!$B$10*LN(O649)+Ferez!$B$11*LN(Y649))</f>
        <v>2.0380377144848136</v>
      </c>
      <c r="AA649" s="3">
        <f>EXP(Ferez!$C$8+Ferez!$C$9*LN(Z649))</f>
        <v>1.271405931772474</v>
      </c>
      <c r="AB649" s="3">
        <f>Ferez!$D$8+Ferez!$D$9*Z649+Ferez!$D$10*AA649</f>
        <v>0.52462839982135412</v>
      </c>
      <c r="AC649" s="3">
        <f t="shared" si="99"/>
        <v>3.8340720460786417</v>
      </c>
      <c r="AD649" s="3">
        <f>AC649*Ferez!$D$19</f>
        <v>1.9170360230393209</v>
      </c>
      <c r="AE649" s="3">
        <f>(AD649/1000)*(10000/Ferez!$D$21)</f>
        <v>4.7925900575983019E-2</v>
      </c>
      <c r="AF649" s="3">
        <f t="shared" si="100"/>
        <v>2.5626661143061678</v>
      </c>
      <c r="AG649" s="3">
        <f>AF649*Ferez!$D$19</f>
        <v>1.2813330571530839</v>
      </c>
      <c r="AH649" s="3">
        <f>(AG649/1000)*(10000/Ferez!$D$21)</f>
        <v>3.20333264288271E-2</v>
      </c>
      <c r="AI649" s="3">
        <f>AE649*Ferez!$D$20</f>
        <v>0.17572830211193774</v>
      </c>
    </row>
    <row r="650" spans="1:35" x14ac:dyDescent="0.25">
      <c r="A650" s="4">
        <v>1363</v>
      </c>
      <c r="B650" s="21" t="s">
        <v>3522</v>
      </c>
      <c r="C650" s="104">
        <v>3</v>
      </c>
      <c r="D650" s="22" t="s">
        <v>2158</v>
      </c>
      <c r="E650" s="100">
        <v>40709</v>
      </c>
      <c r="F650" s="100">
        <v>44204</v>
      </c>
      <c r="G650" s="105">
        <v>9.6</v>
      </c>
      <c r="H650" s="20" t="s">
        <v>2172</v>
      </c>
      <c r="I650" s="20" t="s">
        <v>2173</v>
      </c>
      <c r="J650" s="13">
        <v>3690</v>
      </c>
      <c r="K650" t="s">
        <v>79</v>
      </c>
      <c r="L650" t="s">
        <v>78</v>
      </c>
      <c r="M650" s="20" t="str">
        <f t="shared" si="94"/>
        <v>N</v>
      </c>
      <c r="N650" s="3">
        <v>5</v>
      </c>
      <c r="O650" s="23">
        <f t="shared" si="95"/>
        <v>5</v>
      </c>
      <c r="P650" s="3">
        <v>10.7</v>
      </c>
      <c r="Q650" s="3">
        <f>VLOOKUP(J650,Aux_H_adj!$X$2:$Y$922,2,FALSE)</f>
        <v>10.7</v>
      </c>
      <c r="R650" s="3">
        <f>VLOOKUP(J650,Aux_H_adj!$X$2:$Z$922,3,FALSE)</f>
        <v>10.7</v>
      </c>
      <c r="S650" s="3">
        <f t="shared" si="92"/>
        <v>3.4059157821665602</v>
      </c>
      <c r="T650" s="3">
        <v>14</v>
      </c>
      <c r="U650" s="23">
        <f t="shared" si="96"/>
        <v>14</v>
      </c>
      <c r="V650" s="3">
        <f t="shared" si="93"/>
        <v>4.45633840657307</v>
      </c>
      <c r="W650" s="27">
        <f t="shared" si="97"/>
        <v>8.9999999999999998E-4</v>
      </c>
      <c r="X650" s="27">
        <f t="shared" si="98"/>
        <v>1.6000000000000001E-3</v>
      </c>
      <c r="Y650" s="3">
        <f>VLOOKUP(K650,SSP!$B$2:$D$113,3,FALSE)</f>
        <v>0.31000000000000155</v>
      </c>
      <c r="Z650" s="3">
        <f>EXP(Ferez!$B$8+Ferez!$B$9*LN(X650)+Ferez!$B$10*LN(O650)+Ferez!$B$11*LN(Y650))</f>
        <v>1.3573201396612127</v>
      </c>
      <c r="AA650" s="3">
        <f>EXP(Ferez!$C$8+Ferez!$C$9*LN(Z650))</f>
        <v>0.94038203991309277</v>
      </c>
      <c r="AB650" s="3">
        <f>Ferez!$D$8+Ferez!$D$9*Z650+Ferez!$D$10*AA650</f>
        <v>0.46943421089841886</v>
      </c>
      <c r="AC650" s="3">
        <f t="shared" si="99"/>
        <v>2.7671363904727242</v>
      </c>
      <c r="AD650" s="3">
        <f>AC650*Ferez!$D$19</f>
        <v>1.3835681952363621</v>
      </c>
      <c r="AE650" s="3">
        <f>(AD650/1000)*(10000/Ferez!$D$21)</f>
        <v>3.4589204880909052E-2</v>
      </c>
      <c r="AF650" s="3">
        <f t="shared" si="100"/>
        <v>1.8267543505596315</v>
      </c>
      <c r="AG650" s="3">
        <f>AF650*Ferez!$D$19</f>
        <v>0.91337717527981577</v>
      </c>
      <c r="AH650" s="3">
        <f>(AG650/1000)*(10000/Ferez!$D$21)</f>
        <v>2.2834429381995393E-2</v>
      </c>
      <c r="AI650" s="3">
        <f>AE650*Ferez!$D$20</f>
        <v>0.12682708456333319</v>
      </c>
    </row>
    <row r="651" spans="1:35" x14ac:dyDescent="0.25">
      <c r="A651" s="4">
        <v>1356</v>
      </c>
      <c r="B651" s="21" t="s">
        <v>3522</v>
      </c>
      <c r="C651" s="104">
        <v>3</v>
      </c>
      <c r="D651" s="22" t="s">
        <v>2158</v>
      </c>
      <c r="E651" s="100">
        <v>40709</v>
      </c>
      <c r="F651" s="100">
        <v>44204</v>
      </c>
      <c r="G651" s="105">
        <v>9.6</v>
      </c>
      <c r="H651" s="20" t="s">
        <v>2162</v>
      </c>
      <c r="I651" s="20" t="s">
        <v>2163</v>
      </c>
      <c r="J651" s="13">
        <v>3691</v>
      </c>
      <c r="K651" t="s">
        <v>94</v>
      </c>
      <c r="L651" t="s">
        <v>93</v>
      </c>
      <c r="M651" s="20" t="str">
        <f t="shared" si="94"/>
        <v>N</v>
      </c>
      <c r="N651" s="3">
        <v>4</v>
      </c>
      <c r="O651" s="23">
        <f t="shared" si="95"/>
        <v>4</v>
      </c>
      <c r="P651" s="3">
        <v>18</v>
      </c>
      <c r="Q651" s="3">
        <f>VLOOKUP(J651,Aux_H_adj!$X$2:$Y$922,2,FALSE)</f>
        <v>18</v>
      </c>
      <c r="R651" s="3">
        <f>VLOOKUP(J651,Aux_H_adj!$X$2:$Z$922,3,FALSE)</f>
        <v>18</v>
      </c>
      <c r="S651" s="3">
        <f t="shared" si="92"/>
        <v>5.7295779513082321</v>
      </c>
      <c r="T651" s="3">
        <v>25.4</v>
      </c>
      <c r="U651" s="23">
        <f t="shared" si="96"/>
        <v>25.4</v>
      </c>
      <c r="V651" s="3">
        <f t="shared" si="93"/>
        <v>8.0850711090682825</v>
      </c>
      <c r="W651" s="27">
        <f t="shared" si="97"/>
        <v>2.5999999999999999E-3</v>
      </c>
      <c r="X651" s="27">
        <f t="shared" si="98"/>
        <v>5.1000000000000004E-3</v>
      </c>
      <c r="Y651" s="3">
        <f>VLOOKUP(K651,SSP!$B$2:$D$113,3,FALSE)</f>
        <v>0.48</v>
      </c>
      <c r="Z651" s="3">
        <f>EXP(Ferez!$B$8+Ferez!$B$9*LN(X651)+Ferez!$B$10*LN(O651)+Ferez!$B$11*LN(Y651))</f>
        <v>5.1207457934076697</v>
      </c>
      <c r="AA651" s="3">
        <f>EXP(Ferez!$C$8+Ferez!$C$9*LN(Z651))</f>
        <v>2.5186163132563038</v>
      </c>
      <c r="AB651" s="3">
        <f>Ferez!$D$8+Ferez!$D$9*Z651+Ferez!$D$10*AA651</f>
        <v>0.79629784151811878</v>
      </c>
      <c r="AC651" s="3">
        <f t="shared" si="99"/>
        <v>8.4356599481820922</v>
      </c>
      <c r="AD651" s="3">
        <f>AC651*Ferez!$D$19</f>
        <v>4.2178299740910461</v>
      </c>
      <c r="AE651" s="3">
        <f>(AD651/1000)*(10000/Ferez!$D$21)</f>
        <v>0.10544574935227614</v>
      </c>
      <c r="AF651" s="3">
        <f t="shared" si="100"/>
        <v>5.917043634925788</v>
      </c>
      <c r="AG651" s="3">
        <f>AF651*Ferez!$D$19</f>
        <v>2.958521817462894</v>
      </c>
      <c r="AH651" s="3">
        <f>(AG651/1000)*(10000/Ferez!$D$21)</f>
        <v>7.3963045436572339E-2</v>
      </c>
      <c r="AI651" s="3">
        <f>AE651*Ferez!$D$20</f>
        <v>0.38663441429167916</v>
      </c>
    </row>
    <row r="652" spans="1:35" x14ac:dyDescent="0.25">
      <c r="A652" s="4">
        <v>1414</v>
      </c>
      <c r="B652" s="21" t="s">
        <v>3522</v>
      </c>
      <c r="C652" s="104">
        <v>3</v>
      </c>
      <c r="D652" s="22" t="s">
        <v>2242</v>
      </c>
      <c r="E652" s="100">
        <v>40709</v>
      </c>
      <c r="F652" s="100">
        <v>44204</v>
      </c>
      <c r="G652" s="105">
        <v>9.6</v>
      </c>
      <c r="H652" s="20" t="s">
        <v>2249</v>
      </c>
      <c r="I652" s="20" t="s">
        <v>2250</v>
      </c>
      <c r="J652" s="13">
        <v>2269</v>
      </c>
      <c r="K652" t="s">
        <v>200</v>
      </c>
      <c r="L652" t="s">
        <v>226</v>
      </c>
      <c r="M652" s="20" t="str">
        <f t="shared" si="94"/>
        <v>S</v>
      </c>
      <c r="N652" s="3">
        <v>8</v>
      </c>
      <c r="O652" s="23">
        <f t="shared" si="95"/>
        <v>8</v>
      </c>
      <c r="P652" s="3">
        <v>30.8</v>
      </c>
      <c r="Q652" s="3">
        <f>VLOOKUP(J652,Aux_H_adj!$X$2:$Y$922,2,FALSE)</f>
        <v>14.8</v>
      </c>
      <c r="R652" s="3">
        <f>VLOOKUP(J652,Aux_H_adj!$X$2:$Z$922,3,FALSE)</f>
        <v>30.8</v>
      </c>
      <c r="S652" s="3">
        <f t="shared" si="92"/>
        <v>9.8039444944607528</v>
      </c>
      <c r="T652" s="3">
        <v>45</v>
      </c>
      <c r="U652" s="23">
        <f t="shared" si="96"/>
        <v>37.549999999999997</v>
      </c>
      <c r="V652" s="3">
        <f t="shared" si="93"/>
        <v>11.952536226201339</v>
      </c>
      <c r="W652" s="27">
        <f t="shared" si="97"/>
        <v>7.4999999999999997E-3</v>
      </c>
      <c r="X652" s="27">
        <f t="shared" si="98"/>
        <v>1.12E-2</v>
      </c>
      <c r="Y652" s="3">
        <f>VLOOKUP(K652,SSP!$B$2:$D$113,3,FALSE)</f>
        <v>0.45</v>
      </c>
      <c r="Z652" s="3">
        <f>EXP(Ferez!$B$8+Ferez!$B$9*LN(X652)+Ferez!$B$10*LN(O652)+Ferez!$B$11*LN(Y652))</f>
        <v>19.631342560967848</v>
      </c>
      <c r="AA652" s="3">
        <f>EXP(Ferez!$C$8+Ferez!$C$9*LN(Z652))</f>
        <v>6.8263438066683815</v>
      </c>
      <c r="AB652" s="3">
        <f>Ferez!$D$8+Ferez!$D$9*Z652+Ferez!$D$10*AA652</f>
        <v>2.2098340854137071</v>
      </c>
      <c r="AC652" s="3">
        <f t="shared" si="99"/>
        <v>28.667520453049935</v>
      </c>
      <c r="AD652" s="3">
        <f>AC652*Ferez!$D$19</f>
        <v>14.333760226524968</v>
      </c>
      <c r="AE652" s="3">
        <f>(AD652/1000)*(10000/Ferez!$D$21)</f>
        <v>0.35834400566312419</v>
      </c>
      <c r="AF652" s="3">
        <f t="shared" si="100"/>
        <v>21.841176646381555</v>
      </c>
      <c r="AG652" s="3">
        <f>AF652*Ferez!$D$19</f>
        <v>10.920588323190778</v>
      </c>
      <c r="AH652" s="3">
        <f>(AG652/1000)*(10000/Ferez!$D$21)</f>
        <v>0.27301470807976946</v>
      </c>
      <c r="AI652" s="3">
        <f>AE652*Ferez!$D$20</f>
        <v>1.3139280207647885</v>
      </c>
    </row>
    <row r="653" spans="1:35" x14ac:dyDescent="0.25">
      <c r="A653" s="4">
        <v>1415</v>
      </c>
      <c r="B653" s="21" t="s">
        <v>3522</v>
      </c>
      <c r="C653" s="104">
        <v>3</v>
      </c>
      <c r="D653" s="22" t="s">
        <v>2242</v>
      </c>
      <c r="E653" s="100">
        <v>40709</v>
      </c>
      <c r="F653" s="100">
        <v>44204</v>
      </c>
      <c r="G653" s="105">
        <v>9.6</v>
      </c>
      <c r="H653" s="20" t="s">
        <v>2249</v>
      </c>
      <c r="I653" s="20" t="s">
        <v>2251</v>
      </c>
      <c r="J653" s="13">
        <v>2269</v>
      </c>
      <c r="K653" t="s">
        <v>200</v>
      </c>
      <c r="L653" t="s">
        <v>226</v>
      </c>
      <c r="M653" s="20" t="str">
        <f t="shared" si="94"/>
        <v>S</v>
      </c>
      <c r="N653" s="3">
        <v>8</v>
      </c>
      <c r="O653" s="23">
        <f t="shared" si="95"/>
        <v>4.66</v>
      </c>
      <c r="P653" s="3">
        <v>14.8</v>
      </c>
      <c r="Q653" s="3">
        <f>VLOOKUP(J653,Aux_H_adj!$X$2:$Y$922,2,FALSE)</f>
        <v>14.8</v>
      </c>
      <c r="R653" s="3">
        <f>VLOOKUP(J653,Aux_H_adj!$X$2:$Z$922,3,FALSE)</f>
        <v>30.8</v>
      </c>
      <c r="S653" s="3">
        <f t="shared" si="92"/>
        <v>4.7109863155201026</v>
      </c>
      <c r="T653" s="3">
        <v>45</v>
      </c>
      <c r="U653" s="23">
        <f t="shared" si="96"/>
        <v>18.04</v>
      </c>
      <c r="V653" s="3">
        <f t="shared" si="93"/>
        <v>5.742310346755584</v>
      </c>
      <c r="W653" s="27">
        <f t="shared" si="97"/>
        <v>1.6999999999999999E-3</v>
      </c>
      <c r="X653" s="27">
        <f t="shared" si="98"/>
        <v>2.5999999999999999E-3</v>
      </c>
      <c r="Y653" s="3">
        <f>VLOOKUP(K653,SSP!$B$2:$D$113,3,FALSE)</f>
        <v>0.45</v>
      </c>
      <c r="Z653" s="3">
        <f>EXP(Ferez!$B$8+Ferez!$B$9*LN(X653)+Ferez!$B$10*LN(O653)+Ferez!$B$11*LN(Y653))</f>
        <v>2.9374191107139129</v>
      </c>
      <c r="AA653" s="3">
        <f>EXP(Ferez!$C$8+Ferez!$C$9*LN(Z653))</f>
        <v>1.6675340694545031</v>
      </c>
      <c r="AB653" s="3">
        <f>Ferez!$D$8+Ferez!$D$9*Z653+Ferez!$D$10*AA653</f>
        <v>0.60110713734055121</v>
      </c>
      <c r="AC653" s="3">
        <f t="shared" si="99"/>
        <v>5.2060603175089675</v>
      </c>
      <c r="AD653" s="3">
        <f>AC653*Ferez!$D$19</f>
        <v>2.6030301587544837</v>
      </c>
      <c r="AE653" s="3">
        <f>(AD653/1000)*(10000/Ferez!$D$21)</f>
        <v>6.5075753968862088E-2</v>
      </c>
      <c r="AF653" s="3">
        <f t="shared" si="100"/>
        <v>3.5385262480544641</v>
      </c>
      <c r="AG653" s="3">
        <f>AF653*Ferez!$D$19</f>
        <v>1.7692631240272321</v>
      </c>
      <c r="AH653" s="3">
        <f>(AG653/1000)*(10000/Ferez!$D$21)</f>
        <v>4.4231578100680805E-2</v>
      </c>
      <c r="AI653" s="3">
        <f>AE653*Ferez!$D$20</f>
        <v>0.23861109788582766</v>
      </c>
    </row>
    <row r="654" spans="1:35" x14ac:dyDescent="0.25">
      <c r="A654" s="4">
        <v>1413</v>
      </c>
      <c r="B654" s="21" t="s">
        <v>3522</v>
      </c>
      <c r="C654" s="104">
        <v>3</v>
      </c>
      <c r="D654" s="22" t="s">
        <v>2242</v>
      </c>
      <c r="E654" s="100">
        <v>40709</v>
      </c>
      <c r="F654" s="100">
        <v>44204</v>
      </c>
      <c r="G654" s="105">
        <v>9.6</v>
      </c>
      <c r="H654" s="20" t="s">
        <v>2247</v>
      </c>
      <c r="I654" s="20" t="s">
        <v>2248</v>
      </c>
      <c r="J654" s="13">
        <v>2270</v>
      </c>
      <c r="K654" t="s">
        <v>127</v>
      </c>
      <c r="L654" t="s">
        <v>126</v>
      </c>
      <c r="M654" s="20" t="str">
        <f t="shared" si="94"/>
        <v>N</v>
      </c>
      <c r="N654" s="3">
        <v>6.5</v>
      </c>
      <c r="O654" s="23">
        <f t="shared" si="95"/>
        <v>6.5</v>
      </c>
      <c r="P654" s="3">
        <v>22.7</v>
      </c>
      <c r="Q654" s="3">
        <f>VLOOKUP(J654,Aux_H_adj!$X$2:$Y$922,2,FALSE)</f>
        <v>22.7</v>
      </c>
      <c r="R654" s="3">
        <f>VLOOKUP(J654,Aux_H_adj!$X$2:$Z$922,3,FALSE)</f>
        <v>22.7</v>
      </c>
      <c r="S654" s="3">
        <f t="shared" si="92"/>
        <v>7.2256344163720483</v>
      </c>
      <c r="T654" s="3">
        <v>29.5</v>
      </c>
      <c r="U654" s="23">
        <f t="shared" si="96"/>
        <v>29.5</v>
      </c>
      <c r="V654" s="3">
        <f t="shared" si="93"/>
        <v>9.3901416424218258</v>
      </c>
      <c r="W654" s="27">
        <f t="shared" si="97"/>
        <v>4.1000000000000003E-3</v>
      </c>
      <c r="X654" s="27">
        <f t="shared" si="98"/>
        <v>6.8999999999999999E-3</v>
      </c>
      <c r="Y654" s="3">
        <f>VLOOKUP(K654,SSP!$B$2:$D$113,3,FALSE)</f>
        <v>0.61999999999999966</v>
      </c>
      <c r="Z654" s="3">
        <f>EXP(Ferez!$B$8+Ferez!$B$9*LN(X654)+Ferez!$B$10*LN(O654)+Ferez!$B$11*LN(Y654))</f>
        <v>14.116668076535451</v>
      </c>
      <c r="AA654" s="3">
        <f>EXP(Ferez!$C$8+Ferez!$C$9*LN(Z654))</f>
        <v>5.3447186423537998</v>
      </c>
      <c r="AB654" s="3">
        <f>Ferez!$D$8+Ferez!$D$9*Z654+Ferez!$D$10*AA654</f>
        <v>1.6592196987508812</v>
      </c>
      <c r="AC654" s="3">
        <f t="shared" si="99"/>
        <v>21.120606417640133</v>
      </c>
      <c r="AD654" s="3">
        <f>AC654*Ferez!$D$19</f>
        <v>10.560303208820066</v>
      </c>
      <c r="AE654" s="3">
        <f>(AD654/1000)*(10000/Ferez!$D$21)</f>
        <v>0.26400758022050169</v>
      </c>
      <c r="AF654" s="3">
        <f t="shared" si="100"/>
        <v>15.775887775286332</v>
      </c>
      <c r="AG654" s="3">
        <f>AF654*Ferez!$D$19</f>
        <v>7.887943887643166</v>
      </c>
      <c r="AH654" s="3">
        <f>(AG654/1000)*(10000/Ferez!$D$21)</f>
        <v>0.19719859719107913</v>
      </c>
      <c r="AI654" s="3">
        <f>AE654*Ferez!$D$20</f>
        <v>0.96802779414183948</v>
      </c>
    </row>
    <row r="655" spans="1:35" x14ac:dyDescent="0.25">
      <c r="A655" s="4">
        <v>1410</v>
      </c>
      <c r="B655" s="21" t="s">
        <v>3522</v>
      </c>
      <c r="C655" s="104">
        <v>3</v>
      </c>
      <c r="D655" s="22" t="s">
        <v>2242</v>
      </c>
      <c r="E655" s="100">
        <v>40709</v>
      </c>
      <c r="F655" s="100">
        <v>44204</v>
      </c>
      <c r="G655" s="105">
        <v>9.6</v>
      </c>
      <c r="H655" s="20" t="s">
        <v>2243</v>
      </c>
      <c r="I655" s="20" t="s">
        <v>2244</v>
      </c>
      <c r="J655" s="13">
        <v>2271</v>
      </c>
      <c r="K655" t="s">
        <v>12</v>
      </c>
      <c r="L655" t="s">
        <v>30</v>
      </c>
      <c r="M655" s="20" t="str">
        <f t="shared" si="94"/>
        <v>S</v>
      </c>
      <c r="N655" s="3">
        <v>9.5</v>
      </c>
      <c r="O655" s="23">
        <f t="shared" si="95"/>
        <v>8.56</v>
      </c>
      <c r="P655" s="3">
        <v>51.8</v>
      </c>
      <c r="Q655" s="3">
        <f>VLOOKUP(J655,Aux_H_adj!$X$2:$Y$922,2,FALSE)</f>
        <v>43.3</v>
      </c>
      <c r="R655" s="3">
        <f>VLOOKUP(J655,Aux_H_adj!$X$2:$Z$922,3,FALSE)</f>
        <v>52.5</v>
      </c>
      <c r="S655" s="3">
        <f t="shared" si="92"/>
        <v>16.488452104320356</v>
      </c>
      <c r="T655" s="3">
        <v>102.6</v>
      </c>
      <c r="U655" s="23">
        <f t="shared" si="96"/>
        <v>63.15</v>
      </c>
      <c r="V655" s="3">
        <f t="shared" si="93"/>
        <v>20.101269312506382</v>
      </c>
      <c r="W655" s="27">
        <f t="shared" si="97"/>
        <v>2.1399999999999999E-2</v>
      </c>
      <c r="X655" s="27">
        <f t="shared" si="98"/>
        <v>3.1699999999999999E-2</v>
      </c>
      <c r="Y655" s="3">
        <f>VLOOKUP(K655,SSP!$B$2:$D$113,3,FALSE)</f>
        <v>0.7000000000000004</v>
      </c>
      <c r="Z655" s="3">
        <f>EXP(Ferez!$B$8+Ferez!$B$9*LN(X655)+Ferez!$B$10*LN(O655)+Ferez!$B$11*LN(Y655))</f>
        <v>87.965380748955212</v>
      </c>
      <c r="AA655" s="3">
        <f>EXP(Ferez!$C$8+Ferez!$C$9*LN(Z655))</f>
        <v>20.772035756904803</v>
      </c>
      <c r="AB655" s="3">
        <f>Ferez!$D$8+Ferez!$D$9*Z655+Ferez!$D$10*AA655</f>
        <v>9.4132065629686466</v>
      </c>
      <c r="AC655" s="3">
        <f t="shared" si="99"/>
        <v>118.15062306882865</v>
      </c>
      <c r="AD655" s="3">
        <f>AC655*Ferez!$D$19</f>
        <v>59.075311534414325</v>
      </c>
      <c r="AE655" s="3">
        <f>(AD655/1000)*(10000/Ferez!$D$21)</f>
        <v>1.4768827883603581</v>
      </c>
      <c r="AF655" s="3">
        <f t="shared" si="100"/>
        <v>97.378587311923866</v>
      </c>
      <c r="AG655" s="3">
        <f>AF655*Ferez!$D$19</f>
        <v>48.689293655961933</v>
      </c>
      <c r="AH655" s="3">
        <f>(AG655/1000)*(10000/Ferez!$D$21)</f>
        <v>1.2172323413990482</v>
      </c>
      <c r="AI655" s="3">
        <f>AE655*Ferez!$D$20</f>
        <v>5.4152368906546462</v>
      </c>
    </row>
    <row r="656" spans="1:35" x14ac:dyDescent="0.25">
      <c r="A656" s="4">
        <v>1411</v>
      </c>
      <c r="B656" s="21" t="s">
        <v>3522</v>
      </c>
      <c r="C656" s="104">
        <v>3</v>
      </c>
      <c r="D656" s="22" t="s">
        <v>2242</v>
      </c>
      <c r="E656" s="100">
        <v>40709</v>
      </c>
      <c r="F656" s="100">
        <v>44204</v>
      </c>
      <c r="G656" s="105">
        <v>9.6</v>
      </c>
      <c r="H656" s="20" t="s">
        <v>2243</v>
      </c>
      <c r="I656" s="20" t="s">
        <v>2245</v>
      </c>
      <c r="J656" s="13">
        <v>2271</v>
      </c>
      <c r="K656" t="s">
        <v>12</v>
      </c>
      <c r="L656" t="s">
        <v>30</v>
      </c>
      <c r="M656" s="20" t="str">
        <f t="shared" si="94"/>
        <v>S</v>
      </c>
      <c r="N656" s="3">
        <v>9.5</v>
      </c>
      <c r="O656" s="23">
        <f t="shared" si="95"/>
        <v>8</v>
      </c>
      <c r="P656" s="3">
        <v>43.3</v>
      </c>
      <c r="Q656" s="3">
        <f>VLOOKUP(J656,Aux_H_adj!$X$2:$Y$922,2,FALSE)</f>
        <v>43.3</v>
      </c>
      <c r="R656" s="3">
        <f>VLOOKUP(J656,Aux_H_adj!$X$2:$Z$922,3,FALSE)</f>
        <v>52.5</v>
      </c>
      <c r="S656" s="3">
        <f t="shared" si="92"/>
        <v>13.782818071758136</v>
      </c>
      <c r="T656" s="3">
        <v>102.6</v>
      </c>
      <c r="U656" s="23">
        <f t="shared" si="96"/>
        <v>52.79</v>
      </c>
      <c r="V656" s="3">
        <f t="shared" si="93"/>
        <v>16.80357889164231</v>
      </c>
      <c r="W656" s="27">
        <f t="shared" si="97"/>
        <v>1.49E-2</v>
      </c>
      <c r="X656" s="27">
        <f t="shared" si="98"/>
        <v>2.2200000000000001E-2</v>
      </c>
      <c r="Y656" s="3">
        <f>VLOOKUP(K656,SSP!$B$2:$D$113,3,FALSE)</f>
        <v>0.7000000000000004</v>
      </c>
      <c r="Z656" s="3">
        <f>EXP(Ferez!$B$8+Ferez!$B$9*LN(X656)+Ferez!$B$10*LN(O656)+Ferez!$B$11*LN(Y656))</f>
        <v>58.867013937743685</v>
      </c>
      <c r="AA656" s="3">
        <f>EXP(Ferez!$C$8+Ferez!$C$9*LN(Z656))</f>
        <v>15.418778789335033</v>
      </c>
      <c r="AB656" s="3">
        <f>Ferez!$D$8+Ferez!$D$9*Z656+Ferez!$D$10*AA656</f>
        <v>6.2953742772653838</v>
      </c>
      <c r="AC656" s="3">
        <f t="shared" si="99"/>
        <v>80.581167004344096</v>
      </c>
      <c r="AD656" s="3">
        <f>AC656*Ferez!$D$19</f>
        <v>40.290583502172048</v>
      </c>
      <c r="AE656" s="3">
        <f>(AD656/1000)*(10000/Ferez!$D$21)</f>
        <v>1.0072645875543011</v>
      </c>
      <c r="AF656" s="3">
        <f t="shared" si="100"/>
        <v>65.162388215009074</v>
      </c>
      <c r="AG656" s="3">
        <f>AF656*Ferez!$D$19</f>
        <v>32.581194107504537</v>
      </c>
      <c r="AH656" s="3">
        <f>(AG656/1000)*(10000/Ferez!$D$21)</f>
        <v>0.81452985268761335</v>
      </c>
      <c r="AI656" s="3">
        <f>AE656*Ferez!$D$20</f>
        <v>3.693303487699104</v>
      </c>
    </row>
    <row r="657" spans="1:35" x14ac:dyDescent="0.25">
      <c r="A657" s="4">
        <v>1412</v>
      </c>
      <c r="B657" s="21" t="s">
        <v>3522</v>
      </c>
      <c r="C657" s="104">
        <v>3</v>
      </c>
      <c r="D657" s="22" t="s">
        <v>2242</v>
      </c>
      <c r="E657" s="100">
        <v>40709</v>
      </c>
      <c r="F657" s="100">
        <v>44204</v>
      </c>
      <c r="G657" s="105">
        <v>9.6</v>
      </c>
      <c r="H657" s="20" t="s">
        <v>2243</v>
      </c>
      <c r="I657" s="20" t="s">
        <v>2246</v>
      </c>
      <c r="J657" s="13">
        <v>2271</v>
      </c>
      <c r="K657" t="s">
        <v>12</v>
      </c>
      <c r="L657" t="s">
        <v>30</v>
      </c>
      <c r="M657" s="20" t="str">
        <f t="shared" si="94"/>
        <v>S</v>
      </c>
      <c r="N657" s="3">
        <v>9.5</v>
      </c>
      <c r="O657" s="23">
        <f t="shared" si="95"/>
        <v>9.5</v>
      </c>
      <c r="P657" s="3">
        <v>52.5</v>
      </c>
      <c r="Q657" s="3">
        <f>VLOOKUP(J657,Aux_H_adj!$X$2:$Y$922,2,FALSE)</f>
        <v>43.3</v>
      </c>
      <c r="R657" s="3">
        <f>VLOOKUP(J657,Aux_H_adj!$X$2:$Z$922,3,FALSE)</f>
        <v>52.5</v>
      </c>
      <c r="S657" s="3">
        <f t="shared" si="92"/>
        <v>16.71126902464901</v>
      </c>
      <c r="T657" s="3">
        <v>102.6</v>
      </c>
      <c r="U657" s="23">
        <f t="shared" si="96"/>
        <v>64</v>
      </c>
      <c r="V657" s="3">
        <f t="shared" si="93"/>
        <v>20.371832715762604</v>
      </c>
      <c r="W657" s="27">
        <f t="shared" si="97"/>
        <v>2.1899999999999999E-2</v>
      </c>
      <c r="X657" s="27">
        <f t="shared" si="98"/>
        <v>3.2599999999999997E-2</v>
      </c>
      <c r="Y657" s="3">
        <f>VLOOKUP(K657,SSP!$B$2:$D$113,3,FALSE)</f>
        <v>0.7000000000000004</v>
      </c>
      <c r="Z657" s="3">
        <f>EXP(Ferez!$B$8+Ferez!$B$9*LN(X657)+Ferez!$B$10*LN(O657)+Ferez!$B$11*LN(Y657))</f>
        <v>99.840569788000863</v>
      </c>
      <c r="AA657" s="3">
        <f>EXP(Ferez!$C$8+Ferez!$C$9*LN(Z657))</f>
        <v>22.818332150503025</v>
      </c>
      <c r="AB657" s="3">
        <f>Ferez!$D$8+Ferez!$D$9*Z657+Ferez!$D$10*AA657</f>
        <v>10.697541891605614</v>
      </c>
      <c r="AC657" s="3">
        <f t="shared" si="99"/>
        <v>133.3564438301095</v>
      </c>
      <c r="AD657" s="3">
        <f>AC657*Ferez!$D$19</f>
        <v>66.678221915054749</v>
      </c>
      <c r="AE657" s="3">
        <f>(AD657/1000)*(10000/Ferez!$D$21)</f>
        <v>1.6669555478763687</v>
      </c>
      <c r="AF657" s="3">
        <f t="shared" si="100"/>
        <v>110.53811167960647</v>
      </c>
      <c r="AG657" s="3">
        <f>AF657*Ferez!$D$19</f>
        <v>55.269055839803237</v>
      </c>
      <c r="AH657" s="3">
        <f>(AG657/1000)*(10000/Ferez!$D$21)</f>
        <v>1.381726395995081</v>
      </c>
      <c r="AI657" s="3">
        <f>AE657*Ferez!$D$20</f>
        <v>6.1121703422133518</v>
      </c>
    </row>
    <row r="658" spans="1:35" x14ac:dyDescent="0.25">
      <c r="A658" s="4">
        <v>1417</v>
      </c>
      <c r="B658" s="21" t="s">
        <v>3522</v>
      </c>
      <c r="C658" s="104">
        <v>3</v>
      </c>
      <c r="D658" s="22" t="s">
        <v>2242</v>
      </c>
      <c r="E658" s="100">
        <v>40709</v>
      </c>
      <c r="F658" s="100">
        <v>44204</v>
      </c>
      <c r="G658" s="105">
        <v>9.6</v>
      </c>
      <c r="H658" s="20" t="s">
        <v>2254</v>
      </c>
      <c r="I658" s="20" t="s">
        <v>2255</v>
      </c>
      <c r="J658" s="13">
        <v>2272</v>
      </c>
      <c r="K658" t="s">
        <v>7</v>
      </c>
      <c r="L658" t="s">
        <v>193</v>
      </c>
      <c r="M658" s="20" t="str">
        <f t="shared" si="94"/>
        <v>S</v>
      </c>
      <c r="N658" s="3">
        <v>9.5</v>
      </c>
      <c r="O658" s="23">
        <f t="shared" si="95"/>
        <v>7.94</v>
      </c>
      <c r="P658" s="3">
        <v>42.4</v>
      </c>
      <c r="Q658" s="3">
        <f>VLOOKUP(J658,Aux_H_adj!$X$2:$Y$922,2,FALSE)</f>
        <v>13.6</v>
      </c>
      <c r="R658" s="3">
        <f>VLOOKUP(J658,Aux_H_adj!$X$2:$Z$922,3,FALSE)</f>
        <v>44.8</v>
      </c>
      <c r="S658" s="3">
        <f t="shared" si="92"/>
        <v>13.496339174192725</v>
      </c>
      <c r="T658" s="3">
        <v>91.8</v>
      </c>
      <c r="U658" s="23">
        <f t="shared" si="96"/>
        <v>51.69</v>
      </c>
      <c r="V658" s="3">
        <f t="shared" si="93"/>
        <v>16.453438016840138</v>
      </c>
      <c r="W658" s="27">
        <f t="shared" si="97"/>
        <v>1.43E-2</v>
      </c>
      <c r="X658" s="27">
        <f t="shared" si="98"/>
        <v>2.1299999999999999E-2</v>
      </c>
      <c r="Y658" s="3">
        <f>VLOOKUP(K658,SSP!$B$2:$D$113,3,FALSE)</f>
        <v>0.57999999999999996</v>
      </c>
      <c r="Z658" s="3">
        <f>EXP(Ferez!$B$8+Ferez!$B$9*LN(X658)+Ferez!$B$10*LN(O658)+Ferez!$B$11*LN(Y658))</f>
        <v>46.372530958600883</v>
      </c>
      <c r="AA658" s="3">
        <f>EXP(Ferez!$C$8+Ferez!$C$9*LN(Z658))</f>
        <v>12.917354270969252</v>
      </c>
      <c r="AB658" s="3">
        <f>Ferez!$D$8+Ferez!$D$9*Z658+Ferez!$D$10*AA658</f>
        <v>4.9741007479745249</v>
      </c>
      <c r="AC658" s="3">
        <f t="shared" si="99"/>
        <v>64.26398597754465</v>
      </c>
      <c r="AD658" s="3">
        <f>AC658*Ferez!$D$19</f>
        <v>32.131992988772325</v>
      </c>
      <c r="AE658" s="3">
        <f>(AD658/1000)*(10000/Ferez!$D$21)</f>
        <v>0.80329982471930816</v>
      </c>
      <c r="AF658" s="3">
        <f t="shared" si="100"/>
        <v>51.346631706575408</v>
      </c>
      <c r="AG658" s="3">
        <f>AF658*Ferez!$D$19</f>
        <v>25.673315853287704</v>
      </c>
      <c r="AH658" s="3">
        <f>(AG658/1000)*(10000/Ferez!$D$21)</f>
        <v>0.64183289633219254</v>
      </c>
      <c r="AI658" s="3">
        <f>AE658*Ferez!$D$20</f>
        <v>2.945432690637463</v>
      </c>
    </row>
    <row r="659" spans="1:35" x14ac:dyDescent="0.25">
      <c r="A659" s="4">
        <v>1418</v>
      </c>
      <c r="B659" s="21" t="s">
        <v>3522</v>
      </c>
      <c r="C659" s="104">
        <v>3</v>
      </c>
      <c r="D659" s="22" t="s">
        <v>2242</v>
      </c>
      <c r="E659" s="100">
        <v>40709</v>
      </c>
      <c r="F659" s="100">
        <v>44204</v>
      </c>
      <c r="G659" s="105">
        <v>9.6</v>
      </c>
      <c r="H659" s="20" t="s">
        <v>2254</v>
      </c>
      <c r="I659" s="20" t="s">
        <v>2256</v>
      </c>
      <c r="J659" s="13">
        <v>2272</v>
      </c>
      <c r="K659" t="s">
        <v>7</v>
      </c>
      <c r="L659" t="s">
        <v>193</v>
      </c>
      <c r="M659" s="20" t="str">
        <f t="shared" si="94"/>
        <v>S</v>
      </c>
      <c r="N659" s="3">
        <v>9.5</v>
      </c>
      <c r="O659" s="23">
        <f t="shared" si="95"/>
        <v>8.08</v>
      </c>
      <c r="P659" s="3">
        <v>44.4</v>
      </c>
      <c r="Q659" s="3">
        <f>VLOOKUP(J659,Aux_H_adj!$X$2:$Y$922,2,FALSE)</f>
        <v>13.6</v>
      </c>
      <c r="R659" s="3">
        <f>VLOOKUP(J659,Aux_H_adj!$X$2:$Z$922,3,FALSE)</f>
        <v>44.8</v>
      </c>
      <c r="S659" s="3">
        <f t="shared" si="92"/>
        <v>14.132958946560306</v>
      </c>
      <c r="T659" s="3">
        <v>91.8</v>
      </c>
      <c r="U659" s="23">
        <f t="shared" si="96"/>
        <v>54.13</v>
      </c>
      <c r="V659" s="3">
        <f t="shared" si="93"/>
        <v>17.230114139128592</v>
      </c>
      <c r="W659" s="27">
        <f t="shared" si="97"/>
        <v>1.5699999999999999E-2</v>
      </c>
      <c r="X659" s="27">
        <f t="shared" si="98"/>
        <v>2.3300000000000001E-2</v>
      </c>
      <c r="Y659" s="3">
        <f>VLOOKUP(K659,SSP!$B$2:$D$113,3,FALSE)</f>
        <v>0.57999999999999996</v>
      </c>
      <c r="Z659" s="3">
        <f>EXP(Ferez!$B$8+Ferez!$B$9*LN(X659)+Ferez!$B$10*LN(O659)+Ferez!$B$11*LN(Y659))</f>
        <v>51.332151096532137</v>
      </c>
      <c r="AA659" s="3">
        <f>EXP(Ferez!$C$8+Ferez!$C$9*LN(Z659))</f>
        <v>13.928864564568</v>
      </c>
      <c r="AB659" s="3">
        <f>Ferez!$D$8+Ferez!$D$9*Z659+Ferez!$D$10*AA659</f>
        <v>5.4969712036273641</v>
      </c>
      <c r="AC659" s="3">
        <f t="shared" si="99"/>
        <v>70.757986864727499</v>
      </c>
      <c r="AD659" s="3">
        <f>AC659*Ferez!$D$19</f>
        <v>35.37899343236375</v>
      </c>
      <c r="AE659" s="3">
        <f>(AD659/1000)*(10000/Ferez!$D$21)</f>
        <v>0.8844748358090937</v>
      </c>
      <c r="AF659" s="3">
        <f t="shared" si="100"/>
        <v>56.829122300159497</v>
      </c>
      <c r="AG659" s="3">
        <f>AF659*Ferez!$D$19</f>
        <v>28.414561150079749</v>
      </c>
      <c r="AH659" s="3">
        <f>(AG659/1000)*(10000/Ferez!$D$21)</f>
        <v>0.71036402875199367</v>
      </c>
      <c r="AI659" s="3">
        <f>AE659*Ferez!$D$20</f>
        <v>3.243074397966677</v>
      </c>
    </row>
    <row r="660" spans="1:35" x14ac:dyDescent="0.25">
      <c r="A660" s="4">
        <v>1419</v>
      </c>
      <c r="B660" s="21" t="s">
        <v>3522</v>
      </c>
      <c r="C660" s="104">
        <v>3</v>
      </c>
      <c r="D660" s="22" t="s">
        <v>2242</v>
      </c>
      <c r="E660" s="100">
        <v>40709</v>
      </c>
      <c r="F660" s="100">
        <v>44204</v>
      </c>
      <c r="G660" s="105">
        <v>9.6</v>
      </c>
      <c r="H660" s="20" t="s">
        <v>2254</v>
      </c>
      <c r="I660" s="20" t="s">
        <v>2257</v>
      </c>
      <c r="J660" s="13">
        <v>2272</v>
      </c>
      <c r="K660" t="s">
        <v>7</v>
      </c>
      <c r="L660" t="s">
        <v>193</v>
      </c>
      <c r="M660" s="20" t="str">
        <f t="shared" si="94"/>
        <v>S</v>
      </c>
      <c r="N660" s="3">
        <v>9.5</v>
      </c>
      <c r="O660" s="23">
        <f t="shared" si="95"/>
        <v>9.5</v>
      </c>
      <c r="P660" s="3">
        <v>44.8</v>
      </c>
      <c r="Q660" s="3">
        <f>VLOOKUP(J660,Aux_H_adj!$X$2:$Y$922,2,FALSE)</f>
        <v>13.6</v>
      </c>
      <c r="R660" s="3">
        <f>VLOOKUP(J660,Aux_H_adj!$X$2:$Z$922,3,FALSE)</f>
        <v>44.8</v>
      </c>
      <c r="S660" s="3">
        <f t="shared" si="92"/>
        <v>14.260282901033822</v>
      </c>
      <c r="T660" s="3">
        <v>91.8</v>
      </c>
      <c r="U660" s="23">
        <f t="shared" si="96"/>
        <v>54.62</v>
      </c>
      <c r="V660" s="3">
        <f t="shared" si="93"/>
        <v>17.386085983358647</v>
      </c>
      <c r="W660" s="27">
        <f t="shared" si="97"/>
        <v>1.6E-2</v>
      </c>
      <c r="X660" s="27">
        <f t="shared" si="98"/>
        <v>2.3699999999999999E-2</v>
      </c>
      <c r="Y660" s="3">
        <f>VLOOKUP(K660,SSP!$B$2:$D$113,3,FALSE)</f>
        <v>0.57999999999999996</v>
      </c>
      <c r="Z660" s="3">
        <f>EXP(Ferez!$B$8+Ferez!$B$9*LN(X660)+Ferez!$B$10*LN(O660)+Ferez!$B$11*LN(Y660))</f>
        <v>60.950598674546853</v>
      </c>
      <c r="AA660" s="3">
        <f>EXP(Ferez!$C$8+Ferez!$C$9*LN(Z660))</f>
        <v>15.821882455073673</v>
      </c>
      <c r="AB660" s="3">
        <f>Ferez!$D$8+Ferez!$D$9*Z660+Ferez!$D$10*AA660</f>
        <v>6.5169204376795555</v>
      </c>
      <c r="AC660" s="3">
        <f t="shared" si="99"/>
        <v>83.289401567300089</v>
      </c>
      <c r="AD660" s="3">
        <f>AC660*Ferez!$D$19</f>
        <v>41.644700783650045</v>
      </c>
      <c r="AE660" s="3">
        <f>(AD660/1000)*(10000/Ferez!$D$21)</f>
        <v>1.0411175195912512</v>
      </c>
      <c r="AF660" s="3">
        <f t="shared" si="100"/>
        <v>67.467519112226412</v>
      </c>
      <c r="AG660" s="3">
        <f>AF660*Ferez!$D$19</f>
        <v>33.733759556113206</v>
      </c>
      <c r="AH660" s="3">
        <f>(AG660/1000)*(10000/Ferez!$D$21)</f>
        <v>0.84334398890283013</v>
      </c>
      <c r="AI660" s="3">
        <f>AE660*Ferez!$D$20</f>
        <v>3.8174309051679209</v>
      </c>
    </row>
    <row r="661" spans="1:35" x14ac:dyDescent="0.25">
      <c r="A661" s="4">
        <v>1420</v>
      </c>
      <c r="B661" s="21" t="s">
        <v>3522</v>
      </c>
      <c r="C661" s="104">
        <v>3</v>
      </c>
      <c r="D661" s="22" t="s">
        <v>2242</v>
      </c>
      <c r="E661" s="100">
        <v>40709</v>
      </c>
      <c r="F661" s="100">
        <v>44204</v>
      </c>
      <c r="G661" s="105">
        <v>9.6</v>
      </c>
      <c r="H661" s="20" t="s">
        <v>2254</v>
      </c>
      <c r="I661" s="20" t="s">
        <v>2258</v>
      </c>
      <c r="J661" s="13">
        <v>2272</v>
      </c>
      <c r="K661" t="s">
        <v>7</v>
      </c>
      <c r="L661" t="s">
        <v>193</v>
      </c>
      <c r="M661" s="20" t="str">
        <f t="shared" si="94"/>
        <v>S</v>
      </c>
      <c r="N661" s="3">
        <v>9.5</v>
      </c>
      <c r="O661" s="23">
        <f t="shared" si="95"/>
        <v>4.4000000000000004</v>
      </c>
      <c r="P661" s="3">
        <v>13.6</v>
      </c>
      <c r="Q661" s="3">
        <f>VLOOKUP(J661,Aux_H_adj!$X$2:$Y$922,2,FALSE)</f>
        <v>13.6</v>
      </c>
      <c r="R661" s="3">
        <f>VLOOKUP(J661,Aux_H_adj!$X$2:$Z$922,3,FALSE)</f>
        <v>44.8</v>
      </c>
      <c r="S661" s="3">
        <f t="shared" si="92"/>
        <v>4.3290144520995533</v>
      </c>
      <c r="T661" s="3">
        <v>91.8</v>
      </c>
      <c r="U661" s="23">
        <f t="shared" si="96"/>
        <v>16.579999999999998</v>
      </c>
      <c r="V661" s="3">
        <f t="shared" si="93"/>
        <v>5.2775779129272493</v>
      </c>
      <c r="W661" s="27">
        <f t="shared" si="97"/>
        <v>1.5E-3</v>
      </c>
      <c r="X661" s="27">
        <f t="shared" si="98"/>
        <v>2.2000000000000001E-3</v>
      </c>
      <c r="Y661" s="3">
        <f>VLOOKUP(K661,SSP!$B$2:$D$113,3,FALSE)</f>
        <v>0.57999999999999996</v>
      </c>
      <c r="Z661" s="3">
        <f>EXP(Ferez!$B$8+Ferez!$B$9*LN(X661)+Ferez!$B$10*LN(O661)+Ferez!$B$11*LN(Y661))</f>
        <v>3.0768100946374615</v>
      </c>
      <c r="AA661" s="3">
        <f>EXP(Ferez!$C$8+Ferez!$C$9*LN(Z661))</f>
        <v>1.7258939855616251</v>
      </c>
      <c r="AB661" s="3">
        <f>Ferez!$D$8+Ferez!$D$9*Z661+Ferez!$D$10*AA661</f>
        <v>0.61322183030623079</v>
      </c>
      <c r="AC661" s="3">
        <f t="shared" si="99"/>
        <v>5.4159259105053179</v>
      </c>
      <c r="AD661" s="3">
        <f>AC661*Ferez!$D$19</f>
        <v>2.707962955252659</v>
      </c>
      <c r="AE661" s="3">
        <f>(AD661/1000)*(10000/Ferez!$D$21)</f>
        <v>6.7699073881316477E-2</v>
      </c>
      <c r="AF661" s="3">
        <f t="shared" si="100"/>
        <v>3.6900319249436921</v>
      </c>
      <c r="AG661" s="3">
        <f>AF661*Ferez!$D$19</f>
        <v>1.8450159624718461</v>
      </c>
      <c r="AH661" s="3">
        <f>(AG661/1000)*(10000/Ferez!$D$21)</f>
        <v>4.6125399061796156E-2</v>
      </c>
      <c r="AI661" s="3">
        <f>AE661*Ferez!$D$20</f>
        <v>0.24822993756482706</v>
      </c>
    </row>
    <row r="662" spans="1:35" x14ac:dyDescent="0.25">
      <c r="A662" s="4">
        <v>1416</v>
      </c>
      <c r="B662" s="21" t="s">
        <v>3522</v>
      </c>
      <c r="C662" s="104">
        <v>3</v>
      </c>
      <c r="D662" s="22" t="s">
        <v>2242</v>
      </c>
      <c r="E662" s="100">
        <v>40709</v>
      </c>
      <c r="F662" s="100">
        <v>44204</v>
      </c>
      <c r="G662" s="105">
        <v>9.6</v>
      </c>
      <c r="H662" s="20" t="s">
        <v>2252</v>
      </c>
      <c r="I662" s="20" t="s">
        <v>2253</v>
      </c>
      <c r="J662" s="13">
        <v>2273</v>
      </c>
      <c r="K662" t="s">
        <v>4</v>
      </c>
      <c r="L662" t="s">
        <v>142</v>
      </c>
      <c r="M662" s="20" t="str">
        <f t="shared" si="94"/>
        <v>N</v>
      </c>
      <c r="N662" s="3">
        <v>6.7</v>
      </c>
      <c r="O662" s="23">
        <f t="shared" si="95"/>
        <v>6.7</v>
      </c>
      <c r="P662" s="3">
        <v>24.4</v>
      </c>
      <c r="Q662" s="3">
        <f>VLOOKUP(J662,Aux_H_adj!$X$2:$Y$922,2,FALSE)</f>
        <v>24.4</v>
      </c>
      <c r="R662" s="3">
        <f>VLOOKUP(J662,Aux_H_adj!$X$2:$Z$922,3,FALSE)</f>
        <v>24.4</v>
      </c>
      <c r="S662" s="3">
        <f t="shared" si="92"/>
        <v>7.766761222884492</v>
      </c>
      <c r="T662" s="3">
        <v>30.5</v>
      </c>
      <c r="U662" s="23">
        <f t="shared" si="96"/>
        <v>30.5</v>
      </c>
      <c r="V662" s="3">
        <f t="shared" si="93"/>
        <v>9.7084515286056163</v>
      </c>
      <c r="W662" s="27">
        <f t="shared" si="97"/>
        <v>4.7000000000000002E-3</v>
      </c>
      <c r="X662" s="27">
        <f t="shared" si="98"/>
        <v>7.4000000000000003E-3</v>
      </c>
      <c r="Y662" s="3">
        <f>VLOOKUP(K662,SSP!$B$2:$D$113,3,FALSE)</f>
        <v>0.46000000000000074</v>
      </c>
      <c r="Z662" s="3">
        <f>EXP(Ferez!$B$8+Ferez!$B$9*LN(X662)+Ferez!$B$10*LN(O662)+Ferez!$B$11*LN(Y662))</f>
        <v>11.444142963694164</v>
      </c>
      <c r="AA662" s="3">
        <f>EXP(Ferez!$C$8+Ferez!$C$9*LN(Z662))</f>
        <v>4.5739885933411344</v>
      </c>
      <c r="AB662" s="3">
        <f>Ferez!$D$8+Ferez!$D$9*Z662+Ferez!$D$10*AA662</f>
        <v>1.3969247294461464</v>
      </c>
      <c r="AC662" s="3">
        <f t="shared" si="99"/>
        <v>17.415056286481445</v>
      </c>
      <c r="AD662" s="3">
        <f>AC662*Ferez!$D$19</f>
        <v>8.7075281432407223</v>
      </c>
      <c r="AE662" s="3">
        <f>(AD662/1000)*(10000/Ferez!$D$21)</f>
        <v>0.21768820358101806</v>
      </c>
      <c r="AF662" s="3">
        <f t="shared" si="100"/>
        <v>12.84106769314031</v>
      </c>
      <c r="AG662" s="3">
        <f>AF662*Ferez!$D$19</f>
        <v>6.4205338465701551</v>
      </c>
      <c r="AH662" s="3">
        <f>(AG662/1000)*(10000/Ferez!$D$21)</f>
        <v>0.16051334616425389</v>
      </c>
      <c r="AI662" s="3">
        <f>AE662*Ferez!$D$20</f>
        <v>0.79819007979706624</v>
      </c>
    </row>
    <row r="663" spans="1:35" x14ac:dyDescent="0.25">
      <c r="A663" s="4">
        <v>1424</v>
      </c>
      <c r="B663" s="21" t="s">
        <v>3522</v>
      </c>
      <c r="C663" s="104">
        <v>3</v>
      </c>
      <c r="D663" s="22" t="s">
        <v>2242</v>
      </c>
      <c r="E663" s="100">
        <v>40709</v>
      </c>
      <c r="F663" s="100">
        <v>44204</v>
      </c>
      <c r="G663" s="105">
        <v>9.6</v>
      </c>
      <c r="H663" s="20" t="s">
        <v>2265</v>
      </c>
      <c r="I663" s="20" t="s">
        <v>2266</v>
      </c>
      <c r="J663" s="13">
        <v>2275</v>
      </c>
      <c r="K663" t="s">
        <v>49</v>
      </c>
      <c r="L663" t="s">
        <v>48</v>
      </c>
      <c r="M663" s="20" t="str">
        <f t="shared" si="94"/>
        <v>S</v>
      </c>
      <c r="N663" s="3">
        <v>9.5</v>
      </c>
      <c r="O663" s="23">
        <f t="shared" si="95"/>
        <v>6.96</v>
      </c>
      <c r="P663" s="3">
        <v>31</v>
      </c>
      <c r="Q663" s="3">
        <f>VLOOKUP(J663,Aux_H_adj!$X$2:$Y$922,2,FALSE)</f>
        <v>30.5</v>
      </c>
      <c r="R663" s="3">
        <f>VLOOKUP(J663,Aux_H_adj!$X$2:$Z$922,3,FALSE)</f>
        <v>50.2</v>
      </c>
      <c r="S663" s="3">
        <f t="shared" si="92"/>
        <v>9.8676064716975116</v>
      </c>
      <c r="T663" s="3">
        <v>110</v>
      </c>
      <c r="U663" s="23">
        <f t="shared" si="96"/>
        <v>37.79</v>
      </c>
      <c r="V663" s="3">
        <f t="shared" si="93"/>
        <v>12.02893059888545</v>
      </c>
      <c r="W663" s="27">
        <f t="shared" si="97"/>
        <v>7.6E-3</v>
      </c>
      <c r="X663" s="27">
        <f t="shared" si="98"/>
        <v>1.14E-2</v>
      </c>
      <c r="Y663" s="3">
        <f>VLOOKUP(K663,SSP!$B$2:$D$113,3,FALSE)</f>
        <v>0.41000000000000009</v>
      </c>
      <c r="Z663" s="3">
        <f>EXP(Ferez!$B$8+Ferez!$B$9*LN(X663)+Ferez!$B$10*LN(O663)+Ferez!$B$11*LN(Y663))</f>
        <v>15.87583554925159</v>
      </c>
      <c r="AA663" s="3">
        <f>EXP(Ferez!$C$8+Ferez!$C$9*LN(Z663))</f>
        <v>5.8313428187445426</v>
      </c>
      <c r="AB663" s="3">
        <f>Ferez!$D$8+Ferez!$D$9*Z663+Ferez!$D$10*AA663</f>
        <v>1.8336581530812834</v>
      </c>
      <c r="AC663" s="3">
        <f t="shared" si="99"/>
        <v>23.540836521077416</v>
      </c>
      <c r="AD663" s="3">
        <f>AC663*Ferez!$D$19</f>
        <v>11.770418260538708</v>
      </c>
      <c r="AE663" s="3">
        <f>(AD663/1000)*(10000/Ferez!$D$21)</f>
        <v>0.29426045651346772</v>
      </c>
      <c r="AF663" s="3">
        <f t="shared" si="100"/>
        <v>17.709493702332875</v>
      </c>
      <c r="AG663" s="3">
        <f>AF663*Ferez!$D$19</f>
        <v>8.8547468511664373</v>
      </c>
      <c r="AH663" s="3">
        <f>(AG663/1000)*(10000/Ferez!$D$21)</f>
        <v>0.22136867127916093</v>
      </c>
      <c r="AI663" s="3">
        <f>AE663*Ferez!$D$20</f>
        <v>1.0789550072160483</v>
      </c>
    </row>
    <row r="664" spans="1:35" x14ac:dyDescent="0.25">
      <c r="A664" s="4">
        <v>1425</v>
      </c>
      <c r="B664" s="21" t="s">
        <v>3522</v>
      </c>
      <c r="C664" s="104">
        <v>3</v>
      </c>
      <c r="D664" s="22" t="s">
        <v>2242</v>
      </c>
      <c r="E664" s="100">
        <v>40709</v>
      </c>
      <c r="F664" s="100">
        <v>44204</v>
      </c>
      <c r="G664" s="105">
        <v>9.6</v>
      </c>
      <c r="H664" s="20" t="s">
        <v>2267</v>
      </c>
      <c r="I664" s="20" t="s">
        <v>2268</v>
      </c>
      <c r="J664" s="13">
        <v>2275</v>
      </c>
      <c r="K664" t="s">
        <v>49</v>
      </c>
      <c r="L664" t="s">
        <v>48</v>
      </c>
      <c r="M664" s="20" t="str">
        <f t="shared" si="94"/>
        <v>S</v>
      </c>
      <c r="N664" s="3">
        <v>9.5</v>
      </c>
      <c r="O664" s="23">
        <f t="shared" si="95"/>
        <v>6.91</v>
      </c>
      <c r="P664" s="3">
        <v>30.5</v>
      </c>
      <c r="Q664" s="3">
        <f>VLOOKUP(J664,Aux_H_adj!$X$2:$Y$922,2,FALSE)</f>
        <v>30.5</v>
      </c>
      <c r="R664" s="3">
        <f>VLOOKUP(J664,Aux_H_adj!$X$2:$Z$922,3,FALSE)</f>
        <v>50.2</v>
      </c>
      <c r="S664" s="3">
        <f t="shared" si="92"/>
        <v>9.7084515286056163</v>
      </c>
      <c r="T664" s="3">
        <v>110</v>
      </c>
      <c r="U664" s="23">
        <f t="shared" si="96"/>
        <v>37.18</v>
      </c>
      <c r="V664" s="3">
        <f t="shared" si="93"/>
        <v>11.834761568313338</v>
      </c>
      <c r="W664" s="27">
        <f t="shared" si="97"/>
        <v>7.4000000000000003E-3</v>
      </c>
      <c r="X664" s="27">
        <f t="shared" si="98"/>
        <v>1.0999999999999999E-2</v>
      </c>
      <c r="Y664" s="3">
        <f>VLOOKUP(K664,SSP!$B$2:$D$113,3,FALSE)</f>
        <v>0.41000000000000009</v>
      </c>
      <c r="Z664" s="3">
        <f>EXP(Ferez!$B$8+Ferez!$B$9*LN(X664)+Ferez!$B$10*LN(O664)+Ferez!$B$11*LN(Y664))</f>
        <v>15.242913246234592</v>
      </c>
      <c r="AA664" s="3">
        <f>EXP(Ferez!$C$8+Ferez!$C$9*LN(Z664))</f>
        <v>5.6579485326363557</v>
      </c>
      <c r="AB664" s="3">
        <f>Ferez!$D$8+Ferez!$D$9*Z664+Ferez!$D$10*AA664</f>
        <v>1.7707524359354103</v>
      </c>
      <c r="AC664" s="3">
        <f t="shared" si="99"/>
        <v>22.671614214806358</v>
      </c>
      <c r="AD664" s="3">
        <f>AC664*Ferez!$D$19</f>
        <v>11.335807107403179</v>
      </c>
      <c r="AE664" s="3">
        <f>(AD664/1000)*(10000/Ferez!$D$21)</f>
        <v>0.28339517768507944</v>
      </c>
      <c r="AF664" s="3">
        <f t="shared" si="100"/>
        <v>17.01366568217</v>
      </c>
      <c r="AG664" s="3">
        <f>AF664*Ferez!$D$19</f>
        <v>8.506832841085</v>
      </c>
      <c r="AH664" s="3">
        <f>(AG664/1000)*(10000/Ferez!$D$21)</f>
        <v>0.21267082102712503</v>
      </c>
      <c r="AI664" s="3">
        <f>AE664*Ferez!$D$20</f>
        <v>1.0391156515119579</v>
      </c>
    </row>
    <row r="665" spans="1:35" x14ac:dyDescent="0.25">
      <c r="A665" s="4">
        <v>1426</v>
      </c>
      <c r="B665" s="21" t="s">
        <v>3522</v>
      </c>
      <c r="C665" s="104">
        <v>3</v>
      </c>
      <c r="D665" s="22" t="s">
        <v>2242</v>
      </c>
      <c r="E665" s="100">
        <v>40709</v>
      </c>
      <c r="F665" s="100">
        <v>44204</v>
      </c>
      <c r="G665" s="105">
        <v>9.6</v>
      </c>
      <c r="H665" s="20" t="s">
        <v>2267</v>
      </c>
      <c r="I665" s="20" t="s">
        <v>2269</v>
      </c>
      <c r="J665" s="13">
        <v>2275</v>
      </c>
      <c r="K665" t="s">
        <v>49</v>
      </c>
      <c r="L665" t="s">
        <v>48</v>
      </c>
      <c r="M665" s="20" t="str">
        <f t="shared" si="94"/>
        <v>S</v>
      </c>
      <c r="N665" s="3">
        <v>9.5</v>
      </c>
      <c r="O665" s="23">
        <f t="shared" si="95"/>
        <v>9.5</v>
      </c>
      <c r="P665" s="3">
        <v>50.2</v>
      </c>
      <c r="Q665" s="3">
        <f>VLOOKUP(J665,Aux_H_adj!$X$2:$Y$922,2,FALSE)</f>
        <v>30.5</v>
      </c>
      <c r="R665" s="3">
        <f>VLOOKUP(J665,Aux_H_adj!$X$2:$Z$922,3,FALSE)</f>
        <v>50.2</v>
      </c>
      <c r="S665" s="3">
        <f t="shared" si="92"/>
        <v>15.979156286426294</v>
      </c>
      <c r="T665" s="3">
        <v>110</v>
      </c>
      <c r="U665" s="23">
        <f t="shared" si="96"/>
        <v>61.2</v>
      </c>
      <c r="V665" s="3">
        <f t="shared" si="93"/>
        <v>19.480565034447991</v>
      </c>
      <c r="W665" s="27">
        <f t="shared" si="97"/>
        <v>2.01E-2</v>
      </c>
      <c r="X665" s="27">
        <f t="shared" si="98"/>
        <v>2.98E-2</v>
      </c>
      <c r="Y665" s="3">
        <f>VLOOKUP(K665,SSP!$B$2:$D$113,3,FALSE)</f>
        <v>0.41000000000000009</v>
      </c>
      <c r="Z665" s="3">
        <f>EXP(Ferez!$B$8+Ferez!$B$9*LN(X665)+Ferez!$B$10*LN(O665)+Ferez!$B$11*LN(Y665))</f>
        <v>53.085907637614582</v>
      </c>
      <c r="AA665" s="3">
        <f>EXP(Ferez!$C$8+Ferez!$C$9*LN(Z665))</f>
        <v>14.280417251198548</v>
      </c>
      <c r="AB665" s="3">
        <f>Ferez!$D$8+Ferez!$D$9*Z665+Ferez!$D$10*AA665</f>
        <v>5.6823899231046298</v>
      </c>
      <c r="AC665" s="3">
        <f t="shared" si="99"/>
        <v>73.048714811917762</v>
      </c>
      <c r="AD665" s="3">
        <f>AC665*Ferez!$D$19</f>
        <v>36.524357405958881</v>
      </c>
      <c r="AE665" s="3">
        <f>(AD665/1000)*(10000/Ferez!$D$21)</f>
        <v>0.91310893514897196</v>
      </c>
      <c r="AF665" s="3">
        <f t="shared" si="100"/>
        <v>58.768297560719212</v>
      </c>
      <c r="AG665" s="3">
        <f>AF665*Ferez!$D$19</f>
        <v>29.384148780359606</v>
      </c>
      <c r="AH665" s="3">
        <f>(AG665/1000)*(10000/Ferez!$D$21)</f>
        <v>0.73460371950899017</v>
      </c>
      <c r="AI665" s="3">
        <f>AE665*Ferez!$D$20</f>
        <v>3.3480660955462302</v>
      </c>
    </row>
    <row r="666" spans="1:35" x14ac:dyDescent="0.25">
      <c r="A666" s="4">
        <v>1423</v>
      </c>
      <c r="B666" s="21" t="s">
        <v>3522</v>
      </c>
      <c r="C666" s="104">
        <v>3</v>
      </c>
      <c r="D666" s="22" t="s">
        <v>2242</v>
      </c>
      <c r="E666" s="100">
        <v>40709</v>
      </c>
      <c r="F666" s="100">
        <v>44204</v>
      </c>
      <c r="G666" s="105">
        <v>9.6</v>
      </c>
      <c r="H666" s="20" t="s">
        <v>2263</v>
      </c>
      <c r="I666" s="20" t="s">
        <v>2264</v>
      </c>
      <c r="J666" s="13">
        <v>2276</v>
      </c>
      <c r="K666" t="s">
        <v>9</v>
      </c>
      <c r="L666" t="s">
        <v>232</v>
      </c>
      <c r="M666" s="20" t="str">
        <f t="shared" si="94"/>
        <v>N</v>
      </c>
      <c r="N666" s="3">
        <v>8</v>
      </c>
      <c r="O666" s="23">
        <f t="shared" si="95"/>
        <v>8</v>
      </c>
      <c r="P666" s="3">
        <v>41.6</v>
      </c>
      <c r="Q666" s="3">
        <f>VLOOKUP(J666,Aux_H_adj!$X$2:$Y$922,2,FALSE)</f>
        <v>41.6</v>
      </c>
      <c r="R666" s="3">
        <f>VLOOKUP(J666,Aux_H_adj!$X$2:$Z$922,3,FALSE)</f>
        <v>41.6</v>
      </c>
      <c r="S666" s="3">
        <f t="shared" si="92"/>
        <v>13.241691265245693</v>
      </c>
      <c r="T666" s="3">
        <v>48.2</v>
      </c>
      <c r="U666" s="23">
        <f t="shared" si="96"/>
        <v>48.2</v>
      </c>
      <c r="V666" s="3">
        <f t="shared" si="93"/>
        <v>15.342536514058711</v>
      </c>
      <c r="W666" s="27">
        <f t="shared" si="97"/>
        <v>1.38E-2</v>
      </c>
      <c r="X666" s="27">
        <f t="shared" si="98"/>
        <v>1.8499999999999999E-2</v>
      </c>
      <c r="Y666" s="3">
        <f>VLOOKUP(K666,SSP!$B$2:$D$113,3,FALSE)</f>
        <v>0.76000000000000079</v>
      </c>
      <c r="Z666" s="3">
        <f>EXP(Ferez!$B$8+Ferez!$B$9*LN(X666)+Ferez!$B$10*LN(O666)+Ferez!$B$11*LN(Y666))</f>
        <v>53.896340064896499</v>
      </c>
      <c r="AA666" s="3">
        <f>EXP(Ferez!$C$8+Ferez!$C$9*LN(Z666))</f>
        <v>14.441858317076266</v>
      </c>
      <c r="AB666" s="3">
        <f>Ferez!$D$8+Ferez!$D$9*Z666+Ferez!$D$10*AA666</f>
        <v>5.7681617672846013</v>
      </c>
      <c r="AC666" s="3">
        <f t="shared" si="99"/>
        <v>74.106360149257355</v>
      </c>
      <c r="AD666" s="3">
        <f>AC666*Ferez!$D$19</f>
        <v>37.053180074628678</v>
      </c>
      <c r="AE666" s="3">
        <f>(AD666/1000)*(10000/Ferez!$D$21)</f>
        <v>0.92632950186571694</v>
      </c>
      <c r="AF666" s="3">
        <f t="shared" si="100"/>
        <v>59.664501832181102</v>
      </c>
      <c r="AG666" s="3">
        <f>AF666*Ferez!$D$19</f>
        <v>29.832250916090551</v>
      </c>
      <c r="AH666" s="3">
        <f>(AG666/1000)*(10000/Ferez!$D$21)</f>
        <v>0.74580627290226376</v>
      </c>
      <c r="AI666" s="3">
        <f>AE666*Ferez!$D$20</f>
        <v>3.3965415068409621</v>
      </c>
    </row>
    <row r="667" spans="1:35" x14ac:dyDescent="0.25">
      <c r="A667" s="4">
        <v>1422</v>
      </c>
      <c r="B667" s="21" t="s">
        <v>3522</v>
      </c>
      <c r="C667" s="104">
        <v>3</v>
      </c>
      <c r="D667" s="22" t="s">
        <v>2242</v>
      </c>
      <c r="E667" s="100">
        <v>40709</v>
      </c>
      <c r="F667" s="100">
        <v>44204</v>
      </c>
      <c r="G667" s="105">
        <v>9.6</v>
      </c>
      <c r="H667" s="20" t="s">
        <v>2261</v>
      </c>
      <c r="I667" s="20" t="s">
        <v>2262</v>
      </c>
      <c r="J667" s="13">
        <v>2277</v>
      </c>
      <c r="K667" t="s">
        <v>32</v>
      </c>
      <c r="L667" t="s">
        <v>31</v>
      </c>
      <c r="M667" s="20" t="str">
        <f t="shared" si="94"/>
        <v>N</v>
      </c>
      <c r="N667" s="3">
        <v>7</v>
      </c>
      <c r="O667" s="23">
        <f t="shared" si="95"/>
        <v>7</v>
      </c>
      <c r="P667" s="3">
        <v>19.399999999999999</v>
      </c>
      <c r="Q667" s="3">
        <f>VLOOKUP(J667,Aux_H_adj!$X$2:$Y$922,2,FALSE)</f>
        <v>19.399999999999999</v>
      </c>
      <c r="R667" s="3">
        <f>VLOOKUP(J667,Aux_H_adj!$X$2:$Z$922,3,FALSE)</f>
        <v>19.399999999999999</v>
      </c>
      <c r="S667" s="3">
        <f t="shared" si="92"/>
        <v>6.1752117919655385</v>
      </c>
      <c r="T667" s="3">
        <v>20.5</v>
      </c>
      <c r="U667" s="23">
        <f t="shared" si="96"/>
        <v>20.5</v>
      </c>
      <c r="V667" s="3">
        <f t="shared" si="93"/>
        <v>6.5253526667677093</v>
      </c>
      <c r="W667" s="27">
        <f t="shared" si="97"/>
        <v>3.0000000000000001E-3</v>
      </c>
      <c r="X667" s="27">
        <f t="shared" si="98"/>
        <v>3.3E-3</v>
      </c>
      <c r="Y667" s="3">
        <f>VLOOKUP(K667,SSP!$B$2:$D$113,3,FALSE)</f>
        <v>0.49</v>
      </c>
      <c r="Z667" s="3">
        <f>EXP(Ferez!$B$8+Ferez!$B$9*LN(X667)+Ferez!$B$10*LN(O667)+Ferez!$B$11*LN(Y667))</f>
        <v>5.9362740138464556</v>
      </c>
      <c r="AA667" s="3">
        <f>EXP(Ferez!$C$8+Ferez!$C$9*LN(Z667))</f>
        <v>2.8104908950688916</v>
      </c>
      <c r="AB667" s="3">
        <f>Ferez!$D$8+Ferez!$D$9*Z667+Ferez!$D$10*AA667</f>
        <v>0.87145054147041268</v>
      </c>
      <c r="AC667" s="3">
        <f t="shared" si="99"/>
        <v>9.61821545038576</v>
      </c>
      <c r="AD667" s="3">
        <f>AC667*Ferez!$D$19</f>
        <v>4.80910772519288</v>
      </c>
      <c r="AE667" s="3">
        <f>(AD667/1000)*(10000/Ferez!$D$21)</f>
        <v>0.120227693129822</v>
      </c>
      <c r="AF667" s="3">
        <f t="shared" si="100"/>
        <v>6.8077245553168684</v>
      </c>
      <c r="AG667" s="3">
        <f>AF667*Ferez!$D$19</f>
        <v>3.4038622776584342</v>
      </c>
      <c r="AH667" s="3">
        <f>(AG667/1000)*(10000/Ferez!$D$21)</f>
        <v>8.5096556941460857E-2</v>
      </c>
      <c r="AI667" s="3">
        <f>AE667*Ferez!$D$20</f>
        <v>0.4408348748093473</v>
      </c>
    </row>
    <row r="668" spans="1:35" x14ac:dyDescent="0.25">
      <c r="A668" s="4">
        <v>1421</v>
      </c>
      <c r="B668" s="21" t="s">
        <v>3522</v>
      </c>
      <c r="C668" s="104">
        <v>3</v>
      </c>
      <c r="D668" s="22" t="s">
        <v>2242</v>
      </c>
      <c r="E668" s="100">
        <v>40709</v>
      </c>
      <c r="F668" s="100">
        <v>44204</v>
      </c>
      <c r="G668" s="105">
        <v>9.6</v>
      </c>
      <c r="H668" s="20" t="s">
        <v>2259</v>
      </c>
      <c r="I668" s="20" t="s">
        <v>2260</v>
      </c>
      <c r="J668" s="13">
        <v>2278</v>
      </c>
      <c r="K668" t="s">
        <v>103</v>
      </c>
      <c r="L668" t="s">
        <v>102</v>
      </c>
      <c r="M668" s="20" t="str">
        <f t="shared" si="94"/>
        <v>N</v>
      </c>
      <c r="N668" s="3">
        <v>8.5</v>
      </c>
      <c r="O668" s="23">
        <f t="shared" si="95"/>
        <v>8.5</v>
      </c>
      <c r="P668" s="3">
        <v>50.3</v>
      </c>
      <c r="Q668" s="3">
        <f>VLOOKUP(J668,Aux_H_adj!$X$2:$Y$922,2,FALSE)</f>
        <v>50.3</v>
      </c>
      <c r="R668" s="3">
        <f>VLOOKUP(J668,Aux_H_adj!$X$2:$Z$922,3,FALSE)</f>
        <v>50.3</v>
      </c>
      <c r="S668" s="3">
        <f t="shared" si="92"/>
        <v>16.01098727504467</v>
      </c>
      <c r="T668" s="3">
        <v>62</v>
      </c>
      <c r="U668" s="23">
        <f t="shared" si="96"/>
        <v>62</v>
      </c>
      <c r="V668" s="3">
        <f t="shared" si="93"/>
        <v>19.735212943395023</v>
      </c>
      <c r="W668" s="27">
        <f t="shared" si="97"/>
        <v>2.01E-2</v>
      </c>
      <c r="X668" s="27">
        <f t="shared" si="98"/>
        <v>3.0599999999999999E-2</v>
      </c>
      <c r="Y668" s="3">
        <f>VLOOKUP(K668,SSP!$B$2:$D$113,3,FALSE)</f>
        <v>0.9800000000000002</v>
      </c>
      <c r="Z668" s="3">
        <f>EXP(Ferez!$B$8+Ferez!$B$9*LN(X668)+Ferez!$B$10*LN(O668)+Ferez!$B$11*LN(Y668))</f>
        <v>119.19412659834177</v>
      </c>
      <c r="AA668" s="3">
        <f>EXP(Ferez!$C$8+Ferez!$C$9*LN(Z668))</f>
        <v>26.024168384160618</v>
      </c>
      <c r="AB668" s="3">
        <f>Ferez!$D$8+Ferez!$D$9*Z668+Ferez!$D$10*AA668</f>
        <v>12.801815714779691</v>
      </c>
      <c r="AC668" s="3">
        <f t="shared" si="99"/>
        <v>158.02011069728206</v>
      </c>
      <c r="AD668" s="3">
        <f>AC668*Ferez!$D$19</f>
        <v>79.010055348641032</v>
      </c>
      <c r="AE668" s="3">
        <f>(AD668/1000)*(10000/Ferez!$D$21)</f>
        <v>1.9752513837160257</v>
      </c>
      <c r="AF668" s="3">
        <f t="shared" si="100"/>
        <v>131.99594231312145</v>
      </c>
      <c r="AG668" s="3">
        <f>AF668*Ferez!$D$19</f>
        <v>65.997971156560723</v>
      </c>
      <c r="AH668" s="3">
        <f>(AG668/1000)*(10000/Ferez!$D$21)</f>
        <v>1.6499492789140182</v>
      </c>
      <c r="AI668" s="3">
        <f>AE668*Ferez!$D$20</f>
        <v>7.2425884069587605</v>
      </c>
    </row>
    <row r="669" spans="1:35" x14ac:dyDescent="0.25">
      <c r="A669" s="4">
        <v>1467</v>
      </c>
      <c r="B669" s="21" t="s">
        <v>3522</v>
      </c>
      <c r="C669" s="104">
        <v>3</v>
      </c>
      <c r="D669" s="22" t="s">
        <v>2242</v>
      </c>
      <c r="E669" s="100">
        <v>40709</v>
      </c>
      <c r="F669" s="100">
        <v>44204</v>
      </c>
      <c r="G669" s="105">
        <v>9.6</v>
      </c>
      <c r="H669" s="20" t="s">
        <v>2329</v>
      </c>
      <c r="I669" s="20" t="s">
        <v>2330</v>
      </c>
      <c r="J669" s="13">
        <v>2279</v>
      </c>
      <c r="K669" t="s">
        <v>4</v>
      </c>
      <c r="L669" t="s">
        <v>142</v>
      </c>
      <c r="M669" s="20" t="str">
        <f t="shared" si="94"/>
        <v>S</v>
      </c>
      <c r="N669" s="3">
        <v>3</v>
      </c>
      <c r="O669" s="23">
        <f t="shared" si="95"/>
        <v>3</v>
      </c>
      <c r="P669" s="3">
        <v>26</v>
      </c>
      <c r="Q669" s="3">
        <f>VLOOKUP(J669,Aux_H_adj!$X$2:$Y$922,2,FALSE)</f>
        <v>26</v>
      </c>
      <c r="R669" s="3">
        <f>VLOOKUP(J669,Aux_H_adj!$X$2:$Z$922,3,FALSE)</f>
        <v>31</v>
      </c>
      <c r="S669" s="3">
        <f t="shared" si="92"/>
        <v>8.2760570407785572</v>
      </c>
      <c r="T669" s="3">
        <v>70</v>
      </c>
      <c r="U669" s="23">
        <f t="shared" si="96"/>
        <v>31.7</v>
      </c>
      <c r="V669" s="3">
        <f t="shared" si="93"/>
        <v>10.090423392026164</v>
      </c>
      <c r="W669" s="27">
        <f t="shared" si="97"/>
        <v>5.4000000000000003E-3</v>
      </c>
      <c r="X669" s="27">
        <f t="shared" si="98"/>
        <v>8.0000000000000002E-3</v>
      </c>
      <c r="Y669" s="3">
        <f>VLOOKUP(K669,SSP!$B$2:$D$113,3,FALSE)</f>
        <v>0.46000000000000074</v>
      </c>
      <c r="Z669" s="3">
        <f>EXP(Ferez!$B$8+Ferez!$B$9*LN(X669)+Ferez!$B$10*LN(O669)+Ferez!$B$11*LN(Y669))</f>
        <v>5.6894323495765304</v>
      </c>
      <c r="AA669" s="3">
        <f>EXP(Ferez!$C$8+Ferez!$C$9*LN(Z669))</f>
        <v>2.7233066390735026</v>
      </c>
      <c r="AB669" s="3">
        <f>Ferez!$D$8+Ferez!$D$9*Z669+Ferez!$D$10*AA669</f>
        <v>0.84860357490049154</v>
      </c>
      <c r="AC669" s="3">
        <f t="shared" si="99"/>
        <v>9.2613425635505262</v>
      </c>
      <c r="AD669" s="3">
        <f>AC669*Ferez!$D$19</f>
        <v>4.6306712817752631</v>
      </c>
      <c r="AE669" s="3">
        <f>(AD669/1000)*(10000/Ferez!$D$21)</f>
        <v>0.11576678204438158</v>
      </c>
      <c r="AF669" s="3">
        <f t="shared" si="100"/>
        <v>6.5380359244770219</v>
      </c>
      <c r="AG669" s="3">
        <f>AF669*Ferez!$D$19</f>
        <v>3.2690179622385109</v>
      </c>
      <c r="AH669" s="3">
        <f>(AG669/1000)*(10000/Ferez!$D$21)</f>
        <v>8.1725449055962782E-2</v>
      </c>
      <c r="AI669" s="3">
        <f>AE669*Ferez!$D$20</f>
        <v>0.42447820082939913</v>
      </c>
    </row>
    <row r="670" spans="1:35" x14ac:dyDescent="0.25">
      <c r="A670" s="4">
        <v>1468</v>
      </c>
      <c r="B670" s="21" t="s">
        <v>3522</v>
      </c>
      <c r="C670" s="104">
        <v>3</v>
      </c>
      <c r="D670" s="22" t="s">
        <v>2242</v>
      </c>
      <c r="E670" s="100">
        <v>40709</v>
      </c>
      <c r="F670" s="100">
        <v>44204</v>
      </c>
      <c r="G670" s="105">
        <v>9.6</v>
      </c>
      <c r="H670" s="20" t="s">
        <v>2329</v>
      </c>
      <c r="I670" s="20" t="s">
        <v>2331</v>
      </c>
      <c r="J670" s="13">
        <v>2279</v>
      </c>
      <c r="K670" t="s">
        <v>4</v>
      </c>
      <c r="L670" t="s">
        <v>142</v>
      </c>
      <c r="M670" s="20" t="str">
        <f t="shared" si="94"/>
        <v>S</v>
      </c>
      <c r="N670" s="3">
        <v>3</v>
      </c>
      <c r="O670" s="23">
        <f t="shared" si="95"/>
        <v>3</v>
      </c>
      <c r="P670" s="3">
        <v>31</v>
      </c>
      <c r="Q670" s="3">
        <f>VLOOKUP(J670,Aux_H_adj!$X$2:$Y$922,2,FALSE)</f>
        <v>26</v>
      </c>
      <c r="R670" s="3">
        <f>VLOOKUP(J670,Aux_H_adj!$X$2:$Z$922,3,FALSE)</f>
        <v>31</v>
      </c>
      <c r="S670" s="3">
        <f t="shared" si="92"/>
        <v>9.8676064716975116</v>
      </c>
      <c r="T670" s="3">
        <v>70</v>
      </c>
      <c r="U670" s="23">
        <f t="shared" si="96"/>
        <v>37.79</v>
      </c>
      <c r="V670" s="3">
        <f t="shared" si="93"/>
        <v>12.02893059888545</v>
      </c>
      <c r="W670" s="27">
        <f t="shared" si="97"/>
        <v>7.6E-3</v>
      </c>
      <c r="X670" s="27">
        <f t="shared" si="98"/>
        <v>1.14E-2</v>
      </c>
      <c r="Y670" s="3">
        <f>VLOOKUP(K670,SSP!$B$2:$D$113,3,FALSE)</f>
        <v>0.46000000000000074</v>
      </c>
      <c r="Z670" s="3">
        <f>EXP(Ferez!$B$8+Ferez!$B$9*LN(X670)+Ferez!$B$10*LN(O670)+Ferez!$B$11*LN(Y670))</f>
        <v>7.950871887231731</v>
      </c>
      <c r="AA670" s="3">
        <f>EXP(Ferez!$C$8+Ferez!$C$9*LN(Z670))</f>
        <v>3.4909110371153944</v>
      </c>
      <c r="AB670" s="3">
        <f>Ferez!$D$8+Ferez!$D$9*Z670+Ferez!$D$10*AA670</f>
        <v>1.0606004012282859</v>
      </c>
      <c r="AC670" s="3">
        <f t="shared" si="99"/>
        <v>12.50238332557541</v>
      </c>
      <c r="AD670" s="3">
        <f>AC670*Ferez!$D$19</f>
        <v>6.2511916627877051</v>
      </c>
      <c r="AE670" s="3">
        <f>(AD670/1000)*(10000/Ferez!$D$21)</f>
        <v>0.15627979156969263</v>
      </c>
      <c r="AF670" s="3">
        <f t="shared" si="100"/>
        <v>9.0114722884600162</v>
      </c>
      <c r="AG670" s="3">
        <f>AF670*Ferez!$D$19</f>
        <v>4.5057361442300081</v>
      </c>
      <c r="AH670" s="3">
        <f>(AG670/1000)*(10000/Ferez!$D$21)</f>
        <v>0.1126434036057502</v>
      </c>
      <c r="AI670" s="3">
        <f>AE670*Ferez!$D$20</f>
        <v>0.5730259024222063</v>
      </c>
    </row>
    <row r="671" spans="1:35" x14ac:dyDescent="0.25">
      <c r="A671" s="4">
        <v>1466</v>
      </c>
      <c r="B671" s="21" t="s">
        <v>3522</v>
      </c>
      <c r="C671" s="104">
        <v>3</v>
      </c>
      <c r="D671" s="22" t="s">
        <v>2242</v>
      </c>
      <c r="E671" s="100">
        <v>40709</v>
      </c>
      <c r="F671" s="100">
        <v>44204</v>
      </c>
      <c r="G671" s="105">
        <v>9.6</v>
      </c>
      <c r="H671" s="20" t="s">
        <v>2327</v>
      </c>
      <c r="I671" s="20" t="s">
        <v>2328</v>
      </c>
      <c r="J671" s="13">
        <v>2280</v>
      </c>
      <c r="K671" t="s">
        <v>4</v>
      </c>
      <c r="L671" t="s">
        <v>142</v>
      </c>
      <c r="M671" s="20" t="str">
        <f t="shared" si="94"/>
        <v>N</v>
      </c>
      <c r="N671" s="3">
        <v>6.3</v>
      </c>
      <c r="O671" s="23">
        <f t="shared" si="95"/>
        <v>6.3</v>
      </c>
      <c r="P671" s="3">
        <v>31.1</v>
      </c>
      <c r="Q671" s="3">
        <f>VLOOKUP(J671,Aux_H_adj!$X$2:$Y$922,2,FALSE)</f>
        <v>31.1</v>
      </c>
      <c r="R671" s="3">
        <f>VLOOKUP(J671,Aux_H_adj!$X$2:$Z$922,3,FALSE)</f>
        <v>31.1</v>
      </c>
      <c r="S671" s="3">
        <f t="shared" si="92"/>
        <v>9.899437460315891</v>
      </c>
      <c r="T671" s="3">
        <v>33.1</v>
      </c>
      <c r="U671" s="23">
        <f t="shared" si="96"/>
        <v>33.1</v>
      </c>
      <c r="V671" s="3">
        <f t="shared" si="93"/>
        <v>10.536057232683472</v>
      </c>
      <c r="W671" s="27">
        <f t="shared" si="97"/>
        <v>7.7000000000000002E-3</v>
      </c>
      <c r="X671" s="27">
        <f t="shared" si="98"/>
        <v>8.6999999999999994E-3</v>
      </c>
      <c r="Y671" s="3">
        <f>VLOOKUP(K671,SSP!$B$2:$D$113,3,FALSE)</f>
        <v>0.46000000000000074</v>
      </c>
      <c r="Z671" s="3">
        <f>EXP(Ferez!$B$8+Ferez!$B$9*LN(X671)+Ferez!$B$10*LN(O671)+Ferez!$B$11*LN(Y671))</f>
        <v>12.568880390351561</v>
      </c>
      <c r="AA671" s="3">
        <f>EXP(Ferez!$C$8+Ferez!$C$9*LN(Z671))</f>
        <v>4.9034656625448605</v>
      </c>
      <c r="AB671" s="3">
        <f>Ferez!$D$8+Ferez!$D$9*Z671+Ferez!$D$10*AA671</f>
        <v>1.5068711673925277</v>
      </c>
      <c r="AC671" s="3">
        <f t="shared" si="99"/>
        <v>18.979217220288948</v>
      </c>
      <c r="AD671" s="3">
        <f>AC671*Ferez!$D$19</f>
        <v>9.4896086101444741</v>
      </c>
      <c r="AE671" s="3">
        <f>(AD671/1000)*(10000/Ferez!$D$21)</f>
        <v>0.23724021525361189</v>
      </c>
      <c r="AF671" s="3">
        <f t="shared" si="100"/>
        <v>14.075751557744088</v>
      </c>
      <c r="AG671" s="3">
        <f>AF671*Ferez!$D$19</f>
        <v>7.0378757788720439</v>
      </c>
      <c r="AH671" s="3">
        <f>(AG671/1000)*(10000/Ferez!$D$21)</f>
        <v>0.17594689447180109</v>
      </c>
      <c r="AI671" s="3">
        <f>AE671*Ferez!$D$20</f>
        <v>0.86988078926324353</v>
      </c>
    </row>
    <row r="672" spans="1:35" x14ac:dyDescent="0.25">
      <c r="A672" s="4">
        <v>1463</v>
      </c>
      <c r="B672" s="21" t="s">
        <v>3522</v>
      </c>
      <c r="C672" s="104">
        <v>3</v>
      </c>
      <c r="D672" s="22" t="s">
        <v>2242</v>
      </c>
      <c r="E672" s="100">
        <v>40709</v>
      </c>
      <c r="F672" s="100">
        <v>44204</v>
      </c>
      <c r="G672" s="105">
        <v>9.6</v>
      </c>
      <c r="H672" s="20" t="s">
        <v>2323</v>
      </c>
      <c r="I672" s="20" t="s">
        <v>2324</v>
      </c>
      <c r="J672" s="13">
        <v>2281</v>
      </c>
      <c r="K672" t="s">
        <v>110</v>
      </c>
      <c r="L672" t="s">
        <v>109</v>
      </c>
      <c r="M672" s="20" t="str">
        <f t="shared" si="94"/>
        <v>S</v>
      </c>
      <c r="N672" s="3">
        <v>8.5</v>
      </c>
      <c r="O672" s="23">
        <f t="shared" si="95"/>
        <v>7.83</v>
      </c>
      <c r="P672" s="3">
        <v>41</v>
      </c>
      <c r="Q672" s="3">
        <f>VLOOKUP(J672,Aux_H_adj!$X$2:$Y$922,2,FALSE)</f>
        <v>31</v>
      </c>
      <c r="R672" s="3">
        <f>VLOOKUP(J672,Aux_H_adj!$X$2:$Z$922,3,FALSE)</f>
        <v>61.4</v>
      </c>
      <c r="S672" s="3">
        <f t="shared" si="92"/>
        <v>13.050705333535419</v>
      </c>
      <c r="T672" s="3">
        <v>102</v>
      </c>
      <c r="U672" s="23">
        <f t="shared" si="96"/>
        <v>49.98</v>
      </c>
      <c r="V672" s="3">
        <f t="shared" si="93"/>
        <v>15.909128111465858</v>
      </c>
      <c r="W672" s="27">
        <f t="shared" si="97"/>
        <v>1.34E-2</v>
      </c>
      <c r="X672" s="27">
        <f t="shared" si="98"/>
        <v>1.9900000000000001E-2</v>
      </c>
      <c r="Y672" s="3">
        <f>VLOOKUP(K672,SSP!$B$2:$D$113,3,FALSE)</f>
        <v>0.34</v>
      </c>
      <c r="Z672" s="3">
        <f>EXP(Ferez!$B$8+Ferez!$B$9*LN(X672)+Ferez!$B$10*LN(O672)+Ferez!$B$11*LN(Y672))</f>
        <v>24.856160282706501</v>
      </c>
      <c r="AA672" s="3">
        <f>EXP(Ferez!$C$8+Ferez!$C$9*LN(Z672))</f>
        <v>8.1325780552379072</v>
      </c>
      <c r="AB672" s="3">
        <f>Ferez!$D$8+Ferez!$D$9*Z672+Ferez!$D$10*AA672</f>
        <v>2.7399153964531142</v>
      </c>
      <c r="AC672" s="3">
        <f t="shared" si="99"/>
        <v>35.728653734397525</v>
      </c>
      <c r="AD672" s="3">
        <f>AC672*Ferez!$D$19</f>
        <v>17.864326867198763</v>
      </c>
      <c r="AE672" s="3">
        <f>(AD672/1000)*(10000/Ferez!$D$21)</f>
        <v>0.44660817167996908</v>
      </c>
      <c r="AF672" s="3">
        <f t="shared" si="100"/>
        <v>27.596075679159615</v>
      </c>
      <c r="AG672" s="3">
        <f>AF672*Ferez!$D$19</f>
        <v>13.798037839579807</v>
      </c>
      <c r="AH672" s="3">
        <f>(AG672/1000)*(10000/Ferez!$D$21)</f>
        <v>0.34495094598949516</v>
      </c>
      <c r="AI672" s="3">
        <f>AE672*Ferez!$D$20</f>
        <v>1.6375632961598865</v>
      </c>
    </row>
    <row r="673" spans="1:35" x14ac:dyDescent="0.25">
      <c r="A673" s="4">
        <v>1464</v>
      </c>
      <c r="B673" s="21" t="s">
        <v>3522</v>
      </c>
      <c r="C673" s="104">
        <v>3</v>
      </c>
      <c r="D673" s="22" t="s">
        <v>2242</v>
      </c>
      <c r="E673" s="100">
        <v>40709</v>
      </c>
      <c r="F673" s="100">
        <v>44204</v>
      </c>
      <c r="G673" s="105">
        <v>9.6</v>
      </c>
      <c r="H673" s="20" t="s">
        <v>2323</v>
      </c>
      <c r="I673" s="20" t="s">
        <v>2325</v>
      </c>
      <c r="J673" s="13">
        <v>2281</v>
      </c>
      <c r="K673" t="s">
        <v>110</v>
      </c>
      <c r="L673" t="s">
        <v>109</v>
      </c>
      <c r="M673" s="20" t="str">
        <f t="shared" si="94"/>
        <v>S</v>
      </c>
      <c r="N673" s="3">
        <v>8.5</v>
      </c>
      <c r="O673" s="23">
        <f t="shared" si="95"/>
        <v>6.96</v>
      </c>
      <c r="P673" s="3">
        <v>31</v>
      </c>
      <c r="Q673" s="3">
        <f>VLOOKUP(J673,Aux_H_adj!$X$2:$Y$922,2,FALSE)</f>
        <v>31</v>
      </c>
      <c r="R673" s="3">
        <f>VLOOKUP(J673,Aux_H_adj!$X$2:$Z$922,3,FALSE)</f>
        <v>61.4</v>
      </c>
      <c r="S673" s="3">
        <f t="shared" si="92"/>
        <v>9.8676064716975116</v>
      </c>
      <c r="T673" s="3">
        <v>102</v>
      </c>
      <c r="U673" s="23">
        <f t="shared" si="96"/>
        <v>37.79</v>
      </c>
      <c r="V673" s="3">
        <f t="shared" si="93"/>
        <v>12.02893059888545</v>
      </c>
      <c r="W673" s="27">
        <f t="shared" si="97"/>
        <v>7.6E-3</v>
      </c>
      <c r="X673" s="27">
        <f t="shared" si="98"/>
        <v>1.14E-2</v>
      </c>
      <c r="Y673" s="3">
        <f>VLOOKUP(K673,SSP!$B$2:$D$113,3,FALSE)</f>
        <v>0.34</v>
      </c>
      <c r="Z673" s="3">
        <f>EXP(Ferez!$B$8+Ferez!$B$9*LN(X673)+Ferez!$B$10*LN(O673)+Ferez!$B$11*LN(Y673))</f>
        <v>13.110699675822866</v>
      </c>
      <c r="AA673" s="3">
        <f>EXP(Ferez!$C$8+Ferez!$C$9*LN(Z673))</f>
        <v>5.0594453734254952</v>
      </c>
      <c r="AB673" s="3">
        <f>Ferez!$D$8+Ferez!$D$9*Z673+Ferez!$D$10*AA673</f>
        <v>1.5600717870262246</v>
      </c>
      <c r="AC673" s="3">
        <f t="shared" si="99"/>
        <v>19.730216836274586</v>
      </c>
      <c r="AD673" s="3">
        <f>AC673*Ferez!$D$19</f>
        <v>9.865108418137293</v>
      </c>
      <c r="AE673" s="3">
        <f>(AD673/1000)*(10000/Ferez!$D$21)</f>
        <v>0.24662771045343232</v>
      </c>
      <c r="AF673" s="3">
        <f t="shared" si="100"/>
        <v>14.670771462849091</v>
      </c>
      <c r="AG673" s="3">
        <f>AF673*Ferez!$D$19</f>
        <v>7.3353857314245454</v>
      </c>
      <c r="AH673" s="3">
        <f>(AG673/1000)*(10000/Ferez!$D$21)</f>
        <v>0.18338464328561366</v>
      </c>
      <c r="AI673" s="3">
        <f>AE673*Ferez!$D$20</f>
        <v>0.9043016049959185</v>
      </c>
    </row>
    <row r="674" spans="1:35" x14ac:dyDescent="0.25">
      <c r="A674" s="4">
        <v>1465</v>
      </c>
      <c r="B674" s="21" t="s">
        <v>3522</v>
      </c>
      <c r="C674" s="104">
        <v>3</v>
      </c>
      <c r="D674" s="22" t="s">
        <v>2242</v>
      </c>
      <c r="E674" s="100">
        <v>40709</v>
      </c>
      <c r="F674" s="100">
        <v>44204</v>
      </c>
      <c r="G674" s="105">
        <v>9.6</v>
      </c>
      <c r="H674" s="20" t="s">
        <v>2323</v>
      </c>
      <c r="I674" s="20" t="s">
        <v>2326</v>
      </c>
      <c r="J674" s="13">
        <v>2281</v>
      </c>
      <c r="K674" t="s">
        <v>110</v>
      </c>
      <c r="L674" t="s">
        <v>109</v>
      </c>
      <c r="M674" s="20" t="str">
        <f t="shared" si="94"/>
        <v>S</v>
      </c>
      <c r="N674" s="3">
        <v>8.5</v>
      </c>
      <c r="O674" s="23">
        <f t="shared" si="95"/>
        <v>8.5</v>
      </c>
      <c r="P674" s="3">
        <v>61.4</v>
      </c>
      <c r="Q674" s="3">
        <f>VLOOKUP(J674,Aux_H_adj!$X$2:$Y$922,2,FALSE)</f>
        <v>31</v>
      </c>
      <c r="R674" s="3">
        <f>VLOOKUP(J674,Aux_H_adj!$X$2:$Z$922,3,FALSE)</f>
        <v>61.4</v>
      </c>
      <c r="S674" s="3">
        <f t="shared" si="92"/>
        <v>19.544227011684747</v>
      </c>
      <c r="T674" s="3">
        <v>102</v>
      </c>
      <c r="U674" s="23">
        <f t="shared" si="96"/>
        <v>74.849999999999994</v>
      </c>
      <c r="V674" s="3">
        <f t="shared" si="93"/>
        <v>23.825494980856732</v>
      </c>
      <c r="W674" s="27">
        <f t="shared" si="97"/>
        <v>0.03</v>
      </c>
      <c r="X674" s="27">
        <f t="shared" si="98"/>
        <v>4.4600000000000001E-2</v>
      </c>
      <c r="Y674" s="3">
        <f>VLOOKUP(K674,SSP!$B$2:$D$113,3,FALSE)</f>
        <v>0.34</v>
      </c>
      <c r="Z674" s="3">
        <f>EXP(Ferez!$B$8+Ferez!$B$9*LN(X674)+Ferez!$B$10*LN(O674)+Ferez!$B$11*LN(Y674))</f>
        <v>57.663578345452173</v>
      </c>
      <c r="AA674" s="3">
        <f>EXP(Ferez!$C$8+Ferez!$C$9*LN(Z674))</f>
        <v>15.184279777369497</v>
      </c>
      <c r="AB674" s="3">
        <f>Ferez!$D$8+Ferez!$D$9*Z674+Ferez!$D$10*AA674</f>
        <v>6.167558169869273</v>
      </c>
      <c r="AC674" s="3">
        <f t="shared" si="99"/>
        <v>79.015416292690929</v>
      </c>
      <c r="AD674" s="3">
        <f>AC674*Ferez!$D$19</f>
        <v>39.507708146345465</v>
      </c>
      <c r="AE674" s="3">
        <f>(AD674/1000)*(10000/Ferez!$D$21)</f>
        <v>0.98769270365863671</v>
      </c>
      <c r="AF674" s="3">
        <f t="shared" si="100"/>
        <v>63.831136515321447</v>
      </c>
      <c r="AG674" s="3">
        <f>AF674*Ferez!$D$19</f>
        <v>31.915568257660723</v>
      </c>
      <c r="AH674" s="3">
        <f>(AG674/1000)*(10000/Ferez!$D$21)</f>
        <v>0.79788920644151806</v>
      </c>
      <c r="AI674" s="3">
        <f>AE674*Ferez!$D$20</f>
        <v>3.6215399134150013</v>
      </c>
    </row>
    <row r="675" spans="1:35" x14ac:dyDescent="0.25">
      <c r="A675" s="4">
        <v>1428</v>
      </c>
      <c r="B675" s="21" t="s">
        <v>3522</v>
      </c>
      <c r="C675" s="104">
        <v>3</v>
      </c>
      <c r="D675" s="22" t="s">
        <v>2242</v>
      </c>
      <c r="E675" s="100">
        <v>40709</v>
      </c>
      <c r="F675" s="100">
        <v>44204</v>
      </c>
      <c r="G675" s="105">
        <v>9.6</v>
      </c>
      <c r="H675" s="20" t="s">
        <v>2272</v>
      </c>
      <c r="I675" s="20" t="s">
        <v>2273</v>
      </c>
      <c r="J675" s="13">
        <v>2283</v>
      </c>
      <c r="K675" t="s">
        <v>4</v>
      </c>
      <c r="L675" t="s">
        <v>142</v>
      </c>
      <c r="M675" s="20" t="str">
        <f t="shared" si="94"/>
        <v>S</v>
      </c>
      <c r="N675" s="3">
        <v>5.8</v>
      </c>
      <c r="O675" s="23">
        <f t="shared" si="95"/>
        <v>5.8</v>
      </c>
      <c r="P675" s="3">
        <v>23</v>
      </c>
      <c r="Q675" s="3">
        <f>VLOOKUP(J675,Aux_H_adj!$X$2:$Y$922,2,FALSE)</f>
        <v>13</v>
      </c>
      <c r="R675" s="3">
        <f>VLOOKUP(J675,Aux_H_adj!$X$2:$Z$922,3,FALSE)</f>
        <v>27</v>
      </c>
      <c r="S675" s="3">
        <f t="shared" si="92"/>
        <v>7.3211273822271856</v>
      </c>
      <c r="T675" s="3">
        <v>58</v>
      </c>
      <c r="U675" s="23">
        <f t="shared" si="96"/>
        <v>28.04</v>
      </c>
      <c r="V675" s="3">
        <f t="shared" si="93"/>
        <v>8.9254092085934911</v>
      </c>
      <c r="W675" s="27">
        <f t="shared" si="97"/>
        <v>4.1999999999999997E-3</v>
      </c>
      <c r="X675" s="27">
        <f t="shared" si="98"/>
        <v>6.3E-3</v>
      </c>
      <c r="Y675" s="3">
        <f>VLOOKUP(K675,SSP!$B$2:$D$113,3,FALSE)</f>
        <v>0.46000000000000074</v>
      </c>
      <c r="Z675" s="3">
        <f>EXP(Ferez!$B$8+Ferez!$B$9*LN(X675)+Ferez!$B$10*LN(O675)+Ferez!$B$11*LN(Y675))</f>
        <v>8.5567192828123915</v>
      </c>
      <c r="AA675" s="3">
        <f>EXP(Ferez!$C$8+Ferez!$C$9*LN(Z675))</f>
        <v>3.6863968041678969</v>
      </c>
      <c r="AB675" s="3">
        <f>Ferez!$D$8+Ferez!$D$9*Z675+Ferez!$D$10*AA675</f>
        <v>1.1182709065233962</v>
      </c>
      <c r="AC675" s="3">
        <f t="shared" si="99"/>
        <v>13.361386993503684</v>
      </c>
      <c r="AD675" s="3">
        <f>AC675*Ferez!$D$19</f>
        <v>6.6806934967518421</v>
      </c>
      <c r="AE675" s="3">
        <f>(AD675/1000)*(10000/Ferez!$D$21)</f>
        <v>0.16701733741879607</v>
      </c>
      <c r="AF675" s="3">
        <f t="shared" si="100"/>
        <v>9.6749901893357872</v>
      </c>
      <c r="AG675" s="3">
        <f>AF675*Ferez!$D$19</f>
        <v>4.8374950946678936</v>
      </c>
      <c r="AH675" s="3">
        <f>(AG675/1000)*(10000/Ferez!$D$21)</f>
        <v>0.12093737736669735</v>
      </c>
      <c r="AI675" s="3">
        <f>AE675*Ferez!$D$20</f>
        <v>0.61239690386891887</v>
      </c>
    </row>
    <row r="676" spans="1:35" x14ac:dyDescent="0.25">
      <c r="A676" s="4">
        <v>1429</v>
      </c>
      <c r="B676" s="21" t="s">
        <v>3522</v>
      </c>
      <c r="C676" s="104">
        <v>3</v>
      </c>
      <c r="D676" s="22" t="s">
        <v>2242</v>
      </c>
      <c r="E676" s="100">
        <v>40709</v>
      </c>
      <c r="F676" s="100">
        <v>44204</v>
      </c>
      <c r="G676" s="105">
        <v>9.6</v>
      </c>
      <c r="H676" s="20" t="s">
        <v>2272</v>
      </c>
      <c r="I676" s="20" t="s">
        <v>2274</v>
      </c>
      <c r="J676" s="13">
        <v>2283</v>
      </c>
      <c r="K676" t="s">
        <v>4</v>
      </c>
      <c r="L676" t="s">
        <v>142</v>
      </c>
      <c r="M676" s="20" t="str">
        <f t="shared" si="94"/>
        <v>S</v>
      </c>
      <c r="N676" s="3">
        <v>5.8</v>
      </c>
      <c r="O676" s="23">
        <f t="shared" si="95"/>
        <v>5.8</v>
      </c>
      <c r="P676" s="3">
        <v>27</v>
      </c>
      <c r="Q676" s="3">
        <f>VLOOKUP(J676,Aux_H_adj!$X$2:$Y$922,2,FALSE)</f>
        <v>13</v>
      </c>
      <c r="R676" s="3">
        <f>VLOOKUP(J676,Aux_H_adj!$X$2:$Z$922,3,FALSE)</f>
        <v>27</v>
      </c>
      <c r="S676" s="3">
        <f t="shared" si="92"/>
        <v>8.5943669269623477</v>
      </c>
      <c r="T676" s="3">
        <v>58</v>
      </c>
      <c r="U676" s="23">
        <f t="shared" si="96"/>
        <v>32.92</v>
      </c>
      <c r="V676" s="3">
        <f t="shared" si="93"/>
        <v>10.478761453170391</v>
      </c>
      <c r="W676" s="27">
        <f t="shared" si="97"/>
        <v>5.7999999999999996E-3</v>
      </c>
      <c r="X676" s="27">
        <f t="shared" si="98"/>
        <v>8.6E-3</v>
      </c>
      <c r="Y676" s="3">
        <f>VLOOKUP(K676,SSP!$B$2:$D$113,3,FALSE)</f>
        <v>0.46000000000000074</v>
      </c>
      <c r="Z676" s="3">
        <f>EXP(Ferez!$B$8+Ferez!$B$9*LN(X676)+Ferez!$B$10*LN(O676)+Ferez!$B$11*LN(Y676))</f>
        <v>11.482154656192703</v>
      </c>
      <c r="AA676" s="3">
        <f>EXP(Ferez!$C$8+Ferez!$C$9*LN(Z676))</f>
        <v>4.5852561427112777</v>
      </c>
      <c r="AB676" s="3">
        <f>Ferez!$D$8+Ferez!$D$9*Z676+Ferez!$D$10*AA676</f>
        <v>1.4006290596336979</v>
      </c>
      <c r="AC676" s="3">
        <f t="shared" si="99"/>
        <v>17.468039858537679</v>
      </c>
      <c r="AD676" s="3">
        <f>AC676*Ferez!$D$19</f>
        <v>8.7340199292688396</v>
      </c>
      <c r="AE676" s="3">
        <f>(AD676/1000)*(10000/Ferez!$D$21)</f>
        <v>0.21835049823172101</v>
      </c>
      <c r="AF676" s="3">
        <f t="shared" si="100"/>
        <v>12.882783715826401</v>
      </c>
      <c r="AG676" s="3">
        <f>AF676*Ferez!$D$19</f>
        <v>6.4413918579132003</v>
      </c>
      <c r="AH676" s="3">
        <f>(AG676/1000)*(10000/Ferez!$D$21)</f>
        <v>0.16103479644783</v>
      </c>
      <c r="AI676" s="3">
        <f>AE676*Ferez!$D$20</f>
        <v>0.80061849351631031</v>
      </c>
    </row>
    <row r="677" spans="1:35" x14ac:dyDescent="0.25">
      <c r="A677" s="4">
        <v>1430</v>
      </c>
      <c r="B677" s="21" t="s">
        <v>3522</v>
      </c>
      <c r="C677" s="104">
        <v>3</v>
      </c>
      <c r="D677" s="22" t="s">
        <v>2242</v>
      </c>
      <c r="E677" s="100">
        <v>40709</v>
      </c>
      <c r="F677" s="100">
        <v>44204</v>
      </c>
      <c r="G677" s="105">
        <v>9.6</v>
      </c>
      <c r="H677" s="20" t="s">
        <v>2272</v>
      </c>
      <c r="I677" s="20" t="s">
        <v>2275</v>
      </c>
      <c r="J677" s="13">
        <v>2283</v>
      </c>
      <c r="K677" t="s">
        <v>4</v>
      </c>
      <c r="L677" t="s">
        <v>142</v>
      </c>
      <c r="M677" s="20" t="str">
        <f t="shared" si="94"/>
        <v>S</v>
      </c>
      <c r="N677" s="3">
        <v>5.8</v>
      </c>
      <c r="O677" s="23">
        <f t="shared" si="95"/>
        <v>4.26</v>
      </c>
      <c r="P677" s="3">
        <v>13</v>
      </c>
      <c r="Q677" s="3">
        <f>VLOOKUP(J677,Aux_H_adj!$X$2:$Y$922,2,FALSE)</f>
        <v>13</v>
      </c>
      <c r="R677" s="3">
        <f>VLOOKUP(J677,Aux_H_adj!$X$2:$Z$922,3,FALSE)</f>
        <v>27</v>
      </c>
      <c r="S677" s="3">
        <f t="shared" si="92"/>
        <v>4.1380285203892786</v>
      </c>
      <c r="T677" s="3">
        <v>58</v>
      </c>
      <c r="U677" s="23">
        <f t="shared" si="96"/>
        <v>15.85</v>
      </c>
      <c r="V677" s="3">
        <f t="shared" si="93"/>
        <v>5.0452116960130819</v>
      </c>
      <c r="W677" s="27">
        <f t="shared" si="97"/>
        <v>1.2999999999999999E-3</v>
      </c>
      <c r="X677" s="27">
        <f t="shared" si="98"/>
        <v>2E-3</v>
      </c>
      <c r="Y677" s="3">
        <f>VLOOKUP(K677,SSP!$B$2:$D$113,3,FALSE)</f>
        <v>0.46000000000000074</v>
      </c>
      <c r="Z677" s="3">
        <f>EXP(Ferez!$B$8+Ferez!$B$9*LN(X677)+Ferez!$B$10*LN(O677)+Ferez!$B$11*LN(Y677))</f>
        <v>2.1506960826196764</v>
      </c>
      <c r="AA677" s="3">
        <f>EXP(Ferez!$C$8+Ferez!$C$9*LN(Z677))</f>
        <v>1.3231885019679994</v>
      </c>
      <c r="AB677" s="3">
        <f>Ferez!$D$8+Ferez!$D$9*Z677+Ferez!$D$10*AA677</f>
        <v>0.53402181248336544</v>
      </c>
      <c r="AC677" s="3">
        <f t="shared" si="99"/>
        <v>4.0079063970710411</v>
      </c>
      <c r="AD677" s="3">
        <f>AC677*Ferez!$D$19</f>
        <v>2.0039531985355206</v>
      </c>
      <c r="AE677" s="3">
        <f>(AD677/1000)*(10000/Ferez!$D$21)</f>
        <v>5.009882996338802E-2</v>
      </c>
      <c r="AF677" s="3">
        <f t="shared" si="100"/>
        <v>2.6847178951030419</v>
      </c>
      <c r="AG677" s="3">
        <f>AF677*Ferez!$D$19</f>
        <v>1.342358947551521</v>
      </c>
      <c r="AH677" s="3">
        <f>(AG677/1000)*(10000/Ferez!$D$21)</f>
        <v>3.3558973688788026E-2</v>
      </c>
      <c r="AI677" s="3">
        <f>AE677*Ferez!$D$20</f>
        <v>0.18369570986575606</v>
      </c>
    </row>
    <row r="678" spans="1:35" x14ac:dyDescent="0.25">
      <c r="A678" s="4">
        <v>1427</v>
      </c>
      <c r="B678" s="21" t="s">
        <v>3522</v>
      </c>
      <c r="C678" s="104">
        <v>3</v>
      </c>
      <c r="D678" s="22" t="s">
        <v>2242</v>
      </c>
      <c r="E678" s="100">
        <v>40709</v>
      </c>
      <c r="F678" s="100">
        <v>44204</v>
      </c>
      <c r="G678" s="105">
        <v>9.6</v>
      </c>
      <c r="H678" s="20" t="s">
        <v>2270</v>
      </c>
      <c r="I678" s="20" t="s">
        <v>2271</v>
      </c>
      <c r="J678" s="13">
        <v>2284</v>
      </c>
      <c r="K678" t="s">
        <v>49</v>
      </c>
      <c r="L678" t="s">
        <v>48</v>
      </c>
      <c r="M678" s="20" t="str">
        <f t="shared" si="94"/>
        <v>N</v>
      </c>
      <c r="N678" s="3">
        <v>6.5</v>
      </c>
      <c r="O678" s="23">
        <f t="shared" si="95"/>
        <v>6.5</v>
      </c>
      <c r="P678" s="3">
        <v>25.2</v>
      </c>
      <c r="Q678" s="3">
        <f>VLOOKUP(J678,Aux_H_adj!$X$2:$Y$922,2,FALSE)</f>
        <v>25.2</v>
      </c>
      <c r="R678" s="3">
        <f>VLOOKUP(J678,Aux_H_adj!$X$2:$Z$922,3,FALSE)</f>
        <v>25.2</v>
      </c>
      <c r="S678" s="3">
        <f t="shared" si="92"/>
        <v>8.0214091318315255</v>
      </c>
      <c r="T678" s="3">
        <v>33.1</v>
      </c>
      <c r="U678" s="23">
        <f t="shared" si="96"/>
        <v>33.1</v>
      </c>
      <c r="V678" s="3">
        <f t="shared" si="93"/>
        <v>10.536057232683472</v>
      </c>
      <c r="W678" s="27">
        <f t="shared" si="97"/>
        <v>5.1000000000000004E-3</v>
      </c>
      <c r="X678" s="27">
        <f t="shared" si="98"/>
        <v>8.6999999999999994E-3</v>
      </c>
      <c r="Y678" s="3">
        <f>VLOOKUP(K678,SSP!$B$2:$D$113,3,FALSE)</f>
        <v>0.41000000000000009</v>
      </c>
      <c r="Z678" s="3">
        <f>EXP(Ferez!$B$8+Ferez!$B$9*LN(X678)+Ferez!$B$10*LN(O678)+Ferez!$B$11*LN(Y678))</f>
        <v>11.514962907782108</v>
      </c>
      <c r="AA678" s="3">
        <f>EXP(Ferez!$C$8+Ferez!$C$9*LN(Z678))</f>
        <v>4.5949735343494051</v>
      </c>
      <c r="AB678" s="3">
        <f>Ferez!$D$8+Ferez!$D$9*Z678+Ferez!$D$10*AA678</f>
        <v>1.4038269691546712</v>
      </c>
      <c r="AC678" s="3">
        <f t="shared" si="99"/>
        <v>17.513763411286185</v>
      </c>
      <c r="AD678" s="3">
        <f>AC678*Ferez!$D$19</f>
        <v>8.7568817056430923</v>
      </c>
      <c r="AE678" s="3">
        <f>(AD678/1000)*(10000/Ferez!$D$21)</f>
        <v>0.21892204264107729</v>
      </c>
      <c r="AF678" s="3">
        <f t="shared" si="100"/>
        <v>12.918789876936779</v>
      </c>
      <c r="AG678" s="3">
        <f>AF678*Ferez!$D$19</f>
        <v>6.4593949384683897</v>
      </c>
      <c r="AH678" s="3">
        <f>(AG678/1000)*(10000/Ferez!$D$21)</f>
        <v>0.16148487346170975</v>
      </c>
      <c r="AI678" s="3">
        <f>AE678*Ferez!$D$20</f>
        <v>0.80271415635061671</v>
      </c>
    </row>
    <row r="679" spans="1:35" x14ac:dyDescent="0.25">
      <c r="A679" s="4">
        <v>1462</v>
      </c>
      <c r="B679" s="21" t="s">
        <v>3522</v>
      </c>
      <c r="C679" s="104">
        <v>3</v>
      </c>
      <c r="D679" s="22" t="s">
        <v>2242</v>
      </c>
      <c r="E679" s="100">
        <v>40709</v>
      </c>
      <c r="F679" s="100">
        <v>44204</v>
      </c>
      <c r="G679" s="105">
        <v>9.6</v>
      </c>
      <c r="H679" s="20" t="s">
        <v>2321</v>
      </c>
      <c r="I679" s="20" t="s">
        <v>2322</v>
      </c>
      <c r="J679" s="13">
        <v>2287</v>
      </c>
      <c r="K679" t="s">
        <v>49</v>
      </c>
      <c r="L679" t="s">
        <v>48</v>
      </c>
      <c r="M679" s="20" t="str">
        <f t="shared" si="94"/>
        <v>N</v>
      </c>
      <c r="N679" s="3">
        <v>7.8</v>
      </c>
      <c r="O679" s="23">
        <f t="shared" si="95"/>
        <v>7.8</v>
      </c>
      <c r="P679" s="3">
        <v>40.6</v>
      </c>
      <c r="Q679" s="3">
        <f>VLOOKUP(J679,Aux_H_adj!$X$2:$Y$922,2,FALSE)</f>
        <v>40.6</v>
      </c>
      <c r="R679" s="3">
        <f>VLOOKUP(J679,Aux_H_adj!$X$2:$Z$922,3,FALSE)</f>
        <v>40.6</v>
      </c>
      <c r="S679" s="3">
        <f t="shared" si="92"/>
        <v>12.923381379061903</v>
      </c>
      <c r="T679" s="3">
        <v>48.5</v>
      </c>
      <c r="U679" s="23">
        <f t="shared" si="96"/>
        <v>48.5</v>
      </c>
      <c r="V679" s="3">
        <f t="shared" si="93"/>
        <v>15.438029479913848</v>
      </c>
      <c r="W679" s="27">
        <f t="shared" si="97"/>
        <v>1.3100000000000001E-2</v>
      </c>
      <c r="X679" s="27">
        <f t="shared" si="98"/>
        <v>1.8700000000000001E-2</v>
      </c>
      <c r="Y679" s="3">
        <f>VLOOKUP(K679,SSP!$B$2:$D$113,3,FALSE)</f>
        <v>0.41000000000000009</v>
      </c>
      <c r="Z679" s="3">
        <f>EXP(Ferez!$B$8+Ferez!$B$9*LN(X679)+Ferez!$B$10*LN(O679)+Ferez!$B$11*LN(Y679))</f>
        <v>28.275977088811157</v>
      </c>
      <c r="AA679" s="3">
        <f>EXP(Ferez!$C$8+Ferez!$C$9*LN(Z679))</f>
        <v>8.9488324613127332</v>
      </c>
      <c r="AB679" s="3">
        <f>Ferez!$D$8+Ferez!$D$9*Z679+Ferez!$D$10*AA679</f>
        <v>3.0902096068802765</v>
      </c>
      <c r="AC679" s="3">
        <f t="shared" si="99"/>
        <v>40.315019157004173</v>
      </c>
      <c r="AD679" s="3">
        <f>AC679*Ferez!$D$19</f>
        <v>20.157509578502086</v>
      </c>
      <c r="AE679" s="3">
        <f>(AD679/1000)*(10000/Ferez!$D$21)</f>
        <v>0.50393773946255216</v>
      </c>
      <c r="AF679" s="3">
        <f t="shared" si="100"/>
        <v>31.366186695691432</v>
      </c>
      <c r="AG679" s="3">
        <f>AF679*Ferez!$D$19</f>
        <v>15.683093347845716</v>
      </c>
      <c r="AH679" s="3">
        <f>(AG679/1000)*(10000/Ferez!$D$21)</f>
        <v>0.39207733369614289</v>
      </c>
      <c r="AI679" s="3">
        <f>AE679*Ferez!$D$20</f>
        <v>1.8477717113626912</v>
      </c>
    </row>
    <row r="680" spans="1:35" x14ac:dyDescent="0.25">
      <c r="A680" s="4">
        <v>1431</v>
      </c>
      <c r="B680" s="21" t="s">
        <v>3522</v>
      </c>
      <c r="C680" s="104">
        <v>3</v>
      </c>
      <c r="D680" s="22" t="s">
        <v>2242</v>
      </c>
      <c r="E680" s="100">
        <v>40709</v>
      </c>
      <c r="F680" s="100">
        <v>44204</v>
      </c>
      <c r="G680" s="105">
        <v>9.6</v>
      </c>
      <c r="H680" s="20" t="s">
        <v>2276</v>
      </c>
      <c r="I680" s="20" t="s">
        <v>2277</v>
      </c>
      <c r="J680" s="13">
        <v>2289</v>
      </c>
      <c r="K680" t="s">
        <v>197</v>
      </c>
      <c r="L680" t="s">
        <v>67</v>
      </c>
      <c r="M680" s="20" t="str">
        <f t="shared" si="94"/>
        <v>N</v>
      </c>
      <c r="N680" s="3">
        <v>8</v>
      </c>
      <c r="O680" s="23">
        <f t="shared" si="95"/>
        <v>8</v>
      </c>
      <c r="P680" s="3">
        <v>40.6</v>
      </c>
      <c r="Q680" s="3">
        <f>VLOOKUP(J680,Aux_H_adj!$X$2:$Y$922,2,FALSE)</f>
        <v>40.6</v>
      </c>
      <c r="R680" s="3">
        <f>VLOOKUP(J680,Aux_H_adj!$X$2:$Z$922,3,FALSE)</f>
        <v>40.6</v>
      </c>
      <c r="S680" s="3">
        <f t="shared" si="92"/>
        <v>12.923381379061903</v>
      </c>
      <c r="T680" s="3">
        <v>56.2</v>
      </c>
      <c r="U680" s="23">
        <f t="shared" si="96"/>
        <v>56.2</v>
      </c>
      <c r="V680" s="3">
        <f t="shared" si="93"/>
        <v>17.889015603529039</v>
      </c>
      <c r="W680" s="27">
        <f t="shared" si="97"/>
        <v>1.3100000000000001E-2</v>
      </c>
      <c r="X680" s="27">
        <f t="shared" si="98"/>
        <v>2.5100000000000001E-2</v>
      </c>
      <c r="Y680" s="3">
        <f>VLOOKUP(K680,SSP!$B$2:$D$113,3,FALSE)</f>
        <v>0.41000000000000009</v>
      </c>
      <c r="Z680" s="3">
        <f>EXP(Ferez!$B$8+Ferez!$B$9*LN(X680)+Ferez!$B$10*LN(O680)+Ferez!$B$11*LN(Y680))</f>
        <v>38.263353665117769</v>
      </c>
      <c r="AA680" s="3">
        <f>EXP(Ferez!$C$8+Ferez!$C$9*LN(Z680))</f>
        <v>11.200452568469711</v>
      </c>
      <c r="AB680" s="3">
        <f>Ferez!$D$8+Ferez!$D$9*Z680+Ferez!$D$10*AA680</f>
        <v>4.1246221138926771</v>
      </c>
      <c r="AC680" s="3">
        <f t="shared" si="99"/>
        <v>53.588428347480153</v>
      </c>
      <c r="AD680" s="3">
        <f>AC680*Ferez!$D$19</f>
        <v>26.794214173740077</v>
      </c>
      <c r="AE680" s="3">
        <f>(AD680/1000)*(10000/Ferez!$D$21)</f>
        <v>0.66985535434350196</v>
      </c>
      <c r="AF680" s="3">
        <f t="shared" si="100"/>
        <v>42.387975779010446</v>
      </c>
      <c r="AG680" s="3">
        <f>AF680*Ferez!$D$19</f>
        <v>21.193987889505223</v>
      </c>
      <c r="AH680" s="3">
        <f>(AG680/1000)*(10000/Ferez!$D$21)</f>
        <v>0.52984969723763065</v>
      </c>
      <c r="AI680" s="3">
        <f>AE680*Ferez!$D$20</f>
        <v>2.4561362992595073</v>
      </c>
    </row>
    <row r="681" spans="1:35" x14ac:dyDescent="0.25">
      <c r="A681" s="4">
        <v>1460</v>
      </c>
      <c r="B681" s="21" t="s">
        <v>3522</v>
      </c>
      <c r="C681" s="104">
        <v>3</v>
      </c>
      <c r="D681" s="22" t="s">
        <v>2242</v>
      </c>
      <c r="E681" s="100">
        <v>40709</v>
      </c>
      <c r="F681" s="100">
        <v>44204</v>
      </c>
      <c r="G681" s="105">
        <v>9.6</v>
      </c>
      <c r="H681" s="20" t="s">
        <v>2317</v>
      </c>
      <c r="I681" s="20" t="s">
        <v>2318</v>
      </c>
      <c r="J681" s="13">
        <v>2290</v>
      </c>
      <c r="K681" t="s">
        <v>9</v>
      </c>
      <c r="L681" t="s">
        <v>232</v>
      </c>
      <c r="M681" s="20" t="str">
        <f t="shared" si="94"/>
        <v>N</v>
      </c>
      <c r="N681" s="3">
        <v>8</v>
      </c>
      <c r="O681" s="23">
        <f t="shared" si="95"/>
        <v>8</v>
      </c>
      <c r="P681" s="3">
        <v>43</v>
      </c>
      <c r="Q681" s="3">
        <f>VLOOKUP(J681,Aux_H_adj!$X$2:$Y$922,2,FALSE)</f>
        <v>43</v>
      </c>
      <c r="R681" s="3">
        <f>VLOOKUP(J681,Aux_H_adj!$X$2:$Z$922,3,FALSE)</f>
        <v>43</v>
      </c>
      <c r="S681" s="3">
        <f t="shared" si="92"/>
        <v>13.687325105903</v>
      </c>
      <c r="T681" s="3">
        <v>56.5</v>
      </c>
      <c r="U681" s="23">
        <f t="shared" si="96"/>
        <v>56.5</v>
      </c>
      <c r="V681" s="3">
        <f t="shared" si="93"/>
        <v>17.984508569384175</v>
      </c>
      <c r="W681" s="27">
        <f t="shared" si="97"/>
        <v>1.47E-2</v>
      </c>
      <c r="X681" s="27">
        <f t="shared" si="98"/>
        <v>2.5399999999999999E-2</v>
      </c>
      <c r="Y681" s="3">
        <f>VLOOKUP(K681,SSP!$B$2:$D$113,3,FALSE)</f>
        <v>0.76000000000000079</v>
      </c>
      <c r="Z681" s="3">
        <f>EXP(Ferez!$B$8+Ferez!$B$9*LN(X681)+Ferez!$B$10*LN(O681)+Ferez!$B$11*LN(Y681))</f>
        <v>72.717944405270316</v>
      </c>
      <c r="AA681" s="3">
        <f>EXP(Ferez!$C$8+Ferez!$C$9*LN(Z681))</f>
        <v>18.036001316619952</v>
      </c>
      <c r="AB681" s="3">
        <f>Ferez!$D$8+Ferez!$D$9*Z681+Ferez!$D$10*AA681</f>
        <v>7.7735203077733281</v>
      </c>
      <c r="AC681" s="3">
        <f t="shared" si="99"/>
        <v>98.527466029663586</v>
      </c>
      <c r="AD681" s="3">
        <f>AC681*Ferez!$D$19</f>
        <v>49.263733014831793</v>
      </c>
      <c r="AE681" s="3">
        <f>(AD681/1000)*(10000/Ferez!$D$21)</f>
        <v>1.2315933253707949</v>
      </c>
      <c r="AF681" s="3">
        <f t="shared" si="100"/>
        <v>80.491464713043641</v>
      </c>
      <c r="AG681" s="3">
        <f>AF681*Ferez!$D$19</f>
        <v>40.24573235652182</v>
      </c>
      <c r="AH681" s="3">
        <f>(AG681/1000)*(10000/Ferez!$D$21)</f>
        <v>1.0061433089130454</v>
      </c>
      <c r="AI681" s="3">
        <f>AE681*Ferez!$D$20</f>
        <v>4.5158421930262476</v>
      </c>
    </row>
    <row r="682" spans="1:35" x14ac:dyDescent="0.25">
      <c r="A682" s="4">
        <v>1451</v>
      </c>
      <c r="B682" s="21" t="s">
        <v>3522</v>
      </c>
      <c r="C682" s="104">
        <v>3</v>
      </c>
      <c r="D682" s="22" t="s">
        <v>2242</v>
      </c>
      <c r="E682" s="100">
        <v>40709</v>
      </c>
      <c r="F682" s="100">
        <v>44204</v>
      </c>
      <c r="G682" s="105">
        <v>9.6</v>
      </c>
      <c r="H682" s="20" t="s">
        <v>2304</v>
      </c>
      <c r="I682" s="20" t="s">
        <v>2305</v>
      </c>
      <c r="J682" s="13">
        <v>2291</v>
      </c>
      <c r="K682" t="s">
        <v>7</v>
      </c>
      <c r="L682" t="s">
        <v>193</v>
      </c>
      <c r="M682" s="20" t="str">
        <f t="shared" si="94"/>
        <v>S</v>
      </c>
      <c r="N682" s="3">
        <v>6.8</v>
      </c>
      <c r="O682" s="23">
        <f t="shared" si="95"/>
        <v>6.32</v>
      </c>
      <c r="P682" s="3">
        <v>25.2</v>
      </c>
      <c r="Q682" s="3">
        <f>VLOOKUP(J682,Aux_H_adj!$X$2:$Y$922,2,FALSE)</f>
        <v>11</v>
      </c>
      <c r="R682" s="3">
        <f>VLOOKUP(J682,Aux_H_adj!$X$2:$Z$922,3,FALSE)</f>
        <v>34.5</v>
      </c>
      <c r="S682" s="3">
        <f t="shared" si="92"/>
        <v>8.0214091318315255</v>
      </c>
      <c r="T682" s="3">
        <v>61.8</v>
      </c>
      <c r="U682" s="23">
        <f t="shared" si="96"/>
        <v>30.72</v>
      </c>
      <c r="V682" s="3">
        <f t="shared" si="93"/>
        <v>9.7784797035660489</v>
      </c>
      <c r="W682" s="27">
        <f t="shared" si="97"/>
        <v>5.1000000000000004E-3</v>
      </c>
      <c r="X682" s="27">
        <f t="shared" si="98"/>
        <v>7.4999999999999997E-3</v>
      </c>
      <c r="Y682" s="3">
        <f>VLOOKUP(K682,SSP!$B$2:$D$113,3,FALSE)</f>
        <v>0.57999999999999996</v>
      </c>
      <c r="Z682" s="3">
        <f>EXP(Ferez!$B$8+Ferez!$B$9*LN(X682)+Ferez!$B$10*LN(O682)+Ferez!$B$11*LN(Y682))</f>
        <v>13.887280204335958</v>
      </c>
      <c r="AA682" s="3">
        <f>EXP(Ferez!$C$8+Ferez!$C$9*LN(Z682))</f>
        <v>5.280143525211348</v>
      </c>
      <c r="AB682" s="3">
        <f>Ferez!$D$8+Ferez!$D$9*Z682+Ferez!$D$10*AA682</f>
        <v>1.6365703631916437</v>
      </c>
      <c r="AC682" s="3">
        <f t="shared" si="99"/>
        <v>20.80399409273895</v>
      </c>
      <c r="AD682" s="3">
        <f>AC682*Ferez!$D$19</f>
        <v>10.401997046369475</v>
      </c>
      <c r="AE682" s="3">
        <f>(AD682/1000)*(10000/Ferez!$D$21)</f>
        <v>0.26004992615923689</v>
      </c>
      <c r="AF682" s="3">
        <f t="shared" si="100"/>
        <v>15.523850567527603</v>
      </c>
      <c r="AG682" s="3">
        <f>AF682*Ferez!$D$19</f>
        <v>7.7619252837638015</v>
      </c>
      <c r="AH682" s="3">
        <f>(AG682/1000)*(10000/Ferez!$D$21)</f>
        <v>0.19404813209409505</v>
      </c>
      <c r="AI682" s="3">
        <f>AE682*Ferez!$D$20</f>
        <v>0.95351639591720183</v>
      </c>
    </row>
    <row r="683" spans="1:35" x14ac:dyDescent="0.25">
      <c r="A683" s="4">
        <v>1452</v>
      </c>
      <c r="B683" s="21" t="s">
        <v>3522</v>
      </c>
      <c r="C683" s="104">
        <v>3</v>
      </c>
      <c r="D683" s="22" t="s">
        <v>2242</v>
      </c>
      <c r="E683" s="100">
        <v>40709</v>
      </c>
      <c r="F683" s="100">
        <v>44204</v>
      </c>
      <c r="G683" s="105">
        <v>9.6</v>
      </c>
      <c r="H683" s="20" t="s">
        <v>2304</v>
      </c>
      <c r="I683" s="20" t="s">
        <v>2306</v>
      </c>
      <c r="J683" s="13">
        <v>2291</v>
      </c>
      <c r="K683" t="s">
        <v>7</v>
      </c>
      <c r="L683" t="s">
        <v>193</v>
      </c>
      <c r="M683" s="20" t="str">
        <f t="shared" si="94"/>
        <v>S</v>
      </c>
      <c r="N683" s="3">
        <v>6.8</v>
      </c>
      <c r="O683" s="23">
        <f t="shared" si="95"/>
        <v>6.8</v>
      </c>
      <c r="P683" s="3">
        <v>34.5</v>
      </c>
      <c r="Q683" s="3">
        <f>VLOOKUP(J683,Aux_H_adj!$X$2:$Y$922,2,FALSE)</f>
        <v>11</v>
      </c>
      <c r="R683" s="3">
        <f>VLOOKUP(J683,Aux_H_adj!$X$2:$Z$922,3,FALSE)</f>
        <v>34.5</v>
      </c>
      <c r="S683" s="3">
        <f t="shared" si="92"/>
        <v>10.981691073340778</v>
      </c>
      <c r="T683" s="3">
        <v>61.8</v>
      </c>
      <c r="U683" s="23">
        <f t="shared" si="96"/>
        <v>42.06</v>
      </c>
      <c r="V683" s="3">
        <f t="shared" si="93"/>
        <v>13.388113812890237</v>
      </c>
      <c r="W683" s="27">
        <f t="shared" si="97"/>
        <v>9.4999999999999998E-3</v>
      </c>
      <c r="X683" s="27">
        <f t="shared" si="98"/>
        <v>1.41E-2</v>
      </c>
      <c r="Y683" s="3">
        <f>VLOOKUP(K683,SSP!$B$2:$D$113,3,FALSE)</f>
        <v>0.57999999999999996</v>
      </c>
      <c r="Z683" s="3">
        <f>EXP(Ferez!$B$8+Ferez!$B$9*LN(X683)+Ferez!$B$10*LN(O683)+Ferez!$B$11*LN(Y683))</f>
        <v>27.054954724862423</v>
      </c>
      <c r="AA683" s="3">
        <f>EXP(Ferez!$C$8+Ferez!$C$9*LN(Z683))</f>
        <v>8.6604849588016197</v>
      </c>
      <c r="AB683" s="3">
        <f>Ferez!$D$8+Ferez!$D$9*Z683+Ferez!$D$10*AA683</f>
        <v>2.9648729675574508</v>
      </c>
      <c r="AC683" s="3">
        <f t="shared" si="99"/>
        <v>38.680312651221499</v>
      </c>
      <c r="AD683" s="3">
        <f>AC683*Ferez!$D$19</f>
        <v>19.340156325610749</v>
      </c>
      <c r="AE683" s="3">
        <f>(AD683/1000)*(10000/Ferez!$D$21)</f>
        <v>0.48350390814026878</v>
      </c>
      <c r="AF683" s="3">
        <f t="shared" si="100"/>
        <v>30.019827692419874</v>
      </c>
      <c r="AG683" s="3">
        <f>AF683*Ferez!$D$19</f>
        <v>15.009913846209937</v>
      </c>
      <c r="AH683" s="3">
        <f>(AG683/1000)*(10000/Ferez!$D$21)</f>
        <v>0.37524784615524842</v>
      </c>
      <c r="AI683" s="3">
        <f>AE683*Ferez!$D$20</f>
        <v>1.7728476631809855</v>
      </c>
    </row>
    <row r="684" spans="1:35" x14ac:dyDescent="0.25">
      <c r="A684" s="4">
        <v>1453</v>
      </c>
      <c r="B684" s="21" t="s">
        <v>3522</v>
      </c>
      <c r="C684" s="104">
        <v>3</v>
      </c>
      <c r="D684" s="22" t="s">
        <v>2242</v>
      </c>
      <c r="E684" s="100">
        <v>40709</v>
      </c>
      <c r="F684" s="100">
        <v>44204</v>
      </c>
      <c r="G684" s="105">
        <v>9.6</v>
      </c>
      <c r="H684" s="20" t="s">
        <v>2304</v>
      </c>
      <c r="I684" s="20" t="s">
        <v>2307</v>
      </c>
      <c r="J684" s="13">
        <v>2291</v>
      </c>
      <c r="K684" t="s">
        <v>7</v>
      </c>
      <c r="L684" t="s">
        <v>193</v>
      </c>
      <c r="M684" s="20" t="str">
        <f t="shared" si="94"/>
        <v>S</v>
      </c>
      <c r="N684" s="3">
        <v>6.8</v>
      </c>
      <c r="O684" s="23">
        <f t="shared" si="95"/>
        <v>6.56</v>
      </c>
      <c r="P684" s="3">
        <v>27.2</v>
      </c>
      <c r="Q684" s="3">
        <f>VLOOKUP(J684,Aux_H_adj!$X$2:$Y$922,2,FALSE)</f>
        <v>11</v>
      </c>
      <c r="R684" s="3">
        <f>VLOOKUP(J684,Aux_H_adj!$X$2:$Z$922,3,FALSE)</f>
        <v>34.5</v>
      </c>
      <c r="S684" s="3">
        <f t="shared" si="92"/>
        <v>8.6580289041991065</v>
      </c>
      <c r="T684" s="3">
        <v>61.8</v>
      </c>
      <c r="U684" s="23">
        <f t="shared" si="96"/>
        <v>33.159999999999997</v>
      </c>
      <c r="V684" s="3">
        <f t="shared" si="93"/>
        <v>10.555155825854499</v>
      </c>
      <c r="W684" s="27">
        <f t="shared" si="97"/>
        <v>5.8999999999999999E-3</v>
      </c>
      <c r="X684" s="27">
        <f t="shared" si="98"/>
        <v>8.8000000000000005E-3</v>
      </c>
      <c r="Y684" s="3">
        <f>VLOOKUP(K684,SSP!$B$2:$D$113,3,FALSE)</f>
        <v>0.57999999999999996</v>
      </c>
      <c r="Z684" s="3">
        <f>EXP(Ferez!$B$8+Ferez!$B$9*LN(X684)+Ferez!$B$10*LN(O684)+Ferez!$B$11*LN(Y684))</f>
        <v>16.740921099184728</v>
      </c>
      <c r="AA684" s="3">
        <f>EXP(Ferez!$C$8+Ferez!$C$9*LN(Z684))</f>
        <v>6.0654860611008869</v>
      </c>
      <c r="AB684" s="3">
        <f>Ferez!$D$8+Ferez!$D$9*Z684+Ferez!$D$10*AA684</f>
        <v>1.9198844962225947</v>
      </c>
      <c r="AC684" s="3">
        <f t="shared" si="99"/>
        <v>24.726291656508209</v>
      </c>
      <c r="AD684" s="3">
        <f>AC684*Ferez!$D$19</f>
        <v>12.363145828254105</v>
      </c>
      <c r="AE684" s="3">
        <f>(AD684/1000)*(10000/Ferez!$D$21)</f>
        <v>0.30907864570635263</v>
      </c>
      <c r="AF684" s="3">
        <f t="shared" si="100"/>
        <v>18.660805595407322</v>
      </c>
      <c r="AG684" s="3">
        <f>AF684*Ferez!$D$19</f>
        <v>9.3304027977036608</v>
      </c>
      <c r="AH684" s="3">
        <f>(AG684/1000)*(10000/Ferez!$D$21)</f>
        <v>0.23326006994259155</v>
      </c>
      <c r="AI684" s="3">
        <f>AE684*Ferez!$D$20</f>
        <v>1.1332883675899597</v>
      </c>
    </row>
    <row r="685" spans="1:35" x14ac:dyDescent="0.25">
      <c r="A685" s="4">
        <v>1454</v>
      </c>
      <c r="B685" s="21" t="s">
        <v>3522</v>
      </c>
      <c r="C685" s="104">
        <v>3</v>
      </c>
      <c r="D685" s="22" t="s">
        <v>2242</v>
      </c>
      <c r="E685" s="100">
        <v>40709</v>
      </c>
      <c r="F685" s="100">
        <v>44204</v>
      </c>
      <c r="G685" s="105">
        <v>9.6</v>
      </c>
      <c r="H685" s="20" t="s">
        <v>2304</v>
      </c>
      <c r="I685" s="20" t="s">
        <v>2308</v>
      </c>
      <c r="J685" s="13">
        <v>2291</v>
      </c>
      <c r="K685" t="s">
        <v>7</v>
      </c>
      <c r="L685" t="s">
        <v>193</v>
      </c>
      <c r="M685" s="20" t="str">
        <f t="shared" si="94"/>
        <v>S</v>
      </c>
      <c r="N685" s="3">
        <v>6.8</v>
      </c>
      <c r="O685" s="23">
        <f t="shared" si="95"/>
        <v>3.74</v>
      </c>
      <c r="P685" s="3">
        <v>11</v>
      </c>
      <c r="Q685" s="3">
        <f>VLOOKUP(J685,Aux_H_adj!$X$2:$Y$922,2,FALSE)</f>
        <v>11</v>
      </c>
      <c r="R685" s="3">
        <f>VLOOKUP(J685,Aux_H_adj!$X$2:$Z$922,3,FALSE)</f>
        <v>34.5</v>
      </c>
      <c r="S685" s="3">
        <f t="shared" si="92"/>
        <v>3.5014087480216975</v>
      </c>
      <c r="T685" s="3">
        <v>61.8</v>
      </c>
      <c r="U685" s="23">
        <f t="shared" si="96"/>
        <v>13.41</v>
      </c>
      <c r="V685" s="3">
        <f t="shared" si="93"/>
        <v>4.2685355737246331</v>
      </c>
      <c r="W685" s="27">
        <f t="shared" si="97"/>
        <v>1E-3</v>
      </c>
      <c r="X685" s="27">
        <f t="shared" si="98"/>
        <v>1.4E-3</v>
      </c>
      <c r="Y685" s="3">
        <f>VLOOKUP(K685,SSP!$B$2:$D$113,3,FALSE)</f>
        <v>0.57999999999999996</v>
      </c>
      <c r="Z685" s="3">
        <f>EXP(Ferez!$B$8+Ferez!$B$9*LN(X685)+Ferez!$B$10*LN(O685)+Ferez!$B$11*LN(Y685))</f>
        <v>1.7169294273351055</v>
      </c>
      <c r="AA685" s="3">
        <f>EXP(Ferez!$C$8+Ferez!$C$9*LN(Z685))</f>
        <v>1.1195340736876298</v>
      </c>
      <c r="AB685" s="3">
        <f>Ferez!$D$8+Ferez!$D$9*Z685+Ferez!$D$10*AA685</f>
        <v>0.49822326102314379</v>
      </c>
      <c r="AC685" s="3">
        <f t="shared" si="99"/>
        <v>3.3346867620458793</v>
      </c>
      <c r="AD685" s="3">
        <f>AC685*Ferez!$D$19</f>
        <v>1.6673433810229397</v>
      </c>
      <c r="AE685" s="3">
        <f>(AD685/1000)*(10000/Ferez!$D$21)</f>
        <v>4.168358452557349E-2</v>
      </c>
      <c r="AF685" s="3">
        <f t="shared" si="100"/>
        <v>2.2151526883582493</v>
      </c>
      <c r="AG685" s="3">
        <f>AF685*Ferez!$D$19</f>
        <v>1.1075763441791246</v>
      </c>
      <c r="AH685" s="3">
        <f>(AG685/1000)*(10000/Ferez!$D$21)</f>
        <v>2.7689408604478119E-2</v>
      </c>
      <c r="AI685" s="3">
        <f>AE685*Ferez!$D$20</f>
        <v>0.1528398099271028</v>
      </c>
    </row>
    <row r="686" spans="1:35" x14ac:dyDescent="0.25">
      <c r="A686" s="4">
        <v>1432</v>
      </c>
      <c r="B686" s="21" t="s">
        <v>3522</v>
      </c>
      <c r="C686" s="104">
        <v>3</v>
      </c>
      <c r="D686" s="22" t="s">
        <v>2242</v>
      </c>
      <c r="E686" s="100">
        <v>40709</v>
      </c>
      <c r="F686" s="100">
        <v>44204</v>
      </c>
      <c r="G686" s="105">
        <v>9.6</v>
      </c>
      <c r="H686" s="20" t="s">
        <v>2278</v>
      </c>
      <c r="I686" s="20" t="s">
        <v>2279</v>
      </c>
      <c r="J686" s="13">
        <v>2294</v>
      </c>
      <c r="K686" t="s">
        <v>7</v>
      </c>
      <c r="L686" t="s">
        <v>193</v>
      </c>
      <c r="M686" s="20" t="str">
        <f t="shared" si="94"/>
        <v>S</v>
      </c>
      <c r="N686" s="3">
        <v>8.5</v>
      </c>
      <c r="O686" s="23">
        <f t="shared" si="95"/>
        <v>7.21</v>
      </c>
      <c r="P686" s="3">
        <v>33.5</v>
      </c>
      <c r="Q686" s="3">
        <f>VLOOKUP(J686,Aux_H_adj!$X$2:$Y$922,2,FALSE)</f>
        <v>33.5</v>
      </c>
      <c r="R686" s="3">
        <f>VLOOKUP(J686,Aux_H_adj!$X$2:$Z$922,3,FALSE)</f>
        <v>51.3</v>
      </c>
      <c r="S686" s="3">
        <f t="shared" si="92"/>
        <v>10.663381187156988</v>
      </c>
      <c r="T686" s="3">
        <v>126.5</v>
      </c>
      <c r="U686" s="23">
        <f t="shared" si="96"/>
        <v>40.840000000000003</v>
      </c>
      <c r="V686" s="3">
        <f t="shared" si="93"/>
        <v>12.999775751746013</v>
      </c>
      <c r="W686" s="27">
        <f t="shared" si="97"/>
        <v>8.8999999999999999E-3</v>
      </c>
      <c r="X686" s="27">
        <f t="shared" si="98"/>
        <v>1.3299999999999999E-2</v>
      </c>
      <c r="Y686" s="3">
        <f>VLOOKUP(K686,SSP!$B$2:$D$113,3,FALSE)</f>
        <v>0.57999999999999996</v>
      </c>
      <c r="Z686" s="3">
        <f>EXP(Ferez!$B$8+Ferez!$B$9*LN(X686)+Ferez!$B$10*LN(O686)+Ferez!$B$11*LN(Y686))</f>
        <v>27.084620043775733</v>
      </c>
      <c r="AA686" s="3">
        <f>EXP(Ferez!$C$8+Ferez!$C$9*LN(Z686))</f>
        <v>8.6675297699436928</v>
      </c>
      <c r="AB686" s="3">
        <f>Ferez!$D$8+Ferez!$D$9*Z686+Ferez!$D$10*AA686</f>
        <v>2.9679146948203075</v>
      </c>
      <c r="AC686" s="3">
        <f t="shared" si="99"/>
        <v>38.720064508539735</v>
      </c>
      <c r="AD686" s="3">
        <f>AC686*Ferez!$D$19</f>
        <v>19.360032254269868</v>
      </c>
      <c r="AE686" s="3">
        <f>(AD686/1000)*(10000/Ferez!$D$21)</f>
        <v>0.48400080635674669</v>
      </c>
      <c r="AF686" s="3">
        <f t="shared" si="100"/>
        <v>30.052534738596041</v>
      </c>
      <c r="AG686" s="3">
        <f>AF686*Ferez!$D$19</f>
        <v>15.02626736929802</v>
      </c>
      <c r="AH686" s="3">
        <f>(AG686/1000)*(10000/Ferez!$D$21)</f>
        <v>0.37565668423245052</v>
      </c>
      <c r="AI686" s="3">
        <f>AE686*Ferez!$D$20</f>
        <v>1.7746696233080712</v>
      </c>
    </row>
    <row r="687" spans="1:35" x14ac:dyDescent="0.25">
      <c r="A687" s="4">
        <v>1433</v>
      </c>
      <c r="B687" s="21" t="s">
        <v>3522</v>
      </c>
      <c r="C687" s="104">
        <v>3</v>
      </c>
      <c r="D687" s="22" t="s">
        <v>2242</v>
      </c>
      <c r="E687" s="100">
        <v>40709</v>
      </c>
      <c r="F687" s="100">
        <v>44204</v>
      </c>
      <c r="G687" s="105">
        <v>9.6</v>
      </c>
      <c r="H687" s="20" t="s">
        <v>2278</v>
      </c>
      <c r="I687" s="20" t="s">
        <v>2280</v>
      </c>
      <c r="J687" s="13">
        <v>2294</v>
      </c>
      <c r="K687" t="s">
        <v>7</v>
      </c>
      <c r="L687" t="s">
        <v>193</v>
      </c>
      <c r="M687" s="20" t="str">
        <f t="shared" si="94"/>
        <v>S</v>
      </c>
      <c r="N687" s="3">
        <v>8.5</v>
      </c>
      <c r="O687" s="23">
        <f t="shared" si="95"/>
        <v>8.2100000000000009</v>
      </c>
      <c r="P687" s="3">
        <v>46.2</v>
      </c>
      <c r="Q687" s="3">
        <f>VLOOKUP(J687,Aux_H_adj!$X$2:$Y$922,2,FALSE)</f>
        <v>33.5</v>
      </c>
      <c r="R687" s="3">
        <f>VLOOKUP(J687,Aux_H_adj!$X$2:$Z$922,3,FALSE)</f>
        <v>51.3</v>
      </c>
      <c r="S687" s="3">
        <f t="shared" si="92"/>
        <v>14.70591674169113</v>
      </c>
      <c r="T687" s="3">
        <v>126.5</v>
      </c>
      <c r="U687" s="23">
        <f t="shared" si="96"/>
        <v>56.32</v>
      </c>
      <c r="V687" s="3">
        <f t="shared" si="93"/>
        <v>17.927212789871092</v>
      </c>
      <c r="W687" s="27">
        <f t="shared" si="97"/>
        <v>1.7000000000000001E-2</v>
      </c>
      <c r="X687" s="27">
        <f t="shared" si="98"/>
        <v>2.52E-2</v>
      </c>
      <c r="Y687" s="3">
        <f>VLOOKUP(K687,SSP!$B$2:$D$113,3,FALSE)</f>
        <v>0.57999999999999996</v>
      </c>
      <c r="Z687" s="3">
        <f>EXP(Ferez!$B$8+Ferez!$B$9*LN(X687)+Ferez!$B$10*LN(O687)+Ferez!$B$11*LN(Y687))</f>
        <v>56.13378167389709</v>
      </c>
      <c r="AA687" s="3">
        <f>EXP(Ferez!$C$8+Ferez!$C$9*LN(Z687))</f>
        <v>14.884354319473147</v>
      </c>
      <c r="AB687" s="3">
        <f>Ferez!$D$8+Ferez!$D$9*Z687+Ferez!$D$10*AA687</f>
        <v>6.0052374542811053</v>
      </c>
      <c r="AC687" s="3">
        <f t="shared" si="99"/>
        <v>77.023373447651338</v>
      </c>
      <c r="AD687" s="3">
        <f>AC687*Ferez!$D$19</f>
        <v>38.511686723825669</v>
      </c>
      <c r="AE687" s="3">
        <f>(AD687/1000)*(10000/Ferez!$D$21)</f>
        <v>0.96279216809564172</v>
      </c>
      <c r="AF687" s="3">
        <f t="shared" si="100"/>
        <v>62.139019128178198</v>
      </c>
      <c r="AG687" s="3">
        <f>AF687*Ferez!$D$19</f>
        <v>31.069509564089099</v>
      </c>
      <c r="AH687" s="3">
        <f>(AG687/1000)*(10000/Ferez!$D$21)</f>
        <v>0.77673773910222754</v>
      </c>
      <c r="AI687" s="3">
        <f>AE687*Ferez!$D$20</f>
        <v>3.5302379496840195</v>
      </c>
    </row>
    <row r="688" spans="1:35" x14ac:dyDescent="0.25">
      <c r="A688" s="4">
        <v>1434</v>
      </c>
      <c r="B688" s="21" t="s">
        <v>3522</v>
      </c>
      <c r="C688" s="104">
        <v>3</v>
      </c>
      <c r="D688" s="22" t="s">
        <v>2242</v>
      </c>
      <c r="E688" s="100">
        <v>40709</v>
      </c>
      <c r="F688" s="100">
        <v>44204</v>
      </c>
      <c r="G688" s="105">
        <v>9.6</v>
      </c>
      <c r="H688" s="20" t="s">
        <v>2278</v>
      </c>
      <c r="I688" s="20" t="s">
        <v>2281</v>
      </c>
      <c r="J688" s="13">
        <v>2294</v>
      </c>
      <c r="K688" t="s">
        <v>7</v>
      </c>
      <c r="L688" t="s">
        <v>193</v>
      </c>
      <c r="M688" s="20" t="str">
        <f t="shared" si="94"/>
        <v>S</v>
      </c>
      <c r="N688" s="3">
        <v>8.5</v>
      </c>
      <c r="O688" s="23">
        <f t="shared" si="95"/>
        <v>8.5</v>
      </c>
      <c r="P688" s="3">
        <v>51.3</v>
      </c>
      <c r="Q688" s="3">
        <f>VLOOKUP(J688,Aux_H_adj!$X$2:$Y$922,2,FALSE)</f>
        <v>33.5</v>
      </c>
      <c r="R688" s="3">
        <f>VLOOKUP(J688,Aux_H_adj!$X$2:$Z$922,3,FALSE)</f>
        <v>51.3</v>
      </c>
      <c r="S688" s="3">
        <f t="shared" si="92"/>
        <v>16.32929716122846</v>
      </c>
      <c r="T688" s="3">
        <v>126.5</v>
      </c>
      <c r="U688" s="23">
        <f t="shared" si="96"/>
        <v>62.54</v>
      </c>
      <c r="V688" s="3">
        <f t="shared" si="93"/>
        <v>19.90710028193427</v>
      </c>
      <c r="W688" s="27">
        <f t="shared" si="97"/>
        <v>2.0899999999999998E-2</v>
      </c>
      <c r="X688" s="27">
        <f t="shared" si="98"/>
        <v>3.1099999999999999E-2</v>
      </c>
      <c r="Y688" s="3">
        <f>VLOOKUP(K688,SSP!$B$2:$D$113,3,FALSE)</f>
        <v>0.57999999999999996</v>
      </c>
      <c r="Z688" s="3">
        <f>EXP(Ferez!$B$8+Ferez!$B$9*LN(X688)+Ferez!$B$10*LN(O688)+Ferez!$B$11*LN(Y688))</f>
        <v>70.802529789256837</v>
      </c>
      <c r="AA688" s="3">
        <f>EXP(Ferez!$C$8+Ferez!$C$9*LN(Z688))</f>
        <v>17.682299199353757</v>
      </c>
      <c r="AB688" s="3">
        <f>Ferez!$D$8+Ferez!$D$9*Z688+Ferez!$D$10*AA688</f>
        <v>7.5684013524082019</v>
      </c>
      <c r="AC688" s="3">
        <f t="shared" si="99"/>
        <v>96.053230341018789</v>
      </c>
      <c r="AD688" s="3">
        <f>AC688*Ferez!$D$19</f>
        <v>48.026615170509395</v>
      </c>
      <c r="AE688" s="3">
        <f>(AD688/1000)*(10000/Ferez!$D$21)</f>
        <v>1.2006653792627349</v>
      </c>
      <c r="AF688" s="3">
        <f t="shared" si="100"/>
        <v>78.370931141665039</v>
      </c>
      <c r="AG688" s="3">
        <f>AF688*Ferez!$D$19</f>
        <v>39.18546557083252</v>
      </c>
      <c r="AH688" s="3">
        <f>(AG688/1000)*(10000/Ferez!$D$21)</f>
        <v>0.97963663927081313</v>
      </c>
      <c r="AI688" s="3">
        <f>AE688*Ferez!$D$20</f>
        <v>4.4024397239633606</v>
      </c>
    </row>
    <row r="689" spans="1:35" x14ac:dyDescent="0.25">
      <c r="A689" s="4">
        <v>1435</v>
      </c>
      <c r="B689" s="21" t="s">
        <v>3522</v>
      </c>
      <c r="C689" s="104">
        <v>3</v>
      </c>
      <c r="D689" s="22" t="s">
        <v>2242</v>
      </c>
      <c r="E689" s="100">
        <v>40709</v>
      </c>
      <c r="F689" s="100">
        <v>44204</v>
      </c>
      <c r="G689" s="105">
        <v>9.6</v>
      </c>
      <c r="H689" s="20" t="s">
        <v>2282</v>
      </c>
      <c r="I689" s="20" t="s">
        <v>2283</v>
      </c>
      <c r="J689" s="13">
        <v>2295</v>
      </c>
      <c r="K689" t="s">
        <v>7</v>
      </c>
      <c r="L689" t="s">
        <v>193</v>
      </c>
      <c r="M689" s="20" t="str">
        <f t="shared" si="94"/>
        <v>S</v>
      </c>
      <c r="N689" s="3">
        <v>9</v>
      </c>
      <c r="O689" s="23">
        <f t="shared" si="95"/>
        <v>9</v>
      </c>
      <c r="P689" s="3">
        <v>41.6</v>
      </c>
      <c r="Q689" s="3">
        <f>VLOOKUP(J689,Aux_H_adj!$X$2:$Y$922,2,FALSE)</f>
        <v>39.9</v>
      </c>
      <c r="R689" s="3">
        <f>VLOOKUP(J689,Aux_H_adj!$X$2:$Z$922,3,FALSE)</f>
        <v>41.6</v>
      </c>
      <c r="S689" s="3">
        <f t="shared" si="92"/>
        <v>13.241691265245693</v>
      </c>
      <c r="T689" s="3">
        <v>55.8</v>
      </c>
      <c r="U689" s="23">
        <f t="shared" si="96"/>
        <v>50.71</v>
      </c>
      <c r="V689" s="3">
        <f t="shared" si="93"/>
        <v>16.141494328380027</v>
      </c>
      <c r="W689" s="27">
        <f t="shared" si="97"/>
        <v>1.38E-2</v>
      </c>
      <c r="X689" s="27">
        <f t="shared" si="98"/>
        <v>2.0500000000000001E-2</v>
      </c>
      <c r="Y689" s="3">
        <f>VLOOKUP(K689,SSP!$B$2:$D$113,3,FALSE)</f>
        <v>0.57999999999999996</v>
      </c>
      <c r="Z689" s="3">
        <f>EXP(Ferez!$B$8+Ferez!$B$9*LN(X689)+Ferez!$B$10*LN(O689)+Ferez!$B$11*LN(Y689))</f>
        <v>50.451675984681977</v>
      </c>
      <c r="AA689" s="3">
        <f>EXP(Ferez!$C$8+Ferez!$C$9*LN(Z689))</f>
        <v>13.751201704734489</v>
      </c>
      <c r="AB689" s="3">
        <f>Ferez!$D$8+Ferez!$D$9*Z689+Ferez!$D$10*AA689</f>
        <v>5.4039820518935215</v>
      </c>
      <c r="AC689" s="3">
        <f t="shared" si="99"/>
        <v>69.606859741309989</v>
      </c>
      <c r="AD689" s="3">
        <f>AC689*Ferez!$D$19</f>
        <v>34.803429870654995</v>
      </c>
      <c r="AE689" s="3">
        <f>(AD689/1000)*(10000/Ferez!$D$21)</f>
        <v>0.87008574676637496</v>
      </c>
      <c r="AF689" s="3">
        <f t="shared" si="100"/>
        <v>55.855658036575498</v>
      </c>
      <c r="AG689" s="3">
        <f>AF689*Ferez!$D$19</f>
        <v>27.927829018287749</v>
      </c>
      <c r="AH689" s="3">
        <f>(AG689/1000)*(10000/Ferez!$D$21)</f>
        <v>0.69819572545719366</v>
      </c>
      <c r="AI689" s="3">
        <f>AE689*Ferez!$D$20</f>
        <v>3.1903144048100414</v>
      </c>
    </row>
    <row r="690" spans="1:35" x14ac:dyDescent="0.25">
      <c r="A690" s="4">
        <v>1436</v>
      </c>
      <c r="B690" s="21" t="s">
        <v>3522</v>
      </c>
      <c r="C690" s="104">
        <v>3</v>
      </c>
      <c r="D690" s="22" t="s">
        <v>2242</v>
      </c>
      <c r="E690" s="100">
        <v>40709</v>
      </c>
      <c r="F690" s="100">
        <v>44204</v>
      </c>
      <c r="G690" s="105">
        <v>9.6</v>
      </c>
      <c r="H690" s="20" t="s">
        <v>2282</v>
      </c>
      <c r="I690" s="20" t="s">
        <v>2284</v>
      </c>
      <c r="J690" s="13">
        <v>2295</v>
      </c>
      <c r="K690" t="s">
        <v>7</v>
      </c>
      <c r="L690" t="s">
        <v>193</v>
      </c>
      <c r="M690" s="20" t="str">
        <f t="shared" si="94"/>
        <v>S</v>
      </c>
      <c r="N690" s="3">
        <v>9</v>
      </c>
      <c r="O690" s="23">
        <f t="shared" si="95"/>
        <v>7.75</v>
      </c>
      <c r="P690" s="3">
        <v>39.9</v>
      </c>
      <c r="Q690" s="3">
        <f>VLOOKUP(J690,Aux_H_adj!$X$2:$Y$922,2,FALSE)</f>
        <v>39.9</v>
      </c>
      <c r="R690" s="3">
        <f>VLOOKUP(J690,Aux_H_adj!$X$2:$Z$922,3,FALSE)</f>
        <v>41.6</v>
      </c>
      <c r="S690" s="3">
        <f t="shared" si="92"/>
        <v>12.700564458733249</v>
      </c>
      <c r="T690" s="3">
        <v>55.8</v>
      </c>
      <c r="U690" s="23">
        <f t="shared" si="96"/>
        <v>48.64</v>
      </c>
      <c r="V690" s="3">
        <f t="shared" si="93"/>
        <v>15.48259286397958</v>
      </c>
      <c r="W690" s="27">
        <f t="shared" si="97"/>
        <v>1.2699999999999999E-2</v>
      </c>
      <c r="X690" s="27">
        <f t="shared" si="98"/>
        <v>1.8800000000000001E-2</v>
      </c>
      <c r="Y690" s="3">
        <f>VLOOKUP(K690,SSP!$B$2:$D$113,3,FALSE)</f>
        <v>0.57999999999999996</v>
      </c>
      <c r="Z690" s="3">
        <f>EXP(Ferez!$B$8+Ferez!$B$9*LN(X690)+Ferez!$B$10*LN(O690)+Ferez!$B$11*LN(Y690))</f>
        <v>40.263449993065805</v>
      </c>
      <c r="AA690" s="3">
        <f>EXP(Ferez!$C$8+Ferez!$C$9*LN(Z690))</f>
        <v>11.631985402236351</v>
      </c>
      <c r="AB690" s="3">
        <f>Ferez!$D$8+Ferez!$D$9*Z690+Ferez!$D$10*AA690</f>
        <v>4.3334472022662052</v>
      </c>
      <c r="AC690" s="3">
        <f t="shared" si="99"/>
        <v>56.228882597568365</v>
      </c>
      <c r="AD690" s="3">
        <f>AC690*Ferez!$D$19</f>
        <v>28.114441298784183</v>
      </c>
      <c r="AE690" s="3">
        <f>(AD690/1000)*(10000/Ferez!$D$21)</f>
        <v>0.70286103246960452</v>
      </c>
      <c r="AF690" s="3">
        <f t="shared" si="100"/>
        <v>44.596897195332012</v>
      </c>
      <c r="AG690" s="3">
        <f>AF690*Ferez!$D$19</f>
        <v>22.298448597666006</v>
      </c>
      <c r="AH690" s="3">
        <f>(AG690/1000)*(10000/Ferez!$D$21)</f>
        <v>0.55746121494165013</v>
      </c>
      <c r="AI690" s="3">
        <f>AE690*Ferez!$D$20</f>
        <v>2.5771571190552165</v>
      </c>
    </row>
    <row r="691" spans="1:35" x14ac:dyDescent="0.25">
      <c r="A691" s="4">
        <v>1437</v>
      </c>
      <c r="B691" s="21" t="s">
        <v>3522</v>
      </c>
      <c r="C691" s="104">
        <v>3</v>
      </c>
      <c r="D691" s="22" t="s">
        <v>2242</v>
      </c>
      <c r="E691" s="100">
        <v>40709</v>
      </c>
      <c r="F691" s="100">
        <v>44204</v>
      </c>
      <c r="G691" s="105">
        <v>9.6</v>
      </c>
      <c r="H691" s="20" t="s">
        <v>2285</v>
      </c>
      <c r="I691" s="20" t="s">
        <v>2286</v>
      </c>
      <c r="J691" s="13">
        <v>2296</v>
      </c>
      <c r="K691" t="s">
        <v>7</v>
      </c>
      <c r="L691" t="s">
        <v>193</v>
      </c>
      <c r="M691" s="20" t="str">
        <f t="shared" si="94"/>
        <v>S</v>
      </c>
      <c r="N691" s="3">
        <v>8.5</v>
      </c>
      <c r="O691" s="23">
        <f t="shared" si="95"/>
        <v>8.5</v>
      </c>
      <c r="P691" s="3">
        <v>27</v>
      </c>
      <c r="Q691" s="3">
        <f>VLOOKUP(J691,Aux_H_adj!$X$2:$Y$922,2,FALSE)</f>
        <v>16</v>
      </c>
      <c r="R691" s="3">
        <f>VLOOKUP(J691,Aux_H_adj!$X$2:$Z$922,3,FALSE)</f>
        <v>27</v>
      </c>
      <c r="S691" s="3">
        <f t="shared" si="92"/>
        <v>8.5943669269623477</v>
      </c>
      <c r="T691" s="3">
        <v>44</v>
      </c>
      <c r="U691" s="23">
        <f t="shared" si="96"/>
        <v>32.92</v>
      </c>
      <c r="V691" s="3">
        <f t="shared" si="93"/>
        <v>10.478761453170391</v>
      </c>
      <c r="W691" s="27">
        <f t="shared" si="97"/>
        <v>5.7999999999999996E-3</v>
      </c>
      <c r="X691" s="27">
        <f t="shared" si="98"/>
        <v>8.6E-3</v>
      </c>
      <c r="Y691" s="3">
        <f>VLOOKUP(K691,SSP!$B$2:$D$113,3,FALSE)</f>
        <v>0.57999999999999996</v>
      </c>
      <c r="Z691" s="3">
        <f>EXP(Ferez!$B$8+Ferez!$B$9*LN(X691)+Ferez!$B$10*LN(O691)+Ferez!$B$11*LN(Y691))</f>
        <v>21.014774778787864</v>
      </c>
      <c r="AA691" s="3">
        <f>EXP(Ferez!$C$8+Ferez!$C$9*LN(Z691))</f>
        <v>7.1801203922610686</v>
      </c>
      <c r="AB691" s="3">
        <f>Ferez!$D$8+Ferez!$D$9*Z691+Ferez!$D$10*AA691</f>
        <v>2.349507465317946</v>
      </c>
      <c r="AC691" s="3">
        <f t="shared" si="99"/>
        <v>30.544402636366879</v>
      </c>
      <c r="AD691" s="3">
        <f>AC691*Ferez!$D$19</f>
        <v>15.27220131818344</v>
      </c>
      <c r="AE691" s="3">
        <f>(AD691/1000)*(10000/Ferez!$D$21)</f>
        <v>0.38180503295458595</v>
      </c>
      <c r="AF691" s="3">
        <f t="shared" si="100"/>
        <v>23.364282244105809</v>
      </c>
      <c r="AG691" s="3">
        <f>AF691*Ferez!$D$19</f>
        <v>11.682141122052904</v>
      </c>
      <c r="AH691" s="3">
        <f>(AG691/1000)*(10000/Ferez!$D$21)</f>
        <v>0.29205352805132262</v>
      </c>
      <c r="AI691" s="3">
        <f>AE691*Ferez!$D$20</f>
        <v>1.3999517875001484</v>
      </c>
    </row>
    <row r="692" spans="1:35" x14ac:dyDescent="0.25">
      <c r="A692" s="4">
        <v>1438</v>
      </c>
      <c r="B692" s="21" t="s">
        <v>3522</v>
      </c>
      <c r="C692" s="104">
        <v>3</v>
      </c>
      <c r="D692" s="22" t="s">
        <v>2242</v>
      </c>
      <c r="E692" s="100">
        <v>40709</v>
      </c>
      <c r="F692" s="100">
        <v>44204</v>
      </c>
      <c r="G692" s="105">
        <v>9.6</v>
      </c>
      <c r="H692" s="20" t="s">
        <v>2285</v>
      </c>
      <c r="I692" s="20" t="s">
        <v>2287</v>
      </c>
      <c r="J692" s="13">
        <v>2296</v>
      </c>
      <c r="K692" t="s">
        <v>7</v>
      </c>
      <c r="L692" t="s">
        <v>193</v>
      </c>
      <c r="M692" s="20" t="str">
        <f t="shared" si="94"/>
        <v>S</v>
      </c>
      <c r="N692" s="3">
        <v>8.5</v>
      </c>
      <c r="O692" s="23">
        <f t="shared" si="95"/>
        <v>6.29</v>
      </c>
      <c r="P692" s="3">
        <v>25</v>
      </c>
      <c r="Q692" s="3">
        <f>VLOOKUP(J692,Aux_H_adj!$X$2:$Y$922,2,FALSE)</f>
        <v>16</v>
      </c>
      <c r="R692" s="3">
        <f>VLOOKUP(J692,Aux_H_adj!$X$2:$Z$922,3,FALSE)</f>
        <v>27</v>
      </c>
      <c r="S692" s="3">
        <f t="shared" si="92"/>
        <v>7.9577471545947667</v>
      </c>
      <c r="T692" s="3">
        <v>44</v>
      </c>
      <c r="U692" s="23">
        <f t="shared" si="96"/>
        <v>30.48</v>
      </c>
      <c r="V692" s="3">
        <f t="shared" si="93"/>
        <v>9.7020853308819408</v>
      </c>
      <c r="W692" s="27">
        <f t="shared" si="97"/>
        <v>5.0000000000000001E-3</v>
      </c>
      <c r="X692" s="27">
        <f t="shared" si="98"/>
        <v>7.4000000000000003E-3</v>
      </c>
      <c r="Y692" s="3">
        <f>VLOOKUP(K692,SSP!$B$2:$D$113,3,FALSE)</f>
        <v>0.57999999999999996</v>
      </c>
      <c r="Z692" s="3">
        <f>EXP(Ferez!$B$8+Ferez!$B$9*LN(X692)+Ferez!$B$10*LN(O692)+Ferez!$B$11*LN(Y692))</f>
        <v>13.649659451705517</v>
      </c>
      <c r="AA692" s="3">
        <f>EXP(Ferez!$C$8+Ferez!$C$9*LN(Z692))</f>
        <v>5.2129598378478219</v>
      </c>
      <c r="AB692" s="3">
        <f>Ferez!$D$8+Ferez!$D$9*Z692+Ferez!$D$10*AA692</f>
        <v>1.6131332119350565</v>
      </c>
      <c r="AC692" s="3">
        <f t="shared" si="99"/>
        <v>20.475752501488397</v>
      </c>
      <c r="AD692" s="3">
        <f>AC692*Ferez!$D$19</f>
        <v>10.237876250744199</v>
      </c>
      <c r="AE692" s="3">
        <f>(AD692/1000)*(10000/Ferez!$D$21)</f>
        <v>0.25594690626860495</v>
      </c>
      <c r="AF692" s="3">
        <f t="shared" si="100"/>
        <v>15.262792663640575</v>
      </c>
      <c r="AG692" s="3">
        <f>AF692*Ferez!$D$19</f>
        <v>7.6313963318202873</v>
      </c>
      <c r="AH692" s="3">
        <f>(AG692/1000)*(10000/Ferez!$D$21)</f>
        <v>0.19078490829550718</v>
      </c>
      <c r="AI692" s="3">
        <f>AE692*Ferez!$D$20</f>
        <v>0.93847198965155143</v>
      </c>
    </row>
    <row r="693" spans="1:35" x14ac:dyDescent="0.25">
      <c r="A693" s="4">
        <v>1439</v>
      </c>
      <c r="B693" s="21" t="s">
        <v>3522</v>
      </c>
      <c r="C693" s="104">
        <v>3</v>
      </c>
      <c r="D693" s="22" t="s">
        <v>2242</v>
      </c>
      <c r="E693" s="100">
        <v>40709</v>
      </c>
      <c r="F693" s="100">
        <v>44204</v>
      </c>
      <c r="G693" s="105">
        <v>9.6</v>
      </c>
      <c r="H693" s="20" t="s">
        <v>2285</v>
      </c>
      <c r="I693" s="20" t="s">
        <v>2288</v>
      </c>
      <c r="J693" s="13">
        <v>2296</v>
      </c>
      <c r="K693" t="s">
        <v>7</v>
      </c>
      <c r="L693" t="s">
        <v>193</v>
      </c>
      <c r="M693" s="20" t="str">
        <f t="shared" si="94"/>
        <v>S</v>
      </c>
      <c r="N693" s="3">
        <v>8.5</v>
      </c>
      <c r="O693" s="23">
        <f t="shared" si="95"/>
        <v>4.9000000000000004</v>
      </c>
      <c r="P693" s="3">
        <v>16</v>
      </c>
      <c r="Q693" s="3">
        <f>VLOOKUP(J693,Aux_H_adj!$X$2:$Y$922,2,FALSE)</f>
        <v>16</v>
      </c>
      <c r="R693" s="3">
        <f>VLOOKUP(J693,Aux_H_adj!$X$2:$Z$922,3,FALSE)</f>
        <v>27</v>
      </c>
      <c r="S693" s="3">
        <f t="shared" si="92"/>
        <v>5.0929581789406511</v>
      </c>
      <c r="T693" s="3">
        <v>44</v>
      </c>
      <c r="U693" s="23">
        <f t="shared" si="96"/>
        <v>19.510000000000002</v>
      </c>
      <c r="V693" s="3">
        <f t="shared" si="93"/>
        <v>6.2102258794457565</v>
      </c>
      <c r="W693" s="27">
        <f t="shared" si="97"/>
        <v>2E-3</v>
      </c>
      <c r="X693" s="27">
        <f t="shared" si="98"/>
        <v>3.0000000000000001E-3</v>
      </c>
      <c r="Y693" s="3">
        <f>VLOOKUP(K693,SSP!$B$2:$D$113,3,FALSE)</f>
        <v>0.57999999999999996</v>
      </c>
      <c r="Z693" s="3">
        <f>EXP(Ferez!$B$8+Ferez!$B$9*LN(X693)+Ferez!$B$10*LN(O693)+Ferez!$B$11*LN(Y693))</f>
        <v>4.5743052505281696</v>
      </c>
      <c r="AA693" s="3">
        <f>EXP(Ferez!$C$8+Ferez!$C$9*LN(Z693))</f>
        <v>2.3163249808747</v>
      </c>
      <c r="AB693" s="3">
        <f>Ferez!$D$8+Ferez!$D$9*Z693+Ferez!$D$10*AA693</f>
        <v>0.74652174901645352</v>
      </c>
      <c r="AC693" s="3">
        <f t="shared" si="99"/>
        <v>7.6371519804193237</v>
      </c>
      <c r="AD693" s="3">
        <f>AC693*Ferez!$D$19</f>
        <v>3.8185759902096619</v>
      </c>
      <c r="AE693" s="3">
        <f>(AD693/1000)*(10000/Ferez!$D$21)</f>
        <v>9.5464399755241541E-2</v>
      </c>
      <c r="AF693" s="3">
        <f t="shared" si="100"/>
        <v>5.3208269995446233</v>
      </c>
      <c r="AG693" s="3">
        <f>AF693*Ferez!$D$19</f>
        <v>2.6604134997723117</v>
      </c>
      <c r="AH693" s="3">
        <f>(AG693/1000)*(10000/Ferez!$D$21)</f>
        <v>6.6510337494307792E-2</v>
      </c>
      <c r="AI693" s="3">
        <f>AE693*Ferez!$D$20</f>
        <v>0.35003613243588566</v>
      </c>
    </row>
    <row r="694" spans="1:35" x14ac:dyDescent="0.25">
      <c r="A694" s="4">
        <v>1455</v>
      </c>
      <c r="B694" s="21" t="s">
        <v>3522</v>
      </c>
      <c r="C694" s="104">
        <v>3</v>
      </c>
      <c r="D694" s="22" t="s">
        <v>2242</v>
      </c>
      <c r="E694" s="100">
        <v>40709</v>
      </c>
      <c r="F694" s="100">
        <v>44204</v>
      </c>
      <c r="G694" s="105">
        <v>9.6</v>
      </c>
      <c r="H694" s="20" t="s">
        <v>2309</v>
      </c>
      <c r="I694" s="20" t="s">
        <v>2310</v>
      </c>
      <c r="J694" s="13">
        <v>2297</v>
      </c>
      <c r="K694" t="s">
        <v>7</v>
      </c>
      <c r="L694" t="s">
        <v>193</v>
      </c>
      <c r="M694" s="20" t="str">
        <f t="shared" si="94"/>
        <v>S</v>
      </c>
      <c r="N694" s="3">
        <v>8</v>
      </c>
      <c r="O694" s="23">
        <f t="shared" si="95"/>
        <v>7.68</v>
      </c>
      <c r="P694" s="3">
        <v>39</v>
      </c>
      <c r="Q694" s="3">
        <f>VLOOKUP(J694,Aux_H_adj!$X$2:$Y$922,2,FALSE)</f>
        <v>39</v>
      </c>
      <c r="R694" s="3">
        <f>VLOOKUP(J694,Aux_H_adj!$X$2:$Z$922,3,FALSE)</f>
        <v>54</v>
      </c>
      <c r="S694" s="3">
        <f t="shared" si="92"/>
        <v>12.414085561167836</v>
      </c>
      <c r="T694" s="3">
        <v>76</v>
      </c>
      <c r="U694" s="23">
        <f t="shared" si="96"/>
        <v>47.54</v>
      </c>
      <c r="V694" s="3">
        <f t="shared" si="93"/>
        <v>15.132451989177408</v>
      </c>
      <c r="W694" s="27">
        <f t="shared" si="97"/>
        <v>1.21E-2</v>
      </c>
      <c r="X694" s="27">
        <f t="shared" si="98"/>
        <v>1.7999999999999999E-2</v>
      </c>
      <c r="Y694" s="3">
        <f>VLOOKUP(K694,SSP!$B$2:$D$113,3,FALSE)</f>
        <v>0.57999999999999996</v>
      </c>
      <c r="Z694" s="3">
        <f>EXP(Ferez!$B$8+Ferez!$B$9*LN(X694)+Ferez!$B$10*LN(O694)+Ferez!$B$11*LN(Y694))</f>
        <v>38.306882722289942</v>
      </c>
      <c r="AA694" s="3">
        <f>EXP(Ferez!$C$8+Ferez!$C$9*LN(Z694))</f>
        <v>11.209905237023399</v>
      </c>
      <c r="AB694" s="3">
        <f>Ferez!$D$8+Ferez!$D$9*Z694+Ferez!$D$10*AA694</f>
        <v>4.1291616141327276</v>
      </c>
      <c r="AC694" s="3">
        <f t="shared" si="99"/>
        <v>53.645949573446067</v>
      </c>
      <c r="AD694" s="3">
        <f>AC694*Ferez!$D$19</f>
        <v>26.822974786723034</v>
      </c>
      <c r="AE694" s="3">
        <f>(AD694/1000)*(10000/Ferez!$D$21)</f>
        <v>0.67057436966807582</v>
      </c>
      <c r="AF694" s="3">
        <f t="shared" si="100"/>
        <v>42.436044336422668</v>
      </c>
      <c r="AG694" s="3">
        <f>AF694*Ferez!$D$19</f>
        <v>21.218022168211334</v>
      </c>
      <c r="AH694" s="3">
        <f>(AG694/1000)*(10000/Ferez!$D$21)</f>
        <v>0.53045055420528331</v>
      </c>
      <c r="AI694" s="3">
        <f>AE694*Ferez!$D$20</f>
        <v>2.4587726887829446</v>
      </c>
    </row>
    <row r="695" spans="1:35" x14ac:dyDescent="0.25">
      <c r="A695" s="4">
        <v>1456</v>
      </c>
      <c r="B695" s="21" t="s">
        <v>3522</v>
      </c>
      <c r="C695" s="104">
        <v>3</v>
      </c>
      <c r="D695" s="22" t="s">
        <v>2242</v>
      </c>
      <c r="E695" s="100">
        <v>40709</v>
      </c>
      <c r="F695" s="100">
        <v>44204</v>
      </c>
      <c r="G695" s="105">
        <v>9.6</v>
      </c>
      <c r="H695" s="20" t="s">
        <v>2309</v>
      </c>
      <c r="I695" s="20" t="s">
        <v>2311</v>
      </c>
      <c r="J695" s="13">
        <v>2297</v>
      </c>
      <c r="K695" t="s">
        <v>7</v>
      </c>
      <c r="L695" t="s">
        <v>193</v>
      </c>
      <c r="M695" s="20" t="str">
        <f t="shared" si="94"/>
        <v>S</v>
      </c>
      <c r="N695" s="3">
        <v>8</v>
      </c>
      <c r="O695" s="23">
        <f t="shared" si="95"/>
        <v>7.91</v>
      </c>
      <c r="P695" s="3">
        <v>42</v>
      </c>
      <c r="Q695" s="3">
        <f>VLOOKUP(J695,Aux_H_adj!$X$2:$Y$922,2,FALSE)</f>
        <v>39</v>
      </c>
      <c r="R695" s="3">
        <f>VLOOKUP(J695,Aux_H_adj!$X$2:$Z$922,3,FALSE)</f>
        <v>54</v>
      </c>
      <c r="S695" s="3">
        <f t="shared" si="92"/>
        <v>13.369015219719209</v>
      </c>
      <c r="T695" s="3">
        <v>76</v>
      </c>
      <c r="U695" s="23">
        <f t="shared" si="96"/>
        <v>51.2</v>
      </c>
      <c r="V695" s="3">
        <f t="shared" si="93"/>
        <v>16.297466172610083</v>
      </c>
      <c r="W695" s="27">
        <f t="shared" si="97"/>
        <v>1.4E-2</v>
      </c>
      <c r="X695" s="27">
        <f t="shared" si="98"/>
        <v>2.0899999999999998E-2</v>
      </c>
      <c r="Y695" s="3">
        <f>VLOOKUP(K695,SSP!$B$2:$D$113,3,FALSE)</f>
        <v>0.57999999999999996</v>
      </c>
      <c r="Z695" s="3">
        <f>EXP(Ferez!$B$8+Ferez!$B$9*LN(X695)+Ferez!$B$10*LN(O695)+Ferez!$B$11*LN(Y695))</f>
        <v>45.383724486896426</v>
      </c>
      <c r="AA695" s="3">
        <f>EXP(Ferez!$C$8+Ferez!$C$9*LN(Z695))</f>
        <v>12.71242013519435</v>
      </c>
      <c r="AB695" s="3">
        <f>Ferez!$D$8+Ferez!$D$9*Z695+Ferez!$D$10*AA695</f>
        <v>4.8701370850766716</v>
      </c>
      <c r="AC695" s="3">
        <f t="shared" si="99"/>
        <v>62.966281707167447</v>
      </c>
      <c r="AD695" s="3">
        <f>AC695*Ferez!$D$19</f>
        <v>31.483140853583723</v>
      </c>
      <c r="AE695" s="3">
        <f>(AD695/1000)*(10000/Ferez!$D$21)</f>
        <v>0.78707852133959311</v>
      </c>
      <c r="AF695" s="3">
        <f t="shared" si="100"/>
        <v>50.253861571973097</v>
      </c>
      <c r="AG695" s="3">
        <f>AF695*Ferez!$D$19</f>
        <v>25.126930785986548</v>
      </c>
      <c r="AH695" s="3">
        <f>(AG695/1000)*(10000/Ferez!$D$21)</f>
        <v>0.62817326964966369</v>
      </c>
      <c r="AI695" s="3">
        <f>AE695*Ferez!$D$20</f>
        <v>2.8859545782451748</v>
      </c>
    </row>
    <row r="696" spans="1:35" x14ac:dyDescent="0.25">
      <c r="A696" s="4">
        <v>1457</v>
      </c>
      <c r="B696" s="21" t="s">
        <v>3522</v>
      </c>
      <c r="C696" s="104">
        <v>3</v>
      </c>
      <c r="D696" s="22" t="s">
        <v>2242</v>
      </c>
      <c r="E696" s="100">
        <v>40709</v>
      </c>
      <c r="F696" s="100">
        <v>44204</v>
      </c>
      <c r="G696" s="105">
        <v>9.6</v>
      </c>
      <c r="H696" s="20" t="s">
        <v>2309</v>
      </c>
      <c r="I696" s="20" t="s">
        <v>2312</v>
      </c>
      <c r="J696" s="13">
        <v>2297</v>
      </c>
      <c r="K696" t="s">
        <v>7</v>
      </c>
      <c r="L696" t="s">
        <v>193</v>
      </c>
      <c r="M696" s="20" t="str">
        <f t="shared" si="94"/>
        <v>S</v>
      </c>
      <c r="N696" s="3">
        <v>8</v>
      </c>
      <c r="O696" s="23">
        <f t="shared" si="95"/>
        <v>8</v>
      </c>
      <c r="P696" s="3">
        <v>54</v>
      </c>
      <c r="Q696" s="3">
        <f>VLOOKUP(J696,Aux_H_adj!$X$2:$Y$922,2,FALSE)</f>
        <v>39</v>
      </c>
      <c r="R696" s="3">
        <f>VLOOKUP(J696,Aux_H_adj!$X$2:$Z$922,3,FALSE)</f>
        <v>54</v>
      </c>
      <c r="S696" s="3">
        <f t="shared" si="92"/>
        <v>17.188733853924695</v>
      </c>
      <c r="T696" s="3">
        <v>76</v>
      </c>
      <c r="U696" s="23">
        <f t="shared" si="96"/>
        <v>65.83</v>
      </c>
      <c r="V696" s="3">
        <f t="shared" si="93"/>
        <v>20.954339807478942</v>
      </c>
      <c r="W696" s="27">
        <f t="shared" si="97"/>
        <v>2.3199999999999998E-2</v>
      </c>
      <c r="X696" s="27">
        <f t="shared" si="98"/>
        <v>3.4500000000000003E-2</v>
      </c>
      <c r="Y696" s="3">
        <f>VLOOKUP(K696,SSP!$B$2:$D$113,3,FALSE)</f>
        <v>0.57999999999999996</v>
      </c>
      <c r="Z696" s="3">
        <f>EXP(Ferez!$B$8+Ferez!$B$9*LN(X696)+Ferez!$B$10*LN(O696)+Ferez!$B$11*LN(Y696))</f>
        <v>73.673629273268077</v>
      </c>
      <c r="AA696" s="3">
        <f>EXP(Ferez!$C$8+Ferez!$C$9*LN(Z696))</f>
        <v>18.21157796630996</v>
      </c>
      <c r="AB696" s="3">
        <f>Ferez!$D$8+Ferez!$D$9*Z696+Ferez!$D$10*AA696</f>
        <v>7.8759408846494612</v>
      </c>
      <c r="AC696" s="3">
        <f t="shared" si="99"/>
        <v>99.761148124227503</v>
      </c>
      <c r="AD696" s="3">
        <f>AC696*Ferez!$D$19</f>
        <v>49.880574062113752</v>
      </c>
      <c r="AE696" s="3">
        <f>(AD696/1000)*(10000/Ferez!$D$21)</f>
        <v>1.2470143515528438</v>
      </c>
      <c r="AF696" s="3">
        <f t="shared" si="100"/>
        <v>81.549570157917543</v>
      </c>
      <c r="AG696" s="3">
        <f>AF696*Ferez!$D$19</f>
        <v>40.774785078958772</v>
      </c>
      <c r="AH696" s="3">
        <f>(AG696/1000)*(10000/Ferez!$D$21)</f>
        <v>1.0193696269739694</v>
      </c>
      <c r="AI696" s="3">
        <f>AE696*Ferez!$D$20</f>
        <v>4.5723859556937603</v>
      </c>
    </row>
    <row r="697" spans="1:35" x14ac:dyDescent="0.25">
      <c r="A697" s="4">
        <v>1458</v>
      </c>
      <c r="B697" s="21" t="s">
        <v>3522</v>
      </c>
      <c r="C697" s="104">
        <v>3</v>
      </c>
      <c r="D697" s="22" t="s">
        <v>2242</v>
      </c>
      <c r="E697" s="100">
        <v>40709</v>
      </c>
      <c r="F697" s="100">
        <v>44204</v>
      </c>
      <c r="G697" s="105">
        <v>9.6</v>
      </c>
      <c r="H697" s="20" t="s">
        <v>2313</v>
      </c>
      <c r="I697" s="20" t="s">
        <v>2314</v>
      </c>
      <c r="J697" s="13">
        <v>2298</v>
      </c>
      <c r="K697" t="s">
        <v>127</v>
      </c>
      <c r="L697" t="s">
        <v>126</v>
      </c>
      <c r="M697" s="20" t="str">
        <f t="shared" si="94"/>
        <v>N</v>
      </c>
      <c r="N697" s="3">
        <v>6.3</v>
      </c>
      <c r="O697" s="23">
        <f t="shared" si="95"/>
        <v>6.3</v>
      </c>
      <c r="P697" s="3">
        <v>23.7</v>
      </c>
      <c r="Q697" s="3">
        <f>VLOOKUP(J697,Aux_H_adj!$X$2:$Y$922,2,FALSE)</f>
        <v>23.7</v>
      </c>
      <c r="R697" s="3">
        <f>VLOOKUP(J697,Aux_H_adj!$X$2:$Z$922,3,FALSE)</f>
        <v>23.7</v>
      </c>
      <c r="S697" s="3">
        <f t="shared" si="92"/>
        <v>7.5439443025558388</v>
      </c>
      <c r="T697" s="3">
        <v>29.4</v>
      </c>
      <c r="U697" s="23">
        <f t="shared" si="96"/>
        <v>29.4</v>
      </c>
      <c r="V697" s="3">
        <f t="shared" si="93"/>
        <v>9.3583106538034464</v>
      </c>
      <c r="W697" s="27">
        <f t="shared" si="97"/>
        <v>4.4999999999999997E-3</v>
      </c>
      <c r="X697" s="27">
        <f t="shared" si="98"/>
        <v>6.8999999999999999E-3</v>
      </c>
      <c r="Y697" s="3">
        <f>VLOOKUP(K697,SSP!$B$2:$D$113,3,FALSE)</f>
        <v>0.61999999999999966</v>
      </c>
      <c r="Z697" s="3">
        <f>EXP(Ferez!$B$8+Ferez!$B$9*LN(X697)+Ferez!$B$10*LN(O697)+Ferez!$B$11*LN(Y697))</f>
        <v>13.698794678603978</v>
      </c>
      <c r="AA697" s="3">
        <f>EXP(Ferez!$C$8+Ferez!$C$9*LN(Z697))</f>
        <v>5.2268766715091264</v>
      </c>
      <c r="AB697" s="3">
        <f>Ferez!$D$8+Ferez!$D$9*Z697+Ferez!$D$10*AA697</f>
        <v>1.6179774267975584</v>
      </c>
      <c r="AC697" s="3">
        <f t="shared" si="99"/>
        <v>20.543648776910665</v>
      </c>
      <c r="AD697" s="3">
        <f>AC697*Ferez!$D$19</f>
        <v>10.271824388455332</v>
      </c>
      <c r="AE697" s="3">
        <f>(AD697/1000)*(10000/Ferez!$D$21)</f>
        <v>0.25679560971138332</v>
      </c>
      <c r="AF697" s="3">
        <f t="shared" si="100"/>
        <v>15.316772105401537</v>
      </c>
      <c r="AG697" s="3">
        <f>AF697*Ferez!$D$19</f>
        <v>7.6583860527007683</v>
      </c>
      <c r="AH697" s="3">
        <f>(AG697/1000)*(10000/Ferez!$D$21)</f>
        <v>0.19145965131751921</v>
      </c>
      <c r="AI697" s="3">
        <f>AE697*Ferez!$D$20</f>
        <v>0.94158390227507216</v>
      </c>
    </row>
    <row r="698" spans="1:35" x14ac:dyDescent="0.25">
      <c r="A698" s="4">
        <v>1459</v>
      </c>
      <c r="B698" s="21" t="s">
        <v>3522</v>
      </c>
      <c r="C698" s="104">
        <v>3</v>
      </c>
      <c r="D698" s="22" t="s">
        <v>2242</v>
      </c>
      <c r="E698" s="100">
        <v>40709</v>
      </c>
      <c r="F698" s="100">
        <v>44204</v>
      </c>
      <c r="G698" s="105">
        <v>9.6</v>
      </c>
      <c r="H698" s="20" t="s">
        <v>2315</v>
      </c>
      <c r="I698" s="20" t="s">
        <v>2316</v>
      </c>
      <c r="J698" s="13">
        <v>2299</v>
      </c>
      <c r="K698" t="s">
        <v>130</v>
      </c>
      <c r="L698" t="s">
        <v>130</v>
      </c>
      <c r="M698" s="20" t="str">
        <f t="shared" si="94"/>
        <v>N</v>
      </c>
      <c r="N698" s="3">
        <v>2.2999999999999998</v>
      </c>
      <c r="O698" s="23">
        <f t="shared" si="95"/>
        <v>2.2999999999999998</v>
      </c>
      <c r="P698" s="3">
        <v>17.7</v>
      </c>
      <c r="Q698" s="3">
        <f>VLOOKUP(J698,Aux_H_adj!$X$2:$Y$922,2,FALSE)</f>
        <v>17.7</v>
      </c>
      <c r="R698" s="3">
        <f>VLOOKUP(J698,Aux_H_adj!$X$2:$Z$922,3,FALSE)</f>
        <v>17.7</v>
      </c>
      <c r="S698" s="3">
        <f t="shared" si="92"/>
        <v>5.6340849854530948</v>
      </c>
      <c r="T698" s="3">
        <v>25.5</v>
      </c>
      <c r="U698" s="23">
        <f t="shared" si="96"/>
        <v>25.5</v>
      </c>
      <c r="V698" s="3">
        <f t="shared" si="93"/>
        <v>8.1169020976866619</v>
      </c>
      <c r="W698" s="27">
        <f t="shared" si="97"/>
        <v>2.5000000000000001E-3</v>
      </c>
      <c r="X698" s="27">
        <f t="shared" si="98"/>
        <v>5.1999999999999998E-3</v>
      </c>
      <c r="Y698" s="3">
        <f>VLOOKUP(K698,SSP!$B$2:$D$113,3,FALSE)</f>
        <v>0.49000000000000005</v>
      </c>
      <c r="Z698" s="3">
        <f>EXP(Ferez!$B$8+Ferez!$B$9*LN(X698)+Ferez!$B$10*LN(O698)+Ferez!$B$11*LN(Y698))</f>
        <v>3.1288419556845564</v>
      </c>
      <c r="AA698" s="3">
        <f>EXP(Ferez!$C$8+Ferez!$C$9*LN(Z698))</f>
        <v>1.7475026156009958</v>
      </c>
      <c r="AB698" s="3">
        <f>Ferez!$D$8+Ferez!$D$9*Z698+Ferez!$D$10*AA698</f>
        <v>0.61775917345163933</v>
      </c>
      <c r="AC698" s="3">
        <f t="shared" si="99"/>
        <v>5.494103744737191</v>
      </c>
      <c r="AD698" s="3">
        <f>AC698*Ferez!$D$19</f>
        <v>2.7470518723685955</v>
      </c>
      <c r="AE698" s="3">
        <f>(AD698/1000)*(10000/Ferez!$D$21)</f>
        <v>6.8676296809214887E-2</v>
      </c>
      <c r="AF698" s="3">
        <f t="shared" si="100"/>
        <v>3.7466011291361956</v>
      </c>
      <c r="AG698" s="3">
        <f>AF698*Ferez!$D$19</f>
        <v>1.8733005645680978</v>
      </c>
      <c r="AH698" s="3">
        <f>(AG698/1000)*(10000/Ferez!$D$21)</f>
        <v>4.6832514114202445E-2</v>
      </c>
      <c r="AI698" s="3">
        <f>AE698*Ferez!$D$20</f>
        <v>0.25181308830045457</v>
      </c>
    </row>
    <row r="699" spans="1:35" x14ac:dyDescent="0.25">
      <c r="A699" s="4">
        <v>1448</v>
      </c>
      <c r="B699" s="21" t="s">
        <v>3522</v>
      </c>
      <c r="C699" s="104">
        <v>3</v>
      </c>
      <c r="D699" s="22" t="s">
        <v>2242</v>
      </c>
      <c r="E699" s="100">
        <v>40709</v>
      </c>
      <c r="F699" s="100">
        <v>44204</v>
      </c>
      <c r="G699" s="105">
        <v>9.6</v>
      </c>
      <c r="H699" s="20" t="s">
        <v>2300</v>
      </c>
      <c r="I699" s="20" t="s">
        <v>2301</v>
      </c>
      <c r="J699" s="13">
        <v>2300</v>
      </c>
      <c r="K699" t="s">
        <v>4</v>
      </c>
      <c r="L699" t="s">
        <v>142</v>
      </c>
      <c r="M699" s="20" t="str">
        <f t="shared" si="94"/>
        <v>S</v>
      </c>
      <c r="N699" s="3">
        <v>6</v>
      </c>
      <c r="O699" s="23">
        <f t="shared" si="95"/>
        <v>4.8099999999999996</v>
      </c>
      <c r="P699" s="3">
        <v>15.5</v>
      </c>
      <c r="Q699" s="3">
        <f>VLOOKUP(J699,Aux_H_adj!$X$2:$Y$922,2,FALSE)</f>
        <v>15.5</v>
      </c>
      <c r="R699" s="3">
        <f>VLOOKUP(J699,Aux_H_adj!$X$2:$Z$922,3,FALSE)</f>
        <v>21.7</v>
      </c>
      <c r="S699" s="3">
        <f t="shared" si="92"/>
        <v>4.9338032358487558</v>
      </c>
      <c r="T699" s="3">
        <v>40</v>
      </c>
      <c r="U699" s="23">
        <f t="shared" si="96"/>
        <v>18.899999999999999</v>
      </c>
      <c r="V699" s="3">
        <f t="shared" si="93"/>
        <v>6.0160568488736432</v>
      </c>
      <c r="W699" s="27">
        <f t="shared" si="97"/>
        <v>1.9E-3</v>
      </c>
      <c r="X699" s="27">
        <f t="shared" si="98"/>
        <v>2.8E-3</v>
      </c>
      <c r="Y699" s="3">
        <f>VLOOKUP(K699,SSP!$B$2:$D$113,3,FALSE)</f>
        <v>0.46000000000000074</v>
      </c>
      <c r="Z699" s="3">
        <f>EXP(Ferez!$B$8+Ferez!$B$9*LN(X699)+Ferez!$B$10*LN(O699)+Ferez!$B$11*LN(Y699))</f>
        <v>3.3217339819401221</v>
      </c>
      <c r="AA699" s="3">
        <f>EXP(Ferez!$C$8+Ferez!$C$9*LN(Z699))</f>
        <v>1.8268173279157918</v>
      </c>
      <c r="AB699" s="3">
        <f>Ferez!$D$8+Ferez!$D$9*Z699+Ferez!$D$10*AA699</f>
        <v>0.63464830710555487</v>
      </c>
      <c r="AC699" s="3">
        <f t="shared" si="99"/>
        <v>5.7831996169614683</v>
      </c>
      <c r="AD699" s="3">
        <f>AC699*Ferez!$D$19</f>
        <v>2.8915998084807342</v>
      </c>
      <c r="AE699" s="3">
        <f>(AD699/1000)*(10000/Ferez!$D$21)</f>
        <v>7.2289995212018357E-2</v>
      </c>
      <c r="AF699" s="3">
        <f t="shared" si="100"/>
        <v>3.9563822890456768</v>
      </c>
      <c r="AG699" s="3">
        <f>AF699*Ferez!$D$19</f>
        <v>1.9781911445228384</v>
      </c>
      <c r="AH699" s="3">
        <f>(AG699/1000)*(10000/Ferez!$D$21)</f>
        <v>4.945477861307096E-2</v>
      </c>
      <c r="AI699" s="3">
        <f>AE699*Ferez!$D$20</f>
        <v>0.26506331577740061</v>
      </c>
    </row>
    <row r="700" spans="1:35" x14ac:dyDescent="0.25">
      <c r="A700" s="4">
        <v>1449</v>
      </c>
      <c r="B700" s="21" t="s">
        <v>3522</v>
      </c>
      <c r="C700" s="104">
        <v>3</v>
      </c>
      <c r="D700" s="22" t="s">
        <v>2242</v>
      </c>
      <c r="E700" s="100">
        <v>40709</v>
      </c>
      <c r="F700" s="100">
        <v>44204</v>
      </c>
      <c r="G700" s="105">
        <v>9.6</v>
      </c>
      <c r="H700" s="20" t="s">
        <v>2300</v>
      </c>
      <c r="I700" s="20" t="s">
        <v>2302</v>
      </c>
      <c r="J700" s="13">
        <v>2300</v>
      </c>
      <c r="K700" t="s">
        <v>4</v>
      </c>
      <c r="L700" t="s">
        <v>142</v>
      </c>
      <c r="M700" s="20" t="str">
        <f t="shared" si="94"/>
        <v>S</v>
      </c>
      <c r="N700" s="3">
        <v>6</v>
      </c>
      <c r="O700" s="23">
        <f t="shared" si="95"/>
        <v>6</v>
      </c>
      <c r="P700" s="3">
        <v>21.7</v>
      </c>
      <c r="Q700" s="3">
        <f>VLOOKUP(J700,Aux_H_adj!$X$2:$Y$922,2,FALSE)</f>
        <v>15.5</v>
      </c>
      <c r="R700" s="3">
        <f>VLOOKUP(J700,Aux_H_adj!$X$2:$Z$922,3,FALSE)</f>
        <v>21.7</v>
      </c>
      <c r="S700" s="3">
        <f t="shared" si="92"/>
        <v>6.9073245301882578</v>
      </c>
      <c r="T700" s="3">
        <v>40</v>
      </c>
      <c r="U700" s="23">
        <f t="shared" si="96"/>
        <v>26.45</v>
      </c>
      <c r="V700" s="3">
        <f t="shared" si="93"/>
        <v>8.4192964895612636</v>
      </c>
      <c r="W700" s="27">
        <f t="shared" si="97"/>
        <v>3.7000000000000002E-3</v>
      </c>
      <c r="X700" s="27">
        <f t="shared" si="98"/>
        <v>5.5999999999999999E-3</v>
      </c>
      <c r="Y700" s="3">
        <f>VLOOKUP(K700,SSP!$B$2:$D$113,3,FALSE)</f>
        <v>0.46000000000000074</v>
      </c>
      <c r="Z700" s="3">
        <f>EXP(Ferez!$B$8+Ferez!$B$9*LN(X700)+Ferez!$B$10*LN(O700)+Ferez!$B$11*LN(Y700))</f>
        <v>7.9091022401120226</v>
      </c>
      <c r="AA700" s="3">
        <f>EXP(Ferez!$C$8+Ferez!$C$9*LN(Z700))</f>
        <v>3.4772945185542596</v>
      </c>
      <c r="AB700" s="3">
        <f>Ferez!$D$8+Ferez!$D$9*Z700+Ferez!$D$10*AA700</f>
        <v>1.0566363331664317</v>
      </c>
      <c r="AC700" s="3">
        <f t="shared" si="99"/>
        <v>12.443033091832715</v>
      </c>
      <c r="AD700" s="3">
        <f>AC700*Ferez!$D$19</f>
        <v>6.2215165459163577</v>
      </c>
      <c r="AE700" s="3">
        <f>(AD700/1000)*(10000/Ferez!$D$21)</f>
        <v>0.15553791364790895</v>
      </c>
      <c r="AF700" s="3">
        <f t="shared" si="100"/>
        <v>8.965738573278454</v>
      </c>
      <c r="AG700" s="3">
        <f>AF700*Ferez!$D$19</f>
        <v>4.482869286639227</v>
      </c>
      <c r="AH700" s="3">
        <f>(AG700/1000)*(10000/Ferez!$D$21)</f>
        <v>0.11207173216598067</v>
      </c>
      <c r="AI700" s="3">
        <f>AE700*Ferez!$D$20</f>
        <v>0.57030568337566612</v>
      </c>
    </row>
    <row r="701" spans="1:35" x14ac:dyDescent="0.25">
      <c r="A701" s="4">
        <v>1450</v>
      </c>
      <c r="B701" s="21" t="s">
        <v>3522</v>
      </c>
      <c r="C701" s="104">
        <v>3</v>
      </c>
      <c r="D701" s="22" t="s">
        <v>2242</v>
      </c>
      <c r="E701" s="100">
        <v>40709</v>
      </c>
      <c r="F701" s="100">
        <v>44204</v>
      </c>
      <c r="G701" s="105">
        <v>9.6</v>
      </c>
      <c r="H701" s="20" t="s">
        <v>2300</v>
      </c>
      <c r="I701" s="20" t="s">
        <v>2303</v>
      </c>
      <c r="J701" s="13">
        <v>2300</v>
      </c>
      <c r="K701" t="s">
        <v>4</v>
      </c>
      <c r="L701" t="s">
        <v>142</v>
      </c>
      <c r="M701" s="20" t="str">
        <f t="shared" si="94"/>
        <v>S</v>
      </c>
      <c r="N701" s="3">
        <v>6</v>
      </c>
      <c r="O701" s="23">
        <f t="shared" si="95"/>
        <v>5.36</v>
      </c>
      <c r="P701" s="3">
        <v>18.5</v>
      </c>
      <c r="Q701" s="3">
        <f>VLOOKUP(J701,Aux_H_adj!$X$2:$Y$922,2,FALSE)</f>
        <v>15.5</v>
      </c>
      <c r="R701" s="3">
        <f>VLOOKUP(J701,Aux_H_adj!$X$2:$Z$922,3,FALSE)</f>
        <v>21.7</v>
      </c>
      <c r="S701" s="3">
        <f t="shared" si="92"/>
        <v>5.8887328944001274</v>
      </c>
      <c r="T701" s="3">
        <v>40</v>
      </c>
      <c r="U701" s="23">
        <f t="shared" si="96"/>
        <v>22.55</v>
      </c>
      <c r="V701" s="3">
        <f t="shared" si="93"/>
        <v>7.1778879334444801</v>
      </c>
      <c r="W701" s="27">
        <f t="shared" si="97"/>
        <v>2.7000000000000001E-3</v>
      </c>
      <c r="X701" s="27">
        <f t="shared" si="98"/>
        <v>4.0000000000000001E-3</v>
      </c>
      <c r="Y701" s="3">
        <f>VLOOKUP(K701,SSP!$B$2:$D$113,3,FALSE)</f>
        <v>0.46000000000000074</v>
      </c>
      <c r="Z701" s="3">
        <f>EXP(Ferez!$B$8+Ferez!$B$9*LN(X701)+Ferez!$B$10*LN(O701)+Ferez!$B$11*LN(Y701))</f>
        <v>5.16352104313808</v>
      </c>
      <c r="AA701" s="3">
        <f>EXP(Ferez!$C$8+Ferez!$C$9*LN(Z701))</f>
        <v>2.5342097209895269</v>
      </c>
      <c r="AB701" s="3">
        <f>Ferez!$D$8+Ferez!$D$9*Z701+Ferez!$D$10*AA701</f>
        <v>0.8002151613726981</v>
      </c>
      <c r="AC701" s="3">
        <f t="shared" si="99"/>
        <v>8.4979459255003054</v>
      </c>
      <c r="AD701" s="3">
        <f>AC701*Ferez!$D$19</f>
        <v>4.2489729627501527</v>
      </c>
      <c r="AE701" s="3">
        <f>(AD701/1000)*(10000/Ferez!$D$21)</f>
        <v>0.1062243240687538</v>
      </c>
      <c r="AF701" s="3">
        <f t="shared" si="100"/>
        <v>5.963736204510778</v>
      </c>
      <c r="AG701" s="3">
        <f>AF701*Ferez!$D$19</f>
        <v>2.981868102255389</v>
      </c>
      <c r="AH701" s="3">
        <f>(AG701/1000)*(10000/Ferez!$D$21)</f>
        <v>7.4546702556384722E-2</v>
      </c>
      <c r="AI701" s="3">
        <f>AE701*Ferez!$D$20</f>
        <v>0.38948918825209727</v>
      </c>
    </row>
    <row r="702" spans="1:35" x14ac:dyDescent="0.25">
      <c r="A702" s="4">
        <v>1444</v>
      </c>
      <c r="B702" s="21" t="s">
        <v>3522</v>
      </c>
      <c r="C702" s="104">
        <v>3</v>
      </c>
      <c r="D702" s="22" t="s">
        <v>2242</v>
      </c>
      <c r="E702" s="100">
        <v>40709</v>
      </c>
      <c r="F702" s="100">
        <v>44204</v>
      </c>
      <c r="G702" s="105">
        <v>9.6</v>
      </c>
      <c r="H702" s="20" t="s">
        <v>2295</v>
      </c>
      <c r="I702" s="20" t="s">
        <v>2296</v>
      </c>
      <c r="J702" s="13">
        <v>2500</v>
      </c>
      <c r="K702" t="s">
        <v>12</v>
      </c>
      <c r="L702" t="s">
        <v>30</v>
      </c>
      <c r="M702" s="20" t="str">
        <f t="shared" si="94"/>
        <v>S</v>
      </c>
      <c r="N702" s="3">
        <v>6.5</v>
      </c>
      <c r="O702" s="23">
        <f t="shared" si="95"/>
        <v>6.5</v>
      </c>
      <c r="P702" s="3">
        <v>32.799999999999997</v>
      </c>
      <c r="Q702" s="3">
        <f>VLOOKUP(J702,Aux_H_adj!$X$2:$Y$922,2,FALSE)</f>
        <v>21.3</v>
      </c>
      <c r="R702" s="3">
        <f>VLOOKUP(J702,Aux_H_adj!$X$2:$Z$922,3,FALSE)</f>
        <v>32.799999999999997</v>
      </c>
      <c r="S702" s="3">
        <f t="shared" si="92"/>
        <v>10.440564266828334</v>
      </c>
      <c r="T702" s="3">
        <v>46.8</v>
      </c>
      <c r="U702" s="23">
        <f t="shared" si="96"/>
        <v>39.99</v>
      </c>
      <c r="V702" s="3">
        <f t="shared" si="93"/>
        <v>12.72921234848979</v>
      </c>
      <c r="W702" s="27">
        <f t="shared" si="97"/>
        <v>8.6E-3</v>
      </c>
      <c r="X702" s="27">
        <f t="shared" si="98"/>
        <v>1.2699999999999999E-2</v>
      </c>
      <c r="Y702" s="3">
        <f>VLOOKUP(K702,SSP!$B$2:$D$113,3,FALSE)</f>
        <v>0.7000000000000004</v>
      </c>
      <c r="Z702" s="3">
        <f>EXP(Ferez!$B$8+Ferez!$B$9*LN(X702)+Ferez!$B$10*LN(O702)+Ferez!$B$11*LN(Y702))</f>
        <v>28.442999270750988</v>
      </c>
      <c r="AA702" s="3">
        <f>EXP(Ferez!$C$8+Ferez!$C$9*LN(Z702))</f>
        <v>8.9880227968969031</v>
      </c>
      <c r="AB702" s="3">
        <f>Ferez!$D$8+Ferez!$D$9*Z702+Ferez!$D$10*AA702</f>
        <v>3.1073760147466278</v>
      </c>
      <c r="AC702" s="3">
        <f t="shared" si="99"/>
        <v>40.538398082394515</v>
      </c>
      <c r="AD702" s="3">
        <f>AC702*Ferez!$D$19</f>
        <v>20.269199041197258</v>
      </c>
      <c r="AE702" s="3">
        <f>(AD702/1000)*(10000/Ferez!$D$21)</f>
        <v>0.50672997602993153</v>
      </c>
      <c r="AF702" s="3">
        <f t="shared" si="100"/>
        <v>31.550375285497616</v>
      </c>
      <c r="AG702" s="3">
        <f>AF702*Ferez!$D$19</f>
        <v>15.775187642748808</v>
      </c>
      <c r="AH702" s="3">
        <f>(AG702/1000)*(10000/Ferez!$D$21)</f>
        <v>0.39437969106872023</v>
      </c>
      <c r="AI702" s="3">
        <f>AE702*Ferez!$D$20</f>
        <v>1.8580099121097489</v>
      </c>
    </row>
    <row r="703" spans="1:35" x14ac:dyDescent="0.25">
      <c r="A703" s="4">
        <v>1445</v>
      </c>
      <c r="B703" s="21" t="s">
        <v>3522</v>
      </c>
      <c r="C703" s="104">
        <v>3</v>
      </c>
      <c r="D703" s="22" t="s">
        <v>2242</v>
      </c>
      <c r="E703" s="100">
        <v>40709</v>
      </c>
      <c r="F703" s="100">
        <v>44204</v>
      </c>
      <c r="G703" s="105">
        <v>9.6</v>
      </c>
      <c r="H703" s="20" t="s">
        <v>2295</v>
      </c>
      <c r="I703" s="20" t="s">
        <v>2297</v>
      </c>
      <c r="J703" s="13">
        <v>2500</v>
      </c>
      <c r="K703" t="s">
        <v>12</v>
      </c>
      <c r="L703" t="s">
        <v>30</v>
      </c>
      <c r="M703" s="20" t="str">
        <f t="shared" si="94"/>
        <v>S</v>
      </c>
      <c r="N703" s="3">
        <v>6.5</v>
      </c>
      <c r="O703" s="23">
        <f t="shared" si="95"/>
        <v>5.8</v>
      </c>
      <c r="P703" s="3">
        <v>21.3</v>
      </c>
      <c r="Q703" s="3">
        <f>VLOOKUP(J703,Aux_H_adj!$X$2:$Y$922,2,FALSE)</f>
        <v>21.3</v>
      </c>
      <c r="R703" s="3">
        <f>VLOOKUP(J703,Aux_H_adj!$X$2:$Z$922,3,FALSE)</f>
        <v>32.799999999999997</v>
      </c>
      <c r="S703" s="3">
        <f t="shared" si="92"/>
        <v>6.7800005757147419</v>
      </c>
      <c r="T703" s="3">
        <v>46.8</v>
      </c>
      <c r="U703" s="23">
        <f t="shared" si="96"/>
        <v>25.97</v>
      </c>
      <c r="V703" s="3">
        <f t="shared" si="93"/>
        <v>8.2665077441930439</v>
      </c>
      <c r="W703" s="27">
        <f t="shared" si="97"/>
        <v>3.5999999999999999E-3</v>
      </c>
      <c r="X703" s="27">
        <f t="shared" si="98"/>
        <v>5.4000000000000003E-3</v>
      </c>
      <c r="Y703" s="3">
        <f>VLOOKUP(K703,SSP!$B$2:$D$113,3,FALSE)</f>
        <v>0.7000000000000004</v>
      </c>
      <c r="Z703" s="3">
        <f>EXP(Ferez!$B$8+Ferez!$B$9*LN(X703)+Ferez!$B$10*LN(O703)+Ferez!$B$11*LN(Y703))</f>
        <v>11.361523456761537</v>
      </c>
      <c r="AA703" s="3">
        <f>EXP(Ferez!$C$8+Ferez!$C$9*LN(Z703))</f>
        <v>4.5494648765252714</v>
      </c>
      <c r="AB703" s="3">
        <f>Ferez!$D$8+Ferez!$D$9*Z703+Ferez!$D$10*AA703</f>
        <v>1.3888761387622277</v>
      </c>
      <c r="AC703" s="3">
        <f t="shared" si="99"/>
        <v>17.299864472049038</v>
      </c>
      <c r="AD703" s="3">
        <f>AC703*Ferez!$D$19</f>
        <v>8.6499322360245188</v>
      </c>
      <c r="AE703" s="3">
        <f>(AD703/1000)*(10000/Ferez!$D$21)</f>
        <v>0.21624830590061295</v>
      </c>
      <c r="AF703" s="3">
        <f t="shared" si="100"/>
        <v>12.750399595523765</v>
      </c>
      <c r="AG703" s="3">
        <f>AF703*Ferez!$D$19</f>
        <v>6.3751997977618826</v>
      </c>
      <c r="AH703" s="3">
        <f>(AG703/1000)*(10000/Ferez!$D$21)</f>
        <v>0.15937999494404706</v>
      </c>
      <c r="AI703" s="3">
        <f>AE703*Ferez!$D$20</f>
        <v>0.7929104549689141</v>
      </c>
    </row>
    <row r="704" spans="1:35" x14ac:dyDescent="0.25">
      <c r="A704" s="4">
        <v>1446</v>
      </c>
      <c r="B704" s="21" t="s">
        <v>3522</v>
      </c>
      <c r="C704" s="104">
        <v>3</v>
      </c>
      <c r="D704" s="22" t="s">
        <v>2242</v>
      </c>
      <c r="E704" s="100">
        <v>40709</v>
      </c>
      <c r="F704" s="100">
        <v>44204</v>
      </c>
      <c r="G704" s="105">
        <v>9.6</v>
      </c>
      <c r="H704" s="20" t="s">
        <v>2295</v>
      </c>
      <c r="I704" s="20" t="s">
        <v>2298</v>
      </c>
      <c r="J704" s="13">
        <v>2500</v>
      </c>
      <c r="K704" t="s">
        <v>12</v>
      </c>
      <c r="L704" t="s">
        <v>30</v>
      </c>
      <c r="M704" s="20" t="str">
        <f t="shared" si="94"/>
        <v>S</v>
      </c>
      <c r="N704" s="3">
        <v>6.5</v>
      </c>
      <c r="O704" s="23">
        <f t="shared" si="95"/>
        <v>6.37</v>
      </c>
      <c r="P704" s="3">
        <v>25.6</v>
      </c>
      <c r="Q704" s="3">
        <f>VLOOKUP(J704,Aux_H_adj!$X$2:$Y$922,2,FALSE)</f>
        <v>21.3</v>
      </c>
      <c r="R704" s="3">
        <f>VLOOKUP(J704,Aux_H_adj!$X$2:$Z$922,3,FALSE)</f>
        <v>32.799999999999997</v>
      </c>
      <c r="S704" s="3">
        <f t="shared" si="92"/>
        <v>8.1487330863050413</v>
      </c>
      <c r="T704" s="3">
        <v>46.8</v>
      </c>
      <c r="U704" s="23">
        <f t="shared" si="96"/>
        <v>31.21</v>
      </c>
      <c r="V704" s="3">
        <f t="shared" si="93"/>
        <v>9.9344515477961082</v>
      </c>
      <c r="W704" s="27">
        <f t="shared" si="97"/>
        <v>5.1999999999999998E-3</v>
      </c>
      <c r="X704" s="27">
        <f t="shared" si="98"/>
        <v>7.7999999999999996E-3</v>
      </c>
      <c r="Y704" s="3">
        <f>VLOOKUP(K704,SSP!$B$2:$D$113,3,FALSE)</f>
        <v>0.7000000000000004</v>
      </c>
      <c r="Z704" s="3">
        <f>EXP(Ferez!$B$8+Ferez!$B$9*LN(X704)+Ferez!$B$10*LN(O704)+Ferez!$B$11*LN(Y704))</f>
        <v>17.598964325564381</v>
      </c>
      <c r="AA704" s="3">
        <f>EXP(Ferez!$C$8+Ferez!$C$9*LN(Z704))</f>
        <v>6.29465767613745</v>
      </c>
      <c r="AB704" s="3">
        <f>Ferez!$D$8+Ferez!$D$9*Z704+Ferez!$D$10*AA704</f>
        <v>2.0056732168511036</v>
      </c>
      <c r="AC704" s="3">
        <f t="shared" si="99"/>
        <v>25.899295218552936</v>
      </c>
      <c r="AD704" s="3">
        <f>AC704*Ferez!$D$19</f>
        <v>12.949647609276468</v>
      </c>
      <c r="AE704" s="3">
        <f>(AD704/1000)*(10000/Ferez!$D$21)</f>
        <v>0.32374119023191167</v>
      </c>
      <c r="AF704" s="3">
        <f t="shared" si="100"/>
        <v>19.604637542415485</v>
      </c>
      <c r="AG704" s="3">
        <f>AF704*Ferez!$D$19</f>
        <v>9.8023187712077426</v>
      </c>
      <c r="AH704" s="3">
        <f>(AG704/1000)*(10000/Ferez!$D$21)</f>
        <v>0.24505796928019358</v>
      </c>
      <c r="AI704" s="3">
        <f>AE704*Ferez!$D$20</f>
        <v>1.1870510308503428</v>
      </c>
    </row>
    <row r="705" spans="1:35" x14ac:dyDescent="0.25">
      <c r="A705" s="4">
        <v>1447</v>
      </c>
      <c r="B705" s="21" t="s">
        <v>3522</v>
      </c>
      <c r="C705" s="104">
        <v>3</v>
      </c>
      <c r="D705" s="22" t="s">
        <v>2242</v>
      </c>
      <c r="E705" s="100">
        <v>40709</v>
      </c>
      <c r="F705" s="100">
        <v>44204</v>
      </c>
      <c r="G705" s="105">
        <v>9.6</v>
      </c>
      <c r="H705" s="20" t="s">
        <v>2295</v>
      </c>
      <c r="I705" s="20" t="s">
        <v>2299</v>
      </c>
      <c r="J705" s="13">
        <v>2500</v>
      </c>
      <c r="K705" t="s">
        <v>12</v>
      </c>
      <c r="L705" t="s">
        <v>30</v>
      </c>
      <c r="M705" s="20" t="str">
        <f t="shared" si="94"/>
        <v>S</v>
      </c>
      <c r="N705" s="3">
        <v>6.5</v>
      </c>
      <c r="O705" s="23">
        <f t="shared" si="95"/>
        <v>6.5</v>
      </c>
      <c r="P705" s="3">
        <v>27</v>
      </c>
      <c r="Q705" s="3">
        <f>VLOOKUP(J705,Aux_H_adj!$X$2:$Y$922,2,FALSE)</f>
        <v>21.3</v>
      </c>
      <c r="R705" s="3">
        <f>VLOOKUP(J705,Aux_H_adj!$X$2:$Z$922,3,FALSE)</f>
        <v>32.799999999999997</v>
      </c>
      <c r="S705" s="3">
        <f t="shared" si="92"/>
        <v>8.5943669269623477</v>
      </c>
      <c r="T705" s="3">
        <v>46.8</v>
      </c>
      <c r="U705" s="23">
        <f t="shared" si="96"/>
        <v>32.92</v>
      </c>
      <c r="V705" s="3">
        <f t="shared" si="93"/>
        <v>10.478761453170391</v>
      </c>
      <c r="W705" s="27">
        <f t="shared" si="97"/>
        <v>5.7999999999999996E-3</v>
      </c>
      <c r="X705" s="27">
        <f t="shared" si="98"/>
        <v>8.6E-3</v>
      </c>
      <c r="Y705" s="3">
        <f>VLOOKUP(K705,SSP!$B$2:$D$113,3,FALSE)</f>
        <v>0.7000000000000004</v>
      </c>
      <c r="Z705" s="3">
        <f>EXP(Ferez!$B$8+Ferez!$B$9*LN(X705)+Ferez!$B$10*LN(O705)+Ferez!$B$11*LN(Y705))</f>
        <v>19.67850351067462</v>
      </c>
      <c r="AA705" s="3">
        <f>EXP(Ferez!$C$8+Ferez!$C$9*LN(Z705))</f>
        <v>6.8385076986554294</v>
      </c>
      <c r="AB705" s="3">
        <f>Ferez!$D$8+Ferez!$D$9*Z705+Ferez!$D$10*AA705</f>
        <v>2.2145865830700138</v>
      </c>
      <c r="AC705" s="3">
        <f t="shared" si="99"/>
        <v>28.731597792400063</v>
      </c>
      <c r="AD705" s="3">
        <f>AC705*Ferez!$D$19</f>
        <v>14.365798896200031</v>
      </c>
      <c r="AE705" s="3">
        <f>(AD705/1000)*(10000/Ferez!$D$21)</f>
        <v>0.35914497240500082</v>
      </c>
      <c r="AF705" s="3">
        <f t="shared" si="100"/>
        <v>21.893090093744632</v>
      </c>
      <c r="AG705" s="3">
        <f>AF705*Ferez!$D$19</f>
        <v>10.946545046872316</v>
      </c>
      <c r="AH705" s="3">
        <f>(AG705/1000)*(10000/Ferez!$D$21)</f>
        <v>0.27366362617180795</v>
      </c>
      <c r="AI705" s="3">
        <f>AE705*Ferez!$D$20</f>
        <v>1.3168648988183362</v>
      </c>
    </row>
    <row r="706" spans="1:35" x14ac:dyDescent="0.25">
      <c r="A706" s="4">
        <v>1440</v>
      </c>
      <c r="B706" s="21" t="s">
        <v>3522</v>
      </c>
      <c r="C706" s="104">
        <v>3</v>
      </c>
      <c r="D706" s="22" t="s">
        <v>2242</v>
      </c>
      <c r="E706" s="100">
        <v>40709</v>
      </c>
      <c r="F706" s="100">
        <v>44204</v>
      </c>
      <c r="G706" s="105">
        <v>9.6</v>
      </c>
      <c r="H706" s="20" t="s">
        <v>2289</v>
      </c>
      <c r="I706" s="20" t="s">
        <v>2290</v>
      </c>
      <c r="J706" s="13">
        <v>2507</v>
      </c>
      <c r="K706" t="s">
        <v>12</v>
      </c>
      <c r="L706" t="s">
        <v>30</v>
      </c>
      <c r="M706" s="20" t="str">
        <f t="shared" si="94"/>
        <v>N</v>
      </c>
      <c r="N706" s="3">
        <v>7.5</v>
      </c>
      <c r="O706" s="23">
        <f t="shared" si="95"/>
        <v>7.5</v>
      </c>
      <c r="P706" s="3">
        <v>34.6</v>
      </c>
      <c r="Q706" s="3">
        <f>VLOOKUP(J706,Aux_H_adj!$X$2:$Y$922,2,FALSE)</f>
        <v>34.6</v>
      </c>
      <c r="R706" s="3">
        <f>VLOOKUP(J706,Aux_H_adj!$X$2:$Z$922,3,FALSE)</f>
        <v>34.6</v>
      </c>
      <c r="S706" s="3">
        <f t="shared" ref="S706:S769" si="101">P706/PI()</f>
        <v>11.013522061959158</v>
      </c>
      <c r="T706" s="3">
        <v>51.2</v>
      </c>
      <c r="U706" s="23">
        <f t="shared" si="96"/>
        <v>51.2</v>
      </c>
      <c r="V706" s="3">
        <f t="shared" ref="V706:V769" si="102">U706/PI()</f>
        <v>16.297466172610083</v>
      </c>
      <c r="W706" s="27">
        <f t="shared" si="97"/>
        <v>9.4999999999999998E-3</v>
      </c>
      <c r="X706" s="27">
        <f t="shared" si="98"/>
        <v>2.0899999999999998E-2</v>
      </c>
      <c r="Y706" s="3">
        <f>VLOOKUP(K706,SSP!$B$2:$D$113,3,FALSE)</f>
        <v>0.7000000000000004</v>
      </c>
      <c r="Z706" s="3">
        <f>EXP(Ferez!$B$8+Ferez!$B$9*LN(X706)+Ferez!$B$10*LN(O706)+Ferez!$B$11*LN(Y706))</f>
        <v>52.258805850754271</v>
      </c>
      <c r="AA706" s="3">
        <f>EXP(Ferez!$C$8+Ferez!$C$9*LN(Z706))</f>
        <v>14.114998475863501</v>
      </c>
      <c r="AB706" s="3">
        <f>Ferez!$D$8+Ferez!$D$9*Z706+Ferez!$D$10*AA706</f>
        <v>5.5949105391123304</v>
      </c>
      <c r="AC706" s="3">
        <f t="shared" si="99"/>
        <v>71.968714865730107</v>
      </c>
      <c r="AD706" s="3">
        <f>AC706*Ferez!$D$19</f>
        <v>35.984357432865053</v>
      </c>
      <c r="AE706" s="3">
        <f>(AD706/1000)*(10000/Ferez!$D$21)</f>
        <v>0.89960893582162627</v>
      </c>
      <c r="AF706" s="3">
        <f t="shared" si="100"/>
        <v>57.853716389866605</v>
      </c>
      <c r="AG706" s="3">
        <f>AF706*Ferez!$D$19</f>
        <v>28.926858194933303</v>
      </c>
      <c r="AH706" s="3">
        <f>(AG706/1000)*(10000/Ferez!$D$21)</f>
        <v>0.72317145487333256</v>
      </c>
      <c r="AI706" s="3">
        <f>AE706*Ferez!$D$20</f>
        <v>3.2985660980126297</v>
      </c>
    </row>
    <row r="707" spans="1:35" x14ac:dyDescent="0.25">
      <c r="A707" s="4">
        <v>1441</v>
      </c>
      <c r="B707" s="21" t="s">
        <v>3522</v>
      </c>
      <c r="C707" s="104">
        <v>3</v>
      </c>
      <c r="D707" s="22" t="s">
        <v>2242</v>
      </c>
      <c r="E707" s="100">
        <v>40709</v>
      </c>
      <c r="F707" s="100">
        <v>44204</v>
      </c>
      <c r="G707" s="105">
        <v>9.6</v>
      </c>
      <c r="H707" s="20" t="s">
        <v>2291</v>
      </c>
      <c r="I707" s="20" t="s">
        <v>2292</v>
      </c>
      <c r="J707" s="13">
        <v>2521</v>
      </c>
      <c r="K707" t="s">
        <v>12</v>
      </c>
      <c r="L707" t="s">
        <v>30</v>
      </c>
      <c r="M707" s="20" t="str">
        <f t="shared" ref="M707:M770" si="103">IF(J708=J707,"S",IF(J706=J707,"S","N"))</f>
        <v>S</v>
      </c>
      <c r="N707" s="3">
        <v>7</v>
      </c>
      <c r="O707" s="23">
        <f t="shared" ref="O707:O770" si="104">IF(M707="N",N707,IF(P707=R707,N707,IF(ROUND(3.1139*LN(P707)-3.7295,2)&gt;=N707,N707,ROUND(3.1139*LN(P707)-3.7295,2))))</f>
        <v>6.96</v>
      </c>
      <c r="P707" s="3">
        <v>31</v>
      </c>
      <c r="Q707" s="3">
        <f>VLOOKUP(J707,Aux_H_adj!$X$2:$Y$922,2,FALSE)</f>
        <v>30.6</v>
      </c>
      <c r="R707" s="3">
        <f>VLOOKUP(J707,Aux_H_adj!$X$2:$Z$922,3,FALSE)</f>
        <v>35.5</v>
      </c>
      <c r="S707" s="3">
        <f t="shared" si="101"/>
        <v>9.8676064716975116</v>
      </c>
      <c r="T707" s="3">
        <v>54.5</v>
      </c>
      <c r="U707" s="23">
        <f t="shared" ref="U707:U770" si="105">IF(M707="N",T707,ROUND(1.2191*P707,2))</f>
        <v>37.79</v>
      </c>
      <c r="V707" s="3">
        <f t="shared" si="102"/>
        <v>12.02893059888545</v>
      </c>
      <c r="W707" s="27">
        <f t="shared" ref="W707:W770" si="106">ROUND(PI()*((S707/100)/2)^2,4)</f>
        <v>7.6E-3</v>
      </c>
      <c r="X707" s="27">
        <f t="shared" ref="X707:X770" si="107">ROUND(PI()*((V707/100)/2)^2,4)</f>
        <v>1.14E-2</v>
      </c>
      <c r="Y707" s="3">
        <f>VLOOKUP(K707,SSP!$B$2:$D$113,3,FALSE)</f>
        <v>0.7000000000000004</v>
      </c>
      <c r="Z707" s="3">
        <f>EXP(Ferez!$B$8+Ferez!$B$9*LN(X707)+Ferez!$B$10*LN(O707)+Ferez!$B$11*LN(Y707))</f>
        <v>27.429031478538914</v>
      </c>
      <c r="AA707" s="3">
        <f>EXP(Ferez!$C$8+Ferez!$C$9*LN(Z707))</f>
        <v>8.749174320900746</v>
      </c>
      <c r="AB707" s="3">
        <f>Ferez!$D$8+Ferez!$D$9*Z707+Ferez!$D$10*AA707</f>
        <v>3.0032413522270094</v>
      </c>
      <c r="AC707" s="3">
        <f t="shared" ref="AC707:AC770" si="108">Z707+AA707+AB707</f>
        <v>39.181447151666667</v>
      </c>
      <c r="AD707" s="3">
        <f>AC707*Ferez!$D$19</f>
        <v>19.590723575833334</v>
      </c>
      <c r="AE707" s="3">
        <f>(AD707/1000)*(10000/Ferez!$D$21)</f>
        <v>0.48976808939583333</v>
      </c>
      <c r="AF707" s="3">
        <f t="shared" ref="AF707:AF770" si="109">Z707+AB707</f>
        <v>30.432272830765925</v>
      </c>
      <c r="AG707" s="3">
        <f>AF707*Ferez!$D$19</f>
        <v>15.216136415382962</v>
      </c>
      <c r="AH707" s="3">
        <f>(AG707/1000)*(10000/Ferez!$D$21)</f>
        <v>0.38040341038457404</v>
      </c>
      <c r="AI707" s="3">
        <f>AE707*Ferez!$D$20</f>
        <v>1.7958163277847221</v>
      </c>
    </row>
    <row r="708" spans="1:35" x14ac:dyDescent="0.25">
      <c r="A708" s="4">
        <v>1442</v>
      </c>
      <c r="B708" s="21" t="s">
        <v>3522</v>
      </c>
      <c r="C708" s="104">
        <v>3</v>
      </c>
      <c r="D708" s="22" t="s">
        <v>2242</v>
      </c>
      <c r="E708" s="100">
        <v>40709</v>
      </c>
      <c r="F708" s="100">
        <v>44204</v>
      </c>
      <c r="G708" s="105">
        <v>9.6</v>
      </c>
      <c r="H708" s="20" t="s">
        <v>2291</v>
      </c>
      <c r="I708" s="20" t="s">
        <v>2293</v>
      </c>
      <c r="J708" s="13">
        <v>2521</v>
      </c>
      <c r="K708" t="s">
        <v>12</v>
      </c>
      <c r="L708" t="s">
        <v>30</v>
      </c>
      <c r="M708" s="20" t="str">
        <f t="shared" si="103"/>
        <v>S</v>
      </c>
      <c r="N708" s="3">
        <v>7</v>
      </c>
      <c r="O708" s="23">
        <f t="shared" si="104"/>
        <v>6.92</v>
      </c>
      <c r="P708" s="3">
        <v>30.6</v>
      </c>
      <c r="Q708" s="3">
        <f>VLOOKUP(J708,Aux_H_adj!$X$2:$Y$922,2,FALSE)</f>
        <v>30.6</v>
      </c>
      <c r="R708" s="3">
        <f>VLOOKUP(J708,Aux_H_adj!$X$2:$Z$922,3,FALSE)</f>
        <v>35.5</v>
      </c>
      <c r="S708" s="3">
        <f t="shared" si="101"/>
        <v>9.7402825172239957</v>
      </c>
      <c r="T708" s="3">
        <v>54.5</v>
      </c>
      <c r="U708" s="23">
        <f t="shared" si="105"/>
        <v>37.299999999999997</v>
      </c>
      <c r="V708" s="3">
        <f t="shared" si="102"/>
        <v>11.872958754655391</v>
      </c>
      <c r="W708" s="27">
        <f t="shared" si="106"/>
        <v>7.4999999999999997E-3</v>
      </c>
      <c r="X708" s="27">
        <f t="shared" si="107"/>
        <v>1.11E-2</v>
      </c>
      <c r="Y708" s="3">
        <f>VLOOKUP(K708,SSP!$B$2:$D$113,3,FALSE)</f>
        <v>0.7000000000000004</v>
      </c>
      <c r="Z708" s="3">
        <f>EXP(Ferez!$B$8+Ferez!$B$9*LN(X708)+Ferez!$B$10*LN(O708)+Ferez!$B$11*LN(Y708))</f>
        <v>26.598650273833329</v>
      </c>
      <c r="AA708" s="3">
        <f>EXP(Ferez!$C$8+Ferez!$C$9*LN(Z708))</f>
        <v>8.5518706209009547</v>
      </c>
      <c r="AB708" s="3">
        <f>Ferez!$D$8+Ferez!$D$9*Z708+Ferez!$D$10*AA708</f>
        <v>2.9181076852501575</v>
      </c>
      <c r="AC708" s="3">
        <f t="shared" si="108"/>
        <v>38.068628579984441</v>
      </c>
      <c r="AD708" s="3">
        <f>AC708*Ferez!$D$19</f>
        <v>19.034314289992221</v>
      </c>
      <c r="AE708" s="3">
        <f>(AD708/1000)*(10000/Ferez!$D$21)</f>
        <v>0.47585785724980556</v>
      </c>
      <c r="AF708" s="3">
        <f t="shared" si="109"/>
        <v>29.516757959083485</v>
      </c>
      <c r="AG708" s="3">
        <f>AF708*Ferez!$D$19</f>
        <v>14.758378979541742</v>
      </c>
      <c r="AH708" s="3">
        <f>(AG708/1000)*(10000/Ferez!$D$21)</f>
        <v>0.36895947448854355</v>
      </c>
      <c r="AI708" s="3">
        <f>AE708*Ferez!$D$20</f>
        <v>1.7448121432492869</v>
      </c>
    </row>
    <row r="709" spans="1:35" x14ac:dyDescent="0.25">
      <c r="A709" s="4">
        <v>1443</v>
      </c>
      <c r="B709" s="21" t="s">
        <v>3522</v>
      </c>
      <c r="C709" s="104">
        <v>3</v>
      </c>
      <c r="D709" s="22" t="s">
        <v>2242</v>
      </c>
      <c r="E709" s="100">
        <v>40709</v>
      </c>
      <c r="F709" s="100">
        <v>44204</v>
      </c>
      <c r="G709" s="105">
        <v>9.6</v>
      </c>
      <c r="H709" s="20" t="s">
        <v>2291</v>
      </c>
      <c r="I709" s="20" t="s">
        <v>2294</v>
      </c>
      <c r="J709" s="13">
        <v>2521</v>
      </c>
      <c r="K709" t="s">
        <v>12</v>
      </c>
      <c r="L709" t="s">
        <v>30</v>
      </c>
      <c r="M709" s="20" t="str">
        <f t="shared" si="103"/>
        <v>S</v>
      </c>
      <c r="N709" s="3">
        <v>7</v>
      </c>
      <c r="O709" s="23">
        <f t="shared" si="104"/>
        <v>7</v>
      </c>
      <c r="P709" s="3">
        <v>35.5</v>
      </c>
      <c r="Q709" s="3">
        <f>VLOOKUP(J709,Aux_H_adj!$X$2:$Y$922,2,FALSE)</f>
        <v>30.6</v>
      </c>
      <c r="R709" s="3">
        <f>VLOOKUP(J709,Aux_H_adj!$X$2:$Z$922,3,FALSE)</f>
        <v>35.5</v>
      </c>
      <c r="S709" s="3">
        <f t="shared" si="101"/>
        <v>11.300000959524569</v>
      </c>
      <c r="T709" s="3">
        <v>54.5</v>
      </c>
      <c r="U709" s="23">
        <f t="shared" si="105"/>
        <v>43.28</v>
      </c>
      <c r="V709" s="3">
        <f t="shared" si="102"/>
        <v>13.776451874034461</v>
      </c>
      <c r="W709" s="27">
        <f t="shared" si="106"/>
        <v>0.01</v>
      </c>
      <c r="X709" s="27">
        <f t="shared" si="107"/>
        <v>1.49E-2</v>
      </c>
      <c r="Y709" s="3">
        <f>VLOOKUP(K709,SSP!$B$2:$D$113,3,FALSE)</f>
        <v>0.7000000000000004</v>
      </c>
      <c r="Z709" s="3">
        <f>EXP(Ferez!$B$8+Ferez!$B$9*LN(X709)+Ferez!$B$10*LN(O709)+Ferez!$B$11*LN(Y709))</f>
        <v>35.520767584466768</v>
      </c>
      <c r="AA709" s="3">
        <f>EXP(Ferez!$C$8+Ferez!$C$9*LN(Z709))</f>
        <v>10.599110707839985</v>
      </c>
      <c r="AB709" s="3">
        <f>Ferez!$D$8+Ferez!$D$9*Z709+Ferez!$D$10*AA709</f>
        <v>3.839104295335293</v>
      </c>
      <c r="AC709" s="3">
        <f t="shared" si="108"/>
        <v>49.958982587642041</v>
      </c>
      <c r="AD709" s="3">
        <f>AC709*Ferez!$D$19</f>
        <v>24.97949129382102</v>
      </c>
      <c r="AE709" s="3">
        <f>(AD709/1000)*(10000/Ferez!$D$21)</f>
        <v>0.62448728234552553</v>
      </c>
      <c r="AF709" s="3">
        <f t="shared" si="109"/>
        <v>39.359871879802057</v>
      </c>
      <c r="AG709" s="3">
        <f>AF709*Ferez!$D$19</f>
        <v>19.679935939901029</v>
      </c>
      <c r="AH709" s="3">
        <f>(AG709/1000)*(10000/Ferez!$D$21)</f>
        <v>0.49199839849752569</v>
      </c>
      <c r="AI709" s="3">
        <f>AE709*Ferez!$D$20</f>
        <v>2.2897867019335933</v>
      </c>
    </row>
    <row r="710" spans="1:35" x14ac:dyDescent="0.25">
      <c r="A710" s="4">
        <v>1461</v>
      </c>
      <c r="B710" s="21" t="s">
        <v>3522</v>
      </c>
      <c r="C710" s="104">
        <v>3</v>
      </c>
      <c r="D710" s="22" t="s">
        <v>2242</v>
      </c>
      <c r="E710" s="100">
        <v>40709</v>
      </c>
      <c r="F710" s="100">
        <v>44204</v>
      </c>
      <c r="G710" s="105">
        <v>9.6</v>
      </c>
      <c r="H710" s="20" t="s">
        <v>2319</v>
      </c>
      <c r="I710" s="20" t="s">
        <v>2320</v>
      </c>
      <c r="J710" s="13">
        <v>3685</v>
      </c>
      <c r="K710" t="s">
        <v>127</v>
      </c>
      <c r="L710" t="s">
        <v>126</v>
      </c>
      <c r="M710" s="20" t="str">
        <f t="shared" si="103"/>
        <v>N</v>
      </c>
      <c r="N710" s="3">
        <v>4.5</v>
      </c>
      <c r="O710" s="23">
        <f t="shared" si="104"/>
        <v>4.5</v>
      </c>
      <c r="P710" s="3">
        <v>14.8</v>
      </c>
      <c r="Q710" s="3">
        <f>VLOOKUP(J710,Aux_H_adj!$X$2:$Y$922,2,FALSE)</f>
        <v>14.8</v>
      </c>
      <c r="R710" s="3">
        <f>VLOOKUP(J710,Aux_H_adj!$X$2:$Z$922,3,FALSE)</f>
        <v>14.8</v>
      </c>
      <c r="S710" s="3">
        <f t="shared" si="101"/>
        <v>4.7109863155201026</v>
      </c>
      <c r="T710" s="3">
        <v>20.6</v>
      </c>
      <c r="U710" s="23">
        <f t="shared" si="105"/>
        <v>20.6</v>
      </c>
      <c r="V710" s="3">
        <f t="shared" si="102"/>
        <v>6.5571836553860887</v>
      </c>
      <c r="W710" s="27">
        <f t="shared" si="106"/>
        <v>1.6999999999999999E-3</v>
      </c>
      <c r="X710" s="27">
        <f t="shared" si="107"/>
        <v>3.3999999999999998E-3</v>
      </c>
      <c r="Y710" s="3">
        <f>VLOOKUP(K710,SSP!$B$2:$D$113,3,FALSE)</f>
        <v>0.61999999999999966</v>
      </c>
      <c r="Z710" s="3">
        <f>EXP(Ferez!$B$8+Ferez!$B$9*LN(X710)+Ferez!$B$10*LN(O710)+Ferez!$B$11*LN(Y710))</f>
        <v>5.0785328033295833</v>
      </c>
      <c r="AA710" s="3">
        <f>EXP(Ferez!$C$8+Ferez!$C$9*LN(Z710))</f>
        <v>2.5031948883869104</v>
      </c>
      <c r="AB710" s="3">
        <f>Ferez!$D$8+Ferez!$D$9*Z710+Ferez!$D$10*AA710</f>
        <v>0.79243485686085258</v>
      </c>
      <c r="AC710" s="3">
        <f t="shared" si="108"/>
        <v>8.3741625485773454</v>
      </c>
      <c r="AD710" s="3">
        <f>AC710*Ferez!$D$19</f>
        <v>4.1870812742886727</v>
      </c>
      <c r="AE710" s="3">
        <f>(AD710/1000)*(10000/Ferez!$D$21)</f>
        <v>0.10467703185721683</v>
      </c>
      <c r="AF710" s="3">
        <f t="shared" si="109"/>
        <v>5.8709676601904359</v>
      </c>
      <c r="AG710" s="3">
        <f>AF710*Ferez!$D$19</f>
        <v>2.935483830095218</v>
      </c>
      <c r="AH710" s="3">
        <f>(AG710/1000)*(10000/Ferez!$D$21)</f>
        <v>7.3387095752380449E-2</v>
      </c>
      <c r="AI710" s="3">
        <f>AE710*Ferez!$D$20</f>
        <v>0.38381578347646167</v>
      </c>
    </row>
    <row r="711" spans="1:35" x14ac:dyDescent="0.25">
      <c r="A711" s="4">
        <v>1544</v>
      </c>
      <c r="B711" s="21" t="s">
        <v>3522</v>
      </c>
      <c r="C711" s="104">
        <v>4</v>
      </c>
      <c r="D711" s="22" t="s">
        <v>2332</v>
      </c>
      <c r="E711" s="100">
        <v>40801</v>
      </c>
      <c r="F711" s="100">
        <v>44204</v>
      </c>
      <c r="G711" s="105">
        <v>9.3000000000000007</v>
      </c>
      <c r="H711" s="20" t="s">
        <v>2437</v>
      </c>
      <c r="I711" s="20" t="s">
        <v>2438</v>
      </c>
      <c r="J711" s="13">
        <v>4019</v>
      </c>
      <c r="K711" t="s">
        <v>9</v>
      </c>
      <c r="L711" t="s">
        <v>232</v>
      </c>
      <c r="M711" s="20" t="str">
        <f t="shared" si="103"/>
        <v>S</v>
      </c>
      <c r="N711" s="3">
        <v>3.9</v>
      </c>
      <c r="O711" s="23">
        <f t="shared" si="104"/>
        <v>3.9</v>
      </c>
      <c r="P711" s="3">
        <v>20.399999999999999</v>
      </c>
      <c r="Q711" s="3">
        <f>VLOOKUP(J711,Aux_H_adj!$X$2:$Y$922,2,FALSE)</f>
        <v>8.8000000000000007</v>
      </c>
      <c r="R711" s="3">
        <f>VLOOKUP(J711,Aux_H_adj!$X$2:$Z$922,3,FALSE)</f>
        <v>20.399999999999999</v>
      </c>
      <c r="S711" s="3">
        <f t="shared" si="101"/>
        <v>6.4935216781493299</v>
      </c>
      <c r="T711" s="3">
        <v>34.299999999999997</v>
      </c>
      <c r="U711" s="23">
        <f t="shared" si="105"/>
        <v>24.87</v>
      </c>
      <c r="V711" s="3">
        <f t="shared" si="102"/>
        <v>7.9163668693908749</v>
      </c>
      <c r="W711" s="27">
        <f t="shared" si="106"/>
        <v>3.3E-3</v>
      </c>
      <c r="X711" s="27">
        <f t="shared" si="107"/>
        <v>4.8999999999999998E-3</v>
      </c>
      <c r="Y711" s="3">
        <f>VLOOKUP(K711,SSP!$B$2:$D$113,3,FALSE)</f>
        <v>0.76000000000000079</v>
      </c>
      <c r="Z711" s="3">
        <f>EXP(Ferez!$B$8+Ferez!$B$9*LN(X711)+Ferez!$B$10*LN(O711)+Ferez!$B$11*LN(Y711))</f>
        <v>7.6974852137590855</v>
      </c>
      <c r="AA711" s="3">
        <f>EXP(Ferez!$C$8+Ferez!$C$9*LN(Z711))</f>
        <v>3.4080213842730207</v>
      </c>
      <c r="AB711" s="3">
        <f>Ferez!$D$8+Ferez!$D$9*Z711+Ferez!$D$10*AA711</f>
        <v>1.0365780523924852</v>
      </c>
      <c r="AC711" s="3">
        <f t="shared" si="108"/>
        <v>12.142084650424591</v>
      </c>
      <c r="AD711" s="3">
        <f>AC711*Ferez!$D$19</f>
        <v>6.0710423252122956</v>
      </c>
      <c r="AE711" s="3">
        <f>(AD711/1000)*(10000/Ferez!$D$21)</f>
        <v>0.1517760581303074</v>
      </c>
      <c r="AF711" s="3">
        <f t="shared" si="109"/>
        <v>8.7340632661515709</v>
      </c>
      <c r="AG711" s="3">
        <f>AF711*Ferez!$D$19</f>
        <v>4.3670316330757855</v>
      </c>
      <c r="AH711" s="3">
        <f>(AG711/1000)*(10000/Ferez!$D$21)</f>
        <v>0.10917579082689464</v>
      </c>
      <c r="AI711" s="3">
        <f>AE711*Ferez!$D$20</f>
        <v>0.55651221314446042</v>
      </c>
    </row>
    <row r="712" spans="1:35" x14ac:dyDescent="0.25">
      <c r="A712" s="4">
        <v>1545</v>
      </c>
      <c r="B712" s="21" t="s">
        <v>3522</v>
      </c>
      <c r="C712" s="104">
        <v>4</v>
      </c>
      <c r="D712" s="22" t="s">
        <v>2332</v>
      </c>
      <c r="E712" s="100">
        <v>40801</v>
      </c>
      <c r="F712" s="100">
        <v>44204</v>
      </c>
      <c r="G712" s="105">
        <v>9.3000000000000007</v>
      </c>
      <c r="H712" s="20" t="s">
        <v>2437</v>
      </c>
      <c r="I712" s="20" t="s">
        <v>2439</v>
      </c>
      <c r="J712" s="13">
        <v>4019</v>
      </c>
      <c r="K712" t="s">
        <v>9</v>
      </c>
      <c r="L712" t="s">
        <v>232</v>
      </c>
      <c r="M712" s="20" t="str">
        <f t="shared" si="103"/>
        <v>S</v>
      </c>
      <c r="N712" s="3">
        <v>3.9</v>
      </c>
      <c r="O712" s="23">
        <f t="shared" si="104"/>
        <v>3.04</v>
      </c>
      <c r="P712" s="3">
        <v>8.8000000000000007</v>
      </c>
      <c r="Q712" s="3">
        <f>VLOOKUP(J712,Aux_H_adj!$X$2:$Y$922,2,FALSE)</f>
        <v>8.8000000000000007</v>
      </c>
      <c r="R712" s="3">
        <f>VLOOKUP(J712,Aux_H_adj!$X$2:$Z$922,3,FALSE)</f>
        <v>20.399999999999999</v>
      </c>
      <c r="S712" s="3">
        <f t="shared" si="101"/>
        <v>2.8011269984173581</v>
      </c>
      <c r="T712" s="3">
        <v>34.299999999999997</v>
      </c>
      <c r="U712" s="23">
        <f t="shared" si="105"/>
        <v>10.73</v>
      </c>
      <c r="V712" s="3">
        <f t="shared" si="102"/>
        <v>3.4154650787520744</v>
      </c>
      <c r="W712" s="27">
        <f t="shared" si="106"/>
        <v>5.9999999999999995E-4</v>
      </c>
      <c r="X712" s="27">
        <f t="shared" si="107"/>
        <v>8.9999999999999998E-4</v>
      </c>
      <c r="Y712" s="3">
        <f>VLOOKUP(K712,SSP!$B$2:$D$113,3,FALSE)</f>
        <v>0.76000000000000079</v>
      </c>
      <c r="Z712" s="3">
        <f>EXP(Ferez!$B$8+Ferez!$B$9*LN(X712)+Ferez!$B$10*LN(O712)+Ferez!$B$11*LN(Y712))</f>
        <v>1.2215028175170177</v>
      </c>
      <c r="AA712" s="3">
        <f>EXP(Ferez!$C$8+Ferez!$C$9*LN(Z712))</f>
        <v>0.86962323959566246</v>
      </c>
      <c r="AB712" s="3">
        <f>Ferez!$D$8+Ferez!$D$9*Z712+Ferez!$D$10*AA712</f>
        <v>0.45882814586483034</v>
      </c>
      <c r="AC712" s="3">
        <f t="shared" si="108"/>
        <v>2.5499542029775104</v>
      </c>
      <c r="AD712" s="3">
        <f>AC712*Ferez!$D$19</f>
        <v>1.2749771014887552</v>
      </c>
      <c r="AE712" s="3">
        <f>(AD712/1000)*(10000/Ferez!$D$21)</f>
        <v>3.1874427537218877E-2</v>
      </c>
      <c r="AF712" s="3">
        <f t="shared" si="109"/>
        <v>1.6803309633818482</v>
      </c>
      <c r="AG712" s="3">
        <f>AF712*Ferez!$D$19</f>
        <v>0.84016548169092409</v>
      </c>
      <c r="AH712" s="3">
        <f>(AG712/1000)*(10000/Ferez!$D$21)</f>
        <v>2.1004137042273101E-2</v>
      </c>
      <c r="AI712" s="3">
        <f>AE712*Ferez!$D$20</f>
        <v>0.11687290096980255</v>
      </c>
    </row>
    <row r="713" spans="1:35" x14ac:dyDescent="0.25">
      <c r="A713" s="4">
        <v>1543</v>
      </c>
      <c r="B713" s="21" t="s">
        <v>3522</v>
      </c>
      <c r="C713" s="104">
        <v>4</v>
      </c>
      <c r="D713" s="22" t="s">
        <v>2332</v>
      </c>
      <c r="E713" s="100">
        <v>40801</v>
      </c>
      <c r="F713" s="100">
        <v>44204</v>
      </c>
      <c r="G713" s="105">
        <v>9.3000000000000007</v>
      </c>
      <c r="H713" s="20" t="s">
        <v>2435</v>
      </c>
      <c r="I713" s="20" t="s">
        <v>2436</v>
      </c>
      <c r="J713" s="13">
        <v>4020</v>
      </c>
      <c r="K713" t="s">
        <v>79</v>
      </c>
      <c r="L713" t="s">
        <v>78</v>
      </c>
      <c r="M713" s="20" t="str">
        <f t="shared" si="103"/>
        <v>N</v>
      </c>
      <c r="N713" s="3">
        <v>4</v>
      </c>
      <c r="O713" s="23">
        <f t="shared" si="104"/>
        <v>4</v>
      </c>
      <c r="P713" s="3">
        <v>13</v>
      </c>
      <c r="Q713" s="3">
        <f>VLOOKUP(J713,Aux_H_adj!$X$2:$Y$922,2,FALSE)</f>
        <v>13</v>
      </c>
      <c r="R713" s="3">
        <f>VLOOKUP(J713,Aux_H_adj!$X$2:$Z$922,3,FALSE)</f>
        <v>13</v>
      </c>
      <c r="S713" s="3">
        <f t="shared" si="101"/>
        <v>4.1380285203892786</v>
      </c>
      <c r="T713" s="3">
        <v>17.3</v>
      </c>
      <c r="U713" s="23">
        <f t="shared" si="105"/>
        <v>17.3</v>
      </c>
      <c r="V713" s="3">
        <f t="shared" si="102"/>
        <v>5.5067610309795789</v>
      </c>
      <c r="W713" s="27">
        <f t="shared" si="106"/>
        <v>1.2999999999999999E-3</v>
      </c>
      <c r="X713" s="27">
        <f t="shared" si="107"/>
        <v>2.3999999999999998E-3</v>
      </c>
      <c r="Y713" s="3">
        <f>VLOOKUP(K713,SSP!$B$2:$D$113,3,FALSE)</f>
        <v>0.31000000000000155</v>
      </c>
      <c r="Z713" s="3">
        <f>EXP(Ferez!$B$8+Ferez!$B$9*LN(X713)+Ferez!$B$10*LN(O713)+Ferez!$B$11*LN(Y713))</f>
        <v>1.606578302146052</v>
      </c>
      <c r="AA713" s="3">
        <f>EXP(Ferez!$C$8+Ferez!$C$9*LN(Z713))</f>
        <v>1.0656904544138939</v>
      </c>
      <c r="AB713" s="3">
        <f>Ferez!$D$8+Ferez!$D$9*Z713+Ferez!$D$10*AA713</f>
        <v>0.4892913659674199</v>
      </c>
      <c r="AC713" s="3">
        <f t="shared" si="108"/>
        <v>3.1615601225273662</v>
      </c>
      <c r="AD713" s="3">
        <f>AC713*Ferez!$D$19</f>
        <v>1.5807800612636831</v>
      </c>
      <c r="AE713" s="3">
        <f>(AD713/1000)*(10000/Ferez!$D$21)</f>
        <v>3.9519501531592074E-2</v>
      </c>
      <c r="AF713" s="3">
        <f t="shared" si="109"/>
        <v>2.0958696681134721</v>
      </c>
      <c r="AG713" s="3">
        <f>AF713*Ferez!$D$19</f>
        <v>1.047934834056736</v>
      </c>
      <c r="AH713" s="3">
        <f>(AG713/1000)*(10000/Ferez!$D$21)</f>
        <v>2.61983708514184E-2</v>
      </c>
      <c r="AI713" s="3">
        <f>AE713*Ferez!$D$20</f>
        <v>0.14490483894917094</v>
      </c>
    </row>
    <row r="714" spans="1:35" x14ac:dyDescent="0.25">
      <c r="A714" s="4">
        <v>1541</v>
      </c>
      <c r="B714" s="21" t="s">
        <v>3522</v>
      </c>
      <c r="C714" s="104">
        <v>4</v>
      </c>
      <c r="D714" s="22" t="s">
        <v>2332</v>
      </c>
      <c r="E714" s="100">
        <v>40801</v>
      </c>
      <c r="F714" s="100">
        <v>44204</v>
      </c>
      <c r="G714" s="105">
        <v>9.3000000000000007</v>
      </c>
      <c r="H714" s="20" t="s">
        <v>2432</v>
      </c>
      <c r="I714" s="20" t="s">
        <v>2433</v>
      </c>
      <c r="J714" s="13">
        <v>4021</v>
      </c>
      <c r="K714" t="s">
        <v>159</v>
      </c>
      <c r="L714" t="s">
        <v>158</v>
      </c>
      <c r="M714" s="20" t="str">
        <f t="shared" si="103"/>
        <v>S</v>
      </c>
      <c r="N714" s="3">
        <v>4.3</v>
      </c>
      <c r="O714" s="23">
        <f t="shared" si="104"/>
        <v>4.3</v>
      </c>
      <c r="P714" s="3">
        <v>14.3</v>
      </c>
      <c r="Q714" s="3">
        <f>VLOOKUP(J714,Aux_H_adj!$X$2:$Y$922,2,FALSE)</f>
        <v>8.1</v>
      </c>
      <c r="R714" s="3">
        <f>VLOOKUP(J714,Aux_H_adj!$X$2:$Z$922,3,FALSE)</f>
        <v>14.3</v>
      </c>
      <c r="S714" s="3">
        <f t="shared" si="101"/>
        <v>4.5518313724282073</v>
      </c>
      <c r="T714" s="3">
        <v>20.100000000000001</v>
      </c>
      <c r="U714" s="23">
        <f t="shared" si="105"/>
        <v>17.43</v>
      </c>
      <c r="V714" s="3">
        <f t="shared" si="102"/>
        <v>5.5481413161834716</v>
      </c>
      <c r="W714" s="27">
        <f t="shared" si="106"/>
        <v>1.6000000000000001E-3</v>
      </c>
      <c r="X714" s="27">
        <f t="shared" si="107"/>
        <v>2.3999999999999998E-3</v>
      </c>
      <c r="Y714" s="3">
        <f>VLOOKUP(K714,SSP!$B$2:$D$113,3,FALSE)</f>
        <v>0.53</v>
      </c>
      <c r="Z714" s="3">
        <f>EXP(Ferez!$B$8+Ferez!$B$9*LN(X714)+Ferez!$B$10*LN(O714)+Ferez!$B$11*LN(Y714))</f>
        <v>2.9798019016816832</v>
      </c>
      <c r="AA714" s="3">
        <f>EXP(Ferez!$C$8+Ferez!$C$9*LN(Z714))</f>
        <v>1.6853529478816971</v>
      </c>
      <c r="AB714" s="3">
        <f>Ferez!$D$8+Ferez!$D$9*Z714+Ferez!$D$10*AA714</f>
        <v>0.60478430075950396</v>
      </c>
      <c r="AC714" s="3">
        <f t="shared" si="108"/>
        <v>5.2699391503228847</v>
      </c>
      <c r="AD714" s="3">
        <f>AC714*Ferez!$D$19</f>
        <v>2.6349695751614424</v>
      </c>
      <c r="AE714" s="3">
        <f>(AD714/1000)*(10000/Ferez!$D$21)</f>
        <v>6.5874239379036054E-2</v>
      </c>
      <c r="AF714" s="3">
        <f t="shared" si="109"/>
        <v>3.5845862024411872</v>
      </c>
      <c r="AG714" s="3">
        <f>AF714*Ferez!$D$19</f>
        <v>1.7922931012205936</v>
      </c>
      <c r="AH714" s="3">
        <f>(AG714/1000)*(10000/Ferez!$D$21)</f>
        <v>4.4807327530514841E-2</v>
      </c>
      <c r="AI714" s="3">
        <f>AE714*Ferez!$D$20</f>
        <v>0.24153887772313218</v>
      </c>
    </row>
    <row r="715" spans="1:35" x14ac:dyDescent="0.25">
      <c r="A715" s="4">
        <v>1542</v>
      </c>
      <c r="B715" s="21" t="s">
        <v>3522</v>
      </c>
      <c r="C715" s="104">
        <v>4</v>
      </c>
      <c r="D715" s="22" t="s">
        <v>2332</v>
      </c>
      <c r="E715" s="100">
        <v>40801</v>
      </c>
      <c r="F715" s="100">
        <v>44204</v>
      </c>
      <c r="G715" s="105">
        <v>9.3000000000000007</v>
      </c>
      <c r="H715" s="20" t="s">
        <v>2432</v>
      </c>
      <c r="I715" s="20" t="s">
        <v>2434</v>
      </c>
      <c r="J715" s="13">
        <v>4021</v>
      </c>
      <c r="K715" t="s">
        <v>159</v>
      </c>
      <c r="L715" t="s">
        <v>158</v>
      </c>
      <c r="M715" s="20" t="str">
        <f t="shared" si="103"/>
        <v>S</v>
      </c>
      <c r="N715" s="3">
        <v>4.3</v>
      </c>
      <c r="O715" s="23">
        <f t="shared" si="104"/>
        <v>2.78</v>
      </c>
      <c r="P715" s="3">
        <v>8.1</v>
      </c>
      <c r="Q715" s="3">
        <f>VLOOKUP(J715,Aux_H_adj!$X$2:$Y$922,2,FALSE)</f>
        <v>8.1</v>
      </c>
      <c r="R715" s="3">
        <f>VLOOKUP(J715,Aux_H_adj!$X$2:$Z$922,3,FALSE)</f>
        <v>14.3</v>
      </c>
      <c r="S715" s="3">
        <f t="shared" si="101"/>
        <v>2.5783100780887045</v>
      </c>
      <c r="T715" s="3">
        <v>20.100000000000001</v>
      </c>
      <c r="U715" s="23">
        <f t="shared" si="105"/>
        <v>9.8699999999999992</v>
      </c>
      <c r="V715" s="3">
        <f t="shared" si="102"/>
        <v>3.1417185766340139</v>
      </c>
      <c r="W715" s="27">
        <f t="shared" si="106"/>
        <v>5.0000000000000001E-4</v>
      </c>
      <c r="X715" s="27">
        <f t="shared" si="107"/>
        <v>8.0000000000000004E-4</v>
      </c>
      <c r="Y715" s="3">
        <f>VLOOKUP(K715,SSP!$B$2:$D$113,3,FALSE)</f>
        <v>0.53</v>
      </c>
      <c r="Z715" s="3">
        <f>EXP(Ferez!$B$8+Ferez!$B$9*LN(X715)+Ferez!$B$10*LN(O715)+Ferez!$B$11*LN(Y715))</f>
        <v>0.69376321454588463</v>
      </c>
      <c r="AA715" s="3">
        <f>EXP(Ferez!$C$8+Ferez!$C$9*LN(Z715))</f>
        <v>0.57153334024306757</v>
      </c>
      <c r="AB715" s="3">
        <f>Ferez!$D$8+Ferez!$D$9*Z715+Ferez!$D$10*AA715</f>
        <v>0.41961220842553199</v>
      </c>
      <c r="AC715" s="3">
        <f t="shared" si="108"/>
        <v>1.6849087632144844</v>
      </c>
      <c r="AD715" s="3">
        <f>AC715*Ferez!$D$19</f>
        <v>0.84245438160724218</v>
      </c>
      <c r="AE715" s="3">
        <f>(AD715/1000)*(10000/Ferez!$D$21)</f>
        <v>2.1061359540181054E-2</v>
      </c>
      <c r="AF715" s="3">
        <f t="shared" si="109"/>
        <v>1.1133754229714166</v>
      </c>
      <c r="AG715" s="3">
        <f>AF715*Ferez!$D$19</f>
        <v>0.55668771148570828</v>
      </c>
      <c r="AH715" s="3">
        <f>(AG715/1000)*(10000/Ferez!$D$21)</f>
        <v>1.3917192787142707E-2</v>
      </c>
      <c r="AI715" s="3">
        <f>AE715*Ferez!$D$20</f>
        <v>7.7224984980663866E-2</v>
      </c>
    </row>
    <row r="716" spans="1:35" x14ac:dyDescent="0.25">
      <c r="A716" s="4">
        <v>1539</v>
      </c>
      <c r="B716" s="21" t="s">
        <v>3522</v>
      </c>
      <c r="C716" s="104">
        <v>4</v>
      </c>
      <c r="D716" s="22" t="s">
        <v>2332</v>
      </c>
      <c r="E716" s="100">
        <v>40801</v>
      </c>
      <c r="F716" s="100">
        <v>44204</v>
      </c>
      <c r="G716" s="105">
        <v>9.3000000000000007</v>
      </c>
      <c r="H716" s="20" t="s">
        <v>2429</v>
      </c>
      <c r="I716" s="20" t="s">
        <v>2430</v>
      </c>
      <c r="J716" s="13">
        <v>4022</v>
      </c>
      <c r="K716" t="s">
        <v>9</v>
      </c>
      <c r="L716" t="s">
        <v>232</v>
      </c>
      <c r="M716" s="20" t="str">
        <f t="shared" si="103"/>
        <v>S</v>
      </c>
      <c r="N716" s="3">
        <v>6.1</v>
      </c>
      <c r="O716" s="23">
        <f t="shared" si="104"/>
        <v>6.1</v>
      </c>
      <c r="P716" s="3">
        <v>32.5</v>
      </c>
      <c r="Q716" s="3">
        <f>VLOOKUP(J716,Aux_H_adj!$X$2:$Y$922,2,FALSE)</f>
        <v>11</v>
      </c>
      <c r="R716" s="3">
        <f>VLOOKUP(J716,Aux_H_adj!$X$2:$Z$922,3,FALSE)</f>
        <v>32.5</v>
      </c>
      <c r="S716" s="3">
        <f t="shared" si="101"/>
        <v>10.345071300973197</v>
      </c>
      <c r="T716" s="3">
        <v>40</v>
      </c>
      <c r="U716" s="23">
        <f t="shared" si="105"/>
        <v>39.619999999999997</v>
      </c>
      <c r="V716" s="3">
        <f t="shared" si="102"/>
        <v>12.611437690601786</v>
      </c>
      <c r="W716" s="27">
        <f t="shared" si="106"/>
        <v>8.3999999999999995E-3</v>
      </c>
      <c r="X716" s="27">
        <f t="shared" si="107"/>
        <v>1.2500000000000001E-2</v>
      </c>
      <c r="Y716" s="3">
        <f>VLOOKUP(K716,SSP!$B$2:$D$113,3,FALSE)</f>
        <v>0.76000000000000079</v>
      </c>
      <c r="Z716" s="3">
        <f>EXP(Ferez!$B$8+Ferez!$B$9*LN(X716)+Ferez!$B$10*LN(O716)+Ferez!$B$11*LN(Y716))</f>
        <v>28.671427478049885</v>
      </c>
      <c r="AA716" s="3">
        <f>EXP(Ferez!$C$8+Ferez!$C$9*LN(Z716))</f>
        <v>9.0415255516342157</v>
      </c>
      <c r="AB716" s="3">
        <f>Ferez!$D$8+Ferez!$D$9*Z716+Ferez!$D$10*AA716</f>
        <v>3.1308619610130144</v>
      </c>
      <c r="AC716" s="3">
        <f t="shared" si="108"/>
        <v>40.843814990697112</v>
      </c>
      <c r="AD716" s="3">
        <f>AC716*Ferez!$D$19</f>
        <v>20.421907495348556</v>
      </c>
      <c r="AE716" s="3">
        <f>(AD716/1000)*(10000/Ferez!$D$21)</f>
        <v>0.51054768738371392</v>
      </c>
      <c r="AF716" s="3">
        <f t="shared" si="109"/>
        <v>31.8022894390629</v>
      </c>
      <c r="AG716" s="3">
        <f>AF716*Ferez!$D$19</f>
        <v>15.90114471953145</v>
      </c>
      <c r="AH716" s="3">
        <f>(AG716/1000)*(10000/Ferez!$D$21)</f>
        <v>0.39752861798828626</v>
      </c>
      <c r="AI716" s="3">
        <f>AE716*Ferez!$D$20</f>
        <v>1.8720081870736176</v>
      </c>
    </row>
    <row r="717" spans="1:35" x14ac:dyDescent="0.25">
      <c r="A717" s="4">
        <v>1540</v>
      </c>
      <c r="B717" s="21" t="s">
        <v>3522</v>
      </c>
      <c r="C717" s="104">
        <v>4</v>
      </c>
      <c r="D717" s="22" t="s">
        <v>2332</v>
      </c>
      <c r="E717" s="100">
        <v>40801</v>
      </c>
      <c r="F717" s="100">
        <v>44204</v>
      </c>
      <c r="G717" s="105">
        <v>9.3000000000000007</v>
      </c>
      <c r="H717" s="20" t="s">
        <v>2429</v>
      </c>
      <c r="I717" s="20" t="s">
        <v>2431</v>
      </c>
      <c r="J717" s="13">
        <v>4022</v>
      </c>
      <c r="K717" t="s">
        <v>9</v>
      </c>
      <c r="L717" t="s">
        <v>232</v>
      </c>
      <c r="M717" s="20" t="str">
        <f t="shared" si="103"/>
        <v>S</v>
      </c>
      <c r="N717" s="3">
        <v>6.1</v>
      </c>
      <c r="O717" s="23">
        <f t="shared" si="104"/>
        <v>3.74</v>
      </c>
      <c r="P717" s="3">
        <v>11</v>
      </c>
      <c r="Q717" s="3">
        <f>VLOOKUP(J717,Aux_H_adj!$X$2:$Y$922,2,FALSE)</f>
        <v>11</v>
      </c>
      <c r="R717" s="3">
        <f>VLOOKUP(J717,Aux_H_adj!$X$2:$Z$922,3,FALSE)</f>
        <v>32.5</v>
      </c>
      <c r="S717" s="3">
        <f t="shared" si="101"/>
        <v>3.5014087480216975</v>
      </c>
      <c r="T717" s="3">
        <v>40</v>
      </c>
      <c r="U717" s="23">
        <f t="shared" si="105"/>
        <v>13.41</v>
      </c>
      <c r="V717" s="3">
        <f t="shared" si="102"/>
        <v>4.2685355737246331</v>
      </c>
      <c r="W717" s="27">
        <f t="shared" si="106"/>
        <v>1E-3</v>
      </c>
      <c r="X717" s="27">
        <f t="shared" si="107"/>
        <v>1.4E-3</v>
      </c>
      <c r="Y717" s="3">
        <f>VLOOKUP(K717,SSP!$B$2:$D$113,3,FALSE)</f>
        <v>0.76000000000000079</v>
      </c>
      <c r="Z717" s="3">
        <f>EXP(Ferez!$B$8+Ferez!$B$9*LN(X717)+Ferez!$B$10*LN(O717)+Ferez!$B$11*LN(Y717))</f>
        <v>2.2633159143849664</v>
      </c>
      <c r="AA717" s="3">
        <f>EXP(Ferez!$C$8+Ferez!$C$9*LN(Z717))</f>
        <v>1.374258159224766</v>
      </c>
      <c r="AB717" s="3">
        <f>Ferez!$D$8+Ferez!$D$9*Z717+Ferez!$D$10*AA717</f>
        <v>0.54347195214013544</v>
      </c>
      <c r="AC717" s="3">
        <f t="shared" si="108"/>
        <v>4.1810460257498683</v>
      </c>
      <c r="AD717" s="3">
        <f>AC717*Ferez!$D$19</f>
        <v>2.0905230128749341</v>
      </c>
      <c r="AE717" s="3">
        <f>(AD717/1000)*(10000/Ferez!$D$21)</f>
        <v>5.2263075321873353E-2</v>
      </c>
      <c r="AF717" s="3">
        <f t="shared" si="109"/>
        <v>2.8067878665251018</v>
      </c>
      <c r="AG717" s="3">
        <f>AF717*Ferez!$D$19</f>
        <v>1.4033939332625509</v>
      </c>
      <c r="AH717" s="3">
        <f>(AG717/1000)*(10000/Ferez!$D$21)</f>
        <v>3.5084848331563771E-2</v>
      </c>
      <c r="AI717" s="3">
        <f>AE717*Ferez!$D$20</f>
        <v>0.19163127618020229</v>
      </c>
    </row>
    <row r="718" spans="1:35" x14ac:dyDescent="0.25">
      <c r="A718" s="4">
        <v>1537</v>
      </c>
      <c r="B718" s="21" t="s">
        <v>3522</v>
      </c>
      <c r="C718" s="104">
        <v>4</v>
      </c>
      <c r="D718" s="22" t="s">
        <v>2332</v>
      </c>
      <c r="E718" s="100">
        <v>40801</v>
      </c>
      <c r="F718" s="100">
        <v>44204</v>
      </c>
      <c r="G718" s="105">
        <v>9.3000000000000007</v>
      </c>
      <c r="H718" s="20" t="s">
        <v>2426</v>
      </c>
      <c r="I718" s="20" t="s">
        <v>2427</v>
      </c>
      <c r="J718" s="13">
        <v>4023</v>
      </c>
      <c r="K718" t="s">
        <v>239</v>
      </c>
      <c r="L718" t="s">
        <v>240</v>
      </c>
      <c r="M718" s="20" t="str">
        <f t="shared" si="103"/>
        <v>S</v>
      </c>
      <c r="N718" s="3">
        <v>7.3</v>
      </c>
      <c r="O718" s="23">
        <f t="shared" si="104"/>
        <v>7.3</v>
      </c>
      <c r="P718" s="3">
        <v>36.4</v>
      </c>
      <c r="Q718" s="3">
        <f>VLOOKUP(J718,Aux_H_adj!$X$2:$Y$922,2,FALSE)</f>
        <v>36.4</v>
      </c>
      <c r="R718" s="3">
        <f>VLOOKUP(J718,Aux_H_adj!$X$2:$Z$922,3,FALSE)</f>
        <v>36.6</v>
      </c>
      <c r="S718" s="3">
        <f t="shared" si="101"/>
        <v>11.58647985708998</v>
      </c>
      <c r="T718" s="3">
        <v>59.8</v>
      </c>
      <c r="U718" s="23">
        <f t="shared" si="105"/>
        <v>44.38</v>
      </c>
      <c r="V718" s="3">
        <f t="shared" si="102"/>
        <v>14.126592748836631</v>
      </c>
      <c r="W718" s="27">
        <f t="shared" si="106"/>
        <v>1.0500000000000001E-2</v>
      </c>
      <c r="X718" s="27">
        <f t="shared" si="107"/>
        <v>1.5699999999999999E-2</v>
      </c>
      <c r="Y718" s="3">
        <f>VLOOKUP(K718,SSP!$B$2:$D$113,3,FALSE)</f>
        <v>0.49000000000000005</v>
      </c>
      <c r="Z718" s="3">
        <f>EXP(Ferez!$B$8+Ferez!$B$9*LN(X718)+Ferez!$B$10*LN(O718)+Ferez!$B$11*LN(Y718))</f>
        <v>26.985185786233149</v>
      </c>
      <c r="AA718" s="3">
        <f>EXP(Ferez!$C$8+Ferez!$C$9*LN(Z718))</f>
        <v>8.6439086249312496</v>
      </c>
      <c r="AB718" s="3">
        <f>Ferez!$D$8+Ferez!$D$9*Z718+Ferez!$D$10*AA718</f>
        <v>2.957719901922967</v>
      </c>
      <c r="AC718" s="3">
        <f t="shared" si="108"/>
        <v>38.586814313087366</v>
      </c>
      <c r="AD718" s="3">
        <f>AC718*Ferez!$D$19</f>
        <v>19.293407156543683</v>
      </c>
      <c r="AE718" s="3">
        <f>(AD718/1000)*(10000/Ferez!$D$21)</f>
        <v>0.48233517891359207</v>
      </c>
      <c r="AF718" s="3">
        <f t="shared" si="109"/>
        <v>29.942905688156117</v>
      </c>
      <c r="AG718" s="3">
        <f>AF718*Ferez!$D$19</f>
        <v>14.971452844078058</v>
      </c>
      <c r="AH718" s="3">
        <f>(AG718/1000)*(10000/Ferez!$D$21)</f>
        <v>0.37428632110195148</v>
      </c>
      <c r="AI718" s="3">
        <f>AE718*Ferez!$D$20</f>
        <v>1.7685623226831708</v>
      </c>
    </row>
    <row r="719" spans="1:35" x14ac:dyDescent="0.25">
      <c r="A719" s="4">
        <v>1538</v>
      </c>
      <c r="B719" s="21" t="s">
        <v>3522</v>
      </c>
      <c r="C719" s="104">
        <v>4</v>
      </c>
      <c r="D719" s="22" t="s">
        <v>2332</v>
      </c>
      <c r="E719" s="100">
        <v>40801</v>
      </c>
      <c r="F719" s="100">
        <v>44204</v>
      </c>
      <c r="G719" s="105">
        <v>9.3000000000000007</v>
      </c>
      <c r="H719" s="20" t="s">
        <v>2426</v>
      </c>
      <c r="I719" s="20" t="s">
        <v>2428</v>
      </c>
      <c r="J719" s="13">
        <v>4023</v>
      </c>
      <c r="K719" t="s">
        <v>239</v>
      </c>
      <c r="L719" t="s">
        <v>240</v>
      </c>
      <c r="M719" s="20" t="str">
        <f t="shared" si="103"/>
        <v>S</v>
      </c>
      <c r="N719" s="3">
        <v>7.3</v>
      </c>
      <c r="O719" s="23">
        <f t="shared" si="104"/>
        <v>7.3</v>
      </c>
      <c r="P719" s="3">
        <v>36.6</v>
      </c>
      <c r="Q719" s="3">
        <f>VLOOKUP(J719,Aux_H_adj!$X$2:$Y$922,2,FALSE)</f>
        <v>36.4</v>
      </c>
      <c r="R719" s="3">
        <f>VLOOKUP(J719,Aux_H_adj!$X$2:$Z$922,3,FALSE)</f>
        <v>36.6</v>
      </c>
      <c r="S719" s="3">
        <f t="shared" si="101"/>
        <v>11.650141834326739</v>
      </c>
      <c r="T719" s="3">
        <v>59.8</v>
      </c>
      <c r="U719" s="23">
        <f t="shared" si="105"/>
        <v>44.62</v>
      </c>
      <c r="V719" s="3">
        <f t="shared" si="102"/>
        <v>14.20298712152074</v>
      </c>
      <c r="W719" s="27">
        <f t="shared" si="106"/>
        <v>1.0699999999999999E-2</v>
      </c>
      <c r="X719" s="27">
        <f t="shared" si="107"/>
        <v>1.5800000000000002E-2</v>
      </c>
      <c r="Y719" s="3">
        <f>VLOOKUP(K719,SSP!$B$2:$D$113,3,FALSE)</f>
        <v>0.49000000000000005</v>
      </c>
      <c r="Z719" s="3">
        <f>EXP(Ferez!$B$8+Ferez!$B$9*LN(X719)+Ferez!$B$10*LN(O719)+Ferez!$B$11*LN(Y719))</f>
        <v>27.147573812446485</v>
      </c>
      <c r="AA719" s="3">
        <f>EXP(Ferez!$C$8+Ferez!$C$9*LN(Z719))</f>
        <v>8.6824732086914658</v>
      </c>
      <c r="AB719" s="3">
        <f>Ferez!$D$8+Ferez!$D$9*Z719+Ferez!$D$10*AA719</f>
        <v>2.9743702146156634</v>
      </c>
      <c r="AC719" s="3">
        <f t="shared" si="108"/>
        <v>38.804417235753611</v>
      </c>
      <c r="AD719" s="3">
        <f>AC719*Ferez!$D$19</f>
        <v>19.402208617876806</v>
      </c>
      <c r="AE719" s="3">
        <f>(AD719/1000)*(10000/Ferez!$D$21)</f>
        <v>0.48505521544692015</v>
      </c>
      <c r="AF719" s="3">
        <f t="shared" si="109"/>
        <v>30.121944027062149</v>
      </c>
      <c r="AG719" s="3">
        <f>AF719*Ferez!$D$19</f>
        <v>15.060972013531075</v>
      </c>
      <c r="AH719" s="3">
        <f>(AG719/1000)*(10000/Ferez!$D$21)</f>
        <v>0.37652430033827688</v>
      </c>
      <c r="AI719" s="3">
        <f>AE719*Ferez!$D$20</f>
        <v>1.7785357899720404</v>
      </c>
    </row>
    <row r="720" spans="1:35" x14ac:dyDescent="0.25">
      <c r="A720" s="4">
        <v>1531</v>
      </c>
      <c r="B720" s="21" t="s">
        <v>3522</v>
      </c>
      <c r="C720" s="104">
        <v>4</v>
      </c>
      <c r="D720" s="22" t="s">
        <v>2332</v>
      </c>
      <c r="E720" s="100">
        <v>40801</v>
      </c>
      <c r="F720" s="100">
        <v>44204</v>
      </c>
      <c r="G720" s="105">
        <v>9.3000000000000007</v>
      </c>
      <c r="H720" s="20" t="s">
        <v>2419</v>
      </c>
      <c r="I720" s="20" t="s">
        <v>2420</v>
      </c>
      <c r="J720" s="13">
        <v>4024</v>
      </c>
      <c r="K720" t="s">
        <v>8</v>
      </c>
      <c r="L720" t="s">
        <v>120</v>
      </c>
      <c r="M720" s="20" t="str">
        <f t="shared" si="103"/>
        <v>S</v>
      </c>
      <c r="N720" s="3">
        <v>7.4</v>
      </c>
      <c r="O720" s="23">
        <f t="shared" si="104"/>
        <v>7.4</v>
      </c>
      <c r="P720" s="3">
        <v>29.8</v>
      </c>
      <c r="Q720" s="3">
        <f>VLOOKUP(J720,Aux_H_adj!$X$2:$Y$922,2,FALSE)</f>
        <v>13.4</v>
      </c>
      <c r="R720" s="3">
        <f>VLOOKUP(J720,Aux_H_adj!$X$2:$Z$922,3,FALSE)</f>
        <v>29.8</v>
      </c>
      <c r="S720" s="3">
        <f t="shared" si="101"/>
        <v>9.4856346082769623</v>
      </c>
      <c r="T720" s="3">
        <v>32.700000000000003</v>
      </c>
      <c r="U720" s="23">
        <f t="shared" si="105"/>
        <v>36.33</v>
      </c>
      <c r="V720" s="3">
        <f t="shared" si="102"/>
        <v>11.564198165057116</v>
      </c>
      <c r="W720" s="27">
        <f t="shared" si="106"/>
        <v>7.1000000000000004E-3</v>
      </c>
      <c r="X720" s="27">
        <f t="shared" si="107"/>
        <v>1.0500000000000001E-2</v>
      </c>
      <c r="Y720" s="3">
        <f>VLOOKUP(K720,SSP!$B$2:$D$113,3,FALSE)</f>
        <v>0.62000000000000022</v>
      </c>
      <c r="Z720" s="3">
        <f>EXP(Ferez!$B$8+Ferez!$B$9*LN(X720)+Ferez!$B$10*LN(O720)+Ferez!$B$11*LN(Y720))</f>
        <v>23.778320493134117</v>
      </c>
      <c r="AA720" s="3">
        <f>EXP(Ferez!$C$8+Ferez!$C$9*LN(Z720))</f>
        <v>7.8694284751829979</v>
      </c>
      <c r="AB720" s="3">
        <f>Ferez!$D$8+Ferez!$D$9*Z720+Ferez!$D$10*AA720</f>
        <v>2.6300190807301496</v>
      </c>
      <c r="AC720" s="3">
        <f t="shared" si="108"/>
        <v>34.277768049047268</v>
      </c>
      <c r="AD720" s="3">
        <f>AC720*Ferez!$D$19</f>
        <v>17.138884024523634</v>
      </c>
      <c r="AE720" s="3">
        <f>(AD720/1000)*(10000/Ferez!$D$21)</f>
        <v>0.42847210061309082</v>
      </c>
      <c r="AF720" s="3">
        <f t="shared" si="109"/>
        <v>26.408339573864268</v>
      </c>
      <c r="AG720" s="3">
        <f>AF720*Ferez!$D$19</f>
        <v>13.204169786932134</v>
      </c>
      <c r="AH720" s="3">
        <f>(AG720/1000)*(10000/Ferez!$D$21)</f>
        <v>0.33010424467330335</v>
      </c>
      <c r="AI720" s="3">
        <f>AE720*Ferez!$D$20</f>
        <v>1.5710643689146664</v>
      </c>
    </row>
    <row r="721" spans="1:35" x14ac:dyDescent="0.25">
      <c r="A721" s="4">
        <v>1532</v>
      </c>
      <c r="B721" s="21" t="s">
        <v>3522</v>
      </c>
      <c r="C721" s="104">
        <v>4</v>
      </c>
      <c r="D721" s="22" t="s">
        <v>2332</v>
      </c>
      <c r="E721" s="100">
        <v>40801</v>
      </c>
      <c r="F721" s="100">
        <v>44204</v>
      </c>
      <c r="G721" s="105">
        <v>9.3000000000000007</v>
      </c>
      <c r="H721" s="20" t="s">
        <v>2419</v>
      </c>
      <c r="I721" s="20" t="s">
        <v>2421</v>
      </c>
      <c r="J721" s="13">
        <v>4024</v>
      </c>
      <c r="K721" t="s">
        <v>8</v>
      </c>
      <c r="L721" t="s">
        <v>120</v>
      </c>
      <c r="M721" s="20" t="str">
        <f t="shared" si="103"/>
        <v>S</v>
      </c>
      <c r="N721" s="3">
        <v>7.4</v>
      </c>
      <c r="O721" s="23">
        <f t="shared" si="104"/>
        <v>6.49</v>
      </c>
      <c r="P721" s="3">
        <v>26.6</v>
      </c>
      <c r="Q721" s="3">
        <f>VLOOKUP(J721,Aux_H_adj!$X$2:$Y$922,2,FALSE)</f>
        <v>13.4</v>
      </c>
      <c r="R721" s="3">
        <f>VLOOKUP(J721,Aux_H_adj!$X$2:$Z$922,3,FALSE)</f>
        <v>29.8</v>
      </c>
      <c r="S721" s="3">
        <f t="shared" si="101"/>
        <v>8.4670429724888319</v>
      </c>
      <c r="T721" s="3">
        <v>30</v>
      </c>
      <c r="U721" s="23">
        <f t="shared" si="105"/>
        <v>32.43</v>
      </c>
      <c r="V721" s="3">
        <f t="shared" si="102"/>
        <v>10.322789608940331</v>
      </c>
      <c r="W721" s="27">
        <f t="shared" si="106"/>
        <v>5.5999999999999999E-3</v>
      </c>
      <c r="X721" s="27">
        <f t="shared" si="107"/>
        <v>8.3999999999999995E-3</v>
      </c>
      <c r="Y721" s="3">
        <f>VLOOKUP(K721,SSP!$B$2:$D$113,3,FALSE)</f>
        <v>0.62000000000000022</v>
      </c>
      <c r="Z721" s="3">
        <f>EXP(Ferez!$B$8+Ferez!$B$9*LN(X721)+Ferez!$B$10*LN(O721)+Ferez!$B$11*LN(Y721))</f>
        <v>16.975231891705572</v>
      </c>
      <c r="AA721" s="3">
        <f>EXP(Ferez!$C$8+Ferez!$C$9*LN(Z721))</f>
        <v>6.1283620089682129</v>
      </c>
      <c r="AB721" s="3">
        <f>Ferez!$D$8+Ferez!$D$9*Z721+Ferez!$D$10*AA721</f>
        <v>1.9432859025854632</v>
      </c>
      <c r="AC721" s="3">
        <f t="shared" si="108"/>
        <v>25.046879803259248</v>
      </c>
      <c r="AD721" s="3">
        <f>AC721*Ferez!$D$19</f>
        <v>12.523439901629624</v>
      </c>
      <c r="AE721" s="3">
        <f>(AD721/1000)*(10000/Ferez!$D$21)</f>
        <v>0.31308599754074062</v>
      </c>
      <c r="AF721" s="3">
        <f t="shared" si="109"/>
        <v>18.918517794291034</v>
      </c>
      <c r="AG721" s="3">
        <f>AF721*Ferez!$D$19</f>
        <v>9.4592588971455172</v>
      </c>
      <c r="AH721" s="3">
        <f>(AG721/1000)*(10000/Ferez!$D$21)</f>
        <v>0.23648147242863793</v>
      </c>
      <c r="AI721" s="3">
        <f>AE721*Ferez!$D$20</f>
        <v>1.1479819909827156</v>
      </c>
    </row>
    <row r="722" spans="1:35" x14ac:dyDescent="0.25">
      <c r="A722" s="4">
        <v>1533</v>
      </c>
      <c r="B722" s="21" t="s">
        <v>3522</v>
      </c>
      <c r="C722" s="104">
        <v>4</v>
      </c>
      <c r="D722" s="22" t="s">
        <v>2332</v>
      </c>
      <c r="E722" s="100">
        <v>40801</v>
      </c>
      <c r="F722" s="100">
        <v>44204</v>
      </c>
      <c r="G722" s="105">
        <v>9.3000000000000007</v>
      </c>
      <c r="H722" s="20" t="s">
        <v>2419</v>
      </c>
      <c r="I722" s="20" t="s">
        <v>2422</v>
      </c>
      <c r="J722" s="13">
        <v>4024</v>
      </c>
      <c r="K722" t="s">
        <v>8</v>
      </c>
      <c r="L722" t="s">
        <v>120</v>
      </c>
      <c r="M722" s="20" t="str">
        <f t="shared" si="103"/>
        <v>S</v>
      </c>
      <c r="N722" s="3">
        <v>7.4</v>
      </c>
      <c r="O722" s="23">
        <f t="shared" si="104"/>
        <v>4.8600000000000003</v>
      </c>
      <c r="P722" s="3">
        <v>15.8</v>
      </c>
      <c r="Q722" s="3">
        <f>VLOOKUP(J722,Aux_H_adj!$X$2:$Y$922,2,FALSE)</f>
        <v>13.4</v>
      </c>
      <c r="R722" s="3">
        <f>VLOOKUP(J722,Aux_H_adj!$X$2:$Z$922,3,FALSE)</f>
        <v>29.8</v>
      </c>
      <c r="S722" s="3">
        <f t="shared" si="101"/>
        <v>5.0292962017038931</v>
      </c>
      <c r="T722" s="3">
        <v>18</v>
      </c>
      <c r="U722" s="23">
        <f t="shared" si="105"/>
        <v>19.260000000000002</v>
      </c>
      <c r="V722" s="3">
        <f t="shared" si="102"/>
        <v>6.1306484078998089</v>
      </c>
      <c r="W722" s="27">
        <f t="shared" si="106"/>
        <v>2E-3</v>
      </c>
      <c r="X722" s="27">
        <f t="shared" si="107"/>
        <v>3.0000000000000001E-3</v>
      </c>
      <c r="Y722" s="3">
        <f>VLOOKUP(K722,SSP!$B$2:$D$113,3,FALSE)</f>
        <v>0.62000000000000022</v>
      </c>
      <c r="Z722" s="3">
        <f>EXP(Ferez!$B$8+Ferez!$B$9*LN(X722)+Ferez!$B$10*LN(O722)+Ferez!$B$11*LN(Y722))</f>
        <v>4.8585812603212473</v>
      </c>
      <c r="AA722" s="3">
        <f>EXP(Ferez!$C$8+Ferez!$C$9*LN(Z722))</f>
        <v>2.4222974782540501</v>
      </c>
      <c r="AB722" s="3">
        <f>Ferez!$D$8+Ferez!$D$9*Z722+Ferez!$D$10*AA722</f>
        <v>0.77235359225705236</v>
      </c>
      <c r="AC722" s="3">
        <f t="shared" si="108"/>
        <v>8.0532323308323495</v>
      </c>
      <c r="AD722" s="3">
        <f>AC722*Ferez!$D$19</f>
        <v>4.0266161654161747</v>
      </c>
      <c r="AE722" s="3">
        <f>(AD722/1000)*(10000/Ferez!$D$21)</f>
        <v>0.10066540413540437</v>
      </c>
      <c r="AF722" s="3">
        <f t="shared" si="109"/>
        <v>5.6309348525782994</v>
      </c>
      <c r="AG722" s="3">
        <f>AF722*Ferez!$D$19</f>
        <v>2.8154674262891497</v>
      </c>
      <c r="AH722" s="3">
        <f>(AG722/1000)*(10000/Ferez!$D$21)</f>
        <v>7.0386685657228748E-2</v>
      </c>
      <c r="AI722" s="3">
        <f>AE722*Ferez!$D$20</f>
        <v>0.36910648182981598</v>
      </c>
    </row>
    <row r="723" spans="1:35" x14ac:dyDescent="0.25">
      <c r="A723" s="4">
        <v>1534</v>
      </c>
      <c r="B723" s="21" t="s">
        <v>3522</v>
      </c>
      <c r="C723" s="104">
        <v>4</v>
      </c>
      <c r="D723" s="22" t="s">
        <v>2332</v>
      </c>
      <c r="E723" s="100">
        <v>40801</v>
      </c>
      <c r="F723" s="100">
        <v>44204</v>
      </c>
      <c r="G723" s="105">
        <v>9.3000000000000007</v>
      </c>
      <c r="H723" s="20" t="s">
        <v>2419</v>
      </c>
      <c r="I723" s="20" t="s">
        <v>2423</v>
      </c>
      <c r="J723" s="13">
        <v>4024</v>
      </c>
      <c r="K723" t="s">
        <v>8</v>
      </c>
      <c r="L723" t="s">
        <v>120</v>
      </c>
      <c r="M723" s="20" t="str">
        <f t="shared" si="103"/>
        <v>S</v>
      </c>
      <c r="N723" s="3">
        <v>7.4</v>
      </c>
      <c r="O723" s="23">
        <f t="shared" si="104"/>
        <v>6.48</v>
      </c>
      <c r="P723" s="3">
        <v>26.5</v>
      </c>
      <c r="Q723" s="3">
        <f>VLOOKUP(J723,Aux_H_adj!$X$2:$Y$922,2,FALSE)</f>
        <v>13.4</v>
      </c>
      <c r="R723" s="3">
        <f>VLOOKUP(J723,Aux_H_adj!$X$2:$Z$922,3,FALSE)</f>
        <v>29.8</v>
      </c>
      <c r="S723" s="3">
        <f t="shared" si="101"/>
        <v>8.4352119838704525</v>
      </c>
      <c r="T723" s="3">
        <v>30</v>
      </c>
      <c r="U723" s="23">
        <f t="shared" si="105"/>
        <v>32.31</v>
      </c>
      <c r="V723" s="3">
        <f t="shared" si="102"/>
        <v>10.284592422598278</v>
      </c>
      <c r="W723" s="27">
        <f t="shared" si="106"/>
        <v>5.5999999999999999E-3</v>
      </c>
      <c r="X723" s="27">
        <f t="shared" si="107"/>
        <v>8.3000000000000001E-3</v>
      </c>
      <c r="Y723" s="3">
        <f>VLOOKUP(K723,SSP!$B$2:$D$113,3,FALSE)</f>
        <v>0.62000000000000022</v>
      </c>
      <c r="Z723" s="3">
        <f>EXP(Ferez!$B$8+Ferez!$B$9*LN(X723)+Ferez!$B$10*LN(O723)+Ferez!$B$11*LN(Y723))</f>
        <v>16.759343872253432</v>
      </c>
      <c r="AA723" s="3">
        <f>EXP(Ferez!$C$8+Ferez!$C$9*LN(Z723))</f>
        <v>6.0704378939029366</v>
      </c>
      <c r="AB723" s="3">
        <f>Ferez!$D$8+Ferez!$D$9*Z723+Ferez!$D$10*AA723</f>
        <v>1.9217237345135831</v>
      </c>
      <c r="AC723" s="3">
        <f t="shared" si="108"/>
        <v>24.751505500669953</v>
      </c>
      <c r="AD723" s="3">
        <f>AC723*Ferez!$D$19</f>
        <v>12.375752750334977</v>
      </c>
      <c r="AE723" s="3">
        <f>(AD723/1000)*(10000/Ferez!$D$21)</f>
        <v>0.30939381875837441</v>
      </c>
      <c r="AF723" s="3">
        <f t="shared" si="109"/>
        <v>18.681067606767016</v>
      </c>
      <c r="AG723" s="3">
        <f>AF723*Ferez!$D$19</f>
        <v>9.3405338033835079</v>
      </c>
      <c r="AH723" s="3">
        <f>(AG723/1000)*(10000/Ferez!$D$21)</f>
        <v>0.23351334508458768</v>
      </c>
      <c r="AI723" s="3">
        <f>AE723*Ferez!$D$20</f>
        <v>1.1344440021140394</v>
      </c>
    </row>
    <row r="724" spans="1:35" x14ac:dyDescent="0.25">
      <c r="A724" s="4">
        <v>1535</v>
      </c>
      <c r="B724" s="21" t="s">
        <v>3522</v>
      </c>
      <c r="C724" s="104">
        <v>4</v>
      </c>
      <c r="D724" s="22" t="s">
        <v>2332</v>
      </c>
      <c r="E724" s="100">
        <v>40801</v>
      </c>
      <c r="F724" s="100">
        <v>44204</v>
      </c>
      <c r="G724" s="105">
        <v>9.3000000000000007</v>
      </c>
      <c r="H724" s="20" t="s">
        <v>2419</v>
      </c>
      <c r="I724" s="20" t="s">
        <v>2424</v>
      </c>
      <c r="J724" s="13">
        <v>4024</v>
      </c>
      <c r="K724" t="s">
        <v>8</v>
      </c>
      <c r="L724" t="s">
        <v>120</v>
      </c>
      <c r="M724" s="20" t="str">
        <f t="shared" si="103"/>
        <v>S</v>
      </c>
      <c r="N724" s="3">
        <v>7.4</v>
      </c>
      <c r="O724" s="23">
        <f t="shared" si="104"/>
        <v>4.3499999999999996</v>
      </c>
      <c r="P724" s="3">
        <v>13.4</v>
      </c>
      <c r="Q724" s="3">
        <f>VLOOKUP(J724,Aux_H_adj!$X$2:$Y$922,2,FALSE)</f>
        <v>13.4</v>
      </c>
      <c r="R724" s="3">
        <f>VLOOKUP(J724,Aux_H_adj!$X$2:$Z$922,3,FALSE)</f>
        <v>29.8</v>
      </c>
      <c r="S724" s="3">
        <f t="shared" si="101"/>
        <v>4.2653524748627953</v>
      </c>
      <c r="T724" s="3">
        <v>15.8</v>
      </c>
      <c r="U724" s="23">
        <f t="shared" si="105"/>
        <v>16.34</v>
      </c>
      <c r="V724" s="3">
        <f t="shared" si="102"/>
        <v>5.2011835402431394</v>
      </c>
      <c r="W724" s="27">
        <f t="shared" si="106"/>
        <v>1.4E-3</v>
      </c>
      <c r="X724" s="27">
        <f t="shared" si="107"/>
        <v>2.0999999999999999E-3</v>
      </c>
      <c r="Y724" s="3">
        <f>VLOOKUP(K724,SSP!$B$2:$D$113,3,FALSE)</f>
        <v>0.62000000000000022</v>
      </c>
      <c r="Z724" s="3">
        <f>EXP(Ferez!$B$8+Ferez!$B$9*LN(X724)+Ferez!$B$10*LN(O724)+Ferez!$B$11*LN(Y724))</f>
        <v>3.1177730935572132</v>
      </c>
      <c r="AA724" s="3">
        <f>EXP(Ferez!$C$8+Ferez!$C$9*LN(Z724))</f>
        <v>1.742913573951399</v>
      </c>
      <c r="AB724" s="3">
        <f>Ferez!$D$8+Ferez!$D$9*Z724+Ferez!$D$10*AA724</f>
        <v>0.61679325989238309</v>
      </c>
      <c r="AC724" s="3">
        <f t="shared" si="108"/>
        <v>5.4774799274009958</v>
      </c>
      <c r="AD724" s="3">
        <f>AC724*Ferez!$D$19</f>
        <v>2.7387399637004979</v>
      </c>
      <c r="AE724" s="3">
        <f>(AD724/1000)*(10000/Ferez!$D$21)</f>
        <v>6.8468499092512444E-2</v>
      </c>
      <c r="AF724" s="3">
        <f t="shared" si="109"/>
        <v>3.7345663534495963</v>
      </c>
      <c r="AG724" s="3">
        <f>AF724*Ferez!$D$19</f>
        <v>1.8672831767247982</v>
      </c>
      <c r="AH724" s="3">
        <f>(AG724/1000)*(10000/Ferez!$D$21)</f>
        <v>4.6682079418119957E-2</v>
      </c>
      <c r="AI724" s="3">
        <f>AE724*Ferez!$D$20</f>
        <v>0.25105116333921229</v>
      </c>
    </row>
    <row r="725" spans="1:35" x14ac:dyDescent="0.25">
      <c r="A725" s="4">
        <v>1536</v>
      </c>
      <c r="B725" s="21" t="s">
        <v>3522</v>
      </c>
      <c r="C725" s="104">
        <v>4</v>
      </c>
      <c r="D725" s="22" t="s">
        <v>2332</v>
      </c>
      <c r="E725" s="100">
        <v>40801</v>
      </c>
      <c r="F725" s="100">
        <v>44204</v>
      </c>
      <c r="G725" s="105">
        <v>9.3000000000000007</v>
      </c>
      <c r="H725" s="20" t="s">
        <v>2419</v>
      </c>
      <c r="I725" s="20" t="s">
        <v>2425</v>
      </c>
      <c r="J725" s="13">
        <v>4024</v>
      </c>
      <c r="K725" t="s">
        <v>8</v>
      </c>
      <c r="L725" t="s">
        <v>120</v>
      </c>
      <c r="M725" s="20" t="str">
        <f t="shared" si="103"/>
        <v>S</v>
      </c>
      <c r="N725" s="3">
        <v>7.4</v>
      </c>
      <c r="O725" s="23">
        <f t="shared" si="104"/>
        <v>6.09</v>
      </c>
      <c r="P725" s="3">
        <v>23.4</v>
      </c>
      <c r="Q725" s="3">
        <f>VLOOKUP(J725,Aux_H_adj!$X$2:$Y$922,2,FALSE)</f>
        <v>13.4</v>
      </c>
      <c r="R725" s="3">
        <f>VLOOKUP(J725,Aux_H_adj!$X$2:$Z$922,3,FALSE)</f>
        <v>29.8</v>
      </c>
      <c r="S725" s="3">
        <f t="shared" si="101"/>
        <v>7.4484513367007015</v>
      </c>
      <c r="T725" s="3">
        <v>24.2</v>
      </c>
      <c r="U725" s="23">
        <f t="shared" si="105"/>
        <v>28.53</v>
      </c>
      <c r="V725" s="3">
        <f t="shared" si="102"/>
        <v>9.0813810528235486</v>
      </c>
      <c r="W725" s="27">
        <f t="shared" si="106"/>
        <v>4.4000000000000003E-3</v>
      </c>
      <c r="X725" s="27">
        <f t="shared" si="107"/>
        <v>6.4999999999999997E-3</v>
      </c>
      <c r="Y725" s="3">
        <f>VLOOKUP(K725,SSP!$B$2:$D$113,3,FALSE)</f>
        <v>0.62000000000000022</v>
      </c>
      <c r="Z725" s="3">
        <f>EXP(Ferez!$B$8+Ferez!$B$9*LN(X725)+Ferez!$B$10*LN(O725)+Ferez!$B$11*LN(Y725))</f>
        <v>12.531950594957999</v>
      </c>
      <c r="AA725" s="3">
        <f>EXP(Ferez!$C$8+Ferez!$C$9*LN(Z725))</f>
        <v>4.8927718001185054</v>
      </c>
      <c r="AB725" s="3">
        <f>Ferez!$D$8+Ferez!$D$9*Z725+Ferez!$D$10*AA725</f>
        <v>1.503250458079566</v>
      </c>
      <c r="AC725" s="3">
        <f t="shared" si="108"/>
        <v>18.927972853156071</v>
      </c>
      <c r="AD725" s="3">
        <f>AC725*Ferez!$D$19</f>
        <v>9.4639864265780353</v>
      </c>
      <c r="AE725" s="3">
        <f>(AD725/1000)*(10000/Ferez!$D$21)</f>
        <v>0.2365996606644509</v>
      </c>
      <c r="AF725" s="3">
        <f t="shared" si="109"/>
        <v>14.035201053037566</v>
      </c>
      <c r="AG725" s="3">
        <f>AF725*Ferez!$D$19</f>
        <v>7.0176005265187831</v>
      </c>
      <c r="AH725" s="3">
        <f>(AG725/1000)*(10000/Ferez!$D$21)</f>
        <v>0.17544001316296959</v>
      </c>
      <c r="AI725" s="3">
        <f>AE725*Ferez!$D$20</f>
        <v>0.86753208910298663</v>
      </c>
    </row>
    <row r="726" spans="1:35" x14ac:dyDescent="0.25">
      <c r="A726" s="4">
        <v>1529</v>
      </c>
      <c r="B726" s="21" t="s">
        <v>3522</v>
      </c>
      <c r="C726" s="104">
        <v>4</v>
      </c>
      <c r="D726" s="22" t="s">
        <v>2332</v>
      </c>
      <c r="E726" s="100">
        <v>40801</v>
      </c>
      <c r="F726" s="100">
        <v>44204</v>
      </c>
      <c r="G726" s="105">
        <v>9.3000000000000007</v>
      </c>
      <c r="H726" s="20" t="s">
        <v>2416</v>
      </c>
      <c r="I726" s="20" t="s">
        <v>2417</v>
      </c>
      <c r="J726" s="13">
        <v>4025</v>
      </c>
      <c r="K726" t="s">
        <v>110</v>
      </c>
      <c r="L726" t="s">
        <v>109</v>
      </c>
      <c r="M726" s="20" t="str">
        <f t="shared" si="103"/>
        <v>S</v>
      </c>
      <c r="N726" s="3">
        <v>6.1</v>
      </c>
      <c r="O726" s="23">
        <f t="shared" si="104"/>
        <v>6.1</v>
      </c>
      <c r="P726" s="3">
        <v>30.4</v>
      </c>
      <c r="Q726" s="3">
        <f>VLOOKUP(J726,Aux_H_adj!$X$2:$Y$922,2,FALSE)</f>
        <v>30.4</v>
      </c>
      <c r="R726" s="3">
        <f>VLOOKUP(J726,Aux_H_adj!$X$2:$Z$922,3,FALSE)</f>
        <v>33</v>
      </c>
      <c r="S726" s="3">
        <f t="shared" si="101"/>
        <v>9.6766205399872369</v>
      </c>
      <c r="T726" s="3">
        <v>56.4</v>
      </c>
      <c r="U726" s="23">
        <f t="shared" si="105"/>
        <v>37.06</v>
      </c>
      <c r="V726" s="3">
        <f t="shared" si="102"/>
        <v>11.796564381971283</v>
      </c>
      <c r="W726" s="27">
        <f t="shared" si="106"/>
        <v>7.4000000000000003E-3</v>
      </c>
      <c r="X726" s="27">
        <f t="shared" si="107"/>
        <v>1.09E-2</v>
      </c>
      <c r="Y726" s="3">
        <f>VLOOKUP(K726,SSP!$B$2:$D$113,3,FALSE)</f>
        <v>0.34</v>
      </c>
      <c r="Z726" s="3">
        <f>EXP(Ferez!$B$8+Ferez!$B$9*LN(X726)+Ferez!$B$10*LN(O726)+Ferez!$B$11*LN(Y726))</f>
        <v>11.069998570781349</v>
      </c>
      <c r="AA726" s="3">
        <f>EXP(Ferez!$C$8+Ferez!$C$9*LN(Z726))</f>
        <v>4.4625614936945759</v>
      </c>
      <c r="AB726" s="3">
        <f>Ferez!$D$8+Ferez!$D$9*Z726+Ferez!$D$10*AA726</f>
        <v>1.3605084722054674</v>
      </c>
      <c r="AC726" s="3">
        <f t="shared" si="108"/>
        <v>16.893068536681394</v>
      </c>
      <c r="AD726" s="3">
        <f>AC726*Ferez!$D$19</f>
        <v>8.446534268340697</v>
      </c>
      <c r="AE726" s="3">
        <f>(AD726/1000)*(10000/Ferez!$D$21)</f>
        <v>0.21116335670851744</v>
      </c>
      <c r="AF726" s="3">
        <f t="shared" si="109"/>
        <v>12.430507042986816</v>
      </c>
      <c r="AG726" s="3">
        <f>AF726*Ferez!$D$19</f>
        <v>6.2152535214934082</v>
      </c>
      <c r="AH726" s="3">
        <f>(AG726/1000)*(10000/Ferez!$D$21)</f>
        <v>0.1553813380373352</v>
      </c>
      <c r="AI726" s="3">
        <f>AE726*Ferez!$D$20</f>
        <v>0.77426564126456388</v>
      </c>
    </row>
    <row r="727" spans="1:35" x14ac:dyDescent="0.25">
      <c r="A727" s="4">
        <v>1530</v>
      </c>
      <c r="B727" s="21" t="s">
        <v>3522</v>
      </c>
      <c r="C727" s="104">
        <v>4</v>
      </c>
      <c r="D727" s="22" t="s">
        <v>2332</v>
      </c>
      <c r="E727" s="100">
        <v>40801</v>
      </c>
      <c r="F727" s="100">
        <v>44204</v>
      </c>
      <c r="G727" s="105">
        <v>9.3000000000000007</v>
      </c>
      <c r="H727" s="20" t="s">
        <v>2416</v>
      </c>
      <c r="I727" s="20" t="s">
        <v>2418</v>
      </c>
      <c r="J727" s="13">
        <v>4025</v>
      </c>
      <c r="K727" t="s">
        <v>110</v>
      </c>
      <c r="L727" t="s">
        <v>109</v>
      </c>
      <c r="M727" s="20" t="str">
        <f t="shared" si="103"/>
        <v>S</v>
      </c>
      <c r="N727" s="3">
        <v>6.1</v>
      </c>
      <c r="O727" s="23">
        <f t="shared" si="104"/>
        <v>6.1</v>
      </c>
      <c r="P727" s="3">
        <v>33</v>
      </c>
      <c r="Q727" s="3">
        <f>VLOOKUP(J727,Aux_H_adj!$X$2:$Y$922,2,FALSE)</f>
        <v>30.4</v>
      </c>
      <c r="R727" s="3">
        <f>VLOOKUP(J727,Aux_H_adj!$X$2:$Z$922,3,FALSE)</f>
        <v>33</v>
      </c>
      <c r="S727" s="3">
        <f t="shared" si="101"/>
        <v>10.504226244065093</v>
      </c>
      <c r="T727" s="3">
        <v>56.4</v>
      </c>
      <c r="U727" s="23">
        <f t="shared" si="105"/>
        <v>40.229999999999997</v>
      </c>
      <c r="V727" s="3">
        <f t="shared" si="102"/>
        <v>12.805606721173898</v>
      </c>
      <c r="W727" s="27">
        <f t="shared" si="106"/>
        <v>8.6999999999999994E-3</v>
      </c>
      <c r="X727" s="27">
        <f t="shared" si="107"/>
        <v>1.29E-2</v>
      </c>
      <c r="Y727" s="3">
        <f>VLOOKUP(K727,SSP!$B$2:$D$113,3,FALSE)</f>
        <v>0.34</v>
      </c>
      <c r="Z727" s="3">
        <f>EXP(Ferez!$B$8+Ferez!$B$9*LN(X727)+Ferez!$B$10*LN(O727)+Ferez!$B$11*LN(Y727))</f>
        <v>12.980230681066866</v>
      </c>
      <c r="AA727" s="3">
        <f>EXP(Ferez!$C$8+Ferez!$C$9*LN(Z727))</f>
        <v>5.0220403215119092</v>
      </c>
      <c r="AB727" s="3">
        <f>Ferez!$D$8+Ferez!$D$9*Z727+Ferez!$D$10*AA727</f>
        <v>1.5472478595572783</v>
      </c>
      <c r="AC727" s="3">
        <f t="shared" si="108"/>
        <v>19.549518862136051</v>
      </c>
      <c r="AD727" s="3">
        <f>AC727*Ferez!$D$19</f>
        <v>9.7747594310680253</v>
      </c>
      <c r="AE727" s="3">
        <f>(AD727/1000)*(10000/Ferez!$D$21)</f>
        <v>0.24436898577670066</v>
      </c>
      <c r="AF727" s="3">
        <f t="shared" si="109"/>
        <v>14.527478540624145</v>
      </c>
      <c r="AG727" s="3">
        <f>AF727*Ferez!$D$19</f>
        <v>7.2637392703120724</v>
      </c>
      <c r="AH727" s="3">
        <f>(AG727/1000)*(10000/Ferez!$D$21)</f>
        <v>0.18159348175780179</v>
      </c>
      <c r="AI727" s="3">
        <f>AE727*Ferez!$D$20</f>
        <v>0.89601961451456902</v>
      </c>
    </row>
    <row r="728" spans="1:35" x14ac:dyDescent="0.25">
      <c r="A728" s="4">
        <v>1524</v>
      </c>
      <c r="B728" s="21" t="s">
        <v>3522</v>
      </c>
      <c r="C728" s="104">
        <v>4</v>
      </c>
      <c r="D728" s="22" t="s">
        <v>2332</v>
      </c>
      <c r="E728" s="100">
        <v>40801</v>
      </c>
      <c r="F728" s="100">
        <v>44204</v>
      </c>
      <c r="G728" s="105">
        <v>9.3000000000000007</v>
      </c>
      <c r="H728" s="20" t="s">
        <v>2410</v>
      </c>
      <c r="I728" s="20" t="s">
        <v>2411</v>
      </c>
      <c r="J728" s="13">
        <v>4026</v>
      </c>
      <c r="K728" t="s">
        <v>110</v>
      </c>
      <c r="L728" t="s">
        <v>109</v>
      </c>
      <c r="M728" s="20" t="str">
        <f t="shared" si="103"/>
        <v>S</v>
      </c>
      <c r="N728" s="3">
        <v>5.8</v>
      </c>
      <c r="O728" s="23">
        <f t="shared" si="104"/>
        <v>5.8</v>
      </c>
      <c r="P728" s="3">
        <v>23.4</v>
      </c>
      <c r="Q728" s="3">
        <f>VLOOKUP(J728,Aux_H_adj!$X$2:$Y$922,2,FALSE)</f>
        <v>18.5</v>
      </c>
      <c r="R728" s="3">
        <f>VLOOKUP(J728,Aux_H_adj!$X$2:$Z$922,3,FALSE)</f>
        <v>31.2</v>
      </c>
      <c r="S728" s="3">
        <f t="shared" si="101"/>
        <v>7.4484513367007015</v>
      </c>
      <c r="T728" s="3">
        <v>73</v>
      </c>
      <c r="U728" s="23">
        <f t="shared" si="105"/>
        <v>28.53</v>
      </c>
      <c r="V728" s="3">
        <f t="shared" si="102"/>
        <v>9.0813810528235486</v>
      </c>
      <c r="W728" s="27">
        <f t="shared" si="106"/>
        <v>4.4000000000000003E-3</v>
      </c>
      <c r="X728" s="27">
        <f t="shared" si="107"/>
        <v>6.4999999999999997E-3</v>
      </c>
      <c r="Y728" s="3">
        <f>VLOOKUP(K728,SSP!$B$2:$D$113,3,FALSE)</f>
        <v>0.34</v>
      </c>
      <c r="Z728" s="3">
        <f>EXP(Ferez!$B$8+Ferez!$B$9*LN(X728)+Ferez!$B$10*LN(O728)+Ferez!$B$11*LN(Y728))</f>
        <v>6.4705046489168163</v>
      </c>
      <c r="AA728" s="3">
        <f>EXP(Ferez!$C$8+Ferez!$C$9*LN(Z728))</f>
        <v>2.9960553117949815</v>
      </c>
      <c r="AB728" s="3">
        <f>Ferez!$D$8+Ferez!$D$9*Z728+Ferez!$D$10*AA728</f>
        <v>0.92116688788029422</v>
      </c>
      <c r="AC728" s="3">
        <f t="shared" si="108"/>
        <v>10.387726848592093</v>
      </c>
      <c r="AD728" s="3">
        <f>AC728*Ferez!$D$19</f>
        <v>5.1938634242960466</v>
      </c>
      <c r="AE728" s="3">
        <f>(AD728/1000)*(10000/Ferez!$D$21)</f>
        <v>0.12984658560740117</v>
      </c>
      <c r="AF728" s="3">
        <f t="shared" si="109"/>
        <v>7.3916715367971104</v>
      </c>
      <c r="AG728" s="3">
        <f>AF728*Ferez!$D$19</f>
        <v>3.6958357683985552</v>
      </c>
      <c r="AH728" s="3">
        <f>(AG728/1000)*(10000/Ferez!$D$21)</f>
        <v>9.2395894209963872E-2</v>
      </c>
      <c r="AI728" s="3">
        <f>AE728*Ferez!$D$20</f>
        <v>0.47610414722713762</v>
      </c>
    </row>
    <row r="729" spans="1:35" x14ac:dyDescent="0.25">
      <c r="A729" s="4">
        <v>1525</v>
      </c>
      <c r="B729" s="21" t="s">
        <v>3522</v>
      </c>
      <c r="C729" s="104">
        <v>4</v>
      </c>
      <c r="D729" s="22" t="s">
        <v>2332</v>
      </c>
      <c r="E729" s="100">
        <v>40801</v>
      </c>
      <c r="F729" s="100">
        <v>44204</v>
      </c>
      <c r="G729" s="105">
        <v>9.3000000000000007</v>
      </c>
      <c r="H729" s="20" t="s">
        <v>2410</v>
      </c>
      <c r="I729" s="20" t="s">
        <v>2412</v>
      </c>
      <c r="J729" s="13">
        <v>4026</v>
      </c>
      <c r="K729" t="s">
        <v>110</v>
      </c>
      <c r="L729" t="s">
        <v>109</v>
      </c>
      <c r="M729" s="20" t="str">
        <f t="shared" si="103"/>
        <v>S</v>
      </c>
      <c r="N729" s="3">
        <v>5.8</v>
      </c>
      <c r="O729" s="23">
        <f t="shared" si="104"/>
        <v>5.36</v>
      </c>
      <c r="P729" s="3">
        <v>18.5</v>
      </c>
      <c r="Q729" s="3">
        <f>VLOOKUP(J729,Aux_H_adj!$X$2:$Y$922,2,FALSE)</f>
        <v>18.5</v>
      </c>
      <c r="R729" s="3">
        <f>VLOOKUP(J729,Aux_H_adj!$X$2:$Z$922,3,FALSE)</f>
        <v>31.2</v>
      </c>
      <c r="S729" s="3">
        <f t="shared" si="101"/>
        <v>5.8887328944001274</v>
      </c>
      <c r="T729" s="3">
        <v>73</v>
      </c>
      <c r="U729" s="23">
        <f t="shared" si="105"/>
        <v>22.55</v>
      </c>
      <c r="V729" s="3">
        <f t="shared" si="102"/>
        <v>7.1778879334444801</v>
      </c>
      <c r="W729" s="27">
        <f t="shared" si="106"/>
        <v>2.7000000000000001E-3</v>
      </c>
      <c r="X729" s="27">
        <f t="shared" si="107"/>
        <v>4.0000000000000001E-3</v>
      </c>
      <c r="Y729" s="3">
        <f>VLOOKUP(K729,SSP!$B$2:$D$113,3,FALSE)</f>
        <v>0.34</v>
      </c>
      <c r="Z729" s="3">
        <f>EXP(Ferez!$B$8+Ferez!$B$9*LN(X729)+Ferez!$B$10*LN(O729)+Ferez!$B$11*LN(Y729))</f>
        <v>3.7909785919529653</v>
      </c>
      <c r="AA729" s="3">
        <f>EXP(Ferez!$C$8+Ferez!$C$9*LN(Z729))</f>
        <v>2.014995918511536</v>
      </c>
      <c r="AB729" s="3">
        <f>Ferez!$D$8+Ferez!$D$9*Z729+Ferez!$D$10*AA729</f>
        <v>0.67614532850206954</v>
      </c>
      <c r="AC729" s="3">
        <f t="shared" si="108"/>
        <v>6.4821198389665717</v>
      </c>
      <c r="AD729" s="3">
        <f>AC729*Ferez!$D$19</f>
        <v>3.2410599194832859</v>
      </c>
      <c r="AE729" s="3">
        <f>(AD729/1000)*(10000/Ferez!$D$21)</f>
        <v>8.1026497987082155E-2</v>
      </c>
      <c r="AF729" s="3">
        <f t="shared" si="109"/>
        <v>4.4671239204550348</v>
      </c>
      <c r="AG729" s="3">
        <f>AF729*Ferez!$D$19</f>
        <v>2.2335619602275174</v>
      </c>
      <c r="AH729" s="3">
        <f>(AG729/1000)*(10000/Ferez!$D$21)</f>
        <v>5.5839049005687938E-2</v>
      </c>
      <c r="AI729" s="3">
        <f>AE729*Ferez!$D$20</f>
        <v>0.29709715928596792</v>
      </c>
    </row>
    <row r="730" spans="1:35" x14ac:dyDescent="0.25">
      <c r="A730" s="4">
        <v>1526</v>
      </c>
      <c r="B730" s="21" t="s">
        <v>3522</v>
      </c>
      <c r="C730" s="104">
        <v>4</v>
      </c>
      <c r="D730" s="22" t="s">
        <v>2332</v>
      </c>
      <c r="E730" s="100">
        <v>40801</v>
      </c>
      <c r="F730" s="100">
        <v>44204</v>
      </c>
      <c r="G730" s="105">
        <v>9.3000000000000007</v>
      </c>
      <c r="H730" s="20" t="s">
        <v>2410</v>
      </c>
      <c r="I730" s="20" t="s">
        <v>2413</v>
      </c>
      <c r="J730" s="13">
        <v>4026</v>
      </c>
      <c r="K730" t="s">
        <v>110</v>
      </c>
      <c r="L730" t="s">
        <v>109</v>
      </c>
      <c r="M730" s="20" t="str">
        <f t="shared" si="103"/>
        <v>S</v>
      </c>
      <c r="N730" s="3">
        <v>5.8</v>
      </c>
      <c r="O730" s="23">
        <f t="shared" si="104"/>
        <v>5.8</v>
      </c>
      <c r="P730" s="3">
        <v>29</v>
      </c>
      <c r="Q730" s="3">
        <f>VLOOKUP(J730,Aux_H_adj!$X$2:$Y$922,2,FALSE)</f>
        <v>18.5</v>
      </c>
      <c r="R730" s="3">
        <f>VLOOKUP(J730,Aux_H_adj!$X$2:$Z$922,3,FALSE)</f>
        <v>31.2</v>
      </c>
      <c r="S730" s="3">
        <f t="shared" si="101"/>
        <v>9.2309866993299305</v>
      </c>
      <c r="T730" s="3">
        <v>73</v>
      </c>
      <c r="U730" s="23">
        <f t="shared" si="105"/>
        <v>35.35</v>
      </c>
      <c r="V730" s="3">
        <f t="shared" si="102"/>
        <v>11.252254476597001</v>
      </c>
      <c r="W730" s="27">
        <f t="shared" si="106"/>
        <v>6.7000000000000002E-3</v>
      </c>
      <c r="X730" s="27">
        <f t="shared" si="107"/>
        <v>9.9000000000000008E-3</v>
      </c>
      <c r="Y730" s="3">
        <f>VLOOKUP(K730,SSP!$B$2:$D$113,3,FALSE)</f>
        <v>0.34</v>
      </c>
      <c r="Z730" s="3">
        <f>EXP(Ferez!$B$8+Ferez!$B$9*LN(X730)+Ferez!$B$10*LN(O730)+Ferez!$B$11*LN(Y730))</f>
        <v>9.6294022104873527</v>
      </c>
      <c r="AA730" s="3">
        <f>EXP(Ferez!$C$8+Ferez!$C$9*LN(Z730))</f>
        <v>4.0240117278842069</v>
      </c>
      <c r="AB730" s="3">
        <f>Ferez!$D$8+Ferez!$D$9*Z730+Ferez!$D$10*AA730</f>
        <v>1.2211124747338729</v>
      </c>
      <c r="AC730" s="3">
        <f t="shared" si="108"/>
        <v>14.874526413105434</v>
      </c>
      <c r="AD730" s="3">
        <f>AC730*Ferez!$D$19</f>
        <v>7.4372632065527169</v>
      </c>
      <c r="AE730" s="3">
        <f>(AD730/1000)*(10000/Ferez!$D$21)</f>
        <v>0.18593158016381792</v>
      </c>
      <c r="AF730" s="3">
        <f t="shared" si="109"/>
        <v>10.850514685221226</v>
      </c>
      <c r="AG730" s="3">
        <f>AF730*Ferez!$D$19</f>
        <v>5.425257342610613</v>
      </c>
      <c r="AH730" s="3">
        <f>(AG730/1000)*(10000/Ferez!$D$21)</f>
        <v>0.13563143356526533</v>
      </c>
      <c r="AI730" s="3">
        <f>AE730*Ferez!$D$20</f>
        <v>0.68174912726733239</v>
      </c>
    </row>
    <row r="731" spans="1:35" x14ac:dyDescent="0.25">
      <c r="A731" s="4">
        <v>1527</v>
      </c>
      <c r="B731" s="21" t="s">
        <v>3522</v>
      </c>
      <c r="C731" s="104">
        <v>4</v>
      </c>
      <c r="D731" s="22" t="s">
        <v>2332</v>
      </c>
      <c r="E731" s="100">
        <v>40801</v>
      </c>
      <c r="F731" s="100">
        <v>44204</v>
      </c>
      <c r="G731" s="105">
        <v>9.3000000000000007</v>
      </c>
      <c r="H731" s="20" t="s">
        <v>2410</v>
      </c>
      <c r="I731" s="20" t="s">
        <v>2414</v>
      </c>
      <c r="J731" s="13">
        <v>4026</v>
      </c>
      <c r="K731" t="s">
        <v>110</v>
      </c>
      <c r="L731" t="s">
        <v>109</v>
      </c>
      <c r="M731" s="20" t="str">
        <f t="shared" si="103"/>
        <v>S</v>
      </c>
      <c r="N731" s="3">
        <v>5.8</v>
      </c>
      <c r="O731" s="23">
        <f t="shared" si="104"/>
        <v>5.8</v>
      </c>
      <c r="P731" s="3">
        <v>24</v>
      </c>
      <c r="Q731" s="3">
        <f>VLOOKUP(J731,Aux_H_adj!$X$2:$Y$922,2,FALSE)</f>
        <v>18.5</v>
      </c>
      <c r="R731" s="3">
        <f>VLOOKUP(J731,Aux_H_adj!$X$2:$Z$922,3,FALSE)</f>
        <v>31.2</v>
      </c>
      <c r="S731" s="3">
        <f t="shared" si="101"/>
        <v>7.6394372684109761</v>
      </c>
      <c r="T731" s="3">
        <v>73</v>
      </c>
      <c r="U731" s="23">
        <f t="shared" si="105"/>
        <v>29.26</v>
      </c>
      <c r="V731" s="3">
        <f t="shared" si="102"/>
        <v>9.3137472697377159</v>
      </c>
      <c r="W731" s="27">
        <f t="shared" si="106"/>
        <v>4.5999999999999999E-3</v>
      </c>
      <c r="X731" s="27">
        <f t="shared" si="107"/>
        <v>6.7999999999999996E-3</v>
      </c>
      <c r="Y731" s="3">
        <f>VLOOKUP(K731,SSP!$B$2:$D$113,3,FALSE)</f>
        <v>0.34</v>
      </c>
      <c r="Z731" s="3">
        <f>EXP(Ferez!$B$8+Ferez!$B$9*LN(X731)+Ferez!$B$10*LN(O731)+Ferez!$B$11*LN(Y731))</f>
        <v>6.7523474032420641</v>
      </c>
      <c r="AA731" s="3">
        <f>EXP(Ferez!$C$8+Ferez!$C$9*LN(Z731))</f>
        <v>3.0923497460343161</v>
      </c>
      <c r="AB731" s="3">
        <f>Ferez!$D$8+Ferez!$D$9*Z731+Ferez!$D$10*AA731</f>
        <v>0.94753385896972764</v>
      </c>
      <c r="AC731" s="3">
        <f t="shared" si="108"/>
        <v>10.792231008246107</v>
      </c>
      <c r="AD731" s="3">
        <f>AC731*Ferez!$D$19</f>
        <v>5.3961155041230535</v>
      </c>
      <c r="AE731" s="3">
        <f>(AD731/1000)*(10000/Ferez!$D$21)</f>
        <v>0.13490288760307634</v>
      </c>
      <c r="AF731" s="3">
        <f t="shared" si="109"/>
        <v>7.6998812622117914</v>
      </c>
      <c r="AG731" s="3">
        <f>AF731*Ferez!$D$19</f>
        <v>3.8499406311058957</v>
      </c>
      <c r="AH731" s="3">
        <f>(AG731/1000)*(10000/Ferez!$D$21)</f>
        <v>9.6248515777647398E-2</v>
      </c>
      <c r="AI731" s="3">
        <f>AE731*Ferez!$D$20</f>
        <v>0.49464392121127987</v>
      </c>
    </row>
    <row r="732" spans="1:35" x14ac:dyDescent="0.25">
      <c r="A732" s="4">
        <v>1528</v>
      </c>
      <c r="B732" s="21" t="s">
        <v>3522</v>
      </c>
      <c r="C732" s="104">
        <v>4</v>
      </c>
      <c r="D732" s="22" t="s">
        <v>2332</v>
      </c>
      <c r="E732" s="100">
        <v>40801</v>
      </c>
      <c r="F732" s="100">
        <v>44204</v>
      </c>
      <c r="G732" s="105">
        <v>9.3000000000000007</v>
      </c>
      <c r="H732" s="20" t="s">
        <v>2410</v>
      </c>
      <c r="I732" s="20" t="s">
        <v>2415</v>
      </c>
      <c r="J732" s="13">
        <v>4026</v>
      </c>
      <c r="K732" t="s">
        <v>110</v>
      </c>
      <c r="L732" t="s">
        <v>109</v>
      </c>
      <c r="M732" s="20" t="str">
        <f t="shared" si="103"/>
        <v>S</v>
      </c>
      <c r="N732" s="3">
        <v>5.8</v>
      </c>
      <c r="O732" s="23">
        <f t="shared" si="104"/>
        <v>5.8</v>
      </c>
      <c r="P732" s="3">
        <v>31.2</v>
      </c>
      <c r="Q732" s="3">
        <f>VLOOKUP(J732,Aux_H_adj!$X$2:$Y$922,2,FALSE)</f>
        <v>18.5</v>
      </c>
      <c r="R732" s="3">
        <f>VLOOKUP(J732,Aux_H_adj!$X$2:$Z$922,3,FALSE)</f>
        <v>31.2</v>
      </c>
      <c r="S732" s="3">
        <f t="shared" si="101"/>
        <v>9.9312684489342686</v>
      </c>
      <c r="T732" s="3">
        <v>73</v>
      </c>
      <c r="U732" s="23">
        <f t="shared" si="105"/>
        <v>38.04</v>
      </c>
      <c r="V732" s="3">
        <f t="shared" si="102"/>
        <v>12.108508070431398</v>
      </c>
      <c r="W732" s="27">
        <f t="shared" si="106"/>
        <v>7.7000000000000002E-3</v>
      </c>
      <c r="X732" s="27">
        <f t="shared" si="107"/>
        <v>1.15E-2</v>
      </c>
      <c r="Y732" s="3">
        <f>VLOOKUP(K732,SSP!$B$2:$D$113,3,FALSE)</f>
        <v>0.34</v>
      </c>
      <c r="Z732" s="3">
        <f>EXP(Ferez!$B$8+Ferez!$B$9*LN(X732)+Ferez!$B$10*LN(O732)+Ferez!$B$11*LN(Y732))</f>
        <v>11.09378190170804</v>
      </c>
      <c r="AA732" s="3">
        <f>EXP(Ferez!$C$8+Ferez!$C$9*LN(Z732))</f>
        <v>4.4696732257644829</v>
      </c>
      <c r="AB732" s="3">
        <f>Ferez!$D$8+Ferez!$D$9*Z732+Ferez!$D$10*AA732</f>
        <v>1.3628208862036923</v>
      </c>
      <c r="AC732" s="3">
        <f t="shared" si="108"/>
        <v>16.926276013676215</v>
      </c>
      <c r="AD732" s="3">
        <f>AC732*Ferez!$D$19</f>
        <v>8.4631380068381077</v>
      </c>
      <c r="AE732" s="3">
        <f>(AD732/1000)*(10000/Ferez!$D$21)</f>
        <v>0.21157845017095273</v>
      </c>
      <c r="AF732" s="3">
        <f t="shared" si="109"/>
        <v>12.456602787911732</v>
      </c>
      <c r="AG732" s="3">
        <f>AF732*Ferez!$D$19</f>
        <v>6.2283013939558662</v>
      </c>
      <c r="AH732" s="3">
        <f>(AG732/1000)*(10000/Ferez!$D$21)</f>
        <v>0.15570753484889666</v>
      </c>
      <c r="AI732" s="3">
        <f>AE732*Ferez!$D$20</f>
        <v>0.77578765062682664</v>
      </c>
    </row>
    <row r="733" spans="1:35" x14ac:dyDescent="0.25">
      <c r="A733" s="4">
        <v>1519</v>
      </c>
      <c r="B733" s="21" t="s">
        <v>3522</v>
      </c>
      <c r="C733" s="104">
        <v>4</v>
      </c>
      <c r="D733" s="22" t="s">
        <v>2332</v>
      </c>
      <c r="E733" s="100">
        <v>40801</v>
      </c>
      <c r="F733" s="100">
        <v>44204</v>
      </c>
      <c r="G733" s="105">
        <v>9.3000000000000007</v>
      </c>
      <c r="H733" s="20" t="s">
        <v>2403</v>
      </c>
      <c r="I733" s="20" t="s">
        <v>2404</v>
      </c>
      <c r="J733" s="13">
        <v>4027</v>
      </c>
      <c r="K733" t="s">
        <v>79</v>
      </c>
      <c r="L733" t="s">
        <v>78</v>
      </c>
      <c r="M733" s="20" t="str">
        <f t="shared" si="103"/>
        <v>N</v>
      </c>
      <c r="N733" s="3">
        <v>4</v>
      </c>
      <c r="O733" s="23">
        <f t="shared" si="104"/>
        <v>4</v>
      </c>
      <c r="P733" s="3">
        <v>15.3</v>
      </c>
      <c r="Q733" s="3">
        <f>VLOOKUP(J733,Aux_H_adj!$X$2:$Y$922,2,FALSE)</f>
        <v>15.3</v>
      </c>
      <c r="R733" s="3">
        <f>VLOOKUP(J733,Aux_H_adj!$X$2:$Z$922,3,FALSE)</f>
        <v>15.3</v>
      </c>
      <c r="S733" s="3">
        <f t="shared" si="101"/>
        <v>4.8701412586119979</v>
      </c>
      <c r="T733" s="3">
        <v>18.5</v>
      </c>
      <c r="U733" s="23">
        <f t="shared" si="105"/>
        <v>18.5</v>
      </c>
      <c r="V733" s="3">
        <f t="shared" si="102"/>
        <v>5.8887328944001274</v>
      </c>
      <c r="W733" s="27">
        <f t="shared" si="106"/>
        <v>1.9E-3</v>
      </c>
      <c r="X733" s="27">
        <f t="shared" si="107"/>
        <v>2.7000000000000001E-3</v>
      </c>
      <c r="Y733" s="3">
        <f>VLOOKUP(K733,SSP!$B$2:$D$113,3,FALSE)</f>
        <v>0.31000000000000155</v>
      </c>
      <c r="Z733" s="3">
        <f>EXP(Ferez!$B$8+Ferez!$B$9*LN(X733)+Ferez!$B$10*LN(O733)+Ferez!$B$11*LN(Y733))</f>
        <v>1.7957172798619325</v>
      </c>
      <c r="AA733" s="3">
        <f>EXP(Ferez!$C$8+Ferez!$C$9*LN(Z733))</f>
        <v>1.1574306681230029</v>
      </c>
      <c r="AB733" s="3">
        <f>Ferez!$D$8+Ferez!$D$9*Z733+Ferez!$D$10*AA733</f>
        <v>0.50464751039025091</v>
      </c>
      <c r="AC733" s="3">
        <f t="shared" si="108"/>
        <v>3.4577954583751862</v>
      </c>
      <c r="AD733" s="3">
        <f>AC733*Ferez!$D$19</f>
        <v>1.7288977291875931</v>
      </c>
      <c r="AE733" s="3">
        <f>(AD733/1000)*(10000/Ferez!$D$21)</f>
        <v>4.3222443229689829E-2</v>
      </c>
      <c r="AF733" s="3">
        <f t="shared" si="109"/>
        <v>2.3003647902521833</v>
      </c>
      <c r="AG733" s="3">
        <f>AF733*Ferez!$D$19</f>
        <v>1.1501823951260917</v>
      </c>
      <c r="AH733" s="3">
        <f>(AG733/1000)*(10000/Ferez!$D$21)</f>
        <v>2.8754559878152289E-2</v>
      </c>
      <c r="AI733" s="3">
        <f>AE733*Ferez!$D$20</f>
        <v>0.15848229184219603</v>
      </c>
    </row>
    <row r="734" spans="1:35" x14ac:dyDescent="0.25">
      <c r="A734" s="4">
        <v>1520</v>
      </c>
      <c r="B734" s="21" t="s">
        <v>3522</v>
      </c>
      <c r="C734" s="104">
        <v>4</v>
      </c>
      <c r="D734" s="22" t="s">
        <v>2332</v>
      </c>
      <c r="E734" s="100">
        <v>40801</v>
      </c>
      <c r="F734" s="100">
        <v>44204</v>
      </c>
      <c r="G734" s="105">
        <v>9.3000000000000007</v>
      </c>
      <c r="H734" s="20" t="s">
        <v>2405</v>
      </c>
      <c r="I734" s="20" t="s">
        <v>2406</v>
      </c>
      <c r="J734" s="13">
        <v>4028</v>
      </c>
      <c r="K734" t="s">
        <v>110</v>
      </c>
      <c r="L734" t="s">
        <v>109</v>
      </c>
      <c r="M734" s="20" t="str">
        <f t="shared" si="103"/>
        <v>S</v>
      </c>
      <c r="N734" s="3">
        <v>5</v>
      </c>
      <c r="O734" s="23">
        <f t="shared" si="104"/>
        <v>5</v>
      </c>
      <c r="P734" s="3">
        <v>24.4</v>
      </c>
      <c r="Q734" s="3">
        <f>VLOOKUP(J734,Aux_H_adj!$X$2:$Y$922,2,FALSE)</f>
        <v>15.6</v>
      </c>
      <c r="R734" s="3">
        <f>VLOOKUP(J734,Aux_H_adj!$X$2:$Z$922,3,FALSE)</f>
        <v>24.4</v>
      </c>
      <c r="S734" s="3">
        <f t="shared" si="101"/>
        <v>7.766761222884492</v>
      </c>
      <c r="T734" s="3">
        <v>54.8</v>
      </c>
      <c r="U734" s="23">
        <f t="shared" si="105"/>
        <v>29.75</v>
      </c>
      <c r="V734" s="3">
        <f t="shared" si="102"/>
        <v>9.4697191139677734</v>
      </c>
      <c r="W734" s="27">
        <f t="shared" si="106"/>
        <v>4.7000000000000002E-3</v>
      </c>
      <c r="X734" s="27">
        <f t="shared" si="107"/>
        <v>7.0000000000000001E-3</v>
      </c>
      <c r="Y734" s="3">
        <f>VLOOKUP(K734,SSP!$B$2:$D$113,3,FALSE)</f>
        <v>0.34</v>
      </c>
      <c r="Z734" s="3">
        <f>EXP(Ferez!$B$8+Ferez!$B$9*LN(X734)+Ferez!$B$10*LN(O734)+Ferez!$B$11*LN(Y734))</f>
        <v>6.016948930362112</v>
      </c>
      <c r="AA734" s="3">
        <f>EXP(Ferez!$C$8+Ferez!$C$9*LN(Z734))</f>
        <v>2.83878104805241</v>
      </c>
      <c r="AB734" s="3">
        <f>Ferez!$D$8+Ferez!$D$9*Z734+Ferez!$D$10*AA734</f>
        <v>0.87893518596076448</v>
      </c>
      <c r="AC734" s="3">
        <f t="shared" si="108"/>
        <v>9.7346651643752882</v>
      </c>
      <c r="AD734" s="3">
        <f>AC734*Ferez!$D$19</f>
        <v>4.8673325821876441</v>
      </c>
      <c r="AE734" s="3">
        <f>(AD734/1000)*(10000/Ferez!$D$21)</f>
        <v>0.1216833145546911</v>
      </c>
      <c r="AF734" s="3">
        <f t="shared" si="109"/>
        <v>6.8958841163228763</v>
      </c>
      <c r="AG734" s="3">
        <f>AF734*Ferez!$D$19</f>
        <v>3.4479420581614382</v>
      </c>
      <c r="AH734" s="3">
        <f>(AG734/1000)*(10000/Ferez!$D$21)</f>
        <v>8.619855145403596E-2</v>
      </c>
      <c r="AI734" s="3">
        <f>AE734*Ferez!$D$20</f>
        <v>0.44617215336720067</v>
      </c>
    </row>
    <row r="735" spans="1:35" x14ac:dyDescent="0.25">
      <c r="A735" s="4">
        <v>1521</v>
      </c>
      <c r="B735" s="21" t="s">
        <v>3522</v>
      </c>
      <c r="C735" s="104">
        <v>4</v>
      </c>
      <c r="D735" s="22" t="s">
        <v>2332</v>
      </c>
      <c r="E735" s="100">
        <v>40801</v>
      </c>
      <c r="F735" s="100">
        <v>44204</v>
      </c>
      <c r="G735" s="105">
        <v>9.3000000000000007</v>
      </c>
      <c r="H735" s="20" t="s">
        <v>2405</v>
      </c>
      <c r="I735" s="20" t="s">
        <v>2407</v>
      </c>
      <c r="J735" s="13">
        <v>4028</v>
      </c>
      <c r="K735" t="s">
        <v>110</v>
      </c>
      <c r="L735" t="s">
        <v>109</v>
      </c>
      <c r="M735" s="20" t="str">
        <f t="shared" si="103"/>
        <v>S</v>
      </c>
      <c r="N735" s="3">
        <v>5</v>
      </c>
      <c r="O735" s="23">
        <f t="shared" si="104"/>
        <v>5</v>
      </c>
      <c r="P735" s="3">
        <v>18.2</v>
      </c>
      <c r="Q735" s="3">
        <f>VLOOKUP(J735,Aux_H_adj!$X$2:$Y$922,2,FALSE)</f>
        <v>15.6</v>
      </c>
      <c r="R735" s="3">
        <f>VLOOKUP(J735,Aux_H_adj!$X$2:$Z$922,3,FALSE)</f>
        <v>24.4</v>
      </c>
      <c r="S735" s="3">
        <f t="shared" si="101"/>
        <v>5.79323992854499</v>
      </c>
      <c r="T735" s="3">
        <v>54.8</v>
      </c>
      <c r="U735" s="23">
        <f t="shared" si="105"/>
        <v>22.19</v>
      </c>
      <c r="V735" s="3">
        <f t="shared" si="102"/>
        <v>7.0632963744183153</v>
      </c>
      <c r="W735" s="27">
        <f t="shared" si="106"/>
        <v>2.5999999999999999E-3</v>
      </c>
      <c r="X735" s="27">
        <f t="shared" si="107"/>
        <v>3.8999999999999998E-3</v>
      </c>
      <c r="Y735" s="3">
        <f>VLOOKUP(K735,SSP!$B$2:$D$113,3,FALSE)</f>
        <v>0.34</v>
      </c>
      <c r="Z735" s="3">
        <f>EXP(Ferez!$B$8+Ferez!$B$9*LN(X735)+Ferez!$B$10*LN(O735)+Ferez!$B$11*LN(Y735))</f>
        <v>3.4620231946522577</v>
      </c>
      <c r="AA735" s="3">
        <f>EXP(Ferez!$C$8+Ferez!$C$9*LN(Z735))</f>
        <v>1.8837562457366337</v>
      </c>
      <c r="AB735" s="3">
        <f>Ferez!$D$8+Ferez!$D$9*Z735+Ferez!$D$10*AA735</f>
        <v>0.64699600966676163</v>
      </c>
      <c r="AC735" s="3">
        <f t="shared" si="108"/>
        <v>5.9927754500556532</v>
      </c>
      <c r="AD735" s="3">
        <f>AC735*Ferez!$D$19</f>
        <v>2.9963877250278266</v>
      </c>
      <c r="AE735" s="3">
        <f>(AD735/1000)*(10000/Ferez!$D$21)</f>
        <v>7.4909693125695662E-2</v>
      </c>
      <c r="AF735" s="3">
        <f t="shared" si="109"/>
        <v>4.1090192043190195</v>
      </c>
      <c r="AG735" s="3">
        <f>AF735*Ferez!$D$19</f>
        <v>2.0545096021595097</v>
      </c>
      <c r="AH735" s="3">
        <f>(AG735/1000)*(10000/Ferez!$D$21)</f>
        <v>5.1362740053987742E-2</v>
      </c>
      <c r="AI735" s="3">
        <f>AE735*Ferez!$D$20</f>
        <v>0.27466887479421742</v>
      </c>
    </row>
    <row r="736" spans="1:35" x14ac:dyDescent="0.25">
      <c r="A736" s="4">
        <v>1522</v>
      </c>
      <c r="B736" s="21" t="s">
        <v>3522</v>
      </c>
      <c r="C736" s="104">
        <v>4</v>
      </c>
      <c r="D736" s="22" t="s">
        <v>2332</v>
      </c>
      <c r="E736" s="100">
        <v>40801</v>
      </c>
      <c r="F736" s="100">
        <v>44204</v>
      </c>
      <c r="G736" s="105">
        <v>9.3000000000000007</v>
      </c>
      <c r="H736" s="20" t="s">
        <v>2405</v>
      </c>
      <c r="I736" s="20" t="s">
        <v>2408</v>
      </c>
      <c r="J736" s="13">
        <v>4028</v>
      </c>
      <c r="K736" t="s">
        <v>110</v>
      </c>
      <c r="L736" t="s">
        <v>109</v>
      </c>
      <c r="M736" s="20" t="str">
        <f t="shared" si="103"/>
        <v>S</v>
      </c>
      <c r="N736" s="3">
        <v>5</v>
      </c>
      <c r="O736" s="23">
        <f t="shared" si="104"/>
        <v>4.83</v>
      </c>
      <c r="P736" s="3">
        <v>15.6</v>
      </c>
      <c r="Q736" s="3">
        <f>VLOOKUP(J736,Aux_H_adj!$X$2:$Y$922,2,FALSE)</f>
        <v>15.6</v>
      </c>
      <c r="R736" s="3">
        <f>VLOOKUP(J736,Aux_H_adj!$X$2:$Z$922,3,FALSE)</f>
        <v>24.4</v>
      </c>
      <c r="S736" s="3">
        <f t="shared" si="101"/>
        <v>4.9656342244671343</v>
      </c>
      <c r="T736" s="3">
        <v>54.8</v>
      </c>
      <c r="U736" s="23">
        <f t="shared" si="105"/>
        <v>19.02</v>
      </c>
      <c r="V736" s="3">
        <f t="shared" si="102"/>
        <v>6.054254035215699</v>
      </c>
      <c r="W736" s="27">
        <f t="shared" si="106"/>
        <v>1.9E-3</v>
      </c>
      <c r="X736" s="27">
        <f t="shared" si="107"/>
        <v>2.8999999999999998E-3</v>
      </c>
      <c r="Y736" s="3">
        <f>VLOOKUP(K736,SSP!$B$2:$D$113,3,FALSE)</f>
        <v>0.34</v>
      </c>
      <c r="Z736" s="3">
        <f>EXP(Ferez!$B$8+Ferez!$B$9*LN(X736)+Ferez!$B$10*LN(O736)+Ferez!$B$11*LN(Y736))</f>
        <v>2.5310673716712713</v>
      </c>
      <c r="AA736" s="3">
        <f>EXP(Ferez!$C$8+Ferez!$C$9*LN(Z736))</f>
        <v>1.4931288787340382</v>
      </c>
      <c r="AB736" s="3">
        <f>Ferez!$D$8+Ferez!$D$9*Z736+Ferez!$D$10*AA736</f>
        <v>0.56615902546483432</v>
      </c>
      <c r="AC736" s="3">
        <f t="shared" si="108"/>
        <v>4.5903552758701442</v>
      </c>
      <c r="AD736" s="3">
        <f>AC736*Ferez!$D$19</f>
        <v>2.2951776379350721</v>
      </c>
      <c r="AE736" s="3">
        <f>(AD736/1000)*(10000/Ferez!$D$21)</f>
        <v>5.7379440948376804E-2</v>
      </c>
      <c r="AF736" s="3">
        <f t="shared" si="109"/>
        <v>3.0972263971361054</v>
      </c>
      <c r="AG736" s="3">
        <f>AF736*Ferez!$D$19</f>
        <v>1.5486131985680527</v>
      </c>
      <c r="AH736" s="3">
        <f>(AG736/1000)*(10000/Ferez!$D$21)</f>
        <v>3.8715329964201316E-2</v>
      </c>
      <c r="AI736" s="3">
        <f>AE736*Ferez!$D$20</f>
        <v>0.21039128347738162</v>
      </c>
    </row>
    <row r="737" spans="1:35" x14ac:dyDescent="0.25">
      <c r="A737" s="4">
        <v>1523</v>
      </c>
      <c r="B737" s="21" t="s">
        <v>3522</v>
      </c>
      <c r="C737" s="104">
        <v>4</v>
      </c>
      <c r="D737" s="22" t="s">
        <v>2332</v>
      </c>
      <c r="E737" s="100">
        <v>40801</v>
      </c>
      <c r="F737" s="100">
        <v>44204</v>
      </c>
      <c r="G737" s="105">
        <v>9.3000000000000007</v>
      </c>
      <c r="H737" s="20" t="s">
        <v>2405</v>
      </c>
      <c r="I737" s="20" t="s">
        <v>2409</v>
      </c>
      <c r="J737" s="13">
        <v>4028</v>
      </c>
      <c r="K737" t="s">
        <v>110</v>
      </c>
      <c r="L737" t="s">
        <v>109</v>
      </c>
      <c r="M737" s="20" t="str">
        <f t="shared" si="103"/>
        <v>S</v>
      </c>
      <c r="N737" s="3">
        <v>5</v>
      </c>
      <c r="O737" s="23">
        <f t="shared" si="104"/>
        <v>5</v>
      </c>
      <c r="P737" s="3">
        <v>18.7</v>
      </c>
      <c r="Q737" s="3">
        <f>VLOOKUP(J737,Aux_H_adj!$X$2:$Y$922,2,FALSE)</f>
        <v>15.6</v>
      </c>
      <c r="R737" s="3">
        <f>VLOOKUP(J737,Aux_H_adj!$X$2:$Z$922,3,FALSE)</f>
        <v>24.4</v>
      </c>
      <c r="S737" s="3">
        <f t="shared" si="101"/>
        <v>5.9523948716368853</v>
      </c>
      <c r="T737" s="3">
        <v>54.8</v>
      </c>
      <c r="U737" s="23">
        <f t="shared" si="105"/>
        <v>22.8</v>
      </c>
      <c r="V737" s="3">
        <f t="shared" si="102"/>
        <v>7.2574654049904277</v>
      </c>
      <c r="W737" s="27">
        <f t="shared" si="106"/>
        <v>2.8E-3</v>
      </c>
      <c r="X737" s="27">
        <f t="shared" si="107"/>
        <v>4.1000000000000003E-3</v>
      </c>
      <c r="Y737" s="3">
        <f>VLOOKUP(K737,SSP!$B$2:$D$113,3,FALSE)</f>
        <v>0.34</v>
      </c>
      <c r="Z737" s="3">
        <f>EXP(Ferez!$B$8+Ferez!$B$9*LN(X737)+Ferez!$B$10*LN(O737)+Ferez!$B$11*LN(Y737))</f>
        <v>3.6295548261553585</v>
      </c>
      <c r="AA737" s="3">
        <f>EXP(Ferez!$C$8+Ferez!$C$9*LN(Z737))</f>
        <v>1.9509783196960089</v>
      </c>
      <c r="AB737" s="3">
        <f>Ferez!$D$8+Ferez!$D$9*Z737+Ferez!$D$10*AA737</f>
        <v>0.66180818844118083</v>
      </c>
      <c r="AC737" s="3">
        <f t="shared" si="108"/>
        <v>6.242341334292548</v>
      </c>
      <c r="AD737" s="3">
        <f>AC737*Ferez!$D$19</f>
        <v>3.121170667146274</v>
      </c>
      <c r="AE737" s="3">
        <f>(AD737/1000)*(10000/Ferez!$D$21)</f>
        <v>7.8029266678656853E-2</v>
      </c>
      <c r="AF737" s="3">
        <f t="shared" si="109"/>
        <v>4.2913630145965396</v>
      </c>
      <c r="AG737" s="3">
        <f>AF737*Ferez!$D$19</f>
        <v>2.1456815072982698</v>
      </c>
      <c r="AH737" s="3">
        <f>(AG737/1000)*(10000/Ferez!$D$21)</f>
        <v>5.3642037682456747E-2</v>
      </c>
      <c r="AI737" s="3">
        <f>AE737*Ferez!$D$20</f>
        <v>0.28610731115507509</v>
      </c>
    </row>
    <row r="738" spans="1:35" x14ac:dyDescent="0.25">
      <c r="A738" s="4">
        <v>1517</v>
      </c>
      <c r="B738" s="21" t="s">
        <v>3522</v>
      </c>
      <c r="C738" s="104">
        <v>4</v>
      </c>
      <c r="D738" s="22" t="s">
        <v>2332</v>
      </c>
      <c r="E738" s="100">
        <v>40801</v>
      </c>
      <c r="F738" s="100">
        <v>44204</v>
      </c>
      <c r="G738" s="105">
        <v>9.3000000000000007</v>
      </c>
      <c r="H738" s="20" t="s">
        <v>2400</v>
      </c>
      <c r="I738" s="20" t="s">
        <v>2401</v>
      </c>
      <c r="J738" s="13">
        <v>4029</v>
      </c>
      <c r="K738" t="s">
        <v>125</v>
      </c>
      <c r="L738" t="s">
        <v>124</v>
      </c>
      <c r="M738" s="20" t="str">
        <f t="shared" si="103"/>
        <v>S</v>
      </c>
      <c r="N738" s="3">
        <v>6.3</v>
      </c>
      <c r="O738" s="23">
        <f t="shared" si="104"/>
        <v>6.3</v>
      </c>
      <c r="P738" s="3">
        <v>35.4</v>
      </c>
      <c r="Q738" s="3">
        <f>VLOOKUP(J738,Aux_H_adj!$X$2:$Y$922,2,FALSE)</f>
        <v>23.5</v>
      </c>
      <c r="R738" s="3">
        <f>VLOOKUP(J738,Aux_H_adj!$X$2:$Z$922,3,FALSE)</f>
        <v>35.4</v>
      </c>
      <c r="S738" s="3">
        <f t="shared" si="101"/>
        <v>11.26816997090619</v>
      </c>
      <c r="T738" s="3">
        <v>76</v>
      </c>
      <c r="U738" s="23">
        <f t="shared" si="105"/>
        <v>43.16</v>
      </c>
      <c r="V738" s="3">
        <f t="shared" si="102"/>
        <v>13.738254687692406</v>
      </c>
      <c r="W738" s="27">
        <f t="shared" si="106"/>
        <v>0.01</v>
      </c>
      <c r="X738" s="27">
        <f t="shared" si="107"/>
        <v>1.4800000000000001E-2</v>
      </c>
      <c r="Y738" s="3">
        <f>VLOOKUP(K738,SSP!$B$2:$D$113,3,FALSE)</f>
        <v>0.60999999999999954</v>
      </c>
      <c r="Z738" s="3">
        <f>EXP(Ferez!$B$8+Ferez!$B$9*LN(X738)+Ferez!$B$10*LN(O738)+Ferez!$B$11*LN(Y738))</f>
        <v>27.709500916941138</v>
      </c>
      <c r="AA738" s="3">
        <f>EXP(Ferez!$C$8+Ferez!$C$9*LN(Z738))</f>
        <v>8.8154657875569029</v>
      </c>
      <c r="AB738" s="3">
        <f>Ferez!$D$8+Ferez!$D$9*Z738+Ferez!$D$10*AA738</f>
        <v>3.0320262475897732</v>
      </c>
      <c r="AC738" s="3">
        <f t="shared" si="108"/>
        <v>39.556992952087818</v>
      </c>
      <c r="AD738" s="3">
        <f>AC738*Ferez!$D$19</f>
        <v>19.778496476043909</v>
      </c>
      <c r="AE738" s="3">
        <f>(AD738/1000)*(10000/Ferez!$D$21)</f>
        <v>0.49446241190109774</v>
      </c>
      <c r="AF738" s="3">
        <f t="shared" si="109"/>
        <v>30.741527164530911</v>
      </c>
      <c r="AG738" s="3">
        <f>AF738*Ferez!$D$19</f>
        <v>15.370763582265456</v>
      </c>
      <c r="AH738" s="3">
        <f>(AG738/1000)*(10000/Ferez!$D$21)</f>
        <v>0.38426908955663641</v>
      </c>
      <c r="AI738" s="3">
        <f>AE738*Ferez!$D$20</f>
        <v>1.8130288436373583</v>
      </c>
    </row>
    <row r="739" spans="1:35" x14ac:dyDescent="0.25">
      <c r="A739" s="4">
        <v>1518</v>
      </c>
      <c r="B739" s="21" t="s">
        <v>3522</v>
      </c>
      <c r="C739" s="104">
        <v>4</v>
      </c>
      <c r="D739" s="22" t="s">
        <v>2332</v>
      </c>
      <c r="E739" s="100">
        <v>40801</v>
      </c>
      <c r="F739" s="100">
        <v>44204</v>
      </c>
      <c r="G739" s="105">
        <v>9.3000000000000007</v>
      </c>
      <c r="H739" s="20" t="s">
        <v>2400</v>
      </c>
      <c r="I739" s="20" t="s">
        <v>2402</v>
      </c>
      <c r="J739" s="13">
        <v>4029</v>
      </c>
      <c r="K739" t="s">
        <v>125</v>
      </c>
      <c r="L739" t="s">
        <v>124</v>
      </c>
      <c r="M739" s="20" t="str">
        <f t="shared" si="103"/>
        <v>S</v>
      </c>
      <c r="N739" s="3">
        <v>6.3</v>
      </c>
      <c r="O739" s="23">
        <f t="shared" si="104"/>
        <v>6.1</v>
      </c>
      <c r="P739" s="3">
        <v>23.5</v>
      </c>
      <c r="Q739" s="3">
        <f>VLOOKUP(J739,Aux_H_adj!$X$2:$Y$922,2,FALSE)</f>
        <v>23.5</v>
      </c>
      <c r="R739" s="3">
        <f>VLOOKUP(J739,Aux_H_adj!$X$2:$Z$922,3,FALSE)</f>
        <v>35.4</v>
      </c>
      <c r="S739" s="3">
        <f t="shared" si="101"/>
        <v>7.4802823253190809</v>
      </c>
      <c r="T739" s="3">
        <v>76</v>
      </c>
      <c r="U739" s="23">
        <f t="shared" si="105"/>
        <v>28.65</v>
      </c>
      <c r="V739" s="3">
        <f t="shared" si="102"/>
        <v>9.1195782391656035</v>
      </c>
      <c r="W739" s="27">
        <f t="shared" si="106"/>
        <v>4.4000000000000003E-3</v>
      </c>
      <c r="X739" s="27">
        <f t="shared" si="107"/>
        <v>6.4999999999999997E-3</v>
      </c>
      <c r="Y739" s="3">
        <f>VLOOKUP(K739,SSP!$B$2:$D$113,3,FALSE)</f>
        <v>0.60999999999999954</v>
      </c>
      <c r="Z739" s="3">
        <f>EXP(Ferez!$B$8+Ferez!$B$9*LN(X739)+Ferez!$B$10*LN(O739)+Ferez!$B$11*LN(Y739))</f>
        <v>12.344828586251847</v>
      </c>
      <c r="AA739" s="3">
        <f>EXP(Ferez!$C$8+Ferez!$C$9*LN(Z739))</f>
        <v>4.8384607004701659</v>
      </c>
      <c r="AB739" s="3">
        <f>Ferez!$D$8+Ferez!$D$9*Z739+Ferez!$D$10*AA739</f>
        <v>1.484915282800302</v>
      </c>
      <c r="AC739" s="3">
        <f t="shared" si="108"/>
        <v>18.668204569522313</v>
      </c>
      <c r="AD739" s="3">
        <f>AC739*Ferez!$D$19</f>
        <v>9.3341022847611566</v>
      </c>
      <c r="AE739" s="3">
        <f>(AD739/1000)*(10000/Ferez!$D$21)</f>
        <v>0.23335255711902891</v>
      </c>
      <c r="AF739" s="3">
        <f t="shared" si="109"/>
        <v>13.829743869052148</v>
      </c>
      <c r="AG739" s="3">
        <f>AF739*Ferez!$D$19</f>
        <v>6.9148719345260741</v>
      </c>
      <c r="AH739" s="3">
        <f>(AG739/1000)*(10000/Ferez!$D$21)</f>
        <v>0.17287179836315186</v>
      </c>
      <c r="AI739" s="3">
        <f>AE739*Ferez!$D$20</f>
        <v>0.85562604276977261</v>
      </c>
    </row>
    <row r="740" spans="1:35" x14ac:dyDescent="0.25">
      <c r="A740" s="4">
        <v>1512</v>
      </c>
      <c r="B740" s="21" t="s">
        <v>3522</v>
      </c>
      <c r="C740" s="104">
        <v>4</v>
      </c>
      <c r="D740" s="22" t="s">
        <v>2332</v>
      </c>
      <c r="E740" s="100">
        <v>40801</v>
      </c>
      <c r="F740" s="100">
        <v>44204</v>
      </c>
      <c r="G740" s="105">
        <v>9.3000000000000007</v>
      </c>
      <c r="H740" s="20" t="s">
        <v>2393</v>
      </c>
      <c r="I740" s="20" t="s">
        <v>2394</v>
      </c>
      <c r="J740" s="13">
        <v>4030</v>
      </c>
      <c r="K740" t="s">
        <v>7</v>
      </c>
      <c r="L740" t="s">
        <v>193</v>
      </c>
      <c r="M740" s="20" t="str">
        <f t="shared" si="103"/>
        <v>S</v>
      </c>
      <c r="N740" s="3">
        <v>9</v>
      </c>
      <c r="O740" s="23">
        <f t="shared" si="104"/>
        <v>7.61</v>
      </c>
      <c r="P740" s="3">
        <v>38.200000000000003</v>
      </c>
      <c r="Q740" s="3">
        <f>VLOOKUP(J740,Aux_H_adj!$X$2:$Y$922,2,FALSE)</f>
        <v>31.6</v>
      </c>
      <c r="R740" s="3">
        <f>VLOOKUP(J740,Aux_H_adj!$X$2:$Z$922,3,FALSE)</f>
        <v>56.5</v>
      </c>
      <c r="S740" s="3">
        <f t="shared" si="101"/>
        <v>12.159437652220806</v>
      </c>
      <c r="T740" s="3">
        <v>100</v>
      </c>
      <c r="U740" s="23">
        <f t="shared" si="105"/>
        <v>46.57</v>
      </c>
      <c r="V740" s="3">
        <f t="shared" si="102"/>
        <v>14.823691399579133</v>
      </c>
      <c r="W740" s="27">
        <f t="shared" si="106"/>
        <v>1.1599999999999999E-2</v>
      </c>
      <c r="X740" s="27">
        <f t="shared" si="107"/>
        <v>1.7299999999999999E-2</v>
      </c>
      <c r="Y740" s="3">
        <f>VLOOKUP(K740,SSP!$B$2:$D$113,3,FALSE)</f>
        <v>0.57999999999999996</v>
      </c>
      <c r="Z740" s="3">
        <f>EXP(Ferez!$B$8+Ferez!$B$9*LN(X740)+Ferez!$B$10*LN(O740)+Ferez!$B$11*LN(Y740))</f>
        <v>36.574260137530196</v>
      </c>
      <c r="AA740" s="3">
        <f>EXP(Ferez!$C$8+Ferez!$C$9*LN(Z740))</f>
        <v>10.831470157999135</v>
      </c>
      <c r="AB740" s="3">
        <f>Ferez!$D$8+Ferez!$D$9*Z740+Ferez!$D$10*AA740</f>
        <v>3.9486603824949031</v>
      </c>
      <c r="AC740" s="3">
        <f t="shared" si="108"/>
        <v>51.354390678024231</v>
      </c>
      <c r="AD740" s="3">
        <f>AC740*Ferez!$D$19</f>
        <v>25.677195339012115</v>
      </c>
      <c r="AE740" s="3">
        <f>(AD740/1000)*(10000/Ferez!$D$21)</f>
        <v>0.64192988347530289</v>
      </c>
      <c r="AF740" s="3">
        <f t="shared" si="109"/>
        <v>40.522920520025096</v>
      </c>
      <c r="AG740" s="3">
        <f>AF740*Ferez!$D$19</f>
        <v>20.261460260012548</v>
      </c>
      <c r="AH740" s="3">
        <f>(AG740/1000)*(10000/Ferez!$D$21)</f>
        <v>0.50653650650031368</v>
      </c>
      <c r="AI740" s="3">
        <f>AE740*Ferez!$D$20</f>
        <v>2.3537429060761106</v>
      </c>
    </row>
    <row r="741" spans="1:35" x14ac:dyDescent="0.25">
      <c r="A741" s="4">
        <v>1513</v>
      </c>
      <c r="B741" s="21" t="s">
        <v>3522</v>
      </c>
      <c r="C741" s="104">
        <v>4</v>
      </c>
      <c r="D741" s="22" t="s">
        <v>2332</v>
      </c>
      <c r="E741" s="100">
        <v>40801</v>
      </c>
      <c r="F741" s="100">
        <v>44204</v>
      </c>
      <c r="G741" s="105">
        <v>9.3000000000000007</v>
      </c>
      <c r="H741" s="20" t="s">
        <v>2393</v>
      </c>
      <c r="I741" s="20" t="s">
        <v>2395</v>
      </c>
      <c r="J741" s="13">
        <v>4030</v>
      </c>
      <c r="K741" t="s">
        <v>7</v>
      </c>
      <c r="L741" t="s">
        <v>193</v>
      </c>
      <c r="M741" s="20" t="str">
        <f t="shared" si="103"/>
        <v>S</v>
      </c>
      <c r="N741" s="3">
        <v>9</v>
      </c>
      <c r="O741" s="23">
        <f t="shared" si="104"/>
        <v>7.25</v>
      </c>
      <c r="P741" s="3">
        <v>34</v>
      </c>
      <c r="Q741" s="3">
        <f>VLOOKUP(J741,Aux_H_adj!$X$2:$Y$922,2,FALSE)</f>
        <v>31.6</v>
      </c>
      <c r="R741" s="3">
        <f>VLOOKUP(J741,Aux_H_adj!$X$2:$Z$922,3,FALSE)</f>
        <v>56.5</v>
      </c>
      <c r="S741" s="3">
        <f t="shared" si="101"/>
        <v>10.822536130248883</v>
      </c>
      <c r="T741" s="3">
        <v>100</v>
      </c>
      <c r="U741" s="23">
        <f t="shared" si="105"/>
        <v>41.45</v>
      </c>
      <c r="V741" s="3">
        <f t="shared" si="102"/>
        <v>13.193944782318125</v>
      </c>
      <c r="W741" s="27">
        <f t="shared" si="106"/>
        <v>9.1999999999999998E-3</v>
      </c>
      <c r="X741" s="27">
        <f t="shared" si="107"/>
        <v>1.37E-2</v>
      </c>
      <c r="Y741" s="3">
        <f>VLOOKUP(K741,SSP!$B$2:$D$113,3,FALSE)</f>
        <v>0.57999999999999996</v>
      </c>
      <c r="Z741" s="3">
        <f>EXP(Ferez!$B$8+Ferez!$B$9*LN(X741)+Ferez!$B$10*LN(O741)+Ferez!$B$11*LN(Y741))</f>
        <v>28.002272321447414</v>
      </c>
      <c r="AA741" s="3">
        <f>EXP(Ferez!$C$8+Ferez!$C$9*LN(Z741))</f>
        <v>8.8844805132232434</v>
      </c>
      <c r="AB741" s="3">
        <f>Ferez!$D$8+Ferez!$D$9*Z741+Ferez!$D$10*AA741</f>
        <v>3.0620896084111382</v>
      </c>
      <c r="AC741" s="3">
        <f t="shared" si="108"/>
        <v>39.948842443081794</v>
      </c>
      <c r="AD741" s="3">
        <f>AC741*Ferez!$D$19</f>
        <v>19.974421221540897</v>
      </c>
      <c r="AE741" s="3">
        <f>(AD741/1000)*(10000/Ferez!$D$21)</f>
        <v>0.49936053053852242</v>
      </c>
      <c r="AF741" s="3">
        <f t="shared" si="109"/>
        <v>31.064361929858553</v>
      </c>
      <c r="AG741" s="3">
        <f>AF741*Ferez!$D$19</f>
        <v>15.532180964929276</v>
      </c>
      <c r="AH741" s="3">
        <f>(AG741/1000)*(10000/Ferez!$D$21)</f>
        <v>0.38830452412323191</v>
      </c>
      <c r="AI741" s="3">
        <f>AE741*Ferez!$D$20</f>
        <v>1.8309886119745822</v>
      </c>
    </row>
    <row r="742" spans="1:35" x14ac:dyDescent="0.25">
      <c r="A742" s="4">
        <v>1514</v>
      </c>
      <c r="B742" s="21" t="s">
        <v>3522</v>
      </c>
      <c r="C742" s="104">
        <v>4</v>
      </c>
      <c r="D742" s="22" t="s">
        <v>2332</v>
      </c>
      <c r="E742" s="100">
        <v>40801</v>
      </c>
      <c r="F742" s="100">
        <v>44204</v>
      </c>
      <c r="G742" s="105">
        <v>9.3000000000000007</v>
      </c>
      <c r="H742" s="20" t="s">
        <v>2393</v>
      </c>
      <c r="I742" s="20" t="s">
        <v>2396</v>
      </c>
      <c r="J742" s="13">
        <v>4030</v>
      </c>
      <c r="K742" t="s">
        <v>7</v>
      </c>
      <c r="L742" t="s">
        <v>193</v>
      </c>
      <c r="M742" s="20" t="str">
        <f t="shared" si="103"/>
        <v>S</v>
      </c>
      <c r="N742" s="3">
        <v>9</v>
      </c>
      <c r="O742" s="23">
        <f t="shared" si="104"/>
        <v>7.02</v>
      </c>
      <c r="P742" s="3">
        <v>31.6</v>
      </c>
      <c r="Q742" s="3">
        <f>VLOOKUP(J742,Aux_H_adj!$X$2:$Y$922,2,FALSE)</f>
        <v>31.6</v>
      </c>
      <c r="R742" s="3">
        <f>VLOOKUP(J742,Aux_H_adj!$X$2:$Z$922,3,FALSE)</f>
        <v>56.5</v>
      </c>
      <c r="S742" s="3">
        <f t="shared" si="101"/>
        <v>10.058592403407786</v>
      </c>
      <c r="T742" s="3">
        <v>100</v>
      </c>
      <c r="U742" s="23">
        <f t="shared" si="105"/>
        <v>38.520000000000003</v>
      </c>
      <c r="V742" s="3">
        <f t="shared" si="102"/>
        <v>12.261296815799618</v>
      </c>
      <c r="W742" s="27">
        <f t="shared" si="106"/>
        <v>7.9000000000000008E-3</v>
      </c>
      <c r="X742" s="27">
        <f t="shared" si="107"/>
        <v>1.18E-2</v>
      </c>
      <c r="Y742" s="3">
        <f>VLOOKUP(K742,SSP!$B$2:$D$113,3,FALSE)</f>
        <v>0.57999999999999996</v>
      </c>
      <c r="Z742" s="3">
        <f>EXP(Ferez!$B$8+Ferez!$B$9*LN(X742)+Ferez!$B$10*LN(O742)+Ferez!$B$11*LN(Y742))</f>
        <v>23.57562886364736</v>
      </c>
      <c r="AA742" s="3">
        <f>EXP(Ferez!$C$8+Ferez!$C$9*LN(Z742))</f>
        <v>7.8196016468471843</v>
      </c>
      <c r="AB742" s="3">
        <f>Ferez!$D$8+Ferez!$D$9*Z742+Ferez!$D$10*AA742</f>
        <v>2.6093820525260973</v>
      </c>
      <c r="AC742" s="3">
        <f t="shared" si="108"/>
        <v>34.004612563020643</v>
      </c>
      <c r="AD742" s="3">
        <f>AC742*Ferez!$D$19</f>
        <v>17.002306281510322</v>
      </c>
      <c r="AE742" s="3">
        <f>(AD742/1000)*(10000/Ferez!$D$21)</f>
        <v>0.425057657037758</v>
      </c>
      <c r="AF742" s="3">
        <f t="shared" si="109"/>
        <v>26.185010916173457</v>
      </c>
      <c r="AG742" s="3">
        <f>AF742*Ferez!$D$19</f>
        <v>13.092505458086729</v>
      </c>
      <c r="AH742" s="3">
        <f>(AG742/1000)*(10000/Ferez!$D$21)</f>
        <v>0.32731263645216824</v>
      </c>
      <c r="AI742" s="3">
        <f>AE742*Ferez!$D$20</f>
        <v>1.5585447424717793</v>
      </c>
    </row>
    <row r="743" spans="1:35" x14ac:dyDescent="0.25">
      <c r="A743" s="4">
        <v>1515</v>
      </c>
      <c r="B743" s="21" t="s">
        <v>3522</v>
      </c>
      <c r="C743" s="104">
        <v>4</v>
      </c>
      <c r="D743" s="22" t="s">
        <v>2332</v>
      </c>
      <c r="E743" s="100">
        <v>40801</v>
      </c>
      <c r="F743" s="100">
        <v>44204</v>
      </c>
      <c r="G743" s="105">
        <v>9.3000000000000007</v>
      </c>
      <c r="H743" s="20" t="s">
        <v>2393</v>
      </c>
      <c r="I743" s="20" t="s">
        <v>2397</v>
      </c>
      <c r="J743" s="13">
        <v>4030</v>
      </c>
      <c r="K743" t="s">
        <v>7</v>
      </c>
      <c r="L743" t="s">
        <v>193</v>
      </c>
      <c r="M743" s="20" t="str">
        <f t="shared" si="103"/>
        <v>S</v>
      </c>
      <c r="N743" s="3">
        <v>9</v>
      </c>
      <c r="O743" s="23">
        <f t="shared" si="104"/>
        <v>9</v>
      </c>
      <c r="P743" s="3">
        <v>56.5</v>
      </c>
      <c r="Q743" s="3">
        <f>VLOOKUP(J743,Aux_H_adj!$X$2:$Y$922,2,FALSE)</f>
        <v>31.6</v>
      </c>
      <c r="R743" s="3">
        <f>VLOOKUP(J743,Aux_H_adj!$X$2:$Z$922,3,FALSE)</f>
        <v>56.5</v>
      </c>
      <c r="S743" s="3">
        <f t="shared" si="101"/>
        <v>17.984508569384175</v>
      </c>
      <c r="T743" s="3">
        <v>100</v>
      </c>
      <c r="U743" s="23">
        <f t="shared" si="105"/>
        <v>68.88</v>
      </c>
      <c r="V743" s="3">
        <f t="shared" si="102"/>
        <v>21.9251849603395</v>
      </c>
      <c r="W743" s="27">
        <f t="shared" si="106"/>
        <v>2.5399999999999999E-2</v>
      </c>
      <c r="X743" s="27">
        <f t="shared" si="107"/>
        <v>3.78E-2</v>
      </c>
      <c r="Y743" s="3">
        <f>VLOOKUP(K743,SSP!$B$2:$D$113,3,FALSE)</f>
        <v>0.57999999999999996</v>
      </c>
      <c r="Z743" s="3">
        <f>EXP(Ferez!$B$8+Ferez!$B$9*LN(X743)+Ferez!$B$10*LN(O743)+Ferez!$B$11*LN(Y743))</f>
        <v>89.946031320874752</v>
      </c>
      <c r="AA743" s="3">
        <f>EXP(Ferez!$C$8+Ferez!$C$9*LN(Z743))</f>
        <v>21.118062646013254</v>
      </c>
      <c r="AB743" s="3">
        <f>Ferez!$D$8+Ferez!$D$9*Z743+Ferez!$D$10*AA743</f>
        <v>9.6270119514415384</v>
      </c>
      <c r="AC743" s="3">
        <f t="shared" si="108"/>
        <v>120.69110591832955</v>
      </c>
      <c r="AD743" s="3">
        <f>AC743*Ferez!$D$19</f>
        <v>60.345552959164777</v>
      </c>
      <c r="AE743" s="3">
        <f>(AD743/1000)*(10000/Ferez!$D$21)</f>
        <v>1.5086388239791195</v>
      </c>
      <c r="AF743" s="3">
        <f t="shared" si="109"/>
        <v>99.573043272316283</v>
      </c>
      <c r="AG743" s="3">
        <f>AF743*Ferez!$D$19</f>
        <v>49.786521636158142</v>
      </c>
      <c r="AH743" s="3">
        <f>(AG743/1000)*(10000/Ferez!$D$21)</f>
        <v>1.2446630409039534</v>
      </c>
      <c r="AI743" s="3">
        <f>AE743*Ferez!$D$20</f>
        <v>5.5316756879234381</v>
      </c>
    </row>
    <row r="744" spans="1:35" x14ac:dyDescent="0.25">
      <c r="A744" s="4">
        <v>1509</v>
      </c>
      <c r="B744" s="21" t="s">
        <v>3522</v>
      </c>
      <c r="C744" s="104">
        <v>4</v>
      </c>
      <c r="D744" s="22" t="s">
        <v>2332</v>
      </c>
      <c r="E744" s="100">
        <v>40801</v>
      </c>
      <c r="F744" s="100">
        <v>44204</v>
      </c>
      <c r="G744" s="105">
        <v>9.3000000000000007</v>
      </c>
      <c r="H744" s="20" t="s">
        <v>2389</v>
      </c>
      <c r="I744" s="20" t="s">
        <v>2390</v>
      </c>
      <c r="J744" s="13">
        <v>4031</v>
      </c>
      <c r="K744" t="s">
        <v>110</v>
      </c>
      <c r="L744" t="s">
        <v>109</v>
      </c>
      <c r="M744" s="20" t="str">
        <f t="shared" si="103"/>
        <v>S</v>
      </c>
      <c r="N744" s="3">
        <v>6.8</v>
      </c>
      <c r="O744" s="23">
        <f t="shared" si="104"/>
        <v>6.8</v>
      </c>
      <c r="P744" s="3">
        <v>38</v>
      </c>
      <c r="Q744" s="3">
        <f>VLOOKUP(J744,Aux_H_adj!$X$2:$Y$922,2,FALSE)</f>
        <v>28.3</v>
      </c>
      <c r="R744" s="3">
        <f>VLOOKUP(J744,Aux_H_adj!$X$2:$Z$922,3,FALSE)</f>
        <v>46.8</v>
      </c>
      <c r="S744" s="3">
        <f t="shared" si="101"/>
        <v>12.095775674984045</v>
      </c>
      <c r="T744" s="3">
        <v>88.7</v>
      </c>
      <c r="U744" s="23">
        <f t="shared" si="105"/>
        <v>46.33</v>
      </c>
      <c r="V744" s="3">
        <f t="shared" si="102"/>
        <v>14.747297026895021</v>
      </c>
      <c r="W744" s="27">
        <f t="shared" si="106"/>
        <v>1.15E-2</v>
      </c>
      <c r="X744" s="27">
        <f t="shared" si="107"/>
        <v>1.7100000000000001E-2</v>
      </c>
      <c r="Y744" s="3">
        <f>VLOOKUP(K744,SSP!$B$2:$D$113,3,FALSE)</f>
        <v>0.34</v>
      </c>
      <c r="Z744" s="3">
        <f>EXP(Ferez!$B$8+Ferez!$B$9*LN(X744)+Ferez!$B$10*LN(O744)+Ferez!$B$11*LN(Y744))</f>
        <v>18.806604098201806</v>
      </c>
      <c r="AA744" s="3">
        <f>EXP(Ferez!$C$8+Ferez!$C$9*LN(Z744))</f>
        <v>6.6123848068277855</v>
      </c>
      <c r="AB744" s="3">
        <f>Ferez!$D$8+Ferez!$D$9*Z744+Ferez!$D$10*AA744</f>
        <v>2.1268305520751123</v>
      </c>
      <c r="AC744" s="3">
        <f t="shared" si="108"/>
        <v>27.545819457104706</v>
      </c>
      <c r="AD744" s="3">
        <f>AC744*Ferez!$D$19</f>
        <v>13.772909728552353</v>
      </c>
      <c r="AE744" s="3">
        <f>(AD744/1000)*(10000/Ferez!$D$21)</f>
        <v>0.34432274321380885</v>
      </c>
      <c r="AF744" s="3">
        <f t="shared" si="109"/>
        <v>20.933434650276919</v>
      </c>
      <c r="AG744" s="3">
        <f>AF744*Ferez!$D$19</f>
        <v>10.466717325138459</v>
      </c>
      <c r="AH744" s="3">
        <f>(AG744/1000)*(10000/Ferez!$D$21)</f>
        <v>0.26166793312846148</v>
      </c>
      <c r="AI744" s="3">
        <f>AE744*Ferez!$D$20</f>
        <v>1.2625167251172991</v>
      </c>
    </row>
    <row r="745" spans="1:35" x14ac:dyDescent="0.25">
      <c r="A745" s="4">
        <v>1510</v>
      </c>
      <c r="B745" s="21" t="s">
        <v>3522</v>
      </c>
      <c r="C745" s="104">
        <v>4</v>
      </c>
      <c r="D745" s="22" t="s">
        <v>2332</v>
      </c>
      <c r="E745" s="100">
        <v>40801</v>
      </c>
      <c r="F745" s="100">
        <v>44204</v>
      </c>
      <c r="G745" s="105">
        <v>9.3000000000000007</v>
      </c>
      <c r="H745" s="20" t="s">
        <v>2389</v>
      </c>
      <c r="I745" s="20" t="s">
        <v>2391</v>
      </c>
      <c r="J745" s="13">
        <v>4031</v>
      </c>
      <c r="K745" t="s">
        <v>110</v>
      </c>
      <c r="L745" t="s">
        <v>109</v>
      </c>
      <c r="M745" s="20" t="str">
        <f t="shared" si="103"/>
        <v>S</v>
      </c>
      <c r="N745" s="3">
        <v>6.8</v>
      </c>
      <c r="O745" s="23">
        <f t="shared" si="104"/>
        <v>6.68</v>
      </c>
      <c r="P745" s="3">
        <v>28.3</v>
      </c>
      <c r="Q745" s="3">
        <f>VLOOKUP(J745,Aux_H_adj!$X$2:$Y$922,2,FALSE)</f>
        <v>28.3</v>
      </c>
      <c r="R745" s="3">
        <f>VLOOKUP(J745,Aux_H_adj!$X$2:$Z$922,3,FALSE)</f>
        <v>46.8</v>
      </c>
      <c r="S745" s="3">
        <f t="shared" si="101"/>
        <v>9.0081697790012765</v>
      </c>
      <c r="T745" s="3">
        <v>88.7</v>
      </c>
      <c r="U745" s="23">
        <f t="shared" si="105"/>
        <v>34.5</v>
      </c>
      <c r="V745" s="3">
        <f t="shared" si="102"/>
        <v>10.981691073340778</v>
      </c>
      <c r="W745" s="27">
        <f t="shared" si="106"/>
        <v>6.4000000000000003E-3</v>
      </c>
      <c r="X745" s="27">
        <f t="shared" si="107"/>
        <v>9.4999999999999998E-3</v>
      </c>
      <c r="Y745" s="3">
        <f>VLOOKUP(K745,SSP!$B$2:$D$113,3,FALSE)</f>
        <v>0.34</v>
      </c>
      <c r="Z745" s="3">
        <f>EXP(Ferez!$B$8+Ferez!$B$9*LN(X745)+Ferez!$B$10*LN(O745)+Ferez!$B$11*LN(Y745))</f>
        <v>10.608614358338066</v>
      </c>
      <c r="AA745" s="3">
        <f>EXP(Ferez!$C$8+Ferez!$C$9*LN(Z745))</f>
        <v>4.3238040375387108</v>
      </c>
      <c r="AB745" s="3">
        <f>Ferez!$D$8+Ferez!$D$9*Z745+Ferez!$D$10*AA745</f>
        <v>1.3157172681025779</v>
      </c>
      <c r="AC745" s="3">
        <f t="shared" si="108"/>
        <v>16.248135663979355</v>
      </c>
      <c r="AD745" s="3">
        <f>AC745*Ferez!$D$19</f>
        <v>8.1240678319896773</v>
      </c>
      <c r="AE745" s="3">
        <f>(AD745/1000)*(10000/Ferez!$D$21)</f>
        <v>0.20310169579974194</v>
      </c>
      <c r="AF745" s="3">
        <f t="shared" si="109"/>
        <v>11.924331626440644</v>
      </c>
      <c r="AG745" s="3">
        <f>AF745*Ferez!$D$19</f>
        <v>5.9621658132203219</v>
      </c>
      <c r="AH745" s="3">
        <f>(AG745/1000)*(10000/Ferez!$D$21)</f>
        <v>0.14905414533050804</v>
      </c>
      <c r="AI745" s="3">
        <f>AE745*Ferez!$D$20</f>
        <v>0.74470621793238712</v>
      </c>
    </row>
    <row r="746" spans="1:35" x14ac:dyDescent="0.25">
      <c r="A746" s="4">
        <v>1511</v>
      </c>
      <c r="B746" s="21" t="s">
        <v>3522</v>
      </c>
      <c r="C746" s="104">
        <v>4</v>
      </c>
      <c r="D746" s="22" t="s">
        <v>2332</v>
      </c>
      <c r="E746" s="100">
        <v>40801</v>
      </c>
      <c r="F746" s="100">
        <v>44204</v>
      </c>
      <c r="G746" s="105">
        <v>9.3000000000000007</v>
      </c>
      <c r="H746" s="20" t="s">
        <v>2389</v>
      </c>
      <c r="I746" s="20" t="s">
        <v>2392</v>
      </c>
      <c r="J746" s="13">
        <v>4031</v>
      </c>
      <c r="K746" t="s">
        <v>110</v>
      </c>
      <c r="L746" t="s">
        <v>109</v>
      </c>
      <c r="M746" s="20" t="str">
        <f t="shared" si="103"/>
        <v>S</v>
      </c>
      <c r="N746" s="3">
        <v>6.8</v>
      </c>
      <c r="O746" s="23">
        <f t="shared" si="104"/>
        <v>6.8</v>
      </c>
      <c r="P746" s="3">
        <v>46.8</v>
      </c>
      <c r="Q746" s="3">
        <f>VLOOKUP(J746,Aux_H_adj!$X$2:$Y$922,2,FALSE)</f>
        <v>28.3</v>
      </c>
      <c r="R746" s="3">
        <f>VLOOKUP(J746,Aux_H_adj!$X$2:$Z$922,3,FALSE)</f>
        <v>46.8</v>
      </c>
      <c r="S746" s="3">
        <f t="shared" si="101"/>
        <v>14.896902673401403</v>
      </c>
      <c r="T746" s="3">
        <v>88.7</v>
      </c>
      <c r="U746" s="23">
        <f t="shared" si="105"/>
        <v>57.05</v>
      </c>
      <c r="V746" s="3">
        <f t="shared" si="102"/>
        <v>18.159579006785258</v>
      </c>
      <c r="W746" s="27">
        <f t="shared" si="106"/>
        <v>1.7399999999999999E-2</v>
      </c>
      <c r="X746" s="27">
        <f t="shared" si="107"/>
        <v>2.5899999999999999E-2</v>
      </c>
      <c r="Y746" s="3">
        <f>VLOOKUP(K746,SSP!$B$2:$D$113,3,FALSE)</f>
        <v>0.34</v>
      </c>
      <c r="Z746" s="3">
        <f>EXP(Ferez!$B$8+Ferez!$B$9*LN(X746)+Ferez!$B$10*LN(O746)+Ferez!$B$11*LN(Y746))</f>
        <v>27.841108110975572</v>
      </c>
      <c r="AA746" s="3">
        <f>EXP(Ferez!$C$8+Ferez!$C$9*LN(Z746))</f>
        <v>8.8465125890475171</v>
      </c>
      <c r="AB746" s="3">
        <f>Ferez!$D$8+Ferez!$D$9*Z746+Ferez!$D$10*AA746</f>
        <v>3.0455383933034277</v>
      </c>
      <c r="AC746" s="3">
        <f t="shared" si="108"/>
        <v>39.73315909332652</v>
      </c>
      <c r="AD746" s="3">
        <f>AC746*Ferez!$D$19</f>
        <v>19.86657954666326</v>
      </c>
      <c r="AE746" s="3">
        <f>(AD746/1000)*(10000/Ferez!$D$21)</f>
        <v>0.49666448866658147</v>
      </c>
      <c r="AF746" s="3">
        <f t="shared" si="109"/>
        <v>30.886646504279</v>
      </c>
      <c r="AG746" s="3">
        <f>AF746*Ferez!$D$19</f>
        <v>15.4433232521395</v>
      </c>
      <c r="AH746" s="3">
        <f>(AG746/1000)*(10000/Ferez!$D$21)</f>
        <v>0.38608308130348751</v>
      </c>
      <c r="AI746" s="3">
        <f>AE746*Ferez!$D$20</f>
        <v>1.8211031251107987</v>
      </c>
    </row>
    <row r="747" spans="1:35" x14ac:dyDescent="0.25">
      <c r="A747" s="4">
        <v>1516</v>
      </c>
      <c r="B747" s="21" t="s">
        <v>3522</v>
      </c>
      <c r="C747" s="104">
        <v>4</v>
      </c>
      <c r="D747" s="22" t="s">
        <v>2332</v>
      </c>
      <c r="E747" s="100">
        <v>40801</v>
      </c>
      <c r="F747" s="100">
        <v>44204</v>
      </c>
      <c r="G747" s="105">
        <v>9.3000000000000007</v>
      </c>
      <c r="H747" s="20" t="s">
        <v>2398</v>
      </c>
      <c r="I747" s="20" t="s">
        <v>2399</v>
      </c>
      <c r="J747" s="13">
        <v>4032</v>
      </c>
      <c r="K747" t="s">
        <v>9</v>
      </c>
      <c r="L747" t="s">
        <v>232</v>
      </c>
      <c r="M747" s="20" t="str">
        <f t="shared" si="103"/>
        <v>N</v>
      </c>
      <c r="N747" s="3">
        <v>4.8</v>
      </c>
      <c r="O747" s="23">
        <f t="shared" si="104"/>
        <v>4.8</v>
      </c>
      <c r="P747" s="3">
        <v>29.3</v>
      </c>
      <c r="Q747" s="3">
        <f>VLOOKUP(J747,Aux_H_adj!$X$2:$Y$922,2,FALSE)</f>
        <v>29.3</v>
      </c>
      <c r="R747" s="3">
        <f>VLOOKUP(J747,Aux_H_adj!$X$2:$Z$922,3,FALSE)</f>
        <v>29.3</v>
      </c>
      <c r="S747" s="3">
        <f t="shared" si="101"/>
        <v>9.326479665185067</v>
      </c>
      <c r="T747" s="3">
        <v>35</v>
      </c>
      <c r="U747" s="23">
        <f t="shared" si="105"/>
        <v>35</v>
      </c>
      <c r="V747" s="3">
        <f t="shared" si="102"/>
        <v>11.140846016432674</v>
      </c>
      <c r="W747" s="27">
        <f t="shared" si="106"/>
        <v>6.7999999999999996E-3</v>
      </c>
      <c r="X747" s="27">
        <f t="shared" si="107"/>
        <v>9.7000000000000003E-3</v>
      </c>
      <c r="Y747" s="3">
        <f>VLOOKUP(K747,SSP!$B$2:$D$113,3,FALSE)</f>
        <v>0.76000000000000079</v>
      </c>
      <c r="Z747" s="3">
        <f>EXP(Ferez!$B$8+Ferez!$B$9*LN(X747)+Ferez!$B$10*LN(O747)+Ferez!$B$11*LN(Y747))</f>
        <v>17.918315813056466</v>
      </c>
      <c r="AA747" s="3">
        <f>EXP(Ferez!$C$8+Ferez!$C$9*LN(Z747))</f>
        <v>6.3792108759668347</v>
      </c>
      <c r="AB747" s="3">
        <f>Ferez!$D$8+Ferez!$D$9*Z747+Ferez!$D$10*AA747</f>
        <v>2.0376664664382154</v>
      </c>
      <c r="AC747" s="3">
        <f t="shared" si="108"/>
        <v>26.335193155461514</v>
      </c>
      <c r="AD747" s="3">
        <f>AC747*Ferez!$D$19</f>
        <v>13.167596577730757</v>
      </c>
      <c r="AE747" s="3">
        <f>(AD747/1000)*(10000/Ferez!$D$21)</f>
        <v>0.32918991444326895</v>
      </c>
      <c r="AF747" s="3">
        <f t="shared" si="109"/>
        <v>19.95598227949468</v>
      </c>
      <c r="AG747" s="3">
        <f>AF747*Ferez!$D$19</f>
        <v>9.9779911397473402</v>
      </c>
      <c r="AH747" s="3">
        <f>(AG747/1000)*(10000/Ferez!$D$21)</f>
        <v>0.24944977849368352</v>
      </c>
      <c r="AI747" s="3">
        <f>AE747*Ferez!$D$20</f>
        <v>1.207029686291986</v>
      </c>
    </row>
    <row r="748" spans="1:35" x14ac:dyDescent="0.25">
      <c r="A748" s="4">
        <v>1502</v>
      </c>
      <c r="B748" s="21" t="s">
        <v>3522</v>
      </c>
      <c r="C748" s="104">
        <v>4</v>
      </c>
      <c r="D748" s="22" t="s">
        <v>2332</v>
      </c>
      <c r="E748" s="100">
        <v>40801</v>
      </c>
      <c r="F748" s="100">
        <v>44204</v>
      </c>
      <c r="G748" s="105">
        <v>9.3000000000000007</v>
      </c>
      <c r="H748" s="20" t="s">
        <v>2381</v>
      </c>
      <c r="I748" s="20" t="s">
        <v>2382</v>
      </c>
      <c r="J748" s="13">
        <v>4033</v>
      </c>
      <c r="K748" t="s">
        <v>110</v>
      </c>
      <c r="L748" t="s">
        <v>109</v>
      </c>
      <c r="M748" s="20" t="str">
        <f t="shared" si="103"/>
        <v>S</v>
      </c>
      <c r="N748" s="3">
        <v>5</v>
      </c>
      <c r="O748" s="23">
        <f t="shared" si="104"/>
        <v>5</v>
      </c>
      <c r="P748" s="3">
        <v>28.5</v>
      </c>
      <c r="Q748" s="3">
        <f>VLOOKUP(J748,Aux_H_adj!$X$2:$Y$922,2,FALSE)</f>
        <v>18.5</v>
      </c>
      <c r="R748" s="3">
        <f>VLOOKUP(J748,Aux_H_adj!$X$2:$Z$922,3,FALSE)</f>
        <v>28.5</v>
      </c>
      <c r="S748" s="3">
        <f t="shared" si="101"/>
        <v>9.0718317562380353</v>
      </c>
      <c r="T748" s="3">
        <v>79.599999999999994</v>
      </c>
      <c r="U748" s="23">
        <f t="shared" si="105"/>
        <v>34.74</v>
      </c>
      <c r="V748" s="3">
        <f t="shared" si="102"/>
        <v>11.058085446024888</v>
      </c>
      <c r="W748" s="27">
        <f t="shared" si="106"/>
        <v>6.4999999999999997E-3</v>
      </c>
      <c r="X748" s="27">
        <f t="shared" si="107"/>
        <v>9.5999999999999992E-3</v>
      </c>
      <c r="Y748" s="3">
        <f>VLOOKUP(K748,SSP!$B$2:$D$113,3,FALSE)</f>
        <v>0.34</v>
      </c>
      <c r="Z748" s="3">
        <f>EXP(Ferez!$B$8+Ferez!$B$9*LN(X748)+Ferez!$B$10*LN(O748)+Ferez!$B$11*LN(Y748))</f>
        <v>8.1095501227187388</v>
      </c>
      <c r="AA748" s="3">
        <f>EXP(Ferez!$C$8+Ferez!$C$9*LN(Z748))</f>
        <v>3.542471564426648</v>
      </c>
      <c r="AB748" s="3">
        <f>Ferez!$D$8+Ferez!$D$9*Z748+Ferez!$D$10*AA748</f>
        <v>1.0756738623107664</v>
      </c>
      <c r="AC748" s="3">
        <f t="shared" si="108"/>
        <v>12.727695549456154</v>
      </c>
      <c r="AD748" s="3">
        <f>AC748*Ferez!$D$19</f>
        <v>6.3638477747280771</v>
      </c>
      <c r="AE748" s="3">
        <f>(AD748/1000)*(10000/Ferez!$D$21)</f>
        <v>0.15909619436820194</v>
      </c>
      <c r="AF748" s="3">
        <f t="shared" si="109"/>
        <v>9.1852239850295057</v>
      </c>
      <c r="AG748" s="3">
        <f>AF748*Ferez!$D$19</f>
        <v>4.5926119925147528</v>
      </c>
      <c r="AH748" s="3">
        <f>(AG748/1000)*(10000/Ferez!$D$21)</f>
        <v>0.11481529981286881</v>
      </c>
      <c r="AI748" s="3">
        <f>AE748*Ferez!$D$20</f>
        <v>0.58335271268340705</v>
      </c>
    </row>
    <row r="749" spans="1:35" x14ac:dyDescent="0.25">
      <c r="A749" s="4">
        <v>1503</v>
      </c>
      <c r="B749" s="21" t="s">
        <v>3522</v>
      </c>
      <c r="C749" s="104">
        <v>4</v>
      </c>
      <c r="D749" s="22" t="s">
        <v>2332</v>
      </c>
      <c r="E749" s="100">
        <v>40801</v>
      </c>
      <c r="F749" s="100">
        <v>44204</v>
      </c>
      <c r="G749" s="105">
        <v>9.3000000000000007</v>
      </c>
      <c r="H749" s="20" t="s">
        <v>2381</v>
      </c>
      <c r="I749" s="20" t="s">
        <v>2383</v>
      </c>
      <c r="J749" s="13">
        <v>4033</v>
      </c>
      <c r="K749" t="s">
        <v>110</v>
      </c>
      <c r="L749" t="s">
        <v>109</v>
      </c>
      <c r="M749" s="20" t="str">
        <f t="shared" si="103"/>
        <v>S</v>
      </c>
      <c r="N749" s="3">
        <v>5</v>
      </c>
      <c r="O749" s="23">
        <f t="shared" si="104"/>
        <v>5</v>
      </c>
      <c r="P749" s="3">
        <v>23.4</v>
      </c>
      <c r="Q749" s="3">
        <f>VLOOKUP(J749,Aux_H_adj!$X$2:$Y$922,2,FALSE)</f>
        <v>18.5</v>
      </c>
      <c r="R749" s="3">
        <f>VLOOKUP(J749,Aux_H_adj!$X$2:$Z$922,3,FALSE)</f>
        <v>28.5</v>
      </c>
      <c r="S749" s="3">
        <f t="shared" si="101"/>
        <v>7.4484513367007015</v>
      </c>
      <c r="T749" s="3">
        <v>79.599999999999994</v>
      </c>
      <c r="U749" s="23">
        <f t="shared" si="105"/>
        <v>28.53</v>
      </c>
      <c r="V749" s="3">
        <f t="shared" si="102"/>
        <v>9.0813810528235486</v>
      </c>
      <c r="W749" s="27">
        <f t="shared" si="106"/>
        <v>4.4000000000000003E-3</v>
      </c>
      <c r="X749" s="27">
        <f t="shared" si="107"/>
        <v>6.4999999999999997E-3</v>
      </c>
      <c r="Y749" s="3">
        <f>VLOOKUP(K749,SSP!$B$2:$D$113,3,FALSE)</f>
        <v>0.34</v>
      </c>
      <c r="Z749" s="3">
        <f>EXP(Ferez!$B$8+Ferez!$B$9*LN(X749)+Ferez!$B$10*LN(O749)+Ferez!$B$11*LN(Y749))</f>
        <v>5.6100112306838099</v>
      </c>
      <c r="AA749" s="3">
        <f>EXP(Ferez!$C$8+Ferez!$C$9*LN(Z749))</f>
        <v>2.6950489911353732</v>
      </c>
      <c r="AB749" s="3">
        <f>Ferez!$D$8+Ferez!$D$9*Z749+Ferez!$D$10*AA749</f>
        <v>0.84127035747072343</v>
      </c>
      <c r="AC749" s="3">
        <f t="shared" si="108"/>
        <v>9.1463305792899057</v>
      </c>
      <c r="AD749" s="3">
        <f>AC749*Ferez!$D$19</f>
        <v>4.5731652896449528</v>
      </c>
      <c r="AE749" s="3">
        <f>(AD749/1000)*(10000/Ferez!$D$21)</f>
        <v>0.11432913224112382</v>
      </c>
      <c r="AF749" s="3">
        <f t="shared" si="109"/>
        <v>6.4512815881545329</v>
      </c>
      <c r="AG749" s="3">
        <f>AF749*Ferez!$D$19</f>
        <v>3.2256407940772664</v>
      </c>
      <c r="AH749" s="3">
        <f>(AG749/1000)*(10000/Ferez!$D$21)</f>
        <v>8.0641019851931658E-2</v>
      </c>
      <c r="AI749" s="3">
        <f>AE749*Ferez!$D$20</f>
        <v>0.41920681821745398</v>
      </c>
    </row>
    <row r="750" spans="1:35" x14ac:dyDescent="0.25">
      <c r="A750" s="4">
        <v>1504</v>
      </c>
      <c r="B750" s="21" t="s">
        <v>3522</v>
      </c>
      <c r="C750" s="104">
        <v>4</v>
      </c>
      <c r="D750" s="22" t="s">
        <v>2332</v>
      </c>
      <c r="E750" s="100">
        <v>40801</v>
      </c>
      <c r="F750" s="100">
        <v>44204</v>
      </c>
      <c r="G750" s="105">
        <v>9.3000000000000007</v>
      </c>
      <c r="H750" s="20" t="s">
        <v>2381</v>
      </c>
      <c r="I750" s="20" t="s">
        <v>2384</v>
      </c>
      <c r="J750" s="13">
        <v>4033</v>
      </c>
      <c r="K750" t="s">
        <v>110</v>
      </c>
      <c r="L750" t="s">
        <v>109</v>
      </c>
      <c r="M750" s="20" t="str">
        <f t="shared" si="103"/>
        <v>S</v>
      </c>
      <c r="N750" s="3">
        <v>5</v>
      </c>
      <c r="O750" s="23">
        <f t="shared" si="104"/>
        <v>5</v>
      </c>
      <c r="P750" s="3">
        <v>18.5</v>
      </c>
      <c r="Q750" s="3">
        <f>VLOOKUP(J750,Aux_H_adj!$X$2:$Y$922,2,FALSE)</f>
        <v>18.5</v>
      </c>
      <c r="R750" s="3">
        <f>VLOOKUP(J750,Aux_H_adj!$X$2:$Z$922,3,FALSE)</f>
        <v>28.5</v>
      </c>
      <c r="S750" s="3">
        <f t="shared" si="101"/>
        <v>5.8887328944001274</v>
      </c>
      <c r="T750" s="3">
        <v>79.599999999999994</v>
      </c>
      <c r="U750" s="23">
        <f t="shared" si="105"/>
        <v>22.55</v>
      </c>
      <c r="V750" s="3">
        <f t="shared" si="102"/>
        <v>7.1778879334444801</v>
      </c>
      <c r="W750" s="27">
        <f t="shared" si="106"/>
        <v>2.7000000000000001E-3</v>
      </c>
      <c r="X750" s="27">
        <f t="shared" si="107"/>
        <v>4.0000000000000001E-3</v>
      </c>
      <c r="Y750" s="3">
        <f>VLOOKUP(K750,SSP!$B$2:$D$113,3,FALSE)</f>
        <v>0.34</v>
      </c>
      <c r="Z750" s="3">
        <f>EXP(Ferez!$B$8+Ferez!$B$9*LN(X750)+Ferez!$B$10*LN(O750)+Ferez!$B$11*LN(Y750))</f>
        <v>3.545846668389697</v>
      </c>
      <c r="AA750" s="3">
        <f>EXP(Ferez!$C$8+Ferez!$C$9*LN(Z750))</f>
        <v>1.9174928692104345</v>
      </c>
      <c r="AB750" s="3">
        <f>Ferez!$D$8+Ferez!$D$9*Z750+Ferez!$D$10*AA750</f>
        <v>0.6543983634952929</v>
      </c>
      <c r="AC750" s="3">
        <f t="shared" si="108"/>
        <v>6.117737901095424</v>
      </c>
      <c r="AD750" s="3">
        <f>AC750*Ferez!$D$19</f>
        <v>3.058868950547712</v>
      </c>
      <c r="AE750" s="3">
        <f>(AD750/1000)*(10000/Ferez!$D$21)</f>
        <v>7.6471723763692795E-2</v>
      </c>
      <c r="AF750" s="3">
        <f t="shared" si="109"/>
        <v>4.2002450318849895</v>
      </c>
      <c r="AG750" s="3">
        <f>AF750*Ferez!$D$19</f>
        <v>2.1001225159424948</v>
      </c>
      <c r="AH750" s="3">
        <f>(AG750/1000)*(10000/Ferez!$D$21)</f>
        <v>5.2503062898562367E-2</v>
      </c>
      <c r="AI750" s="3">
        <f>AE750*Ferez!$D$20</f>
        <v>0.28039632046687357</v>
      </c>
    </row>
    <row r="751" spans="1:35" x14ac:dyDescent="0.25">
      <c r="A751" s="4">
        <v>1505</v>
      </c>
      <c r="B751" s="21" t="s">
        <v>3522</v>
      </c>
      <c r="C751" s="104">
        <v>4</v>
      </c>
      <c r="D751" s="22" t="s">
        <v>2332</v>
      </c>
      <c r="E751" s="100">
        <v>40801</v>
      </c>
      <c r="F751" s="100">
        <v>44204</v>
      </c>
      <c r="G751" s="105">
        <v>9.3000000000000007</v>
      </c>
      <c r="H751" s="20" t="s">
        <v>2381</v>
      </c>
      <c r="I751" s="20" t="s">
        <v>2385</v>
      </c>
      <c r="J751" s="13">
        <v>4033</v>
      </c>
      <c r="K751" t="s">
        <v>110</v>
      </c>
      <c r="L751" t="s">
        <v>109</v>
      </c>
      <c r="M751" s="20" t="str">
        <f t="shared" si="103"/>
        <v>S</v>
      </c>
      <c r="N751" s="3">
        <v>5</v>
      </c>
      <c r="O751" s="23">
        <f t="shared" si="104"/>
        <v>5</v>
      </c>
      <c r="P751" s="3">
        <v>19</v>
      </c>
      <c r="Q751" s="3">
        <f>VLOOKUP(J751,Aux_H_adj!$X$2:$Y$922,2,FALSE)</f>
        <v>18.5</v>
      </c>
      <c r="R751" s="3">
        <f>VLOOKUP(J751,Aux_H_adj!$X$2:$Z$922,3,FALSE)</f>
        <v>28.5</v>
      </c>
      <c r="S751" s="3">
        <f t="shared" si="101"/>
        <v>6.0478878374920226</v>
      </c>
      <c r="T751" s="3">
        <v>79.599999999999994</v>
      </c>
      <c r="U751" s="23">
        <f t="shared" si="105"/>
        <v>23.16</v>
      </c>
      <c r="V751" s="3">
        <f t="shared" si="102"/>
        <v>7.3720569640165925</v>
      </c>
      <c r="W751" s="27">
        <f t="shared" si="106"/>
        <v>2.8999999999999998E-3</v>
      </c>
      <c r="X751" s="27">
        <f t="shared" si="107"/>
        <v>4.3E-3</v>
      </c>
      <c r="Y751" s="3">
        <f>VLOOKUP(K751,SSP!$B$2:$D$113,3,FALSE)</f>
        <v>0.34</v>
      </c>
      <c r="Z751" s="3">
        <f>EXP(Ferez!$B$8+Ferez!$B$9*LN(X751)+Ferez!$B$10*LN(O751)+Ferez!$B$11*LN(Y751))</f>
        <v>3.796636912892545</v>
      </c>
      <c r="AA751" s="3">
        <f>EXP(Ferez!$C$8+Ferez!$C$9*LN(Z751))</f>
        <v>2.0172269884071237</v>
      </c>
      <c r="AB751" s="3">
        <f>Ferez!$D$8+Ferez!$D$9*Z751+Ferez!$D$10*AA751</f>
        <v>0.6766489957144497</v>
      </c>
      <c r="AC751" s="3">
        <f t="shared" si="108"/>
        <v>6.4905128970141188</v>
      </c>
      <c r="AD751" s="3">
        <f>AC751*Ferez!$D$19</f>
        <v>3.2452564485070594</v>
      </c>
      <c r="AE751" s="3">
        <f>(AD751/1000)*(10000/Ferez!$D$21)</f>
        <v>8.1131411212676488E-2</v>
      </c>
      <c r="AF751" s="3">
        <f t="shared" si="109"/>
        <v>4.4732859086069947</v>
      </c>
      <c r="AG751" s="3">
        <f>AF751*Ferez!$D$19</f>
        <v>2.2366429543034974</v>
      </c>
      <c r="AH751" s="3">
        <f>(AG751/1000)*(10000/Ferez!$D$21)</f>
        <v>5.5916073857587435E-2</v>
      </c>
      <c r="AI751" s="3">
        <f>AE751*Ferez!$D$20</f>
        <v>0.29748184111314713</v>
      </c>
    </row>
    <row r="752" spans="1:35" x14ac:dyDescent="0.25">
      <c r="A752" s="4">
        <v>1506</v>
      </c>
      <c r="B752" s="21" t="s">
        <v>3522</v>
      </c>
      <c r="C752" s="104">
        <v>4</v>
      </c>
      <c r="D752" s="22" t="s">
        <v>2332</v>
      </c>
      <c r="E752" s="100">
        <v>40801</v>
      </c>
      <c r="F752" s="100">
        <v>44204</v>
      </c>
      <c r="G752" s="105">
        <v>9.3000000000000007</v>
      </c>
      <c r="H752" s="20" t="s">
        <v>2381</v>
      </c>
      <c r="I752" s="20" t="s">
        <v>2386</v>
      </c>
      <c r="J752" s="13">
        <v>4033</v>
      </c>
      <c r="K752" t="s">
        <v>110</v>
      </c>
      <c r="L752" t="s">
        <v>109</v>
      </c>
      <c r="M752" s="20" t="str">
        <f t="shared" si="103"/>
        <v>S</v>
      </c>
      <c r="N752" s="3">
        <v>5</v>
      </c>
      <c r="O752" s="23">
        <f t="shared" si="104"/>
        <v>5</v>
      </c>
      <c r="P752" s="3">
        <v>21</v>
      </c>
      <c r="Q752" s="3">
        <f>VLOOKUP(J752,Aux_H_adj!$X$2:$Y$922,2,FALSE)</f>
        <v>18.5</v>
      </c>
      <c r="R752" s="3">
        <f>VLOOKUP(J752,Aux_H_adj!$X$2:$Z$922,3,FALSE)</f>
        <v>28.5</v>
      </c>
      <c r="S752" s="3">
        <f t="shared" si="101"/>
        <v>6.6845076098596046</v>
      </c>
      <c r="T752" s="3">
        <v>79.599999999999994</v>
      </c>
      <c r="U752" s="23">
        <f t="shared" si="105"/>
        <v>25.6</v>
      </c>
      <c r="V752" s="3">
        <f t="shared" si="102"/>
        <v>8.1487330863050413</v>
      </c>
      <c r="W752" s="27">
        <f t="shared" si="106"/>
        <v>3.5000000000000001E-3</v>
      </c>
      <c r="X752" s="27">
        <f t="shared" si="107"/>
        <v>5.1999999999999998E-3</v>
      </c>
      <c r="Y752" s="3">
        <f>VLOOKUP(K752,SSP!$B$2:$D$113,3,FALSE)</f>
        <v>0.34</v>
      </c>
      <c r="Z752" s="3">
        <f>EXP(Ferez!$B$8+Ferez!$B$9*LN(X752)+Ferez!$B$10*LN(O752)+Ferez!$B$11*LN(Y752))</f>
        <v>4.543490067487812</v>
      </c>
      <c r="AA752" s="3">
        <f>EXP(Ferez!$C$8+Ferez!$C$9*LN(Z752))</f>
        <v>2.3047371057687331</v>
      </c>
      <c r="AB752" s="3">
        <f>Ferez!$D$8+Ferez!$D$9*Z752+Ferez!$D$10*AA752</f>
        <v>0.74373027994229557</v>
      </c>
      <c r="AC752" s="3">
        <f t="shared" si="108"/>
        <v>7.5919574531988401</v>
      </c>
      <c r="AD752" s="3">
        <f>AC752*Ferez!$D$19</f>
        <v>3.79597872659942</v>
      </c>
      <c r="AE752" s="3">
        <f>(AD752/1000)*(10000/Ferez!$D$21)</f>
        <v>9.4899468164985498E-2</v>
      </c>
      <c r="AF752" s="3">
        <f t="shared" si="109"/>
        <v>5.2872203474301074</v>
      </c>
      <c r="AG752" s="3">
        <f>AF752*Ferez!$D$19</f>
        <v>2.6436101737150537</v>
      </c>
      <c r="AH752" s="3">
        <f>(AG752/1000)*(10000/Ferez!$D$21)</f>
        <v>6.6090254342876353E-2</v>
      </c>
      <c r="AI752" s="3">
        <f>AE752*Ferez!$D$20</f>
        <v>0.34796471660494682</v>
      </c>
    </row>
    <row r="753" spans="1:35" x14ac:dyDescent="0.25">
      <c r="A753" s="4">
        <v>1507</v>
      </c>
      <c r="B753" s="21" t="s">
        <v>3522</v>
      </c>
      <c r="C753" s="104">
        <v>4</v>
      </c>
      <c r="D753" s="22" t="s">
        <v>2332</v>
      </c>
      <c r="E753" s="100">
        <v>40801</v>
      </c>
      <c r="F753" s="100">
        <v>44204</v>
      </c>
      <c r="G753" s="105">
        <v>9.3000000000000007</v>
      </c>
      <c r="H753" s="20" t="s">
        <v>2381</v>
      </c>
      <c r="I753" s="20" t="s">
        <v>2387</v>
      </c>
      <c r="J753" s="13">
        <v>4033</v>
      </c>
      <c r="K753" t="s">
        <v>110</v>
      </c>
      <c r="L753" t="s">
        <v>109</v>
      </c>
      <c r="M753" s="20" t="str">
        <f t="shared" si="103"/>
        <v>S</v>
      </c>
      <c r="N753" s="3">
        <v>5</v>
      </c>
      <c r="O753" s="23">
        <f t="shared" si="104"/>
        <v>5</v>
      </c>
      <c r="P753" s="3">
        <v>20.2</v>
      </c>
      <c r="Q753" s="3">
        <f>VLOOKUP(J753,Aux_H_adj!$X$2:$Y$922,2,FALSE)</f>
        <v>18.5</v>
      </c>
      <c r="R753" s="3">
        <f>VLOOKUP(J753,Aux_H_adj!$X$2:$Z$922,3,FALSE)</f>
        <v>28.5</v>
      </c>
      <c r="S753" s="3">
        <f t="shared" si="101"/>
        <v>6.429859700912572</v>
      </c>
      <c r="T753" s="3">
        <v>79.599999999999994</v>
      </c>
      <c r="U753" s="23">
        <f t="shared" si="105"/>
        <v>24.63</v>
      </c>
      <c r="V753" s="3">
        <f t="shared" si="102"/>
        <v>7.8399724967067641</v>
      </c>
      <c r="W753" s="27">
        <f t="shared" si="106"/>
        <v>3.2000000000000002E-3</v>
      </c>
      <c r="X753" s="27">
        <f t="shared" si="107"/>
        <v>4.7999999999999996E-3</v>
      </c>
      <c r="Y753" s="3">
        <f>VLOOKUP(K753,SSP!$B$2:$D$113,3,FALSE)</f>
        <v>0.34</v>
      </c>
      <c r="Z753" s="3">
        <f>EXP(Ferez!$B$8+Ferez!$B$9*LN(X753)+Ferez!$B$10*LN(O753)+Ferez!$B$11*LN(Y753))</f>
        <v>4.2125151742554978</v>
      </c>
      <c r="AA753" s="3">
        <f>EXP(Ferez!$C$8+Ferez!$C$9*LN(Z753))</f>
        <v>2.178959136418388</v>
      </c>
      <c r="AB753" s="3">
        <f>Ferez!$D$8+Ferez!$D$9*Z753+Ferez!$D$10*AA753</f>
        <v>0.71386163484317544</v>
      </c>
      <c r="AC753" s="3">
        <f t="shared" si="108"/>
        <v>7.1053359455170604</v>
      </c>
      <c r="AD753" s="3">
        <f>AC753*Ferez!$D$19</f>
        <v>3.5526679727585302</v>
      </c>
      <c r="AE753" s="3">
        <f>(AD753/1000)*(10000/Ferez!$D$21)</f>
        <v>8.8816699318963258E-2</v>
      </c>
      <c r="AF753" s="3">
        <f t="shared" si="109"/>
        <v>4.9263768090986737</v>
      </c>
      <c r="AG753" s="3">
        <f>AF753*Ferez!$D$19</f>
        <v>2.4631884045493369</v>
      </c>
      <c r="AH753" s="3">
        <f>(AG753/1000)*(10000/Ferez!$D$21)</f>
        <v>6.1579710113733428E-2</v>
      </c>
      <c r="AI753" s="3">
        <f>AE753*Ferez!$D$20</f>
        <v>0.32566123083619858</v>
      </c>
    </row>
    <row r="754" spans="1:35" x14ac:dyDescent="0.25">
      <c r="A754" s="4">
        <v>1508</v>
      </c>
      <c r="B754" s="21" t="s">
        <v>3522</v>
      </c>
      <c r="C754" s="104">
        <v>4</v>
      </c>
      <c r="D754" s="22" t="s">
        <v>2332</v>
      </c>
      <c r="E754" s="100">
        <v>40801</v>
      </c>
      <c r="F754" s="100">
        <v>44204</v>
      </c>
      <c r="G754" s="105">
        <v>9.3000000000000007</v>
      </c>
      <c r="H754" s="20" t="s">
        <v>2381</v>
      </c>
      <c r="I754" s="20" t="s">
        <v>2388</v>
      </c>
      <c r="J754" s="13">
        <v>4033</v>
      </c>
      <c r="K754" t="s">
        <v>110</v>
      </c>
      <c r="L754" t="s">
        <v>109</v>
      </c>
      <c r="M754" s="20" t="str">
        <f t="shared" si="103"/>
        <v>S</v>
      </c>
      <c r="N754" s="3">
        <v>5</v>
      </c>
      <c r="O754" s="23">
        <f t="shared" si="104"/>
        <v>5</v>
      </c>
      <c r="P754" s="3">
        <v>22.6</v>
      </c>
      <c r="Q754" s="3">
        <f>VLOOKUP(J754,Aux_H_adj!$X$2:$Y$922,2,FALSE)</f>
        <v>18.5</v>
      </c>
      <c r="R754" s="3">
        <f>VLOOKUP(J754,Aux_H_adj!$X$2:$Z$922,3,FALSE)</f>
        <v>28.5</v>
      </c>
      <c r="S754" s="3">
        <f t="shared" si="101"/>
        <v>7.1938034277536698</v>
      </c>
      <c r="T754" s="3">
        <v>79.599999999999994</v>
      </c>
      <c r="U754" s="23">
        <f t="shared" si="105"/>
        <v>27.55</v>
      </c>
      <c r="V754" s="3">
        <f t="shared" si="102"/>
        <v>8.7694373643634336</v>
      </c>
      <c r="W754" s="27">
        <f t="shared" si="106"/>
        <v>4.1000000000000003E-3</v>
      </c>
      <c r="X754" s="27">
        <f t="shared" si="107"/>
        <v>6.0000000000000001E-3</v>
      </c>
      <c r="Y754" s="3">
        <f>VLOOKUP(K754,SSP!$B$2:$D$113,3,FALSE)</f>
        <v>0.34</v>
      </c>
      <c r="Z754" s="3">
        <f>EXP(Ferez!$B$8+Ferez!$B$9*LN(X754)+Ferez!$B$10*LN(O754)+Ferez!$B$11*LN(Y754))</f>
        <v>5.2013445800413161</v>
      </c>
      <c r="AA754" s="3">
        <f>EXP(Ferez!$C$8+Ferez!$C$9*LN(Z754))</f>
        <v>2.5479702685529801</v>
      </c>
      <c r="AB754" s="3">
        <f>Ferez!$D$8+Ferez!$D$9*Z754+Ferez!$D$10*AA754</f>
        <v>0.80368140023624435</v>
      </c>
      <c r="AC754" s="3">
        <f t="shared" si="108"/>
        <v>8.5529962488305404</v>
      </c>
      <c r="AD754" s="3">
        <f>AC754*Ferez!$D$19</f>
        <v>4.2764981244152702</v>
      </c>
      <c r="AE754" s="3">
        <f>(AD754/1000)*(10000/Ferez!$D$21)</f>
        <v>0.10691245311038175</v>
      </c>
      <c r="AF754" s="3">
        <f t="shared" si="109"/>
        <v>6.0050259802775603</v>
      </c>
      <c r="AG754" s="3">
        <f>AF754*Ferez!$D$19</f>
        <v>3.0025129901387801</v>
      </c>
      <c r="AH754" s="3">
        <f>(AG754/1000)*(10000/Ferez!$D$21)</f>
        <v>7.5062824753469509E-2</v>
      </c>
      <c r="AI754" s="3">
        <f>AE754*Ferez!$D$20</f>
        <v>0.39201232807139974</v>
      </c>
    </row>
    <row r="755" spans="1:35" x14ac:dyDescent="0.25">
      <c r="A755" s="4">
        <v>1500</v>
      </c>
      <c r="B755" s="21" t="s">
        <v>3522</v>
      </c>
      <c r="C755" s="104">
        <v>4</v>
      </c>
      <c r="D755" s="22" t="s">
        <v>2332</v>
      </c>
      <c r="E755" s="100">
        <v>40801</v>
      </c>
      <c r="F755" s="100">
        <v>44204</v>
      </c>
      <c r="G755" s="105">
        <v>9.3000000000000007</v>
      </c>
      <c r="H755" s="20" t="s">
        <v>2378</v>
      </c>
      <c r="I755" s="20" t="s">
        <v>2380</v>
      </c>
      <c r="J755" s="13">
        <v>4034</v>
      </c>
      <c r="K755" t="s">
        <v>110</v>
      </c>
      <c r="L755" t="s">
        <v>109</v>
      </c>
      <c r="M755" s="20" t="str">
        <f t="shared" si="103"/>
        <v>S</v>
      </c>
      <c r="N755" s="3">
        <v>5.8</v>
      </c>
      <c r="O755" s="23">
        <f t="shared" si="104"/>
        <v>5.57</v>
      </c>
      <c r="P755" s="3">
        <v>19.8</v>
      </c>
      <c r="Q755" s="3">
        <f>VLOOKUP(J755,Aux_H_adj!$X$2:$Y$922,2,FALSE)</f>
        <v>19.8</v>
      </c>
      <c r="R755" s="3">
        <f>VLOOKUP(J755,Aux_H_adj!$X$2:$Z$922,3,FALSE)</f>
        <v>26</v>
      </c>
      <c r="S755" s="3">
        <f t="shared" si="101"/>
        <v>6.3025357464390561</v>
      </c>
      <c r="T755" s="3">
        <v>2</v>
      </c>
      <c r="U755" s="23">
        <f t="shared" si="105"/>
        <v>24.14</v>
      </c>
      <c r="V755" s="3">
        <f t="shared" si="102"/>
        <v>7.6840006524767075</v>
      </c>
      <c r="W755" s="27">
        <f t="shared" si="106"/>
        <v>3.0999999999999999E-3</v>
      </c>
      <c r="X755" s="27">
        <f t="shared" si="107"/>
        <v>4.5999999999999999E-3</v>
      </c>
      <c r="Y755" s="3">
        <f>VLOOKUP(K755,SSP!$B$2:$D$113,3,FALSE)</f>
        <v>0.34</v>
      </c>
      <c r="Z755" s="3">
        <f>EXP(Ferez!$B$8+Ferez!$B$9*LN(X755)+Ferez!$B$10*LN(O755)+Ferez!$B$11*LN(Y755))</f>
        <v>4.4890503168695828</v>
      </c>
      <c r="AA755" s="3">
        <f>EXP(Ferez!$C$8+Ferez!$C$9*LN(Z755))</f>
        <v>2.2842156337547372</v>
      </c>
      <c r="AB755" s="3">
        <f>Ferez!$D$8+Ferez!$D$9*Z755+Ferez!$D$10*AA755</f>
        <v>0.73880300753579398</v>
      </c>
      <c r="AC755" s="3">
        <f t="shared" si="108"/>
        <v>7.5120689581601141</v>
      </c>
      <c r="AD755" s="3">
        <f>AC755*Ferez!$D$19</f>
        <v>3.7560344790800571</v>
      </c>
      <c r="AE755" s="3">
        <f>(AD755/1000)*(10000/Ferez!$D$21)</f>
        <v>9.3900861977001426E-2</v>
      </c>
      <c r="AF755" s="3">
        <f t="shared" si="109"/>
        <v>5.2278533244053769</v>
      </c>
      <c r="AG755" s="3">
        <f>AF755*Ferez!$D$19</f>
        <v>2.6139266622026884</v>
      </c>
      <c r="AH755" s="3">
        <f>(AG755/1000)*(10000/Ferez!$D$21)</f>
        <v>6.5348166555067214E-2</v>
      </c>
      <c r="AI755" s="3">
        <f>AE755*Ferez!$D$20</f>
        <v>0.34430316058233856</v>
      </c>
    </row>
    <row r="756" spans="1:35" x14ac:dyDescent="0.25">
      <c r="A756" s="4">
        <v>1501</v>
      </c>
      <c r="B756" s="21" t="s">
        <v>3522</v>
      </c>
      <c r="C756" s="104">
        <v>4</v>
      </c>
      <c r="D756" s="22" t="s">
        <v>2332</v>
      </c>
      <c r="E756" s="100">
        <v>40801</v>
      </c>
      <c r="F756" s="100">
        <v>44204</v>
      </c>
      <c r="G756" s="105">
        <v>9.3000000000000007</v>
      </c>
      <c r="H756" s="20" t="s">
        <v>2378</v>
      </c>
      <c r="I756" s="20" t="s">
        <v>2380</v>
      </c>
      <c r="J756" s="13">
        <v>4034</v>
      </c>
      <c r="K756" t="s">
        <v>110</v>
      </c>
      <c r="L756" t="s">
        <v>109</v>
      </c>
      <c r="M756" s="20" t="str">
        <f t="shared" si="103"/>
        <v>S</v>
      </c>
      <c r="N756" s="3">
        <v>5.8</v>
      </c>
      <c r="O756" s="23">
        <f t="shared" si="104"/>
        <v>5.8</v>
      </c>
      <c r="P756" s="3">
        <v>26</v>
      </c>
      <c r="Q756" s="3">
        <f>VLOOKUP(J756,Aux_H_adj!$X$2:$Y$922,2,FALSE)</f>
        <v>19.8</v>
      </c>
      <c r="R756" s="3">
        <f>VLOOKUP(J756,Aux_H_adj!$X$2:$Z$922,3,FALSE)</f>
        <v>26</v>
      </c>
      <c r="S756" s="3">
        <f t="shared" si="101"/>
        <v>8.2760570407785572</v>
      </c>
      <c r="T756" s="3">
        <v>3</v>
      </c>
      <c r="U756" s="23">
        <f t="shared" si="105"/>
        <v>31.7</v>
      </c>
      <c r="V756" s="3">
        <f t="shared" si="102"/>
        <v>10.090423392026164</v>
      </c>
      <c r="W756" s="27">
        <f t="shared" si="106"/>
        <v>5.4000000000000003E-3</v>
      </c>
      <c r="X756" s="27">
        <f t="shared" si="107"/>
        <v>8.0000000000000002E-3</v>
      </c>
      <c r="Y756" s="3">
        <f>VLOOKUP(K756,SSP!$B$2:$D$113,3,FALSE)</f>
        <v>0.34</v>
      </c>
      <c r="Z756" s="3">
        <f>EXP(Ferez!$B$8+Ferez!$B$9*LN(X756)+Ferez!$B$10*LN(O756)+Ferez!$B$11*LN(Y756))</f>
        <v>7.8731705381860229</v>
      </c>
      <c r="AA756" s="3">
        <f>EXP(Ferez!$C$8+Ferez!$C$9*LN(Z756))</f>
        <v>3.4655662640139835</v>
      </c>
      <c r="AB756" s="3">
        <f>Ferez!$D$8+Ferez!$D$9*Z756+Ferez!$D$10*AA756</f>
        <v>1.0532275846189769</v>
      </c>
      <c r="AC756" s="3">
        <f t="shared" si="108"/>
        <v>12.391964386818984</v>
      </c>
      <c r="AD756" s="3">
        <f>AC756*Ferez!$D$19</f>
        <v>6.1959821934094919</v>
      </c>
      <c r="AE756" s="3">
        <f>(AD756/1000)*(10000/Ferez!$D$21)</f>
        <v>0.15489955483523729</v>
      </c>
      <c r="AF756" s="3">
        <f t="shared" si="109"/>
        <v>8.9263981228050007</v>
      </c>
      <c r="AG756" s="3">
        <f>AF756*Ferez!$D$19</f>
        <v>4.4631990614025003</v>
      </c>
      <c r="AH756" s="3">
        <f>(AG756/1000)*(10000/Ferez!$D$21)</f>
        <v>0.11157997653506251</v>
      </c>
      <c r="AI756" s="3">
        <f>AE756*Ferez!$D$20</f>
        <v>0.56796503439587009</v>
      </c>
    </row>
    <row r="757" spans="1:35" x14ac:dyDescent="0.25">
      <c r="A757" s="4">
        <v>1499</v>
      </c>
      <c r="B757" s="21" t="s">
        <v>3522</v>
      </c>
      <c r="C757" s="104">
        <v>4</v>
      </c>
      <c r="D757" s="22" t="s">
        <v>2332</v>
      </c>
      <c r="E757" s="100">
        <v>40801</v>
      </c>
      <c r="F757" s="100">
        <v>44204</v>
      </c>
      <c r="G757" s="105">
        <v>9.3000000000000007</v>
      </c>
      <c r="H757" s="20" t="s">
        <v>2378</v>
      </c>
      <c r="I757" s="20" t="s">
        <v>2379</v>
      </c>
      <c r="J757" s="13">
        <v>4034</v>
      </c>
      <c r="K757" t="s">
        <v>110</v>
      </c>
      <c r="L757" t="s">
        <v>109</v>
      </c>
      <c r="M757" s="20" t="str">
        <f t="shared" si="103"/>
        <v>S</v>
      </c>
      <c r="N757" s="3">
        <v>5.8</v>
      </c>
      <c r="O757" s="23">
        <f t="shared" si="104"/>
        <v>5.8</v>
      </c>
      <c r="P757" s="3">
        <v>25</v>
      </c>
      <c r="Q757" s="3">
        <f>VLOOKUP(J757,Aux_H_adj!$X$2:$Y$922,2,FALSE)</f>
        <v>19.8</v>
      </c>
      <c r="R757" s="3">
        <f>VLOOKUP(J757,Aux_H_adj!$X$2:$Z$922,3,FALSE)</f>
        <v>26</v>
      </c>
      <c r="S757" s="3">
        <f t="shared" si="101"/>
        <v>7.9577471545947667</v>
      </c>
      <c r="T757" s="3">
        <v>79.3</v>
      </c>
      <c r="U757" s="23">
        <f t="shared" si="105"/>
        <v>30.48</v>
      </c>
      <c r="V757" s="3">
        <f t="shared" si="102"/>
        <v>9.7020853308819408</v>
      </c>
      <c r="W757" s="27">
        <f t="shared" si="106"/>
        <v>5.0000000000000001E-3</v>
      </c>
      <c r="X757" s="27">
        <f t="shared" si="107"/>
        <v>7.4000000000000003E-3</v>
      </c>
      <c r="Y757" s="3">
        <f>VLOOKUP(K757,SSP!$B$2:$D$113,3,FALSE)</f>
        <v>0.34</v>
      </c>
      <c r="Z757" s="3">
        <f>EXP(Ferez!$B$8+Ferez!$B$9*LN(X757)+Ferez!$B$10*LN(O757)+Ferez!$B$11*LN(Y757))</f>
        <v>7.3140113102910558</v>
      </c>
      <c r="AA757" s="3">
        <f>EXP(Ferez!$C$8+Ferez!$C$9*LN(Z757))</f>
        <v>3.2812218586235704</v>
      </c>
      <c r="AB757" s="3">
        <f>Ferez!$D$8+Ferez!$D$9*Z757+Ferez!$D$10*AA757</f>
        <v>1.0003395826283785</v>
      </c>
      <c r="AC757" s="3">
        <f t="shared" si="108"/>
        <v>11.595572751543004</v>
      </c>
      <c r="AD757" s="3">
        <f>AC757*Ferez!$D$19</f>
        <v>5.7977863757715022</v>
      </c>
      <c r="AE757" s="3">
        <f>(AD757/1000)*(10000/Ferez!$D$21)</f>
        <v>0.14494465939428755</v>
      </c>
      <c r="AF757" s="3">
        <f t="shared" si="109"/>
        <v>8.3143508929194336</v>
      </c>
      <c r="AG757" s="3">
        <f>AF757*Ferez!$D$19</f>
        <v>4.1571754464597168</v>
      </c>
      <c r="AH757" s="3">
        <f>(AG757/1000)*(10000/Ferez!$D$21)</f>
        <v>0.10392938616149293</v>
      </c>
      <c r="AI757" s="3">
        <f>AE757*Ferez!$D$20</f>
        <v>0.53146375111238764</v>
      </c>
    </row>
    <row r="758" spans="1:35" x14ac:dyDescent="0.25">
      <c r="A758" s="4">
        <v>1496</v>
      </c>
      <c r="B758" s="21" t="s">
        <v>3522</v>
      </c>
      <c r="C758" s="104">
        <v>4</v>
      </c>
      <c r="D758" s="22" t="s">
        <v>2332</v>
      </c>
      <c r="E758" s="100">
        <v>40801</v>
      </c>
      <c r="F758" s="100">
        <v>44204</v>
      </c>
      <c r="G758" s="105">
        <v>9.3000000000000007</v>
      </c>
      <c r="H758" s="20" t="s">
        <v>2374</v>
      </c>
      <c r="I758" s="20" t="s">
        <v>2375</v>
      </c>
      <c r="J758" s="13">
        <v>4035</v>
      </c>
      <c r="K758" t="s">
        <v>77</v>
      </c>
      <c r="L758" t="s">
        <v>76</v>
      </c>
      <c r="M758" s="20" t="str">
        <f t="shared" si="103"/>
        <v>S</v>
      </c>
      <c r="N758" s="3">
        <v>6</v>
      </c>
      <c r="O758" s="23">
        <f t="shared" si="104"/>
        <v>6</v>
      </c>
      <c r="P758" s="3">
        <v>30.2</v>
      </c>
      <c r="Q758" s="3">
        <f>VLOOKUP(J758,Aux_H_adj!$X$2:$Y$922,2,FALSE)</f>
        <v>28.5</v>
      </c>
      <c r="R758" s="3">
        <f>VLOOKUP(J758,Aux_H_adj!$X$2:$Z$922,3,FALSE)</f>
        <v>36</v>
      </c>
      <c r="S758" s="3">
        <f t="shared" si="101"/>
        <v>9.6129585627504781</v>
      </c>
      <c r="T758" s="3">
        <v>76.5</v>
      </c>
      <c r="U758" s="23">
        <f t="shared" si="105"/>
        <v>36.82</v>
      </c>
      <c r="V758" s="3">
        <f t="shared" si="102"/>
        <v>11.720170009287173</v>
      </c>
      <c r="W758" s="27">
        <f t="shared" si="106"/>
        <v>7.3000000000000001E-3</v>
      </c>
      <c r="X758" s="27">
        <f t="shared" si="107"/>
        <v>1.0800000000000001E-2</v>
      </c>
      <c r="Y758" s="3">
        <f>VLOOKUP(K758,SSP!$B$2:$D$113,3,FALSE)</f>
        <v>0.44999999999999973</v>
      </c>
      <c r="Z758" s="3">
        <f>EXP(Ferez!$B$8+Ferez!$B$9*LN(X758)+Ferez!$B$10*LN(O758)+Ferez!$B$11*LN(Y758))</f>
        <v>14.384690414942835</v>
      </c>
      <c r="AA758" s="3">
        <f>EXP(Ferez!$C$8+Ferez!$C$9*LN(Z758))</f>
        <v>5.4198278654558889</v>
      </c>
      <c r="AB758" s="3">
        <f>Ferez!$D$8+Ferez!$D$9*Z758+Ferez!$D$10*AA758</f>
        <v>1.6857132093825111</v>
      </c>
      <c r="AC758" s="3">
        <f t="shared" si="108"/>
        <v>21.490231489781237</v>
      </c>
      <c r="AD758" s="3">
        <f>AC758*Ferez!$D$19</f>
        <v>10.745115744890619</v>
      </c>
      <c r="AE758" s="3">
        <f>(AD758/1000)*(10000/Ferez!$D$21)</f>
        <v>0.26862789362226547</v>
      </c>
      <c r="AF758" s="3">
        <f t="shared" si="109"/>
        <v>16.070403624325344</v>
      </c>
      <c r="AG758" s="3">
        <f>AF758*Ferez!$D$19</f>
        <v>8.035201812162672</v>
      </c>
      <c r="AH758" s="3">
        <f>(AG758/1000)*(10000/Ferez!$D$21)</f>
        <v>0.20088004530406681</v>
      </c>
      <c r="AI758" s="3">
        <f>AE758*Ferez!$D$20</f>
        <v>0.98496894328163997</v>
      </c>
    </row>
    <row r="759" spans="1:35" x14ac:dyDescent="0.25">
      <c r="A759" s="4">
        <v>1497</v>
      </c>
      <c r="B759" s="21" t="s">
        <v>3522</v>
      </c>
      <c r="C759" s="104">
        <v>4</v>
      </c>
      <c r="D759" s="22" t="s">
        <v>2332</v>
      </c>
      <c r="E759" s="100">
        <v>40801</v>
      </c>
      <c r="F759" s="100">
        <v>44204</v>
      </c>
      <c r="G759" s="105">
        <v>9.3000000000000007</v>
      </c>
      <c r="H759" s="20" t="s">
        <v>2374</v>
      </c>
      <c r="I759" s="20" t="s">
        <v>2376</v>
      </c>
      <c r="J759" s="13">
        <v>4035</v>
      </c>
      <c r="K759" t="s">
        <v>77</v>
      </c>
      <c r="L759" t="s">
        <v>76</v>
      </c>
      <c r="M759" s="20" t="str">
        <f t="shared" si="103"/>
        <v>S</v>
      </c>
      <c r="N759" s="3">
        <v>6</v>
      </c>
      <c r="O759" s="23">
        <f t="shared" si="104"/>
        <v>6</v>
      </c>
      <c r="P759" s="3">
        <v>36</v>
      </c>
      <c r="Q759" s="3">
        <f>VLOOKUP(J759,Aux_H_adj!$X$2:$Y$922,2,FALSE)</f>
        <v>28.5</v>
      </c>
      <c r="R759" s="3">
        <f>VLOOKUP(J759,Aux_H_adj!$X$2:$Z$922,3,FALSE)</f>
        <v>36</v>
      </c>
      <c r="S759" s="3">
        <f t="shared" si="101"/>
        <v>11.459155902616464</v>
      </c>
      <c r="T759" s="3">
        <v>76.5</v>
      </c>
      <c r="U759" s="23">
        <f t="shared" si="105"/>
        <v>43.89</v>
      </c>
      <c r="V759" s="3">
        <f t="shared" si="102"/>
        <v>13.970620904606573</v>
      </c>
      <c r="W759" s="27">
        <f t="shared" si="106"/>
        <v>1.03E-2</v>
      </c>
      <c r="X759" s="27">
        <f t="shared" si="107"/>
        <v>1.5299999999999999E-2</v>
      </c>
      <c r="Y759" s="3">
        <f>VLOOKUP(K759,SSP!$B$2:$D$113,3,FALSE)</f>
        <v>0.44999999999999973</v>
      </c>
      <c r="Z759" s="3">
        <f>EXP(Ferez!$B$8+Ferez!$B$9*LN(X759)+Ferez!$B$10*LN(O759)+Ferez!$B$11*LN(Y759))</f>
        <v>19.991224516177883</v>
      </c>
      <c r="AA759" s="3">
        <f>EXP(Ferez!$C$8+Ferez!$C$9*LN(Z759))</f>
        <v>6.9189764461148746</v>
      </c>
      <c r="AB759" s="3">
        <f>Ferez!$D$8+Ferez!$D$9*Z759+Ferez!$D$10*AA759</f>
        <v>2.246116378551017</v>
      </c>
      <c r="AC759" s="3">
        <f t="shared" si="108"/>
        <v>29.156317340843778</v>
      </c>
      <c r="AD759" s="3">
        <f>AC759*Ferez!$D$19</f>
        <v>14.578158670421889</v>
      </c>
      <c r="AE759" s="3">
        <f>(AD759/1000)*(10000/Ferez!$D$21)</f>
        <v>0.3644539667605472</v>
      </c>
      <c r="AF759" s="3">
        <f t="shared" si="109"/>
        <v>22.237340894728902</v>
      </c>
      <c r="AG759" s="3">
        <f>AF759*Ferez!$D$19</f>
        <v>11.118670447364451</v>
      </c>
      <c r="AH759" s="3">
        <f>(AG759/1000)*(10000/Ferez!$D$21)</f>
        <v>0.27796676118411129</v>
      </c>
      <c r="AI759" s="3">
        <f>AE759*Ferez!$D$20</f>
        <v>1.3363312114553396</v>
      </c>
    </row>
    <row r="760" spans="1:35" x14ac:dyDescent="0.25">
      <c r="A760" s="4">
        <v>1498</v>
      </c>
      <c r="B760" s="21" t="s">
        <v>3522</v>
      </c>
      <c r="C760" s="104">
        <v>4</v>
      </c>
      <c r="D760" s="22" t="s">
        <v>2332</v>
      </c>
      <c r="E760" s="100">
        <v>40801</v>
      </c>
      <c r="F760" s="100">
        <v>44204</v>
      </c>
      <c r="G760" s="105">
        <v>9.3000000000000007</v>
      </c>
      <c r="H760" s="20" t="s">
        <v>2374</v>
      </c>
      <c r="I760" s="20" t="s">
        <v>2377</v>
      </c>
      <c r="J760" s="13">
        <v>4035</v>
      </c>
      <c r="K760" t="s">
        <v>77</v>
      </c>
      <c r="L760" t="s">
        <v>76</v>
      </c>
      <c r="M760" s="20" t="str">
        <f t="shared" si="103"/>
        <v>S</v>
      </c>
      <c r="N760" s="3">
        <v>6</v>
      </c>
      <c r="O760" s="23">
        <f t="shared" si="104"/>
        <v>6</v>
      </c>
      <c r="P760" s="3">
        <v>28.5</v>
      </c>
      <c r="Q760" s="3">
        <f>VLOOKUP(J760,Aux_H_adj!$X$2:$Y$922,2,FALSE)</f>
        <v>28.5</v>
      </c>
      <c r="R760" s="3">
        <f>VLOOKUP(J760,Aux_H_adj!$X$2:$Z$922,3,FALSE)</f>
        <v>36</v>
      </c>
      <c r="S760" s="3">
        <f t="shared" si="101"/>
        <v>9.0718317562380353</v>
      </c>
      <c r="T760" s="3">
        <v>76.5</v>
      </c>
      <c r="U760" s="23">
        <f t="shared" si="105"/>
        <v>34.74</v>
      </c>
      <c r="V760" s="3">
        <f t="shared" si="102"/>
        <v>11.058085446024888</v>
      </c>
      <c r="W760" s="27">
        <f t="shared" si="106"/>
        <v>6.4999999999999997E-3</v>
      </c>
      <c r="X760" s="27">
        <f t="shared" si="107"/>
        <v>9.5999999999999992E-3</v>
      </c>
      <c r="Y760" s="3">
        <f>VLOOKUP(K760,SSP!$B$2:$D$113,3,FALSE)</f>
        <v>0.44999999999999973</v>
      </c>
      <c r="Z760" s="3">
        <f>EXP(Ferez!$B$8+Ferez!$B$9*LN(X760)+Ferez!$B$10*LN(O760)+Ferez!$B$11*LN(Y760))</f>
        <v>12.869582401920361</v>
      </c>
      <c r="AA760" s="3">
        <f>EXP(Ferez!$C$8+Ferez!$C$9*LN(Z760))</f>
        <v>4.9902417309793918</v>
      </c>
      <c r="AB760" s="3">
        <f>Ferez!$D$8+Ferez!$D$9*Z760+Ferez!$D$10*AA760</f>
        <v>1.5363786892151805</v>
      </c>
      <c r="AC760" s="3">
        <f t="shared" si="108"/>
        <v>19.396202822114933</v>
      </c>
      <c r="AD760" s="3">
        <f>AC760*Ferez!$D$19</f>
        <v>9.6981014110574666</v>
      </c>
      <c r="AE760" s="3">
        <f>(AD760/1000)*(10000/Ferez!$D$21)</f>
        <v>0.24245253527643668</v>
      </c>
      <c r="AF760" s="3">
        <f t="shared" si="109"/>
        <v>14.405961091135541</v>
      </c>
      <c r="AG760" s="3">
        <f>AF760*Ferez!$D$19</f>
        <v>7.2029805455677707</v>
      </c>
      <c r="AH760" s="3">
        <f>(AG760/1000)*(10000/Ferez!$D$21)</f>
        <v>0.18007451363919427</v>
      </c>
      <c r="AI760" s="3">
        <f>AE760*Ferez!$D$20</f>
        <v>0.88899262934693446</v>
      </c>
    </row>
    <row r="761" spans="1:35" x14ac:dyDescent="0.25">
      <c r="A761" s="4">
        <v>1495</v>
      </c>
      <c r="B761" s="21" t="s">
        <v>3522</v>
      </c>
      <c r="C761" s="104">
        <v>4</v>
      </c>
      <c r="D761" s="22" t="s">
        <v>2332</v>
      </c>
      <c r="E761" s="100">
        <v>40801</v>
      </c>
      <c r="F761" s="100">
        <v>44204</v>
      </c>
      <c r="G761" s="105">
        <v>9.3000000000000007</v>
      </c>
      <c r="H761" s="20" t="s">
        <v>2372</v>
      </c>
      <c r="I761" s="20" t="s">
        <v>2373</v>
      </c>
      <c r="J761" s="13">
        <v>4036</v>
      </c>
      <c r="K761" t="s">
        <v>4</v>
      </c>
      <c r="L761" t="s">
        <v>142</v>
      </c>
      <c r="M761" s="20" t="str">
        <f t="shared" si="103"/>
        <v>N</v>
      </c>
      <c r="N761" s="3">
        <v>4.3</v>
      </c>
      <c r="O761" s="23">
        <f t="shared" si="104"/>
        <v>4.3</v>
      </c>
      <c r="P761" s="3">
        <v>16.399999999999999</v>
      </c>
      <c r="Q761" s="3">
        <f>VLOOKUP(J761,Aux_H_adj!$X$2:$Y$922,2,FALSE)</f>
        <v>16.399999999999999</v>
      </c>
      <c r="R761" s="3">
        <f>VLOOKUP(J761,Aux_H_adj!$X$2:$Z$922,3,FALSE)</f>
        <v>16.399999999999999</v>
      </c>
      <c r="S761" s="3">
        <f t="shared" si="101"/>
        <v>5.2202821334141669</v>
      </c>
      <c r="T761" s="3">
        <v>22.7</v>
      </c>
      <c r="U761" s="23">
        <f t="shared" si="105"/>
        <v>22.7</v>
      </c>
      <c r="V761" s="3">
        <f t="shared" si="102"/>
        <v>7.2256344163720483</v>
      </c>
      <c r="W761" s="27">
        <f t="shared" si="106"/>
        <v>2.0999999999999999E-3</v>
      </c>
      <c r="X761" s="27">
        <f t="shared" si="107"/>
        <v>4.1000000000000003E-3</v>
      </c>
      <c r="Y761" s="3">
        <f>VLOOKUP(K761,SSP!$B$2:$D$113,3,FALSE)</f>
        <v>0.46000000000000074</v>
      </c>
      <c r="Z761" s="3">
        <f>EXP(Ferez!$B$8+Ferez!$B$9*LN(X761)+Ferez!$B$10*LN(O761)+Ferez!$B$11*LN(Y761))</f>
        <v>4.2763200980099452</v>
      </c>
      <c r="AA761" s="3">
        <f>EXP(Ferez!$C$8+Ferez!$C$9*LN(Z761))</f>
        <v>2.2033992942008864</v>
      </c>
      <c r="AB761" s="3">
        <f>Ferez!$D$8+Ferez!$D$9*Z761+Ferez!$D$10*AA761</f>
        <v>0.71960304811020293</v>
      </c>
      <c r="AC761" s="3">
        <f t="shared" si="108"/>
        <v>7.1993224403210352</v>
      </c>
      <c r="AD761" s="3">
        <f>AC761*Ferez!$D$19</f>
        <v>3.5996612201605176</v>
      </c>
      <c r="AE761" s="3">
        <f>(AD761/1000)*(10000/Ferez!$D$21)</f>
        <v>8.9991530504012943E-2</v>
      </c>
      <c r="AF761" s="3">
        <f t="shared" si="109"/>
        <v>4.9959231461201483</v>
      </c>
      <c r="AG761" s="3">
        <f>AF761*Ferez!$D$19</f>
        <v>2.4979615730600742</v>
      </c>
      <c r="AH761" s="3">
        <f>(AG761/1000)*(10000/Ferez!$D$21)</f>
        <v>6.2449039326501851E-2</v>
      </c>
      <c r="AI761" s="3">
        <f>AE761*Ferez!$D$20</f>
        <v>0.32996894518138076</v>
      </c>
    </row>
    <row r="762" spans="1:35" x14ac:dyDescent="0.25">
      <c r="A762" s="4">
        <v>1494</v>
      </c>
      <c r="B762" s="21" t="s">
        <v>3522</v>
      </c>
      <c r="C762" s="104">
        <v>4</v>
      </c>
      <c r="D762" s="22" t="s">
        <v>2332</v>
      </c>
      <c r="E762" s="100">
        <v>40801</v>
      </c>
      <c r="F762" s="100">
        <v>44204</v>
      </c>
      <c r="G762" s="105">
        <v>9.3000000000000007</v>
      </c>
      <c r="H762" s="20" t="s">
        <v>2370</v>
      </c>
      <c r="I762" s="20" t="s">
        <v>2371</v>
      </c>
      <c r="J762" s="13">
        <v>4037</v>
      </c>
      <c r="K762" t="s">
        <v>159</v>
      </c>
      <c r="L762" t="s">
        <v>158</v>
      </c>
      <c r="M762" s="20" t="str">
        <f t="shared" si="103"/>
        <v>N</v>
      </c>
      <c r="N762" s="3">
        <v>3.9</v>
      </c>
      <c r="O762" s="23">
        <f t="shared" si="104"/>
        <v>3.9</v>
      </c>
      <c r="P762" s="3">
        <v>12.7</v>
      </c>
      <c r="Q762" s="3">
        <f>VLOOKUP(J762,Aux_H_adj!$X$2:$Y$922,2,FALSE)</f>
        <v>12.7</v>
      </c>
      <c r="R762" s="3">
        <f>VLOOKUP(J762,Aux_H_adj!$X$2:$Z$922,3,FALSE)</f>
        <v>12.7</v>
      </c>
      <c r="S762" s="3">
        <f t="shared" si="101"/>
        <v>4.0425355545341413</v>
      </c>
      <c r="T762" s="3">
        <v>23</v>
      </c>
      <c r="U762" s="23">
        <f t="shared" si="105"/>
        <v>23</v>
      </c>
      <c r="V762" s="3">
        <f t="shared" si="102"/>
        <v>7.3211273822271856</v>
      </c>
      <c r="W762" s="27">
        <f t="shared" si="106"/>
        <v>1.2999999999999999E-3</v>
      </c>
      <c r="X762" s="27">
        <f t="shared" si="107"/>
        <v>4.1999999999999997E-3</v>
      </c>
      <c r="Y762" s="3">
        <f>VLOOKUP(K762,SSP!$B$2:$D$113,3,FALSE)</f>
        <v>0.53</v>
      </c>
      <c r="Z762" s="3">
        <f>EXP(Ferez!$B$8+Ferez!$B$9*LN(X762)+Ferez!$B$10*LN(O762)+Ferez!$B$11*LN(Y762))</f>
        <v>4.6033472673172824</v>
      </c>
      <c r="AA762" s="3">
        <f>EXP(Ferez!$C$8+Ferez!$C$9*LN(Z762))</f>
        <v>2.3272276424270975</v>
      </c>
      <c r="AB762" s="3">
        <f>Ferez!$D$8+Ferez!$D$9*Z762+Ferez!$D$10*AA762</f>
        <v>0.74915418002263456</v>
      </c>
      <c r="AC762" s="3">
        <f t="shared" si="108"/>
        <v>7.6797290897670143</v>
      </c>
      <c r="AD762" s="3">
        <f>AC762*Ferez!$D$19</f>
        <v>3.8398645448835071</v>
      </c>
      <c r="AE762" s="3">
        <f>(AD762/1000)*(10000/Ferez!$D$21)</f>
        <v>9.5996613622087681E-2</v>
      </c>
      <c r="AF762" s="3">
        <f t="shared" si="109"/>
        <v>5.3525014473399173</v>
      </c>
      <c r="AG762" s="3">
        <f>AF762*Ferez!$D$19</f>
        <v>2.6762507236699586</v>
      </c>
      <c r="AH762" s="3">
        <f>(AG762/1000)*(10000/Ferez!$D$21)</f>
        <v>6.6906268091748974E-2</v>
      </c>
      <c r="AI762" s="3">
        <f>AE762*Ferez!$D$20</f>
        <v>0.35198758328098817</v>
      </c>
    </row>
    <row r="763" spans="1:35" x14ac:dyDescent="0.25">
      <c r="A763" s="4">
        <v>1491</v>
      </c>
      <c r="B763" s="21" t="s">
        <v>3522</v>
      </c>
      <c r="C763" s="104">
        <v>4</v>
      </c>
      <c r="D763" s="22" t="s">
        <v>2332</v>
      </c>
      <c r="E763" s="100">
        <v>40801</v>
      </c>
      <c r="F763" s="100">
        <v>44204</v>
      </c>
      <c r="G763" s="105">
        <v>9.3000000000000007</v>
      </c>
      <c r="H763" s="20" t="s">
        <v>2366</v>
      </c>
      <c r="I763" s="20" t="s">
        <v>2367</v>
      </c>
      <c r="J763" s="13">
        <v>4038</v>
      </c>
      <c r="K763" t="s">
        <v>4</v>
      </c>
      <c r="L763" t="s">
        <v>142</v>
      </c>
      <c r="M763" s="20" t="str">
        <f t="shared" si="103"/>
        <v>S</v>
      </c>
      <c r="N763" s="3">
        <v>5.7</v>
      </c>
      <c r="O763" s="23">
        <f t="shared" si="104"/>
        <v>5.34</v>
      </c>
      <c r="P763" s="3">
        <v>18.399999999999999</v>
      </c>
      <c r="Q763" s="3">
        <f>VLOOKUP(J763,Aux_H_adj!$X$2:$Y$922,2,FALSE)</f>
        <v>13.5</v>
      </c>
      <c r="R763" s="3">
        <f>VLOOKUP(J763,Aux_H_adj!$X$2:$Z$922,3,FALSE)</f>
        <v>21.4</v>
      </c>
      <c r="S763" s="3">
        <f t="shared" si="101"/>
        <v>5.856901905781748</v>
      </c>
      <c r="T763" s="3">
        <v>36.200000000000003</v>
      </c>
      <c r="U763" s="23">
        <f t="shared" si="105"/>
        <v>22.43</v>
      </c>
      <c r="V763" s="3">
        <f t="shared" si="102"/>
        <v>7.1396907471024251</v>
      </c>
      <c r="W763" s="27">
        <f t="shared" si="106"/>
        <v>2.7000000000000001E-3</v>
      </c>
      <c r="X763" s="27">
        <f t="shared" si="107"/>
        <v>4.0000000000000001E-3</v>
      </c>
      <c r="Y763" s="3">
        <f>VLOOKUP(K763,SSP!$B$2:$D$113,3,FALSE)</f>
        <v>0.46000000000000074</v>
      </c>
      <c r="Z763" s="3">
        <f>EXP(Ferez!$B$8+Ferez!$B$9*LN(X763)+Ferez!$B$10*LN(O763)+Ferez!$B$11*LN(Y763))</f>
        <v>5.1449951927126207</v>
      </c>
      <c r="AA763" s="3">
        <f>EXP(Ferez!$C$8+Ferez!$C$9*LN(Z763))</f>
        <v>2.5274603642289013</v>
      </c>
      <c r="AB763" s="3">
        <f>Ferez!$D$8+Ferez!$D$9*Z763+Ferez!$D$10*AA763</f>
        <v>0.79851822605176359</v>
      </c>
      <c r="AC763" s="3">
        <f t="shared" si="108"/>
        <v>8.4709737829932852</v>
      </c>
      <c r="AD763" s="3">
        <f>AC763*Ferez!$D$19</f>
        <v>4.2354868914966426</v>
      </c>
      <c r="AE763" s="3">
        <f>(AD763/1000)*(10000/Ferez!$D$21)</f>
        <v>0.10588717228741605</v>
      </c>
      <c r="AF763" s="3">
        <f t="shared" si="109"/>
        <v>5.9435134187643843</v>
      </c>
      <c r="AG763" s="3">
        <f>AF763*Ferez!$D$19</f>
        <v>2.9717567093821922</v>
      </c>
      <c r="AH763" s="3">
        <f>(AG763/1000)*(10000/Ferez!$D$21)</f>
        <v>7.4293917734554807E-2</v>
      </c>
      <c r="AI763" s="3">
        <f>AE763*Ferez!$D$20</f>
        <v>0.38825296505385881</v>
      </c>
    </row>
    <row r="764" spans="1:35" x14ac:dyDescent="0.25">
      <c r="A764" s="4">
        <v>1492</v>
      </c>
      <c r="B764" s="21" t="s">
        <v>3522</v>
      </c>
      <c r="C764" s="104">
        <v>4</v>
      </c>
      <c r="D764" s="22" t="s">
        <v>2332</v>
      </c>
      <c r="E764" s="100">
        <v>40801</v>
      </c>
      <c r="F764" s="100">
        <v>44204</v>
      </c>
      <c r="G764" s="105">
        <v>9.3000000000000007</v>
      </c>
      <c r="H764" s="20" t="s">
        <v>2366</v>
      </c>
      <c r="I764" s="20" t="s">
        <v>2368</v>
      </c>
      <c r="J764" s="13">
        <v>4038</v>
      </c>
      <c r="K764" t="s">
        <v>4</v>
      </c>
      <c r="L764" t="s">
        <v>142</v>
      </c>
      <c r="M764" s="20" t="str">
        <f t="shared" si="103"/>
        <v>S</v>
      </c>
      <c r="N764" s="3">
        <v>5.7</v>
      </c>
      <c r="O764" s="23">
        <f t="shared" si="104"/>
        <v>5.7</v>
      </c>
      <c r="P764" s="3">
        <v>21.4</v>
      </c>
      <c r="Q764" s="3">
        <f>VLOOKUP(J764,Aux_H_adj!$X$2:$Y$922,2,FALSE)</f>
        <v>13.5</v>
      </c>
      <c r="R764" s="3">
        <f>VLOOKUP(J764,Aux_H_adj!$X$2:$Z$922,3,FALSE)</f>
        <v>21.4</v>
      </c>
      <c r="S764" s="3">
        <f t="shared" si="101"/>
        <v>6.8118315643331204</v>
      </c>
      <c r="T764" s="3">
        <v>36.200000000000003</v>
      </c>
      <c r="U764" s="23">
        <f t="shared" si="105"/>
        <v>26.09</v>
      </c>
      <c r="V764" s="3">
        <f t="shared" si="102"/>
        <v>8.3047049305350988</v>
      </c>
      <c r="W764" s="27">
        <f t="shared" si="106"/>
        <v>3.5999999999999999E-3</v>
      </c>
      <c r="X764" s="27">
        <f t="shared" si="107"/>
        <v>5.4000000000000003E-3</v>
      </c>
      <c r="Y764" s="3">
        <f>VLOOKUP(K764,SSP!$B$2:$D$113,3,FALSE)</f>
        <v>0.46000000000000074</v>
      </c>
      <c r="Z764" s="3">
        <f>EXP(Ferez!$B$8+Ferez!$B$9*LN(X764)+Ferez!$B$10*LN(O764)+Ferez!$B$11*LN(Y764))</f>
        <v>7.2741871370453355</v>
      </c>
      <c r="AA764" s="3">
        <f>EXP(Ferez!$C$8+Ferez!$C$9*LN(Z764))</f>
        <v>3.2679565073336376</v>
      </c>
      <c r="AB764" s="3">
        <f>Ferez!$D$8+Ferez!$D$9*Z764+Ferez!$D$10*AA764</f>
        <v>0.99658454966564047</v>
      </c>
      <c r="AC764" s="3">
        <f t="shared" si="108"/>
        <v>11.538728194044612</v>
      </c>
      <c r="AD764" s="3">
        <f>AC764*Ferez!$D$19</f>
        <v>5.7693640970223061</v>
      </c>
      <c r="AE764" s="3">
        <f>(AD764/1000)*(10000/Ferez!$D$21)</f>
        <v>0.14423410242555765</v>
      </c>
      <c r="AF764" s="3">
        <f t="shared" si="109"/>
        <v>8.270771686710976</v>
      </c>
      <c r="AG764" s="3">
        <f>AF764*Ferez!$D$19</f>
        <v>4.135385843355488</v>
      </c>
      <c r="AH764" s="3">
        <f>(AG764/1000)*(10000/Ferez!$D$21)</f>
        <v>0.1033846460838872</v>
      </c>
      <c r="AI764" s="3">
        <f>AE764*Ferez!$D$20</f>
        <v>0.52885837556037807</v>
      </c>
    </row>
    <row r="765" spans="1:35" x14ac:dyDescent="0.25">
      <c r="A765" s="4">
        <v>1493</v>
      </c>
      <c r="B765" s="21" t="s">
        <v>3522</v>
      </c>
      <c r="C765" s="104">
        <v>4</v>
      </c>
      <c r="D765" s="22" t="s">
        <v>2332</v>
      </c>
      <c r="E765" s="100">
        <v>40801</v>
      </c>
      <c r="F765" s="100">
        <v>44204</v>
      </c>
      <c r="G765" s="105">
        <v>9.3000000000000007</v>
      </c>
      <c r="H765" s="20" t="s">
        <v>2366</v>
      </c>
      <c r="I765" s="20" t="s">
        <v>2369</v>
      </c>
      <c r="J765" s="13">
        <v>4038</v>
      </c>
      <c r="K765" t="s">
        <v>4</v>
      </c>
      <c r="L765" t="s">
        <v>142</v>
      </c>
      <c r="M765" s="20" t="str">
        <f t="shared" si="103"/>
        <v>S</v>
      </c>
      <c r="N765" s="3">
        <v>5.7</v>
      </c>
      <c r="O765" s="23">
        <f t="shared" si="104"/>
        <v>4.38</v>
      </c>
      <c r="P765" s="3">
        <v>13.5</v>
      </c>
      <c r="Q765" s="3">
        <f>VLOOKUP(J765,Aux_H_adj!$X$2:$Y$922,2,FALSE)</f>
        <v>13.5</v>
      </c>
      <c r="R765" s="3">
        <f>VLOOKUP(J765,Aux_H_adj!$X$2:$Z$922,3,FALSE)</f>
        <v>21.4</v>
      </c>
      <c r="S765" s="3">
        <f t="shared" si="101"/>
        <v>4.2971834634811739</v>
      </c>
      <c r="T765" s="3">
        <v>36.200000000000003</v>
      </c>
      <c r="U765" s="23">
        <f t="shared" si="105"/>
        <v>16.46</v>
      </c>
      <c r="V765" s="3">
        <f t="shared" si="102"/>
        <v>5.2393807265851953</v>
      </c>
      <c r="W765" s="27">
        <f t="shared" si="106"/>
        <v>1.5E-3</v>
      </c>
      <c r="X765" s="27">
        <f t="shared" si="107"/>
        <v>2.2000000000000001E-3</v>
      </c>
      <c r="Y765" s="3">
        <f>VLOOKUP(K765,SSP!$B$2:$D$113,3,FALSE)</f>
        <v>0.46000000000000074</v>
      </c>
      <c r="Z765" s="3">
        <f>EXP(Ferez!$B$8+Ferez!$B$9*LN(X765)+Ferez!$B$10*LN(O765)+Ferez!$B$11*LN(Y765))</f>
        <v>2.4170871735382216</v>
      </c>
      <c r="AA765" s="3">
        <f>EXP(Ferez!$C$8+Ferez!$C$9*LN(Z765))</f>
        <v>1.4429438884470138</v>
      </c>
      <c r="AB765" s="3">
        <f>Ferez!$D$8+Ferez!$D$9*Z765+Ferez!$D$10*AA765</f>
        <v>0.55646527115503508</v>
      </c>
      <c r="AC765" s="3">
        <f t="shared" si="108"/>
        <v>4.4164963331402705</v>
      </c>
      <c r="AD765" s="3">
        <f>AC765*Ferez!$D$19</f>
        <v>2.2082481665701352</v>
      </c>
      <c r="AE765" s="3">
        <f>(AD765/1000)*(10000/Ferez!$D$21)</f>
        <v>5.5206204164253377E-2</v>
      </c>
      <c r="AF765" s="3">
        <f t="shared" si="109"/>
        <v>2.9735524446932566</v>
      </c>
      <c r="AG765" s="3">
        <f>AF765*Ferez!$D$19</f>
        <v>1.4867762223466283</v>
      </c>
      <c r="AH765" s="3">
        <f>(AG765/1000)*(10000/Ferez!$D$21)</f>
        <v>3.7169405558665707E-2</v>
      </c>
      <c r="AI765" s="3">
        <f>AE765*Ferez!$D$20</f>
        <v>0.20242274860226236</v>
      </c>
    </row>
    <row r="766" spans="1:35" x14ac:dyDescent="0.25">
      <c r="A766" s="4">
        <v>1488</v>
      </c>
      <c r="B766" s="21" t="s">
        <v>3522</v>
      </c>
      <c r="C766" s="104">
        <v>4</v>
      </c>
      <c r="D766" s="22" t="s">
        <v>2332</v>
      </c>
      <c r="E766" s="100">
        <v>40801</v>
      </c>
      <c r="F766" s="100">
        <v>44204</v>
      </c>
      <c r="G766" s="105">
        <v>9.3000000000000007</v>
      </c>
      <c r="H766" s="20" t="s">
        <v>2362</v>
      </c>
      <c r="I766" s="20" t="s">
        <v>2363</v>
      </c>
      <c r="J766" s="13">
        <v>4039</v>
      </c>
      <c r="K766" t="s">
        <v>110</v>
      </c>
      <c r="L766" t="s">
        <v>109</v>
      </c>
      <c r="M766" s="20" t="str">
        <f t="shared" si="103"/>
        <v>S</v>
      </c>
      <c r="N766" s="3">
        <v>5.8</v>
      </c>
      <c r="O766" s="23">
        <f t="shared" si="104"/>
        <v>5.8</v>
      </c>
      <c r="P766" s="3">
        <v>22.6</v>
      </c>
      <c r="Q766" s="3">
        <f>VLOOKUP(J766,Aux_H_adj!$X$2:$Y$922,2,FALSE)</f>
        <v>15.5</v>
      </c>
      <c r="R766" s="3">
        <f>VLOOKUP(J766,Aux_H_adj!$X$2:$Z$922,3,FALSE)</f>
        <v>24.7</v>
      </c>
      <c r="S766" s="3">
        <f t="shared" si="101"/>
        <v>7.1938034277536698</v>
      </c>
      <c r="T766" s="3">
        <v>47</v>
      </c>
      <c r="U766" s="23">
        <f t="shared" si="105"/>
        <v>27.55</v>
      </c>
      <c r="V766" s="3">
        <f t="shared" si="102"/>
        <v>8.7694373643634336</v>
      </c>
      <c r="W766" s="27">
        <f t="shared" si="106"/>
        <v>4.1000000000000003E-3</v>
      </c>
      <c r="X766" s="27">
        <f t="shared" si="107"/>
        <v>6.0000000000000001E-3</v>
      </c>
      <c r="Y766" s="3">
        <f>VLOOKUP(K766,SSP!$B$2:$D$113,3,FALSE)</f>
        <v>0.34</v>
      </c>
      <c r="Z766" s="3">
        <f>EXP(Ferez!$B$8+Ferez!$B$9*LN(X766)+Ferez!$B$10*LN(O766)+Ferez!$B$11*LN(Y766))</f>
        <v>5.9991545296199602</v>
      </c>
      <c r="AA766" s="3">
        <f>EXP(Ferez!$C$8+Ferez!$C$9*LN(Z766))</f>
        <v>2.8325495686732736</v>
      </c>
      <c r="AB766" s="3">
        <f>Ferez!$D$8+Ferez!$D$9*Z766+Ferez!$D$10*AA766</f>
        <v>0.87728357487754149</v>
      </c>
      <c r="AC766" s="3">
        <f t="shared" si="108"/>
        <v>9.7089876731707747</v>
      </c>
      <c r="AD766" s="3">
        <f>AC766*Ferez!$D$19</f>
        <v>4.8544938365853874</v>
      </c>
      <c r="AE766" s="3">
        <f>(AD766/1000)*(10000/Ferez!$D$21)</f>
        <v>0.12136234591463468</v>
      </c>
      <c r="AF766" s="3">
        <f t="shared" si="109"/>
        <v>6.8764381044975016</v>
      </c>
      <c r="AG766" s="3">
        <f>AF766*Ferez!$D$19</f>
        <v>3.4382190522487508</v>
      </c>
      <c r="AH766" s="3">
        <f>(AG766/1000)*(10000/Ferez!$D$21)</f>
        <v>8.5955476306218762E-2</v>
      </c>
      <c r="AI766" s="3">
        <f>AE766*Ferez!$D$20</f>
        <v>0.44499526835366049</v>
      </c>
    </row>
    <row r="767" spans="1:35" x14ac:dyDescent="0.25">
      <c r="A767" s="4">
        <v>1489</v>
      </c>
      <c r="B767" s="21" t="s">
        <v>3522</v>
      </c>
      <c r="C767" s="104">
        <v>4</v>
      </c>
      <c r="D767" s="22" t="s">
        <v>2332</v>
      </c>
      <c r="E767" s="100">
        <v>40801</v>
      </c>
      <c r="F767" s="100">
        <v>44204</v>
      </c>
      <c r="G767" s="105">
        <v>9.3000000000000007</v>
      </c>
      <c r="H767" s="20" t="s">
        <v>2362</v>
      </c>
      <c r="I767" s="20" t="s">
        <v>2364</v>
      </c>
      <c r="J767" s="13">
        <v>4039</v>
      </c>
      <c r="K767" t="s">
        <v>110</v>
      </c>
      <c r="L767" t="s">
        <v>109</v>
      </c>
      <c r="M767" s="20" t="str">
        <f t="shared" si="103"/>
        <v>S</v>
      </c>
      <c r="N767" s="3">
        <v>5.8</v>
      </c>
      <c r="O767" s="23">
        <f t="shared" si="104"/>
        <v>5.8</v>
      </c>
      <c r="P767" s="3">
        <v>24.7</v>
      </c>
      <c r="Q767" s="3">
        <f>VLOOKUP(J767,Aux_H_adj!$X$2:$Y$922,2,FALSE)</f>
        <v>15.5</v>
      </c>
      <c r="R767" s="3">
        <f>VLOOKUP(J767,Aux_H_adj!$X$2:$Z$922,3,FALSE)</f>
        <v>24.7</v>
      </c>
      <c r="S767" s="3">
        <f t="shared" si="101"/>
        <v>7.8622541887396293</v>
      </c>
      <c r="T767" s="3">
        <v>47</v>
      </c>
      <c r="U767" s="23">
        <f t="shared" si="105"/>
        <v>30.11</v>
      </c>
      <c r="V767" s="3">
        <f t="shared" si="102"/>
        <v>9.5843106729939365</v>
      </c>
      <c r="W767" s="27">
        <f t="shared" si="106"/>
        <v>4.8999999999999998E-3</v>
      </c>
      <c r="X767" s="27">
        <f t="shared" si="107"/>
        <v>7.1999999999999998E-3</v>
      </c>
      <c r="Y767" s="3">
        <f>VLOOKUP(K767,SSP!$B$2:$D$113,3,FALSE)</f>
        <v>0.34</v>
      </c>
      <c r="Z767" s="3">
        <f>EXP(Ferez!$B$8+Ferez!$B$9*LN(X767)+Ferez!$B$10*LN(O767)+Ferez!$B$11*LN(Y767))</f>
        <v>7.1270790454693973</v>
      </c>
      <c r="AA767" s="3">
        <f>EXP(Ferez!$C$8+Ferez!$C$9*LN(Z767))</f>
        <v>3.2187915069327175</v>
      </c>
      <c r="AB767" s="3">
        <f>Ferez!$D$8+Ferez!$D$9*Z767+Ferez!$D$10*AA767</f>
        <v>0.9827277896554516</v>
      </c>
      <c r="AC767" s="3">
        <f t="shared" si="108"/>
        <v>11.328598342057566</v>
      </c>
      <c r="AD767" s="3">
        <f>AC767*Ferez!$D$19</f>
        <v>5.6642991710287829</v>
      </c>
      <c r="AE767" s="3">
        <f>(AD767/1000)*(10000/Ferez!$D$21)</f>
        <v>0.14160747927571957</v>
      </c>
      <c r="AF767" s="3">
        <f t="shared" si="109"/>
        <v>8.1098068351248482</v>
      </c>
      <c r="AG767" s="3">
        <f>AF767*Ferez!$D$19</f>
        <v>4.0549034175624241</v>
      </c>
      <c r="AH767" s="3">
        <f>(AG767/1000)*(10000/Ferez!$D$21)</f>
        <v>0.10137258543906061</v>
      </c>
      <c r="AI767" s="3">
        <f>AE767*Ferez!$D$20</f>
        <v>0.51922742401097177</v>
      </c>
    </row>
    <row r="768" spans="1:35" x14ac:dyDescent="0.25">
      <c r="A768" s="4">
        <v>1490</v>
      </c>
      <c r="B768" s="21" t="s">
        <v>3522</v>
      </c>
      <c r="C768" s="104">
        <v>4</v>
      </c>
      <c r="D768" s="22" t="s">
        <v>2332</v>
      </c>
      <c r="E768" s="100">
        <v>40801</v>
      </c>
      <c r="F768" s="100">
        <v>44204</v>
      </c>
      <c r="G768" s="105">
        <v>9.3000000000000007</v>
      </c>
      <c r="H768" s="20" t="s">
        <v>2362</v>
      </c>
      <c r="I768" s="20" t="s">
        <v>2365</v>
      </c>
      <c r="J768" s="13">
        <v>4039</v>
      </c>
      <c r="K768" t="s">
        <v>110</v>
      </c>
      <c r="L768" t="s">
        <v>109</v>
      </c>
      <c r="M768" s="20" t="str">
        <f t="shared" si="103"/>
        <v>S</v>
      </c>
      <c r="N768" s="3">
        <v>5.8</v>
      </c>
      <c r="O768" s="23">
        <f t="shared" si="104"/>
        <v>4.8099999999999996</v>
      </c>
      <c r="P768" s="3">
        <v>15.5</v>
      </c>
      <c r="Q768" s="3">
        <f>VLOOKUP(J768,Aux_H_adj!$X$2:$Y$922,2,FALSE)</f>
        <v>15.5</v>
      </c>
      <c r="R768" s="3">
        <f>VLOOKUP(J768,Aux_H_adj!$X$2:$Z$922,3,FALSE)</f>
        <v>24.7</v>
      </c>
      <c r="S768" s="3">
        <f t="shared" si="101"/>
        <v>4.9338032358487558</v>
      </c>
      <c r="T768" s="3">
        <v>47</v>
      </c>
      <c r="U768" s="23">
        <f t="shared" si="105"/>
        <v>18.899999999999999</v>
      </c>
      <c r="V768" s="3">
        <f t="shared" si="102"/>
        <v>6.0160568488736432</v>
      </c>
      <c r="W768" s="27">
        <f t="shared" si="106"/>
        <v>1.9E-3</v>
      </c>
      <c r="X768" s="27">
        <f t="shared" si="107"/>
        <v>2.8E-3</v>
      </c>
      <c r="Y768" s="3">
        <f>VLOOKUP(K768,SSP!$B$2:$D$113,3,FALSE)</f>
        <v>0.34</v>
      </c>
      <c r="Z768" s="3">
        <f>EXP(Ferez!$B$8+Ferez!$B$9*LN(X768)+Ferez!$B$10*LN(O768)+Ferez!$B$11*LN(Y768))</f>
        <v>2.438766552608961</v>
      </c>
      <c r="AA768" s="3">
        <f>EXP(Ferez!$C$8+Ferez!$C$9*LN(Z768))</f>
        <v>1.4525354508462498</v>
      </c>
      <c r="AB768" s="3">
        <f>Ferez!$D$8+Ferez!$D$9*Z768+Ferez!$D$10*AA768</f>
        <v>0.55830506706446459</v>
      </c>
      <c r="AC768" s="3">
        <f t="shared" si="108"/>
        <v>4.4496070705196757</v>
      </c>
      <c r="AD768" s="3">
        <f>AC768*Ferez!$D$19</f>
        <v>2.2248035352598379</v>
      </c>
      <c r="AE768" s="3">
        <f>(AD768/1000)*(10000/Ferez!$D$21)</f>
        <v>5.5620088381495944E-2</v>
      </c>
      <c r="AF768" s="3">
        <f t="shared" si="109"/>
        <v>2.9970716196734255</v>
      </c>
      <c r="AG768" s="3">
        <f>AF768*Ferez!$D$19</f>
        <v>1.4985358098367128</v>
      </c>
      <c r="AH768" s="3">
        <f>(AG768/1000)*(10000/Ferez!$D$21)</f>
        <v>3.7463395245917817E-2</v>
      </c>
      <c r="AI768" s="3">
        <f>AE768*Ferez!$D$20</f>
        <v>0.20394032406548512</v>
      </c>
    </row>
    <row r="769" spans="1:35" x14ac:dyDescent="0.25">
      <c r="A769" s="4">
        <v>1486</v>
      </c>
      <c r="B769" s="21" t="s">
        <v>3522</v>
      </c>
      <c r="C769" s="104">
        <v>4</v>
      </c>
      <c r="D769" s="22" t="s">
        <v>2332</v>
      </c>
      <c r="E769" s="100">
        <v>40801</v>
      </c>
      <c r="F769" s="100">
        <v>44204</v>
      </c>
      <c r="G769" s="105">
        <v>9.3000000000000007</v>
      </c>
      <c r="H769" s="20" t="s">
        <v>2359</v>
      </c>
      <c r="I769" s="20" t="s">
        <v>2360</v>
      </c>
      <c r="J769" s="13">
        <v>4040</v>
      </c>
      <c r="K769" t="s">
        <v>110</v>
      </c>
      <c r="L769" t="s">
        <v>109</v>
      </c>
      <c r="M769" s="20" t="str">
        <f t="shared" si="103"/>
        <v>S</v>
      </c>
      <c r="N769" s="3">
        <v>6.2</v>
      </c>
      <c r="O769" s="23">
        <f t="shared" si="104"/>
        <v>6.2</v>
      </c>
      <c r="P769" s="3">
        <v>42.5</v>
      </c>
      <c r="Q769" s="3">
        <f>VLOOKUP(J769,Aux_H_adj!$X$2:$Y$922,2,FALSE)</f>
        <v>30</v>
      </c>
      <c r="R769" s="3">
        <f>VLOOKUP(J769,Aux_H_adj!$X$2:$Z$922,3,FALSE)</f>
        <v>42.5</v>
      </c>
      <c r="S769" s="3">
        <f t="shared" si="101"/>
        <v>13.528170162811104</v>
      </c>
      <c r="T769" s="3">
        <v>57.5</v>
      </c>
      <c r="U769" s="23">
        <f t="shared" si="105"/>
        <v>51.81</v>
      </c>
      <c r="V769" s="3">
        <f t="shared" si="102"/>
        <v>16.491635203182195</v>
      </c>
      <c r="W769" s="27">
        <f t="shared" si="106"/>
        <v>1.44E-2</v>
      </c>
      <c r="X769" s="27">
        <f t="shared" si="107"/>
        <v>2.1399999999999999E-2</v>
      </c>
      <c r="Y769" s="3">
        <f>VLOOKUP(K769,SSP!$B$2:$D$113,3,FALSE)</f>
        <v>0.34</v>
      </c>
      <c r="Z769" s="3">
        <f>EXP(Ferez!$B$8+Ferez!$B$9*LN(X769)+Ferez!$B$10*LN(O769)+Ferez!$B$11*LN(Y769))</f>
        <v>21.271235805984293</v>
      </c>
      <c r="AA769" s="3">
        <f>EXP(Ferez!$C$8+Ferez!$C$9*LN(Z769))</f>
        <v>7.2450337186043239</v>
      </c>
      <c r="AB769" s="3">
        <f>Ferez!$D$8+Ferez!$D$9*Z769+Ferez!$D$10*AA769</f>
        <v>2.3754579092760633</v>
      </c>
      <c r="AC769" s="3">
        <f t="shared" si="108"/>
        <v>30.891727433864681</v>
      </c>
      <c r="AD769" s="3">
        <f>AC769*Ferez!$D$19</f>
        <v>15.44586371693234</v>
      </c>
      <c r="AE769" s="3">
        <f>(AD769/1000)*(10000/Ferez!$D$21)</f>
        <v>0.3861465929233085</v>
      </c>
      <c r="AF769" s="3">
        <f t="shared" si="109"/>
        <v>23.646693715260355</v>
      </c>
      <c r="AG769" s="3">
        <f>AF769*Ferez!$D$19</f>
        <v>11.823346857630177</v>
      </c>
      <c r="AH769" s="3">
        <f>(AG769/1000)*(10000/Ferez!$D$21)</f>
        <v>0.29558367144075443</v>
      </c>
      <c r="AI769" s="3">
        <f>AE769*Ferez!$D$20</f>
        <v>1.4158708407187977</v>
      </c>
    </row>
    <row r="770" spans="1:35" x14ac:dyDescent="0.25">
      <c r="A770" s="4">
        <v>1487</v>
      </c>
      <c r="B770" s="21" t="s">
        <v>3522</v>
      </c>
      <c r="C770" s="104">
        <v>4</v>
      </c>
      <c r="D770" s="22" t="s">
        <v>2332</v>
      </c>
      <c r="E770" s="100">
        <v>40801</v>
      </c>
      <c r="F770" s="100">
        <v>44204</v>
      </c>
      <c r="G770" s="105">
        <v>9.3000000000000007</v>
      </c>
      <c r="H770" s="20" t="s">
        <v>2359</v>
      </c>
      <c r="I770" s="20" t="s">
        <v>2361</v>
      </c>
      <c r="J770" s="13">
        <v>4040</v>
      </c>
      <c r="K770" t="s">
        <v>110</v>
      </c>
      <c r="L770" t="s">
        <v>109</v>
      </c>
      <c r="M770" s="20" t="str">
        <f t="shared" si="103"/>
        <v>S</v>
      </c>
      <c r="N770" s="3">
        <v>6.2</v>
      </c>
      <c r="O770" s="23">
        <f t="shared" si="104"/>
        <v>6.2</v>
      </c>
      <c r="P770" s="3">
        <v>30</v>
      </c>
      <c r="Q770" s="3">
        <f>VLOOKUP(J770,Aux_H_adj!$X$2:$Y$922,2,FALSE)</f>
        <v>30</v>
      </c>
      <c r="R770" s="3">
        <f>VLOOKUP(J770,Aux_H_adj!$X$2:$Z$922,3,FALSE)</f>
        <v>42.5</v>
      </c>
      <c r="S770" s="3">
        <f t="shared" ref="S770:S833" si="110">P770/PI()</f>
        <v>9.5492965855137211</v>
      </c>
      <c r="T770" s="3">
        <v>57.5</v>
      </c>
      <c r="U770" s="23">
        <f t="shared" si="105"/>
        <v>36.57</v>
      </c>
      <c r="V770" s="3">
        <f t="shared" ref="V770:V833" si="111">U770/PI()</f>
        <v>11.640592537741226</v>
      </c>
      <c r="W770" s="27">
        <f t="shared" si="106"/>
        <v>7.1999999999999998E-3</v>
      </c>
      <c r="X770" s="27">
        <f t="shared" si="107"/>
        <v>1.06E-2</v>
      </c>
      <c r="Y770" s="3">
        <f>VLOOKUP(K770,SSP!$B$2:$D$113,3,FALSE)</f>
        <v>0.34</v>
      </c>
      <c r="Z770" s="3">
        <f>EXP(Ferez!$B$8+Ferez!$B$9*LN(X770)+Ferez!$B$10*LN(O770)+Ferez!$B$11*LN(Y770))</f>
        <v>10.951763465488549</v>
      </c>
      <c r="AA770" s="3">
        <f>EXP(Ferez!$C$8+Ferez!$C$9*LN(Z770))</f>
        <v>4.4271478868106158</v>
      </c>
      <c r="AB770" s="3">
        <f>Ferez!$D$8+Ferez!$D$9*Z770+Ferez!$D$10*AA770</f>
        <v>1.349017733088935</v>
      </c>
      <c r="AC770" s="3">
        <f t="shared" si="108"/>
        <v>16.727929085388098</v>
      </c>
      <c r="AD770" s="3">
        <f>AC770*Ferez!$D$19</f>
        <v>8.363964542694049</v>
      </c>
      <c r="AE770" s="3">
        <f>(AD770/1000)*(10000/Ferez!$D$21)</f>
        <v>0.20909911356735122</v>
      </c>
      <c r="AF770" s="3">
        <f t="shared" si="109"/>
        <v>12.300781198577484</v>
      </c>
      <c r="AG770" s="3">
        <f>AF770*Ferez!$D$19</f>
        <v>6.150390599288742</v>
      </c>
      <c r="AH770" s="3">
        <f>(AG770/1000)*(10000/Ferez!$D$21)</f>
        <v>0.15375976498221855</v>
      </c>
      <c r="AI770" s="3">
        <f>AE770*Ferez!$D$20</f>
        <v>0.76669674974695445</v>
      </c>
    </row>
    <row r="771" spans="1:35" x14ac:dyDescent="0.25">
      <c r="A771" s="4">
        <v>1485</v>
      </c>
      <c r="B771" s="21" t="s">
        <v>3522</v>
      </c>
      <c r="C771" s="104">
        <v>4</v>
      </c>
      <c r="D771" s="22" t="s">
        <v>2332</v>
      </c>
      <c r="E771" s="100">
        <v>40801</v>
      </c>
      <c r="F771" s="100">
        <v>44204</v>
      </c>
      <c r="G771" s="105">
        <v>9.3000000000000007</v>
      </c>
      <c r="H771" s="20" t="s">
        <v>2357</v>
      </c>
      <c r="I771" s="20" t="s">
        <v>2358</v>
      </c>
      <c r="J771" s="13">
        <v>4041</v>
      </c>
      <c r="K771" t="s">
        <v>8</v>
      </c>
      <c r="L771" t="s">
        <v>120</v>
      </c>
      <c r="M771" s="20" t="str">
        <f t="shared" ref="M771:M834" si="112">IF(J772=J771,"S",IF(J770=J771,"S","N"))</f>
        <v>N</v>
      </c>
      <c r="N771" s="3">
        <v>5.9</v>
      </c>
      <c r="O771" s="23">
        <f t="shared" ref="O771:O834" si="113">IF(M771="N",N771,IF(P771=R771,N771,IF(ROUND(3.1139*LN(P771)-3.7295,2)&gt;=N771,N771,ROUND(3.1139*LN(P771)-3.7295,2))))</f>
        <v>5.9</v>
      </c>
      <c r="P771" s="3">
        <v>31.7</v>
      </c>
      <c r="Q771" s="3">
        <f>VLOOKUP(J771,Aux_H_adj!$X$2:$Y$922,2,FALSE)</f>
        <v>31.7</v>
      </c>
      <c r="R771" s="3">
        <f>VLOOKUP(J771,Aux_H_adj!$X$2:$Z$922,3,FALSE)</f>
        <v>31.7</v>
      </c>
      <c r="S771" s="3">
        <f t="shared" si="110"/>
        <v>10.090423392026164</v>
      </c>
      <c r="T771" s="3">
        <v>39.299999999999997</v>
      </c>
      <c r="U771" s="23">
        <f t="shared" ref="U771:U834" si="114">IF(M771="N",T771,ROUND(1.2191*P771,2))</f>
        <v>39.299999999999997</v>
      </c>
      <c r="V771" s="3">
        <f t="shared" si="111"/>
        <v>12.509578527022972</v>
      </c>
      <c r="W771" s="27">
        <f t="shared" ref="W771:W834" si="115">ROUND(PI()*((S771/100)/2)^2,4)</f>
        <v>8.0000000000000002E-3</v>
      </c>
      <c r="X771" s="27">
        <f t="shared" ref="X771:X834" si="116">ROUND(PI()*((V771/100)/2)^2,4)</f>
        <v>1.23E-2</v>
      </c>
      <c r="Y771" s="3">
        <f>VLOOKUP(K771,SSP!$B$2:$D$113,3,FALSE)</f>
        <v>0.62000000000000022</v>
      </c>
      <c r="Z771" s="3">
        <f>EXP(Ferez!$B$8+Ferez!$B$9*LN(X771)+Ferez!$B$10*LN(O771)+Ferez!$B$11*LN(Y771))</f>
        <v>22.208762415839853</v>
      </c>
      <c r="AA771" s="3">
        <f>EXP(Ferez!$C$8+Ferez!$C$9*LN(Z771))</f>
        <v>7.4806394469438215</v>
      </c>
      <c r="AB771" s="3">
        <f>Ferez!$D$8+Ferez!$D$9*Z771+Ferez!$D$10*AA771</f>
        <v>2.470469131656964</v>
      </c>
      <c r="AC771" s="3">
        <f t="shared" ref="AC771:AC834" si="117">Z771+AA771+AB771</f>
        <v>32.159870994440638</v>
      </c>
      <c r="AD771" s="3">
        <f>AC771*Ferez!$D$19</f>
        <v>16.079935497220319</v>
      </c>
      <c r="AE771" s="3">
        <f>(AD771/1000)*(10000/Ferez!$D$21)</f>
        <v>0.40199838743050803</v>
      </c>
      <c r="AF771" s="3">
        <f t="shared" ref="AF771:AF834" si="118">Z771+AB771</f>
        <v>24.679231547496819</v>
      </c>
      <c r="AG771" s="3">
        <f>AF771*Ferez!$D$19</f>
        <v>12.33961577374841</v>
      </c>
      <c r="AH771" s="3">
        <f>(AG771/1000)*(10000/Ferez!$D$21)</f>
        <v>0.30849039434371023</v>
      </c>
      <c r="AI771" s="3">
        <f>AE771*Ferez!$D$20</f>
        <v>1.473994087245196</v>
      </c>
    </row>
    <row r="772" spans="1:35" x14ac:dyDescent="0.25">
      <c r="A772" s="4">
        <v>1483</v>
      </c>
      <c r="B772" s="21" t="s">
        <v>3522</v>
      </c>
      <c r="C772" s="104">
        <v>4</v>
      </c>
      <c r="D772" s="22" t="s">
        <v>2332</v>
      </c>
      <c r="E772" s="100">
        <v>40801</v>
      </c>
      <c r="F772" s="100">
        <v>44204</v>
      </c>
      <c r="G772" s="105">
        <v>9.3000000000000007</v>
      </c>
      <c r="H772" s="20" t="s">
        <v>2354</v>
      </c>
      <c r="I772" s="20" t="s">
        <v>2355</v>
      </c>
      <c r="J772" s="13">
        <v>4042</v>
      </c>
      <c r="K772" t="s">
        <v>7</v>
      </c>
      <c r="L772" t="s">
        <v>193</v>
      </c>
      <c r="M772" s="20" t="str">
        <f t="shared" si="112"/>
        <v>S</v>
      </c>
      <c r="N772" s="3">
        <v>5.9</v>
      </c>
      <c r="O772" s="23">
        <f t="shared" si="113"/>
        <v>5.9</v>
      </c>
      <c r="P772" s="3">
        <v>24.7</v>
      </c>
      <c r="Q772" s="3">
        <f>VLOOKUP(J772,Aux_H_adj!$X$2:$Y$922,2,FALSE)</f>
        <v>21.3</v>
      </c>
      <c r="R772" s="3">
        <f>VLOOKUP(J772,Aux_H_adj!$X$2:$Z$922,3,FALSE)</f>
        <v>24.7</v>
      </c>
      <c r="S772" s="3">
        <f t="shared" si="110"/>
        <v>7.8622541887396293</v>
      </c>
      <c r="T772" s="3">
        <v>50.4</v>
      </c>
      <c r="U772" s="23">
        <f t="shared" si="114"/>
        <v>30.11</v>
      </c>
      <c r="V772" s="3">
        <f t="shared" si="111"/>
        <v>9.5843106729939365</v>
      </c>
      <c r="W772" s="27">
        <f t="shared" si="115"/>
        <v>4.8999999999999998E-3</v>
      </c>
      <c r="X772" s="27">
        <f t="shared" si="116"/>
        <v>7.1999999999999998E-3</v>
      </c>
      <c r="Y772" s="3">
        <f>VLOOKUP(K772,SSP!$B$2:$D$113,3,FALSE)</f>
        <v>0.57999999999999996</v>
      </c>
      <c r="Z772" s="3">
        <f>EXP(Ferez!$B$8+Ferez!$B$9*LN(X772)+Ferez!$B$10*LN(O772)+Ferez!$B$11*LN(Y772))</f>
        <v>12.50691538622765</v>
      </c>
      <c r="AA772" s="3">
        <f>EXP(Ferez!$C$8+Ferez!$C$9*LN(Z772))</f>
        <v>4.8855176613158564</v>
      </c>
      <c r="AB772" s="3">
        <f>Ferez!$D$8+Ferez!$D$9*Z772+Ferez!$D$10*AA772</f>
        <v>1.5007963289012101</v>
      </c>
      <c r="AC772" s="3">
        <f t="shared" si="117"/>
        <v>18.893229376444715</v>
      </c>
      <c r="AD772" s="3">
        <f>AC772*Ferez!$D$19</f>
        <v>9.4466146882223576</v>
      </c>
      <c r="AE772" s="3">
        <f>(AD772/1000)*(10000/Ferez!$D$21)</f>
        <v>0.23616536720555895</v>
      </c>
      <c r="AF772" s="3">
        <f t="shared" si="118"/>
        <v>14.00771171512886</v>
      </c>
      <c r="AG772" s="3">
        <f>AF772*Ferez!$D$19</f>
        <v>7.0038558575644299</v>
      </c>
      <c r="AH772" s="3">
        <f>(AG772/1000)*(10000/Ferez!$D$21)</f>
        <v>0.17509639643911074</v>
      </c>
      <c r="AI772" s="3">
        <f>AE772*Ferez!$D$20</f>
        <v>0.86593967975371611</v>
      </c>
    </row>
    <row r="773" spans="1:35" x14ac:dyDescent="0.25">
      <c r="A773" s="4">
        <v>1484</v>
      </c>
      <c r="B773" s="21" t="s">
        <v>3522</v>
      </c>
      <c r="C773" s="104">
        <v>4</v>
      </c>
      <c r="D773" s="22" t="s">
        <v>2332</v>
      </c>
      <c r="E773" s="100">
        <v>40801</v>
      </c>
      <c r="F773" s="100">
        <v>44204</v>
      </c>
      <c r="G773" s="105">
        <v>9.3000000000000007</v>
      </c>
      <c r="H773" s="20" t="s">
        <v>2354</v>
      </c>
      <c r="I773" s="20" t="s">
        <v>2356</v>
      </c>
      <c r="J773" s="13">
        <v>4042</v>
      </c>
      <c r="K773" t="s">
        <v>7</v>
      </c>
      <c r="L773" t="s">
        <v>193</v>
      </c>
      <c r="M773" s="20" t="str">
        <f t="shared" si="112"/>
        <v>S</v>
      </c>
      <c r="N773" s="3">
        <v>5.9</v>
      </c>
      <c r="O773" s="23">
        <f t="shared" si="113"/>
        <v>5.8</v>
      </c>
      <c r="P773" s="3">
        <v>21.3</v>
      </c>
      <c r="Q773" s="3">
        <f>VLOOKUP(J773,Aux_H_adj!$X$2:$Y$922,2,FALSE)</f>
        <v>21.3</v>
      </c>
      <c r="R773" s="3">
        <f>VLOOKUP(J773,Aux_H_adj!$X$2:$Z$922,3,FALSE)</f>
        <v>24.7</v>
      </c>
      <c r="S773" s="3">
        <f t="shared" si="110"/>
        <v>6.7800005757147419</v>
      </c>
      <c r="T773" s="3">
        <v>50.4</v>
      </c>
      <c r="U773" s="23">
        <f t="shared" si="114"/>
        <v>25.97</v>
      </c>
      <c r="V773" s="3">
        <f t="shared" si="111"/>
        <v>8.2665077441930439</v>
      </c>
      <c r="W773" s="27">
        <f t="shared" si="115"/>
        <v>3.5999999999999999E-3</v>
      </c>
      <c r="X773" s="27">
        <f t="shared" si="116"/>
        <v>5.4000000000000003E-3</v>
      </c>
      <c r="Y773" s="3">
        <f>VLOOKUP(K773,SSP!$B$2:$D$113,3,FALSE)</f>
        <v>0.57999999999999996</v>
      </c>
      <c r="Z773" s="3">
        <f>EXP(Ferez!$B$8+Ferez!$B$9*LN(X773)+Ferez!$B$10*LN(O773)+Ferez!$B$11*LN(Y773))</f>
        <v>9.3745975210426078</v>
      </c>
      <c r="AA773" s="3">
        <f>EXP(Ferez!$C$8+Ferez!$C$9*LN(Z773))</f>
        <v>3.9447341410441221</v>
      </c>
      <c r="AB773" s="3">
        <f>Ferez!$D$8+Ferez!$D$9*Z773+Ferez!$D$10*AA773</f>
        <v>1.196604263422627</v>
      </c>
      <c r="AC773" s="3">
        <f t="shared" si="117"/>
        <v>14.515935925509357</v>
      </c>
      <c r="AD773" s="3">
        <f>AC773*Ferez!$D$19</f>
        <v>7.2579679627546785</v>
      </c>
      <c r="AE773" s="3">
        <f>(AD773/1000)*(10000/Ferez!$D$21)</f>
        <v>0.18144919906886697</v>
      </c>
      <c r="AF773" s="3">
        <f t="shared" si="118"/>
        <v>10.571201784465234</v>
      </c>
      <c r="AG773" s="3">
        <f>AF773*Ferez!$D$19</f>
        <v>5.2856008922326172</v>
      </c>
      <c r="AH773" s="3">
        <f>(AG773/1000)*(10000/Ferez!$D$21)</f>
        <v>0.13214002230581542</v>
      </c>
      <c r="AI773" s="3">
        <f>AE773*Ferez!$D$20</f>
        <v>0.66531372991917892</v>
      </c>
    </row>
    <row r="774" spans="1:35" x14ac:dyDescent="0.25">
      <c r="A774" s="4">
        <v>1481</v>
      </c>
      <c r="B774" s="21" t="s">
        <v>3522</v>
      </c>
      <c r="C774" s="104">
        <v>4</v>
      </c>
      <c r="D774" s="22" t="s">
        <v>2332</v>
      </c>
      <c r="E774" s="100">
        <v>40801</v>
      </c>
      <c r="F774" s="100">
        <v>44204</v>
      </c>
      <c r="G774" s="105">
        <v>9.3000000000000007</v>
      </c>
      <c r="H774" s="20" t="s">
        <v>2351</v>
      </c>
      <c r="I774" s="20" t="s">
        <v>2352</v>
      </c>
      <c r="J774" s="13">
        <v>4043</v>
      </c>
      <c r="K774" t="s">
        <v>239</v>
      </c>
      <c r="L774" t="s">
        <v>240</v>
      </c>
      <c r="M774" s="20" t="str">
        <f t="shared" si="112"/>
        <v>S</v>
      </c>
      <c r="N774" s="3">
        <v>6.2</v>
      </c>
      <c r="O774" s="23">
        <f t="shared" si="113"/>
        <v>6.2</v>
      </c>
      <c r="P774" s="3">
        <v>25</v>
      </c>
      <c r="Q774" s="3">
        <f>VLOOKUP(J774,Aux_H_adj!$X$2:$Y$922,2,FALSE)</f>
        <v>19.7</v>
      </c>
      <c r="R774" s="3">
        <f>VLOOKUP(J774,Aux_H_adj!$X$2:$Z$922,3,FALSE)</f>
        <v>25</v>
      </c>
      <c r="S774" s="3">
        <f t="shared" si="110"/>
        <v>7.9577471545947667</v>
      </c>
      <c r="T774" s="3">
        <v>42.4</v>
      </c>
      <c r="U774" s="23">
        <f t="shared" si="114"/>
        <v>30.48</v>
      </c>
      <c r="V774" s="3">
        <f t="shared" si="111"/>
        <v>9.7020853308819408</v>
      </c>
      <c r="W774" s="27">
        <f t="shared" si="115"/>
        <v>5.0000000000000001E-3</v>
      </c>
      <c r="X774" s="27">
        <f t="shared" si="116"/>
        <v>7.4000000000000003E-3</v>
      </c>
      <c r="Y774" s="3">
        <f>VLOOKUP(K774,SSP!$B$2:$D$113,3,FALSE)</f>
        <v>0.49000000000000005</v>
      </c>
      <c r="Z774" s="3">
        <f>EXP(Ferez!$B$8+Ferez!$B$9*LN(X774)+Ferez!$B$10*LN(O774)+Ferez!$B$11*LN(Y774))</f>
        <v>11.330409949231109</v>
      </c>
      <c r="AA774" s="3">
        <f>EXP(Ferez!$C$8+Ferez!$C$9*LN(Z774))</f>
        <v>4.5402176253332955</v>
      </c>
      <c r="AB774" s="3">
        <f>Ferez!$D$8+Ferez!$D$9*Z774+Ferez!$D$10*AA774</f>
        <v>1.3858461641986819</v>
      </c>
      <c r="AC774" s="3">
        <f t="shared" si="117"/>
        <v>17.256473738763088</v>
      </c>
      <c r="AD774" s="3">
        <f>AC774*Ferez!$D$19</f>
        <v>8.6282368693815439</v>
      </c>
      <c r="AE774" s="3">
        <f>(AD774/1000)*(10000/Ferez!$D$21)</f>
        <v>0.21570592173453859</v>
      </c>
      <c r="AF774" s="3">
        <f t="shared" si="118"/>
        <v>12.716256113429791</v>
      </c>
      <c r="AG774" s="3">
        <f>AF774*Ferez!$D$19</f>
        <v>6.3581280567148957</v>
      </c>
      <c r="AH774" s="3">
        <f>(AG774/1000)*(10000/Ferez!$D$21)</f>
        <v>0.15895320141787239</v>
      </c>
      <c r="AI774" s="3">
        <f>AE774*Ferez!$D$20</f>
        <v>0.79092171302664149</v>
      </c>
    </row>
    <row r="775" spans="1:35" x14ac:dyDescent="0.25">
      <c r="A775" s="4">
        <v>1482</v>
      </c>
      <c r="B775" s="21" t="s">
        <v>3522</v>
      </c>
      <c r="C775" s="104">
        <v>4</v>
      </c>
      <c r="D775" s="22" t="s">
        <v>2332</v>
      </c>
      <c r="E775" s="100">
        <v>40801</v>
      </c>
      <c r="F775" s="100">
        <v>44204</v>
      </c>
      <c r="G775" s="105">
        <v>9.3000000000000007</v>
      </c>
      <c r="H775" s="20" t="s">
        <v>2351</v>
      </c>
      <c r="I775" s="20" t="s">
        <v>2353</v>
      </c>
      <c r="J775" s="13">
        <v>4043</v>
      </c>
      <c r="K775" t="s">
        <v>239</v>
      </c>
      <c r="L775" t="s">
        <v>240</v>
      </c>
      <c r="M775" s="20" t="str">
        <f t="shared" si="112"/>
        <v>S</v>
      </c>
      <c r="N775" s="3">
        <v>6.2</v>
      </c>
      <c r="O775" s="23">
        <f t="shared" si="113"/>
        <v>5.55</v>
      </c>
      <c r="P775" s="3">
        <v>19.7</v>
      </c>
      <c r="Q775" s="3">
        <f>VLOOKUP(J775,Aux_H_adj!$X$2:$Y$922,2,FALSE)</f>
        <v>19.7</v>
      </c>
      <c r="R775" s="3">
        <f>VLOOKUP(J775,Aux_H_adj!$X$2:$Z$922,3,FALSE)</f>
        <v>25</v>
      </c>
      <c r="S775" s="3">
        <f t="shared" si="110"/>
        <v>6.2707047578206758</v>
      </c>
      <c r="T775" s="3">
        <v>42.4</v>
      </c>
      <c r="U775" s="23">
        <f t="shared" si="114"/>
        <v>24.02</v>
      </c>
      <c r="V775" s="3">
        <f t="shared" si="111"/>
        <v>7.6458034661346517</v>
      </c>
      <c r="W775" s="27">
        <f t="shared" si="115"/>
        <v>3.0999999999999999E-3</v>
      </c>
      <c r="X775" s="27">
        <f t="shared" si="116"/>
        <v>4.5999999999999999E-3</v>
      </c>
      <c r="Y775" s="3">
        <f>VLOOKUP(K775,SSP!$B$2:$D$113,3,FALSE)</f>
        <v>0.49000000000000005</v>
      </c>
      <c r="Z775" s="3">
        <f>EXP(Ferez!$B$8+Ferez!$B$9*LN(X775)+Ferez!$B$10*LN(O775)+Ferez!$B$11*LN(Y775))</f>
        <v>6.4997211424373278</v>
      </c>
      <c r="AA775" s="3">
        <f>EXP(Ferez!$C$8+Ferez!$C$9*LN(Z775))</f>
        <v>3.0060869883028447</v>
      </c>
      <c r="AB775" s="3">
        <f>Ferez!$D$8+Ferez!$D$9*Z775+Ferez!$D$10*AA775</f>
        <v>0.92389587759974434</v>
      </c>
      <c r="AC775" s="3">
        <f t="shared" si="117"/>
        <v>10.429704008339916</v>
      </c>
      <c r="AD775" s="3">
        <f>AC775*Ferez!$D$19</f>
        <v>5.2148520041699582</v>
      </c>
      <c r="AE775" s="3">
        <f>(AD775/1000)*(10000/Ferez!$D$21)</f>
        <v>0.13037130010424897</v>
      </c>
      <c r="AF775" s="3">
        <f t="shared" si="118"/>
        <v>7.4236170200370726</v>
      </c>
      <c r="AG775" s="3">
        <f>AF775*Ferez!$D$19</f>
        <v>3.7118085100185363</v>
      </c>
      <c r="AH775" s="3">
        <f>(AG775/1000)*(10000/Ferez!$D$21)</f>
        <v>9.2795212750463402E-2</v>
      </c>
      <c r="AI775" s="3">
        <f>AE775*Ferez!$D$20</f>
        <v>0.47802810038224619</v>
      </c>
    </row>
    <row r="776" spans="1:35" x14ac:dyDescent="0.25">
      <c r="A776" s="4">
        <v>1478</v>
      </c>
      <c r="B776" s="21" t="s">
        <v>3522</v>
      </c>
      <c r="C776" s="104">
        <v>4</v>
      </c>
      <c r="D776" s="22" t="s">
        <v>2332</v>
      </c>
      <c r="E776" s="100">
        <v>40801</v>
      </c>
      <c r="F776" s="100">
        <v>44204</v>
      </c>
      <c r="G776" s="105">
        <v>9.3000000000000007</v>
      </c>
      <c r="H776" s="20" t="s">
        <v>2347</v>
      </c>
      <c r="I776" s="20" t="s">
        <v>2348</v>
      </c>
      <c r="J776" s="13">
        <v>4044</v>
      </c>
      <c r="K776" t="s">
        <v>110</v>
      </c>
      <c r="L776" t="s">
        <v>109</v>
      </c>
      <c r="M776" s="20" t="str">
        <f t="shared" si="112"/>
        <v>S</v>
      </c>
      <c r="N776" s="3">
        <v>6.3</v>
      </c>
      <c r="O776" s="23">
        <f t="shared" si="113"/>
        <v>6.3</v>
      </c>
      <c r="P776" s="3">
        <v>43.2</v>
      </c>
      <c r="Q776" s="3">
        <f>VLOOKUP(J776,Aux_H_adj!$X$2:$Y$922,2,FALSE)</f>
        <v>33.200000000000003</v>
      </c>
      <c r="R776" s="3">
        <f>VLOOKUP(J776,Aux_H_adj!$X$2:$Z$922,3,FALSE)</f>
        <v>43.2</v>
      </c>
      <c r="S776" s="3">
        <f t="shared" si="110"/>
        <v>13.750987083139758</v>
      </c>
      <c r="T776" s="3">
        <v>85.7</v>
      </c>
      <c r="U776" s="23">
        <f t="shared" si="114"/>
        <v>52.67</v>
      </c>
      <c r="V776" s="3">
        <f t="shared" si="111"/>
        <v>16.765381705300257</v>
      </c>
      <c r="W776" s="27">
        <f t="shared" si="115"/>
        <v>1.49E-2</v>
      </c>
      <c r="X776" s="27">
        <f t="shared" si="116"/>
        <v>2.2100000000000002E-2</v>
      </c>
      <c r="Y776" s="3">
        <f>VLOOKUP(K776,SSP!$B$2:$D$113,3,FALSE)</f>
        <v>0.34</v>
      </c>
      <c r="Z776" s="3">
        <f>EXP(Ferez!$B$8+Ferez!$B$9*LN(X776)+Ferez!$B$10*LN(O776)+Ferez!$B$11*LN(Y776))</f>
        <v>22.268075573877489</v>
      </c>
      <c r="AA776" s="3">
        <f>EXP(Ferez!$C$8+Ferez!$C$9*LN(Z776))</f>
        <v>7.4954578792023741</v>
      </c>
      <c r="AB776" s="3">
        <f>Ferez!$D$8+Ferez!$D$9*Z776+Ferez!$D$10*AA776</f>
        <v>2.4764875979978411</v>
      </c>
      <c r="AC776" s="3">
        <f t="shared" si="117"/>
        <v>32.240021051077704</v>
      </c>
      <c r="AD776" s="3">
        <f>AC776*Ferez!$D$19</f>
        <v>16.120010525538852</v>
      </c>
      <c r="AE776" s="3">
        <f>(AD776/1000)*(10000/Ferez!$D$21)</f>
        <v>0.40300026313847132</v>
      </c>
      <c r="AF776" s="3">
        <f t="shared" si="118"/>
        <v>24.744563171875331</v>
      </c>
      <c r="AG776" s="3">
        <f>AF776*Ferez!$D$19</f>
        <v>12.372281585937666</v>
      </c>
      <c r="AH776" s="3">
        <f>(AG776/1000)*(10000/Ferez!$D$21)</f>
        <v>0.30930703964844164</v>
      </c>
      <c r="AI776" s="3">
        <f>AE776*Ferez!$D$20</f>
        <v>1.4776676315077282</v>
      </c>
    </row>
    <row r="777" spans="1:35" x14ac:dyDescent="0.25">
      <c r="A777" s="4">
        <v>1479</v>
      </c>
      <c r="B777" s="21" t="s">
        <v>3522</v>
      </c>
      <c r="C777" s="104">
        <v>4</v>
      </c>
      <c r="D777" s="22" t="s">
        <v>2332</v>
      </c>
      <c r="E777" s="100">
        <v>40801</v>
      </c>
      <c r="F777" s="100">
        <v>44204</v>
      </c>
      <c r="G777" s="105">
        <v>9.3000000000000007</v>
      </c>
      <c r="H777" s="20" t="s">
        <v>2347</v>
      </c>
      <c r="I777" s="20" t="s">
        <v>2349</v>
      </c>
      <c r="J777" s="13">
        <v>4044</v>
      </c>
      <c r="K777" t="s">
        <v>110</v>
      </c>
      <c r="L777" t="s">
        <v>109</v>
      </c>
      <c r="M777" s="20" t="str">
        <f t="shared" si="112"/>
        <v>S</v>
      </c>
      <c r="N777" s="3">
        <v>6.3</v>
      </c>
      <c r="O777" s="23">
        <f t="shared" si="113"/>
        <v>6.3</v>
      </c>
      <c r="P777" s="3">
        <v>33.200000000000003</v>
      </c>
      <c r="Q777" s="3">
        <f>VLOOKUP(J777,Aux_H_adj!$X$2:$Y$922,2,FALSE)</f>
        <v>33.200000000000003</v>
      </c>
      <c r="R777" s="3">
        <f>VLOOKUP(J777,Aux_H_adj!$X$2:$Z$922,3,FALSE)</f>
        <v>43.2</v>
      </c>
      <c r="S777" s="3">
        <f t="shared" si="110"/>
        <v>10.567888221301851</v>
      </c>
      <c r="T777" s="3">
        <v>85.7</v>
      </c>
      <c r="U777" s="23">
        <f t="shared" si="114"/>
        <v>40.47</v>
      </c>
      <c r="V777" s="3">
        <f t="shared" si="111"/>
        <v>12.882001093858008</v>
      </c>
      <c r="W777" s="27">
        <f t="shared" si="115"/>
        <v>8.8000000000000005E-3</v>
      </c>
      <c r="X777" s="27">
        <f t="shared" si="116"/>
        <v>1.2999999999999999E-2</v>
      </c>
      <c r="Y777" s="3">
        <f>VLOOKUP(K777,SSP!$B$2:$D$113,3,FALSE)</f>
        <v>0.34</v>
      </c>
      <c r="Z777" s="3">
        <f>EXP(Ferez!$B$8+Ferez!$B$9*LN(X777)+Ferez!$B$10*LN(O777)+Ferez!$B$11*LN(Y777))</f>
        <v>13.487215066162353</v>
      </c>
      <c r="AA777" s="3">
        <f>EXP(Ferez!$C$8+Ferez!$C$9*LN(Z777))</f>
        <v>5.1668574663161309</v>
      </c>
      <c r="AB777" s="3">
        <f>Ferez!$D$8+Ferez!$D$9*Z777+Ferez!$D$10*AA777</f>
        <v>1.597125874542854</v>
      </c>
      <c r="AC777" s="3">
        <f t="shared" si="117"/>
        <v>20.251198407021338</v>
      </c>
      <c r="AD777" s="3">
        <f>AC777*Ferez!$D$19</f>
        <v>10.125599203510669</v>
      </c>
      <c r="AE777" s="3">
        <f>(AD777/1000)*(10000/Ferez!$D$21)</f>
        <v>0.25313998008776672</v>
      </c>
      <c r="AF777" s="3">
        <f t="shared" si="118"/>
        <v>15.084340940705207</v>
      </c>
      <c r="AG777" s="3">
        <f>AF777*Ferez!$D$19</f>
        <v>7.5421704703526036</v>
      </c>
      <c r="AH777" s="3">
        <f>(AG777/1000)*(10000/Ferez!$D$21)</f>
        <v>0.18855426175881507</v>
      </c>
      <c r="AI777" s="3">
        <f>AE777*Ferez!$D$20</f>
        <v>0.92817992698847795</v>
      </c>
    </row>
    <row r="778" spans="1:35" x14ac:dyDescent="0.25">
      <c r="A778" s="4">
        <v>1480</v>
      </c>
      <c r="B778" s="21" t="s">
        <v>3522</v>
      </c>
      <c r="C778" s="104">
        <v>4</v>
      </c>
      <c r="D778" s="22" t="s">
        <v>2332</v>
      </c>
      <c r="E778" s="100">
        <v>40801</v>
      </c>
      <c r="F778" s="100">
        <v>44204</v>
      </c>
      <c r="G778" s="105">
        <v>9.3000000000000007</v>
      </c>
      <c r="H778" s="20" t="s">
        <v>2347</v>
      </c>
      <c r="I778" s="20" t="s">
        <v>2350</v>
      </c>
      <c r="J778" s="13">
        <v>4044</v>
      </c>
      <c r="K778" t="s">
        <v>110</v>
      </c>
      <c r="L778" t="s">
        <v>109</v>
      </c>
      <c r="M778" s="20" t="str">
        <f t="shared" si="112"/>
        <v>S</v>
      </c>
      <c r="N778" s="3">
        <v>6.3</v>
      </c>
      <c r="O778" s="23">
        <f t="shared" si="113"/>
        <v>6.3</v>
      </c>
      <c r="P778" s="3">
        <v>34.6</v>
      </c>
      <c r="Q778" s="3">
        <f>VLOOKUP(J778,Aux_H_adj!$X$2:$Y$922,2,FALSE)</f>
        <v>33.200000000000003</v>
      </c>
      <c r="R778" s="3">
        <f>VLOOKUP(J778,Aux_H_adj!$X$2:$Z$922,3,FALSE)</f>
        <v>43.2</v>
      </c>
      <c r="S778" s="3">
        <f t="shared" si="110"/>
        <v>11.013522061959158</v>
      </c>
      <c r="T778" s="3">
        <v>85.7</v>
      </c>
      <c r="U778" s="23">
        <f t="shared" si="114"/>
        <v>42.18</v>
      </c>
      <c r="V778" s="3">
        <f t="shared" si="111"/>
        <v>13.426310999232291</v>
      </c>
      <c r="W778" s="27">
        <f t="shared" si="115"/>
        <v>9.4999999999999998E-3</v>
      </c>
      <c r="X778" s="27">
        <f t="shared" si="116"/>
        <v>1.4200000000000001E-2</v>
      </c>
      <c r="Y778" s="3">
        <f>VLOOKUP(K778,SSP!$B$2:$D$113,3,FALSE)</f>
        <v>0.34</v>
      </c>
      <c r="Z778" s="3">
        <f>EXP(Ferez!$B$8+Ferez!$B$9*LN(X778)+Ferez!$B$10*LN(O778)+Ferez!$B$11*LN(Y778))</f>
        <v>14.660743637504723</v>
      </c>
      <c r="AA778" s="3">
        <f>EXP(Ferez!$C$8+Ferez!$C$9*LN(Z778))</f>
        <v>5.4968110941258956</v>
      </c>
      <c r="AB778" s="3">
        <f>Ferez!$D$8+Ferez!$D$9*Z778+Ferez!$D$10*AA778</f>
        <v>1.713033022313921</v>
      </c>
      <c r="AC778" s="3">
        <f t="shared" si="117"/>
        <v>21.870587753944541</v>
      </c>
      <c r="AD778" s="3">
        <f>AC778*Ferez!$D$19</f>
        <v>10.935293876972271</v>
      </c>
      <c r="AE778" s="3">
        <f>(AD778/1000)*(10000/Ferez!$D$21)</f>
        <v>0.2733823469243068</v>
      </c>
      <c r="AF778" s="3">
        <f t="shared" si="118"/>
        <v>16.373776659818645</v>
      </c>
      <c r="AG778" s="3">
        <f>AF778*Ferez!$D$19</f>
        <v>8.1868883299093227</v>
      </c>
      <c r="AH778" s="3">
        <f>(AG778/1000)*(10000/Ferez!$D$21)</f>
        <v>0.20467220824773305</v>
      </c>
      <c r="AI778" s="3">
        <f>AE778*Ferez!$D$20</f>
        <v>1.0024019387224583</v>
      </c>
    </row>
    <row r="779" spans="1:35" x14ac:dyDescent="0.25">
      <c r="A779" s="4">
        <v>1477</v>
      </c>
      <c r="B779" s="21" t="s">
        <v>3522</v>
      </c>
      <c r="C779" s="104">
        <v>4</v>
      </c>
      <c r="D779" s="22" t="s">
        <v>2332</v>
      </c>
      <c r="E779" s="100">
        <v>40801</v>
      </c>
      <c r="F779" s="100">
        <v>44204</v>
      </c>
      <c r="G779" s="105">
        <v>9.3000000000000007</v>
      </c>
      <c r="H779" s="20" t="s">
        <v>2345</v>
      </c>
      <c r="I779" s="20" t="s">
        <v>2346</v>
      </c>
      <c r="J779" s="13">
        <v>4045</v>
      </c>
      <c r="K779" t="s">
        <v>185</v>
      </c>
      <c r="L779" t="s">
        <v>234</v>
      </c>
      <c r="M779" s="20" t="str">
        <f t="shared" si="112"/>
        <v>N</v>
      </c>
      <c r="N779" s="3">
        <v>2.9</v>
      </c>
      <c r="O779" s="23">
        <f t="shared" si="113"/>
        <v>2.9</v>
      </c>
      <c r="P779" s="3">
        <v>10</v>
      </c>
      <c r="Q779" s="3">
        <f>VLOOKUP(J779,Aux_H_adj!$X$2:$Y$922,2,FALSE)</f>
        <v>10</v>
      </c>
      <c r="R779" s="3">
        <f>VLOOKUP(J779,Aux_H_adj!$X$2:$Z$922,3,FALSE)</f>
        <v>10</v>
      </c>
      <c r="S779" s="3">
        <f t="shared" si="110"/>
        <v>3.183098861837907</v>
      </c>
      <c r="T779" s="3">
        <v>11.7</v>
      </c>
      <c r="U779" s="23">
        <f t="shared" si="114"/>
        <v>11.7</v>
      </c>
      <c r="V779" s="3">
        <f t="shared" si="111"/>
        <v>3.7242256683503507</v>
      </c>
      <c r="W779" s="27">
        <f t="shared" si="115"/>
        <v>8.0000000000000004E-4</v>
      </c>
      <c r="X779" s="27">
        <f t="shared" si="116"/>
        <v>1.1000000000000001E-3</v>
      </c>
      <c r="Y779" s="3">
        <f>VLOOKUP(K779,SSP!$B$2:$D$113,3,FALSE)</f>
        <v>0.49</v>
      </c>
      <c r="Z779" s="3">
        <f>EXP(Ferez!$B$8+Ferez!$B$9*LN(X779)+Ferez!$B$10*LN(O779)+Ferez!$B$11*LN(Y779))</f>
        <v>0.90096593632573962</v>
      </c>
      <c r="AA779" s="3">
        <f>EXP(Ferez!$C$8+Ferez!$C$9*LN(Z779))</f>
        <v>0.69382990637601161</v>
      </c>
      <c r="AB779" s="3">
        <f>Ferez!$D$8+Ferez!$D$9*Z779+Ferez!$D$10*AA779</f>
        <v>0.43455580529968951</v>
      </c>
      <c r="AC779" s="3">
        <f t="shared" si="117"/>
        <v>2.0293516480014406</v>
      </c>
      <c r="AD779" s="3">
        <f>AC779*Ferez!$D$19</f>
        <v>1.0146758240007203</v>
      </c>
      <c r="AE779" s="3">
        <f>(AD779/1000)*(10000/Ferez!$D$21)</f>
        <v>2.5366895600018008E-2</v>
      </c>
      <c r="AF779" s="3">
        <f t="shared" si="118"/>
        <v>1.335521741625429</v>
      </c>
      <c r="AG779" s="3">
        <f>AF779*Ferez!$D$19</f>
        <v>0.66776087081271451</v>
      </c>
      <c r="AH779" s="3">
        <f>(AG779/1000)*(10000/Ferez!$D$21)</f>
        <v>1.6694021770317861E-2</v>
      </c>
      <c r="AI779" s="3">
        <f>AE779*Ferez!$D$20</f>
        <v>9.3011950533399362E-2</v>
      </c>
    </row>
    <row r="780" spans="1:35" x14ac:dyDescent="0.25">
      <c r="A780" s="4">
        <v>1476</v>
      </c>
      <c r="B780" s="21" t="s">
        <v>3522</v>
      </c>
      <c r="C780" s="104">
        <v>4</v>
      </c>
      <c r="D780" s="22" t="s">
        <v>2332</v>
      </c>
      <c r="E780" s="100">
        <v>40801</v>
      </c>
      <c r="F780" s="100">
        <v>44204</v>
      </c>
      <c r="G780" s="105">
        <v>9.3000000000000007</v>
      </c>
      <c r="H780" s="20" t="s">
        <v>2343</v>
      </c>
      <c r="I780" s="20" t="s">
        <v>2344</v>
      </c>
      <c r="J780" s="13">
        <v>4046</v>
      </c>
      <c r="K780" t="s">
        <v>110</v>
      </c>
      <c r="L780" t="s">
        <v>109</v>
      </c>
      <c r="M780" s="20" t="str">
        <f t="shared" si="112"/>
        <v>N</v>
      </c>
      <c r="N780" s="3">
        <v>3.4</v>
      </c>
      <c r="O780" s="23">
        <f t="shared" si="113"/>
        <v>3.4</v>
      </c>
      <c r="P780" s="3">
        <v>27</v>
      </c>
      <c r="Q780" s="3">
        <f>VLOOKUP(J780,Aux_H_adj!$X$2:$Y$922,2,FALSE)</f>
        <v>27</v>
      </c>
      <c r="R780" s="3">
        <f>VLOOKUP(J780,Aux_H_adj!$X$2:$Z$922,3,FALSE)</f>
        <v>27</v>
      </c>
      <c r="S780" s="3">
        <f t="shared" si="110"/>
        <v>8.5943669269623477</v>
      </c>
      <c r="T780" s="3">
        <v>40.200000000000003</v>
      </c>
      <c r="U780" s="23">
        <f t="shared" si="114"/>
        <v>40.200000000000003</v>
      </c>
      <c r="V780" s="3">
        <f t="shared" si="111"/>
        <v>12.796057424588387</v>
      </c>
      <c r="W780" s="27">
        <f t="shared" si="115"/>
        <v>5.7999999999999996E-3</v>
      </c>
      <c r="X780" s="27">
        <f t="shared" si="116"/>
        <v>1.29E-2</v>
      </c>
      <c r="Y780" s="3">
        <f>VLOOKUP(K780,SSP!$B$2:$D$113,3,FALSE)</f>
        <v>0.34</v>
      </c>
      <c r="Z780" s="3">
        <f>EXP(Ferez!$B$8+Ferez!$B$9*LN(X780)+Ferez!$B$10*LN(O780)+Ferez!$B$11*LN(Y780))</f>
        <v>7.3996702808315327</v>
      </c>
      <c r="AA780" s="3">
        <f>EXP(Ferez!$C$8+Ferez!$C$9*LN(Z780))</f>
        <v>3.3096917406062913</v>
      </c>
      <c r="AB780" s="3">
        <f>Ferez!$D$8+Ferez!$D$9*Z780+Ferez!$D$10*AA780</f>
        <v>1.0084218193700123</v>
      </c>
      <c r="AC780" s="3">
        <f t="shared" si="117"/>
        <v>11.717783840807837</v>
      </c>
      <c r="AD780" s="3">
        <f>AC780*Ferez!$D$19</f>
        <v>5.8588919204039183</v>
      </c>
      <c r="AE780" s="3">
        <f>(AD780/1000)*(10000/Ferez!$D$21)</f>
        <v>0.14647229801009798</v>
      </c>
      <c r="AF780" s="3">
        <f t="shared" si="118"/>
        <v>8.4080921002015447</v>
      </c>
      <c r="AG780" s="3">
        <f>AF780*Ferez!$D$19</f>
        <v>4.2040460501007724</v>
      </c>
      <c r="AH780" s="3">
        <f>(AG780/1000)*(10000/Ferez!$D$21)</f>
        <v>0.1051011512525193</v>
      </c>
      <c r="AI780" s="3">
        <f>AE780*Ferez!$D$20</f>
        <v>0.53706509270369251</v>
      </c>
    </row>
    <row r="781" spans="1:35" x14ac:dyDescent="0.25">
      <c r="A781" s="4">
        <v>1475</v>
      </c>
      <c r="B781" s="21" t="s">
        <v>3522</v>
      </c>
      <c r="C781" s="104">
        <v>4</v>
      </c>
      <c r="D781" s="22" t="s">
        <v>2332</v>
      </c>
      <c r="E781" s="100">
        <v>40801</v>
      </c>
      <c r="F781" s="100">
        <v>44204</v>
      </c>
      <c r="G781" s="105">
        <v>9.3000000000000007</v>
      </c>
      <c r="H781" s="20" t="s">
        <v>2341</v>
      </c>
      <c r="I781" s="20" t="s">
        <v>2342</v>
      </c>
      <c r="J781" s="13">
        <v>4047</v>
      </c>
      <c r="K781" t="s">
        <v>185</v>
      </c>
      <c r="L781" t="s">
        <v>234</v>
      </c>
      <c r="M781" s="20" t="str">
        <f t="shared" si="112"/>
        <v>N</v>
      </c>
      <c r="N781" s="3">
        <v>2.2999999999999998</v>
      </c>
      <c r="O781" s="23">
        <f t="shared" si="113"/>
        <v>2.2999999999999998</v>
      </c>
      <c r="P781" s="3">
        <v>10</v>
      </c>
      <c r="Q781" s="3">
        <f>VLOOKUP(J781,Aux_H_adj!$X$2:$Y$922,2,FALSE)</f>
        <v>10</v>
      </c>
      <c r="R781" s="3">
        <f>VLOOKUP(J781,Aux_H_adj!$X$2:$Z$922,3,FALSE)</f>
        <v>10</v>
      </c>
      <c r="S781" s="3">
        <f t="shared" si="110"/>
        <v>3.183098861837907</v>
      </c>
      <c r="T781" s="3">
        <v>12.5</v>
      </c>
      <c r="U781" s="23">
        <f t="shared" si="114"/>
        <v>12.5</v>
      </c>
      <c r="V781" s="3">
        <f t="shared" si="111"/>
        <v>3.9788735772973833</v>
      </c>
      <c r="W781" s="27">
        <f t="shared" si="115"/>
        <v>8.0000000000000004E-4</v>
      </c>
      <c r="X781" s="27">
        <f t="shared" si="116"/>
        <v>1.1999999999999999E-3</v>
      </c>
      <c r="Y781" s="3">
        <f>VLOOKUP(K781,SSP!$B$2:$D$113,3,FALSE)</f>
        <v>0.49</v>
      </c>
      <c r="Z781" s="3">
        <f>EXP(Ferez!$B$8+Ferez!$B$9*LN(X781)+Ferez!$B$10*LN(O781)+Ferez!$B$11*LN(Y781))</f>
        <v>0.78275338373561587</v>
      </c>
      <c r="AA781" s="3">
        <f>EXP(Ferez!$C$8+Ferez!$C$9*LN(Z781))</f>
        <v>0.62507330505691683</v>
      </c>
      <c r="AB781" s="3">
        <f>Ferez!$D$8+Ferez!$D$9*Z781+Ferez!$D$10*AA781</f>
        <v>0.42594267337131075</v>
      </c>
      <c r="AC781" s="3">
        <f t="shared" si="117"/>
        <v>1.8337693621638436</v>
      </c>
      <c r="AD781" s="3">
        <f>AC781*Ferez!$D$19</f>
        <v>0.91688468108192178</v>
      </c>
      <c r="AE781" s="3">
        <f>(AD781/1000)*(10000/Ferez!$D$21)</f>
        <v>2.2922117027048043E-2</v>
      </c>
      <c r="AF781" s="3">
        <f t="shared" si="118"/>
        <v>1.2086960571069265</v>
      </c>
      <c r="AG781" s="3">
        <f>AF781*Ferez!$D$19</f>
        <v>0.60434802855346326</v>
      </c>
      <c r="AH781" s="3">
        <f>(AG781/1000)*(10000/Ferez!$D$21)</f>
        <v>1.5108700713836583E-2</v>
      </c>
      <c r="AI781" s="3">
        <f>AE781*Ferez!$D$20</f>
        <v>8.4047762432509485E-2</v>
      </c>
    </row>
    <row r="782" spans="1:35" x14ac:dyDescent="0.25">
      <c r="A782" s="4">
        <v>1472</v>
      </c>
      <c r="B782" s="21" t="s">
        <v>3522</v>
      </c>
      <c r="C782" s="104">
        <v>4</v>
      </c>
      <c r="D782" s="22" t="s">
        <v>2332</v>
      </c>
      <c r="E782" s="100">
        <v>40801</v>
      </c>
      <c r="F782" s="100">
        <v>44204</v>
      </c>
      <c r="G782" s="105">
        <v>9.3000000000000007</v>
      </c>
      <c r="H782" s="20" t="s">
        <v>2337</v>
      </c>
      <c r="I782" s="20" t="s">
        <v>2338</v>
      </c>
      <c r="J782" s="13">
        <v>4048</v>
      </c>
      <c r="K782" t="s">
        <v>110</v>
      </c>
      <c r="L782" t="s">
        <v>109</v>
      </c>
      <c r="M782" s="20" t="str">
        <f t="shared" si="112"/>
        <v>S</v>
      </c>
      <c r="N782" s="3">
        <v>6.1</v>
      </c>
      <c r="O782" s="23">
        <f t="shared" si="113"/>
        <v>6.1</v>
      </c>
      <c r="P782" s="3">
        <v>39.5</v>
      </c>
      <c r="Q782" s="3">
        <f>VLOOKUP(J782,Aux_H_adj!$X$2:$Y$922,2,FALSE)</f>
        <v>31.8</v>
      </c>
      <c r="R782" s="3">
        <f>VLOOKUP(J782,Aux_H_adj!$X$2:$Z$922,3,FALSE)</f>
        <v>39.5</v>
      </c>
      <c r="S782" s="3">
        <f t="shared" si="110"/>
        <v>12.573240504259733</v>
      </c>
      <c r="T782" s="3">
        <v>89.3</v>
      </c>
      <c r="U782" s="23">
        <f t="shared" si="114"/>
        <v>48.15</v>
      </c>
      <c r="V782" s="3">
        <f t="shared" si="111"/>
        <v>15.326621019749521</v>
      </c>
      <c r="W782" s="27">
        <f t="shared" si="115"/>
        <v>1.24E-2</v>
      </c>
      <c r="X782" s="27">
        <f t="shared" si="116"/>
        <v>1.84E-2</v>
      </c>
      <c r="Y782" s="3">
        <f>VLOOKUP(K782,SSP!$B$2:$D$113,3,FALSE)</f>
        <v>0.34</v>
      </c>
      <c r="Z782" s="3">
        <f>EXP(Ferez!$B$8+Ferez!$B$9*LN(X782)+Ferez!$B$10*LN(O782)+Ferez!$B$11*LN(Y782))</f>
        <v>18.15593935870486</v>
      </c>
      <c r="AA782" s="3">
        <f>EXP(Ferez!$C$8+Ferez!$C$9*LN(Z782))</f>
        <v>6.4418731301371066</v>
      </c>
      <c r="AB782" s="3">
        <f>Ferez!$D$8+Ferez!$D$9*Z782+Ferez!$D$10*AA782</f>
        <v>2.0614937992338631</v>
      </c>
      <c r="AC782" s="3">
        <f t="shared" si="117"/>
        <v>26.659306288075829</v>
      </c>
      <c r="AD782" s="3">
        <f>AC782*Ferez!$D$19</f>
        <v>13.329653144037914</v>
      </c>
      <c r="AE782" s="3">
        <f>(AD782/1000)*(10000/Ferez!$D$21)</f>
        <v>0.33324132860094785</v>
      </c>
      <c r="AF782" s="3">
        <f t="shared" si="118"/>
        <v>20.217433157938721</v>
      </c>
      <c r="AG782" s="3">
        <f>AF782*Ferez!$D$19</f>
        <v>10.108716578969361</v>
      </c>
      <c r="AH782" s="3">
        <f>(AG782/1000)*(10000/Ferez!$D$21)</f>
        <v>0.25271791447423403</v>
      </c>
      <c r="AI782" s="3">
        <f>AE782*Ferez!$D$20</f>
        <v>1.2218848715368087</v>
      </c>
    </row>
    <row r="783" spans="1:35" x14ac:dyDescent="0.25">
      <c r="A783" s="4">
        <v>1473</v>
      </c>
      <c r="B783" s="21" t="s">
        <v>3522</v>
      </c>
      <c r="C783" s="104">
        <v>4</v>
      </c>
      <c r="D783" s="22" t="s">
        <v>2332</v>
      </c>
      <c r="E783" s="100">
        <v>40801</v>
      </c>
      <c r="F783" s="100">
        <v>44204</v>
      </c>
      <c r="G783" s="105">
        <v>9.3000000000000007</v>
      </c>
      <c r="H783" s="20" t="s">
        <v>2337</v>
      </c>
      <c r="I783" s="20" t="s">
        <v>2339</v>
      </c>
      <c r="J783" s="13">
        <v>4048</v>
      </c>
      <c r="K783" t="s">
        <v>110</v>
      </c>
      <c r="L783" t="s">
        <v>109</v>
      </c>
      <c r="M783" s="20" t="str">
        <f t="shared" si="112"/>
        <v>S</v>
      </c>
      <c r="N783" s="3">
        <v>6.1</v>
      </c>
      <c r="O783" s="23">
        <f t="shared" si="113"/>
        <v>6.1</v>
      </c>
      <c r="P783" s="3">
        <v>33.6</v>
      </c>
      <c r="Q783" s="3">
        <f>VLOOKUP(J783,Aux_H_adj!$X$2:$Y$922,2,FALSE)</f>
        <v>31.8</v>
      </c>
      <c r="R783" s="3">
        <f>VLOOKUP(J783,Aux_H_adj!$X$2:$Z$922,3,FALSE)</f>
        <v>39.5</v>
      </c>
      <c r="S783" s="3">
        <f t="shared" si="110"/>
        <v>10.695212175775367</v>
      </c>
      <c r="T783" s="3">
        <v>89.3</v>
      </c>
      <c r="U783" s="23">
        <f t="shared" si="114"/>
        <v>40.96</v>
      </c>
      <c r="V783" s="3">
        <f t="shared" si="111"/>
        <v>13.037972938088068</v>
      </c>
      <c r="W783" s="27">
        <f t="shared" si="115"/>
        <v>8.9999999999999993E-3</v>
      </c>
      <c r="X783" s="27">
        <f t="shared" si="116"/>
        <v>1.34E-2</v>
      </c>
      <c r="Y783" s="3">
        <f>VLOOKUP(K783,SSP!$B$2:$D$113,3,FALSE)</f>
        <v>0.34</v>
      </c>
      <c r="Z783" s="3">
        <f>EXP(Ferez!$B$8+Ferez!$B$9*LN(X783)+Ferez!$B$10*LN(O783)+Ferez!$B$11*LN(Y783))</f>
        <v>13.455138670182132</v>
      </c>
      <c r="AA783" s="3">
        <f>EXP(Ferez!$C$8+Ferez!$C$9*LN(Z783))</f>
        <v>5.1577371588560004</v>
      </c>
      <c r="AB783" s="3">
        <f>Ferez!$D$8+Ferez!$D$9*Z783+Ferez!$D$10*AA783</f>
        <v>1.5939665099825397</v>
      </c>
      <c r="AC783" s="3">
        <f t="shared" si="117"/>
        <v>20.206842339020671</v>
      </c>
      <c r="AD783" s="3">
        <f>AC783*Ferez!$D$19</f>
        <v>10.103421169510336</v>
      </c>
      <c r="AE783" s="3">
        <f>(AD783/1000)*(10000/Ferez!$D$21)</f>
        <v>0.2525855292377584</v>
      </c>
      <c r="AF783" s="3">
        <f t="shared" si="118"/>
        <v>15.049105180164672</v>
      </c>
      <c r="AG783" s="3">
        <f>AF783*Ferez!$D$19</f>
        <v>7.5245525900823358</v>
      </c>
      <c r="AH783" s="3">
        <f>(AG783/1000)*(10000/Ferez!$D$21)</f>
        <v>0.18811381475205841</v>
      </c>
      <c r="AI783" s="3">
        <f>AE783*Ferez!$D$20</f>
        <v>0.92614694053844737</v>
      </c>
    </row>
    <row r="784" spans="1:35" x14ac:dyDescent="0.25">
      <c r="A784" s="4">
        <v>1474</v>
      </c>
      <c r="B784" s="21" t="s">
        <v>3522</v>
      </c>
      <c r="C784" s="104">
        <v>4</v>
      </c>
      <c r="D784" s="22" t="s">
        <v>2332</v>
      </c>
      <c r="E784" s="100">
        <v>40801</v>
      </c>
      <c r="F784" s="100">
        <v>44204</v>
      </c>
      <c r="G784" s="105">
        <v>9.3000000000000007</v>
      </c>
      <c r="H784" s="20" t="s">
        <v>2337</v>
      </c>
      <c r="I784" s="20" t="s">
        <v>2340</v>
      </c>
      <c r="J784" s="13">
        <v>4048</v>
      </c>
      <c r="K784" t="s">
        <v>110</v>
      </c>
      <c r="L784" t="s">
        <v>109</v>
      </c>
      <c r="M784" s="20" t="str">
        <f t="shared" si="112"/>
        <v>S</v>
      </c>
      <c r="N784" s="3">
        <v>6.1</v>
      </c>
      <c r="O784" s="23">
        <f t="shared" si="113"/>
        <v>6.1</v>
      </c>
      <c r="P784" s="3">
        <v>31.8</v>
      </c>
      <c r="Q784" s="3">
        <f>VLOOKUP(J784,Aux_H_adj!$X$2:$Y$922,2,FALSE)</f>
        <v>31.8</v>
      </c>
      <c r="R784" s="3">
        <f>VLOOKUP(J784,Aux_H_adj!$X$2:$Z$922,3,FALSE)</f>
        <v>39.5</v>
      </c>
      <c r="S784" s="3">
        <f t="shared" si="110"/>
        <v>10.122254380644543</v>
      </c>
      <c r="T784" s="3">
        <v>89.3</v>
      </c>
      <c r="U784" s="23">
        <f t="shared" si="114"/>
        <v>38.770000000000003</v>
      </c>
      <c r="V784" s="3">
        <f t="shared" si="111"/>
        <v>12.340874287345565</v>
      </c>
      <c r="W784" s="27">
        <f t="shared" si="115"/>
        <v>8.0000000000000002E-3</v>
      </c>
      <c r="X784" s="27">
        <f t="shared" si="116"/>
        <v>1.2E-2</v>
      </c>
      <c r="Y784" s="3">
        <f>VLOOKUP(K784,SSP!$B$2:$D$113,3,FALSE)</f>
        <v>0.34</v>
      </c>
      <c r="Z784" s="3">
        <f>EXP(Ferez!$B$8+Ferez!$B$9*LN(X784)+Ferez!$B$10*LN(O784)+Ferez!$B$11*LN(Y784))</f>
        <v>12.122809942424782</v>
      </c>
      <c r="AA784" s="3">
        <f>EXP(Ferez!$C$8+Ferez!$C$9*LN(Z784))</f>
        <v>4.7737446309849085</v>
      </c>
      <c r="AB784" s="3">
        <f>Ferez!$D$8+Ferez!$D$9*Z784+Ferez!$D$10*AA784</f>
        <v>1.4631845889341535</v>
      </c>
      <c r="AC784" s="3">
        <f t="shared" si="117"/>
        <v>18.359739162343846</v>
      </c>
      <c r="AD784" s="3">
        <f>AC784*Ferez!$D$19</f>
        <v>9.1798695811719231</v>
      </c>
      <c r="AE784" s="3">
        <f>(AD784/1000)*(10000/Ferez!$D$21)</f>
        <v>0.22949673952929808</v>
      </c>
      <c r="AF784" s="3">
        <f t="shared" si="118"/>
        <v>13.585994531358935</v>
      </c>
      <c r="AG784" s="3">
        <f>AF784*Ferez!$D$19</f>
        <v>6.7929972656794675</v>
      </c>
      <c r="AH784" s="3">
        <f>(AG784/1000)*(10000/Ferez!$D$21)</f>
        <v>0.1698249316419867</v>
      </c>
      <c r="AI784" s="3">
        <f>AE784*Ferez!$D$20</f>
        <v>0.84148804494075957</v>
      </c>
    </row>
    <row r="785" spans="1:35" x14ac:dyDescent="0.25">
      <c r="A785" s="4">
        <v>1469</v>
      </c>
      <c r="B785" s="21" t="s">
        <v>3522</v>
      </c>
      <c r="C785" s="104">
        <v>4</v>
      </c>
      <c r="D785" s="22" t="s">
        <v>2332</v>
      </c>
      <c r="E785" s="100">
        <v>40801</v>
      </c>
      <c r="F785" s="100">
        <v>44204</v>
      </c>
      <c r="G785" s="105">
        <v>9.3000000000000007</v>
      </c>
      <c r="H785" s="20" t="s">
        <v>2333</v>
      </c>
      <c r="I785" s="20" t="s">
        <v>2334</v>
      </c>
      <c r="J785" s="13">
        <v>4049</v>
      </c>
      <c r="K785" t="s">
        <v>9</v>
      </c>
      <c r="L785" t="s">
        <v>232</v>
      </c>
      <c r="M785" s="20" t="str">
        <f t="shared" si="112"/>
        <v>S</v>
      </c>
      <c r="N785" s="3">
        <v>5.5</v>
      </c>
      <c r="O785" s="23">
        <f t="shared" si="113"/>
        <v>5.2</v>
      </c>
      <c r="P785" s="3">
        <v>17.600000000000001</v>
      </c>
      <c r="Q785" s="3">
        <f>VLOOKUP(J785,Aux_H_adj!$X$2:$Y$922,2,FALSE)</f>
        <v>14.5</v>
      </c>
      <c r="R785" s="3">
        <f>VLOOKUP(J785,Aux_H_adj!$X$2:$Z$922,3,FALSE)</f>
        <v>22.8</v>
      </c>
      <c r="S785" s="3">
        <f t="shared" si="110"/>
        <v>5.6022539968347163</v>
      </c>
      <c r="T785" s="3">
        <v>46.8</v>
      </c>
      <c r="U785" s="23">
        <f t="shared" si="114"/>
        <v>21.46</v>
      </c>
      <c r="V785" s="3">
        <f t="shared" si="111"/>
        <v>6.8309301575041488</v>
      </c>
      <c r="W785" s="27">
        <f t="shared" si="115"/>
        <v>2.5000000000000001E-3</v>
      </c>
      <c r="X785" s="27">
        <f t="shared" si="116"/>
        <v>3.7000000000000002E-3</v>
      </c>
      <c r="Y785" s="3">
        <f>VLOOKUP(K785,SSP!$B$2:$D$113,3,FALSE)</f>
        <v>0.76000000000000079</v>
      </c>
      <c r="Z785" s="3">
        <f>EXP(Ferez!$B$8+Ferez!$B$9*LN(X785)+Ferez!$B$10*LN(O785)+Ferez!$B$11*LN(Y785))</f>
        <v>7.7838841523206836</v>
      </c>
      <c r="AA785" s="3">
        <f>EXP(Ferez!$C$8+Ferez!$C$9*LN(Z785))</f>
        <v>3.4363628160910946</v>
      </c>
      <c r="AB785" s="3">
        <f>Ferez!$D$8+Ferez!$D$9*Z785+Ferez!$D$10*AA785</f>
        <v>1.0447623875735932</v>
      </c>
      <c r="AC785" s="3">
        <f t="shared" si="117"/>
        <v>12.265009355985372</v>
      </c>
      <c r="AD785" s="3">
        <f>AC785*Ferez!$D$19</f>
        <v>6.1325046779926859</v>
      </c>
      <c r="AE785" s="3">
        <f>(AD785/1000)*(10000/Ferez!$D$21)</f>
        <v>0.15331261694981715</v>
      </c>
      <c r="AF785" s="3">
        <f t="shared" si="118"/>
        <v>8.8286465398942759</v>
      </c>
      <c r="AG785" s="3">
        <f>AF785*Ferez!$D$19</f>
        <v>4.414323269947138</v>
      </c>
      <c r="AH785" s="3">
        <f>(AG785/1000)*(10000/Ferez!$D$21)</f>
        <v>0.11035808174867845</v>
      </c>
      <c r="AI785" s="3">
        <f>AE785*Ferez!$D$20</f>
        <v>0.5621462621493295</v>
      </c>
    </row>
    <row r="786" spans="1:35" x14ac:dyDescent="0.25">
      <c r="A786" s="4">
        <v>1470</v>
      </c>
      <c r="B786" s="21" t="s">
        <v>3522</v>
      </c>
      <c r="C786" s="104">
        <v>4</v>
      </c>
      <c r="D786" s="22" t="s">
        <v>2332</v>
      </c>
      <c r="E786" s="100">
        <v>40801</v>
      </c>
      <c r="F786" s="100">
        <v>44204</v>
      </c>
      <c r="G786" s="105">
        <v>9.3000000000000007</v>
      </c>
      <c r="H786" s="20" t="s">
        <v>2333</v>
      </c>
      <c r="I786" s="20" t="s">
        <v>2335</v>
      </c>
      <c r="J786" s="13">
        <v>4049</v>
      </c>
      <c r="K786" t="s">
        <v>9</v>
      </c>
      <c r="L786" t="s">
        <v>232</v>
      </c>
      <c r="M786" s="20" t="str">
        <f t="shared" si="112"/>
        <v>S</v>
      </c>
      <c r="N786" s="3">
        <v>5.5</v>
      </c>
      <c r="O786" s="23">
        <f t="shared" si="113"/>
        <v>5.5</v>
      </c>
      <c r="P786" s="3">
        <v>22.8</v>
      </c>
      <c r="Q786" s="3">
        <f>VLOOKUP(J786,Aux_H_adj!$X$2:$Y$922,2,FALSE)</f>
        <v>14.5</v>
      </c>
      <c r="R786" s="3">
        <f>VLOOKUP(J786,Aux_H_adj!$X$2:$Z$922,3,FALSE)</f>
        <v>22.8</v>
      </c>
      <c r="S786" s="3">
        <f t="shared" si="110"/>
        <v>7.2574654049904277</v>
      </c>
      <c r="T786" s="3">
        <v>46.8</v>
      </c>
      <c r="U786" s="23">
        <f t="shared" si="114"/>
        <v>27.8</v>
      </c>
      <c r="V786" s="3">
        <f t="shared" si="111"/>
        <v>8.8490148359093812</v>
      </c>
      <c r="W786" s="27">
        <f t="shared" si="115"/>
        <v>4.1000000000000003E-3</v>
      </c>
      <c r="X786" s="27">
        <f t="shared" si="116"/>
        <v>6.1999999999999998E-3</v>
      </c>
      <c r="Y786" s="3">
        <f>VLOOKUP(K786,SSP!$B$2:$D$113,3,FALSE)</f>
        <v>0.76000000000000079</v>
      </c>
      <c r="Z786" s="3">
        <f>EXP(Ferez!$B$8+Ferez!$B$9*LN(X786)+Ferez!$B$10*LN(O786)+Ferez!$B$11*LN(Y786))</f>
        <v>13.380218633781816</v>
      </c>
      <c r="AA786" s="3">
        <f>EXP(Ferez!$C$8+Ferez!$C$9*LN(Z786))</f>
        <v>5.136413194019438</v>
      </c>
      <c r="AB786" s="3">
        <f>Ferez!$D$8+Ferez!$D$9*Z786+Ferez!$D$10*AA786</f>
        <v>1.5865891485531449</v>
      </c>
      <c r="AC786" s="3">
        <f t="shared" si="117"/>
        <v>20.1032209763544</v>
      </c>
      <c r="AD786" s="3">
        <f>AC786*Ferez!$D$19</f>
        <v>10.0516104881772</v>
      </c>
      <c r="AE786" s="3">
        <f>(AD786/1000)*(10000/Ferez!$D$21)</f>
        <v>0.25129026220443001</v>
      </c>
      <c r="AF786" s="3">
        <f t="shared" si="118"/>
        <v>14.966807782334961</v>
      </c>
      <c r="AG786" s="3">
        <f>AF786*Ferez!$D$19</f>
        <v>7.4834038911674803</v>
      </c>
      <c r="AH786" s="3">
        <f>(AG786/1000)*(10000/Ferez!$D$21)</f>
        <v>0.18708509727918701</v>
      </c>
      <c r="AI786" s="3">
        <f>AE786*Ferez!$D$20</f>
        <v>0.92139762808291004</v>
      </c>
    </row>
    <row r="787" spans="1:35" x14ac:dyDescent="0.25">
      <c r="A787" s="4">
        <v>1471</v>
      </c>
      <c r="B787" s="21" t="s">
        <v>3522</v>
      </c>
      <c r="C787" s="104">
        <v>4</v>
      </c>
      <c r="D787" s="22" t="s">
        <v>2332</v>
      </c>
      <c r="E787" s="100">
        <v>40801</v>
      </c>
      <c r="F787" s="100">
        <v>44204</v>
      </c>
      <c r="G787" s="105">
        <v>9.3000000000000007</v>
      </c>
      <c r="H787" s="20" t="s">
        <v>2333</v>
      </c>
      <c r="I787" s="20" t="s">
        <v>2336</v>
      </c>
      <c r="J787" s="13">
        <v>4049</v>
      </c>
      <c r="K787" t="s">
        <v>9</v>
      </c>
      <c r="L787" t="s">
        <v>232</v>
      </c>
      <c r="M787" s="20" t="str">
        <f t="shared" si="112"/>
        <v>S</v>
      </c>
      <c r="N787" s="3">
        <v>5.5</v>
      </c>
      <c r="O787" s="23">
        <f t="shared" si="113"/>
        <v>4.5999999999999996</v>
      </c>
      <c r="P787" s="3">
        <v>14.5</v>
      </c>
      <c r="Q787" s="3">
        <f>VLOOKUP(J787,Aux_H_adj!$X$2:$Y$922,2,FALSE)</f>
        <v>14.5</v>
      </c>
      <c r="R787" s="3">
        <f>VLOOKUP(J787,Aux_H_adj!$X$2:$Z$922,3,FALSE)</f>
        <v>22.8</v>
      </c>
      <c r="S787" s="3">
        <f t="shared" si="110"/>
        <v>4.6154933496649653</v>
      </c>
      <c r="T787" s="3">
        <v>46.8</v>
      </c>
      <c r="U787" s="23">
        <f t="shared" si="114"/>
        <v>17.68</v>
      </c>
      <c r="V787" s="3">
        <f t="shared" si="111"/>
        <v>5.6277187877294192</v>
      </c>
      <c r="W787" s="27">
        <f t="shared" si="115"/>
        <v>1.6999999999999999E-3</v>
      </c>
      <c r="X787" s="27">
        <f t="shared" si="116"/>
        <v>2.5000000000000001E-3</v>
      </c>
      <c r="Y787" s="3">
        <f>VLOOKUP(K787,SSP!$B$2:$D$113,3,FALSE)</f>
        <v>0.76000000000000079</v>
      </c>
      <c r="Z787" s="3">
        <f>EXP(Ferez!$B$8+Ferez!$B$9*LN(X787)+Ferez!$B$10*LN(O787)+Ferez!$B$11*LN(Y787))</f>
        <v>4.7765606438055146</v>
      </c>
      <c r="AA787" s="3">
        <f>EXP(Ferez!$C$8+Ferez!$C$9*LN(Z787))</f>
        <v>2.3918900995318508</v>
      </c>
      <c r="AB787" s="3">
        <f>Ferez!$D$8+Ferez!$D$9*Z787+Ferez!$D$10*AA787</f>
        <v>0.76488596041288004</v>
      </c>
      <c r="AC787" s="3">
        <f t="shared" si="117"/>
        <v>7.9333367037502454</v>
      </c>
      <c r="AD787" s="3">
        <f>AC787*Ferez!$D$19</f>
        <v>3.9666683518751227</v>
      </c>
      <c r="AE787" s="3">
        <f>(AD787/1000)*(10000/Ferez!$D$21)</f>
        <v>9.9166708796878056E-2</v>
      </c>
      <c r="AF787" s="3">
        <f t="shared" si="118"/>
        <v>5.541446604218395</v>
      </c>
      <c r="AG787" s="3">
        <f>AF787*Ferez!$D$19</f>
        <v>2.7707233021091975</v>
      </c>
      <c r="AH787" s="3">
        <f>(AG787/1000)*(10000/Ferez!$D$21)</f>
        <v>6.926808255272994E-2</v>
      </c>
      <c r="AI787" s="3">
        <f>AE787*Ferez!$D$20</f>
        <v>0.36361126558855283</v>
      </c>
    </row>
    <row r="788" spans="1:35" x14ac:dyDescent="0.25">
      <c r="A788" s="4">
        <v>1650</v>
      </c>
      <c r="B788" s="21" t="s">
        <v>3522</v>
      </c>
      <c r="C788" s="104">
        <v>4</v>
      </c>
      <c r="D788" s="22" t="s">
        <v>2440</v>
      </c>
      <c r="E788" s="100">
        <v>40801</v>
      </c>
      <c r="F788" s="100">
        <v>44204</v>
      </c>
      <c r="G788" s="105">
        <v>9.3000000000000007</v>
      </c>
      <c r="H788" s="20" t="s">
        <v>2592</v>
      </c>
      <c r="I788" s="20" t="s">
        <v>2593</v>
      </c>
      <c r="J788" s="13">
        <v>4050</v>
      </c>
      <c r="K788" t="s">
        <v>77</v>
      </c>
      <c r="L788" t="s">
        <v>76</v>
      </c>
      <c r="M788" s="20" t="str">
        <f t="shared" si="112"/>
        <v>N</v>
      </c>
      <c r="N788" s="3">
        <v>4</v>
      </c>
      <c r="O788" s="23">
        <f t="shared" si="113"/>
        <v>4</v>
      </c>
      <c r="P788" s="3">
        <v>13</v>
      </c>
      <c r="Q788" s="3">
        <f>VLOOKUP(J788,Aux_H_adj!$X$2:$Y$922,2,FALSE)</f>
        <v>13</v>
      </c>
      <c r="R788" s="3">
        <f>VLOOKUP(J788,Aux_H_adj!$X$2:$Z$922,3,FALSE)</f>
        <v>13</v>
      </c>
      <c r="S788" s="3">
        <f t="shared" si="110"/>
        <v>4.1380285203892786</v>
      </c>
      <c r="T788" s="3">
        <v>17.3</v>
      </c>
      <c r="U788" s="23">
        <f t="shared" si="114"/>
        <v>17.3</v>
      </c>
      <c r="V788" s="3">
        <f t="shared" si="111"/>
        <v>5.5067610309795789</v>
      </c>
      <c r="W788" s="27">
        <f t="shared" si="115"/>
        <v>1.2999999999999999E-3</v>
      </c>
      <c r="X788" s="27">
        <f t="shared" si="116"/>
        <v>2.3999999999999998E-3</v>
      </c>
      <c r="Y788" s="3">
        <f>VLOOKUP(K788,SSP!$B$2:$D$113,3,FALSE)</f>
        <v>0.44999999999999973</v>
      </c>
      <c r="Z788" s="3">
        <f>EXP(Ferez!$B$8+Ferez!$B$9*LN(X788)+Ferez!$B$10*LN(O788)+Ferez!$B$11*LN(Y788))</f>
        <v>2.3515132159045646</v>
      </c>
      <c r="AA788" s="3">
        <f>EXP(Ferez!$C$8+Ferez!$C$9*LN(Z788))</f>
        <v>1.4137958195056628</v>
      </c>
      <c r="AB788" s="3">
        <f>Ferez!$D$8+Ferez!$D$9*Z788+Ferez!$D$10*AA788</f>
        <v>0.55091216513064223</v>
      </c>
      <c r="AC788" s="3">
        <f t="shared" si="117"/>
        <v>4.3162212005408698</v>
      </c>
      <c r="AD788" s="3">
        <f>AC788*Ferez!$D$19</f>
        <v>2.1581106002704349</v>
      </c>
      <c r="AE788" s="3">
        <f>(AD788/1000)*(10000/Ferez!$D$21)</f>
        <v>5.3952765006760869E-2</v>
      </c>
      <c r="AF788" s="3">
        <f t="shared" si="118"/>
        <v>2.902425381035207</v>
      </c>
      <c r="AG788" s="3">
        <f>AF788*Ferez!$D$19</f>
        <v>1.4512126905176035</v>
      </c>
      <c r="AH788" s="3">
        <f>(AG788/1000)*(10000/Ferez!$D$21)</f>
        <v>3.6280317262940086E-2</v>
      </c>
      <c r="AI788" s="3">
        <f>AE788*Ferez!$D$20</f>
        <v>0.19782680502478986</v>
      </c>
    </row>
    <row r="789" spans="1:35" x14ac:dyDescent="0.25">
      <c r="A789" s="4">
        <v>1652</v>
      </c>
      <c r="B789" s="21" t="s">
        <v>3522</v>
      </c>
      <c r="C789" s="104">
        <v>4</v>
      </c>
      <c r="D789" s="22" t="s">
        <v>2440</v>
      </c>
      <c r="E789" s="100">
        <v>40801</v>
      </c>
      <c r="F789" s="100">
        <v>44204</v>
      </c>
      <c r="G789" s="105">
        <v>9.3000000000000007</v>
      </c>
      <c r="H789" s="20" t="s">
        <v>2596</v>
      </c>
      <c r="I789" s="20" t="s">
        <v>2597</v>
      </c>
      <c r="J789" s="13">
        <v>4051</v>
      </c>
      <c r="K789" t="s">
        <v>159</v>
      </c>
      <c r="L789" t="s">
        <v>158</v>
      </c>
      <c r="M789" s="20" t="str">
        <f t="shared" si="112"/>
        <v>S</v>
      </c>
      <c r="N789" s="3">
        <v>3.9</v>
      </c>
      <c r="O789" s="23">
        <f t="shared" si="113"/>
        <v>3.9</v>
      </c>
      <c r="P789" s="3">
        <v>9.1999999999999993</v>
      </c>
      <c r="Q789" s="3">
        <f>VLOOKUP(J789,Aux_H_adj!$X$2:$Y$922,2,FALSE)</f>
        <v>7</v>
      </c>
      <c r="R789" s="3">
        <f>VLOOKUP(J789,Aux_H_adj!$X$2:$Z$922,3,FALSE)</f>
        <v>9.1999999999999993</v>
      </c>
      <c r="S789" s="3">
        <f t="shared" si="110"/>
        <v>2.928450952890874</v>
      </c>
      <c r="T789" s="3">
        <v>16</v>
      </c>
      <c r="U789" s="23">
        <f t="shared" si="114"/>
        <v>11.22</v>
      </c>
      <c r="V789" s="3">
        <f t="shared" si="111"/>
        <v>3.5714369229821319</v>
      </c>
      <c r="W789" s="27">
        <f t="shared" si="115"/>
        <v>6.9999999999999999E-4</v>
      </c>
      <c r="X789" s="27">
        <f t="shared" si="116"/>
        <v>1E-3</v>
      </c>
      <c r="Y789" s="3">
        <f>VLOOKUP(K789,SSP!$B$2:$D$113,3,FALSE)</f>
        <v>0.53</v>
      </c>
      <c r="Z789" s="3">
        <f>EXP(Ferez!$B$8+Ferez!$B$9*LN(X789)+Ferez!$B$10*LN(O789)+Ferez!$B$11*LN(Y789))</f>
        <v>1.1861525694751893</v>
      </c>
      <c r="AA789" s="3">
        <f>EXP(Ferez!$C$8+Ferez!$C$9*LN(Z789))</f>
        <v>0.85087960074248858</v>
      </c>
      <c r="AB789" s="3">
        <f>Ferez!$D$8+Ferez!$D$9*Z789+Ferez!$D$10*AA789</f>
        <v>0.45609578839512566</v>
      </c>
      <c r="AC789" s="3">
        <f t="shared" si="117"/>
        <v>2.4931279586128037</v>
      </c>
      <c r="AD789" s="3">
        <f>AC789*Ferez!$D$19</f>
        <v>1.2465639793064018</v>
      </c>
      <c r="AE789" s="3">
        <f>(AD789/1000)*(10000/Ferez!$D$21)</f>
        <v>3.1164099482660045E-2</v>
      </c>
      <c r="AF789" s="3">
        <f t="shared" si="118"/>
        <v>1.6422483578703151</v>
      </c>
      <c r="AG789" s="3">
        <f>AF789*Ferez!$D$19</f>
        <v>0.82112417893515754</v>
      </c>
      <c r="AH789" s="3">
        <f>(AG789/1000)*(10000/Ferez!$D$21)</f>
        <v>2.0528104473378939E-2</v>
      </c>
      <c r="AI789" s="3">
        <f>AE789*Ferez!$D$20</f>
        <v>0.11426836476975349</v>
      </c>
    </row>
    <row r="790" spans="1:35" x14ac:dyDescent="0.25">
      <c r="A790" s="4">
        <v>1653</v>
      </c>
      <c r="B790" s="21" t="s">
        <v>3522</v>
      </c>
      <c r="C790" s="104">
        <v>4</v>
      </c>
      <c r="D790" s="22" t="s">
        <v>2440</v>
      </c>
      <c r="E790" s="100">
        <v>40801</v>
      </c>
      <c r="F790" s="100">
        <v>44204</v>
      </c>
      <c r="G790" s="105">
        <v>9.3000000000000007</v>
      </c>
      <c r="H790" s="20" t="s">
        <v>2596</v>
      </c>
      <c r="I790" s="20" t="s">
        <v>2598</v>
      </c>
      <c r="J790" s="13">
        <v>4051</v>
      </c>
      <c r="K790" t="s">
        <v>159</v>
      </c>
      <c r="L790" t="s">
        <v>158</v>
      </c>
      <c r="M790" s="20" t="str">
        <f t="shared" si="112"/>
        <v>S</v>
      </c>
      <c r="N790" s="3">
        <v>3.9</v>
      </c>
      <c r="O790" s="23">
        <f t="shared" si="113"/>
        <v>2.33</v>
      </c>
      <c r="P790" s="3">
        <v>7</v>
      </c>
      <c r="Q790" s="3">
        <f>VLOOKUP(J790,Aux_H_adj!$X$2:$Y$922,2,FALSE)</f>
        <v>7</v>
      </c>
      <c r="R790" s="3">
        <f>VLOOKUP(J790,Aux_H_adj!$X$2:$Z$922,3,FALSE)</f>
        <v>9.1999999999999993</v>
      </c>
      <c r="S790" s="3">
        <f t="shared" si="110"/>
        <v>2.228169203286535</v>
      </c>
      <c r="T790" s="3">
        <v>16</v>
      </c>
      <c r="U790" s="23">
        <f t="shared" si="114"/>
        <v>8.5299999999999994</v>
      </c>
      <c r="V790" s="3">
        <f t="shared" si="111"/>
        <v>2.7151833291477345</v>
      </c>
      <c r="W790" s="27">
        <f t="shared" si="115"/>
        <v>4.0000000000000002E-4</v>
      </c>
      <c r="X790" s="27">
        <f t="shared" si="116"/>
        <v>5.9999999999999995E-4</v>
      </c>
      <c r="Y790" s="3">
        <f>VLOOKUP(K790,SSP!$B$2:$D$113,3,FALSE)</f>
        <v>0.53</v>
      </c>
      <c r="Z790" s="3">
        <f>EXP(Ferez!$B$8+Ferez!$B$9*LN(X790)+Ferez!$B$10*LN(O790)+Ferez!$B$11*LN(Y790))</f>
        <v>0.44608498584987732</v>
      </c>
      <c r="AA790" s="3">
        <f>EXP(Ferez!$C$8+Ferez!$C$9*LN(Z790))</f>
        <v>0.41184749262712411</v>
      </c>
      <c r="AB790" s="3">
        <f>Ferez!$D$8+Ferez!$D$9*Z790+Ferez!$D$10*AA790</f>
        <v>0.40291342329508273</v>
      </c>
      <c r="AC790" s="3">
        <f t="shared" si="117"/>
        <v>1.2608459017720843</v>
      </c>
      <c r="AD790" s="3">
        <f>AC790*Ferez!$D$19</f>
        <v>0.63042295088604217</v>
      </c>
      <c r="AE790" s="3">
        <f>(AD790/1000)*(10000/Ferez!$D$21)</f>
        <v>1.5760573772151055E-2</v>
      </c>
      <c r="AF790" s="3">
        <f t="shared" si="118"/>
        <v>0.84899840914496005</v>
      </c>
      <c r="AG790" s="3">
        <f>AF790*Ferez!$D$19</f>
        <v>0.42449920457248003</v>
      </c>
      <c r="AH790" s="3">
        <f>(AG790/1000)*(10000/Ferez!$D$21)</f>
        <v>1.0612480114312001E-2</v>
      </c>
      <c r="AI790" s="3">
        <f>AE790*Ferez!$D$20</f>
        <v>5.77887704978872E-2</v>
      </c>
    </row>
    <row r="791" spans="1:35" x14ac:dyDescent="0.25">
      <c r="A791" s="4">
        <v>1651</v>
      </c>
      <c r="B791" s="21" t="s">
        <v>3522</v>
      </c>
      <c r="C791" s="104">
        <v>4</v>
      </c>
      <c r="D791" s="22" t="s">
        <v>2440</v>
      </c>
      <c r="E791" s="100">
        <v>40801</v>
      </c>
      <c r="F791" s="100">
        <v>44204</v>
      </c>
      <c r="G791" s="105">
        <v>9.3000000000000007</v>
      </c>
      <c r="H791" s="20" t="s">
        <v>2594</v>
      </c>
      <c r="I791" s="20" t="s">
        <v>2595</v>
      </c>
      <c r="J791" s="13">
        <v>4052</v>
      </c>
      <c r="K791" t="s">
        <v>79</v>
      </c>
      <c r="L791" t="s">
        <v>78</v>
      </c>
      <c r="M791" s="20" t="str">
        <f t="shared" si="112"/>
        <v>N</v>
      </c>
      <c r="N791" s="3">
        <v>8.8000000000000007</v>
      </c>
      <c r="O791" s="23">
        <f t="shared" si="113"/>
        <v>8.8000000000000007</v>
      </c>
      <c r="P791" s="3">
        <v>36.299999999999997</v>
      </c>
      <c r="Q791" s="3">
        <f>VLOOKUP(J791,Aux_H_adj!$X$2:$Y$922,2,FALSE)</f>
        <v>36.299999999999997</v>
      </c>
      <c r="R791" s="3">
        <f>VLOOKUP(J791,Aux_H_adj!$X$2:$Z$922,3,FALSE)</f>
        <v>36.299999999999997</v>
      </c>
      <c r="S791" s="3">
        <f t="shared" si="110"/>
        <v>11.554648868471601</v>
      </c>
      <c r="T791" s="3">
        <v>59.4</v>
      </c>
      <c r="U791" s="23">
        <f t="shared" si="114"/>
        <v>59.4</v>
      </c>
      <c r="V791" s="3">
        <f t="shared" si="111"/>
        <v>18.907607239317166</v>
      </c>
      <c r="W791" s="27">
        <f t="shared" si="115"/>
        <v>1.0500000000000001E-2</v>
      </c>
      <c r="X791" s="27">
        <f t="shared" si="116"/>
        <v>2.81E-2</v>
      </c>
      <c r="Y791" s="3">
        <f>VLOOKUP(K791,SSP!$B$2:$D$113,3,FALSE)</f>
        <v>0.31000000000000155</v>
      </c>
      <c r="Z791" s="3">
        <f>EXP(Ferez!$B$8+Ferez!$B$9*LN(X791)+Ferez!$B$10*LN(O791)+Ferez!$B$11*LN(Y791))</f>
        <v>35.058616306755333</v>
      </c>
      <c r="AA791" s="3">
        <f>EXP(Ferez!$C$8+Ferez!$C$9*LN(Z791))</f>
        <v>10.496618705651631</v>
      </c>
      <c r="AB791" s="3">
        <f>Ferez!$D$8+Ferez!$D$9*Z791+Ferez!$D$10*AA791</f>
        <v>3.7910919270926895</v>
      </c>
      <c r="AC791" s="3">
        <f t="shared" si="117"/>
        <v>49.346326939499654</v>
      </c>
      <c r="AD791" s="3">
        <f>AC791*Ferez!$D$19</f>
        <v>24.673163469749827</v>
      </c>
      <c r="AE791" s="3">
        <f>(AD791/1000)*(10000/Ferez!$D$21)</f>
        <v>0.6168290867437457</v>
      </c>
      <c r="AF791" s="3">
        <f t="shared" si="118"/>
        <v>38.84970823384802</v>
      </c>
      <c r="AG791" s="3">
        <f>AF791*Ferez!$D$19</f>
        <v>19.42485411692401</v>
      </c>
      <c r="AH791" s="3">
        <f>(AG791/1000)*(10000/Ferez!$D$21)</f>
        <v>0.48562135292310027</v>
      </c>
      <c r="AI791" s="3">
        <f>AE791*Ferez!$D$20</f>
        <v>2.2617066513937343</v>
      </c>
    </row>
    <row r="792" spans="1:35" x14ac:dyDescent="0.25">
      <c r="A792" s="4">
        <v>1648</v>
      </c>
      <c r="B792" s="21" t="s">
        <v>3522</v>
      </c>
      <c r="C792" s="104">
        <v>4</v>
      </c>
      <c r="D792" s="22" t="s">
        <v>2440</v>
      </c>
      <c r="E792" s="100">
        <v>40801</v>
      </c>
      <c r="F792" s="100">
        <v>44204</v>
      </c>
      <c r="G792" s="105">
        <v>9.3000000000000007</v>
      </c>
      <c r="H792" s="20" t="s">
        <v>2589</v>
      </c>
      <c r="I792" s="20" t="s">
        <v>2590</v>
      </c>
      <c r="J792" s="13">
        <v>4053</v>
      </c>
      <c r="K792" t="s">
        <v>77</v>
      </c>
      <c r="L792" t="s">
        <v>76</v>
      </c>
      <c r="M792" s="20" t="str">
        <f t="shared" si="112"/>
        <v>S</v>
      </c>
      <c r="N792" s="3">
        <v>7</v>
      </c>
      <c r="O792" s="23">
        <f t="shared" si="113"/>
        <v>6.65</v>
      </c>
      <c r="P792" s="3">
        <v>28</v>
      </c>
      <c r="Q792" s="3">
        <f>VLOOKUP(J792,Aux_H_adj!$X$2:$Y$922,2,FALSE)</f>
        <v>28</v>
      </c>
      <c r="R792" s="3">
        <f>VLOOKUP(J792,Aux_H_adj!$X$2:$Z$922,3,FALSE)</f>
        <v>29.3</v>
      </c>
      <c r="S792" s="3">
        <f t="shared" si="110"/>
        <v>8.91267681314614</v>
      </c>
      <c r="T792" s="3">
        <v>59.3</v>
      </c>
      <c r="U792" s="23">
        <f t="shared" si="114"/>
        <v>34.130000000000003</v>
      </c>
      <c r="V792" s="3">
        <f t="shared" si="111"/>
        <v>10.863916415452778</v>
      </c>
      <c r="W792" s="27">
        <f t="shared" si="115"/>
        <v>6.1999999999999998E-3</v>
      </c>
      <c r="X792" s="27">
        <f t="shared" si="116"/>
        <v>9.2999999999999992E-3</v>
      </c>
      <c r="Y792" s="3">
        <f>VLOOKUP(K792,SSP!$B$2:$D$113,3,FALSE)</f>
        <v>0.44999999999999973</v>
      </c>
      <c r="Z792" s="3">
        <f>EXP(Ferez!$B$8+Ferez!$B$9*LN(X792)+Ferez!$B$10*LN(O792)+Ferez!$B$11*LN(Y792))</f>
        <v>13.787470556716109</v>
      </c>
      <c r="AA792" s="3">
        <f>EXP(Ferez!$C$8+Ferez!$C$9*LN(Z792))</f>
        <v>5.251960271728116</v>
      </c>
      <c r="AB792" s="3">
        <f>Ferez!$D$8+Ferez!$D$9*Z792+Ferez!$D$10*AA792</f>
        <v>1.6267227385532501</v>
      </c>
      <c r="AC792" s="3">
        <f t="shared" si="117"/>
        <v>20.666153566997476</v>
      </c>
      <c r="AD792" s="3">
        <f>AC792*Ferez!$D$19</f>
        <v>10.333076783498738</v>
      </c>
      <c r="AE792" s="3">
        <f>(AD792/1000)*(10000/Ferez!$D$21)</f>
        <v>0.25832691958746845</v>
      </c>
      <c r="AF792" s="3">
        <f t="shared" si="118"/>
        <v>15.414193295269358</v>
      </c>
      <c r="AG792" s="3">
        <f>AF792*Ferez!$D$19</f>
        <v>7.7070966476346792</v>
      </c>
      <c r="AH792" s="3">
        <f>(AG792/1000)*(10000/Ferez!$D$21)</f>
        <v>0.19267741619086698</v>
      </c>
      <c r="AI792" s="3">
        <f>AE792*Ferez!$D$20</f>
        <v>0.94719870515405091</v>
      </c>
    </row>
    <row r="793" spans="1:35" x14ac:dyDescent="0.25">
      <c r="A793" s="4">
        <v>1649</v>
      </c>
      <c r="B793" s="21" t="s">
        <v>3522</v>
      </c>
      <c r="C793" s="104">
        <v>4</v>
      </c>
      <c r="D793" s="22" t="s">
        <v>2440</v>
      </c>
      <c r="E793" s="100">
        <v>40801</v>
      </c>
      <c r="F793" s="100">
        <v>44204</v>
      </c>
      <c r="G793" s="105">
        <v>9.3000000000000007</v>
      </c>
      <c r="H793" s="20" t="s">
        <v>2589</v>
      </c>
      <c r="I793" s="20" t="s">
        <v>2591</v>
      </c>
      <c r="J793" s="13">
        <v>4053</v>
      </c>
      <c r="K793" t="s">
        <v>77</v>
      </c>
      <c r="L793" t="s">
        <v>76</v>
      </c>
      <c r="M793" s="20" t="str">
        <f t="shared" si="112"/>
        <v>S</v>
      </c>
      <c r="N793" s="3">
        <v>7</v>
      </c>
      <c r="O793" s="23">
        <f t="shared" si="113"/>
        <v>7</v>
      </c>
      <c r="P793" s="3">
        <v>29.3</v>
      </c>
      <c r="Q793" s="3">
        <f>VLOOKUP(J793,Aux_H_adj!$X$2:$Y$922,2,FALSE)</f>
        <v>28</v>
      </c>
      <c r="R793" s="3">
        <f>VLOOKUP(J793,Aux_H_adj!$X$2:$Z$922,3,FALSE)</f>
        <v>29.3</v>
      </c>
      <c r="S793" s="3">
        <f t="shared" si="110"/>
        <v>9.326479665185067</v>
      </c>
      <c r="T793" s="3">
        <v>59.3</v>
      </c>
      <c r="U793" s="23">
        <f t="shared" si="114"/>
        <v>35.72</v>
      </c>
      <c r="V793" s="3">
        <f t="shared" si="111"/>
        <v>11.370029134485003</v>
      </c>
      <c r="W793" s="27">
        <f t="shared" si="115"/>
        <v>6.7999999999999996E-3</v>
      </c>
      <c r="X793" s="27">
        <f t="shared" si="116"/>
        <v>1.0200000000000001E-2</v>
      </c>
      <c r="Y793" s="3">
        <f>VLOOKUP(K793,SSP!$B$2:$D$113,3,FALSE)</f>
        <v>0.44999999999999973</v>
      </c>
      <c r="Z793" s="3">
        <f>EXP(Ferez!$B$8+Ferez!$B$9*LN(X793)+Ferez!$B$10*LN(O793)+Ferez!$B$11*LN(Y793))</f>
        <v>15.805602376120046</v>
      </c>
      <c r="AA793" s="3">
        <f>EXP(Ferez!$C$8+Ferez!$C$9*LN(Z793))</f>
        <v>5.8121910503099965</v>
      </c>
      <c r="AB793" s="3">
        <f>Ferez!$D$8+Ferez!$D$9*Z793+Ferez!$D$10*AA793</f>
        <v>1.8266700359287986</v>
      </c>
      <c r="AC793" s="3">
        <f t="shared" si="117"/>
        <v>23.44446346235884</v>
      </c>
      <c r="AD793" s="3">
        <f>AC793*Ferez!$D$19</f>
        <v>11.72223173117942</v>
      </c>
      <c r="AE793" s="3">
        <f>(AD793/1000)*(10000/Ferez!$D$21)</f>
        <v>0.2930557932794855</v>
      </c>
      <c r="AF793" s="3">
        <f t="shared" si="118"/>
        <v>17.632272412048845</v>
      </c>
      <c r="AG793" s="3">
        <f>AF793*Ferez!$D$19</f>
        <v>8.8161362060244226</v>
      </c>
      <c r="AH793" s="3">
        <f>(AG793/1000)*(10000/Ferez!$D$21)</f>
        <v>0.22040340515061055</v>
      </c>
      <c r="AI793" s="3">
        <f>AE793*Ferez!$D$20</f>
        <v>1.0745379086914468</v>
      </c>
    </row>
    <row r="794" spans="1:35" x14ac:dyDescent="0.25">
      <c r="A794" s="4">
        <v>1646</v>
      </c>
      <c r="B794" s="21" t="s">
        <v>3522</v>
      </c>
      <c r="C794" s="104">
        <v>4</v>
      </c>
      <c r="D794" s="22" t="s">
        <v>2440</v>
      </c>
      <c r="E794" s="100">
        <v>40801</v>
      </c>
      <c r="F794" s="100">
        <v>44204</v>
      </c>
      <c r="G794" s="105">
        <v>9.3000000000000007</v>
      </c>
      <c r="H794" s="20" t="s">
        <v>2586</v>
      </c>
      <c r="I794" s="20" t="s">
        <v>2587</v>
      </c>
      <c r="J794" s="13">
        <v>4054</v>
      </c>
      <c r="K794" t="s">
        <v>9</v>
      </c>
      <c r="L794" t="s">
        <v>232</v>
      </c>
      <c r="M794" s="20" t="str">
        <f t="shared" si="112"/>
        <v>S</v>
      </c>
      <c r="N794" s="3">
        <v>8.5</v>
      </c>
      <c r="O794" s="23">
        <f t="shared" si="113"/>
        <v>8.5</v>
      </c>
      <c r="P794" s="3">
        <v>36</v>
      </c>
      <c r="Q794" s="3">
        <f>VLOOKUP(J794,Aux_H_adj!$X$2:$Y$922,2,FALSE)</f>
        <v>27</v>
      </c>
      <c r="R794" s="3">
        <f>VLOOKUP(J794,Aux_H_adj!$X$2:$Z$922,3,FALSE)</f>
        <v>36</v>
      </c>
      <c r="S794" s="3">
        <f t="shared" si="110"/>
        <v>11.459155902616464</v>
      </c>
      <c r="T794" s="3">
        <v>44.5</v>
      </c>
      <c r="U794" s="23">
        <f t="shared" si="114"/>
        <v>43.89</v>
      </c>
      <c r="V794" s="3">
        <f t="shared" si="111"/>
        <v>13.970620904606573</v>
      </c>
      <c r="W794" s="27">
        <f t="shared" si="115"/>
        <v>1.03E-2</v>
      </c>
      <c r="X794" s="27">
        <f t="shared" si="116"/>
        <v>1.5299999999999999E-2</v>
      </c>
      <c r="Y794" s="3">
        <f>VLOOKUP(K794,SSP!$B$2:$D$113,3,FALSE)</f>
        <v>0.76000000000000079</v>
      </c>
      <c r="Z794" s="3">
        <f>EXP(Ferez!$B$8+Ferez!$B$9*LN(X794)+Ferez!$B$10*LN(O794)+Ferez!$B$11*LN(Y794))</f>
        <v>47.745761783051975</v>
      </c>
      <c r="AA794" s="3">
        <f>EXP(Ferez!$C$8+Ferez!$C$9*LN(Z794))</f>
        <v>13.200102955787038</v>
      </c>
      <c r="AB794" s="3">
        <f>Ferez!$D$8+Ferez!$D$9*Z794+Ferez!$D$10*AA794</f>
        <v>5.1186432800852648</v>
      </c>
      <c r="AC794" s="3">
        <f t="shared" si="117"/>
        <v>66.064508018924272</v>
      </c>
      <c r="AD794" s="3">
        <f>AC794*Ferez!$D$19</f>
        <v>33.032254009462136</v>
      </c>
      <c r="AE794" s="3">
        <f>(AD794/1000)*(10000/Ferez!$D$21)</f>
        <v>0.82580635023655335</v>
      </c>
      <c r="AF794" s="3">
        <f t="shared" si="118"/>
        <v>52.864405063137241</v>
      </c>
      <c r="AG794" s="3">
        <f>AF794*Ferez!$D$19</f>
        <v>26.43220253156862</v>
      </c>
      <c r="AH794" s="3">
        <f>(AG794/1000)*(10000/Ferez!$D$21)</f>
        <v>0.66080506328921551</v>
      </c>
      <c r="AI794" s="3">
        <f>AE794*Ferez!$D$20</f>
        <v>3.0279566175340289</v>
      </c>
    </row>
    <row r="795" spans="1:35" x14ac:dyDescent="0.25">
      <c r="A795" s="4">
        <v>1647</v>
      </c>
      <c r="B795" s="21" t="s">
        <v>3522</v>
      </c>
      <c r="C795" s="104">
        <v>4</v>
      </c>
      <c r="D795" s="22" t="s">
        <v>2440</v>
      </c>
      <c r="E795" s="100">
        <v>40801</v>
      </c>
      <c r="F795" s="100">
        <v>44204</v>
      </c>
      <c r="G795" s="105">
        <v>9.3000000000000007</v>
      </c>
      <c r="H795" s="20" t="s">
        <v>2586</v>
      </c>
      <c r="I795" s="20" t="s">
        <v>2588</v>
      </c>
      <c r="J795" s="13">
        <v>4054</v>
      </c>
      <c r="K795" t="s">
        <v>9</v>
      </c>
      <c r="L795" t="s">
        <v>232</v>
      </c>
      <c r="M795" s="20" t="str">
        <f t="shared" si="112"/>
        <v>S</v>
      </c>
      <c r="N795" s="3">
        <v>8.5</v>
      </c>
      <c r="O795" s="23">
        <f t="shared" si="113"/>
        <v>6.53</v>
      </c>
      <c r="P795" s="3">
        <v>27</v>
      </c>
      <c r="Q795" s="3">
        <f>VLOOKUP(J795,Aux_H_adj!$X$2:$Y$922,2,FALSE)</f>
        <v>27</v>
      </c>
      <c r="R795" s="3">
        <f>VLOOKUP(J795,Aux_H_adj!$X$2:$Z$922,3,FALSE)</f>
        <v>36</v>
      </c>
      <c r="S795" s="3">
        <f t="shared" si="110"/>
        <v>8.5943669269623477</v>
      </c>
      <c r="T795" s="3">
        <v>44.5</v>
      </c>
      <c r="U795" s="23">
        <f t="shared" si="114"/>
        <v>32.92</v>
      </c>
      <c r="V795" s="3">
        <f t="shared" si="111"/>
        <v>10.478761453170391</v>
      </c>
      <c r="W795" s="27">
        <f t="shared" si="115"/>
        <v>5.7999999999999996E-3</v>
      </c>
      <c r="X795" s="27">
        <f t="shared" si="116"/>
        <v>8.6E-3</v>
      </c>
      <c r="Y795" s="3">
        <f>VLOOKUP(K795,SSP!$B$2:$D$113,3,FALSE)</f>
        <v>0.76000000000000079</v>
      </c>
      <c r="Z795" s="3">
        <f>EXP(Ferez!$B$8+Ferez!$B$9*LN(X795)+Ferez!$B$10*LN(O795)+Ferez!$B$11*LN(Y795))</f>
        <v>21.499266080177073</v>
      </c>
      <c r="AA795" s="3">
        <f>EXP(Ferez!$C$8+Ferez!$C$9*LN(Z795))</f>
        <v>7.3025814439606345</v>
      </c>
      <c r="AB795" s="3">
        <f>Ferez!$D$8+Ferez!$D$9*Z795+Ferez!$D$10*AA795</f>
        <v>2.3985461484242956</v>
      </c>
      <c r="AC795" s="3">
        <f t="shared" si="117"/>
        <v>31.200393672562001</v>
      </c>
      <c r="AD795" s="3">
        <f>AC795*Ferez!$D$19</f>
        <v>15.600196836281</v>
      </c>
      <c r="AE795" s="3">
        <f>(AD795/1000)*(10000/Ferez!$D$21)</f>
        <v>0.39000492090702504</v>
      </c>
      <c r="AF795" s="3">
        <f t="shared" si="118"/>
        <v>23.897812228601367</v>
      </c>
      <c r="AG795" s="3">
        <f>AF795*Ferez!$D$19</f>
        <v>11.948906114300684</v>
      </c>
      <c r="AH795" s="3">
        <f>(AG795/1000)*(10000/Ferez!$D$21)</f>
        <v>0.29872265285751709</v>
      </c>
      <c r="AI795" s="3">
        <f>AE795*Ferez!$D$20</f>
        <v>1.4300180433257583</v>
      </c>
    </row>
    <row r="796" spans="1:35" x14ac:dyDescent="0.25">
      <c r="A796" s="4">
        <v>1644</v>
      </c>
      <c r="B796" s="21" t="s">
        <v>3522</v>
      </c>
      <c r="C796" s="104">
        <v>4</v>
      </c>
      <c r="D796" s="22" t="s">
        <v>2440</v>
      </c>
      <c r="E796" s="100">
        <v>40801</v>
      </c>
      <c r="F796" s="100">
        <v>44204</v>
      </c>
      <c r="G796" s="105">
        <v>9.3000000000000007</v>
      </c>
      <c r="H796" s="20" t="s">
        <v>2583</v>
      </c>
      <c r="I796" s="20" t="s">
        <v>2584</v>
      </c>
      <c r="J796" s="13">
        <v>4055</v>
      </c>
      <c r="K796" t="s">
        <v>7</v>
      </c>
      <c r="L796" t="s">
        <v>193</v>
      </c>
      <c r="M796" s="20" t="str">
        <f t="shared" si="112"/>
        <v>S</v>
      </c>
      <c r="N796" s="3">
        <v>4.2</v>
      </c>
      <c r="O796" s="23">
        <f t="shared" si="113"/>
        <v>4.2</v>
      </c>
      <c r="P796" s="3">
        <v>15.1</v>
      </c>
      <c r="Q796" s="3">
        <f>VLOOKUP(J796,Aux_H_adj!$X$2:$Y$922,2,FALSE)</f>
        <v>8.5</v>
      </c>
      <c r="R796" s="3">
        <f>VLOOKUP(J796,Aux_H_adj!$X$2:$Z$922,3,FALSE)</f>
        <v>15.1</v>
      </c>
      <c r="S796" s="3">
        <f t="shared" si="110"/>
        <v>4.8064792813752391</v>
      </c>
      <c r="T796" s="3">
        <v>35.6</v>
      </c>
      <c r="U796" s="23">
        <f t="shared" si="114"/>
        <v>18.41</v>
      </c>
      <c r="V796" s="3">
        <f t="shared" si="111"/>
        <v>5.8600850046435866</v>
      </c>
      <c r="W796" s="27">
        <f t="shared" si="115"/>
        <v>1.8E-3</v>
      </c>
      <c r="X796" s="27">
        <f t="shared" si="116"/>
        <v>2.7000000000000001E-3</v>
      </c>
      <c r="Y796" s="3">
        <f>VLOOKUP(K796,SSP!$B$2:$D$113,3,FALSE)</f>
        <v>0.57999999999999996</v>
      </c>
      <c r="Z796" s="3">
        <f>EXP(Ferez!$B$8+Ferez!$B$9*LN(X796)+Ferez!$B$10*LN(O796)+Ferez!$B$11*LN(Y796))</f>
        <v>3.5704234763702285</v>
      </c>
      <c r="AA796" s="3">
        <f>EXP(Ferez!$C$8+Ferez!$C$9*LN(Z796))</f>
        <v>1.9273451827354462</v>
      </c>
      <c r="AB796" s="3">
        <f>Ferez!$D$8+Ferez!$D$9*Z796+Ferez!$D$10*AA796</f>
        <v>0.65657209017285156</v>
      </c>
      <c r="AC796" s="3">
        <f t="shared" si="117"/>
        <v>6.1543407492785267</v>
      </c>
      <c r="AD796" s="3">
        <f>AC796*Ferez!$D$19</f>
        <v>3.0771703746392634</v>
      </c>
      <c r="AE796" s="3">
        <f>(AD796/1000)*(10000/Ferez!$D$21)</f>
        <v>7.6929259365981578E-2</v>
      </c>
      <c r="AF796" s="3">
        <f t="shared" si="118"/>
        <v>4.2269955665430796</v>
      </c>
      <c r="AG796" s="3">
        <f>AF796*Ferez!$D$19</f>
        <v>2.1134977832715398</v>
      </c>
      <c r="AH796" s="3">
        <f>(AG796/1000)*(10000/Ferez!$D$21)</f>
        <v>5.2837444581788497E-2</v>
      </c>
      <c r="AI796" s="3">
        <f>AE796*Ferez!$D$20</f>
        <v>0.28207395100859911</v>
      </c>
    </row>
    <row r="797" spans="1:35" x14ac:dyDescent="0.25">
      <c r="A797" s="4">
        <v>1645</v>
      </c>
      <c r="B797" s="21" t="s">
        <v>3522</v>
      </c>
      <c r="C797" s="104">
        <v>4</v>
      </c>
      <c r="D797" s="22" t="s">
        <v>2440</v>
      </c>
      <c r="E797" s="100">
        <v>40801</v>
      </c>
      <c r="F797" s="100">
        <v>44204</v>
      </c>
      <c r="G797" s="105">
        <v>9.3000000000000007</v>
      </c>
      <c r="H797" s="20" t="s">
        <v>2583</v>
      </c>
      <c r="I797" s="20" t="s">
        <v>2585</v>
      </c>
      <c r="J797" s="13">
        <v>4055</v>
      </c>
      <c r="K797" t="s">
        <v>7</v>
      </c>
      <c r="L797" t="s">
        <v>193</v>
      </c>
      <c r="M797" s="20" t="str">
        <f t="shared" si="112"/>
        <v>S</v>
      </c>
      <c r="N797" s="3">
        <v>4.2</v>
      </c>
      <c r="O797" s="23">
        <f t="shared" si="113"/>
        <v>2.93</v>
      </c>
      <c r="P797" s="3">
        <v>8.5</v>
      </c>
      <c r="Q797" s="3">
        <f>VLOOKUP(J797,Aux_H_adj!$X$2:$Y$922,2,FALSE)</f>
        <v>8.5</v>
      </c>
      <c r="R797" s="3">
        <f>VLOOKUP(J797,Aux_H_adj!$X$2:$Z$922,3,FALSE)</f>
        <v>15.1</v>
      </c>
      <c r="S797" s="3">
        <f t="shared" si="110"/>
        <v>2.7056340325622208</v>
      </c>
      <c r="T797" s="3">
        <v>35.6</v>
      </c>
      <c r="U797" s="23">
        <f t="shared" si="114"/>
        <v>10.36</v>
      </c>
      <c r="V797" s="3">
        <f t="shared" si="111"/>
        <v>3.2976904208640714</v>
      </c>
      <c r="W797" s="27">
        <f t="shared" si="115"/>
        <v>5.9999999999999995E-4</v>
      </c>
      <c r="X797" s="27">
        <f t="shared" si="116"/>
        <v>8.9999999999999998E-4</v>
      </c>
      <c r="Y797" s="3">
        <f>VLOOKUP(K797,SSP!$B$2:$D$113,3,FALSE)</f>
        <v>0.57999999999999996</v>
      </c>
      <c r="Z797" s="3">
        <f>EXP(Ferez!$B$8+Ferez!$B$9*LN(X797)+Ferez!$B$10*LN(O797)+Ferez!$B$11*LN(Y797))</f>
        <v>0.89436024592657226</v>
      </c>
      <c r="AA797" s="3">
        <f>EXP(Ferez!$C$8+Ferez!$C$9*LN(Z797))</f>
        <v>0.69005191396343635</v>
      </c>
      <c r="AB797" s="3">
        <f>Ferez!$D$8+Ferez!$D$9*Z797+Ferez!$D$10*AA797</f>
        <v>0.43406897782950016</v>
      </c>
      <c r="AC797" s="3">
        <f t="shared" si="117"/>
        <v>2.0184811377195091</v>
      </c>
      <c r="AD797" s="3">
        <f>AC797*Ferez!$D$19</f>
        <v>1.0092405688597545</v>
      </c>
      <c r="AE797" s="3">
        <f>(AD797/1000)*(10000/Ferez!$D$21)</f>
        <v>2.5231014221493861E-2</v>
      </c>
      <c r="AF797" s="3">
        <f t="shared" si="118"/>
        <v>1.3284292237560724</v>
      </c>
      <c r="AG797" s="3">
        <f>AF797*Ferez!$D$19</f>
        <v>0.66421461187803621</v>
      </c>
      <c r="AH797" s="3">
        <f>(AG797/1000)*(10000/Ferez!$D$21)</f>
        <v>1.6605365296950905E-2</v>
      </c>
      <c r="AI797" s="3">
        <f>AE797*Ferez!$D$20</f>
        <v>9.2513718812144152E-2</v>
      </c>
    </row>
    <row r="798" spans="1:35" x14ac:dyDescent="0.25">
      <c r="A798" s="4">
        <v>1642</v>
      </c>
      <c r="B798" s="21" t="s">
        <v>3522</v>
      </c>
      <c r="C798" s="104">
        <v>4</v>
      </c>
      <c r="D798" s="22" t="s">
        <v>2440</v>
      </c>
      <c r="E798" s="100">
        <v>40801</v>
      </c>
      <c r="F798" s="100">
        <v>44204</v>
      </c>
      <c r="G798" s="105">
        <v>9.3000000000000007</v>
      </c>
      <c r="H798" s="20" t="s">
        <v>2580</v>
      </c>
      <c r="I798" s="20" t="s">
        <v>2581</v>
      </c>
      <c r="J798" s="13">
        <v>4056</v>
      </c>
      <c r="K798" t="s">
        <v>8</v>
      </c>
      <c r="L798" t="s">
        <v>120</v>
      </c>
      <c r="M798" s="20" t="str">
        <f t="shared" si="112"/>
        <v>S</v>
      </c>
      <c r="N798" s="3">
        <v>6.5</v>
      </c>
      <c r="O798" s="23">
        <f t="shared" si="113"/>
        <v>6.5</v>
      </c>
      <c r="P798" s="3">
        <v>23.2</v>
      </c>
      <c r="Q798" s="3">
        <f>VLOOKUP(J798,Aux_H_adj!$X$2:$Y$922,2,FALSE)</f>
        <v>14</v>
      </c>
      <c r="R798" s="3">
        <f>VLOOKUP(J798,Aux_H_adj!$X$2:$Z$922,3,FALSE)</f>
        <v>23.2</v>
      </c>
      <c r="S798" s="3">
        <f t="shared" si="110"/>
        <v>7.3847893594639435</v>
      </c>
      <c r="T798" s="3">
        <v>32</v>
      </c>
      <c r="U798" s="23">
        <f t="shared" si="114"/>
        <v>28.28</v>
      </c>
      <c r="V798" s="3">
        <f t="shared" si="111"/>
        <v>9.0018035812776009</v>
      </c>
      <c r="W798" s="27">
        <f t="shared" si="115"/>
        <v>4.3E-3</v>
      </c>
      <c r="X798" s="27">
        <f t="shared" si="116"/>
        <v>6.4000000000000003E-3</v>
      </c>
      <c r="Y798" s="3">
        <f>VLOOKUP(K798,SSP!$B$2:$D$113,3,FALSE)</f>
        <v>0.62000000000000022</v>
      </c>
      <c r="Z798" s="3">
        <f>EXP(Ferez!$B$8+Ferez!$B$9*LN(X798)+Ferez!$B$10*LN(O798)+Ferez!$B$11*LN(Y798))</f>
        <v>13.148065172646135</v>
      </c>
      <c r="AA798" s="3">
        <f>EXP(Ferez!$C$8+Ferez!$C$9*LN(Z798))</f>
        <v>5.0701402215914628</v>
      </c>
      <c r="AB798" s="3">
        <f>Ferez!$D$8+Ferez!$D$9*Z798+Ferez!$D$10*AA798</f>
        <v>1.5637460069815847</v>
      </c>
      <c r="AC798" s="3">
        <f t="shared" si="117"/>
        <v>19.781951401219182</v>
      </c>
      <c r="AD798" s="3">
        <f>AC798*Ferez!$D$19</f>
        <v>9.8909757006095909</v>
      </c>
      <c r="AE798" s="3">
        <f>(AD798/1000)*(10000/Ferez!$D$21)</f>
        <v>0.24727439251523978</v>
      </c>
      <c r="AF798" s="3">
        <f t="shared" si="118"/>
        <v>14.71181117962772</v>
      </c>
      <c r="AG798" s="3">
        <f>AF798*Ferez!$D$19</f>
        <v>7.3559055898138599</v>
      </c>
      <c r="AH798" s="3">
        <f>(AG798/1000)*(10000/Ferez!$D$21)</f>
        <v>0.18389763974534648</v>
      </c>
      <c r="AI798" s="3">
        <f>AE798*Ferez!$D$20</f>
        <v>0.90667277255587919</v>
      </c>
    </row>
    <row r="799" spans="1:35" x14ac:dyDescent="0.25">
      <c r="A799" s="4">
        <v>1643</v>
      </c>
      <c r="B799" s="21" t="s">
        <v>3522</v>
      </c>
      <c r="C799" s="104">
        <v>4</v>
      </c>
      <c r="D799" s="22" t="s">
        <v>2440</v>
      </c>
      <c r="E799" s="100">
        <v>40801</v>
      </c>
      <c r="F799" s="100">
        <v>44204</v>
      </c>
      <c r="G799" s="105">
        <v>9.3000000000000007</v>
      </c>
      <c r="H799" s="20" t="s">
        <v>2580</v>
      </c>
      <c r="I799" s="20" t="s">
        <v>2582</v>
      </c>
      <c r="J799" s="13">
        <v>4056</v>
      </c>
      <c r="K799" t="s">
        <v>8</v>
      </c>
      <c r="L799" t="s">
        <v>120</v>
      </c>
      <c r="M799" s="20" t="str">
        <f t="shared" si="112"/>
        <v>S</v>
      </c>
      <c r="N799" s="3">
        <v>6.5</v>
      </c>
      <c r="O799" s="23">
        <f t="shared" si="113"/>
        <v>4.49</v>
      </c>
      <c r="P799" s="3">
        <v>14</v>
      </c>
      <c r="Q799" s="3">
        <f>VLOOKUP(J799,Aux_H_adj!$X$2:$Y$922,2,FALSE)</f>
        <v>14</v>
      </c>
      <c r="R799" s="3">
        <f>VLOOKUP(J799,Aux_H_adj!$X$2:$Z$922,3,FALSE)</f>
        <v>23.2</v>
      </c>
      <c r="S799" s="3">
        <f t="shared" si="110"/>
        <v>4.45633840657307</v>
      </c>
      <c r="T799" s="3">
        <v>32</v>
      </c>
      <c r="U799" s="23">
        <f t="shared" si="114"/>
        <v>17.07</v>
      </c>
      <c r="V799" s="3">
        <f t="shared" si="111"/>
        <v>5.4335497571573068</v>
      </c>
      <c r="W799" s="27">
        <f t="shared" si="115"/>
        <v>1.6000000000000001E-3</v>
      </c>
      <c r="X799" s="27">
        <f t="shared" si="116"/>
        <v>2.3E-3</v>
      </c>
      <c r="Y799" s="3">
        <f>VLOOKUP(K799,SSP!$B$2:$D$113,3,FALSE)</f>
        <v>0.62000000000000022</v>
      </c>
      <c r="Z799" s="3">
        <f>EXP(Ferez!$B$8+Ferez!$B$9*LN(X799)+Ferez!$B$10*LN(O799)+Ferez!$B$11*LN(Y799))</f>
        <v>3.5027144126237881</v>
      </c>
      <c r="AA799" s="3">
        <f>EXP(Ferez!$C$8+Ferez!$C$9*LN(Z799))</f>
        <v>1.9001593459066071</v>
      </c>
      <c r="AB799" s="3">
        <f>Ferez!$D$8+Ferez!$D$9*Z799+Ferez!$D$10*AA799</f>
        <v>0.65058716109278458</v>
      </c>
      <c r="AC799" s="3">
        <f t="shared" si="117"/>
        <v>6.0534609196231797</v>
      </c>
      <c r="AD799" s="3">
        <f>AC799*Ferez!$D$19</f>
        <v>3.0267304598115898</v>
      </c>
      <c r="AE799" s="3">
        <f>(AD799/1000)*(10000/Ferez!$D$21)</f>
        <v>7.566826149528974E-2</v>
      </c>
      <c r="AF799" s="3">
        <f t="shared" si="118"/>
        <v>4.1533015737165728</v>
      </c>
      <c r="AG799" s="3">
        <f>AF799*Ferez!$D$19</f>
        <v>2.0766507868582864</v>
      </c>
      <c r="AH799" s="3">
        <f>(AG799/1000)*(10000/Ferez!$D$21)</f>
        <v>5.1916269671457169E-2</v>
      </c>
      <c r="AI799" s="3">
        <f>AE799*Ferez!$D$20</f>
        <v>0.27745029214939571</v>
      </c>
    </row>
    <row r="800" spans="1:35" x14ac:dyDescent="0.25">
      <c r="A800" s="4">
        <v>1639</v>
      </c>
      <c r="B800" s="21" t="s">
        <v>3522</v>
      </c>
      <c r="C800" s="104">
        <v>4</v>
      </c>
      <c r="D800" s="22" t="s">
        <v>2440</v>
      </c>
      <c r="E800" s="100">
        <v>40801</v>
      </c>
      <c r="F800" s="100">
        <v>44204</v>
      </c>
      <c r="G800" s="105">
        <v>9.3000000000000007</v>
      </c>
      <c r="H800" s="20" t="s">
        <v>2576</v>
      </c>
      <c r="I800" s="20" t="s">
        <v>2577</v>
      </c>
      <c r="J800" s="13">
        <v>4057</v>
      </c>
      <c r="K800" t="s">
        <v>77</v>
      </c>
      <c r="L800" t="s">
        <v>76</v>
      </c>
      <c r="M800" s="20" t="str">
        <f t="shared" si="112"/>
        <v>S</v>
      </c>
      <c r="N800" s="3">
        <v>9</v>
      </c>
      <c r="O800" s="23">
        <f t="shared" si="113"/>
        <v>7.23</v>
      </c>
      <c r="P800" s="3">
        <v>33.799999999999997</v>
      </c>
      <c r="Q800" s="3">
        <f>VLOOKUP(J800,Aux_H_adj!$X$2:$Y$922,2,FALSE)</f>
        <v>33.799999999999997</v>
      </c>
      <c r="R800" s="3">
        <f>VLOOKUP(J800,Aux_H_adj!$X$2:$Z$922,3,FALSE)</f>
        <v>48.4</v>
      </c>
      <c r="S800" s="3">
        <f t="shared" si="110"/>
        <v>10.758874153012124</v>
      </c>
      <c r="T800" s="3">
        <v>93</v>
      </c>
      <c r="U800" s="23">
        <f t="shared" si="114"/>
        <v>41.21</v>
      </c>
      <c r="V800" s="3">
        <f t="shared" si="111"/>
        <v>13.117550409634015</v>
      </c>
      <c r="W800" s="27">
        <f t="shared" si="115"/>
        <v>9.1000000000000004E-3</v>
      </c>
      <c r="X800" s="27">
        <f t="shared" si="116"/>
        <v>1.35E-2</v>
      </c>
      <c r="Y800" s="3">
        <f>VLOOKUP(K800,SSP!$B$2:$D$113,3,FALSE)</f>
        <v>0.44999999999999973</v>
      </c>
      <c r="Z800" s="3">
        <f>EXP(Ferez!$B$8+Ferez!$B$9*LN(X800)+Ferez!$B$10*LN(O800)+Ferez!$B$11*LN(Y800))</f>
        <v>21.249136345901519</v>
      </c>
      <c r="AA800" s="3">
        <f>EXP(Ferez!$C$8+Ferez!$C$9*LN(Z800))</f>
        <v>7.2394480658674967</v>
      </c>
      <c r="AB800" s="3">
        <f>Ferez!$D$8+Ferez!$D$9*Z800+Ferez!$D$10*AA800</f>
        <v>2.3732210496702502</v>
      </c>
      <c r="AC800" s="3">
        <f t="shared" si="117"/>
        <v>30.861805461439264</v>
      </c>
      <c r="AD800" s="3">
        <f>AC800*Ferez!$D$19</f>
        <v>15.430902730719632</v>
      </c>
      <c r="AE800" s="3">
        <f>(AD800/1000)*(10000/Ferez!$D$21)</f>
        <v>0.38577256826799078</v>
      </c>
      <c r="AF800" s="3">
        <f t="shared" si="118"/>
        <v>23.622357395571768</v>
      </c>
      <c r="AG800" s="3">
        <f>AF800*Ferez!$D$19</f>
        <v>11.811178697785884</v>
      </c>
      <c r="AH800" s="3">
        <f>(AG800/1000)*(10000/Ferez!$D$21)</f>
        <v>0.29527946744464711</v>
      </c>
      <c r="AI800" s="3">
        <f>AE800*Ferez!$D$20</f>
        <v>1.4144994169826328</v>
      </c>
    </row>
    <row r="801" spans="1:35" x14ac:dyDescent="0.25">
      <c r="A801" s="4">
        <v>1640</v>
      </c>
      <c r="B801" s="21" t="s">
        <v>3522</v>
      </c>
      <c r="C801" s="104">
        <v>4</v>
      </c>
      <c r="D801" s="22" t="s">
        <v>2440</v>
      </c>
      <c r="E801" s="100">
        <v>40801</v>
      </c>
      <c r="F801" s="100">
        <v>44204</v>
      </c>
      <c r="G801" s="105">
        <v>9.3000000000000007</v>
      </c>
      <c r="H801" s="20" t="s">
        <v>2576</v>
      </c>
      <c r="I801" s="20" t="s">
        <v>2578</v>
      </c>
      <c r="J801" s="13">
        <v>4057</v>
      </c>
      <c r="K801" t="s">
        <v>77</v>
      </c>
      <c r="L801" t="s">
        <v>76</v>
      </c>
      <c r="M801" s="20" t="str">
        <f t="shared" si="112"/>
        <v>S</v>
      </c>
      <c r="N801" s="3">
        <v>9</v>
      </c>
      <c r="O801" s="23">
        <f t="shared" si="113"/>
        <v>8.1199999999999992</v>
      </c>
      <c r="P801" s="3">
        <v>45</v>
      </c>
      <c r="Q801" s="3">
        <f>VLOOKUP(J801,Aux_H_adj!$X$2:$Y$922,2,FALSE)</f>
        <v>33.799999999999997</v>
      </c>
      <c r="R801" s="3">
        <f>VLOOKUP(J801,Aux_H_adj!$X$2:$Z$922,3,FALSE)</f>
        <v>48.4</v>
      </c>
      <c r="S801" s="3">
        <f t="shared" si="110"/>
        <v>14.323944878270581</v>
      </c>
      <c r="T801" s="3">
        <v>93</v>
      </c>
      <c r="U801" s="23">
        <f t="shared" si="114"/>
        <v>54.86</v>
      </c>
      <c r="V801" s="3">
        <f t="shared" si="111"/>
        <v>17.462480356042757</v>
      </c>
      <c r="W801" s="27">
        <f t="shared" si="115"/>
        <v>1.61E-2</v>
      </c>
      <c r="X801" s="27">
        <f t="shared" si="116"/>
        <v>2.3900000000000001E-2</v>
      </c>
      <c r="Y801" s="3">
        <f>VLOOKUP(K801,SSP!$B$2:$D$113,3,FALSE)</f>
        <v>0.44999999999999973</v>
      </c>
      <c r="Z801" s="3">
        <f>EXP(Ferez!$B$8+Ferez!$B$9*LN(X801)+Ferez!$B$10*LN(O801)+Ferez!$B$11*LN(Y801))</f>
        <v>40.758870576223025</v>
      </c>
      <c r="AA801" s="3">
        <f>EXP(Ferez!$C$8+Ferez!$C$9*LN(Z801))</f>
        <v>11.738012486952293</v>
      </c>
      <c r="AB801" s="3">
        <f>Ferez!$D$8+Ferez!$D$9*Z801+Ferez!$D$10*AA801</f>
        <v>4.385247232956166</v>
      </c>
      <c r="AC801" s="3">
        <f t="shared" si="117"/>
        <v>56.882130296131486</v>
      </c>
      <c r="AD801" s="3">
        <f>AC801*Ferez!$D$19</f>
        <v>28.441065148065743</v>
      </c>
      <c r="AE801" s="3">
        <f>(AD801/1000)*(10000/Ferez!$D$21)</f>
        <v>0.71102662870164357</v>
      </c>
      <c r="AF801" s="3">
        <f t="shared" si="118"/>
        <v>45.144117809179193</v>
      </c>
      <c r="AG801" s="3">
        <f>AF801*Ferez!$D$19</f>
        <v>22.572058904589596</v>
      </c>
      <c r="AH801" s="3">
        <f>(AG801/1000)*(10000/Ferez!$D$21)</f>
        <v>0.56430147261473995</v>
      </c>
      <c r="AI801" s="3">
        <f>AE801*Ferez!$D$20</f>
        <v>2.6070976385726929</v>
      </c>
    </row>
    <row r="802" spans="1:35" x14ac:dyDescent="0.25">
      <c r="A802" s="4">
        <v>1641</v>
      </c>
      <c r="B802" s="21" t="s">
        <v>3522</v>
      </c>
      <c r="C802" s="104">
        <v>4</v>
      </c>
      <c r="D802" s="22" t="s">
        <v>2440</v>
      </c>
      <c r="E802" s="100">
        <v>40801</v>
      </c>
      <c r="F802" s="100">
        <v>44204</v>
      </c>
      <c r="G802" s="105">
        <v>9.3000000000000007</v>
      </c>
      <c r="H802" s="20" t="s">
        <v>2576</v>
      </c>
      <c r="I802" s="20" t="s">
        <v>2579</v>
      </c>
      <c r="J802" s="13">
        <v>4057</v>
      </c>
      <c r="K802" t="s">
        <v>77</v>
      </c>
      <c r="L802" t="s">
        <v>76</v>
      </c>
      <c r="M802" s="20" t="str">
        <f t="shared" si="112"/>
        <v>S</v>
      </c>
      <c r="N802" s="3">
        <v>9</v>
      </c>
      <c r="O802" s="23">
        <f t="shared" si="113"/>
        <v>9</v>
      </c>
      <c r="P802" s="3">
        <v>48.4</v>
      </c>
      <c r="Q802" s="3">
        <f>VLOOKUP(J802,Aux_H_adj!$X$2:$Y$922,2,FALSE)</f>
        <v>33.799999999999997</v>
      </c>
      <c r="R802" s="3">
        <f>VLOOKUP(J802,Aux_H_adj!$X$2:$Z$922,3,FALSE)</f>
        <v>48.4</v>
      </c>
      <c r="S802" s="3">
        <f t="shared" si="110"/>
        <v>15.406198491295468</v>
      </c>
      <c r="T802" s="3">
        <v>93</v>
      </c>
      <c r="U802" s="23">
        <f t="shared" si="114"/>
        <v>59</v>
      </c>
      <c r="V802" s="3">
        <f t="shared" si="111"/>
        <v>18.780283284843652</v>
      </c>
      <c r="W802" s="27">
        <f t="shared" si="115"/>
        <v>1.8599999999999998E-2</v>
      </c>
      <c r="X802" s="27">
        <f t="shared" si="116"/>
        <v>2.7699999999999999E-2</v>
      </c>
      <c r="Y802" s="3">
        <f>VLOOKUP(K802,SSP!$B$2:$D$113,3,FALSE)</f>
        <v>0.44999999999999973</v>
      </c>
      <c r="Z802" s="3">
        <f>EXP(Ferez!$B$8+Ferez!$B$9*LN(X802)+Ferez!$B$10*LN(O802)+Ferez!$B$11*LN(Y802))</f>
        <v>51.729749079419832</v>
      </c>
      <c r="AA802" s="3">
        <f>EXP(Ferez!$C$8+Ferez!$C$9*LN(Z802))</f>
        <v>14.008833988649849</v>
      </c>
      <c r="AB802" s="3">
        <f>Ferez!$D$8+Ferez!$D$9*Z802+Ferez!$D$10*AA802</f>
        <v>5.538984767758043</v>
      </c>
      <c r="AC802" s="3">
        <f t="shared" si="117"/>
        <v>71.277567835827725</v>
      </c>
      <c r="AD802" s="3">
        <f>AC802*Ferez!$D$19</f>
        <v>35.638783917913862</v>
      </c>
      <c r="AE802" s="3">
        <f>(AD802/1000)*(10000/Ferez!$D$21)</f>
        <v>0.89096959794784658</v>
      </c>
      <c r="AF802" s="3">
        <f t="shared" si="118"/>
        <v>57.268733847177877</v>
      </c>
      <c r="AG802" s="3">
        <f>AF802*Ferez!$D$19</f>
        <v>28.634366923588939</v>
      </c>
      <c r="AH802" s="3">
        <f>(AG802/1000)*(10000/Ferez!$D$21)</f>
        <v>0.71585917308972347</v>
      </c>
      <c r="AI802" s="3">
        <f>AE802*Ferez!$D$20</f>
        <v>3.2668885258087705</v>
      </c>
    </row>
    <row r="803" spans="1:35" x14ac:dyDescent="0.25">
      <c r="A803" s="4">
        <v>1638</v>
      </c>
      <c r="B803" s="21" t="s">
        <v>3522</v>
      </c>
      <c r="C803" s="104">
        <v>4</v>
      </c>
      <c r="D803" s="22" t="s">
        <v>2440</v>
      </c>
      <c r="E803" s="100">
        <v>40801</v>
      </c>
      <c r="F803" s="100">
        <v>44204</v>
      </c>
      <c r="G803" s="105">
        <v>9.3000000000000007</v>
      </c>
      <c r="H803" s="20" t="s">
        <v>2574</v>
      </c>
      <c r="I803" s="20" t="s">
        <v>2575</v>
      </c>
      <c r="J803" s="13">
        <v>4058</v>
      </c>
      <c r="K803" t="s">
        <v>9</v>
      </c>
      <c r="L803" t="s">
        <v>232</v>
      </c>
      <c r="M803" s="20" t="str">
        <f t="shared" si="112"/>
        <v>N</v>
      </c>
      <c r="N803" s="3">
        <v>9.5</v>
      </c>
      <c r="O803" s="23">
        <f t="shared" si="113"/>
        <v>9.5</v>
      </c>
      <c r="P803" s="3">
        <v>53</v>
      </c>
      <c r="Q803" s="3">
        <f>VLOOKUP(J803,Aux_H_adj!$X$2:$Y$922,2,FALSE)</f>
        <v>53</v>
      </c>
      <c r="R803" s="3">
        <f>VLOOKUP(J803,Aux_H_adj!$X$2:$Z$922,3,FALSE)</f>
        <v>53</v>
      </c>
      <c r="S803" s="3">
        <f t="shared" si="110"/>
        <v>16.870423967740905</v>
      </c>
      <c r="T803" s="3">
        <v>60</v>
      </c>
      <c r="U803" s="23">
        <f t="shared" si="114"/>
        <v>60</v>
      </c>
      <c r="V803" s="3">
        <f t="shared" si="111"/>
        <v>19.098593171027442</v>
      </c>
      <c r="W803" s="27">
        <f t="shared" si="115"/>
        <v>2.24E-2</v>
      </c>
      <c r="X803" s="27">
        <f t="shared" si="116"/>
        <v>2.86E-2</v>
      </c>
      <c r="Y803" s="3">
        <f>VLOOKUP(K803,SSP!$B$2:$D$113,3,FALSE)</f>
        <v>0.76000000000000079</v>
      </c>
      <c r="Z803" s="3">
        <f>EXP(Ferez!$B$8+Ferez!$B$9*LN(X803)+Ferez!$B$10*LN(O803)+Ferez!$B$11*LN(Y803))</f>
        <v>95.960947150106051</v>
      </c>
      <c r="AA803" s="3">
        <f>EXP(Ferez!$C$8+Ferez!$C$9*LN(Z803))</f>
        <v>22.157089930546679</v>
      </c>
      <c r="AB803" s="3">
        <f>Ferez!$D$8+Ferez!$D$9*Z803+Ferez!$D$10*AA803</f>
        <v>10.277321815122809</v>
      </c>
      <c r="AC803" s="3">
        <f t="shared" si="117"/>
        <v>128.39535889577553</v>
      </c>
      <c r="AD803" s="3">
        <f>AC803*Ferez!$D$19</f>
        <v>64.197679447887765</v>
      </c>
      <c r="AE803" s="3">
        <f>(AD803/1000)*(10000/Ferez!$D$21)</f>
        <v>1.6049419861971941</v>
      </c>
      <c r="AF803" s="3">
        <f t="shared" si="118"/>
        <v>106.23826896522885</v>
      </c>
      <c r="AG803" s="3">
        <f>AF803*Ferez!$D$19</f>
        <v>53.119134482614427</v>
      </c>
      <c r="AH803" s="3">
        <f>(AG803/1000)*(10000/Ferez!$D$21)</f>
        <v>1.3279783620653607</v>
      </c>
      <c r="AI803" s="3">
        <f>AE803*Ferez!$D$20</f>
        <v>5.8847872827230443</v>
      </c>
    </row>
    <row r="804" spans="1:35" x14ac:dyDescent="0.25">
      <c r="A804" s="4">
        <v>1634</v>
      </c>
      <c r="B804" s="21" t="s">
        <v>3522</v>
      </c>
      <c r="C804" s="104">
        <v>4</v>
      </c>
      <c r="D804" s="22" t="s">
        <v>2440</v>
      </c>
      <c r="E804" s="100">
        <v>40801</v>
      </c>
      <c r="F804" s="100">
        <v>44204</v>
      </c>
      <c r="G804" s="105">
        <v>9.3000000000000007</v>
      </c>
      <c r="H804" s="20" t="s">
        <v>2569</v>
      </c>
      <c r="I804" s="20" t="s">
        <v>2570</v>
      </c>
      <c r="J804" s="13">
        <v>4059</v>
      </c>
      <c r="K804" t="s">
        <v>79</v>
      </c>
      <c r="L804" t="s">
        <v>78</v>
      </c>
      <c r="M804" s="20" t="str">
        <f t="shared" si="112"/>
        <v>S</v>
      </c>
      <c r="N804" s="3">
        <v>9.6999999999999993</v>
      </c>
      <c r="O804" s="23">
        <f t="shared" si="113"/>
        <v>6.79</v>
      </c>
      <c r="P804" s="3">
        <v>29.3</v>
      </c>
      <c r="Q804" s="3">
        <f>VLOOKUP(J804,Aux_H_adj!$X$2:$Y$922,2,FALSE)</f>
        <v>18.5</v>
      </c>
      <c r="R804" s="3">
        <f>VLOOKUP(J804,Aux_H_adj!$X$2:$Z$922,3,FALSE)</f>
        <v>32.4</v>
      </c>
      <c r="S804" s="3">
        <f t="shared" si="110"/>
        <v>9.326479665185067</v>
      </c>
      <c r="T804" s="3">
        <v>84</v>
      </c>
      <c r="U804" s="23">
        <f t="shared" si="114"/>
        <v>35.72</v>
      </c>
      <c r="V804" s="3">
        <f t="shared" si="111"/>
        <v>11.370029134485003</v>
      </c>
      <c r="W804" s="27">
        <f t="shared" si="115"/>
        <v>6.7999999999999996E-3</v>
      </c>
      <c r="X804" s="27">
        <f t="shared" si="116"/>
        <v>1.0200000000000001E-2</v>
      </c>
      <c r="Y804" s="3">
        <f>VLOOKUP(K804,SSP!$B$2:$D$113,3,FALSE)</f>
        <v>0.31000000000000155</v>
      </c>
      <c r="Z804" s="3">
        <f>EXP(Ferez!$B$8+Ferez!$B$9*LN(X804)+Ferez!$B$10*LN(O804)+Ferez!$B$11*LN(Y804))</f>
        <v>10.486895607753238</v>
      </c>
      <c r="AA804" s="3">
        <f>EXP(Ferez!$C$8+Ferez!$C$9*LN(Z804))</f>
        <v>4.2869405283090183</v>
      </c>
      <c r="AB804" s="3">
        <f>Ferez!$D$8+Ferez!$D$9*Z804+Ferez!$D$10*AA804</f>
        <v>1.3039230163589224</v>
      </c>
      <c r="AC804" s="3">
        <f t="shared" si="117"/>
        <v>16.07775915242118</v>
      </c>
      <c r="AD804" s="3">
        <f>AC804*Ferez!$D$19</f>
        <v>8.03887957621059</v>
      </c>
      <c r="AE804" s="3">
        <f>(AD804/1000)*(10000/Ferez!$D$21)</f>
        <v>0.20097198940526476</v>
      </c>
      <c r="AF804" s="3">
        <f t="shared" si="118"/>
        <v>11.790818624112161</v>
      </c>
      <c r="AG804" s="3">
        <f>AF804*Ferez!$D$19</f>
        <v>5.8954093120560804</v>
      </c>
      <c r="AH804" s="3">
        <f>(AG804/1000)*(10000/Ferez!$D$21)</f>
        <v>0.14738523280140201</v>
      </c>
      <c r="AI804" s="3">
        <f>AE804*Ferez!$D$20</f>
        <v>0.73689729448597074</v>
      </c>
    </row>
    <row r="805" spans="1:35" x14ac:dyDescent="0.25">
      <c r="A805" s="4">
        <v>1635</v>
      </c>
      <c r="B805" s="21" t="s">
        <v>3522</v>
      </c>
      <c r="C805" s="104">
        <v>4</v>
      </c>
      <c r="D805" s="22" t="s">
        <v>2440</v>
      </c>
      <c r="E805" s="100">
        <v>40801</v>
      </c>
      <c r="F805" s="100">
        <v>44204</v>
      </c>
      <c r="G805" s="105">
        <v>9.3000000000000007</v>
      </c>
      <c r="H805" s="20" t="s">
        <v>2569</v>
      </c>
      <c r="I805" s="20" t="s">
        <v>2571</v>
      </c>
      <c r="J805" s="13">
        <v>4059</v>
      </c>
      <c r="K805" t="s">
        <v>79</v>
      </c>
      <c r="L805" t="s">
        <v>78</v>
      </c>
      <c r="M805" s="20" t="str">
        <f t="shared" si="112"/>
        <v>S</v>
      </c>
      <c r="N805" s="3">
        <v>9.6999999999999993</v>
      </c>
      <c r="O805" s="23">
        <f t="shared" si="113"/>
        <v>9.6999999999999993</v>
      </c>
      <c r="P805" s="3">
        <v>32.4</v>
      </c>
      <c r="Q805" s="3">
        <f>VLOOKUP(J805,Aux_H_adj!$X$2:$Y$922,2,FALSE)</f>
        <v>18.5</v>
      </c>
      <c r="R805" s="3">
        <f>VLOOKUP(J805,Aux_H_adj!$X$2:$Z$922,3,FALSE)</f>
        <v>32.4</v>
      </c>
      <c r="S805" s="3">
        <f t="shared" si="110"/>
        <v>10.313240312354818</v>
      </c>
      <c r="T805" s="3">
        <v>84</v>
      </c>
      <c r="U805" s="23">
        <f t="shared" si="114"/>
        <v>39.5</v>
      </c>
      <c r="V805" s="3">
        <f t="shared" si="111"/>
        <v>12.573240504259733</v>
      </c>
      <c r="W805" s="27">
        <f t="shared" si="115"/>
        <v>8.3999999999999995E-3</v>
      </c>
      <c r="X805" s="27">
        <f t="shared" si="116"/>
        <v>1.24E-2</v>
      </c>
      <c r="Y805" s="3">
        <f>VLOOKUP(K805,SSP!$B$2:$D$113,3,FALSE)</f>
        <v>0.31000000000000155</v>
      </c>
      <c r="Z805" s="3">
        <f>EXP(Ferez!$B$8+Ferez!$B$9*LN(X805)+Ferez!$B$10*LN(O805)+Ferez!$B$11*LN(Y805))</f>
        <v>17.771814568852946</v>
      </c>
      <c r="AA805" s="3">
        <f>EXP(Ferez!$C$8+Ferez!$C$9*LN(Z805))</f>
        <v>6.3404711205483819</v>
      </c>
      <c r="AB805" s="3">
        <f>Ferez!$D$8+Ferez!$D$9*Z805+Ferez!$D$10*AA805</f>
        <v>2.0229854901009192</v>
      </c>
      <c r="AC805" s="3">
        <f t="shared" si="117"/>
        <v>26.135271179502247</v>
      </c>
      <c r="AD805" s="3">
        <f>AC805*Ferez!$D$19</f>
        <v>13.067635589751124</v>
      </c>
      <c r="AE805" s="3">
        <f>(AD805/1000)*(10000/Ferez!$D$21)</f>
        <v>0.32669088974377808</v>
      </c>
      <c r="AF805" s="3">
        <f t="shared" si="118"/>
        <v>19.794800058953864</v>
      </c>
      <c r="AG805" s="3">
        <f>AF805*Ferez!$D$19</f>
        <v>9.8974000294769322</v>
      </c>
      <c r="AH805" s="3">
        <f>(AG805/1000)*(10000/Ferez!$D$21)</f>
        <v>0.24743500073692329</v>
      </c>
      <c r="AI805" s="3">
        <f>AE805*Ferez!$D$20</f>
        <v>1.1978665957271863</v>
      </c>
    </row>
    <row r="806" spans="1:35" x14ac:dyDescent="0.25">
      <c r="A806" s="4">
        <v>1636</v>
      </c>
      <c r="B806" s="21" t="s">
        <v>3522</v>
      </c>
      <c r="C806" s="104">
        <v>4</v>
      </c>
      <c r="D806" s="22" t="s">
        <v>2440</v>
      </c>
      <c r="E806" s="100">
        <v>40801</v>
      </c>
      <c r="F806" s="100">
        <v>44204</v>
      </c>
      <c r="G806" s="105">
        <v>9.3000000000000007</v>
      </c>
      <c r="H806" s="20" t="s">
        <v>2569</v>
      </c>
      <c r="I806" s="20" t="s">
        <v>2572</v>
      </c>
      <c r="J806" s="13">
        <v>4059</v>
      </c>
      <c r="K806" t="s">
        <v>79</v>
      </c>
      <c r="L806" t="s">
        <v>78</v>
      </c>
      <c r="M806" s="20" t="str">
        <f t="shared" si="112"/>
        <v>S</v>
      </c>
      <c r="N806" s="3">
        <v>9.6999999999999993</v>
      </c>
      <c r="O806" s="23">
        <f t="shared" si="113"/>
        <v>5.36</v>
      </c>
      <c r="P806" s="3">
        <v>18.5</v>
      </c>
      <c r="Q806" s="3">
        <f>VLOOKUP(J806,Aux_H_adj!$X$2:$Y$922,2,FALSE)</f>
        <v>18.5</v>
      </c>
      <c r="R806" s="3">
        <f>VLOOKUP(J806,Aux_H_adj!$X$2:$Z$922,3,FALSE)</f>
        <v>32.4</v>
      </c>
      <c r="S806" s="3">
        <f t="shared" si="110"/>
        <v>5.8887328944001274</v>
      </c>
      <c r="T806" s="3">
        <v>84</v>
      </c>
      <c r="U806" s="23">
        <f t="shared" si="114"/>
        <v>22.55</v>
      </c>
      <c r="V806" s="3">
        <f t="shared" si="111"/>
        <v>7.1778879334444801</v>
      </c>
      <c r="W806" s="27">
        <f t="shared" si="115"/>
        <v>2.7000000000000001E-3</v>
      </c>
      <c r="X806" s="27">
        <f t="shared" si="116"/>
        <v>4.0000000000000001E-3</v>
      </c>
      <c r="Y806" s="3">
        <f>VLOOKUP(K806,SSP!$B$2:$D$113,3,FALSE)</f>
        <v>0.31000000000000155</v>
      </c>
      <c r="Z806" s="3">
        <f>EXP(Ferez!$B$8+Ferez!$B$9*LN(X806)+Ferez!$B$10*LN(O806)+Ferez!$B$11*LN(Y806))</f>
        <v>3.4493963953814326</v>
      </c>
      <c r="AA806" s="3">
        <f>EXP(Ferez!$C$8+Ferez!$C$9*LN(Z806))</f>
        <v>1.8786561424014565</v>
      </c>
      <c r="AB806" s="3">
        <f>Ferez!$D$8+Ferez!$D$9*Z806+Ferez!$D$10*AA806</f>
        <v>0.64588251799801655</v>
      </c>
      <c r="AC806" s="3">
        <f t="shared" si="117"/>
        <v>5.9739350557809052</v>
      </c>
      <c r="AD806" s="3">
        <f>AC806*Ferez!$D$19</f>
        <v>2.9869675278904526</v>
      </c>
      <c r="AE806" s="3">
        <f>(AD806/1000)*(10000/Ferez!$D$21)</f>
        <v>7.4674188197261321E-2</v>
      </c>
      <c r="AF806" s="3">
        <f t="shared" si="118"/>
        <v>4.0952789133794489</v>
      </c>
      <c r="AG806" s="3">
        <f>AF806*Ferez!$D$19</f>
        <v>2.0476394566897245</v>
      </c>
      <c r="AH806" s="3">
        <f>(AG806/1000)*(10000/Ferez!$D$21)</f>
        <v>5.1190986417243116E-2</v>
      </c>
      <c r="AI806" s="3">
        <f>AE806*Ferez!$D$20</f>
        <v>0.27380535672329148</v>
      </c>
    </row>
    <row r="807" spans="1:35" x14ac:dyDescent="0.25">
      <c r="A807" s="4">
        <v>1637</v>
      </c>
      <c r="B807" s="21" t="s">
        <v>3522</v>
      </c>
      <c r="C807" s="104">
        <v>4</v>
      </c>
      <c r="D807" s="22" t="s">
        <v>2440</v>
      </c>
      <c r="E807" s="100">
        <v>40801</v>
      </c>
      <c r="F807" s="100">
        <v>44204</v>
      </c>
      <c r="G807" s="105">
        <v>9.3000000000000007</v>
      </c>
      <c r="H807" s="20" t="s">
        <v>2569</v>
      </c>
      <c r="I807" s="20" t="s">
        <v>2573</v>
      </c>
      <c r="J807" s="13">
        <v>4059</v>
      </c>
      <c r="K807" t="s">
        <v>79</v>
      </c>
      <c r="L807" t="s">
        <v>78</v>
      </c>
      <c r="M807" s="20" t="str">
        <f t="shared" si="112"/>
        <v>S</v>
      </c>
      <c r="N807" s="3">
        <v>9.6999999999999993</v>
      </c>
      <c r="O807" s="23">
        <f t="shared" si="113"/>
        <v>5.37</v>
      </c>
      <c r="P807" s="3">
        <v>18.600000000000001</v>
      </c>
      <c r="Q807" s="3">
        <f>VLOOKUP(J807,Aux_H_adj!$X$2:$Y$922,2,FALSE)</f>
        <v>18.5</v>
      </c>
      <c r="R807" s="3">
        <f>VLOOKUP(J807,Aux_H_adj!$X$2:$Z$922,3,FALSE)</f>
        <v>32.4</v>
      </c>
      <c r="S807" s="3">
        <f t="shared" si="110"/>
        <v>5.9205638830185068</v>
      </c>
      <c r="T807" s="3">
        <v>84</v>
      </c>
      <c r="U807" s="23">
        <f t="shared" si="114"/>
        <v>22.68</v>
      </c>
      <c r="V807" s="3">
        <f t="shared" si="111"/>
        <v>7.2192682186483728</v>
      </c>
      <c r="W807" s="27">
        <f t="shared" si="115"/>
        <v>2.8E-3</v>
      </c>
      <c r="X807" s="27">
        <f t="shared" si="116"/>
        <v>4.1000000000000003E-3</v>
      </c>
      <c r="Y807" s="3">
        <f>VLOOKUP(K807,SSP!$B$2:$D$113,3,FALSE)</f>
        <v>0.31000000000000155</v>
      </c>
      <c r="Z807" s="3">
        <f>EXP(Ferez!$B$8+Ferez!$B$9*LN(X807)+Ferez!$B$10*LN(O807)+Ferez!$B$11*LN(Y807))</f>
        <v>3.5371609409686893</v>
      </c>
      <c r="AA807" s="3">
        <f>EXP(Ferez!$C$8+Ferez!$C$9*LN(Z807))</f>
        <v>1.9140067380982428</v>
      </c>
      <c r="AB807" s="3">
        <f>Ferez!$D$8+Ferez!$D$9*Z807+Ferez!$D$10*AA807</f>
        <v>0.65363050638972786</v>
      </c>
      <c r="AC807" s="3">
        <f t="shared" si="117"/>
        <v>6.1047981854566604</v>
      </c>
      <c r="AD807" s="3">
        <f>AC807*Ferez!$D$19</f>
        <v>3.0523990927283302</v>
      </c>
      <c r="AE807" s="3">
        <f>(AD807/1000)*(10000/Ferez!$D$21)</f>
        <v>7.6309977318208252E-2</v>
      </c>
      <c r="AF807" s="3">
        <f t="shared" si="118"/>
        <v>4.1907914473584169</v>
      </c>
      <c r="AG807" s="3">
        <f>AF807*Ferez!$D$19</f>
        <v>2.0953957236792085</v>
      </c>
      <c r="AH807" s="3">
        <f>(AG807/1000)*(10000/Ferez!$D$21)</f>
        <v>5.238489309198021E-2</v>
      </c>
      <c r="AI807" s="3">
        <f>AE807*Ferez!$D$20</f>
        <v>0.27980325016676361</v>
      </c>
    </row>
    <row r="808" spans="1:35" x14ac:dyDescent="0.25">
      <c r="A808" s="4">
        <v>1633</v>
      </c>
      <c r="B808" s="21" t="s">
        <v>3522</v>
      </c>
      <c r="C808" s="104">
        <v>4</v>
      </c>
      <c r="D808" s="22" t="s">
        <v>2440</v>
      </c>
      <c r="E808" s="100">
        <v>40801</v>
      </c>
      <c r="F808" s="100">
        <v>44204</v>
      </c>
      <c r="G808" s="105">
        <v>9.3000000000000007</v>
      </c>
      <c r="H808" s="20" t="s">
        <v>2567</v>
      </c>
      <c r="I808" s="20" t="s">
        <v>2568</v>
      </c>
      <c r="J808" s="13">
        <v>4060</v>
      </c>
      <c r="K808" t="s">
        <v>159</v>
      </c>
      <c r="L808" t="s">
        <v>158</v>
      </c>
      <c r="M808" s="20" t="str">
        <f t="shared" si="112"/>
        <v>N</v>
      </c>
      <c r="N808" s="3">
        <v>6.5</v>
      </c>
      <c r="O808" s="23">
        <f t="shared" si="113"/>
        <v>6.5</v>
      </c>
      <c r="P808" s="3">
        <v>14.7</v>
      </c>
      <c r="Q808" s="3">
        <f>VLOOKUP(J808,Aux_H_adj!$X$2:$Y$922,2,FALSE)</f>
        <v>14.7</v>
      </c>
      <c r="R808" s="3">
        <f>VLOOKUP(J808,Aux_H_adj!$X$2:$Z$922,3,FALSE)</f>
        <v>14.7</v>
      </c>
      <c r="S808" s="3">
        <f t="shared" si="110"/>
        <v>4.6791553269017232</v>
      </c>
      <c r="T808" s="3">
        <v>45</v>
      </c>
      <c r="U808" s="23">
        <f t="shared" si="114"/>
        <v>45</v>
      </c>
      <c r="V808" s="3">
        <f t="shared" si="111"/>
        <v>14.323944878270581</v>
      </c>
      <c r="W808" s="27">
        <f t="shared" si="115"/>
        <v>1.6999999999999999E-3</v>
      </c>
      <c r="X808" s="27">
        <f t="shared" si="116"/>
        <v>1.61E-2</v>
      </c>
      <c r="Y808" s="3">
        <f>VLOOKUP(K808,SSP!$B$2:$D$113,3,FALSE)</f>
        <v>0.53</v>
      </c>
      <c r="Z808" s="3">
        <f>EXP(Ferez!$B$8+Ferez!$B$9*LN(X808)+Ferez!$B$10*LN(O808)+Ferez!$B$11*LN(Y808))</f>
        <v>26.780551391121122</v>
      </c>
      <c r="AA808" s="3">
        <f>EXP(Ferez!$C$8+Ferez!$C$9*LN(Z808))</f>
        <v>8.5952257999215362</v>
      </c>
      <c r="AB808" s="3">
        <f>Ferez!$D$8+Ferez!$D$9*Z808+Ferez!$D$10*AA808</f>
        <v>2.9367452581525741</v>
      </c>
      <c r="AC808" s="3">
        <f t="shared" si="117"/>
        <v>38.312522449195235</v>
      </c>
      <c r="AD808" s="3">
        <f>AC808*Ferez!$D$19</f>
        <v>19.156261224597618</v>
      </c>
      <c r="AE808" s="3">
        <f>(AD808/1000)*(10000/Ferez!$D$21)</f>
        <v>0.47890653061494048</v>
      </c>
      <c r="AF808" s="3">
        <f t="shared" si="118"/>
        <v>29.717296649273695</v>
      </c>
      <c r="AG808" s="3">
        <f>AF808*Ferez!$D$19</f>
        <v>14.858648324636848</v>
      </c>
      <c r="AH808" s="3">
        <f>(AG808/1000)*(10000/Ferez!$D$21)</f>
        <v>0.37146620811592118</v>
      </c>
      <c r="AI808" s="3">
        <f>AE808*Ferez!$D$20</f>
        <v>1.7559906122547817</v>
      </c>
    </row>
    <row r="809" spans="1:35" x14ac:dyDescent="0.25">
      <c r="A809" s="4">
        <v>1630</v>
      </c>
      <c r="B809" s="21" t="s">
        <v>3522</v>
      </c>
      <c r="C809" s="104">
        <v>4</v>
      </c>
      <c r="D809" s="22" t="s">
        <v>2440</v>
      </c>
      <c r="E809" s="100">
        <v>40801</v>
      </c>
      <c r="F809" s="100">
        <v>44204</v>
      </c>
      <c r="G809" s="105">
        <v>9.3000000000000007</v>
      </c>
      <c r="H809" s="20" t="s">
        <v>2563</v>
      </c>
      <c r="I809" s="20" t="s">
        <v>2564</v>
      </c>
      <c r="J809" s="13">
        <v>4061</v>
      </c>
      <c r="K809" t="s">
        <v>79</v>
      </c>
      <c r="L809" t="s">
        <v>78</v>
      </c>
      <c r="M809" s="20" t="str">
        <f t="shared" si="112"/>
        <v>S</v>
      </c>
      <c r="N809" s="3">
        <v>10</v>
      </c>
      <c r="O809" s="23">
        <f t="shared" si="113"/>
        <v>10</v>
      </c>
      <c r="P809" s="3">
        <v>52.3</v>
      </c>
      <c r="Q809" s="3">
        <f>VLOOKUP(J809,Aux_H_adj!$X$2:$Y$922,2,FALSE)</f>
        <v>30.3</v>
      </c>
      <c r="R809" s="3">
        <f>VLOOKUP(J809,Aux_H_adj!$X$2:$Z$922,3,FALSE)</f>
        <v>52.3</v>
      </c>
      <c r="S809" s="3">
        <f t="shared" si="110"/>
        <v>16.647607047412251</v>
      </c>
      <c r="T809" s="3">
        <v>106.8</v>
      </c>
      <c r="U809" s="23">
        <f t="shared" si="114"/>
        <v>63.76</v>
      </c>
      <c r="V809" s="3">
        <f t="shared" si="111"/>
        <v>20.295438343078494</v>
      </c>
      <c r="W809" s="27">
        <f t="shared" si="115"/>
        <v>2.18E-2</v>
      </c>
      <c r="X809" s="27">
        <f t="shared" si="116"/>
        <v>3.2399999999999998E-2</v>
      </c>
      <c r="Y809" s="3">
        <f>VLOOKUP(K809,SSP!$B$2:$D$113,3,FALSE)</f>
        <v>0.31000000000000155</v>
      </c>
      <c r="Z809" s="3">
        <f>EXP(Ferez!$B$8+Ferez!$B$9*LN(X809)+Ferez!$B$10*LN(O809)+Ferez!$B$11*LN(Y809))</f>
        <v>45.353088621361579</v>
      </c>
      <c r="AA809" s="3">
        <f>EXP(Ferez!$C$8+Ferez!$C$9*LN(Z809))</f>
        <v>12.706052437518119</v>
      </c>
      <c r="AB809" s="3">
        <f>Ferez!$D$8+Ferez!$D$9*Z809+Ferez!$D$10*AA809</f>
        <v>4.8669175901508748</v>
      </c>
      <c r="AC809" s="3">
        <f t="shared" si="117"/>
        <v>62.926058649030573</v>
      </c>
      <c r="AD809" s="3">
        <f>AC809*Ferez!$D$19</f>
        <v>31.463029324515286</v>
      </c>
      <c r="AE809" s="3">
        <f>(AD809/1000)*(10000/Ferez!$D$21)</f>
        <v>0.7865757331128822</v>
      </c>
      <c r="AF809" s="3">
        <f t="shared" si="118"/>
        <v>50.220006211512455</v>
      </c>
      <c r="AG809" s="3">
        <f>AF809*Ferez!$D$19</f>
        <v>25.110003105756228</v>
      </c>
      <c r="AH809" s="3">
        <f>(AG809/1000)*(10000/Ferez!$D$21)</f>
        <v>0.62775007764390578</v>
      </c>
      <c r="AI809" s="3">
        <f>AE809*Ferez!$D$20</f>
        <v>2.8841110214139012</v>
      </c>
    </row>
    <row r="810" spans="1:35" x14ac:dyDescent="0.25">
      <c r="A810" s="4">
        <v>1631</v>
      </c>
      <c r="B810" s="21" t="s">
        <v>3522</v>
      </c>
      <c r="C810" s="104">
        <v>4</v>
      </c>
      <c r="D810" s="22" t="s">
        <v>2440</v>
      </c>
      <c r="E810" s="100">
        <v>40801</v>
      </c>
      <c r="F810" s="100">
        <v>44204</v>
      </c>
      <c r="G810" s="105">
        <v>9.3000000000000007</v>
      </c>
      <c r="H810" s="20" t="s">
        <v>2563</v>
      </c>
      <c r="I810" s="20" t="s">
        <v>2565</v>
      </c>
      <c r="J810" s="13">
        <v>4061</v>
      </c>
      <c r="K810" t="s">
        <v>79</v>
      </c>
      <c r="L810" t="s">
        <v>78</v>
      </c>
      <c r="M810" s="20" t="str">
        <f t="shared" si="112"/>
        <v>S</v>
      </c>
      <c r="N810" s="3">
        <v>10</v>
      </c>
      <c r="O810" s="23">
        <f t="shared" si="113"/>
        <v>8.17</v>
      </c>
      <c r="P810" s="3">
        <v>45.7</v>
      </c>
      <c r="Q810" s="3">
        <f>VLOOKUP(J810,Aux_H_adj!$X$2:$Y$922,2,FALSE)</f>
        <v>30.3</v>
      </c>
      <c r="R810" s="3">
        <f>VLOOKUP(J810,Aux_H_adj!$X$2:$Z$922,3,FALSE)</f>
        <v>52.3</v>
      </c>
      <c r="S810" s="3">
        <f t="shared" si="110"/>
        <v>14.546761798599235</v>
      </c>
      <c r="T810" s="3">
        <v>106.8</v>
      </c>
      <c r="U810" s="23">
        <f t="shared" si="114"/>
        <v>55.71</v>
      </c>
      <c r="V810" s="3">
        <f t="shared" si="111"/>
        <v>17.73304375929898</v>
      </c>
      <c r="W810" s="27">
        <f t="shared" si="115"/>
        <v>1.66E-2</v>
      </c>
      <c r="X810" s="27">
        <f t="shared" si="116"/>
        <v>2.47E-2</v>
      </c>
      <c r="Y810" s="3">
        <f>VLOOKUP(K810,SSP!$B$2:$D$113,3,FALSE)</f>
        <v>0.31000000000000155</v>
      </c>
      <c r="Z810" s="3">
        <f>EXP(Ferez!$B$8+Ferez!$B$9*LN(X810)+Ferez!$B$10*LN(O810)+Ferez!$B$11*LN(Y810))</f>
        <v>28.896927367691255</v>
      </c>
      <c r="AA810" s="3">
        <f>EXP(Ferez!$C$8+Ferez!$C$9*LN(Z810))</f>
        <v>9.0942346544706112</v>
      </c>
      <c r="AB810" s="3">
        <f>Ferez!$D$8+Ferez!$D$9*Z810+Ferez!$D$10*AA810</f>
        <v>3.154056123591245</v>
      </c>
      <c r="AC810" s="3">
        <f t="shared" si="117"/>
        <v>41.145218145753113</v>
      </c>
      <c r="AD810" s="3">
        <f>AC810*Ferez!$D$19</f>
        <v>20.572609072876556</v>
      </c>
      <c r="AE810" s="3">
        <f>(AD810/1000)*(10000/Ferez!$D$21)</f>
        <v>0.514315226821914</v>
      </c>
      <c r="AF810" s="3">
        <f t="shared" si="118"/>
        <v>32.050983491282501</v>
      </c>
      <c r="AG810" s="3">
        <f>AF810*Ferez!$D$19</f>
        <v>16.025491745641251</v>
      </c>
      <c r="AH810" s="3">
        <f>(AG810/1000)*(10000/Ferez!$D$21)</f>
        <v>0.40063729364103123</v>
      </c>
      <c r="AI810" s="3">
        <f>AE810*Ferez!$D$20</f>
        <v>1.885822498347018</v>
      </c>
    </row>
    <row r="811" spans="1:35" x14ac:dyDescent="0.25">
      <c r="A811" s="4">
        <v>1632</v>
      </c>
      <c r="B811" s="21" t="s">
        <v>3522</v>
      </c>
      <c r="C811" s="104">
        <v>4</v>
      </c>
      <c r="D811" s="22" t="s">
        <v>2440</v>
      </c>
      <c r="E811" s="100">
        <v>40801</v>
      </c>
      <c r="F811" s="100">
        <v>44204</v>
      </c>
      <c r="G811" s="105">
        <v>9.3000000000000007</v>
      </c>
      <c r="H811" s="20" t="s">
        <v>2563</v>
      </c>
      <c r="I811" s="20" t="s">
        <v>2566</v>
      </c>
      <c r="J811" s="13">
        <v>4061</v>
      </c>
      <c r="K811" t="s">
        <v>79</v>
      </c>
      <c r="L811" t="s">
        <v>78</v>
      </c>
      <c r="M811" s="20" t="str">
        <f t="shared" si="112"/>
        <v>S</v>
      </c>
      <c r="N811" s="3">
        <v>10</v>
      </c>
      <c r="O811" s="23">
        <f t="shared" si="113"/>
        <v>6.89</v>
      </c>
      <c r="P811" s="3">
        <v>30.3</v>
      </c>
      <c r="Q811" s="3">
        <f>VLOOKUP(J811,Aux_H_adj!$X$2:$Y$922,2,FALSE)</f>
        <v>30.3</v>
      </c>
      <c r="R811" s="3">
        <f>VLOOKUP(J811,Aux_H_adj!$X$2:$Z$922,3,FALSE)</f>
        <v>52.3</v>
      </c>
      <c r="S811" s="3">
        <f t="shared" si="110"/>
        <v>9.6447895513688575</v>
      </c>
      <c r="T811" s="3">
        <v>106.8</v>
      </c>
      <c r="U811" s="23">
        <f t="shared" si="114"/>
        <v>36.94</v>
      </c>
      <c r="V811" s="3">
        <f t="shared" si="111"/>
        <v>11.758367195629226</v>
      </c>
      <c r="W811" s="27">
        <f t="shared" si="115"/>
        <v>7.3000000000000001E-3</v>
      </c>
      <c r="X811" s="27">
        <f t="shared" si="116"/>
        <v>1.09E-2</v>
      </c>
      <c r="Y811" s="3">
        <f>VLOOKUP(K811,SSP!$B$2:$D$113,3,FALSE)</f>
        <v>0.31000000000000155</v>
      </c>
      <c r="Z811" s="3">
        <f>EXP(Ferez!$B$8+Ferez!$B$9*LN(X811)+Ferez!$B$10*LN(O811)+Ferez!$B$11*LN(Y811))</f>
        <v>11.323766276028058</v>
      </c>
      <c r="AA811" s="3">
        <f>EXP(Ferez!$C$8+Ferez!$C$9*LN(Z811))</f>
        <v>4.5382422095694626</v>
      </c>
      <c r="AB811" s="3">
        <f>Ferez!$D$8+Ferez!$D$9*Z811+Ferez!$D$10*AA811</f>
        <v>1.3851992463051324</v>
      </c>
      <c r="AC811" s="3">
        <f t="shared" si="117"/>
        <v>17.247207731902652</v>
      </c>
      <c r="AD811" s="3">
        <f>AC811*Ferez!$D$19</f>
        <v>8.6236038659513259</v>
      </c>
      <c r="AE811" s="3">
        <f>(AD811/1000)*(10000/Ferez!$D$21)</f>
        <v>0.21559009664878312</v>
      </c>
      <c r="AF811" s="3">
        <f t="shared" si="118"/>
        <v>12.708965522333191</v>
      </c>
      <c r="AG811" s="3">
        <f>AF811*Ferez!$D$19</f>
        <v>6.3544827611665955</v>
      </c>
      <c r="AH811" s="3">
        <f>(AG811/1000)*(10000/Ferez!$D$21)</f>
        <v>0.15886206902916489</v>
      </c>
      <c r="AI811" s="3">
        <f>AE811*Ferez!$D$20</f>
        <v>0.7904970210455381</v>
      </c>
    </row>
    <row r="812" spans="1:35" x14ac:dyDescent="0.25">
      <c r="A812" s="4">
        <v>1629</v>
      </c>
      <c r="B812" s="21" t="s">
        <v>3522</v>
      </c>
      <c r="C812" s="104">
        <v>4</v>
      </c>
      <c r="D812" s="22" t="s">
        <v>2440</v>
      </c>
      <c r="E812" s="100">
        <v>40801</v>
      </c>
      <c r="F812" s="100">
        <v>44204</v>
      </c>
      <c r="G812" s="105">
        <v>9.3000000000000007</v>
      </c>
      <c r="H812" s="20" t="s">
        <v>2561</v>
      </c>
      <c r="I812" s="20" t="s">
        <v>2562</v>
      </c>
      <c r="J812" s="13">
        <v>4062</v>
      </c>
      <c r="K812" t="s">
        <v>8</v>
      </c>
      <c r="L812" t="s">
        <v>120</v>
      </c>
      <c r="M812" s="20" t="str">
        <f t="shared" si="112"/>
        <v>N</v>
      </c>
      <c r="N812" s="3">
        <v>9.5</v>
      </c>
      <c r="O812" s="23">
        <f t="shared" si="113"/>
        <v>9.5</v>
      </c>
      <c r="P812" s="3">
        <v>45</v>
      </c>
      <c r="Q812" s="3">
        <f>VLOOKUP(J812,Aux_H_adj!$X$2:$Y$922,2,FALSE)</f>
        <v>45</v>
      </c>
      <c r="R812" s="3">
        <f>VLOOKUP(J812,Aux_H_adj!$X$2:$Z$922,3,FALSE)</f>
        <v>45</v>
      </c>
      <c r="S812" s="3">
        <f t="shared" si="110"/>
        <v>14.323944878270581</v>
      </c>
      <c r="T812" s="3">
        <v>66</v>
      </c>
      <c r="U812" s="23">
        <f t="shared" si="114"/>
        <v>66</v>
      </c>
      <c r="V812" s="3">
        <f t="shared" si="111"/>
        <v>21.008452488130185</v>
      </c>
      <c r="W812" s="27">
        <f t="shared" si="115"/>
        <v>1.61E-2</v>
      </c>
      <c r="X812" s="27">
        <f t="shared" si="116"/>
        <v>3.4700000000000002E-2</v>
      </c>
      <c r="Y812" s="3">
        <f>VLOOKUP(K812,SSP!$B$2:$D$113,3,FALSE)</f>
        <v>0.62000000000000022</v>
      </c>
      <c r="Z812" s="3">
        <f>EXP(Ferez!$B$8+Ferez!$B$9*LN(X812)+Ferez!$B$10*LN(O812)+Ferez!$B$11*LN(Y812))</f>
        <v>93.551162204310685</v>
      </c>
      <c r="AA812" s="3">
        <f>EXP(Ferez!$C$8+Ferez!$C$9*LN(Z812))</f>
        <v>21.742897096688701</v>
      </c>
      <c r="AB812" s="3">
        <f>Ferez!$D$8+Ferez!$D$9*Z812+Ferez!$D$10*AA812</f>
        <v>10.016605875075756</v>
      </c>
      <c r="AC812" s="3">
        <f t="shared" si="117"/>
        <v>125.31066517607513</v>
      </c>
      <c r="AD812" s="3">
        <f>AC812*Ferez!$D$19</f>
        <v>62.655332588037567</v>
      </c>
      <c r="AE812" s="3">
        <f>(AD812/1000)*(10000/Ferez!$D$21)</f>
        <v>1.5663833147009392</v>
      </c>
      <c r="AF812" s="3">
        <f t="shared" si="118"/>
        <v>103.56776807938644</v>
      </c>
      <c r="AG812" s="3">
        <f>AF812*Ferez!$D$19</f>
        <v>51.78388403969322</v>
      </c>
      <c r="AH812" s="3">
        <f>(AG812/1000)*(10000/Ferez!$D$21)</f>
        <v>1.2945971009923305</v>
      </c>
      <c r="AI812" s="3">
        <f>AE812*Ferez!$D$20</f>
        <v>5.7434054872367764</v>
      </c>
    </row>
    <row r="813" spans="1:35" x14ac:dyDescent="0.25">
      <c r="A813" s="4">
        <v>1628</v>
      </c>
      <c r="B813" s="21" t="s">
        <v>3522</v>
      </c>
      <c r="C813" s="104">
        <v>4</v>
      </c>
      <c r="D813" s="22" t="s">
        <v>2440</v>
      </c>
      <c r="E813" s="100">
        <v>40801</v>
      </c>
      <c r="F813" s="100">
        <v>44204</v>
      </c>
      <c r="G813" s="105">
        <v>9.3000000000000007</v>
      </c>
      <c r="H813" s="20" t="s">
        <v>2559</v>
      </c>
      <c r="I813" s="20" t="s">
        <v>2560</v>
      </c>
      <c r="J813" s="13">
        <v>4063</v>
      </c>
      <c r="K813" t="s">
        <v>7</v>
      </c>
      <c r="L813" t="s">
        <v>193</v>
      </c>
      <c r="M813" s="20" t="str">
        <f t="shared" si="112"/>
        <v>N</v>
      </c>
      <c r="N813" s="3">
        <v>6.3</v>
      </c>
      <c r="O813" s="23">
        <f t="shared" si="113"/>
        <v>6.3</v>
      </c>
      <c r="P813" s="3">
        <v>13</v>
      </c>
      <c r="Q813" s="3">
        <f>VLOOKUP(J813,Aux_H_adj!$X$2:$Y$922,2,FALSE)</f>
        <v>13</v>
      </c>
      <c r="R813" s="3">
        <f>VLOOKUP(J813,Aux_H_adj!$X$2:$Z$922,3,FALSE)</f>
        <v>13</v>
      </c>
      <c r="S813" s="3">
        <f t="shared" si="110"/>
        <v>4.1380285203892786</v>
      </c>
      <c r="T813" s="3">
        <v>25.3</v>
      </c>
      <c r="U813" s="23">
        <f t="shared" si="114"/>
        <v>25.3</v>
      </c>
      <c r="V813" s="3">
        <f t="shared" si="111"/>
        <v>8.0532401204499049</v>
      </c>
      <c r="W813" s="27">
        <f t="shared" si="115"/>
        <v>1.2999999999999999E-3</v>
      </c>
      <c r="X813" s="27">
        <f t="shared" si="116"/>
        <v>5.1000000000000004E-3</v>
      </c>
      <c r="Y813" s="3">
        <f>VLOOKUP(K813,SSP!$B$2:$D$113,3,FALSE)</f>
        <v>0.57999999999999996</v>
      </c>
      <c r="Z813" s="3">
        <f>EXP(Ferez!$B$8+Ferez!$B$9*LN(X813)+Ferez!$B$10*LN(O813)+Ferez!$B$11*LN(Y813))</f>
        <v>9.6166692441241075</v>
      </c>
      <c r="AA813" s="3">
        <f>EXP(Ferez!$C$8+Ferez!$C$9*LN(Z813))</f>
        <v>4.0200630657755214</v>
      </c>
      <c r="AB813" s="3">
        <f>Ferez!$D$8+Ferez!$D$9*Z813+Ferez!$D$10*AA813</f>
        <v>1.2198866461885409</v>
      </c>
      <c r="AC813" s="3">
        <f t="shared" si="117"/>
        <v>14.85661895608817</v>
      </c>
      <c r="AD813" s="3">
        <f>AC813*Ferez!$D$19</f>
        <v>7.4283094780440848</v>
      </c>
      <c r="AE813" s="3">
        <f>(AD813/1000)*(10000/Ferez!$D$21)</f>
        <v>0.1857077369511021</v>
      </c>
      <c r="AF813" s="3">
        <f t="shared" si="118"/>
        <v>10.836555890312649</v>
      </c>
      <c r="AG813" s="3">
        <f>AF813*Ferez!$D$19</f>
        <v>5.4182779451563245</v>
      </c>
      <c r="AH813" s="3">
        <f>(AG813/1000)*(10000/Ferez!$D$21)</f>
        <v>0.13545694862890811</v>
      </c>
      <c r="AI813" s="3">
        <f>AE813*Ferez!$D$20</f>
        <v>0.68092836882070762</v>
      </c>
    </row>
    <row r="814" spans="1:35" x14ac:dyDescent="0.25">
      <c r="A814" s="4">
        <v>1626</v>
      </c>
      <c r="B814" s="21" t="s">
        <v>3522</v>
      </c>
      <c r="C814" s="104">
        <v>4</v>
      </c>
      <c r="D814" s="22" t="s">
        <v>2440</v>
      </c>
      <c r="E814" s="100">
        <v>40801</v>
      </c>
      <c r="F814" s="100">
        <v>44204</v>
      </c>
      <c r="G814" s="105">
        <v>9.3000000000000007</v>
      </c>
      <c r="H814" s="20" t="s">
        <v>2556</v>
      </c>
      <c r="I814" s="20" t="s">
        <v>2557</v>
      </c>
      <c r="J814" s="13">
        <v>4064</v>
      </c>
      <c r="K814" t="s">
        <v>79</v>
      </c>
      <c r="L814" t="s">
        <v>78</v>
      </c>
      <c r="M814" s="20" t="str">
        <f t="shared" si="112"/>
        <v>S</v>
      </c>
      <c r="N814" s="3">
        <v>10</v>
      </c>
      <c r="O814" s="23">
        <f t="shared" si="113"/>
        <v>10</v>
      </c>
      <c r="P814" s="3">
        <v>31</v>
      </c>
      <c r="Q814" s="3">
        <f>VLOOKUP(J814,Aux_H_adj!$X$2:$Y$922,2,FALSE)</f>
        <v>18.8</v>
      </c>
      <c r="R814" s="3">
        <f>VLOOKUP(J814,Aux_H_adj!$X$2:$Z$922,3,FALSE)</f>
        <v>31</v>
      </c>
      <c r="S814" s="3">
        <f t="shared" si="110"/>
        <v>9.8676064716975116</v>
      </c>
      <c r="T814" s="3">
        <v>48.5</v>
      </c>
      <c r="U814" s="23">
        <f t="shared" si="114"/>
        <v>37.79</v>
      </c>
      <c r="V814" s="3">
        <f t="shared" si="111"/>
        <v>12.02893059888545</v>
      </c>
      <c r="W814" s="27">
        <f t="shared" si="115"/>
        <v>7.6E-3</v>
      </c>
      <c r="X814" s="27">
        <f t="shared" si="116"/>
        <v>1.14E-2</v>
      </c>
      <c r="Y814" s="3">
        <f>VLOOKUP(K814,SSP!$B$2:$D$113,3,FALSE)</f>
        <v>0.31000000000000155</v>
      </c>
      <c r="Z814" s="3">
        <f>EXP(Ferez!$B$8+Ferez!$B$9*LN(X814)+Ferez!$B$10*LN(O814)+Ferez!$B$11*LN(Y814))</f>
        <v>16.902235048406524</v>
      </c>
      <c r="AA814" s="3">
        <f>EXP(Ferez!$C$8+Ferez!$C$9*LN(Z814))</f>
        <v>6.1087978838228842</v>
      </c>
      <c r="AB814" s="3">
        <f>Ferez!$D$8+Ferez!$D$9*Z814+Ferez!$D$10*AA814</f>
        <v>1.9359933797612774</v>
      </c>
      <c r="AC814" s="3">
        <f t="shared" si="117"/>
        <v>24.947026311990687</v>
      </c>
      <c r="AD814" s="3">
        <f>AC814*Ferez!$D$19</f>
        <v>12.473513155995343</v>
      </c>
      <c r="AE814" s="3">
        <f>(AD814/1000)*(10000/Ferez!$D$21)</f>
        <v>0.3118378288998836</v>
      </c>
      <c r="AF814" s="3">
        <f t="shared" si="118"/>
        <v>18.838228428167803</v>
      </c>
      <c r="AG814" s="3">
        <f>AF814*Ferez!$D$19</f>
        <v>9.4191142140839013</v>
      </c>
      <c r="AH814" s="3">
        <f>(AG814/1000)*(10000/Ferez!$D$21)</f>
        <v>0.23547785535209753</v>
      </c>
      <c r="AI814" s="3">
        <f>AE814*Ferez!$D$20</f>
        <v>1.1434053726329065</v>
      </c>
    </row>
    <row r="815" spans="1:35" x14ac:dyDescent="0.25">
      <c r="A815" s="4">
        <v>1627</v>
      </c>
      <c r="B815" s="21" t="s">
        <v>3522</v>
      </c>
      <c r="C815" s="104">
        <v>4</v>
      </c>
      <c r="D815" s="22" t="s">
        <v>2440</v>
      </c>
      <c r="E815" s="100">
        <v>40801</v>
      </c>
      <c r="F815" s="100">
        <v>44204</v>
      </c>
      <c r="G815" s="105">
        <v>9.3000000000000007</v>
      </c>
      <c r="H815" s="20" t="s">
        <v>2556</v>
      </c>
      <c r="I815" s="20" t="s">
        <v>2558</v>
      </c>
      <c r="J815" s="13">
        <v>4064</v>
      </c>
      <c r="K815" t="s">
        <v>79</v>
      </c>
      <c r="L815" t="s">
        <v>78</v>
      </c>
      <c r="M815" s="20" t="str">
        <f t="shared" si="112"/>
        <v>S</v>
      </c>
      <c r="N815" s="3">
        <v>10</v>
      </c>
      <c r="O815" s="23">
        <f t="shared" si="113"/>
        <v>5.41</v>
      </c>
      <c r="P815" s="3">
        <v>18.8</v>
      </c>
      <c r="Q815" s="3">
        <f>VLOOKUP(J815,Aux_H_adj!$X$2:$Y$922,2,FALSE)</f>
        <v>18.8</v>
      </c>
      <c r="R815" s="3">
        <f>VLOOKUP(J815,Aux_H_adj!$X$2:$Z$922,3,FALSE)</f>
        <v>31</v>
      </c>
      <c r="S815" s="3">
        <f t="shared" si="110"/>
        <v>5.9842258602552647</v>
      </c>
      <c r="T815" s="3">
        <v>48.5</v>
      </c>
      <c r="U815" s="23">
        <f t="shared" si="114"/>
        <v>22.92</v>
      </c>
      <c r="V815" s="3">
        <f t="shared" si="111"/>
        <v>7.2956625913324826</v>
      </c>
      <c r="W815" s="27">
        <f t="shared" si="115"/>
        <v>2.8E-3</v>
      </c>
      <c r="X815" s="27">
        <f t="shared" si="116"/>
        <v>4.1999999999999997E-3</v>
      </c>
      <c r="Y815" s="3">
        <f>VLOOKUP(K815,SSP!$B$2:$D$113,3,FALSE)</f>
        <v>0.31000000000000155</v>
      </c>
      <c r="Z815" s="3">
        <f>EXP(Ferez!$B$8+Ferez!$B$9*LN(X815)+Ferez!$B$10*LN(O815)+Ferez!$B$11*LN(Y815))</f>
        <v>3.644540876772921</v>
      </c>
      <c r="AA815" s="3">
        <f>EXP(Ferez!$C$8+Ferez!$C$9*LN(Z815))</f>
        <v>1.9569519950602576</v>
      </c>
      <c r="AB815" s="3">
        <f>Ferez!$D$8+Ferez!$D$9*Z815+Ferez!$D$10*AA815</f>
        <v>0.66313657223774158</v>
      </c>
      <c r="AC815" s="3">
        <f t="shared" si="117"/>
        <v>6.2646294440709198</v>
      </c>
      <c r="AD815" s="3">
        <f>AC815*Ferez!$D$19</f>
        <v>3.1323147220354599</v>
      </c>
      <c r="AE815" s="3">
        <f>(AD815/1000)*(10000/Ferez!$D$21)</f>
        <v>7.8307868050886492E-2</v>
      </c>
      <c r="AF815" s="3">
        <f t="shared" si="118"/>
        <v>4.3076774490106624</v>
      </c>
      <c r="AG815" s="3">
        <f>AF815*Ferez!$D$19</f>
        <v>2.1538387245053312</v>
      </c>
      <c r="AH815" s="3">
        <f>(AG815/1000)*(10000/Ferez!$D$21)</f>
        <v>5.3845968112633279E-2</v>
      </c>
      <c r="AI815" s="3">
        <f>AE815*Ferez!$D$20</f>
        <v>0.28712884951991713</v>
      </c>
    </row>
    <row r="816" spans="1:35" x14ac:dyDescent="0.25">
      <c r="A816" s="4">
        <v>1625</v>
      </c>
      <c r="B816" s="21" t="s">
        <v>3522</v>
      </c>
      <c r="C816" s="104">
        <v>4</v>
      </c>
      <c r="D816" s="22" t="s">
        <v>2440</v>
      </c>
      <c r="E816" s="100">
        <v>40801</v>
      </c>
      <c r="F816" s="100">
        <v>44204</v>
      </c>
      <c r="G816" s="105">
        <v>9.3000000000000007</v>
      </c>
      <c r="H816" s="20" t="s">
        <v>2554</v>
      </c>
      <c r="I816" s="20" t="s">
        <v>2555</v>
      </c>
      <c r="J816" s="13">
        <v>4065</v>
      </c>
      <c r="K816" t="s">
        <v>127</v>
      </c>
      <c r="L816" t="s">
        <v>126</v>
      </c>
      <c r="M816" s="20" t="str">
        <f t="shared" si="112"/>
        <v>N</v>
      </c>
      <c r="N816" s="3">
        <v>6.2</v>
      </c>
      <c r="O816" s="23">
        <f t="shared" si="113"/>
        <v>6.2</v>
      </c>
      <c r="P816" s="3">
        <v>21.8</v>
      </c>
      <c r="Q816" s="3">
        <f>VLOOKUP(J816,Aux_H_adj!$X$2:$Y$922,2,FALSE)</f>
        <v>21.8</v>
      </c>
      <c r="R816" s="3">
        <f>VLOOKUP(J816,Aux_H_adj!$X$2:$Z$922,3,FALSE)</f>
        <v>21.8</v>
      </c>
      <c r="S816" s="3">
        <f t="shared" si="110"/>
        <v>6.9391555188066372</v>
      </c>
      <c r="T816" s="3">
        <v>25.1</v>
      </c>
      <c r="U816" s="23">
        <f t="shared" si="114"/>
        <v>25.1</v>
      </c>
      <c r="V816" s="3">
        <f t="shared" si="111"/>
        <v>7.989578143213147</v>
      </c>
      <c r="W816" s="27">
        <f t="shared" si="115"/>
        <v>3.8E-3</v>
      </c>
      <c r="X816" s="27">
        <f t="shared" si="116"/>
        <v>5.0000000000000001E-3</v>
      </c>
      <c r="Y816" s="3">
        <f>VLOOKUP(K816,SSP!$B$2:$D$113,3,FALSE)</f>
        <v>0.61999999999999966</v>
      </c>
      <c r="Z816" s="3">
        <f>EXP(Ferez!$B$8+Ferez!$B$9*LN(X816)+Ferez!$B$10*LN(O816)+Ferez!$B$11*LN(Y816))</f>
        <v>9.9500185889055857</v>
      </c>
      <c r="AA816" s="3">
        <f>EXP(Ferez!$C$8+Ferez!$C$9*LN(Z816))</f>
        <v>4.1230009822545934</v>
      </c>
      <c r="AB816" s="3">
        <f>Ferez!$D$8+Ferez!$D$9*Z816+Ferez!$D$10*AA816</f>
        <v>1.2520166419312853</v>
      </c>
      <c r="AC816" s="3">
        <f t="shared" si="117"/>
        <v>15.325036213091465</v>
      </c>
      <c r="AD816" s="3">
        <f>AC816*Ferez!$D$19</f>
        <v>7.6625181065457326</v>
      </c>
      <c r="AE816" s="3">
        <f>(AD816/1000)*(10000/Ferez!$D$21)</f>
        <v>0.19156295266364332</v>
      </c>
      <c r="AF816" s="3">
        <f t="shared" si="118"/>
        <v>11.20203523083687</v>
      </c>
      <c r="AG816" s="3">
        <f>AF816*Ferez!$D$19</f>
        <v>5.601017615418435</v>
      </c>
      <c r="AH816" s="3">
        <f>(AG816/1000)*(10000/Ferez!$D$21)</f>
        <v>0.14002544038546086</v>
      </c>
      <c r="AI816" s="3">
        <f>AE816*Ferez!$D$20</f>
        <v>0.70239749310002542</v>
      </c>
    </row>
    <row r="817" spans="1:35" x14ac:dyDescent="0.25">
      <c r="A817" s="4">
        <v>1622</v>
      </c>
      <c r="B817" s="21" t="s">
        <v>3522</v>
      </c>
      <c r="C817" s="104">
        <v>4</v>
      </c>
      <c r="D817" s="22" t="s">
        <v>2440</v>
      </c>
      <c r="E817" s="100">
        <v>40801</v>
      </c>
      <c r="F817" s="100">
        <v>44204</v>
      </c>
      <c r="G817" s="105">
        <v>9.3000000000000007</v>
      </c>
      <c r="H817" s="20" t="s">
        <v>2550</v>
      </c>
      <c r="I817" s="20" t="s">
        <v>2551</v>
      </c>
      <c r="J817" s="13">
        <v>4066</v>
      </c>
      <c r="K817" t="s">
        <v>159</v>
      </c>
      <c r="L817" t="s">
        <v>158</v>
      </c>
      <c r="M817" s="20" t="str">
        <f t="shared" si="112"/>
        <v>S</v>
      </c>
      <c r="N817" s="3">
        <v>6.2</v>
      </c>
      <c r="O817" s="23">
        <f t="shared" si="113"/>
        <v>5.54</v>
      </c>
      <c r="P817" s="3">
        <v>19.600000000000001</v>
      </c>
      <c r="Q817" s="3">
        <f>VLOOKUP(J817,Aux_H_adj!$X$2:$Y$922,2,FALSE)</f>
        <v>14.6</v>
      </c>
      <c r="R817" s="3">
        <f>VLOOKUP(J817,Aux_H_adj!$X$2:$Z$922,3,FALSE)</f>
        <v>23</v>
      </c>
      <c r="S817" s="3">
        <f t="shared" si="110"/>
        <v>6.2388737692022982</v>
      </c>
      <c r="T817" s="3">
        <v>71</v>
      </c>
      <c r="U817" s="23">
        <f t="shared" si="114"/>
        <v>23.89</v>
      </c>
      <c r="V817" s="3">
        <f t="shared" si="111"/>
        <v>7.6044231809307599</v>
      </c>
      <c r="W817" s="27">
        <f t="shared" si="115"/>
        <v>3.0999999999999999E-3</v>
      </c>
      <c r="X817" s="27">
        <f t="shared" si="116"/>
        <v>4.4999999999999997E-3</v>
      </c>
      <c r="Y817" s="3">
        <f>VLOOKUP(K817,SSP!$B$2:$D$113,3,FALSE)</f>
        <v>0.53</v>
      </c>
      <c r="Z817" s="3">
        <f>EXP(Ferez!$B$8+Ferez!$B$9*LN(X817)+Ferez!$B$10*LN(O817)+Ferez!$B$11*LN(Y817))</f>
        <v>6.8858670384783593</v>
      </c>
      <c r="AA817" s="3">
        <f>EXP(Ferez!$C$8+Ferez!$C$9*LN(Z817))</f>
        <v>3.13760458964438</v>
      </c>
      <c r="AB817" s="3">
        <f>Ferez!$D$8+Ferez!$D$9*Z817+Ferez!$D$10*AA817</f>
        <v>0.96005623668408457</v>
      </c>
      <c r="AC817" s="3">
        <f t="shared" si="117"/>
        <v>10.983527864806824</v>
      </c>
      <c r="AD817" s="3">
        <f>AC817*Ferez!$D$19</f>
        <v>5.491763932403412</v>
      </c>
      <c r="AE817" s="3">
        <f>(AD817/1000)*(10000/Ferez!$D$21)</f>
        <v>0.13729409831008529</v>
      </c>
      <c r="AF817" s="3">
        <f t="shared" si="118"/>
        <v>7.8459232751624439</v>
      </c>
      <c r="AG817" s="3">
        <f>AF817*Ferez!$D$19</f>
        <v>3.922961637581222</v>
      </c>
      <c r="AH817" s="3">
        <f>(AG817/1000)*(10000/Ferez!$D$21)</f>
        <v>9.8074040939530552E-2</v>
      </c>
      <c r="AI817" s="3">
        <f>AE817*Ferez!$D$20</f>
        <v>0.50341169380364603</v>
      </c>
    </row>
    <row r="818" spans="1:35" x14ac:dyDescent="0.25">
      <c r="A818" s="4">
        <v>1623</v>
      </c>
      <c r="B818" s="21" t="s">
        <v>3522</v>
      </c>
      <c r="C818" s="104">
        <v>4</v>
      </c>
      <c r="D818" s="22" t="s">
        <v>2440</v>
      </c>
      <c r="E818" s="100">
        <v>40801</v>
      </c>
      <c r="F818" s="100">
        <v>44204</v>
      </c>
      <c r="G818" s="105">
        <v>9.3000000000000007</v>
      </c>
      <c r="H818" s="20" t="s">
        <v>2550</v>
      </c>
      <c r="I818" s="20" t="s">
        <v>2552</v>
      </c>
      <c r="J818" s="13">
        <v>4066</v>
      </c>
      <c r="K818" t="s">
        <v>159</v>
      </c>
      <c r="L818" t="s">
        <v>158</v>
      </c>
      <c r="M818" s="20" t="str">
        <f t="shared" si="112"/>
        <v>S</v>
      </c>
      <c r="N818" s="3">
        <v>6.2</v>
      </c>
      <c r="O818" s="23">
        <f t="shared" si="113"/>
        <v>4.62</v>
      </c>
      <c r="P818" s="3">
        <v>14.6</v>
      </c>
      <c r="Q818" s="3">
        <f>VLOOKUP(J818,Aux_H_adj!$X$2:$Y$922,2,FALSE)</f>
        <v>14.6</v>
      </c>
      <c r="R818" s="3">
        <f>VLOOKUP(J818,Aux_H_adj!$X$2:$Z$922,3,FALSE)</f>
        <v>23</v>
      </c>
      <c r="S818" s="3">
        <f t="shared" si="110"/>
        <v>4.6473243382833438</v>
      </c>
      <c r="T818" s="3">
        <v>71</v>
      </c>
      <c r="U818" s="23">
        <f t="shared" si="114"/>
        <v>17.8</v>
      </c>
      <c r="V818" s="3">
        <f t="shared" si="111"/>
        <v>5.6659159740714742</v>
      </c>
      <c r="W818" s="27">
        <f t="shared" si="115"/>
        <v>1.6999999999999999E-3</v>
      </c>
      <c r="X818" s="27">
        <f t="shared" si="116"/>
        <v>2.5000000000000001E-3</v>
      </c>
      <c r="Y818" s="3">
        <f>VLOOKUP(K818,SSP!$B$2:$D$113,3,FALSE)</f>
        <v>0.53</v>
      </c>
      <c r="Z818" s="3">
        <f>EXP(Ferez!$B$8+Ferez!$B$9*LN(X818)+Ferez!$B$10*LN(O818)+Ferez!$B$11*LN(Y818))</f>
        <v>3.3182753301944006</v>
      </c>
      <c r="AA818" s="3">
        <f>EXP(Ferez!$C$8+Ferez!$C$9*LN(Z818))</f>
        <v>1.8254058248845599</v>
      </c>
      <c r="AB818" s="3">
        <f>Ferez!$D$8+Ferez!$D$9*Z818+Ferez!$D$10*AA818</f>
        <v>0.63434455814566637</v>
      </c>
      <c r="AC818" s="3">
        <f t="shared" si="117"/>
        <v>5.7780257132246264</v>
      </c>
      <c r="AD818" s="3">
        <f>AC818*Ferez!$D$19</f>
        <v>2.8890128566123132</v>
      </c>
      <c r="AE818" s="3">
        <f>(AD818/1000)*(10000/Ferez!$D$21)</f>
        <v>7.2225321415307825E-2</v>
      </c>
      <c r="AF818" s="3">
        <f t="shared" si="118"/>
        <v>3.9526198883400667</v>
      </c>
      <c r="AG818" s="3">
        <f>AF818*Ferez!$D$19</f>
        <v>1.9763099441700334</v>
      </c>
      <c r="AH818" s="3">
        <f>(AG818/1000)*(10000/Ferez!$D$21)</f>
        <v>4.9407748604250831E-2</v>
      </c>
      <c r="AI818" s="3">
        <f>AE818*Ferez!$D$20</f>
        <v>0.26482617852279533</v>
      </c>
    </row>
    <row r="819" spans="1:35" x14ac:dyDescent="0.25">
      <c r="A819" s="4">
        <v>1624</v>
      </c>
      <c r="B819" s="21" t="s">
        <v>3522</v>
      </c>
      <c r="C819" s="104">
        <v>4</v>
      </c>
      <c r="D819" s="22" t="s">
        <v>2440</v>
      </c>
      <c r="E819" s="100">
        <v>40801</v>
      </c>
      <c r="F819" s="100">
        <v>44204</v>
      </c>
      <c r="G819" s="105">
        <v>9.3000000000000007</v>
      </c>
      <c r="H819" s="20" t="s">
        <v>2550</v>
      </c>
      <c r="I819" s="20" t="s">
        <v>2553</v>
      </c>
      <c r="J819" s="13">
        <v>4066</v>
      </c>
      <c r="K819" t="s">
        <v>159</v>
      </c>
      <c r="L819" t="s">
        <v>158</v>
      </c>
      <c r="M819" s="20" t="str">
        <f t="shared" si="112"/>
        <v>S</v>
      </c>
      <c r="N819" s="3">
        <v>6.2</v>
      </c>
      <c r="O819" s="23">
        <f t="shared" si="113"/>
        <v>6.2</v>
      </c>
      <c r="P819" s="3">
        <v>23</v>
      </c>
      <c r="Q819" s="3">
        <f>VLOOKUP(J819,Aux_H_adj!$X$2:$Y$922,2,FALSE)</f>
        <v>14.6</v>
      </c>
      <c r="R819" s="3">
        <f>VLOOKUP(J819,Aux_H_adj!$X$2:$Z$922,3,FALSE)</f>
        <v>23</v>
      </c>
      <c r="S819" s="3">
        <f t="shared" si="110"/>
        <v>7.3211273822271856</v>
      </c>
      <c r="T819" s="3">
        <v>71</v>
      </c>
      <c r="U819" s="23">
        <f t="shared" si="114"/>
        <v>28.04</v>
      </c>
      <c r="V819" s="3">
        <f t="shared" si="111"/>
        <v>8.9254092085934911</v>
      </c>
      <c r="W819" s="27">
        <f t="shared" si="115"/>
        <v>4.1999999999999997E-3</v>
      </c>
      <c r="X819" s="27">
        <f t="shared" si="116"/>
        <v>6.3E-3</v>
      </c>
      <c r="Y819" s="3">
        <f>VLOOKUP(K819,SSP!$B$2:$D$113,3,FALSE)</f>
        <v>0.53</v>
      </c>
      <c r="Z819" s="3">
        <f>EXP(Ferez!$B$8+Ferez!$B$9*LN(X819)+Ferez!$B$10*LN(O819)+Ferez!$B$11*LN(Y819))</f>
        <v>10.544824662277403</v>
      </c>
      <c r="AA819" s="3">
        <f>EXP(Ferez!$C$8+Ferez!$C$9*LN(Z819))</f>
        <v>4.30449850205944</v>
      </c>
      <c r="AB819" s="3">
        <f>Ferez!$D$8+Ferez!$D$9*Z819+Ferez!$D$10*AA819</f>
        <v>1.3095350208591783</v>
      </c>
      <c r="AC819" s="3">
        <f t="shared" si="117"/>
        <v>16.158858185196021</v>
      </c>
      <c r="AD819" s="3">
        <f>AC819*Ferez!$D$19</f>
        <v>8.0794290925980103</v>
      </c>
      <c r="AE819" s="3">
        <f>(AD819/1000)*(10000/Ferez!$D$21)</f>
        <v>0.20198572731495024</v>
      </c>
      <c r="AF819" s="3">
        <f t="shared" si="118"/>
        <v>11.854359683136581</v>
      </c>
      <c r="AG819" s="3">
        <f>AF819*Ferez!$D$19</f>
        <v>5.9271798415682904</v>
      </c>
      <c r="AH819" s="3">
        <f>(AG819/1000)*(10000/Ferez!$D$21)</f>
        <v>0.14817949603920724</v>
      </c>
      <c r="AI819" s="3">
        <f>AE819*Ferez!$D$20</f>
        <v>0.74061433348815087</v>
      </c>
    </row>
    <row r="820" spans="1:35" x14ac:dyDescent="0.25">
      <c r="A820" s="4">
        <v>1619</v>
      </c>
      <c r="B820" s="21" t="s">
        <v>3522</v>
      </c>
      <c r="C820" s="104">
        <v>4</v>
      </c>
      <c r="D820" s="22" t="s">
        <v>2440</v>
      </c>
      <c r="E820" s="100">
        <v>40801</v>
      </c>
      <c r="F820" s="100">
        <v>44204</v>
      </c>
      <c r="G820" s="105">
        <v>9.3000000000000007</v>
      </c>
      <c r="H820" s="20" t="s">
        <v>2546</v>
      </c>
      <c r="I820" s="20" t="s">
        <v>2547</v>
      </c>
      <c r="J820" s="13">
        <v>4067</v>
      </c>
      <c r="K820" t="s">
        <v>110</v>
      </c>
      <c r="L820" t="s">
        <v>109</v>
      </c>
      <c r="M820" s="20" t="str">
        <f t="shared" si="112"/>
        <v>S</v>
      </c>
      <c r="N820" s="3">
        <v>5</v>
      </c>
      <c r="O820" s="23">
        <f t="shared" si="113"/>
        <v>5</v>
      </c>
      <c r="P820" s="3">
        <v>17.8</v>
      </c>
      <c r="Q820" s="3">
        <f>VLOOKUP(J820,Aux_H_adj!$X$2:$Y$922,2,FALSE)</f>
        <v>15.3</v>
      </c>
      <c r="R820" s="3">
        <f>VLOOKUP(J820,Aux_H_adj!$X$2:$Z$922,3,FALSE)</f>
        <v>21.7</v>
      </c>
      <c r="S820" s="3">
        <f t="shared" si="110"/>
        <v>5.6659159740714742</v>
      </c>
      <c r="T820" s="3">
        <v>59</v>
      </c>
      <c r="U820" s="23">
        <f t="shared" si="114"/>
        <v>21.7</v>
      </c>
      <c r="V820" s="3">
        <f t="shared" si="111"/>
        <v>6.9073245301882578</v>
      </c>
      <c r="W820" s="27">
        <f t="shared" si="115"/>
        <v>2.5000000000000001E-3</v>
      </c>
      <c r="X820" s="27">
        <f t="shared" si="116"/>
        <v>3.7000000000000002E-3</v>
      </c>
      <c r="Y820" s="3">
        <f>VLOOKUP(K820,SSP!$B$2:$D$113,3,FALSE)</f>
        <v>0.34</v>
      </c>
      <c r="Z820" s="3">
        <f>EXP(Ferez!$B$8+Ferez!$B$9*LN(X820)+Ferez!$B$10*LN(O820)+Ferez!$B$11*LN(Y820))</f>
        <v>3.2940176402091947</v>
      </c>
      <c r="AA820" s="3">
        <f>EXP(Ferez!$C$8+Ferez!$C$9*LN(Z820))</f>
        <v>1.8154953727304379</v>
      </c>
      <c r="AB820" s="3">
        <f>Ferez!$D$8+Ferez!$D$9*Z820+Ferez!$D$10*AA820</f>
        <v>0.63221509888531469</v>
      </c>
      <c r="AC820" s="3">
        <f t="shared" si="117"/>
        <v>5.7417281118249477</v>
      </c>
      <c r="AD820" s="3">
        <f>AC820*Ferez!$D$19</f>
        <v>2.8708640559124738</v>
      </c>
      <c r="AE820" s="3">
        <f>(AD820/1000)*(10000/Ferez!$D$21)</f>
        <v>7.1771601397811843E-2</v>
      </c>
      <c r="AF820" s="3">
        <f t="shared" si="118"/>
        <v>3.9262327390945093</v>
      </c>
      <c r="AG820" s="3">
        <f>AF820*Ferez!$D$19</f>
        <v>1.9631163695472547</v>
      </c>
      <c r="AH820" s="3">
        <f>(AG820/1000)*(10000/Ferez!$D$21)</f>
        <v>4.9077909238681369E-2</v>
      </c>
      <c r="AI820" s="3">
        <f>AE820*Ferez!$D$20</f>
        <v>0.2631625384586434</v>
      </c>
    </row>
    <row r="821" spans="1:35" x14ac:dyDescent="0.25">
      <c r="A821" s="4">
        <v>1620</v>
      </c>
      <c r="B821" s="21" t="s">
        <v>3522</v>
      </c>
      <c r="C821" s="104">
        <v>4</v>
      </c>
      <c r="D821" s="22" t="s">
        <v>2440</v>
      </c>
      <c r="E821" s="100">
        <v>40801</v>
      </c>
      <c r="F821" s="100">
        <v>44204</v>
      </c>
      <c r="G821" s="105">
        <v>9.3000000000000007</v>
      </c>
      <c r="H821" s="20" t="s">
        <v>2546</v>
      </c>
      <c r="I821" s="20" t="s">
        <v>2548</v>
      </c>
      <c r="J821" s="13">
        <v>4067</v>
      </c>
      <c r="K821" t="s">
        <v>110</v>
      </c>
      <c r="L821" t="s">
        <v>109</v>
      </c>
      <c r="M821" s="20" t="str">
        <f t="shared" si="112"/>
        <v>S</v>
      </c>
      <c r="N821" s="3">
        <v>5</v>
      </c>
      <c r="O821" s="23">
        <f t="shared" si="113"/>
        <v>4.76</v>
      </c>
      <c r="P821" s="3">
        <v>15.3</v>
      </c>
      <c r="Q821" s="3">
        <f>VLOOKUP(J821,Aux_H_adj!$X$2:$Y$922,2,FALSE)</f>
        <v>15.3</v>
      </c>
      <c r="R821" s="3">
        <f>VLOOKUP(J821,Aux_H_adj!$X$2:$Z$922,3,FALSE)</f>
        <v>21.7</v>
      </c>
      <c r="S821" s="3">
        <f t="shared" si="110"/>
        <v>4.8701412586119979</v>
      </c>
      <c r="T821" s="3">
        <v>59</v>
      </c>
      <c r="U821" s="23">
        <f t="shared" si="114"/>
        <v>18.649999999999999</v>
      </c>
      <c r="V821" s="3">
        <f t="shared" si="111"/>
        <v>5.9364793773276956</v>
      </c>
      <c r="W821" s="27">
        <f t="shared" si="115"/>
        <v>1.9E-3</v>
      </c>
      <c r="X821" s="27">
        <f t="shared" si="116"/>
        <v>2.8E-3</v>
      </c>
      <c r="Y821" s="3">
        <f>VLOOKUP(K821,SSP!$B$2:$D$113,3,FALSE)</f>
        <v>0.34</v>
      </c>
      <c r="Z821" s="3">
        <f>EXP(Ferez!$B$8+Ferez!$B$9*LN(X821)+Ferez!$B$10*LN(O821)+Ferez!$B$11*LN(Y821))</f>
        <v>2.4143874242760353</v>
      </c>
      <c r="AA821" s="3">
        <f>EXP(Ferez!$C$8+Ferez!$C$9*LN(Z821))</f>
        <v>1.4417478930339258</v>
      </c>
      <c r="AB821" s="3">
        <f>Ferez!$D$8+Ferez!$D$9*Z821+Ferez!$D$10*AA821</f>
        <v>0.55623629372281003</v>
      </c>
      <c r="AC821" s="3">
        <f t="shared" si="117"/>
        <v>4.4123716110327713</v>
      </c>
      <c r="AD821" s="3">
        <f>AC821*Ferez!$D$19</f>
        <v>2.2061858055163857</v>
      </c>
      <c r="AE821" s="3">
        <f>(AD821/1000)*(10000/Ferez!$D$21)</f>
        <v>5.5154645137909644E-2</v>
      </c>
      <c r="AF821" s="3">
        <f t="shared" si="118"/>
        <v>2.9706237179988451</v>
      </c>
      <c r="AG821" s="3">
        <f>AF821*Ferez!$D$19</f>
        <v>1.4853118589994225</v>
      </c>
      <c r="AH821" s="3">
        <f>(AG821/1000)*(10000/Ferez!$D$21)</f>
        <v>3.7132796474985567E-2</v>
      </c>
      <c r="AI821" s="3">
        <f>AE821*Ferez!$D$20</f>
        <v>0.20223369883900202</v>
      </c>
    </row>
    <row r="822" spans="1:35" x14ac:dyDescent="0.25">
      <c r="A822" s="4">
        <v>1621</v>
      </c>
      <c r="B822" s="21" t="s">
        <v>3522</v>
      </c>
      <c r="C822" s="104">
        <v>4</v>
      </c>
      <c r="D822" s="22" t="s">
        <v>2440</v>
      </c>
      <c r="E822" s="100">
        <v>40801</v>
      </c>
      <c r="F822" s="100">
        <v>44204</v>
      </c>
      <c r="G822" s="105">
        <v>9.3000000000000007</v>
      </c>
      <c r="H822" s="20" t="s">
        <v>2546</v>
      </c>
      <c r="I822" s="20" t="s">
        <v>2549</v>
      </c>
      <c r="J822" s="13">
        <v>4067</v>
      </c>
      <c r="K822" t="s">
        <v>110</v>
      </c>
      <c r="L822" t="s">
        <v>109</v>
      </c>
      <c r="M822" s="20" t="str">
        <f t="shared" si="112"/>
        <v>S</v>
      </c>
      <c r="N822" s="3">
        <v>5</v>
      </c>
      <c r="O822" s="23">
        <f t="shared" si="113"/>
        <v>5</v>
      </c>
      <c r="P822" s="3">
        <v>21.7</v>
      </c>
      <c r="Q822" s="3">
        <f>VLOOKUP(J822,Aux_H_adj!$X$2:$Y$922,2,FALSE)</f>
        <v>15.3</v>
      </c>
      <c r="R822" s="3">
        <f>VLOOKUP(J822,Aux_H_adj!$X$2:$Z$922,3,FALSE)</f>
        <v>21.7</v>
      </c>
      <c r="S822" s="3">
        <f t="shared" si="110"/>
        <v>6.9073245301882578</v>
      </c>
      <c r="T822" s="3">
        <v>59</v>
      </c>
      <c r="U822" s="23">
        <f t="shared" si="114"/>
        <v>26.45</v>
      </c>
      <c r="V822" s="3">
        <f t="shared" si="111"/>
        <v>8.4192964895612636</v>
      </c>
      <c r="W822" s="27">
        <f t="shared" si="115"/>
        <v>3.7000000000000002E-3</v>
      </c>
      <c r="X822" s="27">
        <f t="shared" si="116"/>
        <v>5.5999999999999999E-3</v>
      </c>
      <c r="Y822" s="3">
        <f>VLOOKUP(K822,SSP!$B$2:$D$113,3,FALSE)</f>
        <v>0.34</v>
      </c>
      <c r="Z822" s="3">
        <f>EXP(Ferez!$B$8+Ferez!$B$9*LN(X822)+Ferez!$B$10*LN(O822)+Ferez!$B$11*LN(Y822))</f>
        <v>4.8730647012179737</v>
      </c>
      <c r="AA822" s="3">
        <f>EXP(Ferez!$C$8+Ferez!$C$9*LN(Z822))</f>
        <v>2.427653092066111</v>
      </c>
      <c r="AB822" s="3">
        <f>Ferez!$D$8+Ferez!$D$9*Z822+Ferez!$D$10*AA822</f>
        <v>0.77367343929888288</v>
      </c>
      <c r="AC822" s="3">
        <f t="shared" si="117"/>
        <v>8.0743912325829665</v>
      </c>
      <c r="AD822" s="3">
        <f>AC822*Ferez!$D$19</f>
        <v>4.0371956162914833</v>
      </c>
      <c r="AE822" s="3">
        <f>(AD822/1000)*(10000/Ferez!$D$21)</f>
        <v>0.10092989040728709</v>
      </c>
      <c r="AF822" s="3">
        <f t="shared" si="118"/>
        <v>5.6467381405168569</v>
      </c>
      <c r="AG822" s="3">
        <f>AF822*Ferez!$D$19</f>
        <v>2.8233690702584284</v>
      </c>
      <c r="AH822" s="3">
        <f>(AG822/1000)*(10000/Ferez!$D$21)</f>
        <v>7.0584226756460713E-2</v>
      </c>
      <c r="AI822" s="3">
        <f>AE822*Ferez!$D$20</f>
        <v>0.37007626482671929</v>
      </c>
    </row>
    <row r="823" spans="1:35" x14ac:dyDescent="0.25">
      <c r="A823" s="4">
        <v>1618</v>
      </c>
      <c r="B823" s="21" t="s">
        <v>3522</v>
      </c>
      <c r="C823" s="104">
        <v>4</v>
      </c>
      <c r="D823" s="22" t="s">
        <v>2440</v>
      </c>
      <c r="E823" s="100">
        <v>40801</v>
      </c>
      <c r="F823" s="100">
        <v>44204</v>
      </c>
      <c r="G823" s="105">
        <v>9.3000000000000007</v>
      </c>
      <c r="H823" s="20" t="s">
        <v>2544</v>
      </c>
      <c r="I823" s="20" t="s">
        <v>2545</v>
      </c>
      <c r="J823" s="13">
        <v>4068</v>
      </c>
      <c r="K823" t="s">
        <v>4</v>
      </c>
      <c r="L823" t="s">
        <v>142</v>
      </c>
      <c r="M823" s="20" t="str">
        <f t="shared" si="112"/>
        <v>N</v>
      </c>
      <c r="N823" s="3">
        <v>4.3</v>
      </c>
      <c r="O823" s="23">
        <f t="shared" si="113"/>
        <v>4.3</v>
      </c>
      <c r="P823" s="3">
        <v>21.8</v>
      </c>
      <c r="Q823" s="3">
        <f>VLOOKUP(J823,Aux_H_adj!$X$2:$Y$922,2,FALSE)</f>
        <v>21.8</v>
      </c>
      <c r="R823" s="3">
        <f>VLOOKUP(J823,Aux_H_adj!$X$2:$Z$922,3,FALSE)</f>
        <v>21.8</v>
      </c>
      <c r="S823" s="3">
        <f t="shared" si="110"/>
        <v>6.9391555188066372</v>
      </c>
      <c r="T823" s="3">
        <v>32</v>
      </c>
      <c r="U823" s="23">
        <f t="shared" si="114"/>
        <v>32</v>
      </c>
      <c r="V823" s="3">
        <f t="shared" si="111"/>
        <v>10.185916357881302</v>
      </c>
      <c r="W823" s="27">
        <f t="shared" si="115"/>
        <v>3.8E-3</v>
      </c>
      <c r="X823" s="27">
        <f t="shared" si="116"/>
        <v>8.0999999999999996E-3</v>
      </c>
      <c r="Y823" s="3">
        <f>VLOOKUP(K823,SSP!$B$2:$D$113,3,FALSE)</f>
        <v>0.46000000000000074</v>
      </c>
      <c r="Z823" s="3">
        <f>EXP(Ferez!$B$8+Ferez!$B$9*LN(X823)+Ferez!$B$10*LN(O823)+Ferez!$B$11*LN(Y823))</f>
        <v>8.1374824030614015</v>
      </c>
      <c r="AA823" s="3">
        <f>EXP(Ferez!$C$8+Ferez!$C$9*LN(Z823))</f>
        <v>3.5515207520784089</v>
      </c>
      <c r="AB823" s="3">
        <f>Ferez!$D$8+Ferez!$D$9*Z823+Ferez!$D$10*AA823</f>
        <v>1.0783295911563826</v>
      </c>
      <c r="AC823" s="3">
        <f t="shared" si="117"/>
        <v>12.767332746296193</v>
      </c>
      <c r="AD823" s="3">
        <f>AC823*Ferez!$D$19</f>
        <v>6.3836663731480963</v>
      </c>
      <c r="AE823" s="3">
        <f>(AD823/1000)*(10000/Ferez!$D$21)</f>
        <v>0.1595916593287024</v>
      </c>
      <c r="AF823" s="3">
        <f t="shared" si="118"/>
        <v>9.2158119942177841</v>
      </c>
      <c r="AG823" s="3">
        <f>AF823*Ferez!$D$19</f>
        <v>4.607905997108892</v>
      </c>
      <c r="AH823" s="3">
        <f>(AG823/1000)*(10000/Ferez!$D$21)</f>
        <v>0.1151976499277223</v>
      </c>
      <c r="AI823" s="3">
        <f>AE823*Ferez!$D$20</f>
        <v>0.58516941753857543</v>
      </c>
    </row>
    <row r="824" spans="1:35" x14ac:dyDescent="0.25">
      <c r="A824" s="4">
        <v>1617</v>
      </c>
      <c r="B824" s="21" t="s">
        <v>3522</v>
      </c>
      <c r="C824" s="104">
        <v>4</v>
      </c>
      <c r="D824" s="22" t="s">
        <v>2440</v>
      </c>
      <c r="E824" s="100">
        <v>40801</v>
      </c>
      <c r="F824" s="100">
        <v>44204</v>
      </c>
      <c r="G824" s="105">
        <v>9.3000000000000007</v>
      </c>
      <c r="H824" s="20" t="s">
        <v>2542</v>
      </c>
      <c r="I824" s="20" t="s">
        <v>2543</v>
      </c>
      <c r="J824" s="13">
        <v>4069</v>
      </c>
      <c r="K824" t="s">
        <v>197</v>
      </c>
      <c r="L824" t="s">
        <v>67</v>
      </c>
      <c r="M824" s="20" t="str">
        <f t="shared" si="112"/>
        <v>N</v>
      </c>
      <c r="N824" s="3">
        <v>11.8</v>
      </c>
      <c r="O824" s="23">
        <f t="shared" si="113"/>
        <v>11.8</v>
      </c>
      <c r="P824" s="3">
        <v>41.5</v>
      </c>
      <c r="Q824" s="3">
        <f>VLOOKUP(J824,Aux_H_adj!$X$2:$Y$922,2,FALSE)</f>
        <v>41.5</v>
      </c>
      <c r="R824" s="3">
        <f>VLOOKUP(J824,Aux_H_adj!$X$2:$Z$922,3,FALSE)</f>
        <v>41.5</v>
      </c>
      <c r="S824" s="3">
        <f t="shared" si="110"/>
        <v>13.209860276627314</v>
      </c>
      <c r="T824" s="3">
        <v>64.400000000000006</v>
      </c>
      <c r="U824" s="23">
        <f t="shared" si="114"/>
        <v>64.400000000000006</v>
      </c>
      <c r="V824" s="3">
        <f t="shared" si="111"/>
        <v>20.499156670236122</v>
      </c>
      <c r="W824" s="27">
        <f t="shared" si="115"/>
        <v>1.37E-2</v>
      </c>
      <c r="X824" s="27">
        <f t="shared" si="116"/>
        <v>3.3000000000000002E-2</v>
      </c>
      <c r="Y824" s="3">
        <f>VLOOKUP(K824,SSP!$B$2:$D$113,3,FALSE)</f>
        <v>0.41000000000000009</v>
      </c>
      <c r="Z824" s="3">
        <f>EXP(Ferez!$B$8+Ferez!$B$9*LN(X824)+Ferez!$B$10*LN(O824)+Ferez!$B$11*LN(Y824))</f>
        <v>72.005947863666876</v>
      </c>
      <c r="AA824" s="3">
        <f>EXP(Ferez!$C$8+Ferez!$C$9*LN(Z824))</f>
        <v>17.904807484784001</v>
      </c>
      <c r="AB824" s="3">
        <f>Ferez!$D$8+Ferez!$D$9*Z824+Ferez!$D$10*AA824</f>
        <v>7.6972491453715843</v>
      </c>
      <c r="AC824" s="3">
        <f t="shared" si="117"/>
        <v>97.608004493822463</v>
      </c>
      <c r="AD824" s="3">
        <f>AC824*Ferez!$D$19</f>
        <v>48.804002246911232</v>
      </c>
      <c r="AE824" s="3">
        <f>(AD824/1000)*(10000/Ferez!$D$21)</f>
        <v>1.2201000561727808</v>
      </c>
      <c r="AF824" s="3">
        <f t="shared" si="118"/>
        <v>79.703197009038462</v>
      </c>
      <c r="AG824" s="3">
        <f>AF824*Ferez!$D$19</f>
        <v>39.851598504519231</v>
      </c>
      <c r="AH824" s="3">
        <f>(AG824/1000)*(10000/Ferez!$D$21)</f>
        <v>0.99628996261298086</v>
      </c>
      <c r="AI824" s="3">
        <f>AE824*Ferez!$D$20</f>
        <v>4.4737002059668631</v>
      </c>
    </row>
    <row r="825" spans="1:35" x14ac:dyDescent="0.25">
      <c r="A825" s="4">
        <v>1616</v>
      </c>
      <c r="B825" s="21" t="s">
        <v>3522</v>
      </c>
      <c r="C825" s="104">
        <v>4</v>
      </c>
      <c r="D825" s="22" t="s">
        <v>2440</v>
      </c>
      <c r="E825" s="100">
        <v>40801</v>
      </c>
      <c r="F825" s="100">
        <v>44204</v>
      </c>
      <c r="G825" s="105">
        <v>9.3000000000000007</v>
      </c>
      <c r="H825" s="20" t="s">
        <v>2540</v>
      </c>
      <c r="I825" s="20" t="s">
        <v>2541</v>
      </c>
      <c r="J825" s="13">
        <v>4070</v>
      </c>
      <c r="K825" t="s">
        <v>239</v>
      </c>
      <c r="L825" t="s">
        <v>240</v>
      </c>
      <c r="M825" s="20" t="str">
        <f t="shared" si="112"/>
        <v>N</v>
      </c>
      <c r="N825" s="3">
        <v>12</v>
      </c>
      <c r="O825" s="23">
        <f t="shared" si="113"/>
        <v>12</v>
      </c>
      <c r="P825" s="3">
        <v>60.4</v>
      </c>
      <c r="Q825" s="3">
        <f>VLOOKUP(J825,Aux_H_adj!$X$2:$Y$922,2,FALSE)</f>
        <v>60.4</v>
      </c>
      <c r="R825" s="3">
        <f>VLOOKUP(J825,Aux_H_adj!$X$2:$Z$922,3,FALSE)</f>
        <v>60.4</v>
      </c>
      <c r="S825" s="3">
        <f t="shared" si="110"/>
        <v>19.225917125500956</v>
      </c>
      <c r="T825" s="3">
        <v>77.5</v>
      </c>
      <c r="U825" s="23">
        <f t="shared" si="114"/>
        <v>77.5</v>
      </c>
      <c r="V825" s="3">
        <f t="shared" si="111"/>
        <v>24.669016179243776</v>
      </c>
      <c r="W825" s="27">
        <f t="shared" si="115"/>
        <v>2.9000000000000001E-2</v>
      </c>
      <c r="X825" s="27">
        <f t="shared" si="116"/>
        <v>4.7800000000000002E-2</v>
      </c>
      <c r="Y825" s="3">
        <f>VLOOKUP(K825,SSP!$B$2:$D$113,3,FALSE)</f>
        <v>0.49000000000000005</v>
      </c>
      <c r="Z825" s="3">
        <f>EXP(Ferez!$B$8+Ferez!$B$9*LN(X825)+Ferez!$B$10*LN(O825)+Ferez!$B$11*LN(Y825))</f>
        <v>124.61546828029458</v>
      </c>
      <c r="AA825" s="3">
        <f>EXP(Ferez!$C$8+Ferez!$C$9*LN(Z825))</f>
        <v>26.897354544278958</v>
      </c>
      <c r="AB825" s="3">
        <f>Ferez!$D$8+Ferez!$D$9*Z825+Ferez!$D$10*AA825</f>
        <v>13.393408844351304</v>
      </c>
      <c r="AC825" s="3">
        <f t="shared" si="117"/>
        <v>164.90623166892485</v>
      </c>
      <c r="AD825" s="3">
        <f>AC825*Ferez!$D$19</f>
        <v>82.453115834462423</v>
      </c>
      <c r="AE825" s="3">
        <f>(AD825/1000)*(10000/Ferez!$D$21)</f>
        <v>2.0613278958615604</v>
      </c>
      <c r="AF825" s="3">
        <f t="shared" si="118"/>
        <v>138.00887712464589</v>
      </c>
      <c r="AG825" s="3">
        <f>AF825*Ferez!$D$19</f>
        <v>69.004438562322946</v>
      </c>
      <c r="AH825" s="3">
        <f>(AG825/1000)*(10000/Ferez!$D$21)</f>
        <v>1.7251109640580735</v>
      </c>
      <c r="AI825" s="3">
        <f>AE825*Ferez!$D$20</f>
        <v>7.5582022848257209</v>
      </c>
    </row>
    <row r="826" spans="1:35" x14ac:dyDescent="0.25">
      <c r="A826" s="4">
        <v>1612</v>
      </c>
      <c r="B826" s="21" t="s">
        <v>3522</v>
      </c>
      <c r="C826" s="104">
        <v>4</v>
      </c>
      <c r="D826" s="22" t="s">
        <v>2440</v>
      </c>
      <c r="E826" s="100">
        <v>40801</v>
      </c>
      <c r="F826" s="100">
        <v>44204</v>
      </c>
      <c r="G826" s="105">
        <v>9.3000000000000007</v>
      </c>
      <c r="H826" s="20" t="s">
        <v>2535</v>
      </c>
      <c r="I826" s="20" t="s">
        <v>2536</v>
      </c>
      <c r="J826" s="13">
        <v>4071</v>
      </c>
      <c r="K826" t="s">
        <v>7</v>
      </c>
      <c r="L826" t="s">
        <v>193</v>
      </c>
      <c r="M826" s="20" t="str">
        <f t="shared" si="112"/>
        <v>S</v>
      </c>
      <c r="N826" s="3">
        <v>11.5</v>
      </c>
      <c r="O826" s="23">
        <f t="shared" si="113"/>
        <v>11.5</v>
      </c>
      <c r="P826" s="3">
        <v>54.1</v>
      </c>
      <c r="Q826" s="3">
        <f>VLOOKUP(J826,Aux_H_adj!$X$2:$Y$922,2,FALSE)</f>
        <v>21</v>
      </c>
      <c r="R826" s="3">
        <f>VLOOKUP(J826,Aux_H_adj!$X$2:$Z$922,3,FALSE)</f>
        <v>54.1</v>
      </c>
      <c r="S826" s="3">
        <f t="shared" si="110"/>
        <v>17.220564842543077</v>
      </c>
      <c r="T826" s="3">
        <v>103</v>
      </c>
      <c r="U826" s="23">
        <f t="shared" si="114"/>
        <v>65.95</v>
      </c>
      <c r="V826" s="3">
        <f t="shared" si="111"/>
        <v>20.992536993820998</v>
      </c>
      <c r="W826" s="27">
        <f t="shared" si="115"/>
        <v>2.3300000000000001E-2</v>
      </c>
      <c r="X826" s="27">
        <f t="shared" si="116"/>
        <v>3.4599999999999999E-2</v>
      </c>
      <c r="Y826" s="3">
        <f>VLOOKUP(K826,SSP!$B$2:$D$113,3,FALSE)</f>
        <v>0.57999999999999996</v>
      </c>
      <c r="Z826" s="3">
        <f>EXP(Ferez!$B$8+Ferez!$B$9*LN(X826)+Ferez!$B$10*LN(O826)+Ferez!$B$11*LN(Y826))</f>
        <v>104.72131335353173</v>
      </c>
      <c r="AA826" s="3">
        <f>EXP(Ferez!$C$8+Ferez!$C$9*LN(Z826))</f>
        <v>23.64087101764996</v>
      </c>
      <c r="AB826" s="3">
        <f>Ferez!$D$8+Ferez!$D$9*Z826+Ferez!$D$10*AA826</f>
        <v>11.227002856476158</v>
      </c>
      <c r="AC826" s="3">
        <f t="shared" si="117"/>
        <v>139.58918722765785</v>
      </c>
      <c r="AD826" s="3">
        <f>AC826*Ferez!$D$19</f>
        <v>69.794593613828923</v>
      </c>
      <c r="AE826" s="3">
        <f>(AD826/1000)*(10000/Ferez!$D$21)</f>
        <v>1.744864840345723</v>
      </c>
      <c r="AF826" s="3">
        <f t="shared" si="118"/>
        <v>115.94831621000789</v>
      </c>
      <c r="AG826" s="3">
        <f>AF826*Ferez!$D$19</f>
        <v>57.974158105003944</v>
      </c>
      <c r="AH826" s="3">
        <f>(AG826/1000)*(10000/Ferez!$D$21)</f>
        <v>1.4493539526250985</v>
      </c>
      <c r="AI826" s="3">
        <f>AE826*Ferez!$D$20</f>
        <v>6.3978377479343171</v>
      </c>
    </row>
    <row r="827" spans="1:35" x14ac:dyDescent="0.25">
      <c r="A827" s="4">
        <v>1613</v>
      </c>
      <c r="B827" s="21" t="s">
        <v>3522</v>
      </c>
      <c r="C827" s="104">
        <v>4</v>
      </c>
      <c r="D827" s="22" t="s">
        <v>2440</v>
      </c>
      <c r="E827" s="100">
        <v>40801</v>
      </c>
      <c r="F827" s="100">
        <v>44204</v>
      </c>
      <c r="G827" s="105">
        <v>9.3000000000000007</v>
      </c>
      <c r="H827" s="20" t="s">
        <v>2535</v>
      </c>
      <c r="I827" s="20" t="s">
        <v>2537</v>
      </c>
      <c r="J827" s="13">
        <v>4071</v>
      </c>
      <c r="K827" t="s">
        <v>7</v>
      </c>
      <c r="L827" t="s">
        <v>193</v>
      </c>
      <c r="M827" s="20" t="str">
        <f t="shared" si="112"/>
        <v>S</v>
      </c>
      <c r="N827" s="3">
        <v>11.5</v>
      </c>
      <c r="O827" s="23">
        <f t="shared" si="113"/>
        <v>8.23</v>
      </c>
      <c r="P827" s="3">
        <v>46.6</v>
      </c>
      <c r="Q827" s="3">
        <f>VLOOKUP(J827,Aux_H_adj!$X$2:$Y$922,2,FALSE)</f>
        <v>21</v>
      </c>
      <c r="R827" s="3">
        <f>VLOOKUP(J827,Aux_H_adj!$X$2:$Z$922,3,FALSE)</f>
        <v>54.1</v>
      </c>
      <c r="S827" s="3">
        <f t="shared" si="110"/>
        <v>14.833240696164646</v>
      </c>
      <c r="T827" s="3">
        <v>103</v>
      </c>
      <c r="U827" s="23">
        <f t="shared" si="114"/>
        <v>56.81</v>
      </c>
      <c r="V827" s="3">
        <f t="shared" si="111"/>
        <v>18.083184634101148</v>
      </c>
      <c r="W827" s="27">
        <f t="shared" si="115"/>
        <v>1.7299999999999999E-2</v>
      </c>
      <c r="X827" s="27">
        <f t="shared" si="116"/>
        <v>2.5700000000000001E-2</v>
      </c>
      <c r="Y827" s="3">
        <f>VLOOKUP(K827,SSP!$B$2:$D$113,3,FALSE)</f>
        <v>0.57999999999999996</v>
      </c>
      <c r="Z827" s="3">
        <f>EXP(Ferez!$B$8+Ferez!$B$9*LN(X827)+Ferez!$B$10*LN(O827)+Ferez!$B$11*LN(Y827))</f>
        <v>57.319585872550789</v>
      </c>
      <c r="AA827" s="3">
        <f>EXP(Ferez!$C$8+Ferez!$C$9*LN(Z827))</f>
        <v>15.117018849590325</v>
      </c>
      <c r="AB827" s="3">
        <f>Ferez!$D$8+Ferez!$D$9*Z827+Ferez!$D$10*AA827</f>
        <v>6.1310428929707941</v>
      </c>
      <c r="AC827" s="3">
        <f t="shared" si="117"/>
        <v>78.567647615111909</v>
      </c>
      <c r="AD827" s="3">
        <f>AC827*Ferez!$D$19</f>
        <v>39.283823807555954</v>
      </c>
      <c r="AE827" s="3">
        <f>(AD827/1000)*(10000/Ferez!$D$21)</f>
        <v>0.98209559518889888</v>
      </c>
      <c r="AF827" s="3">
        <f t="shared" si="118"/>
        <v>63.450628765521586</v>
      </c>
      <c r="AG827" s="3">
        <f>AF827*Ferez!$D$19</f>
        <v>31.725314382760793</v>
      </c>
      <c r="AH827" s="3">
        <f>(AG827/1000)*(10000/Ferez!$D$21)</f>
        <v>0.7931328595690198</v>
      </c>
      <c r="AI827" s="3">
        <f>AE827*Ferez!$D$20</f>
        <v>3.6010171823592958</v>
      </c>
    </row>
    <row r="828" spans="1:35" x14ac:dyDescent="0.25">
      <c r="A828" s="4">
        <v>1614</v>
      </c>
      <c r="B828" s="21" t="s">
        <v>3522</v>
      </c>
      <c r="C828" s="104">
        <v>4</v>
      </c>
      <c r="D828" s="22" t="s">
        <v>2440</v>
      </c>
      <c r="E828" s="100">
        <v>40801</v>
      </c>
      <c r="F828" s="100">
        <v>44204</v>
      </c>
      <c r="G828" s="105">
        <v>9.3000000000000007</v>
      </c>
      <c r="H828" s="20" t="s">
        <v>2535</v>
      </c>
      <c r="I828" s="20" t="s">
        <v>2538</v>
      </c>
      <c r="J828" s="13">
        <v>4071</v>
      </c>
      <c r="K828" t="s">
        <v>7</v>
      </c>
      <c r="L828" t="s">
        <v>193</v>
      </c>
      <c r="M828" s="20" t="str">
        <f t="shared" si="112"/>
        <v>S</v>
      </c>
      <c r="N828" s="3">
        <v>11.5</v>
      </c>
      <c r="O828" s="23">
        <f t="shared" si="113"/>
        <v>5.75</v>
      </c>
      <c r="P828" s="3">
        <v>21</v>
      </c>
      <c r="Q828" s="3">
        <f>VLOOKUP(J828,Aux_H_adj!$X$2:$Y$922,2,FALSE)</f>
        <v>21</v>
      </c>
      <c r="R828" s="3">
        <f>VLOOKUP(J828,Aux_H_adj!$X$2:$Z$922,3,FALSE)</f>
        <v>54.1</v>
      </c>
      <c r="S828" s="3">
        <f t="shared" si="110"/>
        <v>6.6845076098596046</v>
      </c>
      <c r="T828" s="3">
        <v>103</v>
      </c>
      <c r="U828" s="23">
        <f t="shared" si="114"/>
        <v>25.6</v>
      </c>
      <c r="V828" s="3">
        <f t="shared" si="111"/>
        <v>8.1487330863050413</v>
      </c>
      <c r="W828" s="27">
        <f t="shared" si="115"/>
        <v>3.5000000000000001E-3</v>
      </c>
      <c r="X828" s="27">
        <f t="shared" si="116"/>
        <v>5.1999999999999998E-3</v>
      </c>
      <c r="Y828" s="3">
        <f>VLOOKUP(K828,SSP!$B$2:$D$113,3,FALSE)</f>
        <v>0.57999999999999996</v>
      </c>
      <c r="Z828" s="3">
        <f>EXP(Ferez!$B$8+Ferez!$B$9*LN(X828)+Ferez!$B$10*LN(O828)+Ferez!$B$11*LN(Y828))</f>
        <v>8.9711764986187621</v>
      </c>
      <c r="AA828" s="3">
        <f>EXP(Ferez!$C$8+Ferez!$C$9*LN(Z828))</f>
        <v>3.8180684941218717</v>
      </c>
      <c r="AB828" s="3">
        <f>Ferez!$D$8+Ferez!$D$9*Z828+Ferez!$D$10*AA828</f>
        <v>1.157900555531906</v>
      </c>
      <c r="AC828" s="3">
        <f t="shared" si="117"/>
        <v>13.947145548272541</v>
      </c>
      <c r="AD828" s="3">
        <f>AC828*Ferez!$D$19</f>
        <v>6.9735727741362705</v>
      </c>
      <c r="AE828" s="3">
        <f>(AD828/1000)*(10000/Ferez!$D$21)</f>
        <v>0.17433931935340677</v>
      </c>
      <c r="AF828" s="3">
        <f t="shared" si="118"/>
        <v>10.129077054150669</v>
      </c>
      <c r="AG828" s="3">
        <f>AF828*Ferez!$D$19</f>
        <v>5.0645385270753343</v>
      </c>
      <c r="AH828" s="3">
        <f>(AG828/1000)*(10000/Ferez!$D$21)</f>
        <v>0.12661346317688335</v>
      </c>
      <c r="AI828" s="3">
        <f>AE828*Ferez!$D$20</f>
        <v>0.63924417096249142</v>
      </c>
    </row>
    <row r="829" spans="1:35" x14ac:dyDescent="0.25">
      <c r="A829" s="4">
        <v>1615</v>
      </c>
      <c r="B829" s="21" t="s">
        <v>3522</v>
      </c>
      <c r="C829" s="104">
        <v>4</v>
      </c>
      <c r="D829" s="22" t="s">
        <v>2440</v>
      </c>
      <c r="E829" s="100">
        <v>40801</v>
      </c>
      <c r="F829" s="100">
        <v>44204</v>
      </c>
      <c r="G829" s="105">
        <v>9.3000000000000007</v>
      </c>
      <c r="H829" s="20" t="s">
        <v>2535</v>
      </c>
      <c r="I829" s="20" t="s">
        <v>2539</v>
      </c>
      <c r="J829" s="13">
        <v>4071</v>
      </c>
      <c r="K829" t="s">
        <v>7</v>
      </c>
      <c r="L829" t="s">
        <v>193</v>
      </c>
      <c r="M829" s="20" t="str">
        <f t="shared" si="112"/>
        <v>S</v>
      </c>
      <c r="N829" s="3">
        <v>11.5</v>
      </c>
      <c r="O829" s="23">
        <f t="shared" si="113"/>
        <v>8.36</v>
      </c>
      <c r="P829" s="3">
        <v>48.5</v>
      </c>
      <c r="Q829" s="3">
        <f>VLOOKUP(J829,Aux_H_adj!$X$2:$Y$922,2,FALSE)</f>
        <v>21</v>
      </c>
      <c r="R829" s="3">
        <f>VLOOKUP(J829,Aux_H_adj!$X$2:$Z$922,3,FALSE)</f>
        <v>54.1</v>
      </c>
      <c r="S829" s="3">
        <f t="shared" si="110"/>
        <v>15.438029479913848</v>
      </c>
      <c r="T829" s="3">
        <v>103</v>
      </c>
      <c r="U829" s="23">
        <f t="shared" si="114"/>
        <v>59.13</v>
      </c>
      <c r="V829" s="3">
        <f t="shared" si="111"/>
        <v>18.821663570047544</v>
      </c>
      <c r="W829" s="27">
        <f t="shared" si="115"/>
        <v>1.8700000000000001E-2</v>
      </c>
      <c r="X829" s="27">
        <f t="shared" si="116"/>
        <v>2.7799999999999998E-2</v>
      </c>
      <c r="Y829" s="3">
        <f>VLOOKUP(K829,SSP!$B$2:$D$113,3,FALSE)</f>
        <v>0.57999999999999996</v>
      </c>
      <c r="Z829" s="3">
        <f>EXP(Ferez!$B$8+Ferez!$B$9*LN(X829)+Ferez!$B$10*LN(O829)+Ferez!$B$11*LN(Y829))</f>
        <v>62.673033785956711</v>
      </c>
      <c r="AA829" s="3">
        <f>EXP(Ferez!$C$8+Ferez!$C$9*LN(Z829))</f>
        <v>16.152435865203284</v>
      </c>
      <c r="AB829" s="3">
        <f>Ferez!$D$8+Ferez!$D$9*Z829+Ferez!$D$10*AA829</f>
        <v>6.7002968657127076</v>
      </c>
      <c r="AC829" s="3">
        <f t="shared" si="117"/>
        <v>85.525766516872693</v>
      </c>
      <c r="AD829" s="3">
        <f>AC829*Ferez!$D$19</f>
        <v>42.762883258436347</v>
      </c>
      <c r="AE829" s="3">
        <f>(AD829/1000)*(10000/Ferez!$D$21)</f>
        <v>1.0690720814609085</v>
      </c>
      <c r="AF829" s="3">
        <f t="shared" si="118"/>
        <v>69.37333065166942</v>
      </c>
      <c r="AG829" s="3">
        <f>AF829*Ferez!$D$19</f>
        <v>34.68666532583471</v>
      </c>
      <c r="AH829" s="3">
        <f>(AG829/1000)*(10000/Ferez!$D$21)</f>
        <v>0.86716663314586784</v>
      </c>
      <c r="AI829" s="3">
        <f>AE829*Ferez!$D$20</f>
        <v>3.9199309653566643</v>
      </c>
    </row>
    <row r="830" spans="1:35" x14ac:dyDescent="0.25">
      <c r="A830" s="4">
        <v>1610</v>
      </c>
      <c r="B830" s="21" t="s">
        <v>3522</v>
      </c>
      <c r="C830" s="104">
        <v>4</v>
      </c>
      <c r="D830" s="22" t="s">
        <v>2440</v>
      </c>
      <c r="E830" s="100">
        <v>40801</v>
      </c>
      <c r="F830" s="100">
        <v>44204</v>
      </c>
      <c r="G830" s="105">
        <v>9.3000000000000007</v>
      </c>
      <c r="H830" s="20" t="s">
        <v>2532</v>
      </c>
      <c r="I830" s="20" t="s">
        <v>2533</v>
      </c>
      <c r="J830" s="13">
        <v>4072</v>
      </c>
      <c r="K830" t="s">
        <v>110</v>
      </c>
      <c r="L830" t="s">
        <v>109</v>
      </c>
      <c r="M830" s="20" t="str">
        <f t="shared" si="112"/>
        <v>S</v>
      </c>
      <c r="N830" s="3">
        <v>4.5</v>
      </c>
      <c r="O830" s="23">
        <f t="shared" si="113"/>
        <v>4.5</v>
      </c>
      <c r="P830" s="3">
        <v>18</v>
      </c>
      <c r="Q830" s="3">
        <f>VLOOKUP(J830,Aux_H_adj!$X$2:$Y$922,2,FALSE)</f>
        <v>13.6</v>
      </c>
      <c r="R830" s="3">
        <f>VLOOKUP(J830,Aux_H_adj!$X$2:$Z$922,3,FALSE)</f>
        <v>18</v>
      </c>
      <c r="S830" s="3">
        <f t="shared" si="110"/>
        <v>5.7295779513082321</v>
      </c>
      <c r="T830" s="3">
        <v>45.7</v>
      </c>
      <c r="U830" s="23">
        <f t="shared" si="114"/>
        <v>21.94</v>
      </c>
      <c r="V830" s="3">
        <f t="shared" si="111"/>
        <v>6.9837189028723676</v>
      </c>
      <c r="W830" s="27">
        <f t="shared" si="115"/>
        <v>2.5999999999999999E-3</v>
      </c>
      <c r="X830" s="27">
        <f t="shared" si="116"/>
        <v>3.8E-3</v>
      </c>
      <c r="Y830" s="3">
        <f>VLOOKUP(K830,SSP!$B$2:$D$113,3,FALSE)</f>
        <v>0.34</v>
      </c>
      <c r="Z830" s="3">
        <f>EXP(Ferez!$B$8+Ferez!$B$9*LN(X830)+Ferez!$B$10*LN(O830)+Ferez!$B$11*LN(Y830))</f>
        <v>3.0526403522969541</v>
      </c>
      <c r="AA830" s="3">
        <f>EXP(Ferez!$C$8+Ferez!$C$9*LN(Z830))</f>
        <v>1.7158243635824175</v>
      </c>
      <c r="AB830" s="3">
        <f>Ferez!$D$8+Ferez!$D$9*Z830+Ferez!$D$10*AA830</f>
        <v>0.61111691310797223</v>
      </c>
      <c r="AC830" s="3">
        <f t="shared" si="117"/>
        <v>5.3795816289873439</v>
      </c>
      <c r="AD830" s="3">
        <f>AC830*Ferez!$D$19</f>
        <v>2.689790814493672</v>
      </c>
      <c r="AE830" s="3">
        <f>(AD830/1000)*(10000/Ferez!$D$21)</f>
        <v>6.7244770362341791E-2</v>
      </c>
      <c r="AF830" s="3">
        <f t="shared" si="118"/>
        <v>3.6637572654049264</v>
      </c>
      <c r="AG830" s="3">
        <f>AF830*Ferez!$D$19</f>
        <v>1.8318786327024632</v>
      </c>
      <c r="AH830" s="3">
        <f>(AG830/1000)*(10000/Ferez!$D$21)</f>
        <v>4.5796965817561583E-2</v>
      </c>
      <c r="AI830" s="3">
        <f>AE830*Ferez!$D$20</f>
        <v>0.24656415799525322</v>
      </c>
    </row>
    <row r="831" spans="1:35" x14ac:dyDescent="0.25">
      <c r="A831" s="4">
        <v>1611</v>
      </c>
      <c r="B831" s="21" t="s">
        <v>3522</v>
      </c>
      <c r="C831" s="104">
        <v>4</v>
      </c>
      <c r="D831" s="22" t="s">
        <v>2440</v>
      </c>
      <c r="E831" s="100">
        <v>40801</v>
      </c>
      <c r="F831" s="100">
        <v>44204</v>
      </c>
      <c r="G831" s="105">
        <v>9.3000000000000007</v>
      </c>
      <c r="H831" s="20" t="s">
        <v>2532</v>
      </c>
      <c r="I831" s="20" t="s">
        <v>2534</v>
      </c>
      <c r="J831" s="13">
        <v>4072</v>
      </c>
      <c r="K831" t="s">
        <v>110</v>
      </c>
      <c r="L831" t="s">
        <v>109</v>
      </c>
      <c r="M831" s="20" t="str">
        <f t="shared" si="112"/>
        <v>S</v>
      </c>
      <c r="N831" s="3">
        <v>4.5</v>
      </c>
      <c r="O831" s="23">
        <f t="shared" si="113"/>
        <v>4.4000000000000004</v>
      </c>
      <c r="P831" s="3">
        <v>13.6</v>
      </c>
      <c r="Q831" s="3">
        <f>VLOOKUP(J831,Aux_H_adj!$X$2:$Y$922,2,FALSE)</f>
        <v>13.6</v>
      </c>
      <c r="R831" s="3">
        <f>VLOOKUP(J831,Aux_H_adj!$X$2:$Z$922,3,FALSE)</f>
        <v>18</v>
      </c>
      <c r="S831" s="3">
        <f t="shared" si="110"/>
        <v>4.3290144520995533</v>
      </c>
      <c r="T831" s="3">
        <v>45.7</v>
      </c>
      <c r="U831" s="23">
        <f t="shared" si="114"/>
        <v>16.579999999999998</v>
      </c>
      <c r="V831" s="3">
        <f t="shared" si="111"/>
        <v>5.2775779129272493</v>
      </c>
      <c r="W831" s="27">
        <f t="shared" si="115"/>
        <v>1.5E-3</v>
      </c>
      <c r="X831" s="27">
        <f t="shared" si="116"/>
        <v>2.2000000000000001E-3</v>
      </c>
      <c r="Y831" s="3">
        <f>VLOOKUP(K831,SSP!$B$2:$D$113,3,FALSE)</f>
        <v>0.34</v>
      </c>
      <c r="Z831" s="3">
        <f>EXP(Ferez!$B$8+Ferez!$B$9*LN(X831)+Ferez!$B$10*LN(O831)+Ferez!$B$11*LN(Y831))</f>
        <v>1.7823788751949081</v>
      </c>
      <c r="AA831" s="3">
        <f>EXP(Ferez!$C$8+Ferez!$C$9*LN(Z831))</f>
        <v>1.151045614500724</v>
      </c>
      <c r="AB831" s="3">
        <f>Ferez!$D$8+Ferez!$D$9*Z831+Ferez!$D$10*AA831</f>
        <v>0.50355727255547322</v>
      </c>
      <c r="AC831" s="3">
        <f t="shared" si="117"/>
        <v>3.4369817622511052</v>
      </c>
      <c r="AD831" s="3">
        <f>AC831*Ferez!$D$19</f>
        <v>1.7184908811255526</v>
      </c>
      <c r="AE831" s="3">
        <f>(AD831/1000)*(10000/Ferez!$D$21)</f>
        <v>4.2962272028138813E-2</v>
      </c>
      <c r="AF831" s="3">
        <f t="shared" si="118"/>
        <v>2.2859361477503812</v>
      </c>
      <c r="AG831" s="3">
        <f>AF831*Ferez!$D$19</f>
        <v>1.1429680738751906</v>
      </c>
      <c r="AH831" s="3">
        <f>(AG831/1000)*(10000/Ferez!$D$21)</f>
        <v>2.8574201846879765E-2</v>
      </c>
      <c r="AI831" s="3">
        <f>AE831*Ferez!$D$20</f>
        <v>0.15752833076984232</v>
      </c>
    </row>
    <row r="832" spans="1:35" x14ac:dyDescent="0.25">
      <c r="A832" s="4">
        <v>1607</v>
      </c>
      <c r="B832" s="21" t="s">
        <v>3522</v>
      </c>
      <c r="C832" s="104">
        <v>4</v>
      </c>
      <c r="D832" s="22" t="s">
        <v>2440</v>
      </c>
      <c r="E832" s="100">
        <v>40801</v>
      </c>
      <c r="F832" s="100">
        <v>44204</v>
      </c>
      <c r="G832" s="105">
        <v>9.3000000000000007</v>
      </c>
      <c r="H832" s="20" t="s">
        <v>2528</v>
      </c>
      <c r="I832" s="20" t="s">
        <v>2529</v>
      </c>
      <c r="J832" s="13">
        <v>4073</v>
      </c>
      <c r="K832" t="s">
        <v>8</v>
      </c>
      <c r="L832" t="s">
        <v>120</v>
      </c>
      <c r="M832" s="20" t="str">
        <f t="shared" si="112"/>
        <v>S</v>
      </c>
      <c r="N832" s="3">
        <v>7.2</v>
      </c>
      <c r="O832" s="23">
        <f t="shared" si="113"/>
        <v>6.14</v>
      </c>
      <c r="P832" s="3">
        <v>23.8</v>
      </c>
      <c r="Q832" s="3">
        <f>VLOOKUP(J832,Aux_H_adj!$X$2:$Y$922,2,FALSE)</f>
        <v>21</v>
      </c>
      <c r="R832" s="3">
        <f>VLOOKUP(J832,Aux_H_adj!$X$2:$Z$922,3,FALSE)</f>
        <v>27.9</v>
      </c>
      <c r="S832" s="3">
        <f t="shared" si="110"/>
        <v>7.5757752911742182</v>
      </c>
      <c r="T832" s="3">
        <v>72.3</v>
      </c>
      <c r="U832" s="23">
        <f t="shared" si="114"/>
        <v>29.01</v>
      </c>
      <c r="V832" s="3">
        <f t="shared" si="111"/>
        <v>9.2341697981917683</v>
      </c>
      <c r="W832" s="27">
        <f t="shared" si="115"/>
        <v>4.4999999999999997E-3</v>
      </c>
      <c r="X832" s="27">
        <f t="shared" si="116"/>
        <v>6.7000000000000002E-3</v>
      </c>
      <c r="Y832" s="3">
        <f>VLOOKUP(K832,SSP!$B$2:$D$113,3,FALSE)</f>
        <v>0.62000000000000022</v>
      </c>
      <c r="Z832" s="3">
        <f>EXP(Ferez!$B$8+Ferez!$B$9*LN(X832)+Ferez!$B$10*LN(O832)+Ferez!$B$11*LN(Y832))</f>
        <v>12.997795698543625</v>
      </c>
      <c r="AA832" s="3">
        <f>EXP(Ferez!$C$8+Ferez!$C$9*LN(Z832))</f>
        <v>5.0270817885479353</v>
      </c>
      <c r="AB832" s="3">
        <f>Ferez!$D$8+Ferez!$D$9*Z832+Ferez!$D$10*AA832</f>
        <v>1.5489738570692482</v>
      </c>
      <c r="AC832" s="3">
        <f t="shared" si="117"/>
        <v>19.573851344160808</v>
      </c>
      <c r="AD832" s="3">
        <f>AC832*Ferez!$D$19</f>
        <v>9.7869256720804039</v>
      </c>
      <c r="AE832" s="3">
        <f>(AD832/1000)*(10000/Ferez!$D$21)</f>
        <v>0.24467314180201008</v>
      </c>
      <c r="AF832" s="3">
        <f t="shared" si="118"/>
        <v>14.546769555612872</v>
      </c>
      <c r="AG832" s="3">
        <f>AF832*Ferez!$D$19</f>
        <v>7.2733847778064362</v>
      </c>
      <c r="AH832" s="3">
        <f>(AG832/1000)*(10000/Ferez!$D$21)</f>
        <v>0.18183461944516091</v>
      </c>
      <c r="AI832" s="3">
        <f>AE832*Ferez!$D$20</f>
        <v>0.89713485327403697</v>
      </c>
    </row>
    <row r="833" spans="1:35" x14ac:dyDescent="0.25">
      <c r="A833" s="4">
        <v>1608</v>
      </c>
      <c r="B833" s="21" t="s">
        <v>3522</v>
      </c>
      <c r="C833" s="104">
        <v>4</v>
      </c>
      <c r="D833" s="22" t="s">
        <v>2440</v>
      </c>
      <c r="E833" s="100">
        <v>40801</v>
      </c>
      <c r="F833" s="100">
        <v>44204</v>
      </c>
      <c r="G833" s="105">
        <v>9.3000000000000007</v>
      </c>
      <c r="H833" s="20" t="s">
        <v>2528</v>
      </c>
      <c r="I833" s="20" t="s">
        <v>2530</v>
      </c>
      <c r="J833" s="13">
        <v>4073</v>
      </c>
      <c r="K833" t="s">
        <v>8</v>
      </c>
      <c r="L833" t="s">
        <v>120</v>
      </c>
      <c r="M833" s="20" t="str">
        <f t="shared" si="112"/>
        <v>S</v>
      </c>
      <c r="N833" s="3">
        <v>7.2</v>
      </c>
      <c r="O833" s="23">
        <f t="shared" si="113"/>
        <v>7.2</v>
      </c>
      <c r="P833" s="3">
        <v>27.9</v>
      </c>
      <c r="Q833" s="3">
        <f>VLOOKUP(J833,Aux_H_adj!$X$2:$Y$922,2,FALSE)</f>
        <v>21</v>
      </c>
      <c r="R833" s="3">
        <f>VLOOKUP(J833,Aux_H_adj!$X$2:$Z$922,3,FALSE)</f>
        <v>27.9</v>
      </c>
      <c r="S833" s="3">
        <f t="shared" si="110"/>
        <v>8.8808458245277588</v>
      </c>
      <c r="T833" s="3">
        <v>72.3</v>
      </c>
      <c r="U833" s="23">
        <f t="shared" si="114"/>
        <v>34.01</v>
      </c>
      <c r="V833" s="3">
        <f t="shared" si="111"/>
        <v>10.825719229110721</v>
      </c>
      <c r="W833" s="27">
        <f t="shared" si="115"/>
        <v>6.1999999999999998E-3</v>
      </c>
      <c r="X833" s="27">
        <f t="shared" si="116"/>
        <v>9.1999999999999998E-3</v>
      </c>
      <c r="Y833" s="3">
        <f>VLOOKUP(K833,SSP!$B$2:$D$113,3,FALSE)</f>
        <v>0.62000000000000022</v>
      </c>
      <c r="Z833" s="3">
        <f>EXP(Ferez!$B$8+Ferez!$B$9*LN(X833)+Ferez!$B$10*LN(O833)+Ferez!$B$11*LN(Y833))</f>
        <v>20.440875046412</v>
      </c>
      <c r="AA833" s="3">
        <f>EXP(Ferez!$C$8+Ferez!$C$9*LN(Z833))</f>
        <v>7.0341130966099437</v>
      </c>
      <c r="AB833" s="3">
        <f>Ferez!$D$8+Ferez!$D$9*Z833+Ferez!$D$10*AA833</f>
        <v>2.291500808269431</v>
      </c>
      <c r="AC833" s="3">
        <f t="shared" si="117"/>
        <v>29.766488951291372</v>
      </c>
      <c r="AD833" s="3">
        <f>AC833*Ferez!$D$19</f>
        <v>14.883244475645686</v>
      </c>
      <c r="AE833" s="3">
        <f>(AD833/1000)*(10000/Ferez!$D$21)</f>
        <v>0.37208111189114218</v>
      </c>
      <c r="AF833" s="3">
        <f t="shared" si="118"/>
        <v>22.732375854681429</v>
      </c>
      <c r="AG833" s="3">
        <f>AF833*Ferez!$D$19</f>
        <v>11.366187927340714</v>
      </c>
      <c r="AH833" s="3">
        <f>(AG833/1000)*(10000/Ferez!$D$21)</f>
        <v>0.28415469818351785</v>
      </c>
      <c r="AI833" s="3">
        <f>AE833*Ferez!$D$20</f>
        <v>1.3642974102675214</v>
      </c>
    </row>
    <row r="834" spans="1:35" x14ac:dyDescent="0.25">
      <c r="A834" s="4">
        <v>1609</v>
      </c>
      <c r="B834" s="21" t="s">
        <v>3522</v>
      </c>
      <c r="C834" s="104">
        <v>4</v>
      </c>
      <c r="D834" s="22" t="s">
        <v>2440</v>
      </c>
      <c r="E834" s="100">
        <v>40801</v>
      </c>
      <c r="F834" s="100">
        <v>44204</v>
      </c>
      <c r="G834" s="105">
        <v>9.3000000000000007</v>
      </c>
      <c r="H834" s="20" t="s">
        <v>2528</v>
      </c>
      <c r="I834" s="20" t="s">
        <v>2531</v>
      </c>
      <c r="J834" s="13">
        <v>4073</v>
      </c>
      <c r="K834" t="s">
        <v>8</v>
      </c>
      <c r="L834" t="s">
        <v>120</v>
      </c>
      <c r="M834" s="20" t="str">
        <f t="shared" si="112"/>
        <v>S</v>
      </c>
      <c r="N834" s="3">
        <v>7.2</v>
      </c>
      <c r="O834" s="23">
        <f t="shared" si="113"/>
        <v>5.75</v>
      </c>
      <c r="P834" s="3">
        <v>21</v>
      </c>
      <c r="Q834" s="3">
        <f>VLOOKUP(J834,Aux_H_adj!$X$2:$Y$922,2,FALSE)</f>
        <v>21</v>
      </c>
      <c r="R834" s="3">
        <f>VLOOKUP(J834,Aux_H_adj!$X$2:$Z$922,3,FALSE)</f>
        <v>27.9</v>
      </c>
      <c r="S834" s="3">
        <f t="shared" ref="S834:S897" si="119">P834/PI()</f>
        <v>6.6845076098596046</v>
      </c>
      <c r="T834" s="3">
        <v>72.3</v>
      </c>
      <c r="U834" s="23">
        <f t="shared" si="114"/>
        <v>25.6</v>
      </c>
      <c r="V834" s="3">
        <f t="shared" ref="V834:V897" si="120">U834/PI()</f>
        <v>8.1487330863050413</v>
      </c>
      <c r="W834" s="27">
        <f t="shared" si="115"/>
        <v>3.5000000000000001E-3</v>
      </c>
      <c r="X834" s="27">
        <f t="shared" si="116"/>
        <v>5.1999999999999998E-3</v>
      </c>
      <c r="Y834" s="3">
        <f>VLOOKUP(K834,SSP!$B$2:$D$113,3,FALSE)</f>
        <v>0.62000000000000022</v>
      </c>
      <c r="Z834" s="3">
        <f>EXP(Ferez!$B$8+Ferez!$B$9*LN(X834)+Ferez!$B$10*LN(O834)+Ferez!$B$11*LN(Y834))</f>
        <v>9.6040935271238208</v>
      </c>
      <c r="AA834" s="3">
        <f>EXP(Ferez!$C$8+Ferez!$C$9*LN(Z834))</f>
        <v>4.0161618444136433</v>
      </c>
      <c r="AB834" s="3">
        <f>Ferez!$D$8+Ferez!$D$9*Z834+Ferez!$D$10*AA834</f>
        <v>1.2186760705461568</v>
      </c>
      <c r="AC834" s="3">
        <f t="shared" si="117"/>
        <v>14.83893144208362</v>
      </c>
      <c r="AD834" s="3">
        <f>AC834*Ferez!$D$19</f>
        <v>7.41946572104181</v>
      </c>
      <c r="AE834" s="3">
        <f>(AD834/1000)*(10000/Ferez!$D$21)</f>
        <v>0.18548664302604523</v>
      </c>
      <c r="AF834" s="3">
        <f t="shared" si="118"/>
        <v>10.822769597669978</v>
      </c>
      <c r="AG834" s="3">
        <f>AF834*Ferez!$D$19</f>
        <v>5.4113847988349892</v>
      </c>
      <c r="AH834" s="3">
        <f>(AG834/1000)*(10000/Ferez!$D$21)</f>
        <v>0.13528461997087474</v>
      </c>
      <c r="AI834" s="3">
        <f>AE834*Ferez!$D$20</f>
        <v>0.68011769109549913</v>
      </c>
    </row>
    <row r="835" spans="1:35" x14ac:dyDescent="0.25">
      <c r="A835" s="4">
        <v>1604</v>
      </c>
      <c r="B835" s="21" t="s">
        <v>3522</v>
      </c>
      <c r="C835" s="104">
        <v>4</v>
      </c>
      <c r="D835" s="22" t="s">
        <v>2440</v>
      </c>
      <c r="E835" s="100">
        <v>40801</v>
      </c>
      <c r="F835" s="100">
        <v>44204</v>
      </c>
      <c r="G835" s="105">
        <v>9.3000000000000007</v>
      </c>
      <c r="H835" s="20" t="s">
        <v>2524</v>
      </c>
      <c r="I835" s="20" t="s">
        <v>2525</v>
      </c>
      <c r="J835" s="13">
        <v>4074</v>
      </c>
      <c r="K835" t="s">
        <v>159</v>
      </c>
      <c r="L835" t="s">
        <v>158</v>
      </c>
      <c r="M835" s="20" t="str">
        <f t="shared" ref="M835:M898" si="121">IF(J836=J835,"S",IF(J834=J835,"S","N"))</f>
        <v>S</v>
      </c>
      <c r="N835" s="3">
        <v>6</v>
      </c>
      <c r="O835" s="23">
        <f t="shared" ref="O835:O898" si="122">IF(M835="N",N835,IF(P835=R835,N835,IF(ROUND(3.1139*LN(P835)-3.7295,2)&gt;=N835,N835,ROUND(3.1139*LN(P835)-3.7295,2))))</f>
        <v>4.96</v>
      </c>
      <c r="P835" s="3">
        <v>16.3</v>
      </c>
      <c r="Q835" s="3">
        <f>VLOOKUP(J835,Aux_H_adj!$X$2:$Y$922,2,FALSE)</f>
        <v>13.5</v>
      </c>
      <c r="R835" s="3">
        <f>VLOOKUP(J835,Aux_H_adj!$X$2:$Z$922,3,FALSE)</f>
        <v>17.7</v>
      </c>
      <c r="S835" s="3">
        <f t="shared" si="119"/>
        <v>5.1884511447957884</v>
      </c>
      <c r="T835" s="3">
        <v>45</v>
      </c>
      <c r="U835" s="23">
        <f t="shared" ref="U835:U898" si="123">IF(M835="N",T835,ROUND(1.2191*P835,2))</f>
        <v>19.87</v>
      </c>
      <c r="V835" s="3">
        <f t="shared" si="120"/>
        <v>6.3248174384719213</v>
      </c>
      <c r="W835" s="27">
        <f t="shared" ref="W835:W898" si="124">ROUND(PI()*((S835/100)/2)^2,4)</f>
        <v>2.0999999999999999E-3</v>
      </c>
      <c r="X835" s="27">
        <f t="shared" ref="X835:X898" si="125">ROUND(PI()*((V835/100)/2)^2,4)</f>
        <v>3.0999999999999999E-3</v>
      </c>
      <c r="Y835" s="3">
        <f>VLOOKUP(K835,SSP!$B$2:$D$113,3,FALSE)</f>
        <v>0.53</v>
      </c>
      <c r="Z835" s="3">
        <f>EXP(Ferez!$B$8+Ferez!$B$9*LN(X835)+Ferez!$B$10*LN(O835)+Ferez!$B$11*LN(Y835))</f>
        <v>4.3535321172112589</v>
      </c>
      <c r="AA835" s="3">
        <f>EXP(Ferez!$C$8+Ferez!$C$9*LN(Z835))</f>
        <v>2.2328495455003488</v>
      </c>
      <c r="AB835" s="3">
        <f>Ferez!$D$8+Ferez!$D$9*Z835+Ferez!$D$10*AA835</f>
        <v>0.72656169792511693</v>
      </c>
      <c r="AC835" s="3">
        <f t="shared" ref="AC835:AC898" si="126">Z835+AA835+AB835</f>
        <v>7.3129433606367247</v>
      </c>
      <c r="AD835" s="3">
        <f>AC835*Ferez!$D$19</f>
        <v>3.6564716803183623</v>
      </c>
      <c r="AE835" s="3">
        <f>(AD835/1000)*(10000/Ferez!$D$21)</f>
        <v>9.141179200795907E-2</v>
      </c>
      <c r="AF835" s="3">
        <f t="shared" ref="AF835:AF898" si="127">Z835+AB835</f>
        <v>5.0800938151363759</v>
      </c>
      <c r="AG835" s="3">
        <f>AF835*Ferez!$D$19</f>
        <v>2.540046907568188</v>
      </c>
      <c r="AH835" s="3">
        <f>(AG835/1000)*(10000/Ferez!$D$21)</f>
        <v>6.3501172689204702E-2</v>
      </c>
      <c r="AI835" s="3">
        <f>AE835*Ferez!$D$20</f>
        <v>0.33517657069584988</v>
      </c>
    </row>
    <row r="836" spans="1:35" x14ac:dyDescent="0.25">
      <c r="A836" s="4">
        <v>1605</v>
      </c>
      <c r="B836" s="21" t="s">
        <v>3522</v>
      </c>
      <c r="C836" s="104">
        <v>4</v>
      </c>
      <c r="D836" s="22" t="s">
        <v>2440</v>
      </c>
      <c r="E836" s="100">
        <v>40801</v>
      </c>
      <c r="F836" s="100">
        <v>44204</v>
      </c>
      <c r="G836" s="105">
        <v>9.3000000000000007</v>
      </c>
      <c r="H836" s="20" t="s">
        <v>2524</v>
      </c>
      <c r="I836" s="20" t="s">
        <v>2526</v>
      </c>
      <c r="J836" s="13">
        <v>4074</v>
      </c>
      <c r="K836" t="s">
        <v>159</v>
      </c>
      <c r="L836" t="s">
        <v>158</v>
      </c>
      <c r="M836" s="20" t="str">
        <f t="shared" si="121"/>
        <v>S</v>
      </c>
      <c r="N836" s="3">
        <v>6</v>
      </c>
      <c r="O836" s="23">
        <f t="shared" si="122"/>
        <v>6</v>
      </c>
      <c r="P836" s="3">
        <v>17.7</v>
      </c>
      <c r="Q836" s="3">
        <f>VLOOKUP(J836,Aux_H_adj!$X$2:$Y$922,2,FALSE)</f>
        <v>13.5</v>
      </c>
      <c r="R836" s="3">
        <f>VLOOKUP(J836,Aux_H_adj!$X$2:$Z$922,3,FALSE)</f>
        <v>17.7</v>
      </c>
      <c r="S836" s="3">
        <f t="shared" si="119"/>
        <v>5.6340849854530948</v>
      </c>
      <c r="T836" s="3">
        <v>45</v>
      </c>
      <c r="U836" s="23">
        <f t="shared" si="123"/>
        <v>21.58</v>
      </c>
      <c r="V836" s="3">
        <f t="shared" si="120"/>
        <v>6.8691273438462028</v>
      </c>
      <c r="W836" s="27">
        <f t="shared" si="124"/>
        <v>2.5000000000000001E-3</v>
      </c>
      <c r="X836" s="27">
        <f t="shared" si="125"/>
        <v>3.7000000000000002E-3</v>
      </c>
      <c r="Y836" s="3">
        <f>VLOOKUP(K836,SSP!$B$2:$D$113,3,FALSE)</f>
        <v>0.53</v>
      </c>
      <c r="Z836" s="3">
        <f>EXP(Ferez!$B$8+Ferez!$B$9*LN(X836)+Ferez!$B$10*LN(O836)+Ferez!$B$11*LN(Y836))</f>
        <v>6.1792431682812881</v>
      </c>
      <c r="AA836" s="3">
        <f>EXP(Ferez!$C$8+Ferez!$C$9*LN(Z836))</f>
        <v>2.8953981946085734</v>
      </c>
      <c r="AB836" s="3">
        <f>Ferez!$D$8+Ferez!$D$9*Z836+Ferez!$D$10*AA836</f>
        <v>0.89401746979113006</v>
      </c>
      <c r="AC836" s="3">
        <f t="shared" si="126"/>
        <v>9.9686588326809922</v>
      </c>
      <c r="AD836" s="3">
        <f>AC836*Ferez!$D$19</f>
        <v>4.9843294163404961</v>
      </c>
      <c r="AE836" s="3">
        <f>(AD836/1000)*(10000/Ferez!$D$21)</f>
        <v>0.1246082354085124</v>
      </c>
      <c r="AF836" s="3">
        <f t="shared" si="127"/>
        <v>7.0732606380724183</v>
      </c>
      <c r="AG836" s="3">
        <f>AF836*Ferez!$D$19</f>
        <v>3.5366303190362092</v>
      </c>
      <c r="AH836" s="3">
        <f>(AG836/1000)*(10000/Ferez!$D$21)</f>
        <v>8.8415757975905229E-2</v>
      </c>
      <c r="AI836" s="3">
        <f>AE836*Ferez!$D$20</f>
        <v>0.45689686316454547</v>
      </c>
    </row>
    <row r="837" spans="1:35" x14ac:dyDescent="0.25">
      <c r="A837" s="4">
        <v>1606</v>
      </c>
      <c r="B837" s="21" t="s">
        <v>3522</v>
      </c>
      <c r="C837" s="104">
        <v>4</v>
      </c>
      <c r="D837" s="22" t="s">
        <v>2440</v>
      </c>
      <c r="E837" s="100">
        <v>40801</v>
      </c>
      <c r="F837" s="100">
        <v>44204</v>
      </c>
      <c r="G837" s="105">
        <v>9.3000000000000007</v>
      </c>
      <c r="H837" s="20" t="s">
        <v>2524</v>
      </c>
      <c r="I837" s="20" t="s">
        <v>2527</v>
      </c>
      <c r="J837" s="13">
        <v>4074</v>
      </c>
      <c r="K837" t="s">
        <v>159</v>
      </c>
      <c r="L837" t="s">
        <v>158</v>
      </c>
      <c r="M837" s="20" t="str">
        <f t="shared" si="121"/>
        <v>S</v>
      </c>
      <c r="N837" s="3">
        <v>6</v>
      </c>
      <c r="O837" s="23">
        <f t="shared" si="122"/>
        <v>4.38</v>
      </c>
      <c r="P837" s="3">
        <v>13.5</v>
      </c>
      <c r="Q837" s="3">
        <f>VLOOKUP(J837,Aux_H_adj!$X$2:$Y$922,2,FALSE)</f>
        <v>13.5</v>
      </c>
      <c r="R837" s="3">
        <f>VLOOKUP(J837,Aux_H_adj!$X$2:$Z$922,3,FALSE)</f>
        <v>17.7</v>
      </c>
      <c r="S837" s="3">
        <f t="shared" si="119"/>
        <v>4.2971834634811739</v>
      </c>
      <c r="T837" s="3">
        <v>45</v>
      </c>
      <c r="U837" s="23">
        <f t="shared" si="123"/>
        <v>16.46</v>
      </c>
      <c r="V837" s="3">
        <f t="shared" si="120"/>
        <v>5.2393807265851953</v>
      </c>
      <c r="W837" s="27">
        <f t="shared" si="124"/>
        <v>1.5E-3</v>
      </c>
      <c r="X837" s="27">
        <f t="shared" si="125"/>
        <v>2.2000000000000001E-3</v>
      </c>
      <c r="Y837" s="3">
        <f>VLOOKUP(K837,SSP!$B$2:$D$113,3,FALSE)</f>
        <v>0.53</v>
      </c>
      <c r="Z837" s="3">
        <f>EXP(Ferez!$B$8+Ferez!$B$9*LN(X837)+Ferez!$B$10*LN(O837)+Ferez!$B$11*LN(Y837))</f>
        <v>2.7936800553559502</v>
      </c>
      <c r="AA837" s="3">
        <f>EXP(Ferez!$C$8+Ferez!$C$9*LN(Z837))</f>
        <v>1.6065999417135464</v>
      </c>
      <c r="AB837" s="3">
        <f>Ferez!$D$8+Ferez!$D$9*Z837+Ferez!$D$10*AA837</f>
        <v>0.58867953663479344</v>
      </c>
      <c r="AC837" s="3">
        <f t="shared" si="126"/>
        <v>4.98895953370429</v>
      </c>
      <c r="AD837" s="3">
        <f>AC837*Ferez!$D$19</f>
        <v>2.494479766852145</v>
      </c>
      <c r="AE837" s="3">
        <f>(AD837/1000)*(10000/Ferez!$D$21)</f>
        <v>6.2361994171303628E-2</v>
      </c>
      <c r="AF837" s="3">
        <f t="shared" si="127"/>
        <v>3.3823595919907437</v>
      </c>
      <c r="AG837" s="3">
        <f>AF837*Ferez!$D$19</f>
        <v>1.6911797959953718</v>
      </c>
      <c r="AH837" s="3">
        <f>(AG837/1000)*(10000/Ferez!$D$21)</f>
        <v>4.2279494899884293E-2</v>
      </c>
      <c r="AI837" s="3">
        <f>AE837*Ferez!$D$20</f>
        <v>0.22866064529477997</v>
      </c>
    </row>
    <row r="838" spans="1:35" x14ac:dyDescent="0.25">
      <c r="A838" s="4">
        <v>1602</v>
      </c>
      <c r="B838" s="21" t="s">
        <v>3522</v>
      </c>
      <c r="C838" s="104">
        <v>4</v>
      </c>
      <c r="D838" s="22" t="s">
        <v>2440</v>
      </c>
      <c r="E838" s="100">
        <v>40801</v>
      </c>
      <c r="F838" s="100">
        <v>44204</v>
      </c>
      <c r="G838" s="105">
        <v>9.3000000000000007</v>
      </c>
      <c r="H838" s="20" t="s">
        <v>2521</v>
      </c>
      <c r="I838" s="20" t="s">
        <v>2522</v>
      </c>
      <c r="J838" s="13">
        <v>4075</v>
      </c>
      <c r="K838" t="s">
        <v>4</v>
      </c>
      <c r="L838" t="s">
        <v>142</v>
      </c>
      <c r="M838" s="20" t="str">
        <f t="shared" si="121"/>
        <v>S</v>
      </c>
      <c r="N838" s="3">
        <v>9</v>
      </c>
      <c r="O838" s="23">
        <f t="shared" si="122"/>
        <v>9</v>
      </c>
      <c r="P838" s="3">
        <v>30.1</v>
      </c>
      <c r="Q838" s="3">
        <f>VLOOKUP(J838,Aux_H_adj!$X$2:$Y$922,2,FALSE)</f>
        <v>19.399999999999999</v>
      </c>
      <c r="R838" s="3">
        <f>VLOOKUP(J838,Aux_H_adj!$X$2:$Z$922,3,FALSE)</f>
        <v>30.1</v>
      </c>
      <c r="S838" s="3">
        <f t="shared" si="119"/>
        <v>9.5811275741321005</v>
      </c>
      <c r="T838" s="3">
        <v>41.7</v>
      </c>
      <c r="U838" s="23">
        <f t="shared" si="123"/>
        <v>36.69</v>
      </c>
      <c r="V838" s="3">
        <f t="shared" si="120"/>
        <v>11.678789724083279</v>
      </c>
      <c r="W838" s="27">
        <f t="shared" si="124"/>
        <v>7.1999999999999998E-3</v>
      </c>
      <c r="X838" s="27">
        <f t="shared" si="125"/>
        <v>1.0699999999999999E-2</v>
      </c>
      <c r="Y838" s="3">
        <f>VLOOKUP(K838,SSP!$B$2:$D$113,3,FALSE)</f>
        <v>0.46000000000000074</v>
      </c>
      <c r="Z838" s="3">
        <f>EXP(Ferez!$B$8+Ferez!$B$9*LN(X838)+Ferez!$B$10*LN(O838)+Ferez!$B$11*LN(Y838))</f>
        <v>21.535093670839739</v>
      </c>
      <c r="AA838" s="3">
        <f>EXP(Ferez!$C$8+Ferez!$C$9*LN(Z838))</f>
        <v>7.3116088589392483</v>
      </c>
      <c r="AB838" s="3">
        <f>Ferez!$D$8+Ferez!$D$9*Z838+Ferez!$D$10*AA838</f>
        <v>2.4021749566322543</v>
      </c>
      <c r="AC838" s="3">
        <f t="shared" si="126"/>
        <v>31.248877486411242</v>
      </c>
      <c r="AD838" s="3">
        <f>AC838*Ferez!$D$19</f>
        <v>15.624438743205621</v>
      </c>
      <c r="AE838" s="3">
        <f>(AD838/1000)*(10000/Ferez!$D$21)</f>
        <v>0.39061096858014055</v>
      </c>
      <c r="AF838" s="3">
        <f t="shared" si="127"/>
        <v>23.937268627471994</v>
      </c>
      <c r="AG838" s="3">
        <f>AF838*Ferez!$D$19</f>
        <v>11.968634313735997</v>
      </c>
      <c r="AH838" s="3">
        <f>(AG838/1000)*(10000/Ferez!$D$21)</f>
        <v>0.29921585784339993</v>
      </c>
      <c r="AI838" s="3">
        <f>AE838*Ferez!$D$20</f>
        <v>1.4322402181271821</v>
      </c>
    </row>
    <row r="839" spans="1:35" x14ac:dyDescent="0.25">
      <c r="A839" s="4">
        <v>1603</v>
      </c>
      <c r="B839" s="21" t="s">
        <v>3522</v>
      </c>
      <c r="C839" s="104">
        <v>4</v>
      </c>
      <c r="D839" s="22" t="s">
        <v>2440</v>
      </c>
      <c r="E839" s="100">
        <v>40801</v>
      </c>
      <c r="F839" s="100">
        <v>44204</v>
      </c>
      <c r="G839" s="105">
        <v>9.3000000000000007</v>
      </c>
      <c r="H839" s="20" t="s">
        <v>2521</v>
      </c>
      <c r="I839" s="20" t="s">
        <v>2523</v>
      </c>
      <c r="J839" s="13">
        <v>4075</v>
      </c>
      <c r="K839" t="s">
        <v>4</v>
      </c>
      <c r="L839" t="s">
        <v>142</v>
      </c>
      <c r="M839" s="20" t="str">
        <f t="shared" si="121"/>
        <v>S</v>
      </c>
      <c r="N839" s="3">
        <v>9</v>
      </c>
      <c r="O839" s="23">
        <f t="shared" si="122"/>
        <v>5.5</v>
      </c>
      <c r="P839" s="3">
        <v>19.399999999999999</v>
      </c>
      <c r="Q839" s="3">
        <f>VLOOKUP(J839,Aux_H_adj!$X$2:$Y$922,2,FALSE)</f>
        <v>19.399999999999999</v>
      </c>
      <c r="R839" s="3">
        <f>VLOOKUP(J839,Aux_H_adj!$X$2:$Z$922,3,FALSE)</f>
        <v>30.1</v>
      </c>
      <c r="S839" s="3">
        <f t="shared" si="119"/>
        <v>6.1752117919655385</v>
      </c>
      <c r="T839" s="3">
        <v>41.7</v>
      </c>
      <c r="U839" s="23">
        <f t="shared" si="123"/>
        <v>23.65</v>
      </c>
      <c r="V839" s="3">
        <f t="shared" si="120"/>
        <v>7.5280288082466491</v>
      </c>
      <c r="W839" s="27">
        <f t="shared" si="124"/>
        <v>3.0000000000000001E-3</v>
      </c>
      <c r="X839" s="27">
        <f t="shared" si="125"/>
        <v>4.4999999999999997E-3</v>
      </c>
      <c r="Y839" s="3">
        <f>VLOOKUP(K839,SSP!$B$2:$D$113,3,FALSE)</f>
        <v>0.46000000000000074</v>
      </c>
      <c r="Z839" s="3">
        <f>EXP(Ferez!$B$8+Ferez!$B$9*LN(X839)+Ferez!$B$10*LN(O839)+Ferez!$B$11*LN(Y839))</f>
        <v>5.9162764698396426</v>
      </c>
      <c r="AA839" s="3">
        <f>EXP(Ferez!$C$8+Ferez!$C$9*LN(Z839))</f>
        <v>2.8034630815932919</v>
      </c>
      <c r="AB839" s="3">
        <f>Ferez!$D$8+Ferez!$D$9*Z839+Ferez!$D$10*AA839</f>
        <v>0.86959658166000076</v>
      </c>
      <c r="AC839" s="3">
        <f t="shared" si="126"/>
        <v>9.5893361330929352</v>
      </c>
      <c r="AD839" s="3">
        <f>AC839*Ferez!$D$19</f>
        <v>4.7946680665464676</v>
      </c>
      <c r="AE839" s="3">
        <f>(AD839/1000)*(10000/Ferez!$D$21)</f>
        <v>0.11986670166366169</v>
      </c>
      <c r="AF839" s="3">
        <f t="shared" si="127"/>
        <v>6.7858730514996433</v>
      </c>
      <c r="AG839" s="3">
        <f>AF839*Ferez!$D$19</f>
        <v>3.3929365257498216</v>
      </c>
      <c r="AH839" s="3">
        <f>(AG839/1000)*(10000/Ferez!$D$21)</f>
        <v>8.4823413143745544E-2</v>
      </c>
      <c r="AI839" s="3">
        <f>AE839*Ferez!$D$20</f>
        <v>0.43951123943342618</v>
      </c>
    </row>
    <row r="840" spans="1:35" x14ac:dyDescent="0.25">
      <c r="A840" s="4">
        <v>1599</v>
      </c>
      <c r="B840" s="21" t="s">
        <v>3522</v>
      </c>
      <c r="C840" s="104">
        <v>4</v>
      </c>
      <c r="D840" s="22" t="s">
        <v>2440</v>
      </c>
      <c r="E840" s="100">
        <v>40801</v>
      </c>
      <c r="F840" s="100">
        <v>44204</v>
      </c>
      <c r="G840" s="105">
        <v>9.3000000000000007</v>
      </c>
      <c r="H840" s="20" t="s">
        <v>2517</v>
      </c>
      <c r="I840" s="20" t="s">
        <v>2518</v>
      </c>
      <c r="J840" s="13">
        <v>4076</v>
      </c>
      <c r="K840" t="s">
        <v>7</v>
      </c>
      <c r="L840" t="s">
        <v>193</v>
      </c>
      <c r="M840" s="20" t="str">
        <f t="shared" si="121"/>
        <v>S</v>
      </c>
      <c r="N840" s="3">
        <v>11.8</v>
      </c>
      <c r="O840" s="23">
        <f t="shared" si="122"/>
        <v>8.48</v>
      </c>
      <c r="P840" s="3">
        <v>50.5</v>
      </c>
      <c r="Q840" s="3">
        <f>VLOOKUP(J840,Aux_H_adj!$X$2:$Y$922,2,FALSE)</f>
        <v>43</v>
      </c>
      <c r="R840" s="3">
        <f>VLOOKUP(J840,Aux_H_adj!$X$2:$Z$922,3,FALSE)</f>
        <v>59</v>
      </c>
      <c r="S840" s="3">
        <f t="shared" si="119"/>
        <v>16.074649252281429</v>
      </c>
      <c r="T840" s="3">
        <v>91.7</v>
      </c>
      <c r="U840" s="23">
        <f t="shared" si="123"/>
        <v>61.56</v>
      </c>
      <c r="V840" s="3">
        <f t="shared" si="120"/>
        <v>19.595156593474155</v>
      </c>
      <c r="W840" s="27">
        <f t="shared" si="124"/>
        <v>2.0299999999999999E-2</v>
      </c>
      <c r="X840" s="27">
        <f t="shared" si="125"/>
        <v>3.0200000000000001E-2</v>
      </c>
      <c r="Y840" s="3">
        <f>VLOOKUP(K840,SSP!$B$2:$D$113,3,FALSE)</f>
        <v>0.57999999999999996</v>
      </c>
      <c r="Z840" s="3">
        <f>EXP(Ferez!$B$8+Ferez!$B$9*LN(X840)+Ferez!$B$10*LN(O840)+Ferez!$B$11*LN(Y840))</f>
        <v>68.709039841123115</v>
      </c>
      <c r="AA840" s="3">
        <f>EXP(Ferez!$C$8+Ferez!$C$9*LN(Z840))</f>
        <v>17.292876237637326</v>
      </c>
      <c r="AB840" s="3">
        <f>Ferez!$D$8+Ferez!$D$9*Z840+Ferez!$D$10*AA840</f>
        <v>7.3444572016474634</v>
      </c>
      <c r="AC840" s="3">
        <f t="shared" si="126"/>
        <v>93.346373280407903</v>
      </c>
      <c r="AD840" s="3">
        <f>AC840*Ferez!$D$19</f>
        <v>46.673186640203951</v>
      </c>
      <c r="AE840" s="3">
        <f>(AD840/1000)*(10000/Ferez!$D$21)</f>
        <v>1.1668296660050987</v>
      </c>
      <c r="AF840" s="3">
        <f t="shared" si="127"/>
        <v>76.053497042770573</v>
      </c>
      <c r="AG840" s="3">
        <f>AF840*Ferez!$D$19</f>
        <v>38.026748521385286</v>
      </c>
      <c r="AH840" s="3">
        <f>(AG840/1000)*(10000/Ferez!$D$21)</f>
        <v>0.95066871303463218</v>
      </c>
      <c r="AI840" s="3">
        <f>AE840*Ferez!$D$20</f>
        <v>4.278375442018695</v>
      </c>
    </row>
    <row r="841" spans="1:35" x14ac:dyDescent="0.25">
      <c r="A841" s="4">
        <v>1600</v>
      </c>
      <c r="B841" s="21" t="s">
        <v>3522</v>
      </c>
      <c r="C841" s="104">
        <v>4</v>
      </c>
      <c r="D841" s="22" t="s">
        <v>2440</v>
      </c>
      <c r="E841" s="100">
        <v>40801</v>
      </c>
      <c r="F841" s="100">
        <v>44204</v>
      </c>
      <c r="G841" s="105">
        <v>9.3000000000000007</v>
      </c>
      <c r="H841" s="20" t="s">
        <v>2517</v>
      </c>
      <c r="I841" s="20" t="s">
        <v>2519</v>
      </c>
      <c r="J841" s="13">
        <v>4076</v>
      </c>
      <c r="K841" t="s">
        <v>7</v>
      </c>
      <c r="L841" t="s">
        <v>193</v>
      </c>
      <c r="M841" s="20" t="str">
        <f t="shared" si="121"/>
        <v>S</v>
      </c>
      <c r="N841" s="3">
        <v>11.8</v>
      </c>
      <c r="O841" s="23">
        <f t="shared" si="122"/>
        <v>11.8</v>
      </c>
      <c r="P841" s="3">
        <v>59</v>
      </c>
      <c r="Q841" s="3">
        <f>VLOOKUP(J841,Aux_H_adj!$X$2:$Y$922,2,FALSE)</f>
        <v>43</v>
      </c>
      <c r="R841" s="3">
        <f>VLOOKUP(J841,Aux_H_adj!$X$2:$Z$922,3,FALSE)</f>
        <v>59</v>
      </c>
      <c r="S841" s="3">
        <f t="shared" si="119"/>
        <v>18.780283284843652</v>
      </c>
      <c r="T841" s="3">
        <v>91.7</v>
      </c>
      <c r="U841" s="23">
        <f t="shared" si="123"/>
        <v>71.930000000000007</v>
      </c>
      <c r="V841" s="3">
        <f t="shared" si="120"/>
        <v>22.896030113200066</v>
      </c>
      <c r="W841" s="27">
        <f t="shared" si="124"/>
        <v>2.7699999999999999E-2</v>
      </c>
      <c r="X841" s="27">
        <f t="shared" si="125"/>
        <v>4.1200000000000001E-2</v>
      </c>
      <c r="Y841" s="3">
        <f>VLOOKUP(K841,SSP!$B$2:$D$113,3,FALSE)</f>
        <v>0.57999999999999996</v>
      </c>
      <c r="Z841" s="3">
        <f>EXP(Ferez!$B$8+Ferez!$B$9*LN(X841)+Ferez!$B$10*LN(O841)+Ferez!$B$11*LN(Y841))</f>
        <v>126.60029794647198</v>
      </c>
      <c r="AA841" s="3">
        <f>EXP(Ferez!$C$8+Ferez!$C$9*LN(Z841))</f>
        <v>27.21457396690414</v>
      </c>
      <c r="AB841" s="3">
        <f>Ferez!$D$8+Ferez!$D$9*Z841+Ferez!$D$10*AA841</f>
        <v>13.610212082969042</v>
      </c>
      <c r="AC841" s="3">
        <f t="shared" si="126"/>
        <v>167.42508399634517</v>
      </c>
      <c r="AD841" s="3">
        <f>AC841*Ferez!$D$19</f>
        <v>83.712541998172583</v>
      </c>
      <c r="AE841" s="3">
        <f>(AD841/1000)*(10000/Ferez!$D$21)</f>
        <v>2.0928135499543146</v>
      </c>
      <c r="AF841" s="3">
        <f t="shared" si="127"/>
        <v>140.21051002944102</v>
      </c>
      <c r="AG841" s="3">
        <f>AF841*Ferez!$D$19</f>
        <v>70.105255014720512</v>
      </c>
      <c r="AH841" s="3">
        <f>(AG841/1000)*(10000/Ferez!$D$21)</f>
        <v>1.7526313753680127</v>
      </c>
      <c r="AI841" s="3">
        <f>AE841*Ferez!$D$20</f>
        <v>7.6736496831658201</v>
      </c>
    </row>
    <row r="842" spans="1:35" x14ac:dyDescent="0.25">
      <c r="A842" s="4">
        <v>1601</v>
      </c>
      <c r="B842" s="21" t="s">
        <v>3522</v>
      </c>
      <c r="C842" s="104">
        <v>4</v>
      </c>
      <c r="D842" s="22" t="s">
        <v>2440</v>
      </c>
      <c r="E842" s="100">
        <v>40801</v>
      </c>
      <c r="F842" s="100">
        <v>44204</v>
      </c>
      <c r="G842" s="105">
        <v>9.3000000000000007</v>
      </c>
      <c r="H842" s="20" t="s">
        <v>2517</v>
      </c>
      <c r="I842" s="20" t="s">
        <v>2520</v>
      </c>
      <c r="J842" s="13">
        <v>4076</v>
      </c>
      <c r="K842" t="s">
        <v>7</v>
      </c>
      <c r="L842" t="s">
        <v>193</v>
      </c>
      <c r="M842" s="20" t="str">
        <f t="shared" si="121"/>
        <v>S</v>
      </c>
      <c r="N842" s="3">
        <v>11.8</v>
      </c>
      <c r="O842" s="23">
        <f t="shared" si="122"/>
        <v>7.98</v>
      </c>
      <c r="P842" s="3">
        <v>43</v>
      </c>
      <c r="Q842" s="3">
        <f>VLOOKUP(J842,Aux_H_adj!$X$2:$Y$922,2,FALSE)</f>
        <v>43</v>
      </c>
      <c r="R842" s="3">
        <f>VLOOKUP(J842,Aux_H_adj!$X$2:$Z$922,3,FALSE)</f>
        <v>59</v>
      </c>
      <c r="S842" s="3">
        <f t="shared" si="119"/>
        <v>13.687325105903</v>
      </c>
      <c r="T842" s="3">
        <v>91.7</v>
      </c>
      <c r="U842" s="23">
        <f t="shared" si="123"/>
        <v>52.42</v>
      </c>
      <c r="V842" s="3">
        <f t="shared" si="120"/>
        <v>16.685804233754308</v>
      </c>
      <c r="W842" s="27">
        <f t="shared" si="124"/>
        <v>1.47E-2</v>
      </c>
      <c r="X842" s="27">
        <f t="shared" si="125"/>
        <v>2.1899999999999999E-2</v>
      </c>
      <c r="Y842" s="3">
        <f>VLOOKUP(K842,SSP!$B$2:$D$113,3,FALSE)</f>
        <v>0.57999999999999996</v>
      </c>
      <c r="Z842" s="3">
        <f>EXP(Ferez!$B$8+Ferez!$B$9*LN(X842)+Ferez!$B$10*LN(O842)+Ferez!$B$11*LN(Y842))</f>
        <v>47.836493843758525</v>
      </c>
      <c r="AA842" s="3">
        <f>EXP(Ferez!$C$8+Ferez!$C$9*LN(Z842))</f>
        <v>13.218710249297535</v>
      </c>
      <c r="AB842" s="3">
        <f>Ferez!$D$8+Ferez!$D$9*Z842+Ferez!$D$10*AA842</f>
        <v>5.1281999100263018</v>
      </c>
      <c r="AC842" s="3">
        <f t="shared" si="126"/>
        <v>66.183404003082359</v>
      </c>
      <c r="AD842" s="3">
        <f>AC842*Ferez!$D$19</f>
        <v>33.091702001541179</v>
      </c>
      <c r="AE842" s="3">
        <f>(AD842/1000)*(10000/Ferez!$D$21)</f>
        <v>0.82729255003852942</v>
      </c>
      <c r="AF842" s="3">
        <f t="shared" si="127"/>
        <v>52.964693753784829</v>
      </c>
      <c r="AG842" s="3">
        <f>AF842*Ferez!$D$19</f>
        <v>26.482346876892414</v>
      </c>
      <c r="AH842" s="3">
        <f>(AG842/1000)*(10000/Ferez!$D$21)</f>
        <v>0.66205867192231038</v>
      </c>
      <c r="AI842" s="3">
        <f>AE842*Ferez!$D$20</f>
        <v>3.0334060168079411</v>
      </c>
    </row>
    <row r="843" spans="1:35" x14ac:dyDescent="0.25">
      <c r="A843" s="4">
        <v>1598</v>
      </c>
      <c r="B843" s="21" t="s">
        <v>3522</v>
      </c>
      <c r="C843" s="104">
        <v>4</v>
      </c>
      <c r="D843" s="22" t="s">
        <v>2440</v>
      </c>
      <c r="E843" s="100">
        <v>40801</v>
      </c>
      <c r="F843" s="100">
        <v>44204</v>
      </c>
      <c r="G843" s="105">
        <v>9.3000000000000007</v>
      </c>
      <c r="H843" s="20" t="s">
        <v>2514</v>
      </c>
      <c r="I843" s="20" t="s">
        <v>2516</v>
      </c>
      <c r="J843" s="13">
        <v>4077</v>
      </c>
      <c r="K843" t="s">
        <v>7</v>
      </c>
      <c r="L843" t="s">
        <v>193</v>
      </c>
      <c r="M843" s="20" t="str">
        <f t="shared" si="121"/>
        <v>S</v>
      </c>
      <c r="N843" s="3">
        <v>12</v>
      </c>
      <c r="O843" s="23">
        <f t="shared" si="122"/>
        <v>9.18</v>
      </c>
      <c r="P843" s="3">
        <v>63.2</v>
      </c>
      <c r="Q843" s="3">
        <f>VLOOKUP(J843,Aux_H_adj!$X$2:$Y$922,2,FALSE)</f>
        <v>63.2</v>
      </c>
      <c r="R843" s="3">
        <f>VLOOKUP(J843,Aux_H_adj!$X$2:$Z$922,3,FALSE)</f>
        <v>67</v>
      </c>
      <c r="S843" s="3">
        <f t="shared" si="119"/>
        <v>20.117184806815573</v>
      </c>
      <c r="T843" s="3">
        <v>91.8</v>
      </c>
      <c r="U843" s="23">
        <f t="shared" si="123"/>
        <v>77.05</v>
      </c>
      <c r="V843" s="3">
        <f t="shared" si="120"/>
        <v>24.525776730461072</v>
      </c>
      <c r="W843" s="27">
        <f t="shared" si="124"/>
        <v>3.1800000000000002E-2</v>
      </c>
      <c r="X843" s="27">
        <f t="shared" si="125"/>
        <v>4.7199999999999999E-2</v>
      </c>
      <c r="Y843" s="3">
        <f>VLOOKUP(K843,SSP!$B$2:$D$113,3,FALSE)</f>
        <v>0.57999999999999996</v>
      </c>
      <c r="Z843" s="3">
        <f>EXP(Ferez!$B$8+Ferez!$B$9*LN(X843)+Ferez!$B$10*LN(O843)+Ferez!$B$11*LN(Y843))</f>
        <v>113.08121438941419</v>
      </c>
      <c r="AA843" s="3">
        <f>EXP(Ferez!$C$8+Ferez!$C$9*LN(Z843))</f>
        <v>25.027194423719912</v>
      </c>
      <c r="AB843" s="3">
        <f>Ferez!$D$8+Ferez!$D$9*Z843+Ferez!$D$10*AA843</f>
        <v>12.135825478828707</v>
      </c>
      <c r="AC843" s="3">
        <f t="shared" si="126"/>
        <v>150.24423429196281</v>
      </c>
      <c r="AD843" s="3">
        <f>AC843*Ferez!$D$19</f>
        <v>75.122117145981406</v>
      </c>
      <c r="AE843" s="3">
        <f>(AD843/1000)*(10000/Ferez!$D$21)</f>
        <v>1.8780529286495353</v>
      </c>
      <c r="AF843" s="3">
        <f t="shared" si="127"/>
        <v>125.21703986824289</v>
      </c>
      <c r="AG843" s="3">
        <f>AF843*Ferez!$D$19</f>
        <v>62.608519934121446</v>
      </c>
      <c r="AH843" s="3">
        <f>(AG843/1000)*(10000/Ferez!$D$21)</f>
        <v>1.5652129983530363</v>
      </c>
      <c r="AI843" s="3">
        <f>AE843*Ferez!$D$20</f>
        <v>6.8861940717149626</v>
      </c>
    </row>
    <row r="844" spans="1:35" x14ac:dyDescent="0.25">
      <c r="A844" s="4">
        <v>1597</v>
      </c>
      <c r="B844" s="21" t="s">
        <v>3522</v>
      </c>
      <c r="C844" s="104">
        <v>4</v>
      </c>
      <c r="D844" s="22" t="s">
        <v>2440</v>
      </c>
      <c r="E844" s="100">
        <v>40801</v>
      </c>
      <c r="F844" s="100">
        <v>44204</v>
      </c>
      <c r="G844" s="105">
        <v>9.3000000000000007</v>
      </c>
      <c r="H844" s="20" t="s">
        <v>2514</v>
      </c>
      <c r="I844" s="20" t="s">
        <v>2515</v>
      </c>
      <c r="J844" s="13">
        <v>4077</v>
      </c>
      <c r="K844" t="s">
        <v>7</v>
      </c>
      <c r="L844" t="s">
        <v>193</v>
      </c>
      <c r="M844" s="20" t="str">
        <f t="shared" si="121"/>
        <v>S</v>
      </c>
      <c r="N844" s="3">
        <v>12</v>
      </c>
      <c r="O844" s="23">
        <f t="shared" si="122"/>
        <v>12</v>
      </c>
      <c r="P844" s="3">
        <v>67</v>
      </c>
      <c r="Q844" s="3">
        <f>VLOOKUP(J844,Aux_H_adj!$X$2:$Y$922,2,FALSE)</f>
        <v>63.2</v>
      </c>
      <c r="R844" s="3">
        <f>VLOOKUP(J844,Aux_H_adj!$X$2:$Z$922,3,FALSE)</f>
        <v>67</v>
      </c>
      <c r="S844" s="3">
        <f t="shared" si="119"/>
        <v>21.326762374313976</v>
      </c>
      <c r="T844" s="3">
        <v>91.8</v>
      </c>
      <c r="U844" s="23">
        <f t="shared" si="123"/>
        <v>81.680000000000007</v>
      </c>
      <c r="V844" s="3">
        <f t="shared" si="120"/>
        <v>25.999551503492025</v>
      </c>
      <c r="W844" s="27">
        <f t="shared" si="124"/>
        <v>3.5700000000000003E-2</v>
      </c>
      <c r="X844" s="27">
        <f t="shared" si="125"/>
        <v>5.3100000000000001E-2</v>
      </c>
      <c r="Y844" s="3">
        <f>VLOOKUP(K844,SSP!$B$2:$D$113,3,FALSE)</f>
        <v>0.57999999999999996</v>
      </c>
      <c r="Z844" s="3">
        <f>EXP(Ferez!$B$8+Ferez!$B$9*LN(X844)+Ferez!$B$10*LN(O844)+Ferez!$B$11*LN(Y844))</f>
        <v>163.52440149523633</v>
      </c>
      <c r="AA844" s="3">
        <f>EXP(Ferez!$C$8+Ferez!$C$9*LN(Z844))</f>
        <v>32.905606750763909</v>
      </c>
      <c r="AB844" s="3">
        <f>Ferez!$D$8+Ferez!$D$9*Z844+Ferez!$D$10*AA844</f>
        <v>17.661565213878156</v>
      </c>
      <c r="AC844" s="3">
        <f t="shared" si="126"/>
        <v>214.09157345987839</v>
      </c>
      <c r="AD844" s="3">
        <f>AC844*Ferez!$D$19</f>
        <v>107.04578672993919</v>
      </c>
      <c r="AE844" s="3">
        <f>(AD844/1000)*(10000/Ferez!$D$21)</f>
        <v>2.67614466824848</v>
      </c>
      <c r="AF844" s="3">
        <f t="shared" si="127"/>
        <v>181.1859667091145</v>
      </c>
      <c r="AG844" s="3">
        <f>AF844*Ferez!$D$19</f>
        <v>90.592983354557248</v>
      </c>
      <c r="AH844" s="3">
        <f>(AG844/1000)*(10000/Ferez!$D$21)</f>
        <v>2.2648245838639314</v>
      </c>
      <c r="AI844" s="3">
        <f>AE844*Ferez!$D$20</f>
        <v>9.8125304502444255</v>
      </c>
    </row>
    <row r="845" spans="1:35" x14ac:dyDescent="0.25">
      <c r="A845" s="4">
        <v>1593</v>
      </c>
      <c r="B845" s="21" t="s">
        <v>3522</v>
      </c>
      <c r="C845" s="104">
        <v>4</v>
      </c>
      <c r="D845" s="22" t="s">
        <v>2440</v>
      </c>
      <c r="E845" s="100">
        <v>40801</v>
      </c>
      <c r="F845" s="100">
        <v>44204</v>
      </c>
      <c r="G845" s="105">
        <v>9.3000000000000007</v>
      </c>
      <c r="H845" s="20" t="s">
        <v>2509</v>
      </c>
      <c r="I845" s="20" t="s">
        <v>2510</v>
      </c>
      <c r="J845" s="13">
        <v>4078</v>
      </c>
      <c r="K845" t="s">
        <v>7</v>
      </c>
      <c r="L845" t="s">
        <v>193</v>
      </c>
      <c r="M845" s="20" t="str">
        <f t="shared" si="121"/>
        <v>S</v>
      </c>
      <c r="N845" s="3">
        <v>12</v>
      </c>
      <c r="O845" s="23">
        <f t="shared" si="122"/>
        <v>9.6199999999999992</v>
      </c>
      <c r="P845" s="3">
        <v>72.7</v>
      </c>
      <c r="Q845" s="3">
        <f>VLOOKUP(J845,Aux_H_adj!$X$2:$Y$922,2,FALSE)</f>
        <v>60</v>
      </c>
      <c r="R845" s="3">
        <f>VLOOKUP(J845,Aux_H_adj!$X$2:$Z$922,3,FALSE)</f>
        <v>78</v>
      </c>
      <c r="S845" s="3">
        <f t="shared" si="119"/>
        <v>23.141128725561583</v>
      </c>
      <c r="T845" s="3">
        <v>185</v>
      </c>
      <c r="U845" s="23">
        <f t="shared" si="123"/>
        <v>88.63</v>
      </c>
      <c r="V845" s="3">
        <f t="shared" si="120"/>
        <v>28.211805212469368</v>
      </c>
      <c r="W845" s="27">
        <f t="shared" si="124"/>
        <v>4.2099999999999999E-2</v>
      </c>
      <c r="X845" s="27">
        <f t="shared" si="125"/>
        <v>6.25E-2</v>
      </c>
      <c r="Y845" s="3">
        <f>VLOOKUP(K845,SSP!$B$2:$D$113,3,FALSE)</f>
        <v>0.57999999999999996</v>
      </c>
      <c r="Z845" s="3">
        <f>EXP(Ferez!$B$8+Ferez!$B$9*LN(X845)+Ferez!$B$10*LN(O845)+Ferez!$B$11*LN(Y845))</f>
        <v>154.22811797712038</v>
      </c>
      <c r="AA845" s="3">
        <f>EXP(Ferez!$C$8+Ferez!$C$9*LN(Z845))</f>
        <v>31.507196455675203</v>
      </c>
      <c r="AB845" s="3">
        <f>Ferez!$D$8+Ferez!$D$9*Z845+Ferez!$D$10*AA845</f>
        <v>16.638600313957262</v>
      </c>
      <c r="AC845" s="3">
        <f t="shared" si="126"/>
        <v>202.37391474675283</v>
      </c>
      <c r="AD845" s="3">
        <f>AC845*Ferez!$D$19</f>
        <v>101.18695737337642</v>
      </c>
      <c r="AE845" s="3">
        <f>(AD845/1000)*(10000/Ferez!$D$21)</f>
        <v>2.5296739343344106</v>
      </c>
      <c r="AF845" s="3">
        <f t="shared" si="127"/>
        <v>170.86671829107763</v>
      </c>
      <c r="AG845" s="3">
        <f>AF845*Ferez!$D$19</f>
        <v>85.433359145538816</v>
      </c>
      <c r="AH845" s="3">
        <f>(AG845/1000)*(10000/Ferez!$D$21)</f>
        <v>2.1358339786384706</v>
      </c>
      <c r="AI845" s="3">
        <f>AE845*Ferez!$D$20</f>
        <v>9.2754710925595045</v>
      </c>
    </row>
    <row r="846" spans="1:35" x14ac:dyDescent="0.25">
      <c r="A846" s="4">
        <v>1594</v>
      </c>
      <c r="B846" s="21" t="s">
        <v>3522</v>
      </c>
      <c r="C846" s="104">
        <v>4</v>
      </c>
      <c r="D846" s="22" t="s">
        <v>2440</v>
      </c>
      <c r="E846" s="100">
        <v>40801</v>
      </c>
      <c r="F846" s="100">
        <v>44204</v>
      </c>
      <c r="G846" s="105">
        <v>9.3000000000000007</v>
      </c>
      <c r="H846" s="20" t="s">
        <v>2509</v>
      </c>
      <c r="I846" s="20" t="s">
        <v>2511</v>
      </c>
      <c r="J846" s="13">
        <v>4078</v>
      </c>
      <c r="K846" t="s">
        <v>7</v>
      </c>
      <c r="L846" t="s">
        <v>193</v>
      </c>
      <c r="M846" s="20" t="str">
        <f t="shared" si="121"/>
        <v>S</v>
      </c>
      <c r="N846" s="3">
        <v>12</v>
      </c>
      <c r="O846" s="23">
        <f t="shared" si="122"/>
        <v>9.75</v>
      </c>
      <c r="P846" s="3">
        <v>75.8</v>
      </c>
      <c r="Q846" s="3">
        <f>VLOOKUP(J846,Aux_H_adj!$X$2:$Y$922,2,FALSE)</f>
        <v>60</v>
      </c>
      <c r="R846" s="3">
        <f>VLOOKUP(J846,Aux_H_adj!$X$2:$Z$922,3,FALSE)</f>
        <v>78</v>
      </c>
      <c r="S846" s="3">
        <f t="shared" si="119"/>
        <v>24.127889372731332</v>
      </c>
      <c r="T846" s="3">
        <v>185</v>
      </c>
      <c r="U846" s="23">
        <f t="shared" si="123"/>
        <v>92.41</v>
      </c>
      <c r="V846" s="3">
        <f t="shared" si="120"/>
        <v>29.415016582244096</v>
      </c>
      <c r="W846" s="27">
        <f t="shared" si="124"/>
        <v>4.5699999999999998E-2</v>
      </c>
      <c r="X846" s="27">
        <f t="shared" si="125"/>
        <v>6.8000000000000005E-2</v>
      </c>
      <c r="Y846" s="3">
        <f>VLOOKUP(K846,SSP!$B$2:$D$113,3,FALSE)</f>
        <v>0.57999999999999996</v>
      </c>
      <c r="Z846" s="3">
        <f>EXP(Ferez!$B$8+Ferez!$B$9*LN(X846)+Ferez!$B$10*LN(O846)+Ferez!$B$11*LN(Y846))</f>
        <v>169.1923017351466</v>
      </c>
      <c r="AA846" s="3">
        <f>EXP(Ferez!$C$8+Ferez!$C$9*LN(Z846))</f>
        <v>33.748121024648924</v>
      </c>
      <c r="AB846" s="3">
        <f>Ferez!$D$8+Ferez!$D$9*Z846+Ferez!$D$10*AA846</f>
        <v>18.286132041695154</v>
      </c>
      <c r="AC846" s="3">
        <f t="shared" si="126"/>
        <v>221.22655480149069</v>
      </c>
      <c r="AD846" s="3">
        <f>AC846*Ferez!$D$19</f>
        <v>110.61327740074535</v>
      </c>
      <c r="AE846" s="3">
        <f>(AD846/1000)*(10000/Ferez!$D$21)</f>
        <v>2.7653319350186338</v>
      </c>
      <c r="AF846" s="3">
        <f t="shared" si="127"/>
        <v>187.47843377684177</v>
      </c>
      <c r="AG846" s="3">
        <f>AF846*Ferez!$D$19</f>
        <v>93.739216888420884</v>
      </c>
      <c r="AH846" s="3">
        <f>(AG846/1000)*(10000/Ferez!$D$21)</f>
        <v>2.3434804222105221</v>
      </c>
      <c r="AI846" s="3">
        <f>AE846*Ferez!$D$20</f>
        <v>10.139550428401657</v>
      </c>
    </row>
    <row r="847" spans="1:35" x14ac:dyDescent="0.25">
      <c r="A847" s="4">
        <v>1595</v>
      </c>
      <c r="B847" s="21" t="s">
        <v>3522</v>
      </c>
      <c r="C847" s="104">
        <v>4</v>
      </c>
      <c r="D847" s="22" t="s">
        <v>2440</v>
      </c>
      <c r="E847" s="100">
        <v>40801</v>
      </c>
      <c r="F847" s="100">
        <v>44204</v>
      </c>
      <c r="G847" s="105">
        <v>9.3000000000000007</v>
      </c>
      <c r="H847" s="20" t="s">
        <v>2509</v>
      </c>
      <c r="I847" s="20" t="s">
        <v>2512</v>
      </c>
      <c r="J847" s="13">
        <v>4078</v>
      </c>
      <c r="K847" t="s">
        <v>7</v>
      </c>
      <c r="L847" t="s">
        <v>193</v>
      </c>
      <c r="M847" s="20" t="str">
        <f t="shared" si="121"/>
        <v>S</v>
      </c>
      <c r="N847" s="3">
        <v>12</v>
      </c>
      <c r="O847" s="23">
        <f t="shared" si="122"/>
        <v>9.02</v>
      </c>
      <c r="P847" s="3">
        <v>60</v>
      </c>
      <c r="Q847" s="3">
        <f>VLOOKUP(J847,Aux_H_adj!$X$2:$Y$922,2,FALSE)</f>
        <v>60</v>
      </c>
      <c r="R847" s="3">
        <f>VLOOKUP(J847,Aux_H_adj!$X$2:$Z$922,3,FALSE)</f>
        <v>78</v>
      </c>
      <c r="S847" s="3">
        <f t="shared" si="119"/>
        <v>19.098593171027442</v>
      </c>
      <c r="T847" s="3">
        <v>185</v>
      </c>
      <c r="U847" s="23">
        <f t="shared" si="123"/>
        <v>73.150000000000006</v>
      </c>
      <c r="V847" s="3">
        <f t="shared" si="120"/>
        <v>23.284368174344291</v>
      </c>
      <c r="W847" s="27">
        <f t="shared" si="124"/>
        <v>2.86E-2</v>
      </c>
      <c r="X847" s="27">
        <f t="shared" si="125"/>
        <v>4.2599999999999999E-2</v>
      </c>
      <c r="Y847" s="3">
        <f>VLOOKUP(K847,SSP!$B$2:$D$113,3,FALSE)</f>
        <v>0.57999999999999996</v>
      </c>
      <c r="Z847" s="3">
        <f>EXP(Ferez!$B$8+Ferez!$B$9*LN(X847)+Ferez!$B$10*LN(O847)+Ferez!$B$11*LN(Y847))</f>
        <v>100.91787453315855</v>
      </c>
      <c r="AA847" s="3">
        <f>EXP(Ferez!$C$8+Ferez!$C$9*LN(Z847))</f>
        <v>23.00076350549433</v>
      </c>
      <c r="AB847" s="3">
        <f>Ferez!$D$8+Ferez!$D$9*Z847+Ferez!$D$10*AA847</f>
        <v>10.814331916880111</v>
      </c>
      <c r="AC847" s="3">
        <f t="shared" si="126"/>
        <v>134.73296995553301</v>
      </c>
      <c r="AD847" s="3">
        <f>AC847*Ferez!$D$19</f>
        <v>67.366484977766504</v>
      </c>
      <c r="AE847" s="3">
        <f>(AD847/1000)*(10000/Ferez!$D$21)</f>
        <v>1.6841621244441627</v>
      </c>
      <c r="AF847" s="3">
        <f t="shared" si="127"/>
        <v>111.73220645003866</v>
      </c>
      <c r="AG847" s="3">
        <f>AF847*Ferez!$D$19</f>
        <v>55.86610322501933</v>
      </c>
      <c r="AH847" s="3">
        <f>(AG847/1000)*(10000/Ferez!$D$21)</f>
        <v>1.3966525806254833</v>
      </c>
      <c r="AI847" s="3">
        <f>AE847*Ferez!$D$20</f>
        <v>6.1752611229619294</v>
      </c>
    </row>
    <row r="848" spans="1:35" x14ac:dyDescent="0.25">
      <c r="A848" s="4">
        <v>1596</v>
      </c>
      <c r="B848" s="21" t="s">
        <v>3522</v>
      </c>
      <c r="C848" s="104">
        <v>4</v>
      </c>
      <c r="D848" s="22" t="s">
        <v>2440</v>
      </c>
      <c r="E848" s="100">
        <v>40801</v>
      </c>
      <c r="F848" s="100">
        <v>44204</v>
      </c>
      <c r="G848" s="105">
        <v>9.3000000000000007</v>
      </c>
      <c r="H848" s="20" t="s">
        <v>2509</v>
      </c>
      <c r="I848" s="20" t="s">
        <v>2513</v>
      </c>
      <c r="J848" s="13">
        <v>4078</v>
      </c>
      <c r="K848" t="s">
        <v>7</v>
      </c>
      <c r="L848" t="s">
        <v>193</v>
      </c>
      <c r="M848" s="20" t="str">
        <f t="shared" si="121"/>
        <v>S</v>
      </c>
      <c r="N848" s="3">
        <v>12</v>
      </c>
      <c r="O848" s="23">
        <f t="shared" si="122"/>
        <v>12</v>
      </c>
      <c r="P848" s="3">
        <v>78</v>
      </c>
      <c r="Q848" s="3">
        <f>VLOOKUP(J848,Aux_H_adj!$X$2:$Y$922,2,FALSE)</f>
        <v>60</v>
      </c>
      <c r="R848" s="3">
        <f>VLOOKUP(J848,Aux_H_adj!$X$2:$Z$922,3,FALSE)</f>
        <v>78</v>
      </c>
      <c r="S848" s="3">
        <f t="shared" si="119"/>
        <v>24.828171122335672</v>
      </c>
      <c r="T848" s="3">
        <v>185</v>
      </c>
      <c r="U848" s="23">
        <f t="shared" si="123"/>
        <v>95.09</v>
      </c>
      <c r="V848" s="3">
        <f t="shared" si="120"/>
        <v>30.268087077216656</v>
      </c>
      <c r="W848" s="27">
        <f t="shared" si="124"/>
        <v>4.8399999999999999E-2</v>
      </c>
      <c r="X848" s="27">
        <f t="shared" si="125"/>
        <v>7.1999999999999995E-2</v>
      </c>
      <c r="Y848" s="3">
        <f>VLOOKUP(K848,SSP!$B$2:$D$113,3,FALSE)</f>
        <v>0.57999999999999996</v>
      </c>
      <c r="Z848" s="3">
        <f>EXP(Ferez!$B$8+Ferez!$B$9*LN(X848)+Ferez!$B$10*LN(O848)+Ferez!$B$11*LN(Y848))</f>
        <v>218.0416805604618</v>
      </c>
      <c r="AA848" s="3">
        <f>EXP(Ferez!$C$8+Ferez!$C$9*LN(Z848))</f>
        <v>40.736546963038144</v>
      </c>
      <c r="AB848" s="3">
        <f>Ferez!$D$8+Ferez!$D$9*Z848+Ferez!$D$10*AA848</f>
        <v>23.692552046589256</v>
      </c>
      <c r="AC848" s="3">
        <f t="shared" si="126"/>
        <v>282.47077957008918</v>
      </c>
      <c r="AD848" s="3">
        <f>AC848*Ferez!$D$19</f>
        <v>141.23538978504459</v>
      </c>
      <c r="AE848" s="3">
        <f>(AD848/1000)*(10000/Ferez!$D$21)</f>
        <v>3.5308847446261149</v>
      </c>
      <c r="AF848" s="3">
        <f t="shared" si="127"/>
        <v>241.73423260705107</v>
      </c>
      <c r="AG848" s="3">
        <f>AF848*Ferez!$D$19</f>
        <v>120.86711630352553</v>
      </c>
      <c r="AH848" s="3">
        <f>(AG848/1000)*(10000/Ferez!$D$21)</f>
        <v>3.0216779075881384</v>
      </c>
      <c r="AI848" s="3">
        <f>AE848*Ferez!$D$20</f>
        <v>12.946577396962422</v>
      </c>
    </row>
    <row r="849" spans="1:35" x14ac:dyDescent="0.25">
      <c r="A849" s="4">
        <v>1592</v>
      </c>
      <c r="B849" s="21" t="s">
        <v>3522</v>
      </c>
      <c r="C849" s="104">
        <v>4</v>
      </c>
      <c r="D849" s="22" t="s">
        <v>2440</v>
      </c>
      <c r="E849" s="100">
        <v>40801</v>
      </c>
      <c r="F849" s="100">
        <v>44204</v>
      </c>
      <c r="G849" s="105">
        <v>9.3000000000000007</v>
      </c>
      <c r="H849" s="20" t="s">
        <v>2507</v>
      </c>
      <c r="I849" s="20" t="s">
        <v>2508</v>
      </c>
      <c r="J849" s="13">
        <v>4079</v>
      </c>
      <c r="K849" t="s">
        <v>4</v>
      </c>
      <c r="L849" t="s">
        <v>142</v>
      </c>
      <c r="M849" s="20" t="str">
        <f t="shared" si="121"/>
        <v>N</v>
      </c>
      <c r="N849" s="3">
        <v>5.5</v>
      </c>
      <c r="O849" s="23">
        <f t="shared" si="122"/>
        <v>5.5</v>
      </c>
      <c r="P849" s="3">
        <v>25.2</v>
      </c>
      <c r="Q849" s="3">
        <f>VLOOKUP(J849,Aux_H_adj!$X$2:$Y$922,2,FALSE)</f>
        <v>25.2</v>
      </c>
      <c r="R849" s="3">
        <f>VLOOKUP(J849,Aux_H_adj!$X$2:$Z$922,3,FALSE)</f>
        <v>25.2</v>
      </c>
      <c r="S849" s="3">
        <f t="shared" si="119"/>
        <v>8.0214091318315255</v>
      </c>
      <c r="T849" s="3">
        <v>31.8</v>
      </c>
      <c r="U849" s="23">
        <f t="shared" si="123"/>
        <v>31.8</v>
      </c>
      <c r="V849" s="3">
        <f t="shared" si="120"/>
        <v>10.122254380644543</v>
      </c>
      <c r="W849" s="27">
        <f t="shared" si="124"/>
        <v>5.1000000000000004E-3</v>
      </c>
      <c r="X849" s="27">
        <f t="shared" si="125"/>
        <v>8.0000000000000002E-3</v>
      </c>
      <c r="Y849" s="3">
        <f>VLOOKUP(K849,SSP!$B$2:$D$113,3,FALSE)</f>
        <v>0.46000000000000074</v>
      </c>
      <c r="Z849" s="3">
        <f>EXP(Ferez!$B$8+Ferez!$B$9*LN(X849)+Ferez!$B$10*LN(O849)+Ferez!$B$11*LN(Y849))</f>
        <v>10.189847397431318</v>
      </c>
      <c r="AA849" s="3">
        <f>EXP(Ferez!$C$8+Ferez!$C$9*LN(Z849))</f>
        <v>4.1965095776202856</v>
      </c>
      <c r="AB849" s="3">
        <f>Ferez!$D$8+Ferez!$D$9*Z849+Ferez!$D$10*AA849</f>
        <v>1.2751800725756053</v>
      </c>
      <c r="AC849" s="3">
        <f t="shared" si="126"/>
        <v>15.66153704762721</v>
      </c>
      <c r="AD849" s="3">
        <f>AC849*Ferez!$D$19</f>
        <v>7.8307685238136049</v>
      </c>
      <c r="AE849" s="3">
        <f>(AD849/1000)*(10000/Ferez!$D$21)</f>
        <v>0.19576921309534012</v>
      </c>
      <c r="AF849" s="3">
        <f t="shared" si="127"/>
        <v>11.465027470006923</v>
      </c>
      <c r="AG849" s="3">
        <f>AF849*Ferez!$D$19</f>
        <v>5.7325137350034616</v>
      </c>
      <c r="AH849" s="3">
        <f>(AG849/1000)*(10000/Ferez!$D$21)</f>
        <v>0.14331284337508654</v>
      </c>
      <c r="AI849" s="3">
        <f>AE849*Ferez!$D$20</f>
        <v>0.71782044801624711</v>
      </c>
    </row>
    <row r="850" spans="1:35" x14ac:dyDescent="0.25">
      <c r="A850" s="4">
        <v>1589</v>
      </c>
      <c r="B850" s="21" t="s">
        <v>3522</v>
      </c>
      <c r="C850" s="104">
        <v>4</v>
      </c>
      <c r="D850" s="22" t="s">
        <v>2440</v>
      </c>
      <c r="E850" s="100">
        <v>40801</v>
      </c>
      <c r="F850" s="100">
        <v>44204</v>
      </c>
      <c r="G850" s="105">
        <v>9.3000000000000007</v>
      </c>
      <c r="H850" s="20" t="s">
        <v>2503</v>
      </c>
      <c r="I850" s="20" t="s">
        <v>2504</v>
      </c>
      <c r="J850" s="13">
        <v>4080</v>
      </c>
      <c r="K850" t="s">
        <v>96</v>
      </c>
      <c r="L850" t="s">
        <v>95</v>
      </c>
      <c r="M850" s="20" t="str">
        <f t="shared" si="121"/>
        <v>S</v>
      </c>
      <c r="N850" s="3">
        <v>4.2</v>
      </c>
      <c r="O850" s="23">
        <f t="shared" si="122"/>
        <v>4.2</v>
      </c>
      <c r="P850" s="3">
        <v>14.2</v>
      </c>
      <c r="Q850" s="3">
        <f>VLOOKUP(J850,Aux_H_adj!$X$2:$Y$922,2,FALSE)</f>
        <v>8.6999999999999993</v>
      </c>
      <c r="R850" s="3">
        <f>VLOOKUP(J850,Aux_H_adj!$X$2:$Z$922,3,FALSE)</f>
        <v>14.2</v>
      </c>
      <c r="S850" s="3">
        <f t="shared" si="119"/>
        <v>4.520000383809827</v>
      </c>
      <c r="T850" s="3">
        <v>30</v>
      </c>
      <c r="U850" s="23">
        <f t="shared" si="123"/>
        <v>17.309999999999999</v>
      </c>
      <c r="V850" s="3">
        <f t="shared" si="120"/>
        <v>5.5099441298414167</v>
      </c>
      <c r="W850" s="27">
        <f t="shared" si="124"/>
        <v>1.6000000000000001E-3</v>
      </c>
      <c r="X850" s="27">
        <f t="shared" si="125"/>
        <v>2.3999999999999998E-3</v>
      </c>
      <c r="Y850" s="3">
        <f>VLOOKUP(K850,SSP!$B$2:$D$113,3,FALSE)</f>
        <v>0.76000000000000012</v>
      </c>
      <c r="Z850" s="3">
        <f>EXP(Ferez!$B$8+Ferez!$B$9*LN(X850)+Ferez!$B$10*LN(O850)+Ferez!$B$11*LN(Y850))</f>
        <v>4.2109142508447608</v>
      </c>
      <c r="AA850" s="3">
        <f>EXP(Ferez!$C$8+Ferez!$C$9*LN(Z850))</f>
        <v>2.1783446874698136</v>
      </c>
      <c r="AB850" s="3">
        <f>Ferez!$D$8+Ferez!$D$9*Z850+Ferez!$D$10*AA850</f>
        <v>0.7137176830427665</v>
      </c>
      <c r="AC850" s="3">
        <f t="shared" si="126"/>
        <v>7.1029766213573406</v>
      </c>
      <c r="AD850" s="3">
        <f>AC850*Ferez!$D$19</f>
        <v>3.5514883106786703</v>
      </c>
      <c r="AE850" s="3">
        <f>(AD850/1000)*(10000/Ferez!$D$21)</f>
        <v>8.8787207766966761E-2</v>
      </c>
      <c r="AF850" s="3">
        <f t="shared" si="127"/>
        <v>4.9246319338875271</v>
      </c>
      <c r="AG850" s="3">
        <f>AF850*Ferez!$D$19</f>
        <v>2.4623159669437635</v>
      </c>
      <c r="AH850" s="3">
        <f>(AG850/1000)*(10000/Ferez!$D$21)</f>
        <v>6.1557899173594083E-2</v>
      </c>
      <c r="AI850" s="3">
        <f>AE850*Ferez!$D$20</f>
        <v>0.32555309514554476</v>
      </c>
    </row>
    <row r="851" spans="1:35" x14ac:dyDescent="0.25">
      <c r="A851" s="4">
        <v>1590</v>
      </c>
      <c r="B851" s="21" t="s">
        <v>3522</v>
      </c>
      <c r="C851" s="104">
        <v>4</v>
      </c>
      <c r="D851" s="22" t="s">
        <v>2440</v>
      </c>
      <c r="E851" s="100">
        <v>40801</v>
      </c>
      <c r="F851" s="100">
        <v>44204</v>
      </c>
      <c r="G851" s="105">
        <v>9.3000000000000007</v>
      </c>
      <c r="H851" s="20" t="s">
        <v>2503</v>
      </c>
      <c r="I851" s="20" t="s">
        <v>2505</v>
      </c>
      <c r="J851" s="13">
        <v>4080</v>
      </c>
      <c r="K851" t="s">
        <v>96</v>
      </c>
      <c r="L851" t="s">
        <v>95</v>
      </c>
      <c r="M851" s="20" t="str">
        <f t="shared" si="121"/>
        <v>S</v>
      </c>
      <c r="N851" s="3">
        <v>4.2</v>
      </c>
      <c r="O851" s="23">
        <f t="shared" si="122"/>
        <v>4.16</v>
      </c>
      <c r="P851" s="3">
        <v>12.6</v>
      </c>
      <c r="Q851" s="3">
        <f>VLOOKUP(J851,Aux_H_adj!$X$2:$Y$922,2,FALSE)</f>
        <v>8.6999999999999993</v>
      </c>
      <c r="R851" s="3">
        <f>VLOOKUP(J851,Aux_H_adj!$X$2:$Z$922,3,FALSE)</f>
        <v>14.2</v>
      </c>
      <c r="S851" s="3">
        <f t="shared" si="119"/>
        <v>4.0107045659157627</v>
      </c>
      <c r="T851" s="3">
        <v>30</v>
      </c>
      <c r="U851" s="23">
        <f t="shared" si="123"/>
        <v>15.36</v>
      </c>
      <c r="V851" s="3">
        <f t="shared" si="120"/>
        <v>4.8892398517830244</v>
      </c>
      <c r="W851" s="27">
        <f t="shared" si="124"/>
        <v>1.2999999999999999E-3</v>
      </c>
      <c r="X851" s="27">
        <f t="shared" si="125"/>
        <v>1.9E-3</v>
      </c>
      <c r="Y851" s="3">
        <f>VLOOKUP(K851,SSP!$B$2:$D$113,3,FALSE)</f>
        <v>0.76000000000000012</v>
      </c>
      <c r="Z851" s="3">
        <f>EXP(Ferez!$B$8+Ferez!$B$9*LN(X851)+Ferez!$B$10*LN(O851)+Ferez!$B$11*LN(Y851))</f>
        <v>3.3458709329831353</v>
      </c>
      <c r="AA851" s="3">
        <f>EXP(Ferez!$C$8+Ferez!$C$9*LN(Z851))</f>
        <v>1.8366572789130406</v>
      </c>
      <c r="AB851" s="3">
        <f>Ferez!$D$8+Ferez!$D$9*Z851+Ferez!$D$10*AA851</f>
        <v>0.63676899287837307</v>
      </c>
      <c r="AC851" s="3">
        <f t="shared" si="126"/>
        <v>5.819297204774549</v>
      </c>
      <c r="AD851" s="3">
        <f>AC851*Ferez!$D$19</f>
        <v>2.9096486023872745</v>
      </c>
      <c r="AE851" s="3">
        <f>(AD851/1000)*(10000/Ferez!$D$21)</f>
        <v>7.2741215059681869E-2</v>
      </c>
      <c r="AF851" s="3">
        <f t="shared" si="127"/>
        <v>3.9826399258615082</v>
      </c>
      <c r="AG851" s="3">
        <f>AF851*Ferez!$D$19</f>
        <v>1.9913199629307541</v>
      </c>
      <c r="AH851" s="3">
        <f>(AG851/1000)*(10000/Ferez!$D$21)</f>
        <v>4.9782999073268844E-2</v>
      </c>
      <c r="AI851" s="3">
        <f>AE851*Ferez!$D$20</f>
        <v>0.26671778855216682</v>
      </c>
    </row>
    <row r="852" spans="1:35" x14ac:dyDescent="0.25">
      <c r="A852" s="4">
        <v>1591</v>
      </c>
      <c r="B852" s="21" t="s">
        <v>3522</v>
      </c>
      <c r="C852" s="104">
        <v>4</v>
      </c>
      <c r="D852" s="22" t="s">
        <v>2440</v>
      </c>
      <c r="E852" s="100">
        <v>40801</v>
      </c>
      <c r="F852" s="100">
        <v>44204</v>
      </c>
      <c r="G852" s="105">
        <v>9.3000000000000007</v>
      </c>
      <c r="H852" s="20" t="s">
        <v>2503</v>
      </c>
      <c r="I852" s="20" t="s">
        <v>2506</v>
      </c>
      <c r="J852" s="13">
        <v>4080</v>
      </c>
      <c r="K852" t="s">
        <v>96</v>
      </c>
      <c r="L852" t="s">
        <v>95</v>
      </c>
      <c r="M852" s="20" t="str">
        <f t="shared" si="121"/>
        <v>S</v>
      </c>
      <c r="N852" s="3">
        <v>4.2</v>
      </c>
      <c r="O852" s="23">
        <f t="shared" si="122"/>
        <v>3.01</v>
      </c>
      <c r="P852" s="3">
        <v>8.6999999999999993</v>
      </c>
      <c r="Q852" s="3">
        <f>VLOOKUP(J852,Aux_H_adj!$X$2:$Y$922,2,FALSE)</f>
        <v>8.6999999999999993</v>
      </c>
      <c r="R852" s="3">
        <f>VLOOKUP(J852,Aux_H_adj!$X$2:$Z$922,3,FALSE)</f>
        <v>14.2</v>
      </c>
      <c r="S852" s="3">
        <f t="shared" si="119"/>
        <v>2.7692960097989787</v>
      </c>
      <c r="T852" s="3">
        <v>30</v>
      </c>
      <c r="U852" s="23">
        <f t="shared" si="123"/>
        <v>10.61</v>
      </c>
      <c r="V852" s="3">
        <f t="shared" si="120"/>
        <v>3.377267892410019</v>
      </c>
      <c r="W852" s="27">
        <f t="shared" si="124"/>
        <v>5.9999999999999995E-4</v>
      </c>
      <c r="X852" s="27">
        <f t="shared" si="125"/>
        <v>8.9999999999999998E-4</v>
      </c>
      <c r="Y852" s="3">
        <f>VLOOKUP(K852,SSP!$B$2:$D$113,3,FALSE)</f>
        <v>0.76000000000000012</v>
      </c>
      <c r="Z852" s="3">
        <f>EXP(Ferez!$B$8+Ferez!$B$9*LN(X852)+Ferez!$B$10*LN(O852)+Ferez!$B$11*LN(Y852))</f>
        <v>1.2099107547629395</v>
      </c>
      <c r="AA852" s="3">
        <f>EXP(Ferez!$C$8+Ferez!$C$9*LN(Z852))</f>
        <v>0.86349243798723052</v>
      </c>
      <c r="AB852" s="3">
        <f>Ferez!$D$8+Ferez!$D$9*Z852+Ferez!$D$10*AA852</f>
        <v>0.45793080394013014</v>
      </c>
      <c r="AC852" s="3">
        <f t="shared" si="126"/>
        <v>2.5313339966903001</v>
      </c>
      <c r="AD852" s="3">
        <f>AC852*Ferez!$D$19</f>
        <v>1.2656669983451501</v>
      </c>
      <c r="AE852" s="3">
        <f>(AD852/1000)*(10000/Ferez!$D$21)</f>
        <v>3.1641674958628747E-2</v>
      </c>
      <c r="AF852" s="3">
        <f t="shared" si="127"/>
        <v>1.6678415587030697</v>
      </c>
      <c r="AG852" s="3">
        <f>AF852*Ferez!$D$19</f>
        <v>0.83392077935153486</v>
      </c>
      <c r="AH852" s="3">
        <f>(AG852/1000)*(10000/Ferez!$D$21)</f>
        <v>2.0848019483788373E-2</v>
      </c>
      <c r="AI852" s="3">
        <f>AE852*Ferez!$D$20</f>
        <v>0.1160194748483054</v>
      </c>
    </row>
    <row r="853" spans="1:35" x14ac:dyDescent="0.25">
      <c r="A853" s="4">
        <v>1588</v>
      </c>
      <c r="B853" s="21" t="s">
        <v>3522</v>
      </c>
      <c r="C853" s="104">
        <v>4</v>
      </c>
      <c r="D853" s="22" t="s">
        <v>2440</v>
      </c>
      <c r="E853" s="100">
        <v>40801</v>
      </c>
      <c r="F853" s="100">
        <v>44204</v>
      </c>
      <c r="G853" s="105">
        <v>9.3000000000000007</v>
      </c>
      <c r="H853" s="20" t="s">
        <v>2501</v>
      </c>
      <c r="I853" s="20" t="s">
        <v>2502</v>
      </c>
      <c r="J853" s="13">
        <v>4081</v>
      </c>
      <c r="K853" t="s">
        <v>9</v>
      </c>
      <c r="L853" t="s">
        <v>232</v>
      </c>
      <c r="M853" s="20" t="str">
        <f t="shared" si="121"/>
        <v>N</v>
      </c>
      <c r="N853" s="3">
        <v>4.8</v>
      </c>
      <c r="O853" s="23">
        <f t="shared" si="122"/>
        <v>4.8</v>
      </c>
      <c r="P853" s="3">
        <v>24</v>
      </c>
      <c r="Q853" s="3">
        <f>VLOOKUP(J853,Aux_H_adj!$X$2:$Y$922,2,FALSE)</f>
        <v>24</v>
      </c>
      <c r="R853" s="3">
        <f>VLOOKUP(J853,Aux_H_adj!$X$2:$Z$922,3,FALSE)</f>
        <v>24</v>
      </c>
      <c r="S853" s="3">
        <f t="shared" si="119"/>
        <v>7.6394372684109761</v>
      </c>
      <c r="T853" s="3">
        <v>29</v>
      </c>
      <c r="U853" s="23">
        <f t="shared" si="123"/>
        <v>29</v>
      </c>
      <c r="V853" s="3">
        <f t="shared" si="120"/>
        <v>9.2309866993299305</v>
      </c>
      <c r="W853" s="27">
        <f t="shared" si="124"/>
        <v>4.5999999999999999E-3</v>
      </c>
      <c r="X853" s="27">
        <f t="shared" si="125"/>
        <v>6.7000000000000002E-3</v>
      </c>
      <c r="Y853" s="3">
        <f>VLOOKUP(K853,SSP!$B$2:$D$113,3,FALSE)</f>
        <v>0.76000000000000079</v>
      </c>
      <c r="Z853" s="3">
        <f>EXP(Ferez!$B$8+Ferez!$B$9*LN(X853)+Ferez!$B$10*LN(O853)+Ferez!$B$11*LN(Y853))</f>
        <v>12.63130518673592</v>
      </c>
      <c r="AA853" s="3">
        <f>EXP(Ferez!$C$8+Ferez!$C$9*LN(Z853))</f>
        <v>4.921523769981631</v>
      </c>
      <c r="AB853" s="3">
        <f>Ferez!$D$8+Ferez!$D$9*Z853+Ferez!$D$10*AA853</f>
        <v>1.5129930715725695</v>
      </c>
      <c r="AC853" s="3">
        <f t="shared" si="126"/>
        <v>19.065822028290121</v>
      </c>
      <c r="AD853" s="3">
        <f>AC853*Ferez!$D$19</f>
        <v>9.5329110141450606</v>
      </c>
      <c r="AE853" s="3">
        <f>(AD853/1000)*(10000/Ferez!$D$21)</f>
        <v>0.2383227753536265</v>
      </c>
      <c r="AF853" s="3">
        <f t="shared" si="127"/>
        <v>14.14429825830849</v>
      </c>
      <c r="AG853" s="3">
        <f>AF853*Ferez!$D$19</f>
        <v>7.0721491291542451</v>
      </c>
      <c r="AH853" s="3">
        <f>(AG853/1000)*(10000/Ferez!$D$21)</f>
        <v>0.17680372822885612</v>
      </c>
      <c r="AI853" s="3">
        <f>AE853*Ferez!$D$20</f>
        <v>0.87385017629663053</v>
      </c>
    </row>
    <row r="854" spans="1:35" x14ac:dyDescent="0.25">
      <c r="A854" s="4">
        <v>1579</v>
      </c>
      <c r="B854" s="21" t="s">
        <v>3522</v>
      </c>
      <c r="C854" s="104">
        <v>4</v>
      </c>
      <c r="D854" s="22" t="s">
        <v>2440</v>
      </c>
      <c r="E854" s="100">
        <v>40801</v>
      </c>
      <c r="F854" s="100">
        <v>44204</v>
      </c>
      <c r="G854" s="105">
        <v>9.3000000000000007</v>
      </c>
      <c r="H854" s="20" t="s">
        <v>2489</v>
      </c>
      <c r="I854" s="20" t="s">
        <v>2490</v>
      </c>
      <c r="J854" s="13">
        <v>4083</v>
      </c>
      <c r="K854" t="s">
        <v>79</v>
      </c>
      <c r="L854" t="s">
        <v>78</v>
      </c>
      <c r="M854" s="20" t="str">
        <f t="shared" si="121"/>
        <v>S</v>
      </c>
      <c r="N854" s="3">
        <v>7</v>
      </c>
      <c r="O854" s="23">
        <f t="shared" si="122"/>
        <v>5.52</v>
      </c>
      <c r="P854" s="3">
        <v>19.5</v>
      </c>
      <c r="Q854" s="3">
        <f>VLOOKUP(J854,Aux_H_adj!$X$2:$Y$922,2,FALSE)</f>
        <v>11.6</v>
      </c>
      <c r="R854" s="3">
        <f>VLOOKUP(J854,Aux_H_adj!$X$2:$Z$922,3,FALSE)</f>
        <v>27</v>
      </c>
      <c r="S854" s="3">
        <f t="shared" si="119"/>
        <v>6.2070427805839179</v>
      </c>
      <c r="T854" s="3">
        <v>95</v>
      </c>
      <c r="U854" s="23">
        <f t="shared" si="123"/>
        <v>23.77</v>
      </c>
      <c r="V854" s="3">
        <f t="shared" si="120"/>
        <v>7.566225994588704</v>
      </c>
      <c r="W854" s="27">
        <f t="shared" si="124"/>
        <v>3.0000000000000001E-3</v>
      </c>
      <c r="X854" s="27">
        <f t="shared" si="125"/>
        <v>4.4999999999999997E-3</v>
      </c>
      <c r="Y854" s="3">
        <f>VLOOKUP(K854,SSP!$B$2:$D$113,3,FALSE)</f>
        <v>0.31000000000000155</v>
      </c>
      <c r="Z854" s="3">
        <f>EXP(Ferez!$B$8+Ferez!$B$9*LN(X854)+Ferez!$B$10*LN(O854)+Ferez!$B$11*LN(Y854))</f>
        <v>3.9660781218505252</v>
      </c>
      <c r="AA854" s="3">
        <f>EXP(Ferez!$C$8+Ferez!$C$9*LN(Z854))</f>
        <v>2.0836470353123016</v>
      </c>
      <c r="AB854" s="3">
        <f>Ferez!$D$8+Ferez!$D$9*Z854+Ferez!$D$10*AA854</f>
        <v>0.69176522238420657</v>
      </c>
      <c r="AC854" s="3">
        <f t="shared" si="126"/>
        <v>6.7414903795470336</v>
      </c>
      <c r="AD854" s="3">
        <f>AC854*Ferez!$D$19</f>
        <v>3.3707451897735168</v>
      </c>
      <c r="AE854" s="3">
        <f>(AD854/1000)*(10000/Ferez!$D$21)</f>
        <v>8.4268629744337922E-2</v>
      </c>
      <c r="AF854" s="3">
        <f t="shared" si="127"/>
        <v>4.657843344234732</v>
      </c>
      <c r="AG854" s="3">
        <f>AF854*Ferez!$D$19</f>
        <v>2.328921672117366</v>
      </c>
      <c r="AH854" s="3">
        <f>(AG854/1000)*(10000/Ferez!$D$21)</f>
        <v>5.8223041802934146E-2</v>
      </c>
      <c r="AI854" s="3">
        <f>AE854*Ferez!$D$20</f>
        <v>0.30898497572923905</v>
      </c>
    </row>
    <row r="855" spans="1:35" x14ac:dyDescent="0.25">
      <c r="A855" s="4">
        <v>1580</v>
      </c>
      <c r="B855" s="21" t="s">
        <v>3522</v>
      </c>
      <c r="C855" s="104">
        <v>4</v>
      </c>
      <c r="D855" s="22" t="s">
        <v>2440</v>
      </c>
      <c r="E855" s="100">
        <v>40801</v>
      </c>
      <c r="F855" s="100">
        <v>44204</v>
      </c>
      <c r="G855" s="105">
        <v>9.3000000000000007</v>
      </c>
      <c r="H855" s="20" t="s">
        <v>2489</v>
      </c>
      <c r="I855" s="20" t="s">
        <v>2491</v>
      </c>
      <c r="J855" s="13">
        <v>4083</v>
      </c>
      <c r="K855" t="s">
        <v>79</v>
      </c>
      <c r="L855" t="s">
        <v>78</v>
      </c>
      <c r="M855" s="20" t="str">
        <f t="shared" si="121"/>
        <v>S</v>
      </c>
      <c r="N855" s="3">
        <v>7</v>
      </c>
      <c r="O855" s="23">
        <f t="shared" si="122"/>
        <v>6.03</v>
      </c>
      <c r="P855" s="3">
        <v>23</v>
      </c>
      <c r="Q855" s="3">
        <f>VLOOKUP(J855,Aux_H_adj!$X$2:$Y$922,2,FALSE)</f>
        <v>11.6</v>
      </c>
      <c r="R855" s="3">
        <f>VLOOKUP(J855,Aux_H_adj!$X$2:$Z$922,3,FALSE)</f>
        <v>27</v>
      </c>
      <c r="S855" s="3">
        <f t="shared" si="119"/>
        <v>7.3211273822271856</v>
      </c>
      <c r="T855" s="3">
        <v>95</v>
      </c>
      <c r="U855" s="23">
        <f t="shared" si="123"/>
        <v>28.04</v>
      </c>
      <c r="V855" s="3">
        <f t="shared" si="120"/>
        <v>8.9254092085934911</v>
      </c>
      <c r="W855" s="27">
        <f t="shared" si="124"/>
        <v>4.1999999999999997E-3</v>
      </c>
      <c r="X855" s="27">
        <f t="shared" si="125"/>
        <v>6.3E-3</v>
      </c>
      <c r="Y855" s="3">
        <f>VLOOKUP(K855,SSP!$B$2:$D$113,3,FALSE)</f>
        <v>0.31000000000000155</v>
      </c>
      <c r="Z855" s="3">
        <f>EXP(Ferez!$B$8+Ferez!$B$9*LN(X855)+Ferez!$B$10*LN(O855)+Ferez!$B$11*LN(Y855))</f>
        <v>5.9339380985308496</v>
      </c>
      <c r="AA855" s="3">
        <f>EXP(Ferez!$C$8+Ferez!$C$9*LN(Z855))</f>
        <v>2.8096702908711095</v>
      </c>
      <c r="AB855" s="3">
        <f>Ferez!$D$8+Ferez!$D$9*Z855+Ferez!$D$10*AA855</f>
        <v>0.87123395302137274</v>
      </c>
      <c r="AC855" s="3">
        <f t="shared" si="126"/>
        <v>9.6148423424233318</v>
      </c>
      <c r="AD855" s="3">
        <f>AC855*Ferez!$D$19</f>
        <v>4.8074211712116659</v>
      </c>
      <c r="AE855" s="3">
        <f>(AD855/1000)*(10000/Ferez!$D$21)</f>
        <v>0.12018552928029164</v>
      </c>
      <c r="AF855" s="3">
        <f t="shared" si="127"/>
        <v>6.8051720515522227</v>
      </c>
      <c r="AG855" s="3">
        <f>AF855*Ferez!$D$19</f>
        <v>3.4025860257761114</v>
      </c>
      <c r="AH855" s="3">
        <f>(AG855/1000)*(10000/Ferez!$D$21)</f>
        <v>8.5064650644402787E-2</v>
      </c>
      <c r="AI855" s="3">
        <f>AE855*Ferez!$D$20</f>
        <v>0.44068027402773596</v>
      </c>
    </row>
    <row r="856" spans="1:35" x14ac:dyDescent="0.25">
      <c r="A856" s="4">
        <v>1581</v>
      </c>
      <c r="B856" s="21" t="s">
        <v>3522</v>
      </c>
      <c r="C856" s="104">
        <v>4</v>
      </c>
      <c r="D856" s="22" t="s">
        <v>2440</v>
      </c>
      <c r="E856" s="100">
        <v>40801</v>
      </c>
      <c r="F856" s="100">
        <v>44204</v>
      </c>
      <c r="G856" s="105">
        <v>9.3000000000000007</v>
      </c>
      <c r="H856" s="20" t="s">
        <v>2489</v>
      </c>
      <c r="I856" s="20" t="s">
        <v>2492</v>
      </c>
      <c r="J856" s="13">
        <v>4083</v>
      </c>
      <c r="K856" t="s">
        <v>79</v>
      </c>
      <c r="L856" t="s">
        <v>78</v>
      </c>
      <c r="M856" s="20" t="str">
        <f t="shared" si="121"/>
        <v>S</v>
      </c>
      <c r="N856" s="3">
        <v>7</v>
      </c>
      <c r="O856" s="23">
        <f t="shared" si="122"/>
        <v>7</v>
      </c>
      <c r="P856" s="3">
        <v>27</v>
      </c>
      <c r="Q856" s="3">
        <f>VLOOKUP(J856,Aux_H_adj!$X$2:$Y$922,2,FALSE)</f>
        <v>11.6</v>
      </c>
      <c r="R856" s="3">
        <f>VLOOKUP(J856,Aux_H_adj!$X$2:$Z$922,3,FALSE)</f>
        <v>27</v>
      </c>
      <c r="S856" s="3">
        <f t="shared" si="119"/>
        <v>8.5943669269623477</v>
      </c>
      <c r="T856" s="3">
        <v>95</v>
      </c>
      <c r="U856" s="23">
        <f t="shared" si="123"/>
        <v>32.92</v>
      </c>
      <c r="V856" s="3">
        <f t="shared" si="120"/>
        <v>10.478761453170391</v>
      </c>
      <c r="W856" s="27">
        <f t="shared" si="124"/>
        <v>5.7999999999999996E-3</v>
      </c>
      <c r="X856" s="27">
        <f t="shared" si="125"/>
        <v>8.6E-3</v>
      </c>
      <c r="Y856" s="3">
        <f>VLOOKUP(K856,SSP!$B$2:$D$113,3,FALSE)</f>
        <v>0.31000000000000155</v>
      </c>
      <c r="Z856" s="3">
        <f>EXP(Ferez!$B$8+Ferez!$B$9*LN(X856)+Ferez!$B$10*LN(O856)+Ferez!$B$11*LN(Y856))</f>
        <v>9.190599594909548</v>
      </c>
      <c r="AA856" s="3">
        <f>EXP(Ferez!$C$8+Ferez!$C$9*LN(Z856))</f>
        <v>3.8871408563695233</v>
      </c>
      <c r="AB856" s="3">
        <f>Ferez!$D$8+Ferez!$D$9*Z856+Ferez!$D$10*AA856</f>
        <v>1.1789363715336432</v>
      </c>
      <c r="AC856" s="3">
        <f t="shared" si="126"/>
        <v>14.256676822812715</v>
      </c>
      <c r="AD856" s="3">
        <f>AC856*Ferez!$D$19</f>
        <v>7.1283384114063573</v>
      </c>
      <c r="AE856" s="3">
        <f>(AD856/1000)*(10000/Ferez!$D$21)</f>
        <v>0.17820846028515894</v>
      </c>
      <c r="AF856" s="3">
        <f t="shared" si="127"/>
        <v>10.369535966443191</v>
      </c>
      <c r="AG856" s="3">
        <f>AF856*Ferez!$D$19</f>
        <v>5.1847679832215956</v>
      </c>
      <c r="AH856" s="3">
        <f>(AG856/1000)*(10000/Ferez!$D$21)</f>
        <v>0.12961919958053991</v>
      </c>
      <c r="AI856" s="3">
        <f>AE856*Ferez!$D$20</f>
        <v>0.65343102104558271</v>
      </c>
    </row>
    <row r="857" spans="1:35" x14ac:dyDescent="0.25">
      <c r="A857" s="4">
        <v>1582</v>
      </c>
      <c r="B857" s="21" t="s">
        <v>3522</v>
      </c>
      <c r="C857" s="104">
        <v>4</v>
      </c>
      <c r="D857" s="22" t="s">
        <v>2440</v>
      </c>
      <c r="E857" s="100">
        <v>40801</v>
      </c>
      <c r="F857" s="100">
        <v>44204</v>
      </c>
      <c r="G857" s="105">
        <v>9.3000000000000007</v>
      </c>
      <c r="H857" s="20" t="s">
        <v>2489</v>
      </c>
      <c r="I857" s="20" t="s">
        <v>2493</v>
      </c>
      <c r="J857" s="13">
        <v>4083</v>
      </c>
      <c r="K857" t="s">
        <v>79</v>
      </c>
      <c r="L857" t="s">
        <v>78</v>
      </c>
      <c r="M857" s="20" t="str">
        <f t="shared" si="121"/>
        <v>S</v>
      </c>
      <c r="N857" s="3">
        <v>7</v>
      </c>
      <c r="O857" s="23">
        <f t="shared" si="122"/>
        <v>3.9</v>
      </c>
      <c r="P857" s="3">
        <v>11.6</v>
      </c>
      <c r="Q857" s="3">
        <f>VLOOKUP(J857,Aux_H_adj!$X$2:$Y$922,2,FALSE)</f>
        <v>11.6</v>
      </c>
      <c r="R857" s="3">
        <f>VLOOKUP(J857,Aux_H_adj!$X$2:$Z$922,3,FALSE)</f>
        <v>27</v>
      </c>
      <c r="S857" s="3">
        <f t="shared" si="119"/>
        <v>3.6923946797319718</v>
      </c>
      <c r="T857" s="3">
        <v>95</v>
      </c>
      <c r="U857" s="23">
        <f t="shared" si="123"/>
        <v>14.14</v>
      </c>
      <c r="V857" s="3">
        <f t="shared" si="120"/>
        <v>4.5009017906388005</v>
      </c>
      <c r="W857" s="27">
        <f t="shared" si="124"/>
        <v>1.1000000000000001E-3</v>
      </c>
      <c r="X857" s="27">
        <f t="shared" si="125"/>
        <v>1.6000000000000001E-3</v>
      </c>
      <c r="Y857" s="3">
        <f>VLOOKUP(K857,SSP!$B$2:$D$113,3,FALSE)</f>
        <v>0.31000000000000155</v>
      </c>
      <c r="Z857" s="3">
        <f>EXP(Ferez!$B$8+Ferez!$B$9*LN(X857)+Ferez!$B$10*LN(O857)+Ferez!$B$11*LN(Y857))</f>
        <v>1.0688936345286419</v>
      </c>
      <c r="AA857" s="3">
        <f>EXP(Ferez!$C$8+Ferez!$C$9*LN(Z857))</f>
        <v>0.78763783391723752</v>
      </c>
      <c r="AB857" s="3">
        <f>Ferez!$D$8+Ferez!$D$9*Z857+Ferez!$D$10*AA857</f>
        <v>0.44712447194302402</v>
      </c>
      <c r="AC857" s="3">
        <f t="shared" si="126"/>
        <v>2.3036559403889032</v>
      </c>
      <c r="AD857" s="3">
        <f>AC857*Ferez!$D$19</f>
        <v>1.1518279701944516</v>
      </c>
      <c r="AE857" s="3">
        <f>(AD857/1000)*(10000/Ferez!$D$21)</f>
        <v>2.8795699254861293E-2</v>
      </c>
      <c r="AF857" s="3">
        <f t="shared" si="127"/>
        <v>1.516018106471666</v>
      </c>
      <c r="AG857" s="3">
        <f>AF857*Ferez!$D$19</f>
        <v>0.75800905323583301</v>
      </c>
      <c r="AH857" s="3">
        <f>(AG857/1000)*(10000/Ferez!$D$21)</f>
        <v>1.8950226330895825E-2</v>
      </c>
      <c r="AI857" s="3">
        <f>AE857*Ferez!$D$20</f>
        <v>0.10558423060115807</v>
      </c>
    </row>
    <row r="858" spans="1:35" x14ac:dyDescent="0.25">
      <c r="A858" s="4">
        <v>1583</v>
      </c>
      <c r="B858" s="21" t="s">
        <v>3522</v>
      </c>
      <c r="C858" s="104">
        <v>4</v>
      </c>
      <c r="D858" s="22" t="s">
        <v>2440</v>
      </c>
      <c r="E858" s="100">
        <v>40801</v>
      </c>
      <c r="F858" s="100">
        <v>44204</v>
      </c>
      <c r="G858" s="105">
        <v>9.3000000000000007</v>
      </c>
      <c r="H858" s="20" t="s">
        <v>2494</v>
      </c>
      <c r="I858" s="20" t="s">
        <v>2495</v>
      </c>
      <c r="J858" s="13">
        <v>4084</v>
      </c>
      <c r="K858" t="s">
        <v>9</v>
      </c>
      <c r="L858" t="s">
        <v>232</v>
      </c>
      <c r="M858" s="20" t="str">
        <f t="shared" si="121"/>
        <v>S</v>
      </c>
      <c r="N858" s="3">
        <v>9.1</v>
      </c>
      <c r="O858" s="23">
        <f t="shared" si="122"/>
        <v>6.5</v>
      </c>
      <c r="P858" s="3">
        <v>26.7</v>
      </c>
      <c r="Q858" s="3">
        <f>VLOOKUP(J858,Aux_H_adj!$X$2:$Y$922,2,FALSE)</f>
        <v>26.7</v>
      </c>
      <c r="R858" s="3">
        <f>VLOOKUP(J858,Aux_H_adj!$X$2:$Z$922,3,FALSE)</f>
        <v>58.7</v>
      </c>
      <c r="S858" s="3">
        <f t="shared" si="119"/>
        <v>8.4988739611072113</v>
      </c>
      <c r="T858" s="3">
        <v>72</v>
      </c>
      <c r="U858" s="23">
        <f t="shared" si="123"/>
        <v>32.549999999999997</v>
      </c>
      <c r="V858" s="3">
        <f t="shared" si="120"/>
        <v>10.360986795282386</v>
      </c>
      <c r="W858" s="27">
        <f t="shared" si="124"/>
        <v>5.7000000000000002E-3</v>
      </c>
      <c r="X858" s="27">
        <f t="shared" si="125"/>
        <v>8.3999999999999995E-3</v>
      </c>
      <c r="Y858" s="3">
        <f>VLOOKUP(K858,SSP!$B$2:$D$113,3,FALSE)</f>
        <v>0.76000000000000079</v>
      </c>
      <c r="Z858" s="3">
        <f>EXP(Ferez!$B$8+Ferez!$B$9*LN(X858)+Ferez!$B$10*LN(O858)+Ferez!$B$11*LN(Y858))</f>
        <v>20.933621398466574</v>
      </c>
      <c r="AA858" s="3">
        <f>EXP(Ferez!$C$8+Ferez!$C$9*LN(Z858))</f>
        <v>7.1595370157407929</v>
      </c>
      <c r="AB858" s="3">
        <f>Ferez!$D$8+Ferez!$D$9*Z858+Ferez!$D$10*AA858</f>
        <v>2.341299486728202</v>
      </c>
      <c r="AC858" s="3">
        <f t="shared" si="126"/>
        <v>30.43445790093557</v>
      </c>
      <c r="AD858" s="3">
        <f>AC858*Ferez!$D$19</f>
        <v>15.217228950467785</v>
      </c>
      <c r="AE858" s="3">
        <f>(AD858/1000)*(10000/Ferez!$D$21)</f>
        <v>0.38043072376169462</v>
      </c>
      <c r="AF858" s="3">
        <f t="shared" si="127"/>
        <v>23.274920885194774</v>
      </c>
      <c r="AG858" s="3">
        <f>AF858*Ferez!$D$19</f>
        <v>11.637460442597387</v>
      </c>
      <c r="AH858" s="3">
        <f>(AG858/1000)*(10000/Ferez!$D$21)</f>
        <v>0.29093651106493468</v>
      </c>
      <c r="AI858" s="3">
        <f>AE858*Ferez!$D$20</f>
        <v>1.3949126537928802</v>
      </c>
    </row>
    <row r="859" spans="1:35" x14ac:dyDescent="0.25">
      <c r="A859" s="4">
        <v>1584</v>
      </c>
      <c r="B859" s="21" t="s">
        <v>3522</v>
      </c>
      <c r="C859" s="104">
        <v>4</v>
      </c>
      <c r="D859" s="22" t="s">
        <v>2440</v>
      </c>
      <c r="E859" s="100">
        <v>40801</v>
      </c>
      <c r="F859" s="100">
        <v>44204</v>
      </c>
      <c r="G859" s="105">
        <v>9.3000000000000007</v>
      </c>
      <c r="H859" s="20" t="s">
        <v>2494</v>
      </c>
      <c r="I859" s="20" t="s">
        <v>2496</v>
      </c>
      <c r="J859" s="13">
        <v>4084</v>
      </c>
      <c r="K859" t="s">
        <v>9</v>
      </c>
      <c r="L859" t="s">
        <v>232</v>
      </c>
      <c r="M859" s="20" t="str">
        <f t="shared" si="121"/>
        <v>S</v>
      </c>
      <c r="N859" s="3">
        <v>9.1</v>
      </c>
      <c r="O859" s="23">
        <f t="shared" si="122"/>
        <v>9.1</v>
      </c>
      <c r="P859" s="3">
        <v>58.7</v>
      </c>
      <c r="Q859" s="3">
        <f>VLOOKUP(J859,Aux_H_adj!$X$2:$Y$922,2,FALSE)</f>
        <v>26.7</v>
      </c>
      <c r="R859" s="3">
        <f>VLOOKUP(J859,Aux_H_adj!$X$2:$Z$922,3,FALSE)</f>
        <v>58.7</v>
      </c>
      <c r="S859" s="3">
        <f t="shared" si="119"/>
        <v>18.684790318988515</v>
      </c>
      <c r="T859" s="3">
        <v>72</v>
      </c>
      <c r="U859" s="23">
        <f t="shared" si="123"/>
        <v>71.56</v>
      </c>
      <c r="V859" s="3">
        <f t="shared" si="120"/>
        <v>22.778255455312063</v>
      </c>
      <c r="W859" s="27">
        <f t="shared" si="124"/>
        <v>2.7400000000000001E-2</v>
      </c>
      <c r="X859" s="27">
        <f t="shared" si="125"/>
        <v>4.0800000000000003E-2</v>
      </c>
      <c r="Y859" s="3">
        <f>VLOOKUP(K859,SSP!$B$2:$D$113,3,FALSE)</f>
        <v>0.76000000000000079</v>
      </c>
      <c r="Z859" s="3">
        <f>EXP(Ferez!$B$8+Ferez!$B$9*LN(X859)+Ferez!$B$10*LN(O859)+Ferez!$B$11*LN(Y859))</f>
        <v>128.80443998524859</v>
      </c>
      <c r="AA859" s="3">
        <f>EXP(Ferez!$C$8+Ferez!$C$9*LN(Z859))</f>
        <v>27.565344580590839</v>
      </c>
      <c r="AB859" s="3">
        <f>Ferez!$D$8+Ferez!$D$9*Z859+Ferez!$D$10*AA859</f>
        <v>13.851100152846886</v>
      </c>
      <c r="AC859" s="3">
        <f t="shared" si="126"/>
        <v>170.22088471868634</v>
      </c>
      <c r="AD859" s="3">
        <f>AC859*Ferez!$D$19</f>
        <v>85.110442359343168</v>
      </c>
      <c r="AE859" s="3">
        <f>(AD859/1000)*(10000/Ferez!$D$21)</f>
        <v>2.1277610589835789</v>
      </c>
      <c r="AF859" s="3">
        <f t="shared" si="127"/>
        <v>142.65554013809549</v>
      </c>
      <c r="AG859" s="3">
        <f>AF859*Ferez!$D$19</f>
        <v>71.327770069047745</v>
      </c>
      <c r="AH859" s="3">
        <f>(AG859/1000)*(10000/Ferez!$D$21)</f>
        <v>1.7831942517261934</v>
      </c>
      <c r="AI859" s="3">
        <f>AE859*Ferez!$D$20</f>
        <v>7.8017905496064559</v>
      </c>
    </row>
    <row r="860" spans="1:35" x14ac:dyDescent="0.25">
      <c r="A860" s="4">
        <v>1585</v>
      </c>
      <c r="B860" s="21" t="s">
        <v>3522</v>
      </c>
      <c r="C860" s="104">
        <v>4</v>
      </c>
      <c r="D860" s="22" t="s">
        <v>2440</v>
      </c>
      <c r="E860" s="100">
        <v>40801</v>
      </c>
      <c r="F860" s="100">
        <v>44204</v>
      </c>
      <c r="G860" s="105">
        <v>9.3000000000000007</v>
      </c>
      <c r="H860" s="20" t="s">
        <v>2497</v>
      </c>
      <c r="I860" s="20" t="s">
        <v>2498</v>
      </c>
      <c r="J860" s="13">
        <v>4085</v>
      </c>
      <c r="K860" t="s">
        <v>77</v>
      </c>
      <c r="L860" t="s">
        <v>76</v>
      </c>
      <c r="M860" s="20" t="str">
        <f t="shared" si="121"/>
        <v>S</v>
      </c>
      <c r="N860" s="3">
        <v>8.6999999999999993</v>
      </c>
      <c r="O860" s="23">
        <f t="shared" si="122"/>
        <v>8.6999999999999993</v>
      </c>
      <c r="P860" s="3">
        <v>29</v>
      </c>
      <c r="Q860" s="3">
        <f>VLOOKUP(J860,Aux_H_adj!$X$2:$Y$922,2,FALSE)</f>
        <v>16</v>
      </c>
      <c r="R860" s="3">
        <f>VLOOKUP(J860,Aux_H_adj!$X$2:$Z$922,3,FALSE)</f>
        <v>29</v>
      </c>
      <c r="S860" s="3">
        <f t="shared" si="119"/>
        <v>9.2309866993299305</v>
      </c>
      <c r="T860" s="3">
        <v>62.4</v>
      </c>
      <c r="U860" s="23">
        <f t="shared" si="123"/>
        <v>35.35</v>
      </c>
      <c r="V860" s="3">
        <f t="shared" si="120"/>
        <v>11.252254476597001</v>
      </c>
      <c r="W860" s="27">
        <f t="shared" si="124"/>
        <v>6.7000000000000002E-3</v>
      </c>
      <c r="X860" s="27">
        <f t="shared" si="125"/>
        <v>9.9000000000000008E-3</v>
      </c>
      <c r="Y860" s="3">
        <f>VLOOKUP(K860,SSP!$B$2:$D$113,3,FALSE)</f>
        <v>0.44999999999999973</v>
      </c>
      <c r="Z860" s="3">
        <f>EXP(Ferez!$B$8+Ferez!$B$9*LN(X860)+Ferez!$B$10*LN(O860)+Ferez!$B$11*LN(Y860))</f>
        <v>18.938391487745545</v>
      </c>
      <c r="AA860" s="3">
        <f>EXP(Ferez!$C$8+Ferez!$C$9*LN(Z860))</f>
        <v>6.6467339791758606</v>
      </c>
      <c r="AB860" s="3">
        <f>Ferez!$D$8+Ferez!$D$9*Z860+Ferez!$D$10*AA860</f>
        <v>2.1400801332230364</v>
      </c>
      <c r="AC860" s="3">
        <f t="shared" si="126"/>
        <v>27.725205600144442</v>
      </c>
      <c r="AD860" s="3">
        <f>AC860*Ferez!$D$19</f>
        <v>13.862602800072221</v>
      </c>
      <c r="AE860" s="3">
        <f>(AD860/1000)*(10000/Ferez!$D$21)</f>
        <v>0.34656507000180553</v>
      </c>
      <c r="AF860" s="3">
        <f t="shared" si="127"/>
        <v>21.078471620968582</v>
      </c>
      <c r="AG860" s="3">
        <f>AF860*Ferez!$D$19</f>
        <v>10.539235810484291</v>
      </c>
      <c r="AH860" s="3">
        <f>(AG860/1000)*(10000/Ferez!$D$21)</f>
        <v>0.26348089526210727</v>
      </c>
      <c r="AI860" s="3">
        <f>AE860*Ferez!$D$20</f>
        <v>1.2707385900066202</v>
      </c>
    </row>
    <row r="861" spans="1:35" x14ac:dyDescent="0.25">
      <c r="A861" s="4">
        <v>1586</v>
      </c>
      <c r="B861" s="21" t="s">
        <v>3522</v>
      </c>
      <c r="C861" s="104">
        <v>4</v>
      </c>
      <c r="D861" s="22" t="s">
        <v>2440</v>
      </c>
      <c r="E861" s="100">
        <v>40801</v>
      </c>
      <c r="F861" s="100">
        <v>44204</v>
      </c>
      <c r="G861" s="105">
        <v>9.3000000000000007</v>
      </c>
      <c r="H861" s="20" t="s">
        <v>2497</v>
      </c>
      <c r="I861" s="20" t="s">
        <v>2499</v>
      </c>
      <c r="J861" s="13">
        <v>4085</v>
      </c>
      <c r="K861" t="s">
        <v>77</v>
      </c>
      <c r="L861" t="s">
        <v>76</v>
      </c>
      <c r="M861" s="20" t="str">
        <f t="shared" si="121"/>
        <v>S</v>
      </c>
      <c r="N861" s="3">
        <v>8.6999999999999993</v>
      </c>
      <c r="O861" s="23">
        <f t="shared" si="122"/>
        <v>6.68</v>
      </c>
      <c r="P861" s="3">
        <v>28.3</v>
      </c>
      <c r="Q861" s="3">
        <f>VLOOKUP(J861,Aux_H_adj!$X$2:$Y$922,2,FALSE)</f>
        <v>16</v>
      </c>
      <c r="R861" s="3">
        <f>VLOOKUP(J861,Aux_H_adj!$X$2:$Z$922,3,FALSE)</f>
        <v>29</v>
      </c>
      <c r="S861" s="3">
        <f t="shared" si="119"/>
        <v>9.0081697790012765</v>
      </c>
      <c r="T861" s="3">
        <v>62.4</v>
      </c>
      <c r="U861" s="23">
        <f t="shared" si="123"/>
        <v>34.5</v>
      </c>
      <c r="V861" s="3">
        <f t="shared" si="120"/>
        <v>10.981691073340778</v>
      </c>
      <c r="W861" s="27">
        <f t="shared" si="124"/>
        <v>6.4000000000000003E-3</v>
      </c>
      <c r="X861" s="27">
        <f t="shared" si="125"/>
        <v>9.4999999999999998E-3</v>
      </c>
      <c r="Y861" s="3">
        <f>VLOOKUP(K861,SSP!$B$2:$D$113,3,FALSE)</f>
        <v>0.44999999999999973</v>
      </c>
      <c r="Z861" s="3">
        <f>EXP(Ferez!$B$8+Ferez!$B$9*LN(X861)+Ferez!$B$10*LN(O861)+Ferez!$B$11*LN(Y861))</f>
        <v>14.128496951670993</v>
      </c>
      <c r="AA861" s="3">
        <f>EXP(Ferez!$C$8+Ferez!$C$9*LN(Z861))</f>
        <v>5.3480412227769101</v>
      </c>
      <c r="AB861" s="3">
        <f>Ferez!$D$8+Ferez!$D$9*Z861+Ferez!$D$10*AA861</f>
        <v>1.6603882957972234</v>
      </c>
      <c r="AC861" s="3">
        <f t="shared" si="126"/>
        <v>21.136926470245125</v>
      </c>
      <c r="AD861" s="3">
        <f>AC861*Ferez!$D$19</f>
        <v>10.568463235122563</v>
      </c>
      <c r="AE861" s="3">
        <f>(AD861/1000)*(10000/Ferez!$D$21)</f>
        <v>0.26421158087806407</v>
      </c>
      <c r="AF861" s="3">
        <f t="shared" si="127"/>
        <v>15.788885247468215</v>
      </c>
      <c r="AG861" s="3">
        <f>AF861*Ferez!$D$19</f>
        <v>7.8944426237341077</v>
      </c>
      <c r="AH861" s="3">
        <f>(AG861/1000)*(10000/Ferez!$D$21)</f>
        <v>0.1973610655933527</v>
      </c>
      <c r="AI861" s="3">
        <f>AE861*Ferez!$D$20</f>
        <v>0.96877579655290158</v>
      </c>
    </row>
    <row r="862" spans="1:35" x14ac:dyDescent="0.25">
      <c r="A862" s="4">
        <v>1587</v>
      </c>
      <c r="B862" s="21" t="s">
        <v>3522</v>
      </c>
      <c r="C862" s="104">
        <v>4</v>
      </c>
      <c r="D862" s="22" t="s">
        <v>2440</v>
      </c>
      <c r="E862" s="100">
        <v>40801</v>
      </c>
      <c r="F862" s="100">
        <v>44204</v>
      </c>
      <c r="G862" s="105">
        <v>9.3000000000000007</v>
      </c>
      <c r="H862" s="20" t="s">
        <v>2497</v>
      </c>
      <c r="I862" s="20" t="s">
        <v>2500</v>
      </c>
      <c r="J862" s="13">
        <v>4085</v>
      </c>
      <c r="K862" t="s">
        <v>77</v>
      </c>
      <c r="L862" t="s">
        <v>76</v>
      </c>
      <c r="M862" s="20" t="str">
        <f t="shared" si="121"/>
        <v>S</v>
      </c>
      <c r="N862" s="3">
        <v>8.6999999999999993</v>
      </c>
      <c r="O862" s="23">
        <f t="shared" si="122"/>
        <v>4.9000000000000004</v>
      </c>
      <c r="P862" s="3">
        <v>16</v>
      </c>
      <c r="Q862" s="3">
        <f>VLOOKUP(J862,Aux_H_adj!$X$2:$Y$922,2,FALSE)</f>
        <v>16</v>
      </c>
      <c r="R862" s="3">
        <f>VLOOKUP(J862,Aux_H_adj!$X$2:$Z$922,3,FALSE)</f>
        <v>29</v>
      </c>
      <c r="S862" s="3">
        <f t="shared" si="119"/>
        <v>5.0929581789406511</v>
      </c>
      <c r="T862" s="3">
        <v>62.4</v>
      </c>
      <c r="U862" s="23">
        <f t="shared" si="123"/>
        <v>19.510000000000002</v>
      </c>
      <c r="V862" s="3">
        <f t="shared" si="120"/>
        <v>6.2102258794457565</v>
      </c>
      <c r="W862" s="27">
        <f t="shared" si="124"/>
        <v>2E-3</v>
      </c>
      <c r="X862" s="27">
        <f t="shared" si="125"/>
        <v>3.0000000000000001E-3</v>
      </c>
      <c r="Y862" s="3">
        <f>VLOOKUP(K862,SSP!$B$2:$D$113,3,FALSE)</f>
        <v>0.44999999999999973</v>
      </c>
      <c r="Z862" s="3">
        <f>EXP(Ferez!$B$8+Ferez!$B$9*LN(X862)+Ferez!$B$10*LN(O862)+Ferez!$B$11*LN(Y862))</f>
        <v>3.5290822215485305</v>
      </c>
      <c r="AA862" s="3">
        <f>EXP(Ferez!$C$8+Ferez!$C$9*LN(Z862))</f>
        <v>1.9107622544660519</v>
      </c>
      <c r="AB862" s="3">
        <f>Ferez!$D$8+Ferez!$D$9*Z862+Ferez!$D$10*AA862</f>
        <v>0.6529164824926218</v>
      </c>
      <c r="AC862" s="3">
        <f t="shared" si="126"/>
        <v>6.0927609585072044</v>
      </c>
      <c r="AD862" s="3">
        <f>AC862*Ferez!$D$19</f>
        <v>3.0463804792536022</v>
      </c>
      <c r="AE862" s="3">
        <f>(AD862/1000)*(10000/Ferez!$D$21)</f>
        <v>7.615951198134005E-2</v>
      </c>
      <c r="AF862" s="3">
        <f t="shared" si="127"/>
        <v>4.1819987040411526</v>
      </c>
      <c r="AG862" s="3">
        <f>AF862*Ferez!$D$19</f>
        <v>2.0909993520205763</v>
      </c>
      <c r="AH862" s="3">
        <f>(AG862/1000)*(10000/Ferez!$D$21)</f>
        <v>5.2274983800514409E-2</v>
      </c>
      <c r="AI862" s="3">
        <f>AE862*Ferez!$D$20</f>
        <v>0.27925154393158019</v>
      </c>
    </row>
    <row r="863" spans="1:35" x14ac:dyDescent="0.25">
      <c r="A863" s="4">
        <v>1571</v>
      </c>
      <c r="B863" s="21" t="s">
        <v>3522</v>
      </c>
      <c r="C863" s="104">
        <v>4</v>
      </c>
      <c r="D863" s="22" t="s">
        <v>2440</v>
      </c>
      <c r="E863" s="100">
        <v>40801</v>
      </c>
      <c r="F863" s="100">
        <v>44204</v>
      </c>
      <c r="G863" s="105">
        <v>9.3000000000000007</v>
      </c>
      <c r="H863" s="20" t="s">
        <v>2477</v>
      </c>
      <c r="I863" s="20" t="s">
        <v>2478</v>
      </c>
      <c r="J863" s="13">
        <v>4086</v>
      </c>
      <c r="K863" t="s">
        <v>38</v>
      </c>
      <c r="L863" t="s">
        <v>37</v>
      </c>
      <c r="M863" s="20" t="str">
        <f t="shared" si="121"/>
        <v>S</v>
      </c>
      <c r="N863" s="3">
        <v>10</v>
      </c>
      <c r="O863" s="23">
        <f t="shared" si="122"/>
        <v>7.05</v>
      </c>
      <c r="P863" s="3">
        <v>31.9</v>
      </c>
      <c r="Q863" s="3">
        <f>VLOOKUP(J863,Aux_H_adj!$X$2:$Y$922,2,FALSE)</f>
        <v>26.7</v>
      </c>
      <c r="R863" s="3">
        <f>VLOOKUP(J863,Aux_H_adj!$X$2:$Z$922,3,FALSE)</f>
        <v>41</v>
      </c>
      <c r="S863" s="3">
        <f t="shared" si="119"/>
        <v>10.154085369262923</v>
      </c>
      <c r="T863" s="3">
        <v>116.8</v>
      </c>
      <c r="U863" s="23">
        <f t="shared" si="123"/>
        <v>38.89</v>
      </c>
      <c r="V863" s="3">
        <f t="shared" si="120"/>
        <v>12.37907147368762</v>
      </c>
      <c r="W863" s="27">
        <f t="shared" si="124"/>
        <v>8.0999999999999996E-3</v>
      </c>
      <c r="X863" s="27">
        <f t="shared" si="125"/>
        <v>1.2E-2</v>
      </c>
      <c r="Y863" s="3">
        <f>VLOOKUP(K863,SSP!$B$2:$D$113,3,FALSE)</f>
        <v>0.57999999999999996</v>
      </c>
      <c r="Z863" s="3">
        <f>EXP(Ferez!$B$8+Ferez!$B$9*LN(X863)+Ferez!$B$10*LN(O863)+Ferez!$B$11*LN(Y863))</f>
        <v>24.051450655988258</v>
      </c>
      <c r="AA863" s="3">
        <f>EXP(Ferez!$C$8+Ferez!$C$9*LN(Z863))</f>
        <v>7.9363979722471214</v>
      </c>
      <c r="AB863" s="3">
        <f>Ferez!$D$8+Ferez!$D$9*Z863+Ferez!$D$10*AA863</f>
        <v>2.6578427120259684</v>
      </c>
      <c r="AC863" s="3">
        <f t="shared" si="126"/>
        <v>34.645691340261351</v>
      </c>
      <c r="AD863" s="3">
        <f>AC863*Ferez!$D$19</f>
        <v>17.322845670130675</v>
      </c>
      <c r="AE863" s="3">
        <f>(AD863/1000)*(10000/Ferez!$D$21)</f>
        <v>0.43307114175326689</v>
      </c>
      <c r="AF863" s="3">
        <f t="shared" si="127"/>
        <v>26.709293368014226</v>
      </c>
      <c r="AG863" s="3">
        <f>AF863*Ferez!$D$19</f>
        <v>13.354646684007113</v>
      </c>
      <c r="AH863" s="3">
        <f>(AG863/1000)*(10000/Ferez!$D$21)</f>
        <v>0.3338661671001778</v>
      </c>
      <c r="AI863" s="3">
        <f>AE863*Ferez!$D$20</f>
        <v>1.5879275197619784</v>
      </c>
    </row>
    <row r="864" spans="1:35" x14ac:dyDescent="0.25">
      <c r="A864" s="4">
        <v>1572</v>
      </c>
      <c r="B864" s="21" t="s">
        <v>3522</v>
      </c>
      <c r="C864" s="104">
        <v>4</v>
      </c>
      <c r="D864" s="22" t="s">
        <v>2440</v>
      </c>
      <c r="E864" s="100">
        <v>40801</v>
      </c>
      <c r="F864" s="100">
        <v>44204</v>
      </c>
      <c r="G864" s="105">
        <v>9.3000000000000007</v>
      </c>
      <c r="H864" s="20" t="s">
        <v>2477</v>
      </c>
      <c r="I864" s="20" t="s">
        <v>2479</v>
      </c>
      <c r="J864" s="13">
        <v>4086</v>
      </c>
      <c r="K864" t="s">
        <v>38</v>
      </c>
      <c r="L864" t="s">
        <v>37</v>
      </c>
      <c r="M864" s="20" t="str">
        <f t="shared" si="121"/>
        <v>S</v>
      </c>
      <c r="N864" s="3">
        <v>10</v>
      </c>
      <c r="O864" s="23">
        <f t="shared" si="122"/>
        <v>6.5</v>
      </c>
      <c r="P864" s="3">
        <v>26.7</v>
      </c>
      <c r="Q864" s="3">
        <f>VLOOKUP(J864,Aux_H_adj!$X$2:$Y$922,2,FALSE)</f>
        <v>26.7</v>
      </c>
      <c r="R864" s="3">
        <f>VLOOKUP(J864,Aux_H_adj!$X$2:$Z$922,3,FALSE)</f>
        <v>41</v>
      </c>
      <c r="S864" s="3">
        <f t="shared" si="119"/>
        <v>8.4988739611072113</v>
      </c>
      <c r="T864" s="3">
        <v>116.8</v>
      </c>
      <c r="U864" s="23">
        <f t="shared" si="123"/>
        <v>32.549999999999997</v>
      </c>
      <c r="V864" s="3">
        <f t="shared" si="120"/>
        <v>10.360986795282386</v>
      </c>
      <c r="W864" s="27">
        <f t="shared" si="124"/>
        <v>5.7000000000000002E-3</v>
      </c>
      <c r="X864" s="27">
        <f t="shared" si="125"/>
        <v>8.3999999999999995E-3</v>
      </c>
      <c r="Y864" s="3">
        <f>VLOOKUP(K864,SSP!$B$2:$D$113,3,FALSE)</f>
        <v>0.57999999999999996</v>
      </c>
      <c r="Z864" s="3">
        <f>EXP(Ferez!$B$8+Ferez!$B$9*LN(X864)+Ferez!$B$10*LN(O864)+Ferez!$B$11*LN(Y864))</f>
        <v>15.880041478648767</v>
      </c>
      <c r="AA864" s="3">
        <f>EXP(Ferez!$C$8+Ferez!$C$9*LN(Z864))</f>
        <v>5.8324890320980245</v>
      </c>
      <c r="AB864" s="3">
        <f>Ferez!$D$8+Ferez!$D$9*Z864+Ferez!$D$10*AA864</f>
        <v>1.834076697941093</v>
      </c>
      <c r="AC864" s="3">
        <f t="shared" si="126"/>
        <v>23.546607208687885</v>
      </c>
      <c r="AD864" s="3">
        <f>AC864*Ferez!$D$19</f>
        <v>11.773303604343942</v>
      </c>
      <c r="AE864" s="3">
        <f>(AD864/1000)*(10000/Ferez!$D$21)</f>
        <v>0.29433259010859852</v>
      </c>
      <c r="AF864" s="3">
        <f t="shared" si="127"/>
        <v>17.71411817658986</v>
      </c>
      <c r="AG864" s="3">
        <f>AF864*Ferez!$D$19</f>
        <v>8.85705908829493</v>
      </c>
      <c r="AH864" s="3">
        <f>(AG864/1000)*(10000/Ferez!$D$21)</f>
        <v>0.22142647720737327</v>
      </c>
      <c r="AI864" s="3">
        <f>AE864*Ferez!$D$20</f>
        <v>1.0792194970648612</v>
      </c>
    </row>
    <row r="865" spans="1:35" x14ac:dyDescent="0.25">
      <c r="A865" s="4">
        <v>1573</v>
      </c>
      <c r="B865" s="21" t="s">
        <v>3522</v>
      </c>
      <c r="C865" s="104">
        <v>4</v>
      </c>
      <c r="D865" s="22" t="s">
        <v>2440</v>
      </c>
      <c r="E865" s="100">
        <v>40801</v>
      </c>
      <c r="F865" s="100">
        <v>44204</v>
      </c>
      <c r="G865" s="105">
        <v>9.3000000000000007</v>
      </c>
      <c r="H865" s="20" t="s">
        <v>2477</v>
      </c>
      <c r="I865" s="20" t="s">
        <v>2480</v>
      </c>
      <c r="J865" s="13">
        <v>4086</v>
      </c>
      <c r="K865" t="s">
        <v>38</v>
      </c>
      <c r="L865" t="s">
        <v>37</v>
      </c>
      <c r="M865" s="20" t="str">
        <f t="shared" si="121"/>
        <v>S</v>
      </c>
      <c r="N865" s="3">
        <v>10</v>
      </c>
      <c r="O865" s="23">
        <f t="shared" si="122"/>
        <v>10</v>
      </c>
      <c r="P865" s="3">
        <v>41</v>
      </c>
      <c r="Q865" s="3">
        <f>VLOOKUP(J865,Aux_H_adj!$X$2:$Y$922,2,FALSE)</f>
        <v>26.7</v>
      </c>
      <c r="R865" s="3">
        <f>VLOOKUP(J865,Aux_H_adj!$X$2:$Z$922,3,FALSE)</f>
        <v>41</v>
      </c>
      <c r="S865" s="3">
        <f t="shared" si="119"/>
        <v>13.050705333535419</v>
      </c>
      <c r="T865" s="3">
        <v>116.8</v>
      </c>
      <c r="U865" s="23">
        <f t="shared" si="123"/>
        <v>49.98</v>
      </c>
      <c r="V865" s="3">
        <f t="shared" si="120"/>
        <v>15.909128111465858</v>
      </c>
      <c r="W865" s="27">
        <f t="shared" si="124"/>
        <v>1.34E-2</v>
      </c>
      <c r="X865" s="27">
        <f t="shared" si="125"/>
        <v>1.9900000000000001E-2</v>
      </c>
      <c r="Y865" s="3">
        <f>VLOOKUP(K865,SSP!$B$2:$D$113,3,FALSE)</f>
        <v>0.57999999999999996</v>
      </c>
      <c r="Z865" s="3">
        <f>EXP(Ferez!$B$8+Ferez!$B$9*LN(X865)+Ferez!$B$10*LN(O865)+Ferez!$B$11*LN(Y865))</f>
        <v>54.284967844231446</v>
      </c>
      <c r="AA865" s="3">
        <f>EXP(Ferez!$C$8+Ferez!$C$9*LN(Z865))</f>
        <v>14.519051865601181</v>
      </c>
      <c r="AB865" s="3">
        <f>Ferez!$D$8+Ferez!$D$9*Z865+Ferez!$D$10*AA865</f>
        <v>5.8093112426667748</v>
      </c>
      <c r="AC865" s="3">
        <f t="shared" si="126"/>
        <v>74.61333095249941</v>
      </c>
      <c r="AD865" s="3">
        <f>AC865*Ferez!$D$19</f>
        <v>37.306665476249705</v>
      </c>
      <c r="AE865" s="3">
        <f>(AD865/1000)*(10000/Ferez!$D$21)</f>
        <v>0.93266663690624252</v>
      </c>
      <c r="AF865" s="3">
        <f t="shared" si="127"/>
        <v>60.094279086898219</v>
      </c>
      <c r="AG865" s="3">
        <f>AF865*Ferez!$D$19</f>
        <v>30.047139543449109</v>
      </c>
      <c r="AH865" s="3">
        <f>(AG865/1000)*(10000/Ferez!$D$21)</f>
        <v>0.75117848858622771</v>
      </c>
      <c r="AI865" s="3">
        <f>AE865*Ferez!$D$20</f>
        <v>3.4197776686562222</v>
      </c>
    </row>
    <row r="866" spans="1:35" x14ac:dyDescent="0.25">
      <c r="A866" s="4">
        <v>1578</v>
      </c>
      <c r="B866" s="21" t="s">
        <v>3522</v>
      </c>
      <c r="C866" s="104">
        <v>4</v>
      </c>
      <c r="D866" s="22" t="s">
        <v>2440</v>
      </c>
      <c r="E866" s="100">
        <v>40801</v>
      </c>
      <c r="F866" s="100">
        <v>44204</v>
      </c>
      <c r="G866" s="105">
        <v>9.3000000000000007</v>
      </c>
      <c r="H866" s="20" t="s">
        <v>2487</v>
      </c>
      <c r="I866" s="20" t="s">
        <v>2488</v>
      </c>
      <c r="J866" s="13">
        <v>4087</v>
      </c>
      <c r="K866" t="s">
        <v>127</v>
      </c>
      <c r="L866" t="s">
        <v>126</v>
      </c>
      <c r="M866" s="20" t="str">
        <f t="shared" si="121"/>
        <v>N</v>
      </c>
      <c r="N866" s="3">
        <v>7.2</v>
      </c>
      <c r="O866" s="23">
        <f t="shared" si="122"/>
        <v>7.2</v>
      </c>
      <c r="P866" s="3">
        <v>25.3</v>
      </c>
      <c r="Q866" s="3">
        <f>VLOOKUP(J866,Aux_H_adj!$X$2:$Y$922,2,FALSE)</f>
        <v>25.3</v>
      </c>
      <c r="R866" s="3">
        <f>VLOOKUP(J866,Aux_H_adj!$X$2:$Z$922,3,FALSE)</f>
        <v>25.3</v>
      </c>
      <c r="S866" s="3">
        <f t="shared" si="119"/>
        <v>8.0532401204499049</v>
      </c>
      <c r="T866" s="3">
        <v>31</v>
      </c>
      <c r="U866" s="23">
        <f t="shared" si="123"/>
        <v>31</v>
      </c>
      <c r="V866" s="3">
        <f t="shared" si="120"/>
        <v>9.8676064716975116</v>
      </c>
      <c r="W866" s="27">
        <f t="shared" si="124"/>
        <v>5.1000000000000004E-3</v>
      </c>
      <c r="X866" s="27">
        <f t="shared" si="125"/>
        <v>7.6E-3</v>
      </c>
      <c r="Y866" s="3">
        <f>VLOOKUP(K866,SSP!$B$2:$D$113,3,FALSE)</f>
        <v>0.61999999999999966</v>
      </c>
      <c r="Z866" s="3">
        <f>EXP(Ferez!$B$8+Ferez!$B$9*LN(X866)+Ferez!$B$10*LN(O866)+Ferez!$B$11*LN(Y866))</f>
        <v>17.064509509866017</v>
      </c>
      <c r="AA866" s="3">
        <f>EXP(Ferez!$C$8+Ferez!$C$9*LN(Z866))</f>
        <v>6.1522601161649622</v>
      </c>
      <c r="AB866" s="3">
        <f>Ferez!$D$8+Ferez!$D$9*Z866+Ferez!$D$10*AA866</f>
        <v>1.9522074475928755</v>
      </c>
      <c r="AC866" s="3">
        <f t="shared" si="126"/>
        <v>25.168977073623857</v>
      </c>
      <c r="AD866" s="3">
        <f>AC866*Ferez!$D$19</f>
        <v>12.584488536811929</v>
      </c>
      <c r="AE866" s="3">
        <f>(AD866/1000)*(10000/Ferez!$D$21)</f>
        <v>0.31461221342029821</v>
      </c>
      <c r="AF866" s="3">
        <f t="shared" si="127"/>
        <v>19.016716957458893</v>
      </c>
      <c r="AG866" s="3">
        <f>AF866*Ferez!$D$19</f>
        <v>9.5083584787294466</v>
      </c>
      <c r="AH866" s="3">
        <f>(AG866/1000)*(10000/Ferez!$D$21)</f>
        <v>0.23770896196823615</v>
      </c>
      <c r="AI866" s="3">
        <f>AE866*Ferez!$D$20</f>
        <v>1.1535781158744267</v>
      </c>
    </row>
    <row r="867" spans="1:35" x14ac:dyDescent="0.25">
      <c r="A867" s="4">
        <v>1577</v>
      </c>
      <c r="B867" s="21" t="s">
        <v>3522</v>
      </c>
      <c r="C867" s="104">
        <v>4</v>
      </c>
      <c r="D867" s="22" t="s">
        <v>2440</v>
      </c>
      <c r="E867" s="100">
        <v>40801</v>
      </c>
      <c r="F867" s="100">
        <v>44204</v>
      </c>
      <c r="G867" s="105">
        <v>9.3000000000000007</v>
      </c>
      <c r="H867" s="20" t="s">
        <v>2484</v>
      </c>
      <c r="I867" s="20" t="s">
        <v>2486</v>
      </c>
      <c r="J867" s="13">
        <v>4088</v>
      </c>
      <c r="K867" t="s">
        <v>123</v>
      </c>
      <c r="L867" t="s">
        <v>122</v>
      </c>
      <c r="M867" s="20" t="str">
        <f t="shared" si="121"/>
        <v>S</v>
      </c>
      <c r="N867" s="3">
        <v>5.9</v>
      </c>
      <c r="O867" s="23">
        <f t="shared" si="122"/>
        <v>5.9</v>
      </c>
      <c r="P867" s="3">
        <v>28</v>
      </c>
      <c r="Q867" s="3">
        <f>VLOOKUP(J867,Aux_H_adj!$X$2:$Y$922,2,FALSE)</f>
        <v>27.6</v>
      </c>
      <c r="R867" s="3">
        <f>VLOOKUP(J867,Aux_H_adj!$X$2:$Z$922,3,FALSE)</f>
        <v>28</v>
      </c>
      <c r="S867" s="3">
        <f t="shared" si="119"/>
        <v>8.91267681314614</v>
      </c>
      <c r="T867" s="3">
        <v>43.3</v>
      </c>
      <c r="U867" s="23">
        <f t="shared" si="123"/>
        <v>34.130000000000003</v>
      </c>
      <c r="V867" s="3">
        <f t="shared" si="120"/>
        <v>10.863916415452778</v>
      </c>
      <c r="W867" s="27">
        <f t="shared" si="124"/>
        <v>6.1999999999999998E-3</v>
      </c>
      <c r="X867" s="27">
        <f t="shared" si="125"/>
        <v>9.2999999999999992E-3</v>
      </c>
      <c r="Y867" s="3">
        <f>VLOOKUP(K867,SSP!$B$2:$D$113,3,FALSE)</f>
        <v>0.49000000000000016</v>
      </c>
      <c r="Z867" s="3">
        <f>EXP(Ferez!$B$8+Ferez!$B$9*LN(X867)+Ferez!$B$10*LN(O867)+Ferez!$B$11*LN(Y867))</f>
        <v>13.40671340550508</v>
      </c>
      <c r="AA867" s="3">
        <f>EXP(Ferez!$C$8+Ferez!$C$9*LN(Z867))</f>
        <v>5.1439577276747919</v>
      </c>
      <c r="AB867" s="3">
        <f>Ferez!$D$8+Ferez!$D$9*Z867+Ferez!$D$10*AA867</f>
        <v>1.5891977807310591</v>
      </c>
      <c r="AC867" s="3">
        <f t="shared" si="126"/>
        <v>20.139868913910931</v>
      </c>
      <c r="AD867" s="3">
        <f>AC867*Ferez!$D$19</f>
        <v>10.069934456955465</v>
      </c>
      <c r="AE867" s="3">
        <f>(AD867/1000)*(10000/Ferez!$D$21)</f>
        <v>0.25174836142388662</v>
      </c>
      <c r="AF867" s="3">
        <f t="shared" si="127"/>
        <v>14.995911186236139</v>
      </c>
      <c r="AG867" s="3">
        <f>AF867*Ferez!$D$19</f>
        <v>7.4979555931180695</v>
      </c>
      <c r="AH867" s="3">
        <f>(AG867/1000)*(10000/Ferez!$D$21)</f>
        <v>0.18744888982795171</v>
      </c>
      <c r="AI867" s="3">
        <f>AE867*Ferez!$D$20</f>
        <v>0.92307732522091757</v>
      </c>
    </row>
    <row r="868" spans="1:35" x14ac:dyDescent="0.25">
      <c r="A868" s="4">
        <v>1576</v>
      </c>
      <c r="B868" s="21" t="s">
        <v>3522</v>
      </c>
      <c r="C868" s="104">
        <v>4</v>
      </c>
      <c r="D868" s="22" t="s">
        <v>2440</v>
      </c>
      <c r="E868" s="100">
        <v>40801</v>
      </c>
      <c r="F868" s="100">
        <v>44204</v>
      </c>
      <c r="G868" s="105">
        <v>9.3000000000000007</v>
      </c>
      <c r="H868" s="20" t="s">
        <v>2484</v>
      </c>
      <c r="I868" s="20" t="s">
        <v>2485</v>
      </c>
      <c r="J868" s="13">
        <v>4088</v>
      </c>
      <c r="K868" t="s">
        <v>123</v>
      </c>
      <c r="L868" t="s">
        <v>122</v>
      </c>
      <c r="M868" s="20" t="str">
        <f t="shared" si="121"/>
        <v>S</v>
      </c>
      <c r="N868" s="3">
        <v>5.9</v>
      </c>
      <c r="O868" s="23">
        <f t="shared" si="122"/>
        <v>5.9</v>
      </c>
      <c r="P868" s="3">
        <v>27.6</v>
      </c>
      <c r="Q868" s="3">
        <f>VLOOKUP(J868,Aux_H_adj!$X$2:$Y$922,2,FALSE)</f>
        <v>27.6</v>
      </c>
      <c r="R868" s="3">
        <f>VLOOKUP(J868,Aux_H_adj!$X$2:$Z$922,3,FALSE)</f>
        <v>28</v>
      </c>
      <c r="S868" s="3">
        <f t="shared" si="119"/>
        <v>8.7853528586726242</v>
      </c>
      <c r="T868" s="3">
        <v>43.3</v>
      </c>
      <c r="U868" s="23">
        <f t="shared" si="123"/>
        <v>33.65</v>
      </c>
      <c r="V868" s="3">
        <f t="shared" si="120"/>
        <v>10.711127670084556</v>
      </c>
      <c r="W868" s="27">
        <f t="shared" si="124"/>
        <v>6.1000000000000004E-3</v>
      </c>
      <c r="X868" s="27">
        <f t="shared" si="125"/>
        <v>8.9999999999999993E-3</v>
      </c>
      <c r="Y868" s="3">
        <f>VLOOKUP(K868,SSP!$B$2:$D$113,3,FALSE)</f>
        <v>0.49000000000000016</v>
      </c>
      <c r="Z868" s="3">
        <f>EXP(Ferez!$B$8+Ferez!$B$9*LN(X868)+Ferez!$B$10*LN(O868)+Ferez!$B$11*LN(Y868))</f>
        <v>12.99768372687225</v>
      </c>
      <c r="AA868" s="3">
        <f>EXP(Ferez!$C$8+Ferez!$C$9*LN(Z868))</f>
        <v>5.0270496562907692</v>
      </c>
      <c r="AB868" s="3">
        <f>Ferez!$D$8+Ferez!$D$9*Z868+Ferez!$D$10*AA868</f>
        <v>1.5489628538771654</v>
      </c>
      <c r="AC868" s="3">
        <f t="shared" si="126"/>
        <v>19.573696237040181</v>
      </c>
      <c r="AD868" s="3">
        <f>AC868*Ferez!$D$19</f>
        <v>9.7868481185200906</v>
      </c>
      <c r="AE868" s="3">
        <f>(AD868/1000)*(10000/Ferez!$D$21)</f>
        <v>0.24467120296300227</v>
      </c>
      <c r="AF868" s="3">
        <f t="shared" si="127"/>
        <v>14.546646580749416</v>
      </c>
      <c r="AG868" s="3">
        <f>AF868*Ferez!$D$19</f>
        <v>7.2733232903747078</v>
      </c>
      <c r="AH868" s="3">
        <f>(AG868/1000)*(10000/Ferez!$D$21)</f>
        <v>0.1818330822593677</v>
      </c>
      <c r="AI868" s="3">
        <f>AE868*Ferez!$D$20</f>
        <v>0.89712774419767494</v>
      </c>
    </row>
    <row r="869" spans="1:35" x14ac:dyDescent="0.25">
      <c r="A869" s="4">
        <v>1574</v>
      </c>
      <c r="B869" s="21" t="s">
        <v>3522</v>
      </c>
      <c r="C869" s="104">
        <v>4</v>
      </c>
      <c r="D869" s="22" t="s">
        <v>2440</v>
      </c>
      <c r="E869" s="100">
        <v>40801</v>
      </c>
      <c r="F869" s="100">
        <v>44204</v>
      </c>
      <c r="G869" s="105">
        <v>9.3000000000000007</v>
      </c>
      <c r="H869" s="20" t="s">
        <v>2481</v>
      </c>
      <c r="I869" s="20" t="s">
        <v>2482</v>
      </c>
      <c r="J869" s="13">
        <v>4089</v>
      </c>
      <c r="K869" t="s">
        <v>7</v>
      </c>
      <c r="L869" t="s">
        <v>193</v>
      </c>
      <c r="M869" s="20" t="str">
        <f t="shared" si="121"/>
        <v>S</v>
      </c>
      <c r="N869" s="3">
        <v>11</v>
      </c>
      <c r="O869" s="23">
        <f t="shared" si="122"/>
        <v>11</v>
      </c>
      <c r="P869" s="3">
        <v>54.7</v>
      </c>
      <c r="Q869" s="3">
        <f>VLOOKUP(J869,Aux_H_adj!$X$2:$Y$922,2,FALSE)</f>
        <v>28.3</v>
      </c>
      <c r="R869" s="3">
        <f>VLOOKUP(J869,Aux_H_adj!$X$2:$Z$922,3,FALSE)</f>
        <v>54.7</v>
      </c>
      <c r="S869" s="3">
        <f t="shared" si="119"/>
        <v>17.411550774253353</v>
      </c>
      <c r="T869" s="3">
        <v>104.5</v>
      </c>
      <c r="U869" s="23">
        <f t="shared" si="123"/>
        <v>66.680000000000007</v>
      </c>
      <c r="V869" s="3">
        <f t="shared" si="120"/>
        <v>21.224903210735164</v>
      </c>
      <c r="W869" s="27">
        <f t="shared" si="124"/>
        <v>2.3800000000000002E-2</v>
      </c>
      <c r="X869" s="27">
        <f t="shared" si="125"/>
        <v>3.5400000000000001E-2</v>
      </c>
      <c r="Y869" s="3">
        <f>VLOOKUP(K869,SSP!$B$2:$D$113,3,FALSE)</f>
        <v>0.57999999999999996</v>
      </c>
      <c r="Z869" s="3">
        <f>EXP(Ferez!$B$8+Ferez!$B$9*LN(X869)+Ferez!$B$10*LN(O869)+Ferez!$B$11*LN(Y869))</f>
        <v>102.53079535379125</v>
      </c>
      <c r="AA869" s="3">
        <f>EXP(Ferez!$C$8+Ferez!$C$9*LN(Z869))</f>
        <v>23.272960345684648</v>
      </c>
      <c r="AB869" s="3">
        <f>Ferez!$D$8+Ferez!$D$9*Z869+Ferez!$D$10*AA869</f>
        <v>10.98926849546493</v>
      </c>
      <c r="AC869" s="3">
        <f t="shared" si="126"/>
        <v>136.79302419494084</v>
      </c>
      <c r="AD869" s="3">
        <f>AC869*Ferez!$D$19</f>
        <v>68.396512097470421</v>
      </c>
      <c r="AE869" s="3">
        <f>(AD869/1000)*(10000/Ferez!$D$21)</f>
        <v>1.7099128024367607</v>
      </c>
      <c r="AF869" s="3">
        <f t="shared" si="127"/>
        <v>113.52006384925618</v>
      </c>
      <c r="AG869" s="3">
        <f>AF869*Ferez!$D$19</f>
        <v>56.760031924628088</v>
      </c>
      <c r="AH869" s="3">
        <f>(AG869/1000)*(10000/Ferez!$D$21)</f>
        <v>1.419000798115702</v>
      </c>
      <c r="AI869" s="3">
        <f>AE869*Ferez!$D$20</f>
        <v>6.2696802756014556</v>
      </c>
    </row>
    <row r="870" spans="1:35" x14ac:dyDescent="0.25">
      <c r="A870" s="4">
        <v>1575</v>
      </c>
      <c r="B870" s="21" t="s">
        <v>3522</v>
      </c>
      <c r="C870" s="104">
        <v>4</v>
      </c>
      <c r="D870" s="22" t="s">
        <v>2440</v>
      </c>
      <c r="E870" s="100">
        <v>40801</v>
      </c>
      <c r="F870" s="100">
        <v>44204</v>
      </c>
      <c r="G870" s="105">
        <v>9.3000000000000007</v>
      </c>
      <c r="H870" s="20" t="s">
        <v>2481</v>
      </c>
      <c r="I870" s="20" t="s">
        <v>2483</v>
      </c>
      <c r="J870" s="13">
        <v>4089</v>
      </c>
      <c r="K870" t="s">
        <v>7</v>
      </c>
      <c r="L870" t="s">
        <v>193</v>
      </c>
      <c r="M870" s="20" t="str">
        <f t="shared" si="121"/>
        <v>S</v>
      </c>
      <c r="N870" s="3">
        <v>11</v>
      </c>
      <c r="O870" s="23">
        <f t="shared" si="122"/>
        <v>6.68</v>
      </c>
      <c r="P870" s="3">
        <v>28.3</v>
      </c>
      <c r="Q870" s="3">
        <f>VLOOKUP(J870,Aux_H_adj!$X$2:$Y$922,2,FALSE)</f>
        <v>28.3</v>
      </c>
      <c r="R870" s="3">
        <f>VLOOKUP(J870,Aux_H_adj!$X$2:$Z$922,3,FALSE)</f>
        <v>54.7</v>
      </c>
      <c r="S870" s="3">
        <f t="shared" si="119"/>
        <v>9.0081697790012765</v>
      </c>
      <c r="T870" s="3">
        <v>104.5</v>
      </c>
      <c r="U870" s="23">
        <f t="shared" si="123"/>
        <v>34.5</v>
      </c>
      <c r="V870" s="3">
        <f t="shared" si="120"/>
        <v>10.981691073340778</v>
      </c>
      <c r="W870" s="27">
        <f t="shared" si="124"/>
        <v>6.4000000000000003E-3</v>
      </c>
      <c r="X870" s="27">
        <f t="shared" si="125"/>
        <v>9.4999999999999998E-3</v>
      </c>
      <c r="Y870" s="3">
        <f>VLOOKUP(K870,SSP!$B$2:$D$113,3,FALSE)</f>
        <v>0.57999999999999996</v>
      </c>
      <c r="Z870" s="3">
        <f>EXP(Ferez!$B$8+Ferez!$B$9*LN(X870)+Ferez!$B$10*LN(O870)+Ferez!$B$11*LN(Y870))</f>
        <v>18.312992934390074</v>
      </c>
      <c r="AA870" s="3">
        <f>EXP(Ferez!$C$8+Ferez!$C$9*LN(Z870))</f>
        <v>6.4831725946604015</v>
      </c>
      <c r="AB870" s="3">
        <f>Ferez!$D$8+Ferez!$D$9*Z870+Ferez!$D$10*AA870</f>
        <v>2.077252119747703</v>
      </c>
      <c r="AC870" s="3">
        <f t="shared" si="126"/>
        <v>26.873417648798181</v>
      </c>
      <c r="AD870" s="3">
        <f>AC870*Ferez!$D$19</f>
        <v>13.436708824399091</v>
      </c>
      <c r="AE870" s="3">
        <f>(AD870/1000)*(10000/Ferez!$D$21)</f>
        <v>0.33591772060997727</v>
      </c>
      <c r="AF870" s="3">
        <f t="shared" si="127"/>
        <v>20.390245054137779</v>
      </c>
      <c r="AG870" s="3">
        <f>AF870*Ferez!$D$19</f>
        <v>10.195122527068889</v>
      </c>
      <c r="AH870" s="3">
        <f>(AG870/1000)*(10000/Ferez!$D$21)</f>
        <v>0.25487806317672224</v>
      </c>
      <c r="AI870" s="3">
        <f>AE870*Ferez!$D$20</f>
        <v>1.2316983089032498</v>
      </c>
    </row>
    <row r="871" spans="1:35" x14ac:dyDescent="0.25">
      <c r="A871" s="4">
        <v>1567</v>
      </c>
      <c r="B871" s="21" t="s">
        <v>3522</v>
      </c>
      <c r="C871" s="104">
        <v>4</v>
      </c>
      <c r="D871" s="22" t="s">
        <v>2440</v>
      </c>
      <c r="E871" s="100">
        <v>40801</v>
      </c>
      <c r="F871" s="100">
        <v>44204</v>
      </c>
      <c r="G871" s="105">
        <v>9.3000000000000007</v>
      </c>
      <c r="H871" s="20" t="s">
        <v>2471</v>
      </c>
      <c r="I871" s="20" t="s">
        <v>2472</v>
      </c>
      <c r="J871" s="13">
        <v>4090</v>
      </c>
      <c r="K871" t="s">
        <v>9</v>
      </c>
      <c r="L871" t="s">
        <v>232</v>
      </c>
      <c r="M871" s="20" t="str">
        <f t="shared" si="121"/>
        <v>S</v>
      </c>
      <c r="N871" s="3">
        <v>8.5</v>
      </c>
      <c r="O871" s="23">
        <f t="shared" si="122"/>
        <v>6.39</v>
      </c>
      <c r="P871" s="3">
        <v>25.8</v>
      </c>
      <c r="Q871" s="3">
        <f>VLOOKUP(J871,Aux_H_adj!$X$2:$Y$922,2,FALSE)</f>
        <v>25.8</v>
      </c>
      <c r="R871" s="3">
        <f>VLOOKUP(J871,Aux_H_adj!$X$2:$Z$922,3,FALSE)</f>
        <v>27.6</v>
      </c>
      <c r="S871" s="3">
        <f t="shared" si="119"/>
        <v>8.2123950635418002</v>
      </c>
      <c r="T871" s="3">
        <v>61.8</v>
      </c>
      <c r="U871" s="23">
        <f t="shared" si="123"/>
        <v>31.45</v>
      </c>
      <c r="V871" s="3">
        <f t="shared" si="120"/>
        <v>10.010845920480216</v>
      </c>
      <c r="W871" s="27">
        <f t="shared" si="124"/>
        <v>5.3E-3</v>
      </c>
      <c r="X871" s="27">
        <f t="shared" si="125"/>
        <v>7.9000000000000008E-3</v>
      </c>
      <c r="Y871" s="3">
        <f>VLOOKUP(K871,SSP!$B$2:$D$113,3,FALSE)</f>
        <v>0.76000000000000079</v>
      </c>
      <c r="Z871" s="3">
        <f>EXP(Ferez!$B$8+Ferez!$B$9*LN(X871)+Ferez!$B$10*LN(O871)+Ferez!$B$11*LN(Y871))</f>
        <v>19.432682073202688</v>
      </c>
      <c r="AA871" s="3">
        <f>EXP(Ferez!$C$8+Ferez!$C$9*LN(Z871))</f>
        <v>6.7750216320110352</v>
      </c>
      <c r="AB871" s="3">
        <f>Ferez!$D$8+Ferez!$D$9*Z871+Ferez!$D$10*AA871</f>
        <v>2.1898218567126708</v>
      </c>
      <c r="AC871" s="3">
        <f t="shared" si="126"/>
        <v>28.397525561926393</v>
      </c>
      <c r="AD871" s="3">
        <f>AC871*Ferez!$D$19</f>
        <v>14.198762780963197</v>
      </c>
      <c r="AE871" s="3">
        <f>(AD871/1000)*(10000/Ferez!$D$21)</f>
        <v>0.35496906952407992</v>
      </c>
      <c r="AF871" s="3">
        <f t="shared" si="127"/>
        <v>21.622503929915361</v>
      </c>
      <c r="AG871" s="3">
        <f>AF871*Ferez!$D$19</f>
        <v>10.81125196495768</v>
      </c>
      <c r="AH871" s="3">
        <f>(AG871/1000)*(10000/Ferez!$D$21)</f>
        <v>0.270281299123942</v>
      </c>
      <c r="AI871" s="3">
        <f>AE871*Ferez!$D$20</f>
        <v>1.3015532549216262</v>
      </c>
    </row>
    <row r="872" spans="1:35" x14ac:dyDescent="0.25">
      <c r="A872" s="4">
        <v>1568</v>
      </c>
      <c r="B872" s="21" t="s">
        <v>3522</v>
      </c>
      <c r="C872" s="104">
        <v>4</v>
      </c>
      <c r="D872" s="22" t="s">
        <v>2440</v>
      </c>
      <c r="E872" s="100">
        <v>40801</v>
      </c>
      <c r="F872" s="100">
        <v>44204</v>
      </c>
      <c r="G872" s="105">
        <v>9.3000000000000007</v>
      </c>
      <c r="H872" s="20" t="s">
        <v>2471</v>
      </c>
      <c r="I872" s="20" t="s">
        <v>2473</v>
      </c>
      <c r="J872" s="13">
        <v>4090</v>
      </c>
      <c r="K872" t="s">
        <v>9</v>
      </c>
      <c r="L872" t="s">
        <v>232</v>
      </c>
      <c r="M872" s="20" t="str">
        <f t="shared" si="121"/>
        <v>S</v>
      </c>
      <c r="N872" s="3">
        <v>8.5</v>
      </c>
      <c r="O872" s="23">
        <f t="shared" si="122"/>
        <v>8.5</v>
      </c>
      <c r="P872" s="3">
        <v>27.6</v>
      </c>
      <c r="Q872" s="3">
        <f>VLOOKUP(J872,Aux_H_adj!$X$2:$Y$922,2,FALSE)</f>
        <v>25.8</v>
      </c>
      <c r="R872" s="3">
        <f>VLOOKUP(J872,Aux_H_adj!$X$2:$Z$922,3,FALSE)</f>
        <v>27.6</v>
      </c>
      <c r="S872" s="3">
        <f t="shared" si="119"/>
        <v>8.7853528586726242</v>
      </c>
      <c r="T872" s="3">
        <v>61.8</v>
      </c>
      <c r="U872" s="23">
        <f t="shared" si="123"/>
        <v>33.65</v>
      </c>
      <c r="V872" s="3">
        <f t="shared" si="120"/>
        <v>10.711127670084556</v>
      </c>
      <c r="W872" s="27">
        <f t="shared" si="124"/>
        <v>6.1000000000000004E-3</v>
      </c>
      <c r="X872" s="27">
        <f t="shared" si="125"/>
        <v>8.9999999999999993E-3</v>
      </c>
      <c r="Y872" s="3">
        <f>VLOOKUP(K872,SSP!$B$2:$D$113,3,FALSE)</f>
        <v>0.76000000000000079</v>
      </c>
      <c r="Z872" s="3">
        <f>EXP(Ferez!$B$8+Ferez!$B$9*LN(X872)+Ferez!$B$10*LN(O872)+Ferez!$B$11*LN(Y872))</f>
        <v>28.918410822226551</v>
      </c>
      <c r="AA872" s="3">
        <f>EXP(Ferez!$C$8+Ferez!$C$9*LN(Z872))</f>
        <v>9.0992507212258147</v>
      </c>
      <c r="AB872" s="3">
        <f>Ferez!$D$8+Ferez!$D$9*Z872+Ferez!$D$10*AA872</f>
        <v>3.1562663180579982</v>
      </c>
      <c r="AC872" s="3">
        <f t="shared" si="126"/>
        <v>41.173927861510364</v>
      </c>
      <c r="AD872" s="3">
        <f>AC872*Ferez!$D$19</f>
        <v>20.586963930755182</v>
      </c>
      <c r="AE872" s="3">
        <f>(AD872/1000)*(10000/Ferez!$D$21)</f>
        <v>0.51467409826887955</v>
      </c>
      <c r="AF872" s="3">
        <f t="shared" si="127"/>
        <v>32.07467714028455</v>
      </c>
      <c r="AG872" s="3">
        <f>AF872*Ferez!$D$19</f>
        <v>16.037338570142275</v>
      </c>
      <c r="AH872" s="3">
        <f>(AG872/1000)*(10000/Ferez!$D$21)</f>
        <v>0.40093346425355686</v>
      </c>
      <c r="AI872" s="3">
        <f>AE872*Ferez!$D$20</f>
        <v>1.8871383603192249</v>
      </c>
    </row>
    <row r="873" spans="1:35" x14ac:dyDescent="0.25">
      <c r="A873" s="4">
        <v>1569</v>
      </c>
      <c r="B873" s="21" t="s">
        <v>3522</v>
      </c>
      <c r="C873" s="104">
        <v>4</v>
      </c>
      <c r="D873" s="22" t="s">
        <v>2440</v>
      </c>
      <c r="E873" s="100">
        <v>40801</v>
      </c>
      <c r="F873" s="100">
        <v>44204</v>
      </c>
      <c r="G873" s="105">
        <v>9.3000000000000007</v>
      </c>
      <c r="H873" s="20" t="s">
        <v>2474</v>
      </c>
      <c r="I873" s="20" t="s">
        <v>2475</v>
      </c>
      <c r="J873" s="13">
        <v>4091</v>
      </c>
      <c r="K873" t="s">
        <v>239</v>
      </c>
      <c r="L873" t="s">
        <v>240</v>
      </c>
      <c r="M873" s="20" t="str">
        <f t="shared" si="121"/>
        <v>S</v>
      </c>
      <c r="N873" s="3">
        <v>11.5</v>
      </c>
      <c r="O873" s="23">
        <f t="shared" si="122"/>
        <v>8.24</v>
      </c>
      <c r="P873" s="3">
        <v>46.7</v>
      </c>
      <c r="Q873" s="3">
        <f>VLOOKUP(J873,Aux_H_adj!$X$2:$Y$922,2,FALSE)</f>
        <v>46.7</v>
      </c>
      <c r="R873" s="3">
        <f>VLOOKUP(J873,Aux_H_adj!$X$2:$Z$922,3,FALSE)</f>
        <v>49</v>
      </c>
      <c r="S873" s="3">
        <f t="shared" si="119"/>
        <v>14.865071684783025</v>
      </c>
      <c r="T873" s="3">
        <v>95.2</v>
      </c>
      <c r="U873" s="23">
        <f t="shared" si="123"/>
        <v>56.93</v>
      </c>
      <c r="V873" s="3">
        <f t="shared" si="120"/>
        <v>18.121381820443204</v>
      </c>
      <c r="W873" s="27">
        <f t="shared" si="124"/>
        <v>1.7399999999999999E-2</v>
      </c>
      <c r="X873" s="27">
        <f t="shared" si="125"/>
        <v>2.58E-2</v>
      </c>
      <c r="Y873" s="3">
        <f>VLOOKUP(K873,SSP!$B$2:$D$113,3,FALSE)</f>
        <v>0.49000000000000005</v>
      </c>
      <c r="Z873" s="3">
        <f>EXP(Ferez!$B$8+Ferez!$B$9*LN(X873)+Ferez!$B$10*LN(O873)+Ferez!$B$11*LN(Y873))</f>
        <v>48.478081640843385</v>
      </c>
      <c r="AA873" s="3">
        <f>EXP(Ferez!$C$8+Ferez!$C$9*LN(Z873))</f>
        <v>13.35002824571092</v>
      </c>
      <c r="AB873" s="3">
        <f>Ferez!$D$8+Ferez!$D$9*Z873+Ferez!$D$10*AA873</f>
        <v>5.1957993872949491</v>
      </c>
      <c r="AC873" s="3">
        <f t="shared" si="126"/>
        <v>67.023909273849256</v>
      </c>
      <c r="AD873" s="3">
        <f>AC873*Ferez!$D$19</f>
        <v>33.511954636924628</v>
      </c>
      <c r="AE873" s="3">
        <f>(AD873/1000)*(10000/Ferez!$D$21)</f>
        <v>0.8377988659231157</v>
      </c>
      <c r="AF873" s="3">
        <f t="shared" si="127"/>
        <v>53.673881028138332</v>
      </c>
      <c r="AG873" s="3">
        <f>AF873*Ferez!$D$19</f>
        <v>26.836940514069166</v>
      </c>
      <c r="AH873" s="3">
        <f>(AG873/1000)*(10000/Ferez!$D$21)</f>
        <v>0.67092351285172913</v>
      </c>
      <c r="AI873" s="3">
        <f>AE873*Ferez!$D$20</f>
        <v>3.0719291750514239</v>
      </c>
    </row>
    <row r="874" spans="1:35" x14ac:dyDescent="0.25">
      <c r="A874" s="4">
        <v>1570</v>
      </c>
      <c r="B874" s="21" t="s">
        <v>3522</v>
      </c>
      <c r="C874" s="104">
        <v>4</v>
      </c>
      <c r="D874" s="22" t="s">
        <v>2440</v>
      </c>
      <c r="E874" s="100">
        <v>40801</v>
      </c>
      <c r="F874" s="100">
        <v>44204</v>
      </c>
      <c r="G874" s="105">
        <v>9.3000000000000007</v>
      </c>
      <c r="H874" s="20" t="s">
        <v>2474</v>
      </c>
      <c r="I874" s="20" t="s">
        <v>2476</v>
      </c>
      <c r="J874" s="13">
        <v>4091</v>
      </c>
      <c r="K874" t="s">
        <v>239</v>
      </c>
      <c r="L874" t="s">
        <v>240</v>
      </c>
      <c r="M874" s="20" t="str">
        <f t="shared" si="121"/>
        <v>S</v>
      </c>
      <c r="N874" s="3">
        <v>11.5</v>
      </c>
      <c r="O874" s="23">
        <f t="shared" si="122"/>
        <v>11.5</v>
      </c>
      <c r="P874" s="3">
        <v>49</v>
      </c>
      <c r="Q874" s="3">
        <f>VLOOKUP(J874,Aux_H_adj!$X$2:$Y$922,2,FALSE)</f>
        <v>46.7</v>
      </c>
      <c r="R874" s="3">
        <f>VLOOKUP(J874,Aux_H_adj!$X$2:$Z$922,3,FALSE)</f>
        <v>49</v>
      </c>
      <c r="S874" s="3">
        <f t="shared" si="119"/>
        <v>15.597184423005743</v>
      </c>
      <c r="T874" s="3">
        <v>95.2</v>
      </c>
      <c r="U874" s="23">
        <f t="shared" si="123"/>
        <v>59.74</v>
      </c>
      <c r="V874" s="3">
        <f t="shared" si="120"/>
        <v>19.015832600619657</v>
      </c>
      <c r="W874" s="27">
        <f t="shared" si="124"/>
        <v>1.9099999999999999E-2</v>
      </c>
      <c r="X874" s="27">
        <f t="shared" si="125"/>
        <v>2.8400000000000002E-2</v>
      </c>
      <c r="Y874" s="3">
        <f>VLOOKUP(K874,SSP!$B$2:$D$113,3,FALSE)</f>
        <v>0.49000000000000005</v>
      </c>
      <c r="Z874" s="3">
        <f>EXP(Ferez!$B$8+Ferez!$B$9*LN(X874)+Ferez!$B$10*LN(O874)+Ferez!$B$11*LN(Y874))</f>
        <v>73.137607483514131</v>
      </c>
      <c r="AA874" s="3">
        <f>EXP(Ferez!$C$8+Ferez!$C$9*LN(Z874))</f>
        <v>18.113173906355822</v>
      </c>
      <c r="AB874" s="3">
        <f>Ferez!$D$8+Ferez!$D$9*Z874+Ferez!$D$10*AA874</f>
        <v>7.8184892423410739</v>
      </c>
      <c r="AC874" s="3">
        <f t="shared" si="126"/>
        <v>99.06927063221103</v>
      </c>
      <c r="AD874" s="3">
        <f>AC874*Ferez!$D$19</f>
        <v>49.534635316105515</v>
      </c>
      <c r="AE874" s="3">
        <f>(AD874/1000)*(10000/Ferez!$D$21)</f>
        <v>1.2383658829026378</v>
      </c>
      <c r="AF874" s="3">
        <f t="shared" si="127"/>
        <v>80.956096725855204</v>
      </c>
      <c r="AG874" s="3">
        <f>AF874*Ferez!$D$19</f>
        <v>40.478048362927602</v>
      </c>
      <c r="AH874" s="3">
        <f>(AG874/1000)*(10000/Ferez!$D$21)</f>
        <v>1.0119512090731899</v>
      </c>
      <c r="AI874" s="3">
        <f>AE874*Ferez!$D$20</f>
        <v>4.5406749039763383</v>
      </c>
    </row>
    <row r="875" spans="1:35" x14ac:dyDescent="0.25">
      <c r="A875" s="4">
        <v>1562</v>
      </c>
      <c r="B875" s="21" t="s">
        <v>3522</v>
      </c>
      <c r="C875" s="104">
        <v>4</v>
      </c>
      <c r="D875" s="22" t="s">
        <v>2440</v>
      </c>
      <c r="E875" s="100">
        <v>40801</v>
      </c>
      <c r="F875" s="100">
        <v>44204</v>
      </c>
      <c r="G875" s="105">
        <v>9.3000000000000007</v>
      </c>
      <c r="H875" s="20" t="s">
        <v>2463</v>
      </c>
      <c r="I875" s="20" t="s">
        <v>2464</v>
      </c>
      <c r="J875" s="13">
        <v>4092</v>
      </c>
      <c r="K875" t="s">
        <v>239</v>
      </c>
      <c r="L875" t="s">
        <v>240</v>
      </c>
      <c r="M875" s="20" t="str">
        <f t="shared" si="121"/>
        <v>S</v>
      </c>
      <c r="N875" s="3">
        <v>9.5</v>
      </c>
      <c r="O875" s="23">
        <f t="shared" si="122"/>
        <v>9.5</v>
      </c>
      <c r="P875" s="3">
        <v>38.5</v>
      </c>
      <c r="Q875" s="3">
        <f>VLOOKUP(J875,Aux_H_adj!$X$2:$Y$922,2,FALSE)</f>
        <v>16.7</v>
      </c>
      <c r="R875" s="3">
        <f>VLOOKUP(J875,Aux_H_adj!$X$2:$Z$922,3,FALSE)</f>
        <v>38.5</v>
      </c>
      <c r="S875" s="3">
        <f t="shared" si="119"/>
        <v>12.254930618075941</v>
      </c>
      <c r="T875" s="3">
        <v>70.400000000000006</v>
      </c>
      <c r="U875" s="23">
        <f t="shared" si="123"/>
        <v>46.94</v>
      </c>
      <c r="V875" s="3">
        <f t="shared" si="120"/>
        <v>14.941466057467133</v>
      </c>
      <c r="W875" s="27">
        <f t="shared" si="124"/>
        <v>1.18E-2</v>
      </c>
      <c r="X875" s="27">
        <f t="shared" si="125"/>
        <v>1.7500000000000002E-2</v>
      </c>
      <c r="Y875" s="3">
        <f>VLOOKUP(K875,SSP!$B$2:$D$113,3,FALSE)</f>
        <v>0.49000000000000005</v>
      </c>
      <c r="Z875" s="3">
        <f>EXP(Ferez!$B$8+Ferez!$B$9*LN(X875)+Ferez!$B$10*LN(O875)+Ferez!$B$11*LN(Y875))</f>
        <v>38.517780421874292</v>
      </c>
      <c r="AA875" s="3">
        <f>EXP(Ferez!$C$8+Ferez!$C$9*LN(Z875))</f>
        <v>11.255664123109172</v>
      </c>
      <c r="AB875" s="3">
        <f>Ferez!$D$8+Ferez!$D$9*Z875+Ferez!$D$10*AA875</f>
        <v>4.1511588090002833</v>
      </c>
      <c r="AC875" s="3">
        <f t="shared" si="126"/>
        <v>53.924603353983748</v>
      </c>
      <c r="AD875" s="3">
        <f>AC875*Ferez!$D$19</f>
        <v>26.962301676991874</v>
      </c>
      <c r="AE875" s="3">
        <f>(AD875/1000)*(10000/Ferez!$D$21)</f>
        <v>0.67405754192479683</v>
      </c>
      <c r="AF875" s="3">
        <f t="shared" si="127"/>
        <v>42.668939230874578</v>
      </c>
      <c r="AG875" s="3">
        <f>AF875*Ferez!$D$19</f>
        <v>21.334469615437289</v>
      </c>
      <c r="AH875" s="3">
        <f>(AG875/1000)*(10000/Ferez!$D$21)</f>
        <v>0.5333617403859322</v>
      </c>
      <c r="AI875" s="3">
        <f>AE875*Ferez!$D$20</f>
        <v>2.4715443203909215</v>
      </c>
    </row>
    <row r="876" spans="1:35" x14ac:dyDescent="0.25">
      <c r="A876" s="4">
        <v>1563</v>
      </c>
      <c r="B876" s="21" t="s">
        <v>3522</v>
      </c>
      <c r="C876" s="104">
        <v>4</v>
      </c>
      <c r="D876" s="22" t="s">
        <v>2440</v>
      </c>
      <c r="E876" s="100">
        <v>40801</v>
      </c>
      <c r="F876" s="100">
        <v>44204</v>
      </c>
      <c r="G876" s="105">
        <v>9.3000000000000007</v>
      </c>
      <c r="H876" s="20" t="s">
        <v>2463</v>
      </c>
      <c r="I876" s="20" t="s">
        <v>2465</v>
      </c>
      <c r="J876" s="13">
        <v>4092</v>
      </c>
      <c r="K876" t="s">
        <v>239</v>
      </c>
      <c r="L876" t="s">
        <v>240</v>
      </c>
      <c r="M876" s="20" t="str">
        <f t="shared" si="121"/>
        <v>S</v>
      </c>
      <c r="N876" s="3">
        <v>9.5</v>
      </c>
      <c r="O876" s="23">
        <f t="shared" si="122"/>
        <v>6.5</v>
      </c>
      <c r="P876" s="3">
        <v>26.7</v>
      </c>
      <c r="Q876" s="3">
        <f>VLOOKUP(J876,Aux_H_adj!$X$2:$Y$922,2,FALSE)</f>
        <v>16.7</v>
      </c>
      <c r="R876" s="3">
        <f>VLOOKUP(J876,Aux_H_adj!$X$2:$Z$922,3,FALSE)</f>
        <v>38.5</v>
      </c>
      <c r="S876" s="3">
        <f t="shared" si="119"/>
        <v>8.4988739611072113</v>
      </c>
      <c r="T876" s="3">
        <v>70.400000000000006</v>
      </c>
      <c r="U876" s="23">
        <f t="shared" si="123"/>
        <v>32.549999999999997</v>
      </c>
      <c r="V876" s="3">
        <f t="shared" si="120"/>
        <v>10.360986795282386</v>
      </c>
      <c r="W876" s="27">
        <f t="shared" si="124"/>
        <v>5.7000000000000002E-3</v>
      </c>
      <c r="X876" s="27">
        <f t="shared" si="125"/>
        <v>8.3999999999999995E-3</v>
      </c>
      <c r="Y876" s="3">
        <f>VLOOKUP(K876,SSP!$B$2:$D$113,3,FALSE)</f>
        <v>0.49000000000000005</v>
      </c>
      <c r="Z876" s="3">
        <f>EXP(Ferez!$B$8+Ferez!$B$9*LN(X876)+Ferez!$B$10*LN(O876)+Ferez!$B$11*LN(Y876))</f>
        <v>13.365747062248509</v>
      </c>
      <c r="AA876" s="3">
        <f>EXP(Ferez!$C$8+Ferez!$C$9*LN(Z876))</f>
        <v>5.1322907059410996</v>
      </c>
      <c r="AB876" s="3">
        <f>Ferez!$D$8+Ferez!$D$9*Z876+Ferez!$D$10*AA876</f>
        <v>1.5851644414609471</v>
      </c>
      <c r="AC876" s="3">
        <f t="shared" si="126"/>
        <v>20.083202209650555</v>
      </c>
      <c r="AD876" s="3">
        <f>AC876*Ferez!$D$19</f>
        <v>10.041601104825277</v>
      </c>
      <c r="AE876" s="3">
        <f>(AD876/1000)*(10000/Ferez!$D$21)</f>
        <v>0.25104002762063193</v>
      </c>
      <c r="AF876" s="3">
        <f t="shared" si="127"/>
        <v>14.950911503709456</v>
      </c>
      <c r="AG876" s="3">
        <f>AF876*Ferez!$D$19</f>
        <v>7.475455751854728</v>
      </c>
      <c r="AH876" s="3">
        <f>(AG876/1000)*(10000/Ferez!$D$21)</f>
        <v>0.18688639379636821</v>
      </c>
      <c r="AI876" s="3">
        <f>AE876*Ferez!$D$20</f>
        <v>0.92048010127565039</v>
      </c>
    </row>
    <row r="877" spans="1:35" x14ac:dyDescent="0.25">
      <c r="A877" s="4">
        <v>1564</v>
      </c>
      <c r="B877" s="21" t="s">
        <v>3522</v>
      </c>
      <c r="C877" s="104">
        <v>4</v>
      </c>
      <c r="D877" s="22" t="s">
        <v>2440</v>
      </c>
      <c r="E877" s="100">
        <v>40801</v>
      </c>
      <c r="F877" s="100">
        <v>44204</v>
      </c>
      <c r="G877" s="105">
        <v>9.3000000000000007</v>
      </c>
      <c r="H877" s="20" t="s">
        <v>2463</v>
      </c>
      <c r="I877" s="20" t="s">
        <v>2466</v>
      </c>
      <c r="J877" s="13">
        <v>4092</v>
      </c>
      <c r="K877" t="s">
        <v>239</v>
      </c>
      <c r="L877" t="s">
        <v>240</v>
      </c>
      <c r="M877" s="20" t="str">
        <f t="shared" si="121"/>
        <v>S</v>
      </c>
      <c r="N877" s="3">
        <v>9.5</v>
      </c>
      <c r="O877" s="23">
        <f t="shared" si="122"/>
        <v>5.04</v>
      </c>
      <c r="P877" s="3">
        <v>16.7</v>
      </c>
      <c r="Q877" s="3">
        <f>VLOOKUP(J877,Aux_H_adj!$X$2:$Y$922,2,FALSE)</f>
        <v>16.7</v>
      </c>
      <c r="R877" s="3">
        <f>VLOOKUP(J877,Aux_H_adj!$X$2:$Z$922,3,FALSE)</f>
        <v>38.5</v>
      </c>
      <c r="S877" s="3">
        <f t="shared" si="119"/>
        <v>5.3157750992693042</v>
      </c>
      <c r="T877" s="3">
        <v>70.400000000000006</v>
      </c>
      <c r="U877" s="23">
        <f t="shared" si="123"/>
        <v>20.36</v>
      </c>
      <c r="V877" s="3">
        <f t="shared" si="120"/>
        <v>6.480789282701978</v>
      </c>
      <c r="W877" s="27">
        <f t="shared" si="124"/>
        <v>2.2000000000000001E-3</v>
      </c>
      <c r="X877" s="27">
        <f t="shared" si="125"/>
        <v>3.3E-3</v>
      </c>
      <c r="Y877" s="3">
        <f>VLOOKUP(K877,SSP!$B$2:$D$113,3,FALSE)</f>
        <v>0.49000000000000005</v>
      </c>
      <c r="Z877" s="3">
        <f>EXP(Ferez!$B$8+Ferez!$B$9*LN(X877)+Ferez!$B$10*LN(O877)+Ferez!$B$11*LN(Y877))</f>
        <v>4.3285597303214054</v>
      </c>
      <c r="AA877" s="3">
        <f>EXP(Ferez!$C$8+Ferez!$C$9*LN(Z877))</f>
        <v>2.2233394218852816</v>
      </c>
      <c r="AB877" s="3">
        <f>Ferez!$D$8+Ferez!$D$9*Z877+Ferez!$D$10*AA877</f>
        <v>0.724309807471887</v>
      </c>
      <c r="AC877" s="3">
        <f t="shared" si="126"/>
        <v>7.2762089596785735</v>
      </c>
      <c r="AD877" s="3">
        <f>AC877*Ferez!$D$19</f>
        <v>3.6381044798392868</v>
      </c>
      <c r="AE877" s="3">
        <f>(AD877/1000)*(10000/Ferez!$D$21)</f>
        <v>9.0952611995982174E-2</v>
      </c>
      <c r="AF877" s="3">
        <f t="shared" si="127"/>
        <v>5.052869537793292</v>
      </c>
      <c r="AG877" s="3">
        <f>AF877*Ferez!$D$19</f>
        <v>2.526434768896646</v>
      </c>
      <c r="AH877" s="3">
        <f>(AG877/1000)*(10000/Ferez!$D$21)</f>
        <v>6.3160869222416149E-2</v>
      </c>
      <c r="AI877" s="3">
        <f>AE877*Ferez!$D$20</f>
        <v>0.33349291065193465</v>
      </c>
    </row>
    <row r="878" spans="1:35" x14ac:dyDescent="0.25">
      <c r="A878" s="4">
        <v>1566</v>
      </c>
      <c r="B878" s="21" t="s">
        <v>3522</v>
      </c>
      <c r="C878" s="104">
        <v>4</v>
      </c>
      <c r="D878" s="22" t="s">
        <v>2440</v>
      </c>
      <c r="E878" s="100">
        <v>40801</v>
      </c>
      <c r="F878" s="100">
        <v>44204</v>
      </c>
      <c r="G878" s="105">
        <v>9.3000000000000007</v>
      </c>
      <c r="H878" s="20" t="s">
        <v>2469</v>
      </c>
      <c r="I878" s="20" t="s">
        <v>2470</v>
      </c>
      <c r="J878" s="13">
        <v>4093</v>
      </c>
      <c r="K878" t="s">
        <v>239</v>
      </c>
      <c r="L878" t="s">
        <v>240</v>
      </c>
      <c r="M878" s="20" t="str">
        <f t="shared" si="121"/>
        <v>N</v>
      </c>
      <c r="N878" s="3">
        <v>11.5</v>
      </c>
      <c r="O878" s="23">
        <f t="shared" si="122"/>
        <v>11.5</v>
      </c>
      <c r="P878" s="3">
        <v>77.2</v>
      </c>
      <c r="Q878" s="3">
        <f>VLOOKUP(J878,Aux_H_adj!$X$2:$Y$922,2,FALSE)</f>
        <v>77.2</v>
      </c>
      <c r="R878" s="3">
        <f>VLOOKUP(J878,Aux_H_adj!$X$2:$Z$922,3,FALSE)</f>
        <v>77.2</v>
      </c>
      <c r="S878" s="3">
        <f t="shared" si="119"/>
        <v>24.573523213388643</v>
      </c>
      <c r="T878" s="3">
        <v>95.4</v>
      </c>
      <c r="U878" s="23">
        <f t="shared" si="123"/>
        <v>95.4</v>
      </c>
      <c r="V878" s="3">
        <f t="shared" si="120"/>
        <v>30.366763141933632</v>
      </c>
      <c r="W878" s="27">
        <f t="shared" si="124"/>
        <v>4.7399999999999998E-2</v>
      </c>
      <c r="X878" s="27">
        <f t="shared" si="125"/>
        <v>7.2400000000000006E-2</v>
      </c>
      <c r="Y878" s="3">
        <f>VLOOKUP(K878,SSP!$B$2:$D$113,3,FALSE)</f>
        <v>0.49000000000000005</v>
      </c>
      <c r="Z878" s="3">
        <f>EXP(Ferez!$B$8+Ferez!$B$9*LN(X878)+Ferez!$B$10*LN(O878)+Ferez!$B$11*LN(Y878))</f>
        <v>177.08569402298551</v>
      </c>
      <c r="AA878" s="3">
        <f>EXP(Ferez!$C$8+Ferez!$C$9*LN(Z878))</f>
        <v>34.909428583725962</v>
      </c>
      <c r="AB878" s="3">
        <f>Ferez!$D$8+Ferez!$D$9*Z878+Ferez!$D$10*AA878</f>
        <v>19.15697028927859</v>
      </c>
      <c r="AC878" s="3">
        <f t="shared" si="126"/>
        <v>231.15209289599005</v>
      </c>
      <c r="AD878" s="3">
        <f>AC878*Ferez!$D$19</f>
        <v>115.57604644799503</v>
      </c>
      <c r="AE878" s="3">
        <f>(AD878/1000)*(10000/Ferez!$D$21)</f>
        <v>2.889401161199876</v>
      </c>
      <c r="AF878" s="3">
        <f t="shared" si="127"/>
        <v>196.24266431226408</v>
      </c>
      <c r="AG878" s="3">
        <f>AF878*Ferez!$D$19</f>
        <v>98.121332156132041</v>
      </c>
      <c r="AH878" s="3">
        <f>(AG878/1000)*(10000/Ferez!$D$21)</f>
        <v>2.4530333039033012</v>
      </c>
      <c r="AI878" s="3">
        <f>AE878*Ferez!$D$20</f>
        <v>10.594470924399545</v>
      </c>
    </row>
    <row r="879" spans="1:35" x14ac:dyDescent="0.25">
      <c r="A879" s="4">
        <v>1565</v>
      </c>
      <c r="B879" s="21" t="s">
        <v>3522</v>
      </c>
      <c r="C879" s="104">
        <v>4</v>
      </c>
      <c r="D879" s="22" t="s">
        <v>2440</v>
      </c>
      <c r="E879" s="100">
        <v>40801</v>
      </c>
      <c r="F879" s="100">
        <v>44204</v>
      </c>
      <c r="G879" s="105">
        <v>9.3000000000000007</v>
      </c>
      <c r="H879" s="20" t="s">
        <v>2467</v>
      </c>
      <c r="I879" s="20" t="s">
        <v>2468</v>
      </c>
      <c r="J879" s="13">
        <v>4094</v>
      </c>
      <c r="K879" t="s">
        <v>9</v>
      </c>
      <c r="L879" t="s">
        <v>232</v>
      </c>
      <c r="M879" s="20" t="str">
        <f t="shared" si="121"/>
        <v>N</v>
      </c>
      <c r="N879" s="3">
        <v>9</v>
      </c>
      <c r="O879" s="23">
        <f t="shared" si="122"/>
        <v>9</v>
      </c>
      <c r="P879" s="3">
        <v>83.6</v>
      </c>
      <c r="Q879" s="3">
        <f>VLOOKUP(J879,Aux_H_adj!$X$2:$Y$922,2,FALSE)</f>
        <v>83.6</v>
      </c>
      <c r="R879" s="3">
        <f>VLOOKUP(J879,Aux_H_adj!$X$2:$Z$922,3,FALSE)</f>
        <v>83.6</v>
      </c>
      <c r="S879" s="3">
        <f t="shared" si="119"/>
        <v>26.610706484964901</v>
      </c>
      <c r="T879" s="3">
        <v>77.599999999999994</v>
      </c>
      <c r="U879" s="23">
        <f t="shared" si="123"/>
        <v>77.599999999999994</v>
      </c>
      <c r="V879" s="3">
        <f t="shared" si="120"/>
        <v>24.700847167862154</v>
      </c>
      <c r="W879" s="27">
        <f t="shared" si="124"/>
        <v>5.5599999999999997E-2</v>
      </c>
      <c r="X879" s="27">
        <f t="shared" si="125"/>
        <v>4.7899999999999998E-2</v>
      </c>
      <c r="Y879" s="3">
        <f>VLOOKUP(K879,SSP!$B$2:$D$113,3,FALSE)</f>
        <v>0.76000000000000079</v>
      </c>
      <c r="Z879" s="3">
        <f>EXP(Ferez!$B$8+Ferez!$B$9*LN(X879)+Ferez!$B$10*LN(O879)+Ferez!$B$11*LN(Y879))</f>
        <v>148.30502873138988</v>
      </c>
      <c r="AA879" s="3">
        <f>EXP(Ferez!$C$8+Ferez!$C$9*LN(Z879))</f>
        <v>30.604872273725551</v>
      </c>
      <c r="AB879" s="3">
        <f>Ferez!$D$8+Ferez!$D$9*Z879+Ferez!$D$10*AA879</f>
        <v>15.987799496807652</v>
      </c>
      <c r="AC879" s="3">
        <f t="shared" si="126"/>
        <v>194.89770050192308</v>
      </c>
      <c r="AD879" s="3">
        <f>AC879*Ferez!$D$19</f>
        <v>97.448850250961542</v>
      </c>
      <c r="AE879" s="3">
        <f>(AD879/1000)*(10000/Ferez!$D$21)</f>
        <v>2.4362212562740386</v>
      </c>
      <c r="AF879" s="3">
        <f t="shared" si="127"/>
        <v>164.29282822819752</v>
      </c>
      <c r="AG879" s="3">
        <f>AF879*Ferez!$D$19</f>
        <v>82.146414114098761</v>
      </c>
      <c r="AH879" s="3">
        <f>(AG879/1000)*(10000/Ferez!$D$21)</f>
        <v>2.0536603528524688</v>
      </c>
      <c r="AI879" s="3">
        <f>AE879*Ferez!$D$20</f>
        <v>8.9328112730048073</v>
      </c>
    </row>
    <row r="880" spans="1:35" x14ac:dyDescent="0.25">
      <c r="A880" s="4">
        <v>1554</v>
      </c>
      <c r="B880" s="21" t="s">
        <v>3522</v>
      </c>
      <c r="C880" s="104">
        <v>4</v>
      </c>
      <c r="D880" s="22" t="s">
        <v>2440</v>
      </c>
      <c r="E880" s="100">
        <v>40801</v>
      </c>
      <c r="F880" s="100">
        <v>44204</v>
      </c>
      <c r="G880" s="105">
        <v>9.3000000000000007</v>
      </c>
      <c r="H880" s="20" t="s">
        <v>2452</v>
      </c>
      <c r="I880" s="20" t="s">
        <v>2453</v>
      </c>
      <c r="J880" s="13">
        <v>4095</v>
      </c>
      <c r="K880" t="s">
        <v>123</v>
      </c>
      <c r="L880" t="s">
        <v>122</v>
      </c>
      <c r="M880" s="20" t="str">
        <f t="shared" si="121"/>
        <v>S</v>
      </c>
      <c r="N880" s="3">
        <v>9.8000000000000007</v>
      </c>
      <c r="O880" s="23">
        <f t="shared" si="122"/>
        <v>6.76</v>
      </c>
      <c r="P880" s="3">
        <v>29</v>
      </c>
      <c r="Q880" s="3">
        <f>VLOOKUP(J880,Aux_H_adj!$X$2:$Y$922,2,FALSE)</f>
        <v>20.8</v>
      </c>
      <c r="R880" s="3">
        <f>VLOOKUP(J880,Aux_H_adj!$X$2:$Z$922,3,FALSE)</f>
        <v>48.8</v>
      </c>
      <c r="S880" s="3">
        <f t="shared" si="119"/>
        <v>9.2309866993299305</v>
      </c>
      <c r="T880" s="3">
        <v>80.099999999999994</v>
      </c>
      <c r="U880" s="23">
        <f t="shared" si="123"/>
        <v>35.35</v>
      </c>
      <c r="V880" s="3">
        <f t="shared" si="120"/>
        <v>11.252254476597001</v>
      </c>
      <c r="W880" s="27">
        <f t="shared" si="124"/>
        <v>6.7000000000000002E-3</v>
      </c>
      <c r="X880" s="27">
        <f t="shared" si="125"/>
        <v>9.9000000000000008E-3</v>
      </c>
      <c r="Y880" s="3">
        <f>VLOOKUP(K880,SSP!$B$2:$D$113,3,FALSE)</f>
        <v>0.49000000000000016</v>
      </c>
      <c r="Z880" s="3">
        <f>EXP(Ferez!$B$8+Ferez!$B$9*LN(X880)+Ferez!$B$10*LN(O880)+Ferez!$B$11*LN(Y880))</f>
        <v>16.210534510175428</v>
      </c>
      <c r="AA880" s="3">
        <f>EXP(Ferez!$C$8+Ferez!$C$9*LN(Z880))</f>
        <v>5.9223132346219396</v>
      </c>
      <c r="AB880" s="3">
        <f>Ferez!$D$8+Ferez!$D$9*Z880+Ferez!$D$10*AA880</f>
        <v>1.8669860030075753</v>
      </c>
      <c r="AC880" s="3">
        <f t="shared" si="126"/>
        <v>23.999833747804942</v>
      </c>
      <c r="AD880" s="3">
        <f>AC880*Ferez!$D$19</f>
        <v>11.999916873902471</v>
      </c>
      <c r="AE880" s="3">
        <f>(AD880/1000)*(10000/Ferez!$D$21)</f>
        <v>0.29999792184756174</v>
      </c>
      <c r="AF880" s="3">
        <f t="shared" si="127"/>
        <v>18.077520513183003</v>
      </c>
      <c r="AG880" s="3">
        <f>AF880*Ferez!$D$19</f>
        <v>9.0387602565915017</v>
      </c>
      <c r="AH880" s="3">
        <f>(AG880/1000)*(10000/Ferez!$D$21)</f>
        <v>0.22596900641478754</v>
      </c>
      <c r="AI880" s="3">
        <f>AE880*Ferez!$D$20</f>
        <v>1.0999923801077263</v>
      </c>
    </row>
    <row r="881" spans="1:35" x14ac:dyDescent="0.25">
      <c r="A881" s="4">
        <v>1555</v>
      </c>
      <c r="B881" s="21" t="s">
        <v>3522</v>
      </c>
      <c r="C881" s="104">
        <v>4</v>
      </c>
      <c r="D881" s="22" t="s">
        <v>2440</v>
      </c>
      <c r="E881" s="100">
        <v>40801</v>
      </c>
      <c r="F881" s="100">
        <v>44204</v>
      </c>
      <c r="G881" s="105">
        <v>9.3000000000000007</v>
      </c>
      <c r="H881" s="20" t="s">
        <v>2452</v>
      </c>
      <c r="I881" s="20" t="s">
        <v>2454</v>
      </c>
      <c r="J881" s="13">
        <v>4095</v>
      </c>
      <c r="K881" t="s">
        <v>123</v>
      </c>
      <c r="L881" t="s">
        <v>122</v>
      </c>
      <c r="M881" s="20" t="str">
        <f t="shared" si="121"/>
        <v>S</v>
      </c>
      <c r="N881" s="3">
        <v>9.8000000000000007</v>
      </c>
      <c r="O881" s="23">
        <f t="shared" si="122"/>
        <v>9.8000000000000007</v>
      </c>
      <c r="P881" s="3">
        <v>48.8</v>
      </c>
      <c r="Q881" s="3">
        <f>VLOOKUP(J881,Aux_H_adj!$X$2:$Y$922,2,FALSE)</f>
        <v>20.8</v>
      </c>
      <c r="R881" s="3">
        <f>VLOOKUP(J881,Aux_H_adj!$X$2:$Z$922,3,FALSE)</f>
        <v>48.8</v>
      </c>
      <c r="S881" s="3">
        <f t="shared" si="119"/>
        <v>15.533522445768984</v>
      </c>
      <c r="T881" s="3">
        <v>80.099999999999994</v>
      </c>
      <c r="U881" s="23">
        <f t="shared" si="123"/>
        <v>59.49</v>
      </c>
      <c r="V881" s="3">
        <f t="shared" si="120"/>
        <v>18.936255129073707</v>
      </c>
      <c r="W881" s="27">
        <f t="shared" si="124"/>
        <v>1.9E-2</v>
      </c>
      <c r="X881" s="27">
        <f t="shared" si="125"/>
        <v>2.8199999999999999E-2</v>
      </c>
      <c r="Y881" s="3">
        <f>VLOOKUP(K881,SSP!$B$2:$D$113,3,FALSE)</f>
        <v>0.49000000000000016</v>
      </c>
      <c r="Z881" s="3">
        <f>EXP(Ferez!$B$8+Ferez!$B$9*LN(X881)+Ferez!$B$10*LN(O881)+Ferez!$B$11*LN(Y881))</f>
        <v>62.293895783283723</v>
      </c>
      <c r="AA881" s="3">
        <f>EXP(Ferez!$C$8+Ferez!$C$9*LN(Z881))</f>
        <v>16.079878641735942</v>
      </c>
      <c r="AB881" s="3">
        <f>Ferez!$D$8+Ferez!$D$9*Z881+Ferez!$D$10*AA881</f>
        <v>6.6599149838112588</v>
      </c>
      <c r="AC881" s="3">
        <f t="shared" si="126"/>
        <v>85.033689408830924</v>
      </c>
      <c r="AD881" s="3">
        <f>AC881*Ferez!$D$19</f>
        <v>42.516844704415462</v>
      </c>
      <c r="AE881" s="3">
        <f>(AD881/1000)*(10000/Ferez!$D$21)</f>
        <v>1.0629211176103865</v>
      </c>
      <c r="AF881" s="3">
        <f t="shared" si="127"/>
        <v>68.953810767094978</v>
      </c>
      <c r="AG881" s="3">
        <f>AF881*Ferez!$D$19</f>
        <v>34.476905383547489</v>
      </c>
      <c r="AH881" s="3">
        <f>(AG881/1000)*(10000/Ferez!$D$21)</f>
        <v>0.86192263458868723</v>
      </c>
      <c r="AI881" s="3">
        <f>AE881*Ferez!$D$20</f>
        <v>3.897377431238084</v>
      </c>
    </row>
    <row r="882" spans="1:35" x14ac:dyDescent="0.25">
      <c r="A882" s="4">
        <v>1556</v>
      </c>
      <c r="B882" s="21" t="s">
        <v>3522</v>
      </c>
      <c r="C882" s="104">
        <v>4</v>
      </c>
      <c r="D882" s="22" t="s">
        <v>2440</v>
      </c>
      <c r="E882" s="100">
        <v>40801</v>
      </c>
      <c r="F882" s="100">
        <v>44204</v>
      </c>
      <c r="G882" s="105">
        <v>9.3000000000000007</v>
      </c>
      <c r="H882" s="20" t="s">
        <v>2452</v>
      </c>
      <c r="I882" s="20" t="s">
        <v>2455</v>
      </c>
      <c r="J882" s="13">
        <v>4095</v>
      </c>
      <c r="K882" t="s">
        <v>123</v>
      </c>
      <c r="L882" t="s">
        <v>122</v>
      </c>
      <c r="M882" s="20" t="str">
        <f t="shared" si="121"/>
        <v>S</v>
      </c>
      <c r="N882" s="3">
        <v>9.8000000000000007</v>
      </c>
      <c r="O882" s="23">
        <f t="shared" si="122"/>
        <v>7.8</v>
      </c>
      <c r="P882" s="3">
        <v>40.6</v>
      </c>
      <c r="Q882" s="3">
        <f>VLOOKUP(J882,Aux_H_adj!$X$2:$Y$922,2,FALSE)</f>
        <v>20.8</v>
      </c>
      <c r="R882" s="3">
        <f>VLOOKUP(J882,Aux_H_adj!$X$2:$Z$922,3,FALSE)</f>
        <v>48.8</v>
      </c>
      <c r="S882" s="3">
        <f t="shared" si="119"/>
        <v>12.923381379061903</v>
      </c>
      <c r="T882" s="3">
        <v>80.099999999999994</v>
      </c>
      <c r="U882" s="23">
        <f t="shared" si="123"/>
        <v>49.5</v>
      </c>
      <c r="V882" s="3">
        <f t="shared" si="120"/>
        <v>15.756339366097638</v>
      </c>
      <c r="W882" s="27">
        <f t="shared" si="124"/>
        <v>1.3100000000000001E-2</v>
      </c>
      <c r="X882" s="27">
        <f t="shared" si="125"/>
        <v>1.95E-2</v>
      </c>
      <c r="Y882" s="3">
        <f>VLOOKUP(K882,SSP!$B$2:$D$113,3,FALSE)</f>
        <v>0.49000000000000016</v>
      </c>
      <c r="Z882" s="3">
        <f>EXP(Ferez!$B$8+Ferez!$B$9*LN(X882)+Ferez!$B$10*LN(O882)+Ferez!$B$11*LN(Y882))</f>
        <v>35.297217240680013</v>
      </c>
      <c r="AA882" s="3">
        <f>EXP(Ferez!$C$8+Ferez!$C$9*LN(Z882))</f>
        <v>10.549576845490146</v>
      </c>
      <c r="AB882" s="3">
        <f>Ferez!$D$8+Ferez!$D$9*Z882+Ferez!$D$10*AA882</f>
        <v>3.8158761771578877</v>
      </c>
      <c r="AC882" s="3">
        <f t="shared" si="126"/>
        <v>49.662670263328046</v>
      </c>
      <c r="AD882" s="3">
        <f>AC882*Ferez!$D$19</f>
        <v>24.831335131664023</v>
      </c>
      <c r="AE882" s="3">
        <f>(AD882/1000)*(10000/Ferez!$D$21)</f>
        <v>0.62078337829160057</v>
      </c>
      <c r="AF882" s="3">
        <f t="shared" si="127"/>
        <v>39.113093417837902</v>
      </c>
      <c r="AG882" s="3">
        <f>AF882*Ferez!$D$19</f>
        <v>19.556546708918951</v>
      </c>
      <c r="AH882" s="3">
        <f>(AG882/1000)*(10000/Ferez!$D$21)</f>
        <v>0.48891366772297379</v>
      </c>
      <c r="AI882" s="3">
        <f>AE882*Ferez!$D$20</f>
        <v>2.2762057204025354</v>
      </c>
    </row>
    <row r="883" spans="1:35" x14ac:dyDescent="0.25">
      <c r="A883" s="4">
        <v>1557</v>
      </c>
      <c r="B883" s="21" t="s">
        <v>3522</v>
      </c>
      <c r="C883" s="104">
        <v>4</v>
      </c>
      <c r="D883" s="22" t="s">
        <v>2440</v>
      </c>
      <c r="E883" s="100">
        <v>40801</v>
      </c>
      <c r="F883" s="100">
        <v>44204</v>
      </c>
      <c r="G883" s="105">
        <v>9.3000000000000007</v>
      </c>
      <c r="H883" s="20" t="s">
        <v>2452</v>
      </c>
      <c r="I883" s="20" t="s">
        <v>2456</v>
      </c>
      <c r="J883" s="13">
        <v>4095</v>
      </c>
      <c r="K883" t="s">
        <v>123</v>
      </c>
      <c r="L883" t="s">
        <v>122</v>
      </c>
      <c r="M883" s="20" t="str">
        <f t="shared" si="121"/>
        <v>S</v>
      </c>
      <c r="N883" s="3">
        <v>9.8000000000000007</v>
      </c>
      <c r="O883" s="23">
        <f t="shared" si="122"/>
        <v>5.72</v>
      </c>
      <c r="P883" s="3">
        <v>20.8</v>
      </c>
      <c r="Q883" s="3">
        <f>VLOOKUP(J883,Aux_H_adj!$X$2:$Y$922,2,FALSE)</f>
        <v>20.8</v>
      </c>
      <c r="R883" s="3">
        <f>VLOOKUP(J883,Aux_H_adj!$X$2:$Z$922,3,FALSE)</f>
        <v>48.8</v>
      </c>
      <c r="S883" s="3">
        <f t="shared" si="119"/>
        <v>6.6208456326228466</v>
      </c>
      <c r="T883" s="3">
        <v>80.099999999999994</v>
      </c>
      <c r="U883" s="23">
        <f t="shared" si="123"/>
        <v>25.36</v>
      </c>
      <c r="V883" s="3">
        <f t="shared" si="120"/>
        <v>8.0723387136209315</v>
      </c>
      <c r="W883" s="27">
        <f t="shared" si="124"/>
        <v>3.3999999999999998E-3</v>
      </c>
      <c r="X883" s="27">
        <f t="shared" si="125"/>
        <v>5.1000000000000004E-3</v>
      </c>
      <c r="Y883" s="3">
        <f>VLOOKUP(K883,SSP!$B$2:$D$113,3,FALSE)</f>
        <v>0.49000000000000016</v>
      </c>
      <c r="Z883" s="3">
        <f>EXP(Ferez!$B$8+Ferez!$B$9*LN(X883)+Ferez!$B$10*LN(O883)+Ferez!$B$11*LN(Y883))</f>
        <v>7.3762883664459702</v>
      </c>
      <c r="AA883" s="3">
        <f>EXP(Ferez!$C$8+Ferez!$C$9*LN(Z883))</f>
        <v>3.3019289327496772</v>
      </c>
      <c r="AB883" s="3">
        <f>Ferez!$D$8+Ferez!$D$9*Z883+Ferez!$D$10*AA883</f>
        <v>1.0062149193748415</v>
      </c>
      <c r="AC883" s="3">
        <f t="shared" si="126"/>
        <v>11.684432218570489</v>
      </c>
      <c r="AD883" s="3">
        <f>AC883*Ferez!$D$19</f>
        <v>5.8422161092852445</v>
      </c>
      <c r="AE883" s="3">
        <f>(AD883/1000)*(10000/Ferez!$D$21)</f>
        <v>0.14605540273213113</v>
      </c>
      <c r="AF883" s="3">
        <f t="shared" si="127"/>
        <v>8.3825032858208122</v>
      </c>
      <c r="AG883" s="3">
        <f>AF883*Ferez!$D$19</f>
        <v>4.1912516429104061</v>
      </c>
      <c r="AH883" s="3">
        <f>(AG883/1000)*(10000/Ferez!$D$21)</f>
        <v>0.10478129107276016</v>
      </c>
      <c r="AI883" s="3">
        <f>AE883*Ferez!$D$20</f>
        <v>0.53553647668448079</v>
      </c>
    </row>
    <row r="884" spans="1:35" x14ac:dyDescent="0.25">
      <c r="A884" s="4">
        <v>1558</v>
      </c>
      <c r="B884" s="21" t="s">
        <v>3522</v>
      </c>
      <c r="C884" s="104">
        <v>4</v>
      </c>
      <c r="D884" s="22" t="s">
        <v>2440</v>
      </c>
      <c r="E884" s="100">
        <v>40801</v>
      </c>
      <c r="F884" s="100">
        <v>44204</v>
      </c>
      <c r="G884" s="105">
        <v>9.3000000000000007</v>
      </c>
      <c r="H884" s="20" t="s">
        <v>2457</v>
      </c>
      <c r="I884" s="20" t="s">
        <v>2458</v>
      </c>
      <c r="J884" s="13">
        <v>4096</v>
      </c>
      <c r="K884" t="s">
        <v>110</v>
      </c>
      <c r="L884" t="s">
        <v>109</v>
      </c>
      <c r="M884" s="20" t="str">
        <f t="shared" si="121"/>
        <v>S</v>
      </c>
      <c r="N884" s="3">
        <v>5.5</v>
      </c>
      <c r="O884" s="23">
        <f t="shared" si="122"/>
        <v>5.5</v>
      </c>
      <c r="P884" s="3">
        <v>21.4</v>
      </c>
      <c r="Q884" s="3">
        <f>VLOOKUP(J884,Aux_H_adj!$X$2:$Y$922,2,FALSE)</f>
        <v>16</v>
      </c>
      <c r="R884" s="3">
        <f>VLOOKUP(J884,Aux_H_adj!$X$2:$Z$922,3,FALSE)</f>
        <v>21.4</v>
      </c>
      <c r="S884" s="3">
        <f t="shared" si="119"/>
        <v>6.8118315643331204</v>
      </c>
      <c r="T884" s="3">
        <v>35.5</v>
      </c>
      <c r="U884" s="23">
        <f t="shared" si="123"/>
        <v>26.09</v>
      </c>
      <c r="V884" s="3">
        <f t="shared" si="120"/>
        <v>8.3047049305350988</v>
      </c>
      <c r="W884" s="27">
        <f t="shared" si="124"/>
        <v>3.5999999999999999E-3</v>
      </c>
      <c r="X884" s="27">
        <f t="shared" si="125"/>
        <v>5.4000000000000003E-3</v>
      </c>
      <c r="Y884" s="3">
        <f>VLOOKUP(K884,SSP!$B$2:$D$113,3,FALSE)</f>
        <v>0.34</v>
      </c>
      <c r="Z884" s="3">
        <f>EXP(Ferez!$B$8+Ferez!$B$9*LN(X884)+Ferez!$B$10*LN(O884)+Ferez!$B$11*LN(Y884))</f>
        <v>5.1603049581240574</v>
      </c>
      <c r="AA884" s="3">
        <f>EXP(Ferez!$C$8+Ferez!$C$9*LN(Z884))</f>
        <v>2.53303848239812</v>
      </c>
      <c r="AB884" s="3">
        <f>Ferez!$D$8+Ferez!$D$9*Z884+Ferez!$D$10*AA884</f>
        <v>0.7999205349464743</v>
      </c>
      <c r="AC884" s="3">
        <f t="shared" si="126"/>
        <v>8.4932639754686523</v>
      </c>
      <c r="AD884" s="3">
        <f>AC884*Ferez!$D$19</f>
        <v>4.2466319877343262</v>
      </c>
      <c r="AE884" s="3">
        <f>(AD884/1000)*(10000/Ferez!$D$21)</f>
        <v>0.10616579969335817</v>
      </c>
      <c r="AF884" s="3">
        <f t="shared" si="127"/>
        <v>5.9602254930705314</v>
      </c>
      <c r="AG884" s="3">
        <f>AF884*Ferez!$D$19</f>
        <v>2.9801127465352657</v>
      </c>
      <c r="AH884" s="3">
        <f>(AG884/1000)*(10000/Ferez!$D$21)</f>
        <v>7.450281866338164E-2</v>
      </c>
      <c r="AI884" s="3">
        <f>AE884*Ferez!$D$20</f>
        <v>0.38927459887564658</v>
      </c>
    </row>
    <row r="885" spans="1:35" x14ac:dyDescent="0.25">
      <c r="A885" s="4">
        <v>1559</v>
      </c>
      <c r="B885" s="21" t="s">
        <v>3522</v>
      </c>
      <c r="C885" s="104">
        <v>4</v>
      </c>
      <c r="D885" s="22" t="s">
        <v>2440</v>
      </c>
      <c r="E885" s="100">
        <v>40801</v>
      </c>
      <c r="F885" s="100">
        <v>44204</v>
      </c>
      <c r="G885" s="105">
        <v>9.3000000000000007</v>
      </c>
      <c r="H885" s="20" t="s">
        <v>2457</v>
      </c>
      <c r="I885" s="20" t="s">
        <v>2459</v>
      </c>
      <c r="J885" s="13">
        <v>4096</v>
      </c>
      <c r="K885" t="s">
        <v>110</v>
      </c>
      <c r="L885" t="s">
        <v>109</v>
      </c>
      <c r="M885" s="20" t="str">
        <f t="shared" si="121"/>
        <v>S</v>
      </c>
      <c r="N885" s="3">
        <v>5.5</v>
      </c>
      <c r="O885" s="23">
        <f t="shared" si="122"/>
        <v>4.9000000000000004</v>
      </c>
      <c r="P885" s="3">
        <v>16</v>
      </c>
      <c r="Q885" s="3">
        <f>VLOOKUP(J885,Aux_H_adj!$X$2:$Y$922,2,FALSE)</f>
        <v>16</v>
      </c>
      <c r="R885" s="3">
        <f>VLOOKUP(J885,Aux_H_adj!$X$2:$Z$922,3,FALSE)</f>
        <v>21.4</v>
      </c>
      <c r="S885" s="3">
        <f t="shared" si="119"/>
        <v>5.0929581789406511</v>
      </c>
      <c r="T885" s="3">
        <v>35.5</v>
      </c>
      <c r="U885" s="23">
        <f t="shared" si="123"/>
        <v>19.510000000000002</v>
      </c>
      <c r="V885" s="3">
        <f t="shared" si="120"/>
        <v>6.2102258794457565</v>
      </c>
      <c r="W885" s="27">
        <f t="shared" si="124"/>
        <v>2E-3</v>
      </c>
      <c r="X885" s="27">
        <f t="shared" si="125"/>
        <v>3.0000000000000001E-3</v>
      </c>
      <c r="Y885" s="3">
        <f>VLOOKUP(K885,SSP!$B$2:$D$113,3,FALSE)</f>
        <v>0.34</v>
      </c>
      <c r="Z885" s="3">
        <f>EXP(Ferez!$B$8+Ferez!$B$9*LN(X885)+Ferez!$B$10*LN(O885)+Ferez!$B$11*LN(Y885))</f>
        <v>2.6498694415507114</v>
      </c>
      <c r="AA885" s="3">
        <f>EXP(Ferez!$C$8+Ferez!$C$9*LN(Z885))</f>
        <v>1.5448200951501008</v>
      </c>
      <c r="AB885" s="3">
        <f>Ferez!$D$8+Ferez!$D$9*Z885+Ferez!$D$10*AA885</f>
        <v>0.57631605140131137</v>
      </c>
      <c r="AC885" s="3">
        <f t="shared" si="126"/>
        <v>4.7710055881021232</v>
      </c>
      <c r="AD885" s="3">
        <f>AC885*Ferez!$D$19</f>
        <v>2.3855027940510616</v>
      </c>
      <c r="AE885" s="3">
        <f>(AD885/1000)*(10000/Ferez!$D$21)</f>
        <v>5.9637569851276544E-2</v>
      </c>
      <c r="AF885" s="3">
        <f t="shared" si="127"/>
        <v>3.2261854929520228</v>
      </c>
      <c r="AG885" s="3">
        <f>AF885*Ferez!$D$19</f>
        <v>1.6130927464760114</v>
      </c>
      <c r="AH885" s="3">
        <f>(AG885/1000)*(10000/Ferez!$D$21)</f>
        <v>4.0327318661900285E-2</v>
      </c>
      <c r="AI885" s="3">
        <f>AE885*Ferez!$D$20</f>
        <v>0.21867108945468064</v>
      </c>
    </row>
    <row r="886" spans="1:35" x14ac:dyDescent="0.25">
      <c r="A886" s="4">
        <v>1560</v>
      </c>
      <c r="B886" s="21" t="s">
        <v>3522</v>
      </c>
      <c r="C886" s="104">
        <v>4</v>
      </c>
      <c r="D886" s="22" t="s">
        <v>2440</v>
      </c>
      <c r="E886" s="100">
        <v>40801</v>
      </c>
      <c r="F886" s="100">
        <v>44204</v>
      </c>
      <c r="G886" s="105">
        <v>9.3000000000000007</v>
      </c>
      <c r="H886" s="20" t="s">
        <v>2460</v>
      </c>
      <c r="I886" s="20" t="s">
        <v>2461</v>
      </c>
      <c r="J886" s="13">
        <v>4097</v>
      </c>
      <c r="K886" t="s">
        <v>110</v>
      </c>
      <c r="L886" t="s">
        <v>109</v>
      </c>
      <c r="M886" s="20" t="str">
        <f t="shared" si="121"/>
        <v>S</v>
      </c>
      <c r="N886" s="3">
        <v>6</v>
      </c>
      <c r="O886" s="23">
        <f t="shared" si="122"/>
        <v>6</v>
      </c>
      <c r="P886" s="3">
        <v>26.8</v>
      </c>
      <c r="Q886" s="3">
        <f>VLOOKUP(J886,Aux_H_adj!$X$2:$Y$922,2,FALSE)</f>
        <v>26.8</v>
      </c>
      <c r="R886" s="3">
        <f>VLOOKUP(J886,Aux_H_adj!$X$2:$Z$922,3,FALSE)</f>
        <v>33.6</v>
      </c>
      <c r="S886" s="3">
        <f t="shared" si="119"/>
        <v>8.5307049497255907</v>
      </c>
      <c r="T886" s="3">
        <v>55.6</v>
      </c>
      <c r="U886" s="23">
        <f t="shared" si="123"/>
        <v>32.67</v>
      </c>
      <c r="V886" s="3">
        <f t="shared" si="120"/>
        <v>10.399183981624443</v>
      </c>
      <c r="W886" s="27">
        <f t="shared" si="124"/>
        <v>5.7000000000000002E-3</v>
      </c>
      <c r="X886" s="27">
        <f t="shared" si="125"/>
        <v>8.5000000000000006E-3</v>
      </c>
      <c r="Y886" s="3">
        <f>VLOOKUP(K886,SSP!$B$2:$D$113,3,FALSE)</f>
        <v>0.34</v>
      </c>
      <c r="Z886" s="3">
        <f>EXP(Ferez!$B$8+Ferez!$B$9*LN(X886)+Ferez!$B$10*LN(O886)+Ferez!$B$11*LN(Y886))</f>
        <v>8.6136038814708975</v>
      </c>
      <c r="AA886" s="3">
        <f>EXP(Ferez!$C$8+Ferez!$C$9*LN(Z886))</f>
        <v>3.7045646831560979</v>
      </c>
      <c r="AB886" s="3">
        <f>Ferez!$D$8+Ferez!$D$9*Z886+Ferez!$D$10*AA886</f>
        <v>1.1237018464780162</v>
      </c>
      <c r="AC886" s="3">
        <f t="shared" si="126"/>
        <v>13.441870411105011</v>
      </c>
      <c r="AD886" s="3">
        <f>AC886*Ferez!$D$19</f>
        <v>6.7209352055525056</v>
      </c>
      <c r="AE886" s="3">
        <f>(AD886/1000)*(10000/Ferez!$D$21)</f>
        <v>0.16802338013881263</v>
      </c>
      <c r="AF886" s="3">
        <f t="shared" si="127"/>
        <v>9.7373057279489146</v>
      </c>
      <c r="AG886" s="3">
        <f>AF886*Ferez!$D$19</f>
        <v>4.8686528639744573</v>
      </c>
      <c r="AH886" s="3">
        <f>(AG886/1000)*(10000/Ferez!$D$21)</f>
        <v>0.12171632159936144</v>
      </c>
      <c r="AI886" s="3">
        <f>AE886*Ferez!$D$20</f>
        <v>0.61608572717564625</v>
      </c>
    </row>
    <row r="887" spans="1:35" x14ac:dyDescent="0.25">
      <c r="A887" s="4">
        <v>1561</v>
      </c>
      <c r="B887" s="21" t="s">
        <v>3522</v>
      </c>
      <c r="C887" s="104">
        <v>4</v>
      </c>
      <c r="D887" s="22" t="s">
        <v>2440</v>
      </c>
      <c r="E887" s="100">
        <v>40801</v>
      </c>
      <c r="F887" s="100">
        <v>44204</v>
      </c>
      <c r="G887" s="105">
        <v>9.3000000000000007</v>
      </c>
      <c r="H887" s="20" t="s">
        <v>2460</v>
      </c>
      <c r="I887" s="20" t="s">
        <v>2462</v>
      </c>
      <c r="J887" s="13">
        <v>4097</v>
      </c>
      <c r="K887" t="s">
        <v>110</v>
      </c>
      <c r="L887" t="s">
        <v>109</v>
      </c>
      <c r="M887" s="20" t="str">
        <f t="shared" si="121"/>
        <v>S</v>
      </c>
      <c r="N887" s="3">
        <v>6</v>
      </c>
      <c r="O887" s="23">
        <f t="shared" si="122"/>
        <v>6</v>
      </c>
      <c r="P887" s="3">
        <v>33.6</v>
      </c>
      <c r="Q887" s="3">
        <f>VLOOKUP(J887,Aux_H_adj!$X$2:$Y$922,2,FALSE)</f>
        <v>26.8</v>
      </c>
      <c r="R887" s="3">
        <f>VLOOKUP(J887,Aux_H_adj!$X$2:$Z$922,3,FALSE)</f>
        <v>33.6</v>
      </c>
      <c r="S887" s="3">
        <f t="shared" si="119"/>
        <v>10.695212175775367</v>
      </c>
      <c r="T887" s="3">
        <v>55.6</v>
      </c>
      <c r="U887" s="23">
        <f t="shared" si="123"/>
        <v>40.96</v>
      </c>
      <c r="V887" s="3">
        <f t="shared" si="120"/>
        <v>13.037972938088068</v>
      </c>
      <c r="W887" s="27">
        <f t="shared" si="124"/>
        <v>8.9999999999999993E-3</v>
      </c>
      <c r="X887" s="27">
        <f t="shared" si="125"/>
        <v>1.34E-2</v>
      </c>
      <c r="Y887" s="3">
        <f>VLOOKUP(K887,SSP!$B$2:$D$113,3,FALSE)</f>
        <v>0.34</v>
      </c>
      <c r="Z887" s="3">
        <f>EXP(Ferez!$B$8+Ferez!$B$9*LN(X887)+Ferez!$B$10*LN(O887)+Ferez!$B$11*LN(Y887))</f>
        <v>13.242994059897519</v>
      </c>
      <c r="AA887" s="3">
        <f>EXP(Ferez!$C$8+Ferez!$C$9*LN(Z887))</f>
        <v>5.0972758167425676</v>
      </c>
      <c r="AB887" s="3">
        <f>Ferez!$D$8+Ferez!$D$9*Z887+Ferez!$D$10*AA887</f>
        <v>1.5730835783884496</v>
      </c>
      <c r="AC887" s="3">
        <f t="shared" si="126"/>
        <v>19.913353455028535</v>
      </c>
      <c r="AD887" s="3">
        <f>AC887*Ferez!$D$19</f>
        <v>9.9566767275142674</v>
      </c>
      <c r="AE887" s="3">
        <f>(AD887/1000)*(10000/Ferez!$D$21)</f>
        <v>0.24891691818785666</v>
      </c>
      <c r="AF887" s="3">
        <f t="shared" si="127"/>
        <v>14.816077638285968</v>
      </c>
      <c r="AG887" s="3">
        <f>AF887*Ferez!$D$19</f>
        <v>7.408038819142984</v>
      </c>
      <c r="AH887" s="3">
        <f>(AG887/1000)*(10000/Ferez!$D$21)</f>
        <v>0.18520097047857459</v>
      </c>
      <c r="AI887" s="3">
        <f>AE887*Ferez!$D$20</f>
        <v>0.91269536668880769</v>
      </c>
    </row>
    <row r="888" spans="1:35" x14ac:dyDescent="0.25">
      <c r="A888" s="4">
        <v>1548</v>
      </c>
      <c r="B888" s="21" t="s">
        <v>3522</v>
      </c>
      <c r="C888" s="104">
        <v>4</v>
      </c>
      <c r="D888" s="22" t="s">
        <v>2440</v>
      </c>
      <c r="E888" s="100">
        <v>40801</v>
      </c>
      <c r="F888" s="100">
        <v>44204</v>
      </c>
      <c r="G888" s="105">
        <v>9.3000000000000007</v>
      </c>
      <c r="H888" s="20" t="s">
        <v>2444</v>
      </c>
      <c r="I888" s="20" t="s">
        <v>2445</v>
      </c>
      <c r="J888" s="13">
        <v>4098</v>
      </c>
      <c r="K888" t="s">
        <v>110</v>
      </c>
      <c r="L888" t="s">
        <v>109</v>
      </c>
      <c r="M888" s="20" t="str">
        <f t="shared" si="121"/>
        <v>S</v>
      </c>
      <c r="N888" s="3">
        <v>6</v>
      </c>
      <c r="O888" s="23">
        <f t="shared" si="122"/>
        <v>6</v>
      </c>
      <c r="P888" s="3">
        <v>24</v>
      </c>
      <c r="Q888" s="3">
        <f>VLOOKUP(J888,Aux_H_adj!$X$2:$Y$922,2,FALSE)</f>
        <v>24</v>
      </c>
      <c r="R888" s="3">
        <f>VLOOKUP(J888,Aux_H_adj!$X$2:$Z$922,3,FALSE)</f>
        <v>28.3</v>
      </c>
      <c r="S888" s="3">
        <f t="shared" si="119"/>
        <v>7.6394372684109761</v>
      </c>
      <c r="T888" s="3">
        <v>62.8</v>
      </c>
      <c r="U888" s="23">
        <f t="shared" si="123"/>
        <v>29.26</v>
      </c>
      <c r="V888" s="3">
        <f t="shared" si="120"/>
        <v>9.3137472697377159</v>
      </c>
      <c r="W888" s="27">
        <f t="shared" si="124"/>
        <v>4.5999999999999999E-3</v>
      </c>
      <c r="X888" s="27">
        <f t="shared" si="125"/>
        <v>6.7999999999999996E-3</v>
      </c>
      <c r="Y888" s="3">
        <f>VLOOKUP(K888,SSP!$B$2:$D$113,3,FALSE)</f>
        <v>0.34</v>
      </c>
      <c r="Z888" s="3">
        <f>EXP(Ferez!$B$8+Ferez!$B$9*LN(X888)+Ferez!$B$10*LN(O888)+Ferez!$B$11*LN(Y888))</f>
        <v>6.976068687115121</v>
      </c>
      <c r="AA888" s="3">
        <f>EXP(Ferez!$C$8+Ferez!$C$9*LN(Z888))</f>
        <v>3.1680491575751759</v>
      </c>
      <c r="AB888" s="3">
        <f>Ferez!$D$8+Ferez!$D$9*Z888+Ferez!$D$10*AA888</f>
        <v>0.96852701083589943</v>
      </c>
      <c r="AC888" s="3">
        <f t="shared" si="126"/>
        <v>11.112644855526195</v>
      </c>
      <c r="AD888" s="3">
        <f>AC888*Ferez!$D$19</f>
        <v>5.5563224277630976</v>
      </c>
      <c r="AE888" s="3">
        <f>(AD888/1000)*(10000/Ferez!$D$21)</f>
        <v>0.13890806069407743</v>
      </c>
      <c r="AF888" s="3">
        <f t="shared" si="127"/>
        <v>7.9445956979510202</v>
      </c>
      <c r="AG888" s="3">
        <f>AF888*Ferez!$D$19</f>
        <v>3.9722978489755101</v>
      </c>
      <c r="AH888" s="3">
        <f>(AG888/1000)*(10000/Ferez!$D$21)</f>
        <v>9.9307446224387752E-2</v>
      </c>
      <c r="AI888" s="3">
        <f>AE888*Ferez!$D$20</f>
        <v>0.50932955587828388</v>
      </c>
    </row>
    <row r="889" spans="1:35" x14ac:dyDescent="0.25">
      <c r="A889" s="4">
        <v>1549</v>
      </c>
      <c r="B889" s="21" t="s">
        <v>3522</v>
      </c>
      <c r="C889" s="104">
        <v>4</v>
      </c>
      <c r="D889" s="22" t="s">
        <v>2440</v>
      </c>
      <c r="E889" s="100">
        <v>40801</v>
      </c>
      <c r="F889" s="100">
        <v>44204</v>
      </c>
      <c r="G889" s="105">
        <v>9.3000000000000007</v>
      </c>
      <c r="H889" s="20" t="s">
        <v>2444</v>
      </c>
      <c r="I889" s="20" t="s">
        <v>2446</v>
      </c>
      <c r="J889" s="13">
        <v>4098</v>
      </c>
      <c r="K889" t="s">
        <v>110</v>
      </c>
      <c r="L889" t="s">
        <v>109</v>
      </c>
      <c r="M889" s="20" t="str">
        <f t="shared" si="121"/>
        <v>S</v>
      </c>
      <c r="N889" s="3">
        <v>6</v>
      </c>
      <c r="O889" s="23">
        <f t="shared" si="122"/>
        <v>6</v>
      </c>
      <c r="P889" s="3">
        <v>28.3</v>
      </c>
      <c r="Q889" s="3">
        <f>VLOOKUP(J889,Aux_H_adj!$X$2:$Y$922,2,FALSE)</f>
        <v>24</v>
      </c>
      <c r="R889" s="3">
        <f>VLOOKUP(J889,Aux_H_adj!$X$2:$Z$922,3,FALSE)</f>
        <v>28.3</v>
      </c>
      <c r="S889" s="3">
        <f t="shared" si="119"/>
        <v>9.0081697790012765</v>
      </c>
      <c r="T889" s="3">
        <v>62.8</v>
      </c>
      <c r="U889" s="23">
        <f t="shared" si="123"/>
        <v>34.5</v>
      </c>
      <c r="V889" s="3">
        <f t="shared" si="120"/>
        <v>10.981691073340778</v>
      </c>
      <c r="W889" s="27">
        <f t="shared" si="124"/>
        <v>6.4000000000000003E-3</v>
      </c>
      <c r="X889" s="27">
        <f t="shared" si="125"/>
        <v>9.4999999999999998E-3</v>
      </c>
      <c r="Y889" s="3">
        <f>VLOOKUP(K889,SSP!$B$2:$D$113,3,FALSE)</f>
        <v>0.34</v>
      </c>
      <c r="Z889" s="3">
        <f>EXP(Ferez!$B$8+Ferez!$B$9*LN(X889)+Ferez!$B$10*LN(O889)+Ferez!$B$11*LN(Y889))</f>
        <v>9.5681928409002825</v>
      </c>
      <c r="AA889" s="3">
        <f>EXP(Ferez!$C$8+Ferez!$C$9*LN(Z889))</f>
        <v>4.0050175225982887</v>
      </c>
      <c r="AB889" s="3">
        <f>Ferez!$D$8+Ferez!$D$9*Z889+Ferez!$D$10*AA889</f>
        <v>1.2152207905607195</v>
      </c>
      <c r="AC889" s="3">
        <f t="shared" si="126"/>
        <v>14.788431154059291</v>
      </c>
      <c r="AD889" s="3">
        <f>AC889*Ferez!$D$19</f>
        <v>7.3942155770296454</v>
      </c>
      <c r="AE889" s="3">
        <f>(AD889/1000)*(10000/Ferez!$D$21)</f>
        <v>0.18485538942574115</v>
      </c>
      <c r="AF889" s="3">
        <f t="shared" si="127"/>
        <v>10.783413631461002</v>
      </c>
      <c r="AG889" s="3">
        <f>AF889*Ferez!$D$19</f>
        <v>5.391706815730501</v>
      </c>
      <c r="AH889" s="3">
        <f>(AG889/1000)*(10000/Ferez!$D$21)</f>
        <v>0.13479267039326254</v>
      </c>
      <c r="AI889" s="3">
        <f>AE889*Ferez!$D$20</f>
        <v>0.67780309456105081</v>
      </c>
    </row>
    <row r="890" spans="1:35" x14ac:dyDescent="0.25">
      <c r="A890" s="4">
        <v>1550</v>
      </c>
      <c r="B890" s="21" t="s">
        <v>3522</v>
      </c>
      <c r="C890" s="104">
        <v>4</v>
      </c>
      <c r="D890" s="22" t="s">
        <v>2440</v>
      </c>
      <c r="E890" s="100">
        <v>40801</v>
      </c>
      <c r="F890" s="100">
        <v>44204</v>
      </c>
      <c r="G890" s="105">
        <v>9.3000000000000007</v>
      </c>
      <c r="H890" s="20" t="s">
        <v>2447</v>
      </c>
      <c r="I890" s="20" t="s">
        <v>2448</v>
      </c>
      <c r="J890" s="13">
        <v>4099</v>
      </c>
      <c r="K890" t="s">
        <v>12</v>
      </c>
      <c r="L890" t="s">
        <v>30</v>
      </c>
      <c r="M890" s="20" t="str">
        <f t="shared" si="121"/>
        <v>S</v>
      </c>
      <c r="N890" s="3">
        <v>8.5</v>
      </c>
      <c r="O890" s="23">
        <f t="shared" si="122"/>
        <v>6.96</v>
      </c>
      <c r="P890" s="3">
        <v>31</v>
      </c>
      <c r="Q890" s="3">
        <f>VLOOKUP(J890,Aux_H_adj!$X$2:$Y$922,2,FALSE)</f>
        <v>13.5</v>
      </c>
      <c r="R890" s="3">
        <f>VLOOKUP(J890,Aux_H_adj!$X$2:$Z$922,3,FALSE)</f>
        <v>32.200000000000003</v>
      </c>
      <c r="S890" s="3">
        <f t="shared" si="119"/>
        <v>9.8676064716975116</v>
      </c>
      <c r="T890" s="3">
        <v>70</v>
      </c>
      <c r="U890" s="23">
        <f t="shared" si="123"/>
        <v>37.79</v>
      </c>
      <c r="V890" s="3">
        <f t="shared" si="120"/>
        <v>12.02893059888545</v>
      </c>
      <c r="W890" s="27">
        <f t="shared" si="124"/>
        <v>7.6E-3</v>
      </c>
      <c r="X890" s="27">
        <f t="shared" si="125"/>
        <v>1.14E-2</v>
      </c>
      <c r="Y890" s="3">
        <f>VLOOKUP(K890,SSP!$B$2:$D$113,3,FALSE)</f>
        <v>0.7000000000000004</v>
      </c>
      <c r="Z890" s="3">
        <f>EXP(Ferez!$B$8+Ferez!$B$9*LN(X890)+Ferez!$B$10*LN(O890)+Ferez!$B$11*LN(Y890))</f>
        <v>27.429031478538914</v>
      </c>
      <c r="AA890" s="3">
        <f>EXP(Ferez!$C$8+Ferez!$C$9*LN(Z890))</f>
        <v>8.749174320900746</v>
      </c>
      <c r="AB890" s="3">
        <f>Ferez!$D$8+Ferez!$D$9*Z890+Ferez!$D$10*AA890</f>
        <v>3.0032413522270094</v>
      </c>
      <c r="AC890" s="3">
        <f t="shared" si="126"/>
        <v>39.181447151666667</v>
      </c>
      <c r="AD890" s="3">
        <f>AC890*Ferez!$D$19</f>
        <v>19.590723575833334</v>
      </c>
      <c r="AE890" s="3">
        <f>(AD890/1000)*(10000/Ferez!$D$21)</f>
        <v>0.48976808939583333</v>
      </c>
      <c r="AF890" s="3">
        <f t="shared" si="127"/>
        <v>30.432272830765925</v>
      </c>
      <c r="AG890" s="3">
        <f>AF890*Ferez!$D$19</f>
        <v>15.216136415382962</v>
      </c>
      <c r="AH890" s="3">
        <f>(AG890/1000)*(10000/Ferez!$D$21)</f>
        <v>0.38040341038457404</v>
      </c>
      <c r="AI890" s="3">
        <f>AE890*Ferez!$D$20</f>
        <v>1.7958163277847221</v>
      </c>
    </row>
    <row r="891" spans="1:35" x14ac:dyDescent="0.25">
      <c r="A891" s="4">
        <v>1551</v>
      </c>
      <c r="B891" s="21" t="s">
        <v>3522</v>
      </c>
      <c r="C891" s="104">
        <v>4</v>
      </c>
      <c r="D891" s="22" t="s">
        <v>2440</v>
      </c>
      <c r="E891" s="100">
        <v>40801</v>
      </c>
      <c r="F891" s="100">
        <v>44204</v>
      </c>
      <c r="G891" s="105">
        <v>9.3000000000000007</v>
      </c>
      <c r="H891" s="20" t="s">
        <v>2447</v>
      </c>
      <c r="I891" s="20" t="s">
        <v>2449</v>
      </c>
      <c r="J891" s="13">
        <v>4099</v>
      </c>
      <c r="K891" t="s">
        <v>12</v>
      </c>
      <c r="L891" t="s">
        <v>30</v>
      </c>
      <c r="M891" s="20" t="str">
        <f t="shared" si="121"/>
        <v>S</v>
      </c>
      <c r="N891" s="3">
        <v>8.5</v>
      </c>
      <c r="O891" s="23">
        <f t="shared" si="122"/>
        <v>6.37</v>
      </c>
      <c r="P891" s="3">
        <v>25.6</v>
      </c>
      <c r="Q891" s="3">
        <f>VLOOKUP(J891,Aux_H_adj!$X$2:$Y$922,2,FALSE)</f>
        <v>13.5</v>
      </c>
      <c r="R891" s="3">
        <f>VLOOKUP(J891,Aux_H_adj!$X$2:$Z$922,3,FALSE)</f>
        <v>32.200000000000003</v>
      </c>
      <c r="S891" s="3">
        <f t="shared" si="119"/>
        <v>8.1487330863050413</v>
      </c>
      <c r="T891" s="3">
        <v>70</v>
      </c>
      <c r="U891" s="23">
        <f t="shared" si="123"/>
        <v>31.21</v>
      </c>
      <c r="V891" s="3">
        <f t="shared" si="120"/>
        <v>9.9344515477961082</v>
      </c>
      <c r="W891" s="27">
        <f t="shared" si="124"/>
        <v>5.1999999999999998E-3</v>
      </c>
      <c r="X891" s="27">
        <f t="shared" si="125"/>
        <v>7.7999999999999996E-3</v>
      </c>
      <c r="Y891" s="3">
        <f>VLOOKUP(K891,SSP!$B$2:$D$113,3,FALSE)</f>
        <v>0.7000000000000004</v>
      </c>
      <c r="Z891" s="3">
        <f>EXP(Ferez!$B$8+Ferez!$B$9*LN(X891)+Ferez!$B$10*LN(O891)+Ferez!$B$11*LN(Y891))</f>
        <v>17.598964325564381</v>
      </c>
      <c r="AA891" s="3">
        <f>EXP(Ferez!$C$8+Ferez!$C$9*LN(Z891))</f>
        <v>6.29465767613745</v>
      </c>
      <c r="AB891" s="3">
        <f>Ferez!$D$8+Ferez!$D$9*Z891+Ferez!$D$10*AA891</f>
        <v>2.0056732168511036</v>
      </c>
      <c r="AC891" s="3">
        <f t="shared" si="126"/>
        <v>25.899295218552936</v>
      </c>
      <c r="AD891" s="3">
        <f>AC891*Ferez!$D$19</f>
        <v>12.949647609276468</v>
      </c>
      <c r="AE891" s="3">
        <f>(AD891/1000)*(10000/Ferez!$D$21)</f>
        <v>0.32374119023191167</v>
      </c>
      <c r="AF891" s="3">
        <f t="shared" si="127"/>
        <v>19.604637542415485</v>
      </c>
      <c r="AG891" s="3">
        <f>AF891*Ferez!$D$19</f>
        <v>9.8023187712077426</v>
      </c>
      <c r="AH891" s="3">
        <f>(AG891/1000)*(10000/Ferez!$D$21)</f>
        <v>0.24505796928019358</v>
      </c>
      <c r="AI891" s="3">
        <f>AE891*Ferez!$D$20</f>
        <v>1.1870510308503428</v>
      </c>
    </row>
    <row r="892" spans="1:35" x14ac:dyDescent="0.25">
      <c r="A892" s="4">
        <v>1552</v>
      </c>
      <c r="B892" s="21" t="s">
        <v>3522</v>
      </c>
      <c r="C892" s="104">
        <v>4</v>
      </c>
      <c r="D892" s="22" t="s">
        <v>2440</v>
      </c>
      <c r="E892" s="100">
        <v>40801</v>
      </c>
      <c r="F892" s="100">
        <v>44204</v>
      </c>
      <c r="G892" s="105">
        <v>9.3000000000000007</v>
      </c>
      <c r="H892" s="20" t="s">
        <v>2447</v>
      </c>
      <c r="I892" s="20" t="s">
        <v>2450</v>
      </c>
      <c r="J892" s="13">
        <v>4099</v>
      </c>
      <c r="K892" t="s">
        <v>12</v>
      </c>
      <c r="L892" t="s">
        <v>30</v>
      </c>
      <c r="M892" s="20" t="str">
        <f t="shared" si="121"/>
        <v>S</v>
      </c>
      <c r="N892" s="3">
        <v>8.5</v>
      </c>
      <c r="O892" s="23">
        <f t="shared" si="122"/>
        <v>8.5</v>
      </c>
      <c r="P892" s="3">
        <v>32.200000000000003</v>
      </c>
      <c r="Q892" s="3">
        <f>VLOOKUP(J892,Aux_H_adj!$X$2:$Y$922,2,FALSE)</f>
        <v>13.5</v>
      </c>
      <c r="R892" s="3">
        <f>VLOOKUP(J892,Aux_H_adj!$X$2:$Z$922,3,FALSE)</f>
        <v>32.200000000000003</v>
      </c>
      <c r="S892" s="3">
        <f t="shared" si="119"/>
        <v>10.249578335118061</v>
      </c>
      <c r="T892" s="3">
        <v>70</v>
      </c>
      <c r="U892" s="23">
        <f t="shared" si="123"/>
        <v>39.26</v>
      </c>
      <c r="V892" s="3">
        <f t="shared" si="120"/>
        <v>12.496846131575621</v>
      </c>
      <c r="W892" s="27">
        <f t="shared" si="124"/>
        <v>8.3000000000000001E-3</v>
      </c>
      <c r="X892" s="27">
        <f t="shared" si="125"/>
        <v>1.23E-2</v>
      </c>
      <c r="Y892" s="3">
        <f>VLOOKUP(K892,SSP!$B$2:$D$113,3,FALSE)</f>
        <v>0.7000000000000004</v>
      </c>
      <c r="Z892" s="3">
        <f>EXP(Ferez!$B$8+Ferez!$B$9*LN(X892)+Ferez!$B$10*LN(O892)+Ferez!$B$11*LN(Y892))</f>
        <v>35.715657334790002</v>
      </c>
      <c r="AA892" s="3">
        <f>EXP(Ferez!$C$8+Ferez!$C$9*LN(Z892))</f>
        <v>10.642228410055733</v>
      </c>
      <c r="AB892" s="3">
        <f>Ferez!$D$8+Ferez!$D$9*Z892+Ferez!$D$10*AA892</f>
        <v>3.8593600752375119</v>
      </c>
      <c r="AC892" s="3">
        <f t="shared" si="126"/>
        <v>50.217245820083242</v>
      </c>
      <c r="AD892" s="3">
        <f>AC892*Ferez!$D$19</f>
        <v>25.108622910041621</v>
      </c>
      <c r="AE892" s="3">
        <f>(AD892/1000)*(10000/Ferez!$D$21)</f>
        <v>0.62771557275104062</v>
      </c>
      <c r="AF892" s="3">
        <f t="shared" si="127"/>
        <v>39.575017410027513</v>
      </c>
      <c r="AG892" s="3">
        <f>AF892*Ferez!$D$19</f>
        <v>19.787508705013757</v>
      </c>
      <c r="AH892" s="3">
        <f>(AG892/1000)*(10000/Ferez!$D$21)</f>
        <v>0.49468771762534397</v>
      </c>
      <c r="AI892" s="3">
        <f>AE892*Ferez!$D$20</f>
        <v>2.3016237667538153</v>
      </c>
    </row>
    <row r="893" spans="1:35" x14ac:dyDescent="0.25">
      <c r="A893" s="4">
        <v>1553</v>
      </c>
      <c r="B893" s="21" t="s">
        <v>3522</v>
      </c>
      <c r="C893" s="104">
        <v>4</v>
      </c>
      <c r="D893" s="22" t="s">
        <v>2440</v>
      </c>
      <c r="E893" s="100">
        <v>40801</v>
      </c>
      <c r="F893" s="100">
        <v>44204</v>
      </c>
      <c r="G893" s="105">
        <v>9.3000000000000007</v>
      </c>
      <c r="H893" s="20" t="s">
        <v>2447</v>
      </c>
      <c r="I893" s="20" t="s">
        <v>2451</v>
      </c>
      <c r="J893" s="13">
        <v>4099</v>
      </c>
      <c r="K893" t="s">
        <v>12</v>
      </c>
      <c r="L893" t="s">
        <v>30</v>
      </c>
      <c r="M893" s="20" t="str">
        <f t="shared" si="121"/>
        <v>S</v>
      </c>
      <c r="N893" s="3">
        <v>8.5</v>
      </c>
      <c r="O893" s="23">
        <f t="shared" si="122"/>
        <v>4.38</v>
      </c>
      <c r="P893" s="3">
        <v>13.5</v>
      </c>
      <c r="Q893" s="3">
        <f>VLOOKUP(J893,Aux_H_adj!$X$2:$Y$922,2,FALSE)</f>
        <v>13.5</v>
      </c>
      <c r="R893" s="3">
        <f>VLOOKUP(J893,Aux_H_adj!$X$2:$Z$922,3,FALSE)</f>
        <v>32.200000000000003</v>
      </c>
      <c r="S893" s="3">
        <f t="shared" si="119"/>
        <v>4.2971834634811739</v>
      </c>
      <c r="T893" s="3">
        <v>70</v>
      </c>
      <c r="U893" s="23">
        <f t="shared" si="123"/>
        <v>16.46</v>
      </c>
      <c r="V893" s="3">
        <f t="shared" si="120"/>
        <v>5.2393807265851953</v>
      </c>
      <c r="W893" s="27">
        <f t="shared" si="124"/>
        <v>1.5E-3</v>
      </c>
      <c r="X893" s="27">
        <f t="shared" si="125"/>
        <v>2.2000000000000001E-3</v>
      </c>
      <c r="Y893" s="3">
        <f>VLOOKUP(K893,SSP!$B$2:$D$113,3,FALSE)</f>
        <v>0.7000000000000004</v>
      </c>
      <c r="Z893" s="3">
        <f>EXP(Ferez!$B$8+Ferez!$B$9*LN(X893)+Ferez!$B$10*LN(O893)+Ferez!$B$11*LN(Y893))</f>
        <v>3.7126353722705807</v>
      </c>
      <c r="AA893" s="3">
        <f>EXP(Ferez!$C$8+Ferez!$C$9*LN(Z893))</f>
        <v>1.9840162265491541</v>
      </c>
      <c r="AB893" s="3">
        <f>Ferez!$D$8+Ferez!$D$9*Z893+Ferez!$D$10*AA893</f>
        <v>0.66917939808993609</v>
      </c>
      <c r="AC893" s="3">
        <f t="shared" si="126"/>
        <v>6.3658309969096702</v>
      </c>
      <c r="AD893" s="3">
        <f>AC893*Ferez!$D$19</f>
        <v>3.1829154984548351</v>
      </c>
      <c r="AE893" s="3">
        <f>(AD893/1000)*(10000/Ferez!$D$21)</f>
        <v>7.9572887461370881E-2</v>
      </c>
      <c r="AF893" s="3">
        <f t="shared" si="127"/>
        <v>4.381814770360517</v>
      </c>
      <c r="AG893" s="3">
        <f>AF893*Ferez!$D$19</f>
        <v>2.1909073851802585</v>
      </c>
      <c r="AH893" s="3">
        <f>(AG893/1000)*(10000/Ferez!$D$21)</f>
        <v>5.4772684629506463E-2</v>
      </c>
      <c r="AI893" s="3">
        <f>AE893*Ferez!$D$20</f>
        <v>0.29176725402502657</v>
      </c>
    </row>
    <row r="894" spans="1:35" x14ac:dyDescent="0.25">
      <c r="A894" s="4">
        <v>1546</v>
      </c>
      <c r="B894" s="21" t="s">
        <v>3522</v>
      </c>
      <c r="C894" s="104">
        <v>4</v>
      </c>
      <c r="D894" s="22" t="s">
        <v>2440</v>
      </c>
      <c r="E894" s="100">
        <v>40801</v>
      </c>
      <c r="F894" s="100">
        <v>44204</v>
      </c>
      <c r="G894" s="105">
        <v>9.3000000000000007</v>
      </c>
      <c r="H894" s="20" t="s">
        <v>2441</v>
      </c>
      <c r="I894" s="20" t="s">
        <v>2442</v>
      </c>
      <c r="J894" s="13">
        <v>4100</v>
      </c>
      <c r="K894" t="s">
        <v>241</v>
      </c>
      <c r="L894" t="s">
        <v>233</v>
      </c>
      <c r="M894" s="20" t="str">
        <f t="shared" si="121"/>
        <v>S</v>
      </c>
      <c r="N894" s="3">
        <v>5.9</v>
      </c>
      <c r="O894" s="23">
        <f t="shared" si="122"/>
        <v>5.9</v>
      </c>
      <c r="P894" s="3">
        <v>34.5</v>
      </c>
      <c r="Q894" s="3">
        <f>VLOOKUP(J894,Aux_H_adj!$X$2:$Y$922,2,FALSE)</f>
        <v>17.5</v>
      </c>
      <c r="R894" s="3">
        <f>VLOOKUP(J894,Aux_H_adj!$X$2:$Z$922,3,FALSE)</f>
        <v>34.5</v>
      </c>
      <c r="S894" s="3">
        <f t="shared" si="119"/>
        <v>10.981691073340778</v>
      </c>
      <c r="T894" s="3">
        <v>61</v>
      </c>
      <c r="U894" s="23">
        <f t="shared" si="123"/>
        <v>42.06</v>
      </c>
      <c r="V894" s="3">
        <f t="shared" si="120"/>
        <v>13.388113812890237</v>
      </c>
      <c r="W894" s="27">
        <f t="shared" si="124"/>
        <v>9.4999999999999998E-3</v>
      </c>
      <c r="X894" s="27">
        <f t="shared" si="125"/>
        <v>1.41E-2</v>
      </c>
      <c r="Y894" s="3">
        <f>VLOOKUP(K894,SSP!$B$2:$D$113,3,FALSE)</f>
        <v>0.25</v>
      </c>
      <c r="Z894" s="3">
        <f>EXP(Ferez!$B$8+Ferez!$B$9*LN(X894)+Ferez!$B$10*LN(O894)+Ferez!$B$11*LN(Y894))</f>
        <v>9.9852760970718819</v>
      </c>
      <c r="AA894" s="3">
        <f>EXP(Ferez!$C$8+Ferez!$C$9*LN(Z894))</f>
        <v>4.1338359897081878</v>
      </c>
      <c r="AB894" s="3">
        <f>Ferez!$D$8+Ferez!$D$9*Z894+Ferez!$D$10*AA894</f>
        <v>1.2554194736681721</v>
      </c>
      <c r="AC894" s="3">
        <f t="shared" si="126"/>
        <v>15.374531560448244</v>
      </c>
      <c r="AD894" s="3">
        <f>AC894*Ferez!$D$19</f>
        <v>7.6872657802241218</v>
      </c>
      <c r="AE894" s="3">
        <f>(AD894/1000)*(10000/Ferez!$D$21)</f>
        <v>0.19218164450560304</v>
      </c>
      <c r="AF894" s="3">
        <f t="shared" si="127"/>
        <v>11.240695570740055</v>
      </c>
      <c r="AG894" s="3">
        <f>AF894*Ferez!$D$19</f>
        <v>5.6203477853700274</v>
      </c>
      <c r="AH894" s="3">
        <f>(AG894/1000)*(10000/Ferez!$D$21)</f>
        <v>0.14050869463425067</v>
      </c>
      <c r="AI894" s="3">
        <f>AE894*Ferez!$D$20</f>
        <v>0.70466602985387783</v>
      </c>
    </row>
    <row r="895" spans="1:35" x14ac:dyDescent="0.25">
      <c r="A895" s="4">
        <v>1547</v>
      </c>
      <c r="B895" s="21" t="s">
        <v>3522</v>
      </c>
      <c r="C895" s="104">
        <v>4</v>
      </c>
      <c r="D895" s="22" t="s">
        <v>2440</v>
      </c>
      <c r="E895" s="100">
        <v>40801</v>
      </c>
      <c r="F895" s="100">
        <v>44204</v>
      </c>
      <c r="G895" s="105">
        <v>9.3000000000000007</v>
      </c>
      <c r="H895" s="20" t="s">
        <v>2441</v>
      </c>
      <c r="I895" s="20" t="s">
        <v>2443</v>
      </c>
      <c r="J895" s="13">
        <v>4100</v>
      </c>
      <c r="K895" t="s">
        <v>241</v>
      </c>
      <c r="L895" t="s">
        <v>233</v>
      </c>
      <c r="M895" s="20" t="str">
        <f t="shared" si="121"/>
        <v>S</v>
      </c>
      <c r="N895" s="3">
        <v>5.9</v>
      </c>
      <c r="O895" s="23">
        <f t="shared" si="122"/>
        <v>5.18</v>
      </c>
      <c r="P895" s="3">
        <v>17.5</v>
      </c>
      <c r="Q895" s="3">
        <f>VLOOKUP(J895,Aux_H_adj!$X$2:$Y$922,2,FALSE)</f>
        <v>17.5</v>
      </c>
      <c r="R895" s="3">
        <f>VLOOKUP(J895,Aux_H_adj!$X$2:$Z$922,3,FALSE)</f>
        <v>34.5</v>
      </c>
      <c r="S895" s="3">
        <f t="shared" si="119"/>
        <v>5.5704230082163368</v>
      </c>
      <c r="T895" s="3">
        <v>61</v>
      </c>
      <c r="U895" s="23">
        <f t="shared" si="123"/>
        <v>21.33</v>
      </c>
      <c r="V895" s="3">
        <f t="shared" si="120"/>
        <v>6.7895498723002543</v>
      </c>
      <c r="W895" s="27">
        <f t="shared" si="124"/>
        <v>2.3999999999999998E-3</v>
      </c>
      <c r="X895" s="27">
        <f t="shared" si="125"/>
        <v>3.5999999999999999E-3</v>
      </c>
      <c r="Y895" s="3">
        <f>VLOOKUP(K895,SSP!$B$2:$D$113,3,FALSE)</f>
        <v>0.25</v>
      </c>
      <c r="Z895" s="3">
        <f>EXP(Ferez!$B$8+Ferez!$B$9*LN(X895)+Ferez!$B$10*LN(O895)+Ferez!$B$11*LN(Y895))</f>
        <v>2.4251857349355106</v>
      </c>
      <c r="AA895" s="3">
        <f>EXP(Ferez!$C$8+Ferez!$C$9*LN(Z895))</f>
        <v>1.4465295050010272</v>
      </c>
      <c r="AB895" s="3">
        <f>Ferez!$D$8+Ferez!$D$9*Z895+Ferez!$D$10*AA895</f>
        <v>0.55715232333322862</v>
      </c>
      <c r="AC895" s="3">
        <f t="shared" si="126"/>
        <v>4.4288675632697663</v>
      </c>
      <c r="AD895" s="3">
        <f>AC895*Ferez!$D$19</f>
        <v>2.2144337816348831</v>
      </c>
      <c r="AE895" s="3">
        <f>(AD895/1000)*(10000/Ferez!$D$21)</f>
        <v>5.5360844540872076E-2</v>
      </c>
      <c r="AF895" s="3">
        <f t="shared" si="127"/>
        <v>2.9823380582687391</v>
      </c>
      <c r="AG895" s="3">
        <f>AF895*Ferez!$D$19</f>
        <v>1.4911690291343696</v>
      </c>
      <c r="AH895" s="3">
        <f>(AG895/1000)*(10000/Ferez!$D$21)</f>
        <v>3.727922572835924E-2</v>
      </c>
      <c r="AI895" s="3">
        <f>AE895*Ferez!$D$20</f>
        <v>0.20298976331653093</v>
      </c>
    </row>
    <row r="896" spans="1:35" x14ac:dyDescent="0.25">
      <c r="A896" s="4">
        <v>1709</v>
      </c>
      <c r="B896" s="21" t="s">
        <v>3522</v>
      </c>
      <c r="C896" s="104">
        <v>5</v>
      </c>
      <c r="D896" s="22" t="s">
        <v>2599</v>
      </c>
      <c r="E896" s="100">
        <v>42719</v>
      </c>
      <c r="F896" s="100">
        <v>44204</v>
      </c>
      <c r="G896" s="105">
        <v>4.0999999999999996</v>
      </c>
      <c r="H896" s="20" t="s">
        <v>2658</v>
      </c>
      <c r="I896" s="20" t="s">
        <v>2659</v>
      </c>
      <c r="J896" s="13">
        <v>3586</v>
      </c>
      <c r="K896" t="s">
        <v>79</v>
      </c>
      <c r="L896" t="s">
        <v>78</v>
      </c>
      <c r="M896" s="20" t="str">
        <f t="shared" si="121"/>
        <v>S</v>
      </c>
      <c r="N896" s="3">
        <v>5</v>
      </c>
      <c r="O896" s="23">
        <f t="shared" si="122"/>
        <v>5</v>
      </c>
      <c r="P896" s="3">
        <v>18.399999999999999</v>
      </c>
      <c r="Q896" s="3">
        <f>VLOOKUP(J896,Aux_H_adj!$X$2:$Y$922,2,FALSE)</f>
        <v>5.7</v>
      </c>
      <c r="R896" s="3">
        <f>VLOOKUP(J896,Aux_H_adj!$X$2:$Z$922,3,FALSE)</f>
        <v>18.399999999999999</v>
      </c>
      <c r="S896" s="3">
        <f t="shared" si="119"/>
        <v>5.856901905781748</v>
      </c>
      <c r="T896" s="3">
        <v>54</v>
      </c>
      <c r="U896" s="23">
        <f t="shared" si="123"/>
        <v>22.43</v>
      </c>
      <c r="V896" s="3">
        <f t="shared" si="120"/>
        <v>7.1396907471024251</v>
      </c>
      <c r="W896" s="27">
        <f t="shared" si="124"/>
        <v>2.7000000000000001E-3</v>
      </c>
      <c r="X896" s="27">
        <f t="shared" si="125"/>
        <v>4.0000000000000001E-3</v>
      </c>
      <c r="Y896" s="3">
        <f>VLOOKUP(K896,SSP!$B$2:$D$113,3,FALSE)</f>
        <v>0.31000000000000155</v>
      </c>
      <c r="Z896" s="3">
        <f>EXP(Ferez!$B$8+Ferez!$B$9*LN(X896)+Ferez!$B$10*LN(O896)+Ferez!$B$11*LN(Y896))</f>
        <v>3.22635182970467</v>
      </c>
      <c r="AA896" s="3">
        <f>EXP(Ferez!$C$8+Ferez!$C$9*LN(Z896))</f>
        <v>1.7877503987274461</v>
      </c>
      <c r="AB896" s="3">
        <f>Ferez!$D$8+Ferez!$D$9*Z896+Ferez!$D$10*AA896</f>
        <v>0.62628369919369109</v>
      </c>
      <c r="AC896" s="3">
        <f t="shared" si="126"/>
        <v>5.6403859276258075</v>
      </c>
      <c r="AD896" s="3">
        <f>AC896*Ferez!$D$19</f>
        <v>2.8201929638129037</v>
      </c>
      <c r="AE896" s="3">
        <f>(AD896/1000)*(10000/Ferez!$D$21)</f>
        <v>7.0504824095322591E-2</v>
      </c>
      <c r="AF896" s="3">
        <f t="shared" si="127"/>
        <v>3.8526355288983609</v>
      </c>
      <c r="AG896" s="3">
        <f>AF896*Ferez!$D$19</f>
        <v>1.9263177644491805</v>
      </c>
      <c r="AH896" s="3">
        <f>(AG896/1000)*(10000/Ferez!$D$21)</f>
        <v>4.8157944111229513E-2</v>
      </c>
      <c r="AI896" s="3">
        <f>AE896*Ferez!$D$20</f>
        <v>0.25851768834951616</v>
      </c>
    </row>
    <row r="897" spans="1:35" x14ac:dyDescent="0.25">
      <c r="A897" s="4">
        <v>1710</v>
      </c>
      <c r="B897" s="21" t="s">
        <v>3522</v>
      </c>
      <c r="C897" s="104">
        <v>5</v>
      </c>
      <c r="D897" s="22" t="s">
        <v>2599</v>
      </c>
      <c r="E897" s="100">
        <v>42719</v>
      </c>
      <c r="F897" s="100">
        <v>44204</v>
      </c>
      <c r="G897" s="105">
        <v>4.0999999999999996</v>
      </c>
      <c r="H897" s="20" t="s">
        <v>2658</v>
      </c>
      <c r="I897" s="20" t="s">
        <v>2660</v>
      </c>
      <c r="J897" s="13">
        <v>3586</v>
      </c>
      <c r="K897" t="s">
        <v>79</v>
      </c>
      <c r="L897" t="s">
        <v>78</v>
      </c>
      <c r="M897" s="20" t="str">
        <f t="shared" si="121"/>
        <v>S</v>
      </c>
      <c r="N897" s="3">
        <v>5</v>
      </c>
      <c r="O897" s="23">
        <f t="shared" si="122"/>
        <v>1.85</v>
      </c>
      <c r="P897" s="3">
        <v>6</v>
      </c>
      <c r="Q897" s="3">
        <f>VLOOKUP(J897,Aux_H_adj!$X$2:$Y$922,2,FALSE)</f>
        <v>5.7</v>
      </c>
      <c r="R897" s="3">
        <f>VLOOKUP(J897,Aux_H_adj!$X$2:$Z$922,3,FALSE)</f>
        <v>18.399999999999999</v>
      </c>
      <c r="S897" s="3">
        <f t="shared" si="119"/>
        <v>1.909859317102744</v>
      </c>
      <c r="T897" s="3">
        <v>54</v>
      </c>
      <c r="U897" s="23">
        <f t="shared" si="123"/>
        <v>7.31</v>
      </c>
      <c r="V897" s="3">
        <f t="shared" si="120"/>
        <v>2.3268452680035097</v>
      </c>
      <c r="W897" s="27">
        <f t="shared" si="124"/>
        <v>2.9999999999999997E-4</v>
      </c>
      <c r="X897" s="27">
        <f t="shared" si="125"/>
        <v>4.0000000000000002E-4</v>
      </c>
      <c r="Y897" s="3">
        <f>VLOOKUP(K897,SSP!$B$2:$D$113,3,FALSE)</f>
        <v>0.31000000000000155</v>
      </c>
      <c r="Z897" s="3">
        <f>EXP(Ferez!$B$8+Ferez!$B$9*LN(X897)+Ferez!$B$10*LN(O897)+Ferez!$B$11*LN(Y897))</f>
        <v>0.14080258773820872</v>
      </c>
      <c r="AA897" s="3">
        <f>EXP(Ferez!$C$8+Ferez!$C$9*LN(Z897))</f>
        <v>0.17504619667300048</v>
      </c>
      <c r="AB897" s="3">
        <f>Ferez!$D$8+Ferez!$D$9*Z897+Ferez!$D$10*AA897</f>
        <v>0.38577764324053093</v>
      </c>
      <c r="AC897" s="3">
        <f t="shared" si="126"/>
        <v>0.7016264276517401</v>
      </c>
      <c r="AD897" s="3">
        <f>AC897*Ferez!$D$19</f>
        <v>0.35081321382587005</v>
      </c>
      <c r="AE897" s="3">
        <f>(AD897/1000)*(10000/Ferez!$D$21)</f>
        <v>8.7703303456467506E-3</v>
      </c>
      <c r="AF897" s="3">
        <f t="shared" si="127"/>
        <v>0.52658023097873963</v>
      </c>
      <c r="AG897" s="3">
        <f>AF897*Ferez!$D$19</f>
        <v>0.26329011548936981</v>
      </c>
      <c r="AH897" s="3">
        <f>(AG897/1000)*(10000/Ferez!$D$21)</f>
        <v>6.5822528872342455E-3</v>
      </c>
      <c r="AI897" s="3">
        <f>AE897*Ferez!$D$20</f>
        <v>3.2157877934038084E-2</v>
      </c>
    </row>
    <row r="898" spans="1:35" x14ac:dyDescent="0.25">
      <c r="A898" s="4">
        <v>1711</v>
      </c>
      <c r="B898" s="21" t="s">
        <v>3522</v>
      </c>
      <c r="C898" s="104">
        <v>5</v>
      </c>
      <c r="D898" s="22" t="s">
        <v>2599</v>
      </c>
      <c r="E898" s="100">
        <v>42719</v>
      </c>
      <c r="F898" s="100">
        <v>44204</v>
      </c>
      <c r="G898" s="105">
        <v>4.0999999999999996</v>
      </c>
      <c r="H898" s="20" t="s">
        <v>2658</v>
      </c>
      <c r="I898" s="20" t="s">
        <v>2661</v>
      </c>
      <c r="J898" s="13">
        <v>3586</v>
      </c>
      <c r="K898" t="s">
        <v>79</v>
      </c>
      <c r="L898" t="s">
        <v>78</v>
      </c>
      <c r="M898" s="20" t="str">
        <f t="shared" si="121"/>
        <v>S</v>
      </c>
      <c r="N898" s="3">
        <v>5</v>
      </c>
      <c r="O898" s="23">
        <f t="shared" si="122"/>
        <v>4.53</v>
      </c>
      <c r="P898" s="3">
        <v>14.2</v>
      </c>
      <c r="Q898" s="3">
        <f>VLOOKUP(J898,Aux_H_adj!$X$2:$Y$922,2,FALSE)</f>
        <v>5.7</v>
      </c>
      <c r="R898" s="3">
        <f>VLOOKUP(J898,Aux_H_adj!$X$2:$Z$922,3,FALSE)</f>
        <v>18.399999999999999</v>
      </c>
      <c r="S898" s="3">
        <f t="shared" ref="S898:S961" si="128">P898/PI()</f>
        <v>4.520000383809827</v>
      </c>
      <c r="T898" s="3">
        <v>54</v>
      </c>
      <c r="U898" s="23">
        <f t="shared" si="123"/>
        <v>17.309999999999999</v>
      </c>
      <c r="V898" s="3">
        <f t="shared" ref="V898:V961" si="129">U898/PI()</f>
        <v>5.5099441298414167</v>
      </c>
      <c r="W898" s="27">
        <f t="shared" si="124"/>
        <v>1.6000000000000001E-3</v>
      </c>
      <c r="X898" s="27">
        <f t="shared" si="125"/>
        <v>2.3999999999999998E-3</v>
      </c>
      <c r="Y898" s="3">
        <f>VLOOKUP(K898,SSP!$B$2:$D$113,3,FALSE)</f>
        <v>0.31000000000000155</v>
      </c>
      <c r="Z898" s="3">
        <f>EXP(Ferez!$B$8+Ferez!$B$9*LN(X898)+Ferez!$B$10*LN(O898)+Ferez!$B$11*LN(Y898))</f>
        <v>1.8107480061925973</v>
      </c>
      <c r="AA898" s="3">
        <f>EXP(Ferez!$C$8+Ferez!$C$9*LN(Z898))</f>
        <v>1.1646111853878767</v>
      </c>
      <c r="AB898" s="3">
        <f>Ferez!$D$8+Ferez!$D$9*Z898+Ferez!$D$10*AA898</f>
        <v>0.50587733583760874</v>
      </c>
      <c r="AC898" s="3">
        <f t="shared" si="126"/>
        <v>3.481236527418083</v>
      </c>
      <c r="AD898" s="3">
        <f>AC898*Ferez!$D$19</f>
        <v>1.7406182637090415</v>
      </c>
      <c r="AE898" s="3">
        <f>(AD898/1000)*(10000/Ferez!$D$21)</f>
        <v>4.3515456592726036E-2</v>
      </c>
      <c r="AF898" s="3">
        <f t="shared" si="127"/>
        <v>2.3166253420302061</v>
      </c>
      <c r="AG898" s="3">
        <f>AF898*Ferez!$D$19</f>
        <v>1.158312671015103</v>
      </c>
      <c r="AH898" s="3">
        <f>(AG898/1000)*(10000/Ferez!$D$21)</f>
        <v>2.8957816775377575E-2</v>
      </c>
      <c r="AI898" s="3">
        <f>AE898*Ferez!$D$20</f>
        <v>0.15955667417332881</v>
      </c>
    </row>
    <row r="899" spans="1:35" x14ac:dyDescent="0.25">
      <c r="A899" s="4">
        <v>1712</v>
      </c>
      <c r="B899" s="21" t="s">
        <v>3522</v>
      </c>
      <c r="C899" s="104">
        <v>5</v>
      </c>
      <c r="D899" s="22" t="s">
        <v>2599</v>
      </c>
      <c r="E899" s="100">
        <v>42719</v>
      </c>
      <c r="F899" s="100">
        <v>44204</v>
      </c>
      <c r="G899" s="105">
        <v>4.0999999999999996</v>
      </c>
      <c r="H899" s="20" t="s">
        <v>2658</v>
      </c>
      <c r="I899" s="20" t="s">
        <v>2662</v>
      </c>
      <c r="J899" s="13">
        <v>3586</v>
      </c>
      <c r="K899" t="s">
        <v>79</v>
      </c>
      <c r="L899" t="s">
        <v>78</v>
      </c>
      <c r="M899" s="20" t="str">
        <f t="shared" ref="M899:M962" si="130">IF(J900=J899,"S",IF(J898=J899,"S","N"))</f>
        <v>S</v>
      </c>
      <c r="N899" s="3">
        <v>5</v>
      </c>
      <c r="O899" s="23">
        <f t="shared" ref="O899:O962" si="131">IF(M899="N",N899,IF(P899=R899,N899,IF(ROUND(3.1139*LN(P899)-3.7295,2)&gt;=N899,N899,ROUND(3.1139*LN(P899)-3.7295,2))))</f>
        <v>1.69</v>
      </c>
      <c r="P899" s="3">
        <v>5.7</v>
      </c>
      <c r="Q899" s="3">
        <f>VLOOKUP(J899,Aux_H_adj!$X$2:$Y$922,2,FALSE)</f>
        <v>5.7</v>
      </c>
      <c r="R899" s="3">
        <f>VLOOKUP(J899,Aux_H_adj!$X$2:$Z$922,3,FALSE)</f>
        <v>18.399999999999999</v>
      </c>
      <c r="S899" s="3">
        <f t="shared" si="128"/>
        <v>1.8143663512476069</v>
      </c>
      <c r="T899" s="3">
        <v>54</v>
      </c>
      <c r="U899" s="23">
        <f t="shared" ref="U899:U962" si="132">IF(M899="N",T899,ROUND(1.2191*P899,2))</f>
        <v>6.95</v>
      </c>
      <c r="V899" s="3">
        <f t="shared" si="129"/>
        <v>2.2122537089773453</v>
      </c>
      <c r="W899" s="27">
        <f t="shared" ref="W899:W962" si="133">ROUND(PI()*((S899/100)/2)^2,4)</f>
        <v>2.9999999999999997E-4</v>
      </c>
      <c r="X899" s="27">
        <f t="shared" ref="X899:X962" si="134">ROUND(PI()*((V899/100)/2)^2,4)</f>
        <v>4.0000000000000002E-4</v>
      </c>
      <c r="Y899" s="3">
        <f>VLOOKUP(K899,SSP!$B$2:$D$113,3,FALSE)</f>
        <v>0.31000000000000155</v>
      </c>
      <c r="Z899" s="3">
        <f>EXP(Ferez!$B$8+Ferez!$B$9*LN(X899)+Ferez!$B$10*LN(O899)+Ferez!$B$11*LN(Y899))</f>
        <v>0.12907414732186281</v>
      </c>
      <c r="AA899" s="3">
        <f>EXP(Ferez!$C$8+Ferez!$C$9*LN(Z899))</f>
        <v>0.16410713148787689</v>
      </c>
      <c r="AB899" s="3">
        <f>Ferez!$D$8+Ferez!$D$9*Z899+Ferez!$D$10*AA899</f>
        <v>0.38527809398517759</v>
      </c>
      <c r="AC899" s="3">
        <f t="shared" ref="AC899:AC962" si="135">Z899+AA899+AB899</f>
        <v>0.6784593727949173</v>
      </c>
      <c r="AD899" s="3">
        <f>AC899*Ferez!$D$19</f>
        <v>0.33922968639745865</v>
      </c>
      <c r="AE899" s="3">
        <f>(AD899/1000)*(10000/Ferez!$D$21)</f>
        <v>8.4807421599364663E-3</v>
      </c>
      <c r="AF899" s="3">
        <f t="shared" ref="AF899:AF962" si="136">Z899+AB899</f>
        <v>0.51435224130704038</v>
      </c>
      <c r="AG899" s="3">
        <f>AF899*Ferez!$D$19</f>
        <v>0.25717612065352019</v>
      </c>
      <c r="AH899" s="3">
        <f>(AG899/1000)*(10000/Ferez!$D$21)</f>
        <v>6.4294030163380041E-3</v>
      </c>
      <c r="AI899" s="3">
        <f>AE899*Ferez!$D$20</f>
        <v>3.1096054586433709E-2</v>
      </c>
    </row>
    <row r="900" spans="1:35" x14ac:dyDescent="0.25">
      <c r="A900" s="4">
        <v>1713</v>
      </c>
      <c r="B900" s="21" t="s">
        <v>3522</v>
      </c>
      <c r="C900" s="104">
        <v>5</v>
      </c>
      <c r="D900" s="22" t="s">
        <v>2599</v>
      </c>
      <c r="E900" s="100">
        <v>42719</v>
      </c>
      <c r="F900" s="100">
        <v>44204</v>
      </c>
      <c r="G900" s="105">
        <v>4.0999999999999996</v>
      </c>
      <c r="H900" s="20" t="s">
        <v>2658</v>
      </c>
      <c r="I900" s="20" t="s">
        <v>2663</v>
      </c>
      <c r="J900" s="13">
        <v>3586</v>
      </c>
      <c r="K900" t="s">
        <v>79</v>
      </c>
      <c r="L900" t="s">
        <v>78</v>
      </c>
      <c r="M900" s="20" t="str">
        <f t="shared" si="130"/>
        <v>S</v>
      </c>
      <c r="N900" s="3">
        <v>5</v>
      </c>
      <c r="O900" s="23">
        <f t="shared" si="131"/>
        <v>3.11</v>
      </c>
      <c r="P900" s="3">
        <v>9</v>
      </c>
      <c r="Q900" s="3">
        <f>VLOOKUP(J900,Aux_H_adj!$X$2:$Y$922,2,FALSE)</f>
        <v>5.7</v>
      </c>
      <c r="R900" s="3">
        <f>VLOOKUP(J900,Aux_H_adj!$X$2:$Z$922,3,FALSE)</f>
        <v>18.399999999999999</v>
      </c>
      <c r="S900" s="3">
        <f t="shared" si="128"/>
        <v>2.8647889756541161</v>
      </c>
      <c r="T900" s="3">
        <v>54</v>
      </c>
      <c r="U900" s="23">
        <f t="shared" si="132"/>
        <v>10.97</v>
      </c>
      <c r="V900" s="3">
        <f t="shared" si="129"/>
        <v>3.4918594514361838</v>
      </c>
      <c r="W900" s="27">
        <f t="shared" si="133"/>
        <v>5.9999999999999995E-4</v>
      </c>
      <c r="X900" s="27">
        <f t="shared" si="134"/>
        <v>1E-3</v>
      </c>
      <c r="Y900" s="3">
        <f>VLOOKUP(K900,SSP!$B$2:$D$113,3,FALSE)</f>
        <v>0.31000000000000155</v>
      </c>
      <c r="Z900" s="3">
        <f>EXP(Ferez!$B$8+Ferez!$B$9*LN(X900)+Ferez!$B$10*LN(O900)+Ferez!$B$11*LN(Y900))</f>
        <v>0.55148892819497586</v>
      </c>
      <c r="AA900" s="3">
        <f>EXP(Ferez!$C$8+Ferez!$C$9*LN(Z900))</f>
        <v>0.48204335777671398</v>
      </c>
      <c r="AB900" s="3">
        <f>Ferez!$D$8+Ferez!$D$9*Z900+Ferez!$D$10*AA900</f>
        <v>0.40982687474975571</v>
      </c>
      <c r="AC900" s="3">
        <f t="shared" si="135"/>
        <v>1.4433591607214455</v>
      </c>
      <c r="AD900" s="3">
        <f>AC900*Ferez!$D$19</f>
        <v>0.72167958036072277</v>
      </c>
      <c r="AE900" s="3">
        <f>(AD900/1000)*(10000/Ferez!$D$21)</f>
        <v>1.8041989509018069E-2</v>
      </c>
      <c r="AF900" s="3">
        <f t="shared" si="136"/>
        <v>0.96131580294473151</v>
      </c>
      <c r="AG900" s="3">
        <f>AF900*Ferez!$D$19</f>
        <v>0.48065790147236576</v>
      </c>
      <c r="AH900" s="3">
        <f>(AG900/1000)*(10000/Ferez!$D$21)</f>
        <v>1.2016447536809145E-2</v>
      </c>
      <c r="AI900" s="3">
        <f>AE900*Ferez!$D$20</f>
        <v>6.6153961533066255E-2</v>
      </c>
    </row>
    <row r="901" spans="1:35" x14ac:dyDescent="0.25">
      <c r="A901" s="4">
        <v>1701</v>
      </c>
      <c r="B901" s="21" t="s">
        <v>3522</v>
      </c>
      <c r="C901" s="104">
        <v>5</v>
      </c>
      <c r="D901" s="22" t="s">
        <v>2599</v>
      </c>
      <c r="E901" s="100">
        <v>42719</v>
      </c>
      <c r="F901" s="100">
        <v>44204</v>
      </c>
      <c r="G901" s="105">
        <v>4.0999999999999996</v>
      </c>
      <c r="H901" s="20" t="s">
        <v>2653</v>
      </c>
      <c r="I901" s="20" t="s">
        <v>2654</v>
      </c>
      <c r="J901" s="13">
        <v>3587</v>
      </c>
      <c r="K901" t="s">
        <v>79</v>
      </c>
      <c r="L901" t="s">
        <v>78</v>
      </c>
      <c r="M901" s="20" t="str">
        <f t="shared" si="130"/>
        <v>S</v>
      </c>
      <c r="N901" s="3">
        <v>4.5</v>
      </c>
      <c r="O901" s="23">
        <f t="shared" si="131"/>
        <v>3.53</v>
      </c>
      <c r="P901" s="3">
        <v>10.3</v>
      </c>
      <c r="Q901" s="3">
        <f>VLOOKUP(J901,Aux_H_adj!$X$2:$Y$922,2,FALSE)</f>
        <v>10.3</v>
      </c>
      <c r="R901" s="3">
        <f>VLOOKUP(J901,Aux_H_adj!$X$2:$Z$922,3,FALSE)</f>
        <v>21</v>
      </c>
      <c r="S901" s="3">
        <f t="shared" si="128"/>
        <v>3.2785918276930444</v>
      </c>
      <c r="T901" s="3">
        <v>71</v>
      </c>
      <c r="U901" s="23">
        <f t="shared" si="132"/>
        <v>12.56</v>
      </c>
      <c r="V901" s="3">
        <f t="shared" si="129"/>
        <v>3.9979721704684112</v>
      </c>
      <c r="W901" s="27">
        <f t="shared" si="133"/>
        <v>8.0000000000000004E-4</v>
      </c>
      <c r="X901" s="27">
        <f t="shared" si="134"/>
        <v>1.2999999999999999E-3</v>
      </c>
      <c r="Y901" s="3">
        <f>VLOOKUP(K901,SSP!$B$2:$D$113,3,FALSE)</f>
        <v>0.31000000000000155</v>
      </c>
      <c r="Z901" s="3">
        <f>EXP(Ferez!$B$8+Ferez!$B$9*LN(X901)+Ferez!$B$10*LN(O901)+Ferez!$B$11*LN(Y901))</f>
        <v>0.79818037215818727</v>
      </c>
      <c r="AA901" s="3">
        <f>EXP(Ferez!$C$8+Ferez!$C$9*LN(Z901))</f>
        <v>0.63419082783001945</v>
      </c>
      <c r="AB901" s="3">
        <f>Ferez!$D$8+Ferez!$D$9*Z901+Ferez!$D$10*AA901</f>
        <v>0.42705423440367435</v>
      </c>
      <c r="AC901" s="3">
        <f t="shared" si="135"/>
        <v>1.859425434391881</v>
      </c>
      <c r="AD901" s="3">
        <f>AC901*Ferez!$D$19</f>
        <v>0.92971271719594051</v>
      </c>
      <c r="AE901" s="3">
        <f>(AD901/1000)*(10000/Ferez!$D$21)</f>
        <v>2.3242817929898511E-2</v>
      </c>
      <c r="AF901" s="3">
        <f t="shared" si="136"/>
        <v>1.2252346065618616</v>
      </c>
      <c r="AG901" s="3">
        <f>AF901*Ferez!$D$19</f>
        <v>0.61261730328093078</v>
      </c>
      <c r="AH901" s="3">
        <f>(AG901/1000)*(10000/Ferez!$D$21)</f>
        <v>1.5315432582023268E-2</v>
      </c>
      <c r="AI901" s="3">
        <f>AE901*Ferez!$D$20</f>
        <v>8.522366574296121E-2</v>
      </c>
    </row>
    <row r="902" spans="1:35" x14ac:dyDescent="0.25">
      <c r="A902" s="4">
        <v>1703</v>
      </c>
      <c r="B902" s="21" t="s">
        <v>3522</v>
      </c>
      <c r="C902" s="104">
        <v>5</v>
      </c>
      <c r="D902" s="22" t="s">
        <v>2599</v>
      </c>
      <c r="E902" s="100">
        <v>42719</v>
      </c>
      <c r="F902" s="100">
        <v>44204</v>
      </c>
      <c r="G902" s="105">
        <v>4.0999999999999996</v>
      </c>
      <c r="H902" s="20" t="s">
        <v>2653</v>
      </c>
      <c r="I902" s="20" t="s">
        <v>2655</v>
      </c>
      <c r="J902" s="13">
        <v>3587</v>
      </c>
      <c r="K902" t="s">
        <v>79</v>
      </c>
      <c r="L902" t="s">
        <v>78</v>
      </c>
      <c r="M902" s="20" t="str">
        <f t="shared" si="130"/>
        <v>S</v>
      </c>
      <c r="N902" s="3">
        <v>4.5</v>
      </c>
      <c r="O902" s="23">
        <f t="shared" si="131"/>
        <v>3.53</v>
      </c>
      <c r="P902" s="3">
        <v>10.3</v>
      </c>
      <c r="Q902" s="3">
        <f>VLOOKUP(J902,Aux_H_adj!$X$2:$Y$922,2,FALSE)</f>
        <v>10.3</v>
      </c>
      <c r="R902" s="3">
        <f>VLOOKUP(J902,Aux_H_adj!$X$2:$Z$922,3,FALSE)</f>
        <v>21</v>
      </c>
      <c r="S902" s="3">
        <f t="shared" si="128"/>
        <v>3.2785918276930444</v>
      </c>
      <c r="T902" s="3">
        <v>71</v>
      </c>
      <c r="U902" s="23">
        <f t="shared" si="132"/>
        <v>12.56</v>
      </c>
      <c r="V902" s="3">
        <f t="shared" si="129"/>
        <v>3.9979721704684112</v>
      </c>
      <c r="W902" s="27">
        <f t="shared" si="133"/>
        <v>8.0000000000000004E-4</v>
      </c>
      <c r="X902" s="27">
        <f t="shared" si="134"/>
        <v>1.2999999999999999E-3</v>
      </c>
      <c r="Y902" s="3">
        <f>VLOOKUP(K902,SSP!$B$2:$D$113,3,FALSE)</f>
        <v>0.31000000000000155</v>
      </c>
      <c r="Z902" s="3">
        <f>EXP(Ferez!$B$8+Ferez!$B$9*LN(X902)+Ferez!$B$10*LN(O902)+Ferez!$B$11*LN(Y902))</f>
        <v>0.79818037215818727</v>
      </c>
      <c r="AA902" s="3">
        <f>EXP(Ferez!$C$8+Ferez!$C$9*LN(Z902))</f>
        <v>0.63419082783001945</v>
      </c>
      <c r="AB902" s="3">
        <f>Ferez!$D$8+Ferez!$D$9*Z902+Ferez!$D$10*AA902</f>
        <v>0.42705423440367435</v>
      </c>
      <c r="AC902" s="3">
        <f t="shared" si="135"/>
        <v>1.859425434391881</v>
      </c>
      <c r="AD902" s="3">
        <f>AC902*Ferez!$D$19</f>
        <v>0.92971271719594051</v>
      </c>
      <c r="AE902" s="3">
        <f>(AD902/1000)*(10000/Ferez!$D$21)</f>
        <v>2.3242817929898511E-2</v>
      </c>
      <c r="AF902" s="3">
        <f t="shared" si="136"/>
        <v>1.2252346065618616</v>
      </c>
      <c r="AG902" s="3">
        <f>AF902*Ferez!$D$19</f>
        <v>0.61261730328093078</v>
      </c>
      <c r="AH902" s="3">
        <f>(AG902/1000)*(10000/Ferez!$D$21)</f>
        <v>1.5315432582023268E-2</v>
      </c>
      <c r="AI902" s="3">
        <f>AE902*Ferez!$D$20</f>
        <v>8.522366574296121E-2</v>
      </c>
    </row>
    <row r="903" spans="1:35" x14ac:dyDescent="0.25">
      <c r="A903" s="4">
        <v>1704</v>
      </c>
      <c r="B903" s="21" t="s">
        <v>3522</v>
      </c>
      <c r="C903" s="104">
        <v>5</v>
      </c>
      <c r="D903" s="22" t="s">
        <v>2599</v>
      </c>
      <c r="E903" s="100">
        <v>42719</v>
      </c>
      <c r="F903" s="100">
        <v>44204</v>
      </c>
      <c r="G903" s="105">
        <v>4.0999999999999996</v>
      </c>
      <c r="H903" s="20" t="s">
        <v>2653</v>
      </c>
      <c r="I903" s="20" t="s">
        <v>2656</v>
      </c>
      <c r="J903" s="13">
        <v>3587</v>
      </c>
      <c r="K903" t="s">
        <v>79</v>
      </c>
      <c r="L903" t="s">
        <v>78</v>
      </c>
      <c r="M903" s="20" t="str">
        <f t="shared" si="130"/>
        <v>S</v>
      </c>
      <c r="N903" s="3">
        <v>4.5</v>
      </c>
      <c r="O903" s="23">
        <f t="shared" si="131"/>
        <v>4.5</v>
      </c>
      <c r="P903" s="3">
        <v>21</v>
      </c>
      <c r="Q903" s="3">
        <f>VLOOKUP(J903,Aux_H_adj!$X$2:$Y$922,2,FALSE)</f>
        <v>10.3</v>
      </c>
      <c r="R903" s="3">
        <f>VLOOKUP(J903,Aux_H_adj!$X$2:$Z$922,3,FALSE)</f>
        <v>21</v>
      </c>
      <c r="S903" s="3">
        <f t="shared" si="128"/>
        <v>6.6845076098596046</v>
      </c>
      <c r="T903" s="3">
        <v>71</v>
      </c>
      <c r="U903" s="23">
        <f t="shared" si="132"/>
        <v>25.6</v>
      </c>
      <c r="V903" s="3">
        <f t="shared" si="129"/>
        <v>8.1487330863050413</v>
      </c>
      <c r="W903" s="27">
        <f t="shared" si="133"/>
        <v>3.5000000000000001E-3</v>
      </c>
      <c r="X903" s="27">
        <f t="shared" si="134"/>
        <v>5.1999999999999998E-3</v>
      </c>
      <c r="Y903" s="3">
        <f>VLOOKUP(K903,SSP!$B$2:$D$113,3,FALSE)</f>
        <v>0.31000000000000155</v>
      </c>
      <c r="Z903" s="3">
        <f>EXP(Ferez!$B$8+Ferez!$B$9*LN(X903)+Ferez!$B$10*LN(O903)+Ferez!$B$11*LN(Y903))</f>
        <v>3.7358282493091108</v>
      </c>
      <c r="AA903" s="3">
        <f>EXP(Ferez!$C$8+Ferez!$C$9*LN(Z903))</f>
        <v>1.9932049386207933</v>
      </c>
      <c r="AB903" s="3">
        <f>Ferez!$D$8+Ferez!$D$9*Z903+Ferez!$D$10*AA903</f>
        <v>0.6712401031396289</v>
      </c>
      <c r="AC903" s="3">
        <f t="shared" si="135"/>
        <v>6.4002732910695332</v>
      </c>
      <c r="AD903" s="3">
        <f>AC903*Ferez!$D$19</f>
        <v>3.2001366455347666</v>
      </c>
      <c r="AE903" s="3">
        <f>(AD903/1000)*(10000/Ferez!$D$21)</f>
        <v>8.0003416138369171E-2</v>
      </c>
      <c r="AF903" s="3">
        <f t="shared" si="136"/>
        <v>4.4070683524487393</v>
      </c>
      <c r="AG903" s="3">
        <f>AF903*Ferez!$D$19</f>
        <v>2.2035341762243696</v>
      </c>
      <c r="AH903" s="3">
        <f>(AG903/1000)*(10000/Ferez!$D$21)</f>
        <v>5.5088354405609247E-2</v>
      </c>
      <c r="AI903" s="3">
        <f>AE903*Ferez!$D$20</f>
        <v>0.29334585917402028</v>
      </c>
    </row>
    <row r="904" spans="1:35" x14ac:dyDescent="0.25">
      <c r="A904" s="4">
        <v>1705</v>
      </c>
      <c r="B904" s="21" t="s">
        <v>3522</v>
      </c>
      <c r="C904" s="104">
        <v>5</v>
      </c>
      <c r="D904" s="22" t="s">
        <v>2599</v>
      </c>
      <c r="E904" s="100">
        <v>42719</v>
      </c>
      <c r="F904" s="100">
        <v>44204</v>
      </c>
      <c r="G904" s="105">
        <v>4.0999999999999996</v>
      </c>
      <c r="H904" s="20" t="s">
        <v>2653</v>
      </c>
      <c r="I904" s="20" t="s">
        <v>2657</v>
      </c>
      <c r="J904" s="13">
        <v>3587</v>
      </c>
      <c r="K904" t="s">
        <v>79</v>
      </c>
      <c r="L904" t="s">
        <v>78</v>
      </c>
      <c r="M904" s="20" t="str">
        <f t="shared" si="130"/>
        <v>S</v>
      </c>
      <c r="N904" s="3">
        <v>4.5</v>
      </c>
      <c r="O904" s="23">
        <f t="shared" si="131"/>
        <v>3.85</v>
      </c>
      <c r="P904" s="3">
        <v>11.4</v>
      </c>
      <c r="Q904" s="3">
        <f>VLOOKUP(J904,Aux_H_adj!$X$2:$Y$922,2,FALSE)</f>
        <v>10.3</v>
      </c>
      <c r="R904" s="3">
        <f>VLOOKUP(J904,Aux_H_adj!$X$2:$Z$922,3,FALSE)</f>
        <v>21</v>
      </c>
      <c r="S904" s="3">
        <f t="shared" si="128"/>
        <v>3.6287327024952138</v>
      </c>
      <c r="T904" s="3">
        <v>71</v>
      </c>
      <c r="U904" s="23">
        <f t="shared" si="132"/>
        <v>13.9</v>
      </c>
      <c r="V904" s="3">
        <f t="shared" si="129"/>
        <v>4.4245074179546906</v>
      </c>
      <c r="W904" s="27">
        <f t="shared" si="133"/>
        <v>1E-3</v>
      </c>
      <c r="X904" s="27">
        <f t="shared" si="134"/>
        <v>1.5E-3</v>
      </c>
      <c r="Y904" s="3">
        <f>VLOOKUP(K904,SSP!$B$2:$D$113,3,FALSE)</f>
        <v>0.31000000000000155</v>
      </c>
      <c r="Z904" s="3">
        <f>EXP(Ferez!$B$8+Ferez!$B$9*LN(X904)+Ferez!$B$10*LN(O904)+Ferez!$B$11*LN(Y904))</f>
        <v>0.99325570583573231</v>
      </c>
      <c r="AA904" s="3">
        <f>EXP(Ferez!$C$8+Ferez!$C$9*LN(Z904))</f>
        <v>0.74589457089985767</v>
      </c>
      <c r="AB904" s="3">
        <f>Ferez!$D$8+Ferez!$D$9*Z904+Ferez!$D$10*AA904</f>
        <v>0.44141935447186764</v>
      </c>
      <c r="AC904" s="3">
        <f t="shared" si="135"/>
        <v>2.1805696312074576</v>
      </c>
      <c r="AD904" s="3">
        <f>AC904*Ferez!$D$19</f>
        <v>1.0902848156037288</v>
      </c>
      <c r="AE904" s="3">
        <f>(AD904/1000)*(10000/Ferez!$D$21)</f>
        <v>2.7257120390093221E-2</v>
      </c>
      <c r="AF904" s="3">
        <f t="shared" si="136"/>
        <v>1.4346750603075999</v>
      </c>
      <c r="AG904" s="3">
        <f>AF904*Ferez!$D$19</f>
        <v>0.71733753015379997</v>
      </c>
      <c r="AH904" s="3">
        <f>(AG904/1000)*(10000/Ferez!$D$21)</f>
        <v>1.7933438253845E-2</v>
      </c>
      <c r="AI904" s="3">
        <f>AE904*Ferez!$D$20</f>
        <v>9.9942774763675135E-2</v>
      </c>
    </row>
    <row r="905" spans="1:35" x14ac:dyDescent="0.25">
      <c r="A905" s="4">
        <v>1697</v>
      </c>
      <c r="B905" s="21" t="s">
        <v>3522</v>
      </c>
      <c r="C905" s="104">
        <v>5</v>
      </c>
      <c r="D905" s="22" t="s">
        <v>2599</v>
      </c>
      <c r="E905" s="100">
        <v>42719</v>
      </c>
      <c r="F905" s="100">
        <v>44204</v>
      </c>
      <c r="G905" s="105">
        <v>4.0999999999999996</v>
      </c>
      <c r="H905" s="20" t="s">
        <v>2648</v>
      </c>
      <c r="I905" s="20" t="s">
        <v>2649</v>
      </c>
      <c r="J905" s="13">
        <v>3588</v>
      </c>
      <c r="K905" t="s">
        <v>242</v>
      </c>
      <c r="L905" t="s">
        <v>172</v>
      </c>
      <c r="M905" s="20" t="str">
        <f t="shared" si="130"/>
        <v>S</v>
      </c>
      <c r="N905" s="3">
        <v>3.9</v>
      </c>
      <c r="O905" s="23">
        <f t="shared" si="131"/>
        <v>3.9</v>
      </c>
      <c r="P905" s="3">
        <v>20</v>
      </c>
      <c r="Q905" s="3">
        <f>VLOOKUP(J905,Aux_H_adj!$X$2:$Y$922,2,FALSE)</f>
        <v>7.3</v>
      </c>
      <c r="R905" s="3">
        <f>VLOOKUP(J905,Aux_H_adj!$X$2:$Z$922,3,FALSE)</f>
        <v>20</v>
      </c>
      <c r="S905" s="3">
        <f t="shared" si="128"/>
        <v>6.366197723675814</v>
      </c>
      <c r="T905" s="3">
        <v>70</v>
      </c>
      <c r="U905" s="23">
        <f t="shared" si="132"/>
        <v>24.38</v>
      </c>
      <c r="V905" s="3">
        <f t="shared" si="129"/>
        <v>7.7603950251608165</v>
      </c>
      <c r="W905" s="27">
        <f t="shared" si="133"/>
        <v>3.2000000000000002E-3</v>
      </c>
      <c r="X905" s="27">
        <f t="shared" si="134"/>
        <v>4.7000000000000002E-3</v>
      </c>
      <c r="Y905" s="3">
        <f>VLOOKUP(K905,SSP!$B$2:$D$113,3,FALSE)</f>
        <v>0.49000000000000005</v>
      </c>
      <c r="Z905" s="3">
        <f>EXP(Ferez!$B$8+Ferez!$B$9*LN(X905)+Ferez!$B$10*LN(O905)+Ferez!$B$11*LN(Y905))</f>
        <v>4.7249367816951988</v>
      </c>
      <c r="AA905" s="3">
        <f>EXP(Ferez!$C$8+Ferez!$C$9*LN(Z905))</f>
        <v>2.3726826074686325</v>
      </c>
      <c r="AB905" s="3">
        <f>Ferez!$D$8+Ferez!$D$9*Z905+Ferez!$D$10*AA905</f>
        <v>0.76019177910038083</v>
      </c>
      <c r="AC905" s="3">
        <f t="shared" si="135"/>
        <v>7.8578111682642122</v>
      </c>
      <c r="AD905" s="3">
        <f>AC905*Ferez!$D$19</f>
        <v>3.9289055841321061</v>
      </c>
      <c r="AE905" s="3">
        <f>(AD905/1000)*(10000/Ferez!$D$21)</f>
        <v>9.8222639603302658E-2</v>
      </c>
      <c r="AF905" s="3">
        <f t="shared" si="136"/>
        <v>5.4851285607955793</v>
      </c>
      <c r="AG905" s="3">
        <f>AF905*Ferez!$D$19</f>
        <v>2.7425642803977897</v>
      </c>
      <c r="AH905" s="3">
        <f>(AG905/1000)*(10000/Ferez!$D$21)</f>
        <v>6.8564107009944739E-2</v>
      </c>
      <c r="AI905" s="3">
        <f>AE905*Ferez!$D$20</f>
        <v>0.36014967854544305</v>
      </c>
    </row>
    <row r="906" spans="1:35" x14ac:dyDescent="0.25">
      <c r="A906" s="4">
        <v>1698</v>
      </c>
      <c r="B906" s="21" t="s">
        <v>3522</v>
      </c>
      <c r="C906" s="104">
        <v>5</v>
      </c>
      <c r="D906" s="22" t="s">
        <v>2599</v>
      </c>
      <c r="E906" s="100">
        <v>42719</v>
      </c>
      <c r="F906" s="100">
        <v>44204</v>
      </c>
      <c r="G906" s="105">
        <v>4.0999999999999996</v>
      </c>
      <c r="H906" s="20" t="s">
        <v>2648</v>
      </c>
      <c r="I906" s="20" t="s">
        <v>2650</v>
      </c>
      <c r="J906" s="13">
        <v>3588</v>
      </c>
      <c r="K906" t="s">
        <v>242</v>
      </c>
      <c r="L906" t="s">
        <v>172</v>
      </c>
      <c r="M906" s="20" t="str">
        <f t="shared" si="130"/>
        <v>S</v>
      </c>
      <c r="N906" s="3">
        <v>3.9</v>
      </c>
      <c r="O906" s="23">
        <f t="shared" si="131"/>
        <v>3.44</v>
      </c>
      <c r="P906" s="3">
        <v>10</v>
      </c>
      <c r="Q906" s="3">
        <f>VLOOKUP(J906,Aux_H_adj!$X$2:$Y$922,2,FALSE)</f>
        <v>7.3</v>
      </c>
      <c r="R906" s="3">
        <f>VLOOKUP(J906,Aux_H_adj!$X$2:$Z$922,3,FALSE)</f>
        <v>20</v>
      </c>
      <c r="S906" s="3">
        <f t="shared" si="128"/>
        <v>3.183098861837907</v>
      </c>
      <c r="T906" s="3">
        <v>70</v>
      </c>
      <c r="U906" s="23">
        <f t="shared" si="132"/>
        <v>12.19</v>
      </c>
      <c r="V906" s="3">
        <f t="shared" si="129"/>
        <v>3.8801975125804082</v>
      </c>
      <c r="W906" s="27">
        <f t="shared" si="133"/>
        <v>8.0000000000000004E-4</v>
      </c>
      <c r="X906" s="27">
        <f t="shared" si="134"/>
        <v>1.1999999999999999E-3</v>
      </c>
      <c r="Y906" s="3">
        <f>VLOOKUP(K906,SSP!$B$2:$D$113,3,FALSE)</f>
        <v>0.49000000000000005</v>
      </c>
      <c r="Z906" s="3">
        <f>EXP(Ferez!$B$8+Ferez!$B$9*LN(X906)+Ferez!$B$10*LN(O906)+Ferez!$B$11*LN(Y906))</f>
        <v>1.1527080788833473</v>
      </c>
      <c r="AA906" s="3">
        <f>EXP(Ferez!$C$8+Ferez!$C$9*LN(Z906))</f>
        <v>0.83301331156154534</v>
      </c>
      <c r="AB906" s="3">
        <f>Ferez!$D$8+Ferez!$D$9*Z906+Ferez!$D$10*AA906</f>
        <v>0.45352221306060414</v>
      </c>
      <c r="AC906" s="3">
        <f t="shared" si="135"/>
        <v>2.439243603505497</v>
      </c>
      <c r="AD906" s="3">
        <f>AC906*Ferez!$D$19</f>
        <v>1.2196218017527485</v>
      </c>
      <c r="AE906" s="3">
        <f>(AD906/1000)*(10000/Ferez!$D$21)</f>
        <v>3.0490545043818713E-2</v>
      </c>
      <c r="AF906" s="3">
        <f t="shared" si="136"/>
        <v>1.6062302919439513</v>
      </c>
      <c r="AG906" s="3">
        <f>AF906*Ferez!$D$19</f>
        <v>0.80311514597197564</v>
      </c>
      <c r="AH906" s="3">
        <f>(AG906/1000)*(10000/Ferez!$D$21)</f>
        <v>2.0077878649299392E-2</v>
      </c>
      <c r="AI906" s="3">
        <f>AE906*Ferez!$D$20</f>
        <v>0.11179866516066861</v>
      </c>
    </row>
    <row r="907" spans="1:35" x14ac:dyDescent="0.25">
      <c r="A907" s="4">
        <v>1699</v>
      </c>
      <c r="B907" s="21" t="s">
        <v>3522</v>
      </c>
      <c r="C907" s="104">
        <v>5</v>
      </c>
      <c r="D907" s="22" t="s">
        <v>2599</v>
      </c>
      <c r="E907" s="100">
        <v>42719</v>
      </c>
      <c r="F907" s="100">
        <v>44204</v>
      </c>
      <c r="G907" s="105">
        <v>4.0999999999999996</v>
      </c>
      <c r="H907" s="20" t="s">
        <v>2648</v>
      </c>
      <c r="I907" s="20" t="s">
        <v>2651</v>
      </c>
      <c r="J907" s="13">
        <v>3588</v>
      </c>
      <c r="K907" t="s">
        <v>242</v>
      </c>
      <c r="L907" t="s">
        <v>172</v>
      </c>
      <c r="M907" s="20" t="str">
        <f t="shared" si="130"/>
        <v>S</v>
      </c>
      <c r="N907" s="3">
        <v>3.9</v>
      </c>
      <c r="O907" s="23">
        <f t="shared" si="131"/>
        <v>2.46</v>
      </c>
      <c r="P907" s="3">
        <v>7.3</v>
      </c>
      <c r="Q907" s="3">
        <f>VLOOKUP(J907,Aux_H_adj!$X$2:$Y$922,2,FALSE)</f>
        <v>7.3</v>
      </c>
      <c r="R907" s="3">
        <f>VLOOKUP(J907,Aux_H_adj!$X$2:$Z$922,3,FALSE)</f>
        <v>20</v>
      </c>
      <c r="S907" s="3">
        <f t="shared" si="128"/>
        <v>2.3236621691416719</v>
      </c>
      <c r="T907" s="3">
        <v>70</v>
      </c>
      <c r="U907" s="23">
        <f t="shared" si="132"/>
        <v>8.9</v>
      </c>
      <c r="V907" s="3">
        <f t="shared" si="129"/>
        <v>2.8329579870357371</v>
      </c>
      <c r="W907" s="27">
        <f t="shared" si="133"/>
        <v>4.0000000000000002E-4</v>
      </c>
      <c r="X907" s="27">
        <f t="shared" si="134"/>
        <v>5.9999999999999995E-4</v>
      </c>
      <c r="Y907" s="3">
        <f>VLOOKUP(K907,SSP!$B$2:$D$113,3,FALSE)</f>
        <v>0.49000000000000005</v>
      </c>
      <c r="Z907" s="3">
        <f>EXP(Ferez!$B$8+Ferez!$B$9*LN(X907)+Ferez!$B$10*LN(O907)+Ferez!$B$11*LN(Y907))</f>
        <v>0.4337620817201544</v>
      </c>
      <c r="AA907" s="3">
        <f>EXP(Ferez!$C$8+Ferez!$C$9*LN(Z907))</f>
        <v>0.40337558031000564</v>
      </c>
      <c r="AB907" s="3">
        <f>Ferez!$D$8+Ferez!$D$9*Z907+Ferez!$D$10*AA907</f>
        <v>0.4021280311380675</v>
      </c>
      <c r="AC907" s="3">
        <f t="shared" si="135"/>
        <v>1.2392656931682275</v>
      </c>
      <c r="AD907" s="3">
        <f>AC907*Ferez!$D$19</f>
        <v>0.61963284658411377</v>
      </c>
      <c r="AE907" s="3">
        <f>(AD907/1000)*(10000/Ferez!$D$21)</f>
        <v>1.5490821164602844E-2</v>
      </c>
      <c r="AF907" s="3">
        <f t="shared" si="136"/>
        <v>0.8358901128582219</v>
      </c>
      <c r="AG907" s="3">
        <f>AF907*Ferez!$D$19</f>
        <v>0.41794505642911095</v>
      </c>
      <c r="AH907" s="3">
        <f>(AG907/1000)*(10000/Ferez!$D$21)</f>
        <v>1.0448626410727774E-2</v>
      </c>
      <c r="AI907" s="3">
        <f>AE907*Ferez!$D$20</f>
        <v>5.6799677603543756E-2</v>
      </c>
    </row>
    <row r="908" spans="1:35" x14ac:dyDescent="0.25">
      <c r="A908" s="4">
        <v>1700</v>
      </c>
      <c r="B908" s="21" t="s">
        <v>3522</v>
      </c>
      <c r="C908" s="104">
        <v>5</v>
      </c>
      <c r="D908" s="22" t="s">
        <v>2599</v>
      </c>
      <c r="E908" s="100">
        <v>42719</v>
      </c>
      <c r="F908" s="100">
        <v>44204</v>
      </c>
      <c r="G908" s="105">
        <v>4.0999999999999996</v>
      </c>
      <c r="H908" s="20" t="s">
        <v>2648</v>
      </c>
      <c r="I908" s="20" t="s">
        <v>2652</v>
      </c>
      <c r="J908" s="13">
        <v>3588</v>
      </c>
      <c r="K908" t="s">
        <v>242</v>
      </c>
      <c r="L908" t="s">
        <v>172</v>
      </c>
      <c r="M908" s="20" t="str">
        <f t="shared" si="130"/>
        <v>S</v>
      </c>
      <c r="N908" s="3">
        <v>3.9</v>
      </c>
      <c r="O908" s="23">
        <f t="shared" si="131"/>
        <v>3.9</v>
      </c>
      <c r="P908" s="3">
        <v>14.4</v>
      </c>
      <c r="Q908" s="3">
        <f>VLOOKUP(J908,Aux_H_adj!$X$2:$Y$922,2,FALSE)</f>
        <v>7.3</v>
      </c>
      <c r="R908" s="3">
        <f>VLOOKUP(J908,Aux_H_adj!$X$2:$Z$922,3,FALSE)</f>
        <v>20</v>
      </c>
      <c r="S908" s="3">
        <f t="shared" si="128"/>
        <v>4.5836623610465859</v>
      </c>
      <c r="T908" s="3">
        <v>70</v>
      </c>
      <c r="U908" s="23">
        <f t="shared" si="132"/>
        <v>17.559999999999999</v>
      </c>
      <c r="V908" s="3">
        <f t="shared" si="129"/>
        <v>5.5895216013873643</v>
      </c>
      <c r="W908" s="27">
        <f t="shared" si="133"/>
        <v>1.6999999999999999E-3</v>
      </c>
      <c r="X908" s="27">
        <f t="shared" si="134"/>
        <v>2.5000000000000001E-3</v>
      </c>
      <c r="Y908" s="3">
        <f>VLOOKUP(K908,SSP!$B$2:$D$113,3,FALSE)</f>
        <v>0.49000000000000005</v>
      </c>
      <c r="Z908" s="3">
        <f>EXP(Ferez!$B$8+Ferez!$B$9*LN(X908)+Ferez!$B$10*LN(O908)+Ferez!$B$11*LN(Y908))</f>
        <v>2.6021557302528868</v>
      </c>
      <c r="AA908" s="3">
        <f>EXP(Ferez!$C$8+Ferez!$C$9*LN(Z908))</f>
        <v>1.524133054184617</v>
      </c>
      <c r="AB908" s="3">
        <f>Ferez!$D$8+Ferez!$D$9*Z908+Ferez!$D$10*AA908</f>
        <v>0.57223042444660988</v>
      </c>
      <c r="AC908" s="3">
        <f t="shared" si="135"/>
        <v>4.6985192088841137</v>
      </c>
      <c r="AD908" s="3">
        <f>AC908*Ferez!$D$19</f>
        <v>2.3492596044420568</v>
      </c>
      <c r="AE908" s="3">
        <f>(AD908/1000)*(10000/Ferez!$D$21)</f>
        <v>5.8731490111051422E-2</v>
      </c>
      <c r="AF908" s="3">
        <f t="shared" si="136"/>
        <v>3.1743861546994969</v>
      </c>
      <c r="AG908" s="3">
        <f>AF908*Ferez!$D$19</f>
        <v>1.5871930773497485</v>
      </c>
      <c r="AH908" s="3">
        <f>(AG908/1000)*(10000/Ferez!$D$21)</f>
        <v>3.9679826933743716E-2</v>
      </c>
      <c r="AI908" s="3">
        <f>AE908*Ferez!$D$20</f>
        <v>0.21534879707385521</v>
      </c>
    </row>
    <row r="909" spans="1:35" x14ac:dyDescent="0.25">
      <c r="A909" s="4">
        <v>1693</v>
      </c>
      <c r="B909" s="21" t="s">
        <v>3522</v>
      </c>
      <c r="C909" s="104">
        <v>5</v>
      </c>
      <c r="D909" s="22" t="s">
        <v>2599</v>
      </c>
      <c r="E909" s="100">
        <v>42719</v>
      </c>
      <c r="F909" s="100">
        <v>44204</v>
      </c>
      <c r="G909" s="105">
        <v>4.0999999999999996</v>
      </c>
      <c r="H909" s="20" t="s">
        <v>2644</v>
      </c>
      <c r="I909" s="20" t="s">
        <v>2645</v>
      </c>
      <c r="J909" s="13">
        <v>3589</v>
      </c>
      <c r="K909" t="s">
        <v>7</v>
      </c>
      <c r="L909" t="s">
        <v>193</v>
      </c>
      <c r="M909" s="20" t="str">
        <f t="shared" si="130"/>
        <v>S</v>
      </c>
      <c r="N909" s="3">
        <v>3.8</v>
      </c>
      <c r="O909" s="23">
        <f t="shared" si="131"/>
        <v>2.42</v>
      </c>
      <c r="P909" s="3">
        <v>7.2</v>
      </c>
      <c r="Q909" s="3">
        <f>VLOOKUP(J909,Aux_H_adj!$X$2:$Y$922,2,FALSE)</f>
        <v>7.2</v>
      </c>
      <c r="R909" s="3">
        <f>VLOOKUP(J909,Aux_H_adj!$X$2:$Z$922,3,FALSE)</f>
        <v>12</v>
      </c>
      <c r="S909" s="3">
        <f t="shared" si="128"/>
        <v>2.2918311805232929</v>
      </c>
      <c r="T909" s="3">
        <v>34</v>
      </c>
      <c r="U909" s="23">
        <f t="shared" si="132"/>
        <v>8.7799999999999994</v>
      </c>
      <c r="V909" s="3">
        <f t="shared" si="129"/>
        <v>2.7947608006936822</v>
      </c>
      <c r="W909" s="27">
        <f t="shared" si="133"/>
        <v>4.0000000000000002E-4</v>
      </c>
      <c r="X909" s="27">
        <f t="shared" si="134"/>
        <v>5.9999999999999995E-4</v>
      </c>
      <c r="Y909" s="3">
        <f>VLOOKUP(K909,SSP!$B$2:$D$113,3,FALSE)</f>
        <v>0.57999999999999996</v>
      </c>
      <c r="Z909" s="3">
        <f>EXP(Ferez!$B$8+Ferez!$B$9*LN(X909)+Ferez!$B$10*LN(O909)+Ferez!$B$11*LN(Y909))</f>
        <v>0.50729964844342557</v>
      </c>
      <c r="AA909" s="3">
        <f>EXP(Ferez!$C$8+Ferez!$C$9*LN(Z909))</f>
        <v>0.45307822624865662</v>
      </c>
      <c r="AB909" s="3">
        <f>Ferez!$D$8+Ferez!$D$9*Z909+Ferez!$D$10*AA909</f>
        <v>0.4068885250878666</v>
      </c>
      <c r="AC909" s="3">
        <f t="shared" si="135"/>
        <v>1.3672663997799488</v>
      </c>
      <c r="AD909" s="3">
        <f>AC909*Ferez!$D$19</f>
        <v>0.6836331998899744</v>
      </c>
      <c r="AE909" s="3">
        <f>(AD909/1000)*(10000/Ferez!$D$21)</f>
        <v>1.7090829997249358E-2</v>
      </c>
      <c r="AF909" s="3">
        <f t="shared" si="136"/>
        <v>0.91418817353129223</v>
      </c>
      <c r="AG909" s="3">
        <f>AF909*Ferez!$D$19</f>
        <v>0.45709408676564611</v>
      </c>
      <c r="AH909" s="3">
        <f>(AG909/1000)*(10000/Ferez!$D$21)</f>
        <v>1.1427352169141152E-2</v>
      </c>
      <c r="AI909" s="3">
        <f>AE909*Ferez!$D$20</f>
        <v>6.266637665658098E-2</v>
      </c>
    </row>
    <row r="910" spans="1:35" x14ac:dyDescent="0.25">
      <c r="A910" s="4">
        <v>1694</v>
      </c>
      <c r="B910" s="21" t="s">
        <v>3522</v>
      </c>
      <c r="C910" s="104">
        <v>5</v>
      </c>
      <c r="D910" s="22" t="s">
        <v>2599</v>
      </c>
      <c r="E910" s="100">
        <v>42719</v>
      </c>
      <c r="F910" s="100">
        <v>44204</v>
      </c>
      <c r="G910" s="105">
        <v>4.0999999999999996</v>
      </c>
      <c r="H910" s="20" t="s">
        <v>2644</v>
      </c>
      <c r="I910" s="20" t="s">
        <v>2646</v>
      </c>
      <c r="J910" s="13">
        <v>3589</v>
      </c>
      <c r="K910" t="s">
        <v>7</v>
      </c>
      <c r="L910" t="s">
        <v>193</v>
      </c>
      <c r="M910" s="20" t="str">
        <f t="shared" si="130"/>
        <v>S</v>
      </c>
      <c r="N910" s="3">
        <v>3.8</v>
      </c>
      <c r="O910" s="23">
        <f t="shared" si="131"/>
        <v>3.8</v>
      </c>
      <c r="P910" s="3">
        <v>12</v>
      </c>
      <c r="Q910" s="3">
        <f>VLOOKUP(J910,Aux_H_adj!$X$2:$Y$922,2,FALSE)</f>
        <v>7.2</v>
      </c>
      <c r="R910" s="3">
        <f>VLOOKUP(J910,Aux_H_adj!$X$2:$Z$922,3,FALSE)</f>
        <v>12</v>
      </c>
      <c r="S910" s="3">
        <f t="shared" si="128"/>
        <v>3.8197186342054881</v>
      </c>
      <c r="T910" s="3">
        <v>34</v>
      </c>
      <c r="U910" s="23">
        <f t="shared" si="132"/>
        <v>14.63</v>
      </c>
      <c r="V910" s="3">
        <f t="shared" si="129"/>
        <v>4.656873634868858</v>
      </c>
      <c r="W910" s="27">
        <f t="shared" si="133"/>
        <v>1.1000000000000001E-3</v>
      </c>
      <c r="X910" s="27">
        <f t="shared" si="134"/>
        <v>1.6999999999999999E-3</v>
      </c>
      <c r="Y910" s="3">
        <f>VLOOKUP(K910,SSP!$B$2:$D$113,3,FALSE)</f>
        <v>0.57999999999999996</v>
      </c>
      <c r="Z910" s="3">
        <f>EXP(Ferez!$B$8+Ferez!$B$9*LN(X910)+Ferez!$B$10*LN(O910)+Ferez!$B$11*LN(Y910))</f>
        <v>2.0944803839584103</v>
      </c>
      <c r="AA910" s="3">
        <f>EXP(Ferez!$C$8+Ferez!$C$9*LN(Z910))</f>
        <v>1.2974392300335464</v>
      </c>
      <c r="AB910" s="3">
        <f>Ferez!$D$8+Ferez!$D$9*Z910+Ferez!$D$10*AA910</f>
        <v>0.52932682161723166</v>
      </c>
      <c r="AC910" s="3">
        <f t="shared" si="135"/>
        <v>3.9212464356091883</v>
      </c>
      <c r="AD910" s="3">
        <f>AC910*Ferez!$D$19</f>
        <v>1.9606232178045941</v>
      </c>
      <c r="AE910" s="3">
        <f>(AD910/1000)*(10000/Ferez!$D$21)</f>
        <v>4.9015580445114851E-2</v>
      </c>
      <c r="AF910" s="3">
        <f t="shared" si="136"/>
        <v>2.6238072055756421</v>
      </c>
      <c r="AG910" s="3">
        <f>AF910*Ferez!$D$19</f>
        <v>1.311903602787821</v>
      </c>
      <c r="AH910" s="3">
        <f>(AG910/1000)*(10000/Ferez!$D$21)</f>
        <v>3.2797590069695529E-2</v>
      </c>
      <c r="AI910" s="3">
        <f>AE910*Ferez!$D$20</f>
        <v>0.17972379496542112</v>
      </c>
    </row>
    <row r="911" spans="1:35" x14ac:dyDescent="0.25">
      <c r="A911" s="4">
        <v>1696</v>
      </c>
      <c r="B911" s="21" t="s">
        <v>3522</v>
      </c>
      <c r="C911" s="104">
        <v>5</v>
      </c>
      <c r="D911" s="22" t="s">
        <v>2599</v>
      </c>
      <c r="E911" s="100">
        <v>42719</v>
      </c>
      <c r="F911" s="100">
        <v>44204</v>
      </c>
      <c r="G911" s="105">
        <v>4.0999999999999996</v>
      </c>
      <c r="H911" s="20" t="s">
        <v>2644</v>
      </c>
      <c r="I911" s="20" t="s">
        <v>2647</v>
      </c>
      <c r="J911" s="13">
        <v>3589</v>
      </c>
      <c r="K911" t="s">
        <v>7</v>
      </c>
      <c r="L911" t="s">
        <v>193</v>
      </c>
      <c r="M911" s="20" t="str">
        <f t="shared" si="130"/>
        <v>S</v>
      </c>
      <c r="N911" s="3">
        <v>3.8</v>
      </c>
      <c r="O911" s="23">
        <f t="shared" si="131"/>
        <v>3.44</v>
      </c>
      <c r="P911" s="3">
        <v>10</v>
      </c>
      <c r="Q911" s="3">
        <f>VLOOKUP(J911,Aux_H_adj!$X$2:$Y$922,2,FALSE)</f>
        <v>7.2</v>
      </c>
      <c r="R911" s="3">
        <f>VLOOKUP(J911,Aux_H_adj!$X$2:$Z$922,3,FALSE)</f>
        <v>12</v>
      </c>
      <c r="S911" s="3">
        <f t="shared" si="128"/>
        <v>3.183098861837907</v>
      </c>
      <c r="T911" s="3">
        <v>34</v>
      </c>
      <c r="U911" s="23">
        <f t="shared" si="132"/>
        <v>12.19</v>
      </c>
      <c r="V911" s="3">
        <f t="shared" si="129"/>
        <v>3.8801975125804082</v>
      </c>
      <c r="W911" s="27">
        <f t="shared" si="133"/>
        <v>8.0000000000000004E-4</v>
      </c>
      <c r="X911" s="27">
        <f t="shared" si="134"/>
        <v>1.1999999999999999E-3</v>
      </c>
      <c r="Y911" s="3">
        <f>VLOOKUP(K911,SSP!$B$2:$D$113,3,FALSE)</f>
        <v>0.57999999999999996</v>
      </c>
      <c r="Z911" s="3">
        <f>EXP(Ferez!$B$8+Ferez!$B$9*LN(X911)+Ferez!$B$10*LN(O911)+Ferez!$B$11*LN(Y911))</f>
        <v>1.3695494924592448</v>
      </c>
      <c r="AA911" s="3">
        <f>EXP(Ferez!$C$8+Ferez!$C$9*LN(Z911))</f>
        <v>0.9466613022621958</v>
      </c>
      <c r="AB911" s="3">
        <f>Ferez!$D$8+Ferez!$D$9*Z911+Ferez!$D$10*AA911</f>
        <v>0.4703971455863652</v>
      </c>
      <c r="AC911" s="3">
        <f t="shared" si="135"/>
        <v>2.7866079403078059</v>
      </c>
      <c r="AD911" s="3">
        <f>AC911*Ferez!$D$19</f>
        <v>1.3933039701539029</v>
      </c>
      <c r="AE911" s="3">
        <f>(AD911/1000)*(10000/Ferez!$D$21)</f>
        <v>3.4832599253847574E-2</v>
      </c>
      <c r="AF911" s="3">
        <f t="shared" si="136"/>
        <v>1.83994663804561</v>
      </c>
      <c r="AG911" s="3">
        <f>AF911*Ferez!$D$19</f>
        <v>0.91997331902280499</v>
      </c>
      <c r="AH911" s="3">
        <f>(AG911/1000)*(10000/Ferez!$D$21)</f>
        <v>2.2999332975570125E-2</v>
      </c>
      <c r="AI911" s="3">
        <f>AE911*Ferez!$D$20</f>
        <v>0.12771953059744109</v>
      </c>
    </row>
    <row r="912" spans="1:35" x14ac:dyDescent="0.25">
      <c r="A912" s="4">
        <v>1692</v>
      </c>
      <c r="B912" s="21" t="s">
        <v>3522</v>
      </c>
      <c r="C912" s="104">
        <v>5</v>
      </c>
      <c r="D912" s="22" t="s">
        <v>2599</v>
      </c>
      <c r="E912" s="100">
        <v>42719</v>
      </c>
      <c r="F912" s="100">
        <v>44204</v>
      </c>
      <c r="G912" s="105">
        <v>4.0999999999999996</v>
      </c>
      <c r="H912" s="20" t="s">
        <v>2642</v>
      </c>
      <c r="I912" s="20" t="s">
        <v>2643</v>
      </c>
      <c r="J912" s="13">
        <v>3590</v>
      </c>
      <c r="K912" t="s">
        <v>9</v>
      </c>
      <c r="L912" t="s">
        <v>232</v>
      </c>
      <c r="M912" s="20" t="str">
        <f t="shared" si="130"/>
        <v>N</v>
      </c>
      <c r="N912" s="3">
        <v>3</v>
      </c>
      <c r="O912" s="23">
        <f t="shared" si="131"/>
        <v>3</v>
      </c>
      <c r="P912" s="3">
        <v>14</v>
      </c>
      <c r="Q912" s="3">
        <f>VLOOKUP(J912,Aux_H_adj!$X$2:$Y$922,2,FALSE)</f>
        <v>14</v>
      </c>
      <c r="R912" s="3">
        <f>VLOOKUP(J912,Aux_H_adj!$X$2:$Z$922,3,FALSE)</f>
        <v>14</v>
      </c>
      <c r="S912" s="3">
        <f t="shared" si="128"/>
        <v>4.45633840657307</v>
      </c>
      <c r="T912" s="3">
        <v>20.6</v>
      </c>
      <c r="U912" s="23">
        <f t="shared" si="132"/>
        <v>20.6</v>
      </c>
      <c r="V912" s="3">
        <f t="shared" si="129"/>
        <v>6.5571836553860887</v>
      </c>
      <c r="W912" s="27">
        <f t="shared" si="133"/>
        <v>1.6000000000000001E-3</v>
      </c>
      <c r="X912" s="27">
        <f t="shared" si="134"/>
        <v>3.3999999999999998E-3</v>
      </c>
      <c r="Y912" s="3">
        <f>VLOOKUP(K912,SSP!$B$2:$D$113,3,FALSE)</f>
        <v>0.76000000000000079</v>
      </c>
      <c r="Z912" s="3">
        <f>EXP(Ferez!$B$8+Ferez!$B$9*LN(X912)+Ferez!$B$10*LN(O912)+Ferez!$B$11*LN(Y912))</f>
        <v>4.2346503053855677</v>
      </c>
      <c r="AA912" s="3">
        <f>EXP(Ferez!$C$8+Ferez!$C$9*LN(Z912))</f>
        <v>2.1874486377591351</v>
      </c>
      <c r="AB912" s="3">
        <f>Ferez!$D$8+Ferez!$D$9*Z912+Ferez!$D$10*AA912</f>
        <v>0.71585251251788606</v>
      </c>
      <c r="AC912" s="3">
        <f t="shared" si="135"/>
        <v>7.1379514556625887</v>
      </c>
      <c r="AD912" s="3">
        <f>AC912*Ferez!$D$19</f>
        <v>3.5689757278312944</v>
      </c>
      <c r="AE912" s="3">
        <f>(AD912/1000)*(10000/Ferez!$D$21)</f>
        <v>8.9224393195782362E-2</v>
      </c>
      <c r="AF912" s="3">
        <f t="shared" si="136"/>
        <v>4.9505028179034536</v>
      </c>
      <c r="AG912" s="3">
        <f>AF912*Ferez!$D$19</f>
        <v>2.4752514089517268</v>
      </c>
      <c r="AH912" s="3">
        <f>(AG912/1000)*(10000/Ferez!$D$21)</f>
        <v>6.1881285223793173E-2</v>
      </c>
      <c r="AI912" s="3">
        <f>AE912*Ferez!$D$20</f>
        <v>0.32715610838453529</v>
      </c>
    </row>
    <row r="913" spans="1:35" x14ac:dyDescent="0.25">
      <c r="A913" s="4">
        <v>1689</v>
      </c>
      <c r="B913" s="21" t="s">
        <v>3522</v>
      </c>
      <c r="C913" s="104">
        <v>5</v>
      </c>
      <c r="D913" s="22" t="s">
        <v>2599</v>
      </c>
      <c r="E913" s="100">
        <v>42719</v>
      </c>
      <c r="F913" s="100">
        <v>44204</v>
      </c>
      <c r="G913" s="105">
        <v>4.0999999999999996</v>
      </c>
      <c r="H913" s="20" t="s">
        <v>2638</v>
      </c>
      <c r="I913" s="20" t="s">
        <v>2639</v>
      </c>
      <c r="J913" s="13">
        <v>3591</v>
      </c>
      <c r="K913" t="s">
        <v>110</v>
      </c>
      <c r="L913" t="s">
        <v>109</v>
      </c>
      <c r="M913" s="20" t="str">
        <f t="shared" si="130"/>
        <v>S</v>
      </c>
      <c r="N913" s="3">
        <v>3.9</v>
      </c>
      <c r="O913" s="23">
        <f t="shared" si="131"/>
        <v>3.9</v>
      </c>
      <c r="P913" s="3">
        <v>14.5</v>
      </c>
      <c r="Q913" s="3">
        <f>VLOOKUP(J913,Aux_H_adj!$X$2:$Y$922,2,FALSE)</f>
        <v>13.5</v>
      </c>
      <c r="R913" s="3">
        <f>VLOOKUP(J913,Aux_H_adj!$X$2:$Z$922,3,FALSE)</f>
        <v>16.399999999999999</v>
      </c>
      <c r="S913" s="3">
        <f t="shared" si="128"/>
        <v>4.6154933496649653</v>
      </c>
      <c r="T913" s="3">
        <v>37</v>
      </c>
      <c r="U913" s="23">
        <f t="shared" si="132"/>
        <v>17.68</v>
      </c>
      <c r="V913" s="3">
        <f t="shared" si="129"/>
        <v>5.6277187877294192</v>
      </c>
      <c r="W913" s="27">
        <f t="shared" si="133"/>
        <v>1.6999999999999999E-3</v>
      </c>
      <c r="X913" s="27">
        <f t="shared" si="134"/>
        <v>2.5000000000000001E-3</v>
      </c>
      <c r="Y913" s="3">
        <f>VLOOKUP(K913,SSP!$B$2:$D$113,3,FALSE)</f>
        <v>0.34</v>
      </c>
      <c r="Z913" s="3">
        <f>EXP(Ferez!$B$8+Ferez!$B$9*LN(X913)+Ferez!$B$10*LN(O913)+Ferez!$B$11*LN(Y913))</f>
        <v>1.7909811415310513</v>
      </c>
      <c r="AA913" s="3">
        <f>EXP(Ferez!$C$8+Ferez!$C$9*LN(Z913))</f>
        <v>1.1551648989428893</v>
      </c>
      <c r="AB913" s="3">
        <f>Ferez!$D$8+Ferez!$D$9*Z913+Ferez!$D$10*AA913</f>
        <v>0.50426027263287876</v>
      </c>
      <c r="AC913" s="3">
        <f t="shared" si="135"/>
        <v>3.4504063131068192</v>
      </c>
      <c r="AD913" s="3">
        <f>AC913*Ferez!$D$19</f>
        <v>1.7252031565534096</v>
      </c>
      <c r="AE913" s="3">
        <f>(AD913/1000)*(10000/Ferez!$D$21)</f>
        <v>4.3130078913835239E-2</v>
      </c>
      <c r="AF913" s="3">
        <f t="shared" si="136"/>
        <v>2.2952414141639301</v>
      </c>
      <c r="AG913" s="3">
        <f>AF913*Ferez!$D$19</f>
        <v>1.1476207070819651</v>
      </c>
      <c r="AH913" s="3">
        <f>(AG913/1000)*(10000/Ferez!$D$21)</f>
        <v>2.8690517677049127E-2</v>
      </c>
      <c r="AI913" s="3">
        <f>AE913*Ferez!$D$20</f>
        <v>0.15814362268406254</v>
      </c>
    </row>
    <row r="914" spans="1:35" x14ac:dyDescent="0.25">
      <c r="A914" s="4">
        <v>1690</v>
      </c>
      <c r="B914" s="21" t="s">
        <v>3522</v>
      </c>
      <c r="C914" s="104">
        <v>5</v>
      </c>
      <c r="D914" s="22" t="s">
        <v>2599</v>
      </c>
      <c r="E914" s="100">
        <v>42719</v>
      </c>
      <c r="F914" s="100">
        <v>44204</v>
      </c>
      <c r="G914" s="105">
        <v>4.0999999999999996</v>
      </c>
      <c r="H914" s="20" t="s">
        <v>2638</v>
      </c>
      <c r="I914" s="20" t="s">
        <v>2640</v>
      </c>
      <c r="J914" s="13">
        <v>3591</v>
      </c>
      <c r="K914" t="s">
        <v>110</v>
      </c>
      <c r="L914" t="s">
        <v>109</v>
      </c>
      <c r="M914" s="20" t="str">
        <f t="shared" si="130"/>
        <v>S</v>
      </c>
      <c r="N914" s="3">
        <v>3.9</v>
      </c>
      <c r="O914" s="23">
        <f t="shared" si="131"/>
        <v>3.9</v>
      </c>
      <c r="P914" s="3">
        <v>16.399999999999999</v>
      </c>
      <c r="Q914" s="3">
        <f>VLOOKUP(J914,Aux_H_adj!$X$2:$Y$922,2,FALSE)</f>
        <v>13.5</v>
      </c>
      <c r="R914" s="3">
        <f>VLOOKUP(J914,Aux_H_adj!$X$2:$Z$922,3,FALSE)</f>
        <v>16.399999999999999</v>
      </c>
      <c r="S914" s="3">
        <f t="shared" si="128"/>
        <v>5.2202821334141669</v>
      </c>
      <c r="T914" s="3">
        <v>37</v>
      </c>
      <c r="U914" s="23">
        <f t="shared" si="132"/>
        <v>19.989999999999998</v>
      </c>
      <c r="V914" s="3">
        <f t="shared" si="129"/>
        <v>6.3630146248139754</v>
      </c>
      <c r="W914" s="27">
        <f t="shared" si="133"/>
        <v>2.0999999999999999E-3</v>
      </c>
      <c r="X914" s="27">
        <f t="shared" si="134"/>
        <v>3.2000000000000002E-3</v>
      </c>
      <c r="Y914" s="3">
        <f>VLOOKUP(K914,SSP!$B$2:$D$113,3,FALSE)</f>
        <v>0.34</v>
      </c>
      <c r="Z914" s="3">
        <f>EXP(Ferez!$B$8+Ferez!$B$9*LN(X914)+Ferez!$B$10*LN(O914)+Ferez!$B$11*LN(Y914))</f>
        <v>2.2615073398298509</v>
      </c>
      <c r="AA914" s="3">
        <f>EXP(Ferez!$C$8+Ferez!$C$9*LN(Z914))</f>
        <v>1.3734432847860083</v>
      </c>
      <c r="AB914" s="3">
        <f>Ferez!$D$8+Ferez!$D$9*Z914+Ferez!$D$10*AA914</f>
        <v>0.54331973785822019</v>
      </c>
      <c r="AC914" s="3">
        <f t="shared" si="135"/>
        <v>4.1782703624740796</v>
      </c>
      <c r="AD914" s="3">
        <f>AC914*Ferez!$D$19</f>
        <v>2.0891351812370398</v>
      </c>
      <c r="AE914" s="3">
        <f>(AD914/1000)*(10000/Ferez!$D$21)</f>
        <v>5.2228379530925996E-2</v>
      </c>
      <c r="AF914" s="3">
        <f t="shared" si="136"/>
        <v>2.804827077688071</v>
      </c>
      <c r="AG914" s="3">
        <f>AF914*Ferez!$D$19</f>
        <v>1.4024135388440355</v>
      </c>
      <c r="AH914" s="3">
        <f>(AG914/1000)*(10000/Ferez!$D$21)</f>
        <v>3.5060338471100891E-2</v>
      </c>
      <c r="AI914" s="3">
        <f>AE914*Ferez!$D$20</f>
        <v>0.19150405828006198</v>
      </c>
    </row>
    <row r="915" spans="1:35" x14ac:dyDescent="0.25">
      <c r="A915" s="4">
        <v>1691</v>
      </c>
      <c r="B915" s="21" t="s">
        <v>3522</v>
      </c>
      <c r="C915" s="104">
        <v>5</v>
      </c>
      <c r="D915" s="22" t="s">
        <v>2599</v>
      </c>
      <c r="E915" s="100">
        <v>42719</v>
      </c>
      <c r="F915" s="100">
        <v>44204</v>
      </c>
      <c r="G915" s="105">
        <v>4.0999999999999996</v>
      </c>
      <c r="H915" s="20" t="s">
        <v>2638</v>
      </c>
      <c r="I915" s="20" t="s">
        <v>2641</v>
      </c>
      <c r="J915" s="13">
        <v>3591</v>
      </c>
      <c r="K915" t="s">
        <v>110</v>
      </c>
      <c r="L915" t="s">
        <v>109</v>
      </c>
      <c r="M915" s="20" t="str">
        <f t="shared" si="130"/>
        <v>S</v>
      </c>
      <c r="N915" s="3">
        <v>3.9</v>
      </c>
      <c r="O915" s="23">
        <f t="shared" si="131"/>
        <v>3.9</v>
      </c>
      <c r="P915" s="3">
        <v>13.5</v>
      </c>
      <c r="Q915" s="3">
        <f>VLOOKUP(J915,Aux_H_adj!$X$2:$Y$922,2,FALSE)</f>
        <v>13.5</v>
      </c>
      <c r="R915" s="3">
        <f>VLOOKUP(J915,Aux_H_adj!$X$2:$Z$922,3,FALSE)</f>
        <v>16.399999999999999</v>
      </c>
      <c r="S915" s="3">
        <f t="shared" si="128"/>
        <v>4.2971834634811739</v>
      </c>
      <c r="T915" s="3">
        <v>37</v>
      </c>
      <c r="U915" s="23">
        <f t="shared" si="132"/>
        <v>16.46</v>
      </c>
      <c r="V915" s="3">
        <f t="shared" si="129"/>
        <v>5.2393807265851953</v>
      </c>
      <c r="W915" s="27">
        <f t="shared" si="133"/>
        <v>1.5E-3</v>
      </c>
      <c r="X915" s="27">
        <f t="shared" si="134"/>
        <v>2.2000000000000001E-3</v>
      </c>
      <c r="Y915" s="3">
        <f>VLOOKUP(K915,SSP!$B$2:$D$113,3,FALSE)</f>
        <v>0.34</v>
      </c>
      <c r="Z915" s="3">
        <f>EXP(Ferez!$B$8+Ferez!$B$9*LN(X915)+Ferez!$B$10*LN(O915)+Ferez!$B$11*LN(Y915))</f>
        <v>1.5871956666722302</v>
      </c>
      <c r="AA915" s="3">
        <f>EXP(Ferez!$C$8+Ferez!$C$9*LN(Z915))</f>
        <v>1.0561359701947006</v>
      </c>
      <c r="AB915" s="3">
        <f>Ferez!$D$8+Ferez!$D$9*Z915+Ferez!$D$10*AA915</f>
        <v>0.48773089560716393</v>
      </c>
      <c r="AC915" s="3">
        <f t="shared" si="135"/>
        <v>3.1310625324740946</v>
      </c>
      <c r="AD915" s="3">
        <f>AC915*Ferez!$D$19</f>
        <v>1.5655312662370473</v>
      </c>
      <c r="AE915" s="3">
        <f>(AD915/1000)*(10000/Ferez!$D$21)</f>
        <v>3.9138281655926185E-2</v>
      </c>
      <c r="AF915" s="3">
        <f t="shared" si="136"/>
        <v>2.0749265622793942</v>
      </c>
      <c r="AG915" s="3">
        <f>AF915*Ferez!$D$19</f>
        <v>1.0374632811396971</v>
      </c>
      <c r="AH915" s="3">
        <f>(AG915/1000)*(10000/Ferez!$D$21)</f>
        <v>2.5936582028492423E-2</v>
      </c>
      <c r="AI915" s="3">
        <f>AE915*Ferez!$D$20</f>
        <v>0.14350703273839602</v>
      </c>
    </row>
    <row r="916" spans="1:35" x14ac:dyDescent="0.25">
      <c r="A916" s="4">
        <v>1680</v>
      </c>
      <c r="B916" s="21" t="s">
        <v>3522</v>
      </c>
      <c r="C916" s="104">
        <v>5</v>
      </c>
      <c r="D916" s="22" t="s">
        <v>2599</v>
      </c>
      <c r="E916" s="100">
        <v>42719</v>
      </c>
      <c r="F916" s="100">
        <v>44204</v>
      </c>
      <c r="G916" s="105">
        <v>4.0999999999999996</v>
      </c>
      <c r="H916" s="20" t="s">
        <v>2631</v>
      </c>
      <c r="I916" s="20" t="s">
        <v>2632</v>
      </c>
      <c r="J916" s="13">
        <v>3592</v>
      </c>
      <c r="K916" t="s">
        <v>242</v>
      </c>
      <c r="L916" t="s">
        <v>172</v>
      </c>
      <c r="M916" s="20" t="str">
        <f t="shared" si="130"/>
        <v>S</v>
      </c>
      <c r="N916" s="3">
        <v>3.5</v>
      </c>
      <c r="O916" s="23">
        <f t="shared" si="131"/>
        <v>3.5</v>
      </c>
      <c r="P916" s="3">
        <v>14.4</v>
      </c>
      <c r="Q916" s="3">
        <f>VLOOKUP(J916,Aux_H_adj!$X$2:$Y$922,2,FALSE)</f>
        <v>6.3</v>
      </c>
      <c r="R916" s="3">
        <f>VLOOKUP(J916,Aux_H_adj!$X$2:$Z$922,3,FALSE)</f>
        <v>14.4</v>
      </c>
      <c r="S916" s="3">
        <f t="shared" si="128"/>
        <v>4.5836623610465859</v>
      </c>
      <c r="T916" s="3">
        <v>79</v>
      </c>
      <c r="U916" s="23">
        <f t="shared" si="132"/>
        <v>17.559999999999999</v>
      </c>
      <c r="V916" s="3">
        <f t="shared" si="129"/>
        <v>5.5895216013873643</v>
      </c>
      <c r="W916" s="27">
        <f t="shared" si="133"/>
        <v>1.6999999999999999E-3</v>
      </c>
      <c r="X916" s="27">
        <f t="shared" si="134"/>
        <v>2.5000000000000001E-3</v>
      </c>
      <c r="Y916" s="3">
        <f>VLOOKUP(K916,SSP!$B$2:$D$113,3,FALSE)</f>
        <v>0.49000000000000005</v>
      </c>
      <c r="Z916" s="3">
        <f>EXP(Ferez!$B$8+Ferez!$B$9*LN(X916)+Ferez!$B$10*LN(O916)+Ferez!$B$11*LN(Y916))</f>
        <v>2.3450251183430422</v>
      </c>
      <c r="AA916" s="3">
        <f>EXP(Ferez!$C$8+Ferez!$C$9*LN(Z916))</f>
        <v>1.4109004917540082</v>
      </c>
      <c r="AB916" s="3">
        <f>Ferez!$D$8+Ferez!$D$9*Z916+Ferez!$D$10*AA916</f>
        <v>0.55036369940834695</v>
      </c>
      <c r="AC916" s="3">
        <f t="shared" si="135"/>
        <v>4.3062893095053978</v>
      </c>
      <c r="AD916" s="3">
        <f>AC916*Ferez!$D$19</f>
        <v>2.1531446547526989</v>
      </c>
      <c r="AE916" s="3">
        <f>(AD916/1000)*(10000/Ferez!$D$21)</f>
        <v>5.3828616368817465E-2</v>
      </c>
      <c r="AF916" s="3">
        <f t="shared" si="136"/>
        <v>2.8953888177513889</v>
      </c>
      <c r="AG916" s="3">
        <f>AF916*Ferez!$D$19</f>
        <v>1.4476944088756944</v>
      </c>
      <c r="AH916" s="3">
        <f>(AG916/1000)*(10000/Ferez!$D$21)</f>
        <v>3.6192360221892358E-2</v>
      </c>
      <c r="AI916" s="3">
        <f>AE916*Ferez!$D$20</f>
        <v>0.1973715933523307</v>
      </c>
    </row>
    <row r="917" spans="1:35" x14ac:dyDescent="0.25">
      <c r="A917" s="4">
        <v>1681</v>
      </c>
      <c r="B917" s="21" t="s">
        <v>3522</v>
      </c>
      <c r="C917" s="104">
        <v>5</v>
      </c>
      <c r="D917" s="22" t="s">
        <v>2599</v>
      </c>
      <c r="E917" s="100">
        <v>42719</v>
      </c>
      <c r="F917" s="100">
        <v>44204</v>
      </c>
      <c r="G917" s="105">
        <v>4.0999999999999996</v>
      </c>
      <c r="H917" s="20" t="s">
        <v>2631</v>
      </c>
      <c r="I917" s="20" t="s">
        <v>2633</v>
      </c>
      <c r="J917" s="13">
        <v>3592</v>
      </c>
      <c r="K917" t="s">
        <v>242</v>
      </c>
      <c r="L917" t="s">
        <v>172</v>
      </c>
      <c r="M917" s="20" t="str">
        <f t="shared" si="130"/>
        <v>S</v>
      </c>
      <c r="N917" s="3">
        <v>3.5</v>
      </c>
      <c r="O917" s="23">
        <f t="shared" si="131"/>
        <v>3.5</v>
      </c>
      <c r="P917" s="3">
        <v>11.4</v>
      </c>
      <c r="Q917" s="3">
        <f>VLOOKUP(J917,Aux_H_adj!$X$2:$Y$922,2,FALSE)</f>
        <v>6.3</v>
      </c>
      <c r="R917" s="3">
        <f>VLOOKUP(J917,Aux_H_adj!$X$2:$Z$922,3,FALSE)</f>
        <v>14.4</v>
      </c>
      <c r="S917" s="3">
        <f t="shared" si="128"/>
        <v>3.6287327024952138</v>
      </c>
      <c r="T917" s="3">
        <v>79</v>
      </c>
      <c r="U917" s="23">
        <f t="shared" si="132"/>
        <v>13.9</v>
      </c>
      <c r="V917" s="3">
        <f t="shared" si="129"/>
        <v>4.4245074179546906</v>
      </c>
      <c r="W917" s="27">
        <f t="shared" si="133"/>
        <v>1E-3</v>
      </c>
      <c r="X917" s="27">
        <f t="shared" si="134"/>
        <v>1.5E-3</v>
      </c>
      <c r="Y917" s="3">
        <f>VLOOKUP(K917,SSP!$B$2:$D$113,3,FALSE)</f>
        <v>0.49000000000000005</v>
      </c>
      <c r="Z917" s="3">
        <f>EXP(Ferez!$B$8+Ferez!$B$9*LN(X917)+Ferez!$B$10*LN(O917)+Ferez!$B$11*LN(Y917))</f>
        <v>1.4471506415783399</v>
      </c>
      <c r="AA917" s="3">
        <f>EXP(Ferez!$C$8+Ferez!$C$9*LN(Z917))</f>
        <v>0.98617599242039133</v>
      </c>
      <c r="AB917" s="3">
        <f>Ferez!$D$8+Ferez!$D$9*Z917+Ferez!$D$10*AA917</f>
        <v>0.4765359063540654</v>
      </c>
      <c r="AC917" s="3">
        <f t="shared" si="135"/>
        <v>2.9098625403527967</v>
      </c>
      <c r="AD917" s="3">
        <f>AC917*Ferez!$D$19</f>
        <v>1.4549312701763983</v>
      </c>
      <c r="AE917" s="3">
        <f>(AD917/1000)*(10000/Ferez!$D$21)</f>
        <v>3.6373281754409958E-2</v>
      </c>
      <c r="AF917" s="3">
        <f t="shared" si="136"/>
        <v>1.9236865479324052</v>
      </c>
      <c r="AG917" s="3">
        <f>AF917*Ferez!$D$19</f>
        <v>0.96184327396620262</v>
      </c>
      <c r="AH917" s="3">
        <f>(AG917/1000)*(10000/Ferez!$D$21)</f>
        <v>2.4046081849155063E-2</v>
      </c>
      <c r="AI917" s="3">
        <f>AE917*Ferez!$D$20</f>
        <v>0.13336869976616983</v>
      </c>
    </row>
    <row r="918" spans="1:35" x14ac:dyDescent="0.25">
      <c r="A918" s="4">
        <v>1684</v>
      </c>
      <c r="B918" s="21" t="s">
        <v>3522</v>
      </c>
      <c r="C918" s="104">
        <v>5</v>
      </c>
      <c r="D918" s="22" t="s">
        <v>2599</v>
      </c>
      <c r="E918" s="100">
        <v>42719</v>
      </c>
      <c r="F918" s="100">
        <v>44204</v>
      </c>
      <c r="G918" s="105">
        <v>4.0999999999999996</v>
      </c>
      <c r="H918" s="20" t="s">
        <v>2631</v>
      </c>
      <c r="I918" s="20" t="s">
        <v>2634</v>
      </c>
      <c r="J918" s="13">
        <v>3592</v>
      </c>
      <c r="K918" t="s">
        <v>242</v>
      </c>
      <c r="L918" t="s">
        <v>172</v>
      </c>
      <c r="M918" s="20" t="str">
        <f t="shared" si="130"/>
        <v>S</v>
      </c>
      <c r="N918" s="3">
        <v>3.5</v>
      </c>
      <c r="O918" s="23">
        <f t="shared" si="131"/>
        <v>3.04</v>
      </c>
      <c r="P918" s="3">
        <v>8.8000000000000007</v>
      </c>
      <c r="Q918" s="3">
        <f>VLOOKUP(J918,Aux_H_adj!$X$2:$Y$922,2,FALSE)</f>
        <v>6.3</v>
      </c>
      <c r="R918" s="3">
        <f>VLOOKUP(J918,Aux_H_adj!$X$2:$Z$922,3,FALSE)</f>
        <v>14.4</v>
      </c>
      <c r="S918" s="3">
        <f t="shared" si="128"/>
        <v>2.8011269984173581</v>
      </c>
      <c r="T918" s="3">
        <v>79</v>
      </c>
      <c r="U918" s="23">
        <f t="shared" si="132"/>
        <v>10.73</v>
      </c>
      <c r="V918" s="3">
        <f t="shared" si="129"/>
        <v>3.4154650787520744</v>
      </c>
      <c r="W918" s="27">
        <f t="shared" si="133"/>
        <v>5.9999999999999995E-4</v>
      </c>
      <c r="X918" s="27">
        <f t="shared" si="134"/>
        <v>8.9999999999999998E-4</v>
      </c>
      <c r="Y918" s="3">
        <f>VLOOKUP(K918,SSP!$B$2:$D$113,3,FALSE)</f>
        <v>0.49000000000000005</v>
      </c>
      <c r="Z918" s="3">
        <f>EXP(Ferez!$B$8+Ferez!$B$9*LN(X918)+Ferez!$B$10*LN(O918)+Ferez!$B$11*LN(Y918))</f>
        <v>0.77990794731542668</v>
      </c>
      <c r="AA918" s="3">
        <f>EXP(Ferez!$C$8+Ferez!$C$9*LN(Z918))</f>
        <v>0.62338657659491259</v>
      </c>
      <c r="AB918" s="3">
        <f>Ferez!$D$8+Ferez!$D$9*Z918+Ferez!$D$10*AA918</f>
        <v>0.42573808596525725</v>
      </c>
      <c r="AC918" s="3">
        <f t="shared" si="135"/>
        <v>1.8290326098755967</v>
      </c>
      <c r="AD918" s="3">
        <f>AC918*Ferez!$D$19</f>
        <v>0.91451630493779834</v>
      </c>
      <c r="AE918" s="3">
        <f>(AD918/1000)*(10000/Ferez!$D$21)</f>
        <v>2.2862907623444957E-2</v>
      </c>
      <c r="AF918" s="3">
        <f t="shared" si="136"/>
        <v>1.205646033280684</v>
      </c>
      <c r="AG918" s="3">
        <f>AF918*Ferez!$D$19</f>
        <v>0.60282301664034199</v>
      </c>
      <c r="AH918" s="3">
        <f>(AG918/1000)*(10000/Ferez!$D$21)</f>
        <v>1.5070575416008552E-2</v>
      </c>
      <c r="AI918" s="3">
        <f>AE918*Ferez!$D$20</f>
        <v>8.3830661285964836E-2</v>
      </c>
    </row>
    <row r="919" spans="1:35" x14ac:dyDescent="0.25">
      <c r="A919" s="4">
        <v>1686</v>
      </c>
      <c r="B919" s="21" t="s">
        <v>3522</v>
      </c>
      <c r="C919" s="104">
        <v>5</v>
      </c>
      <c r="D919" s="22" t="s">
        <v>2599</v>
      </c>
      <c r="E919" s="100">
        <v>42719</v>
      </c>
      <c r="F919" s="100">
        <v>44204</v>
      </c>
      <c r="G919" s="105">
        <v>4.0999999999999996</v>
      </c>
      <c r="H919" s="20" t="s">
        <v>2631</v>
      </c>
      <c r="I919" s="20" t="s">
        <v>2635</v>
      </c>
      <c r="J919" s="13">
        <v>3592</v>
      </c>
      <c r="K919" t="s">
        <v>242</v>
      </c>
      <c r="L919" t="s">
        <v>172</v>
      </c>
      <c r="M919" s="20" t="str">
        <f t="shared" si="130"/>
        <v>S</v>
      </c>
      <c r="N919" s="3">
        <v>3.5</v>
      </c>
      <c r="O919" s="23">
        <f t="shared" si="131"/>
        <v>2</v>
      </c>
      <c r="P919" s="3">
        <v>6.3</v>
      </c>
      <c r="Q919" s="3">
        <f>VLOOKUP(J919,Aux_H_adj!$X$2:$Y$922,2,FALSE)</f>
        <v>6.3</v>
      </c>
      <c r="R919" s="3">
        <f>VLOOKUP(J919,Aux_H_adj!$X$2:$Z$922,3,FALSE)</f>
        <v>14.4</v>
      </c>
      <c r="S919" s="3">
        <f t="shared" si="128"/>
        <v>2.0053522829578814</v>
      </c>
      <c r="T919" s="3">
        <v>79</v>
      </c>
      <c r="U919" s="23">
        <f t="shared" si="132"/>
        <v>7.68</v>
      </c>
      <c r="V919" s="3">
        <f t="shared" si="129"/>
        <v>2.4446199258915122</v>
      </c>
      <c r="W919" s="27">
        <f t="shared" si="133"/>
        <v>2.9999999999999997E-4</v>
      </c>
      <c r="X919" s="27">
        <f t="shared" si="134"/>
        <v>5.0000000000000001E-4</v>
      </c>
      <c r="Y919" s="3">
        <f>VLOOKUP(K919,SSP!$B$2:$D$113,3,FALSE)</f>
        <v>0.49000000000000005</v>
      </c>
      <c r="Z919" s="3">
        <f>EXP(Ferez!$B$8+Ferez!$B$9*LN(X919)+Ferez!$B$10*LN(O919)+Ferez!$B$11*LN(Y919))</f>
        <v>0.29921887819104587</v>
      </c>
      <c r="AA919" s="3">
        <f>EXP(Ferez!$C$8+Ferez!$C$9*LN(Z919))</f>
        <v>0.30623695389020639</v>
      </c>
      <c r="AB919" s="3">
        <f>Ferez!$D$8+Ferez!$D$9*Z919+Ferez!$D$10*AA919</f>
        <v>0.39395316404186698</v>
      </c>
      <c r="AC919" s="3">
        <f t="shared" si="135"/>
        <v>0.99940899612311918</v>
      </c>
      <c r="AD919" s="3">
        <f>AC919*Ferez!$D$19</f>
        <v>0.49970449806155959</v>
      </c>
      <c r="AE919" s="3">
        <f>(AD919/1000)*(10000/Ferez!$D$21)</f>
        <v>1.2492612451538989E-2</v>
      </c>
      <c r="AF919" s="3">
        <f t="shared" si="136"/>
        <v>0.69317204223291284</v>
      </c>
      <c r="AG919" s="3">
        <f>AF919*Ferez!$D$19</f>
        <v>0.34658602111645642</v>
      </c>
      <c r="AH919" s="3">
        <f>(AG919/1000)*(10000/Ferez!$D$21)</f>
        <v>8.6646505279114102E-3</v>
      </c>
      <c r="AI919" s="3">
        <f>AE919*Ferez!$D$20</f>
        <v>4.5806245655642959E-2</v>
      </c>
    </row>
    <row r="920" spans="1:35" x14ac:dyDescent="0.25">
      <c r="A920" s="4">
        <v>1687</v>
      </c>
      <c r="B920" s="21" t="s">
        <v>3522</v>
      </c>
      <c r="C920" s="104">
        <v>5</v>
      </c>
      <c r="D920" s="22" t="s">
        <v>2599</v>
      </c>
      <c r="E920" s="100">
        <v>42719</v>
      </c>
      <c r="F920" s="100">
        <v>44204</v>
      </c>
      <c r="G920" s="105">
        <v>4.0999999999999996</v>
      </c>
      <c r="H920" s="20" t="s">
        <v>2631</v>
      </c>
      <c r="I920" s="20" t="s">
        <v>2636</v>
      </c>
      <c r="J920" s="13">
        <v>3592</v>
      </c>
      <c r="K920" t="s">
        <v>242</v>
      </c>
      <c r="L920" t="s">
        <v>172</v>
      </c>
      <c r="M920" s="20" t="str">
        <f t="shared" si="130"/>
        <v>S</v>
      </c>
      <c r="N920" s="3">
        <v>3.5</v>
      </c>
      <c r="O920" s="23">
        <f t="shared" si="131"/>
        <v>3.5</v>
      </c>
      <c r="P920" s="3">
        <v>14</v>
      </c>
      <c r="Q920" s="3">
        <f>VLOOKUP(J920,Aux_H_adj!$X$2:$Y$922,2,FALSE)</f>
        <v>6.3</v>
      </c>
      <c r="R920" s="3">
        <f>VLOOKUP(J920,Aux_H_adj!$X$2:$Z$922,3,FALSE)</f>
        <v>14.4</v>
      </c>
      <c r="S920" s="3">
        <f t="shared" si="128"/>
        <v>4.45633840657307</v>
      </c>
      <c r="T920" s="3">
        <v>79</v>
      </c>
      <c r="U920" s="23">
        <f t="shared" si="132"/>
        <v>17.07</v>
      </c>
      <c r="V920" s="3">
        <f t="shared" si="129"/>
        <v>5.4335497571573068</v>
      </c>
      <c r="W920" s="27">
        <f t="shared" si="133"/>
        <v>1.6000000000000001E-3</v>
      </c>
      <c r="X920" s="27">
        <f t="shared" si="134"/>
        <v>2.3E-3</v>
      </c>
      <c r="Y920" s="3">
        <f>VLOOKUP(K920,SSP!$B$2:$D$113,3,FALSE)</f>
        <v>0.49000000000000005</v>
      </c>
      <c r="Z920" s="3">
        <f>EXP(Ferez!$B$8+Ferez!$B$9*LN(X920)+Ferez!$B$10*LN(O920)+Ferez!$B$11*LN(Y920))</f>
        <v>2.1673505908442725</v>
      </c>
      <c r="AA920" s="3">
        <f>EXP(Ferez!$C$8+Ferez!$C$9*LN(Z920))</f>
        <v>1.3307835081761614</v>
      </c>
      <c r="AB920" s="3">
        <f>Ferez!$D$8+Ferez!$D$9*Z920+Ferez!$D$10*AA920</f>
        <v>0.5354156421048053</v>
      </c>
      <c r="AC920" s="3">
        <f t="shared" si="135"/>
        <v>4.0335497411252392</v>
      </c>
      <c r="AD920" s="3">
        <f>AC920*Ferez!$D$19</f>
        <v>2.0167748705626196</v>
      </c>
      <c r="AE920" s="3">
        <f>(AD920/1000)*(10000/Ferez!$D$21)</f>
        <v>5.0419371764065489E-2</v>
      </c>
      <c r="AF920" s="3">
        <f t="shared" si="136"/>
        <v>2.7027662329490778</v>
      </c>
      <c r="AG920" s="3">
        <f>AF920*Ferez!$D$19</f>
        <v>1.3513831164745389</v>
      </c>
      <c r="AH920" s="3">
        <f>(AG920/1000)*(10000/Ferez!$D$21)</f>
        <v>3.378457791186347E-2</v>
      </c>
      <c r="AI920" s="3">
        <f>AE920*Ferez!$D$20</f>
        <v>0.18487102980157344</v>
      </c>
    </row>
    <row r="921" spans="1:35" x14ac:dyDescent="0.25">
      <c r="A921" s="4">
        <v>1688</v>
      </c>
      <c r="B921" s="21" t="s">
        <v>3522</v>
      </c>
      <c r="C921" s="104">
        <v>5</v>
      </c>
      <c r="D921" s="22" t="s">
        <v>2599</v>
      </c>
      <c r="E921" s="100">
        <v>42719</v>
      </c>
      <c r="F921" s="100">
        <v>44204</v>
      </c>
      <c r="G921" s="105">
        <v>4.0999999999999996</v>
      </c>
      <c r="H921" s="20" t="s">
        <v>2631</v>
      </c>
      <c r="I921" s="20" t="s">
        <v>2637</v>
      </c>
      <c r="J921" s="13">
        <v>3592</v>
      </c>
      <c r="K921" t="s">
        <v>242</v>
      </c>
      <c r="L921" t="s">
        <v>172</v>
      </c>
      <c r="M921" s="20" t="str">
        <f t="shared" si="130"/>
        <v>S</v>
      </c>
      <c r="N921" s="3">
        <v>3.5</v>
      </c>
      <c r="O921" s="23">
        <f t="shared" si="131"/>
        <v>3.5</v>
      </c>
      <c r="P921" s="3">
        <v>11.8</v>
      </c>
      <c r="Q921" s="3">
        <f>VLOOKUP(J921,Aux_H_adj!$X$2:$Y$922,2,FALSE)</f>
        <v>6.3</v>
      </c>
      <c r="R921" s="3">
        <f>VLOOKUP(J921,Aux_H_adj!$X$2:$Z$922,3,FALSE)</f>
        <v>14.4</v>
      </c>
      <c r="S921" s="3">
        <f t="shared" si="128"/>
        <v>3.7560566569687301</v>
      </c>
      <c r="T921" s="3">
        <v>79</v>
      </c>
      <c r="U921" s="23">
        <f t="shared" si="132"/>
        <v>14.39</v>
      </c>
      <c r="V921" s="3">
        <f t="shared" si="129"/>
        <v>4.5804792621847481</v>
      </c>
      <c r="W921" s="27">
        <f t="shared" si="133"/>
        <v>1.1000000000000001E-3</v>
      </c>
      <c r="X921" s="27">
        <f t="shared" si="134"/>
        <v>1.6000000000000001E-3</v>
      </c>
      <c r="Y921" s="3">
        <f>VLOOKUP(K921,SSP!$B$2:$D$113,3,FALSE)</f>
        <v>0.49000000000000005</v>
      </c>
      <c r="Z921" s="3">
        <f>EXP(Ferez!$B$8+Ferez!$B$9*LN(X921)+Ferez!$B$10*LN(O921)+Ferez!$B$11*LN(Y921))</f>
        <v>1.5381518195456865</v>
      </c>
      <c r="AA921" s="3">
        <f>EXP(Ferez!$C$8+Ferez!$C$9*LN(Z921))</f>
        <v>1.0318245199799092</v>
      </c>
      <c r="AB921" s="3">
        <f>Ferez!$D$8+Ferez!$D$9*Z921+Ferez!$D$10*AA921</f>
        <v>0.48379414520964703</v>
      </c>
      <c r="AC921" s="3">
        <f t="shared" si="135"/>
        <v>3.0537704847352427</v>
      </c>
      <c r="AD921" s="3">
        <f>AC921*Ferez!$D$19</f>
        <v>1.5268852423676214</v>
      </c>
      <c r="AE921" s="3">
        <f>(AD921/1000)*(10000/Ferez!$D$21)</f>
        <v>3.8172131059190532E-2</v>
      </c>
      <c r="AF921" s="3">
        <f t="shared" si="136"/>
        <v>2.0219459647553335</v>
      </c>
      <c r="AG921" s="3">
        <f>AF921*Ferez!$D$19</f>
        <v>1.0109729823776668</v>
      </c>
      <c r="AH921" s="3">
        <f>(AG921/1000)*(10000/Ferez!$D$21)</f>
        <v>2.5274324559441671E-2</v>
      </c>
      <c r="AI921" s="3">
        <f>AE921*Ferez!$D$20</f>
        <v>0.13996448055036528</v>
      </c>
    </row>
    <row r="922" spans="1:35" x14ac:dyDescent="0.25">
      <c r="A922" s="4">
        <v>1678</v>
      </c>
      <c r="B922" s="21" t="s">
        <v>3522</v>
      </c>
      <c r="C922" s="104">
        <v>5</v>
      </c>
      <c r="D922" s="22" t="s">
        <v>2599</v>
      </c>
      <c r="E922" s="100">
        <v>42719</v>
      </c>
      <c r="F922" s="100">
        <v>44204</v>
      </c>
      <c r="G922" s="105">
        <v>4.0999999999999996</v>
      </c>
      <c r="H922" s="20" t="s">
        <v>2628</v>
      </c>
      <c r="I922" s="20" t="s">
        <v>2629</v>
      </c>
      <c r="J922" s="13">
        <v>3593</v>
      </c>
      <c r="K922" t="s">
        <v>173</v>
      </c>
      <c r="L922" t="s">
        <v>172</v>
      </c>
      <c r="M922" s="20" t="str">
        <f t="shared" si="130"/>
        <v>S</v>
      </c>
      <c r="N922" s="3">
        <v>3.5</v>
      </c>
      <c r="O922" s="23">
        <f t="shared" si="131"/>
        <v>3.5</v>
      </c>
      <c r="P922" s="3">
        <v>12.2</v>
      </c>
      <c r="Q922" s="3">
        <f>VLOOKUP(J922,Aux_H_adj!$X$2:$Y$922,2,FALSE)</f>
        <v>9.4</v>
      </c>
      <c r="R922" s="3">
        <f>VLOOKUP(J922,Aux_H_adj!$X$2:$Z$922,3,FALSE)</f>
        <v>12.2</v>
      </c>
      <c r="S922" s="3">
        <f t="shared" si="128"/>
        <v>3.883380611442246</v>
      </c>
      <c r="T922" s="3">
        <v>48.1</v>
      </c>
      <c r="U922" s="23">
        <f t="shared" si="132"/>
        <v>14.87</v>
      </c>
      <c r="V922" s="3">
        <f t="shared" si="129"/>
        <v>4.7332680075529669</v>
      </c>
      <c r="W922" s="27">
        <f t="shared" si="133"/>
        <v>1.1999999999999999E-3</v>
      </c>
      <c r="X922" s="27">
        <f t="shared" si="134"/>
        <v>1.8E-3</v>
      </c>
      <c r="Y922" s="3">
        <f>VLOOKUP(K922,SSP!$B$2:$D$113,3,FALSE)</f>
        <v>0.47999999999999932</v>
      </c>
      <c r="Z922" s="3">
        <f>EXP(Ferez!$B$8+Ferez!$B$9*LN(X922)+Ferez!$B$10*LN(O922)+Ferez!$B$11*LN(Y922))</f>
        <v>1.6833775787366425</v>
      </c>
      <c r="AA922" s="3">
        <f>EXP(Ferez!$C$8+Ferez!$C$9*LN(Z922))</f>
        <v>1.103260224813648</v>
      </c>
      <c r="AB922" s="3">
        <f>Ferez!$D$8+Ferez!$D$9*Z922+Ferez!$D$10*AA922</f>
        <v>0.49549917937696164</v>
      </c>
      <c r="AC922" s="3">
        <f t="shared" si="135"/>
        <v>3.282136982927252</v>
      </c>
      <c r="AD922" s="3">
        <f>AC922*Ferez!$D$19</f>
        <v>1.641068491463626</v>
      </c>
      <c r="AE922" s="3">
        <f>(AD922/1000)*(10000/Ferez!$D$21)</f>
        <v>4.1026712286590647E-2</v>
      </c>
      <c r="AF922" s="3">
        <f t="shared" si="136"/>
        <v>2.1788767581136042</v>
      </c>
      <c r="AG922" s="3">
        <f>AF922*Ferez!$D$19</f>
        <v>1.0894383790568021</v>
      </c>
      <c r="AH922" s="3">
        <f>(AG922/1000)*(10000/Ferez!$D$21)</f>
        <v>2.7235959476420053E-2</v>
      </c>
      <c r="AI922" s="3">
        <f>AE922*Ferez!$D$20</f>
        <v>0.1504312783841657</v>
      </c>
    </row>
    <row r="923" spans="1:35" x14ac:dyDescent="0.25">
      <c r="A923" s="4">
        <v>1679</v>
      </c>
      <c r="B923" s="21" t="s">
        <v>3522</v>
      </c>
      <c r="C923" s="104">
        <v>5</v>
      </c>
      <c r="D923" s="22" t="s">
        <v>2599</v>
      </c>
      <c r="E923" s="100">
        <v>42719</v>
      </c>
      <c r="F923" s="100">
        <v>44204</v>
      </c>
      <c r="G923" s="105">
        <v>4.0999999999999996</v>
      </c>
      <c r="H923" s="20" t="s">
        <v>2628</v>
      </c>
      <c r="I923" s="20" t="s">
        <v>2630</v>
      </c>
      <c r="J923" s="13">
        <v>3593</v>
      </c>
      <c r="K923" t="s">
        <v>173</v>
      </c>
      <c r="L923" t="s">
        <v>172</v>
      </c>
      <c r="M923" s="20" t="str">
        <f t="shared" si="130"/>
        <v>S</v>
      </c>
      <c r="N923" s="3">
        <v>3.5</v>
      </c>
      <c r="O923" s="23">
        <f t="shared" si="131"/>
        <v>3.25</v>
      </c>
      <c r="P923" s="3">
        <v>9.4</v>
      </c>
      <c r="Q923" s="3">
        <f>VLOOKUP(J923,Aux_H_adj!$X$2:$Y$922,2,FALSE)</f>
        <v>9.4</v>
      </c>
      <c r="R923" s="3">
        <f>VLOOKUP(J923,Aux_H_adj!$X$2:$Z$922,3,FALSE)</f>
        <v>12.2</v>
      </c>
      <c r="S923" s="3">
        <f t="shared" si="128"/>
        <v>2.9921129301276324</v>
      </c>
      <c r="T923" s="3">
        <v>48.1</v>
      </c>
      <c r="U923" s="23">
        <f t="shared" si="132"/>
        <v>11.46</v>
      </c>
      <c r="V923" s="3">
        <f t="shared" si="129"/>
        <v>3.6478312956662413</v>
      </c>
      <c r="W923" s="27">
        <f t="shared" si="133"/>
        <v>6.9999999999999999E-4</v>
      </c>
      <c r="X923" s="27">
        <f t="shared" si="134"/>
        <v>1E-3</v>
      </c>
      <c r="Y923" s="3">
        <f>VLOOKUP(K923,SSP!$B$2:$D$113,3,FALSE)</f>
        <v>0.47999999999999932</v>
      </c>
      <c r="Z923" s="3">
        <f>EXP(Ferez!$B$8+Ferez!$B$9*LN(X923)+Ferez!$B$10*LN(O923)+Ferez!$B$11*LN(Y923))</f>
        <v>0.89953844648068015</v>
      </c>
      <c r="AA923" s="3">
        <f>EXP(Ferez!$C$8+Ferez!$C$9*LN(Z923))</f>
        <v>0.69301408920516305</v>
      </c>
      <c r="AB923" s="3">
        <f>Ferez!$D$8+Ferez!$D$9*Z923+Ferez!$D$10*AA923</f>
        <v>0.43445054953031925</v>
      </c>
      <c r="AC923" s="3">
        <f t="shared" si="135"/>
        <v>2.0270030852161627</v>
      </c>
      <c r="AD923" s="3">
        <f>AC923*Ferez!$D$19</f>
        <v>1.0135015426080813</v>
      </c>
      <c r="AE923" s="3">
        <f>(AD923/1000)*(10000/Ferez!$D$21)</f>
        <v>2.5337538565202031E-2</v>
      </c>
      <c r="AF923" s="3">
        <f t="shared" si="136"/>
        <v>1.3339889960109994</v>
      </c>
      <c r="AG923" s="3">
        <f>AF923*Ferez!$D$19</f>
        <v>0.6669944980054997</v>
      </c>
      <c r="AH923" s="3">
        <f>(AG923/1000)*(10000/Ferez!$D$21)</f>
        <v>1.6674862450137492E-2</v>
      </c>
      <c r="AI923" s="3">
        <f>AE923*Ferez!$D$20</f>
        <v>9.2904308072407446E-2</v>
      </c>
    </row>
    <row r="924" spans="1:35" x14ac:dyDescent="0.25">
      <c r="A924" s="4">
        <v>1676</v>
      </c>
      <c r="B924" s="21" t="s">
        <v>3522</v>
      </c>
      <c r="C924" s="104">
        <v>5</v>
      </c>
      <c r="D924" s="22" t="s">
        <v>2599</v>
      </c>
      <c r="E924" s="100">
        <v>42719</v>
      </c>
      <c r="F924" s="100">
        <v>44204</v>
      </c>
      <c r="G924" s="105">
        <v>4.0999999999999996</v>
      </c>
      <c r="H924" s="20" t="s">
        <v>2625</v>
      </c>
      <c r="I924" s="20" t="s">
        <v>2626</v>
      </c>
      <c r="J924" s="13">
        <v>3594</v>
      </c>
      <c r="K924" t="s">
        <v>9</v>
      </c>
      <c r="L924" t="s">
        <v>232</v>
      </c>
      <c r="M924" s="20" t="str">
        <f t="shared" si="130"/>
        <v>S</v>
      </c>
      <c r="N924" s="3">
        <v>3.9</v>
      </c>
      <c r="O924" s="23">
        <f t="shared" si="131"/>
        <v>3.9</v>
      </c>
      <c r="P924" s="3">
        <v>11</v>
      </c>
      <c r="Q924" s="3">
        <f>VLOOKUP(J924,Aux_H_adj!$X$2:$Y$922,2,FALSE)</f>
        <v>6.5</v>
      </c>
      <c r="R924" s="3">
        <f>VLOOKUP(J924,Aux_H_adj!$X$2:$Z$922,3,FALSE)</f>
        <v>11</v>
      </c>
      <c r="S924" s="3">
        <f t="shared" si="128"/>
        <v>3.5014087480216975</v>
      </c>
      <c r="T924" s="3">
        <v>22</v>
      </c>
      <c r="U924" s="23">
        <f t="shared" si="132"/>
        <v>13.41</v>
      </c>
      <c r="V924" s="3">
        <f t="shared" si="129"/>
        <v>4.2685355737246331</v>
      </c>
      <c r="W924" s="27">
        <f t="shared" si="133"/>
        <v>1E-3</v>
      </c>
      <c r="X924" s="27">
        <f t="shared" si="134"/>
        <v>1.4E-3</v>
      </c>
      <c r="Y924" s="3">
        <f>VLOOKUP(K924,SSP!$B$2:$D$113,3,FALSE)</f>
        <v>0.76000000000000079</v>
      </c>
      <c r="Z924" s="3">
        <f>EXP(Ferez!$B$8+Ferez!$B$9*LN(X924)+Ferez!$B$10*LN(O924)+Ferez!$B$11*LN(Y924))</f>
        <v>2.3563359298473912</v>
      </c>
      <c r="AA924" s="3">
        <f>EXP(Ferez!$C$8+Ferez!$C$9*LN(Z924))</f>
        <v>1.4159466307014681</v>
      </c>
      <c r="AB924" s="3">
        <f>Ferez!$D$8+Ferez!$D$9*Z924+Ferez!$D$10*AA924</f>
        <v>0.55131996423144702</v>
      </c>
      <c r="AC924" s="3">
        <f t="shared" si="135"/>
        <v>4.3236025247803065</v>
      </c>
      <c r="AD924" s="3">
        <f>AC924*Ferez!$D$19</f>
        <v>2.1618012623901532</v>
      </c>
      <c r="AE924" s="3">
        <f>(AD924/1000)*(10000/Ferez!$D$21)</f>
        <v>5.4045031559753827E-2</v>
      </c>
      <c r="AF924" s="3">
        <f t="shared" si="136"/>
        <v>2.9076558940788382</v>
      </c>
      <c r="AG924" s="3">
        <f>AF924*Ferez!$D$19</f>
        <v>1.4538279470394191</v>
      </c>
      <c r="AH924" s="3">
        <f>(AG924/1000)*(10000/Ferez!$D$21)</f>
        <v>3.6345698675985479E-2</v>
      </c>
      <c r="AI924" s="3">
        <f>AE924*Ferez!$D$20</f>
        <v>0.19816511571909737</v>
      </c>
    </row>
    <row r="925" spans="1:35" x14ac:dyDescent="0.25">
      <c r="A925" s="4">
        <v>1677</v>
      </c>
      <c r="B925" s="21" t="s">
        <v>3522</v>
      </c>
      <c r="C925" s="104">
        <v>5</v>
      </c>
      <c r="D925" s="22" t="s">
        <v>2599</v>
      </c>
      <c r="E925" s="100">
        <v>42719</v>
      </c>
      <c r="F925" s="100">
        <v>44204</v>
      </c>
      <c r="G925" s="105">
        <v>4.0999999999999996</v>
      </c>
      <c r="H925" s="20" t="s">
        <v>2625</v>
      </c>
      <c r="I925" s="20" t="s">
        <v>2627</v>
      </c>
      <c r="J925" s="13">
        <v>3594</v>
      </c>
      <c r="K925" t="s">
        <v>9</v>
      </c>
      <c r="L925" t="s">
        <v>232</v>
      </c>
      <c r="M925" s="20" t="str">
        <f t="shared" si="130"/>
        <v>S</v>
      </c>
      <c r="N925" s="3">
        <v>3.9</v>
      </c>
      <c r="O925" s="23">
        <f t="shared" si="131"/>
        <v>2.1</v>
      </c>
      <c r="P925" s="3">
        <v>6.5</v>
      </c>
      <c r="Q925" s="3">
        <f>VLOOKUP(J925,Aux_H_adj!$X$2:$Y$922,2,FALSE)</f>
        <v>6.5</v>
      </c>
      <c r="R925" s="3">
        <f>VLOOKUP(J925,Aux_H_adj!$X$2:$Z$922,3,FALSE)</f>
        <v>11</v>
      </c>
      <c r="S925" s="3">
        <f t="shared" si="128"/>
        <v>2.0690142601946393</v>
      </c>
      <c r="T925" s="3">
        <v>22</v>
      </c>
      <c r="U925" s="23">
        <f t="shared" si="132"/>
        <v>7.92</v>
      </c>
      <c r="V925" s="3">
        <f t="shared" si="129"/>
        <v>2.5210142985756221</v>
      </c>
      <c r="W925" s="27">
        <f t="shared" si="133"/>
        <v>2.9999999999999997E-4</v>
      </c>
      <c r="X925" s="27">
        <f t="shared" si="134"/>
        <v>5.0000000000000001E-4</v>
      </c>
      <c r="Y925" s="3">
        <f>VLOOKUP(K925,SSP!$B$2:$D$113,3,FALSE)</f>
        <v>0.76000000000000079</v>
      </c>
      <c r="Z925" s="3">
        <f>EXP(Ferez!$B$8+Ferez!$B$9*LN(X925)+Ferez!$B$10*LN(O925)+Ferez!$B$11*LN(Y925))</f>
        <v>0.49114869331372607</v>
      </c>
      <c r="AA925" s="3">
        <f>EXP(Ferez!$C$8+Ferez!$C$9*LN(Z925))</f>
        <v>0.44233097169887575</v>
      </c>
      <c r="AB925" s="3">
        <f>Ferez!$D$8+Ferez!$D$9*Z925+Ferez!$D$10*AA925</f>
        <v>0.40582842438464434</v>
      </c>
      <c r="AC925" s="3">
        <f t="shared" si="135"/>
        <v>1.3393080893972462</v>
      </c>
      <c r="AD925" s="3">
        <f>AC925*Ferez!$D$19</f>
        <v>0.66965404469862311</v>
      </c>
      <c r="AE925" s="3">
        <f>(AD925/1000)*(10000/Ferez!$D$21)</f>
        <v>1.6741351117465577E-2</v>
      </c>
      <c r="AF925" s="3">
        <f t="shared" si="136"/>
        <v>0.89697711769837041</v>
      </c>
      <c r="AG925" s="3">
        <f>AF925*Ferez!$D$19</f>
        <v>0.4484885588491852</v>
      </c>
      <c r="AH925" s="3">
        <f>(AG925/1000)*(10000/Ferez!$D$21)</f>
        <v>1.121221397122963E-2</v>
      </c>
      <c r="AI925" s="3">
        <f>AE925*Ferez!$D$20</f>
        <v>6.1384954097373781E-2</v>
      </c>
    </row>
    <row r="926" spans="1:35" x14ac:dyDescent="0.25">
      <c r="A926" s="4">
        <v>1674</v>
      </c>
      <c r="B926" s="21" t="s">
        <v>3522</v>
      </c>
      <c r="C926" s="104">
        <v>5</v>
      </c>
      <c r="D926" s="22" t="s">
        <v>2599</v>
      </c>
      <c r="E926" s="100">
        <v>42719</v>
      </c>
      <c r="F926" s="100">
        <v>44204</v>
      </c>
      <c r="G926" s="105">
        <v>4.0999999999999996</v>
      </c>
      <c r="H926" s="20" t="s">
        <v>2622</v>
      </c>
      <c r="I926" s="20" t="s">
        <v>2623</v>
      </c>
      <c r="J926" s="13">
        <v>3595</v>
      </c>
      <c r="K926" t="s">
        <v>5</v>
      </c>
      <c r="L926" t="s">
        <v>186</v>
      </c>
      <c r="M926" s="20" t="str">
        <f t="shared" si="130"/>
        <v>S</v>
      </c>
      <c r="N926" s="3">
        <v>4</v>
      </c>
      <c r="O926" s="23">
        <f t="shared" si="131"/>
        <v>4</v>
      </c>
      <c r="P926" s="3">
        <v>22.6</v>
      </c>
      <c r="Q926" s="3">
        <f>VLOOKUP(J926,Aux_H_adj!$X$2:$Y$922,2,FALSE)</f>
        <v>13.7</v>
      </c>
      <c r="R926" s="3">
        <f>VLOOKUP(J926,Aux_H_adj!$X$2:$Z$922,3,FALSE)</f>
        <v>22.6</v>
      </c>
      <c r="S926" s="3">
        <f t="shared" si="128"/>
        <v>7.1938034277536698</v>
      </c>
      <c r="T926" s="3">
        <v>46.9</v>
      </c>
      <c r="U926" s="23">
        <f t="shared" si="132"/>
        <v>27.55</v>
      </c>
      <c r="V926" s="3">
        <f t="shared" si="129"/>
        <v>8.7694373643634336</v>
      </c>
      <c r="W926" s="27">
        <f t="shared" si="133"/>
        <v>4.1000000000000003E-3</v>
      </c>
      <c r="X926" s="27">
        <f t="shared" si="134"/>
        <v>6.0000000000000001E-3</v>
      </c>
      <c r="Y926" s="3">
        <f>VLOOKUP(K926,SSP!$B$2:$D$113,3,FALSE)</f>
        <v>0.39999999999999974</v>
      </c>
      <c r="Z926" s="3">
        <f>EXP(Ferez!$B$8+Ferez!$B$9*LN(X926)+Ferez!$B$10*LN(O926)+Ferez!$B$11*LN(Y926))</f>
        <v>4.9555086177370189</v>
      </c>
      <c r="AA926" s="3">
        <f>EXP(Ferez!$C$8+Ferez!$C$9*LN(Z926))</f>
        <v>2.458061039776938</v>
      </c>
      <c r="AB926" s="3">
        <f>Ferez!$D$8+Ferez!$D$9*Z926+Ferez!$D$10*AA926</f>
        <v>0.78119309221826305</v>
      </c>
      <c r="AC926" s="3">
        <f t="shared" si="135"/>
        <v>8.1947627497322202</v>
      </c>
      <c r="AD926" s="3">
        <f>AC926*Ferez!$D$19</f>
        <v>4.0973813748661101</v>
      </c>
      <c r="AE926" s="3">
        <f>(AD926/1000)*(10000/Ferez!$D$21)</f>
        <v>0.10243453437165276</v>
      </c>
      <c r="AF926" s="3">
        <f t="shared" si="136"/>
        <v>5.7367017099552822</v>
      </c>
      <c r="AG926" s="3">
        <f>AF926*Ferez!$D$19</f>
        <v>2.8683508549776411</v>
      </c>
      <c r="AH926" s="3">
        <f>(AG926/1000)*(10000/Ferez!$D$21)</f>
        <v>7.1708771374441024E-2</v>
      </c>
      <c r="AI926" s="3">
        <f>AE926*Ferez!$D$20</f>
        <v>0.37559329269606012</v>
      </c>
    </row>
    <row r="927" spans="1:35" x14ac:dyDescent="0.25">
      <c r="A927" s="4">
        <v>1675</v>
      </c>
      <c r="B927" s="21" t="s">
        <v>3522</v>
      </c>
      <c r="C927" s="104">
        <v>5</v>
      </c>
      <c r="D927" s="22" t="s">
        <v>2599</v>
      </c>
      <c r="E927" s="100">
        <v>42719</v>
      </c>
      <c r="F927" s="100">
        <v>44204</v>
      </c>
      <c r="G927" s="105">
        <v>4.0999999999999996</v>
      </c>
      <c r="H927" s="20" t="s">
        <v>2622</v>
      </c>
      <c r="I927" s="20" t="s">
        <v>2624</v>
      </c>
      <c r="J927" s="13">
        <v>3595</v>
      </c>
      <c r="K927" t="s">
        <v>5</v>
      </c>
      <c r="L927" t="s">
        <v>186</v>
      </c>
      <c r="M927" s="20" t="str">
        <f t="shared" si="130"/>
        <v>S</v>
      </c>
      <c r="N927" s="3">
        <v>4</v>
      </c>
      <c r="O927" s="23">
        <f t="shared" si="131"/>
        <v>4</v>
      </c>
      <c r="P927" s="3">
        <v>17.7</v>
      </c>
      <c r="Q927" s="3">
        <f>VLOOKUP(J927,Aux_H_adj!$X$2:$Y$922,2,FALSE)</f>
        <v>13.7</v>
      </c>
      <c r="R927" s="3">
        <f>VLOOKUP(J927,Aux_H_adj!$X$2:$Z$922,3,FALSE)</f>
        <v>22.6</v>
      </c>
      <c r="S927" s="3">
        <f t="shared" si="128"/>
        <v>5.6340849854530948</v>
      </c>
      <c r="T927" s="3">
        <v>46.9</v>
      </c>
      <c r="U927" s="23">
        <f t="shared" si="132"/>
        <v>21.58</v>
      </c>
      <c r="V927" s="3">
        <f t="shared" si="129"/>
        <v>6.8691273438462028</v>
      </c>
      <c r="W927" s="27">
        <f t="shared" si="133"/>
        <v>2.5000000000000001E-3</v>
      </c>
      <c r="X927" s="27">
        <f t="shared" si="134"/>
        <v>3.7000000000000002E-3</v>
      </c>
      <c r="Y927" s="3">
        <f>VLOOKUP(K927,SSP!$B$2:$D$113,3,FALSE)</f>
        <v>0.39999999999999974</v>
      </c>
      <c r="Z927" s="3">
        <f>EXP(Ferez!$B$8+Ferez!$B$9*LN(X927)+Ferez!$B$10*LN(O927)+Ferez!$B$11*LN(Y927))</f>
        <v>3.1383294361368304</v>
      </c>
      <c r="AA927" s="3">
        <f>EXP(Ferez!$C$8+Ferez!$C$9*LN(Z927))</f>
        <v>1.7514326986783713</v>
      </c>
      <c r="AB927" s="3">
        <f>Ferez!$D$8+Ferez!$D$9*Z927+Ferez!$D$10*AA927</f>
        <v>0.61858737665914232</v>
      </c>
      <c r="AC927" s="3">
        <f t="shared" si="135"/>
        <v>5.5083495114743446</v>
      </c>
      <c r="AD927" s="3">
        <f>AC927*Ferez!$D$19</f>
        <v>2.7541747557371723</v>
      </c>
      <c r="AE927" s="3">
        <f>(AD927/1000)*(10000/Ferez!$D$21)</f>
        <v>6.8854368893429302E-2</v>
      </c>
      <c r="AF927" s="3">
        <f t="shared" si="136"/>
        <v>3.7569168127959727</v>
      </c>
      <c r="AG927" s="3">
        <f>AF927*Ferez!$D$19</f>
        <v>1.8784584063979863</v>
      </c>
      <c r="AH927" s="3">
        <f>(AG927/1000)*(10000/Ferez!$D$21)</f>
        <v>4.6961460159949661E-2</v>
      </c>
      <c r="AI927" s="3">
        <f>AE927*Ferez!$D$20</f>
        <v>0.25246601927590745</v>
      </c>
    </row>
    <row r="928" spans="1:35" x14ac:dyDescent="0.25">
      <c r="A928" s="4">
        <v>1673</v>
      </c>
      <c r="B928" s="21" t="s">
        <v>3522</v>
      </c>
      <c r="C928" s="104">
        <v>5</v>
      </c>
      <c r="D928" s="22" t="s">
        <v>2599</v>
      </c>
      <c r="E928" s="100">
        <v>42719</v>
      </c>
      <c r="F928" s="100">
        <v>44204</v>
      </c>
      <c r="G928" s="105">
        <v>4.0999999999999996</v>
      </c>
      <c r="H928" s="20" t="s">
        <v>2620</v>
      </c>
      <c r="I928" s="20" t="s">
        <v>2621</v>
      </c>
      <c r="J928" s="13">
        <v>3596</v>
      </c>
      <c r="K928" t="s">
        <v>125</v>
      </c>
      <c r="L928" t="s">
        <v>124</v>
      </c>
      <c r="M928" s="20" t="str">
        <f t="shared" si="130"/>
        <v>N</v>
      </c>
      <c r="N928" s="3">
        <v>3</v>
      </c>
      <c r="O928" s="23">
        <f t="shared" si="131"/>
        <v>3</v>
      </c>
      <c r="P928" s="3">
        <v>6.2</v>
      </c>
      <c r="Q928" s="3">
        <f>VLOOKUP(J928,Aux_H_adj!$X$2:$Y$922,2,FALSE)</f>
        <v>6.2</v>
      </c>
      <c r="R928" s="3">
        <f>VLOOKUP(J928,Aux_H_adj!$X$2:$Z$922,3,FALSE)</f>
        <v>6.2</v>
      </c>
      <c r="S928" s="3">
        <f t="shared" si="128"/>
        <v>1.9735212943395024</v>
      </c>
      <c r="T928" s="3">
        <v>18.2</v>
      </c>
      <c r="U928" s="23">
        <f t="shared" si="132"/>
        <v>18.2</v>
      </c>
      <c r="V928" s="3">
        <f t="shared" si="129"/>
        <v>5.79323992854499</v>
      </c>
      <c r="W928" s="27">
        <f t="shared" si="133"/>
        <v>2.9999999999999997E-4</v>
      </c>
      <c r="X928" s="27">
        <f t="shared" si="134"/>
        <v>2.5999999999999999E-3</v>
      </c>
      <c r="Y928" s="3">
        <f>VLOOKUP(K928,SSP!$B$2:$D$113,3,FALSE)</f>
        <v>0.60999999999999954</v>
      </c>
      <c r="Z928" s="3">
        <f>EXP(Ferez!$B$8+Ferez!$B$9*LN(X928)+Ferez!$B$10*LN(O928)+Ferez!$B$11*LN(Y928))</f>
        <v>2.6249578154410451</v>
      </c>
      <c r="AA928" s="3">
        <f>EXP(Ferez!$C$8+Ferez!$C$9*LN(Z928))</f>
        <v>1.5340313640398162</v>
      </c>
      <c r="AB928" s="3">
        <f>Ferez!$D$8+Ferez!$D$9*Z928+Ferez!$D$10*AA928</f>
        <v>0.57418187666989007</v>
      </c>
      <c r="AC928" s="3">
        <f t="shared" si="135"/>
        <v>4.7331710561507512</v>
      </c>
      <c r="AD928" s="3">
        <f>AC928*Ferez!$D$19</f>
        <v>2.3665855280753756</v>
      </c>
      <c r="AE928" s="3">
        <f>(AD928/1000)*(10000/Ferez!$D$21)</f>
        <v>5.916463820188439E-2</v>
      </c>
      <c r="AF928" s="3">
        <f t="shared" si="136"/>
        <v>3.1991396921109354</v>
      </c>
      <c r="AG928" s="3">
        <f>AF928*Ferez!$D$19</f>
        <v>1.5995698460554677</v>
      </c>
      <c r="AH928" s="3">
        <f>(AG928/1000)*(10000/Ferez!$D$21)</f>
        <v>3.9989246151386694E-2</v>
      </c>
      <c r="AI928" s="3">
        <f>AE928*Ferez!$D$20</f>
        <v>0.21693700674024274</v>
      </c>
    </row>
    <row r="929" spans="1:35" x14ac:dyDescent="0.25">
      <c r="A929" s="4">
        <v>1671</v>
      </c>
      <c r="B929" s="21" t="s">
        <v>3522</v>
      </c>
      <c r="C929" s="104">
        <v>5</v>
      </c>
      <c r="D929" s="22" t="s">
        <v>2599</v>
      </c>
      <c r="E929" s="100">
        <v>42719</v>
      </c>
      <c r="F929" s="100">
        <v>44204</v>
      </c>
      <c r="G929" s="105">
        <v>4.0999999999999996</v>
      </c>
      <c r="H929" s="20" t="s">
        <v>2617</v>
      </c>
      <c r="I929" s="20" t="s">
        <v>2618</v>
      </c>
      <c r="J929" s="13">
        <v>3597</v>
      </c>
      <c r="K929" t="s">
        <v>7</v>
      </c>
      <c r="L929" t="s">
        <v>193</v>
      </c>
      <c r="M929" s="20" t="str">
        <f t="shared" si="130"/>
        <v>S</v>
      </c>
      <c r="N929" s="3">
        <v>3.5</v>
      </c>
      <c r="O929" s="23">
        <f t="shared" si="131"/>
        <v>3.5</v>
      </c>
      <c r="P929" s="3">
        <v>14.2</v>
      </c>
      <c r="Q929" s="3">
        <f>VLOOKUP(J929,Aux_H_adj!$X$2:$Y$922,2,FALSE)</f>
        <v>14.2</v>
      </c>
      <c r="R929" s="3">
        <f>VLOOKUP(J929,Aux_H_adj!$X$2:$Z$922,3,FALSE)</f>
        <v>15.4</v>
      </c>
      <c r="S929" s="3">
        <f t="shared" si="128"/>
        <v>4.520000383809827</v>
      </c>
      <c r="T929" s="3">
        <v>30.4</v>
      </c>
      <c r="U929" s="23">
        <f t="shared" si="132"/>
        <v>17.309999999999999</v>
      </c>
      <c r="V929" s="3">
        <f t="shared" si="129"/>
        <v>5.5099441298414167</v>
      </c>
      <c r="W929" s="27">
        <f t="shared" si="133"/>
        <v>1.6000000000000001E-3</v>
      </c>
      <c r="X929" s="27">
        <f t="shared" si="134"/>
        <v>2.3999999999999998E-3</v>
      </c>
      <c r="Y929" s="3">
        <f>VLOOKUP(K929,SSP!$B$2:$D$113,3,FALSE)</f>
        <v>0.57999999999999996</v>
      </c>
      <c r="Z929" s="3">
        <f>EXP(Ferez!$B$8+Ferez!$B$9*LN(X929)+Ferez!$B$10*LN(O929)+Ferez!$B$11*LN(Y929))</f>
        <v>2.6807312201968614</v>
      </c>
      <c r="AA929" s="3">
        <f>EXP(Ferez!$C$8+Ferez!$C$9*LN(Z929))</f>
        <v>1.5581495028139225</v>
      </c>
      <c r="AB929" s="3">
        <f>Ferez!$D$8+Ferez!$D$9*Z929+Ferez!$D$10*AA929</f>
        <v>0.57896309726379946</v>
      </c>
      <c r="AC929" s="3">
        <f t="shared" si="135"/>
        <v>4.8178438202745832</v>
      </c>
      <c r="AD929" s="3">
        <f>AC929*Ferez!$D$19</f>
        <v>2.4089219101372916</v>
      </c>
      <c r="AE929" s="3">
        <f>(AD929/1000)*(10000/Ferez!$D$21)</f>
        <v>6.0223047753432291E-2</v>
      </c>
      <c r="AF929" s="3">
        <f t="shared" si="136"/>
        <v>3.259694317460661</v>
      </c>
      <c r="AG929" s="3">
        <f>AF929*Ferez!$D$19</f>
        <v>1.6298471587303305</v>
      </c>
      <c r="AH929" s="3">
        <f>(AG929/1000)*(10000/Ferez!$D$21)</f>
        <v>4.0746178968258266E-2</v>
      </c>
      <c r="AI929" s="3">
        <f>AE929*Ferez!$D$20</f>
        <v>0.22081784176258507</v>
      </c>
    </row>
    <row r="930" spans="1:35" x14ac:dyDescent="0.25">
      <c r="A930" s="4">
        <v>1672</v>
      </c>
      <c r="B930" s="21" t="s">
        <v>3522</v>
      </c>
      <c r="C930" s="104">
        <v>5</v>
      </c>
      <c r="D930" s="22" t="s">
        <v>2599</v>
      </c>
      <c r="E930" s="100">
        <v>42719</v>
      </c>
      <c r="F930" s="100">
        <v>44204</v>
      </c>
      <c r="G930" s="105">
        <v>4.0999999999999996</v>
      </c>
      <c r="H930" s="20" t="s">
        <v>2617</v>
      </c>
      <c r="I930" s="20" t="s">
        <v>2619</v>
      </c>
      <c r="J930" s="13">
        <v>3597</v>
      </c>
      <c r="K930" t="s">
        <v>7</v>
      </c>
      <c r="L930" t="s">
        <v>193</v>
      </c>
      <c r="M930" s="20" t="str">
        <f t="shared" si="130"/>
        <v>S</v>
      </c>
      <c r="N930" s="3">
        <v>3.5</v>
      </c>
      <c r="O930" s="23">
        <f t="shared" si="131"/>
        <v>3.5</v>
      </c>
      <c r="P930" s="3">
        <v>15.4</v>
      </c>
      <c r="Q930" s="3">
        <f>VLOOKUP(J930,Aux_H_adj!$X$2:$Y$922,2,FALSE)</f>
        <v>14.2</v>
      </c>
      <c r="R930" s="3">
        <f>VLOOKUP(J930,Aux_H_adj!$X$2:$Z$922,3,FALSE)</f>
        <v>15.4</v>
      </c>
      <c r="S930" s="3">
        <f t="shared" si="128"/>
        <v>4.9019722472303764</v>
      </c>
      <c r="T930" s="3">
        <v>30.4</v>
      </c>
      <c r="U930" s="23">
        <f t="shared" si="132"/>
        <v>18.77</v>
      </c>
      <c r="V930" s="3">
        <f t="shared" si="129"/>
        <v>5.9746765636697514</v>
      </c>
      <c r="W930" s="27">
        <f t="shared" si="133"/>
        <v>1.9E-3</v>
      </c>
      <c r="X930" s="27">
        <f t="shared" si="134"/>
        <v>2.8E-3</v>
      </c>
      <c r="Y930" s="3">
        <f>VLOOKUP(K930,SSP!$B$2:$D$113,3,FALSE)</f>
        <v>0.57999999999999996</v>
      </c>
      <c r="Z930" s="3">
        <f>EXP(Ferez!$B$8+Ferez!$B$9*LN(X930)+Ferez!$B$10*LN(O930)+Ferez!$B$11*LN(Y930))</f>
        <v>3.1010871515502796</v>
      </c>
      <c r="AA930" s="3">
        <f>EXP(Ferez!$C$8+Ferez!$C$9*LN(Z930))</f>
        <v>1.7359877912282131</v>
      </c>
      <c r="AB930" s="3">
        <f>Ferez!$D$8+Ferez!$D$9*Z930+Ferez!$D$10*AA930</f>
        <v>0.61533786315250338</v>
      </c>
      <c r="AC930" s="3">
        <f t="shared" si="135"/>
        <v>5.4524128059309964</v>
      </c>
      <c r="AD930" s="3">
        <f>AC930*Ferez!$D$19</f>
        <v>2.7262064029654982</v>
      </c>
      <c r="AE930" s="3">
        <f>(AD930/1000)*(10000/Ferez!$D$21)</f>
        <v>6.8155160074137452E-2</v>
      </c>
      <c r="AF930" s="3">
        <f t="shared" si="136"/>
        <v>3.7164250147027831</v>
      </c>
      <c r="AG930" s="3">
        <f>AF930*Ferez!$D$19</f>
        <v>1.8582125073513915</v>
      </c>
      <c r="AH930" s="3">
        <f>(AG930/1000)*(10000/Ferez!$D$21)</f>
        <v>4.6455312683784791E-2</v>
      </c>
      <c r="AI930" s="3">
        <f>AE930*Ferez!$D$20</f>
        <v>0.24990225360517065</v>
      </c>
    </row>
    <row r="931" spans="1:35" x14ac:dyDescent="0.25">
      <c r="A931" s="4">
        <v>1665</v>
      </c>
      <c r="B931" s="21" t="s">
        <v>3522</v>
      </c>
      <c r="C931" s="104">
        <v>5</v>
      </c>
      <c r="D931" s="22" t="s">
        <v>2599</v>
      </c>
      <c r="E931" s="100">
        <v>42719</v>
      </c>
      <c r="F931" s="100">
        <v>44204</v>
      </c>
      <c r="G931" s="105">
        <v>4.0999999999999996</v>
      </c>
      <c r="H931" s="20" t="s">
        <v>2610</v>
      </c>
      <c r="I931" s="20" t="s">
        <v>2611</v>
      </c>
      <c r="J931" s="13">
        <v>3598</v>
      </c>
      <c r="K931" t="s">
        <v>77</v>
      </c>
      <c r="L931" t="s">
        <v>76</v>
      </c>
      <c r="M931" s="20" t="str">
        <f t="shared" si="130"/>
        <v>S</v>
      </c>
      <c r="N931" s="3">
        <v>6.1</v>
      </c>
      <c r="O931" s="23">
        <f t="shared" si="131"/>
        <v>6.1</v>
      </c>
      <c r="P931" s="3">
        <v>31</v>
      </c>
      <c r="Q931" s="3">
        <f>VLOOKUP(J931,Aux_H_adj!$X$2:$Y$922,2,FALSE)</f>
        <v>10.4</v>
      </c>
      <c r="R931" s="3">
        <f>VLOOKUP(J931,Aux_H_adj!$X$2:$Z$922,3,FALSE)</f>
        <v>31</v>
      </c>
      <c r="S931" s="3">
        <f t="shared" si="128"/>
        <v>9.8676064716975116</v>
      </c>
      <c r="T931" s="3">
        <v>63</v>
      </c>
      <c r="U931" s="23">
        <f t="shared" si="132"/>
        <v>37.79</v>
      </c>
      <c r="V931" s="3">
        <f t="shared" si="129"/>
        <v>12.02893059888545</v>
      </c>
      <c r="W931" s="27">
        <f t="shared" si="133"/>
        <v>7.6E-3</v>
      </c>
      <c r="X931" s="27">
        <f t="shared" si="134"/>
        <v>1.14E-2</v>
      </c>
      <c r="Y931" s="3">
        <f>VLOOKUP(K931,SSP!$B$2:$D$113,3,FALSE)</f>
        <v>0.44999999999999973</v>
      </c>
      <c r="Z931" s="3">
        <f>EXP(Ferez!$B$8+Ferez!$B$9*LN(X931)+Ferez!$B$10*LN(O931)+Ferez!$B$11*LN(Y931))</f>
        <v>15.381218441528866</v>
      </c>
      <c r="AA931" s="3">
        <f>EXP(Ferez!$C$8+Ferez!$C$9*LN(Z931))</f>
        <v>5.6959945407388455</v>
      </c>
      <c r="AB931" s="3">
        <f>Ferez!$D$8+Ferez!$D$9*Z931+Ferez!$D$10*AA931</f>
        <v>1.7844850311899623</v>
      </c>
      <c r="AC931" s="3">
        <f t="shared" si="135"/>
        <v>22.861698013457673</v>
      </c>
      <c r="AD931" s="3">
        <f>AC931*Ferez!$D$19</f>
        <v>11.430849006728836</v>
      </c>
      <c r="AE931" s="3">
        <f>(AD931/1000)*(10000/Ferez!$D$21)</f>
        <v>0.2857712251682209</v>
      </c>
      <c r="AF931" s="3">
        <f t="shared" si="136"/>
        <v>17.165703472718828</v>
      </c>
      <c r="AG931" s="3">
        <f>AF931*Ferez!$D$19</f>
        <v>8.5828517363594141</v>
      </c>
      <c r="AH931" s="3">
        <f>(AG931/1000)*(10000/Ferez!$D$21)</f>
        <v>0.21457129340898534</v>
      </c>
      <c r="AI931" s="3">
        <f>AE931*Ferez!$D$20</f>
        <v>1.0478278256168099</v>
      </c>
    </row>
    <row r="932" spans="1:35" x14ac:dyDescent="0.25">
      <c r="A932" s="4">
        <v>1666</v>
      </c>
      <c r="B932" s="21" t="s">
        <v>3522</v>
      </c>
      <c r="C932" s="104">
        <v>5</v>
      </c>
      <c r="D932" s="22" t="s">
        <v>2599</v>
      </c>
      <c r="E932" s="100">
        <v>42719</v>
      </c>
      <c r="F932" s="100">
        <v>44204</v>
      </c>
      <c r="G932" s="105">
        <v>4.0999999999999996</v>
      </c>
      <c r="H932" s="20" t="s">
        <v>2610</v>
      </c>
      <c r="I932" s="20" t="s">
        <v>2612</v>
      </c>
      <c r="J932" s="13">
        <v>3598</v>
      </c>
      <c r="K932" t="s">
        <v>77</v>
      </c>
      <c r="L932" t="s">
        <v>76</v>
      </c>
      <c r="M932" s="20" t="str">
        <f t="shared" si="130"/>
        <v>S</v>
      </c>
      <c r="N932" s="3">
        <v>6.1</v>
      </c>
      <c r="O932" s="23">
        <f t="shared" si="131"/>
        <v>4.3499999999999996</v>
      </c>
      <c r="P932" s="3">
        <v>13.4</v>
      </c>
      <c r="Q932" s="3">
        <f>VLOOKUP(J932,Aux_H_adj!$X$2:$Y$922,2,FALSE)</f>
        <v>10.4</v>
      </c>
      <c r="R932" s="3">
        <f>VLOOKUP(J932,Aux_H_adj!$X$2:$Z$922,3,FALSE)</f>
        <v>31</v>
      </c>
      <c r="S932" s="3">
        <f t="shared" si="128"/>
        <v>4.2653524748627953</v>
      </c>
      <c r="T932" s="3">
        <v>63</v>
      </c>
      <c r="U932" s="23">
        <f t="shared" si="132"/>
        <v>16.34</v>
      </c>
      <c r="V932" s="3">
        <f t="shared" si="129"/>
        <v>5.2011835402431394</v>
      </c>
      <c r="W932" s="27">
        <f t="shared" si="133"/>
        <v>1.4E-3</v>
      </c>
      <c r="X932" s="27">
        <f t="shared" si="134"/>
        <v>2.0999999999999999E-3</v>
      </c>
      <c r="Y932" s="3">
        <f>VLOOKUP(K932,SSP!$B$2:$D$113,3,FALSE)</f>
        <v>0.44999999999999973</v>
      </c>
      <c r="Z932" s="3">
        <f>EXP(Ferez!$B$8+Ferez!$B$9*LN(X932)+Ferez!$B$10*LN(O932)+Ferez!$B$11*LN(Y932))</f>
        <v>2.2468504123972091</v>
      </c>
      <c r="AA932" s="3">
        <f>EXP(Ferez!$C$8+Ferez!$C$9*LN(Z932))</f>
        <v>1.3668332158873973</v>
      </c>
      <c r="AB932" s="3">
        <f>Ferez!$D$8+Ferez!$D$9*Z932+Ferez!$D$10*AA932</f>
        <v>0.54208670935516934</v>
      </c>
      <c r="AC932" s="3">
        <f t="shared" si="135"/>
        <v>4.1557703376397761</v>
      </c>
      <c r="AD932" s="3">
        <f>AC932*Ferez!$D$19</f>
        <v>2.0778851688198881</v>
      </c>
      <c r="AE932" s="3">
        <f>(AD932/1000)*(10000/Ferez!$D$21)</f>
        <v>5.1947129220497198E-2</v>
      </c>
      <c r="AF932" s="3">
        <f t="shared" si="136"/>
        <v>2.7889371217523786</v>
      </c>
      <c r="AG932" s="3">
        <f>AF932*Ferez!$D$19</f>
        <v>1.3944685608761893</v>
      </c>
      <c r="AH932" s="3">
        <f>(AG932/1000)*(10000/Ferez!$D$21)</f>
        <v>3.486171402190473E-2</v>
      </c>
      <c r="AI932" s="3">
        <f>AE932*Ferez!$D$20</f>
        <v>0.19047280714182305</v>
      </c>
    </row>
    <row r="933" spans="1:35" x14ac:dyDescent="0.25">
      <c r="A933" s="4">
        <v>1667</v>
      </c>
      <c r="B933" s="21" t="s">
        <v>3522</v>
      </c>
      <c r="C933" s="104">
        <v>5</v>
      </c>
      <c r="D933" s="22" t="s">
        <v>2599</v>
      </c>
      <c r="E933" s="100">
        <v>42719</v>
      </c>
      <c r="F933" s="100">
        <v>44204</v>
      </c>
      <c r="G933" s="105">
        <v>4.0999999999999996</v>
      </c>
      <c r="H933" s="20" t="s">
        <v>2610</v>
      </c>
      <c r="I933" s="20" t="s">
        <v>2613</v>
      </c>
      <c r="J933" s="13">
        <v>3598</v>
      </c>
      <c r="K933" t="s">
        <v>77</v>
      </c>
      <c r="L933" t="s">
        <v>76</v>
      </c>
      <c r="M933" s="20" t="str">
        <f t="shared" si="130"/>
        <v>S</v>
      </c>
      <c r="N933" s="3">
        <v>6.1</v>
      </c>
      <c r="O933" s="23">
        <f t="shared" si="131"/>
        <v>3.56</v>
      </c>
      <c r="P933" s="3">
        <v>10.4</v>
      </c>
      <c r="Q933" s="3">
        <f>VLOOKUP(J933,Aux_H_adj!$X$2:$Y$922,2,FALSE)</f>
        <v>10.4</v>
      </c>
      <c r="R933" s="3">
        <f>VLOOKUP(J933,Aux_H_adj!$X$2:$Z$922,3,FALSE)</f>
        <v>31</v>
      </c>
      <c r="S933" s="3">
        <f t="shared" si="128"/>
        <v>3.3104228163114233</v>
      </c>
      <c r="T933" s="3">
        <v>63</v>
      </c>
      <c r="U933" s="23">
        <f t="shared" si="132"/>
        <v>12.68</v>
      </c>
      <c r="V933" s="3">
        <f t="shared" si="129"/>
        <v>4.0361693568104657</v>
      </c>
      <c r="W933" s="27">
        <f t="shared" si="133"/>
        <v>8.9999999999999998E-4</v>
      </c>
      <c r="X933" s="27">
        <f t="shared" si="134"/>
        <v>1.2999999999999999E-3</v>
      </c>
      <c r="Y933" s="3">
        <f>VLOOKUP(K933,SSP!$B$2:$D$113,3,FALSE)</f>
        <v>0.44999999999999973</v>
      </c>
      <c r="Z933" s="3">
        <f>EXP(Ferez!$B$8+Ferez!$B$9*LN(X933)+Ferez!$B$10*LN(O933)+Ferez!$B$11*LN(Y933))</f>
        <v>1.1778236058640521</v>
      </c>
      <c r="AA933" s="3">
        <f>EXP(Ferez!$C$8+Ferez!$C$9*LN(Z933))</f>
        <v>0.84644250000174026</v>
      </c>
      <c r="AB933" s="3">
        <f>Ferez!$D$8+Ferez!$D$9*Z933+Ferez!$D$10*AA933</f>
        <v>0.45545380940718705</v>
      </c>
      <c r="AC933" s="3">
        <f t="shared" si="135"/>
        <v>2.4797199152729794</v>
      </c>
      <c r="AD933" s="3">
        <f>AC933*Ferez!$D$19</f>
        <v>1.2398599576364897</v>
      </c>
      <c r="AE933" s="3">
        <f>(AD933/1000)*(10000/Ferez!$D$21)</f>
        <v>3.0996498940912241E-2</v>
      </c>
      <c r="AF933" s="3">
        <f t="shared" si="136"/>
        <v>1.6332774152712393</v>
      </c>
      <c r="AG933" s="3">
        <f>AF933*Ferez!$D$19</f>
        <v>0.81663870763561963</v>
      </c>
      <c r="AH933" s="3">
        <f>(AG933/1000)*(10000/Ferez!$D$21)</f>
        <v>2.0415967690890491E-2</v>
      </c>
      <c r="AI933" s="3">
        <f>AE933*Ferez!$D$20</f>
        <v>0.11365382945001155</v>
      </c>
    </row>
    <row r="934" spans="1:35" x14ac:dyDescent="0.25">
      <c r="A934" s="4">
        <v>1668</v>
      </c>
      <c r="B934" s="21" t="s">
        <v>3522</v>
      </c>
      <c r="C934" s="104">
        <v>5</v>
      </c>
      <c r="D934" s="22" t="s">
        <v>2599</v>
      </c>
      <c r="E934" s="100">
        <v>42719</v>
      </c>
      <c r="F934" s="100">
        <v>44204</v>
      </c>
      <c r="G934" s="105">
        <v>4.0999999999999996</v>
      </c>
      <c r="H934" s="20" t="s">
        <v>2610</v>
      </c>
      <c r="I934" s="20" t="s">
        <v>2614</v>
      </c>
      <c r="J934" s="13">
        <v>3598</v>
      </c>
      <c r="K934" t="s">
        <v>77</v>
      </c>
      <c r="L934" t="s">
        <v>76</v>
      </c>
      <c r="M934" s="20" t="str">
        <f t="shared" si="130"/>
        <v>S</v>
      </c>
      <c r="N934" s="3">
        <v>6.1</v>
      </c>
      <c r="O934" s="23">
        <f t="shared" si="131"/>
        <v>4.6399999999999997</v>
      </c>
      <c r="P934" s="3">
        <v>14.7</v>
      </c>
      <c r="Q934" s="3">
        <f>VLOOKUP(J934,Aux_H_adj!$X$2:$Y$922,2,FALSE)</f>
        <v>10.4</v>
      </c>
      <c r="R934" s="3">
        <f>VLOOKUP(J934,Aux_H_adj!$X$2:$Z$922,3,FALSE)</f>
        <v>31</v>
      </c>
      <c r="S934" s="3">
        <f t="shared" si="128"/>
        <v>4.6791553269017232</v>
      </c>
      <c r="T934" s="3">
        <v>63</v>
      </c>
      <c r="U934" s="23">
        <f t="shared" si="132"/>
        <v>17.920000000000002</v>
      </c>
      <c r="V934" s="3">
        <f t="shared" si="129"/>
        <v>5.70411316041353</v>
      </c>
      <c r="W934" s="27">
        <f t="shared" si="133"/>
        <v>1.6999999999999999E-3</v>
      </c>
      <c r="X934" s="27">
        <f t="shared" si="134"/>
        <v>2.5999999999999999E-3</v>
      </c>
      <c r="Y934" s="3">
        <f>VLOOKUP(K934,SSP!$B$2:$D$113,3,FALSE)</f>
        <v>0.44999999999999973</v>
      </c>
      <c r="Z934" s="3">
        <f>EXP(Ferez!$B$8+Ferez!$B$9*LN(X934)+Ferez!$B$10*LN(O934)+Ferez!$B$11*LN(Y934))</f>
        <v>2.9252969037823195</v>
      </c>
      <c r="AA934" s="3">
        <f>EXP(Ferez!$C$8+Ferez!$C$9*LN(Z934))</f>
        <v>1.6624253929105075</v>
      </c>
      <c r="AB934" s="3">
        <f>Ferez!$D$8+Ferez!$D$9*Z934+Ferez!$D$10*AA934</f>
        <v>0.60005645475751923</v>
      </c>
      <c r="AC934" s="3">
        <f t="shared" si="135"/>
        <v>5.1877787514503462</v>
      </c>
      <c r="AD934" s="3">
        <f>AC934*Ferez!$D$19</f>
        <v>2.5938893757251731</v>
      </c>
      <c r="AE934" s="3">
        <f>(AD934/1000)*(10000/Ferez!$D$21)</f>
        <v>6.4847234393129324E-2</v>
      </c>
      <c r="AF934" s="3">
        <f t="shared" si="136"/>
        <v>3.5253533585398387</v>
      </c>
      <c r="AG934" s="3">
        <f>AF934*Ferez!$D$19</f>
        <v>1.7626766792699193</v>
      </c>
      <c r="AH934" s="3">
        <f>(AG934/1000)*(10000/Ferez!$D$21)</f>
        <v>4.4066916981747986E-2</v>
      </c>
      <c r="AI934" s="3">
        <f>AE934*Ferez!$D$20</f>
        <v>0.23777319277480752</v>
      </c>
    </row>
    <row r="935" spans="1:35" x14ac:dyDescent="0.25">
      <c r="A935" s="4">
        <v>1669</v>
      </c>
      <c r="B935" s="21" t="s">
        <v>3522</v>
      </c>
      <c r="C935" s="104">
        <v>5</v>
      </c>
      <c r="D935" s="22" t="s">
        <v>2599</v>
      </c>
      <c r="E935" s="100">
        <v>42719</v>
      </c>
      <c r="F935" s="100">
        <v>44204</v>
      </c>
      <c r="G935" s="105">
        <v>4.0999999999999996</v>
      </c>
      <c r="H935" s="20" t="s">
        <v>2610</v>
      </c>
      <c r="I935" s="20" t="s">
        <v>2615</v>
      </c>
      <c r="J935" s="13">
        <v>3598</v>
      </c>
      <c r="K935" t="s">
        <v>77</v>
      </c>
      <c r="L935" t="s">
        <v>76</v>
      </c>
      <c r="M935" s="20" t="str">
        <f t="shared" si="130"/>
        <v>S</v>
      </c>
      <c r="N935" s="3">
        <v>6.1</v>
      </c>
      <c r="O935" s="23">
        <f t="shared" si="131"/>
        <v>4.49</v>
      </c>
      <c r="P935" s="3">
        <v>14</v>
      </c>
      <c r="Q935" s="3">
        <f>VLOOKUP(J935,Aux_H_adj!$X$2:$Y$922,2,FALSE)</f>
        <v>10.4</v>
      </c>
      <c r="R935" s="3">
        <f>VLOOKUP(J935,Aux_H_adj!$X$2:$Z$922,3,FALSE)</f>
        <v>31</v>
      </c>
      <c r="S935" s="3">
        <f t="shared" si="128"/>
        <v>4.45633840657307</v>
      </c>
      <c r="T935" s="3">
        <v>63</v>
      </c>
      <c r="U935" s="23">
        <f t="shared" si="132"/>
        <v>17.07</v>
      </c>
      <c r="V935" s="3">
        <f t="shared" si="129"/>
        <v>5.4335497571573068</v>
      </c>
      <c r="W935" s="27">
        <f t="shared" si="133"/>
        <v>1.6000000000000001E-3</v>
      </c>
      <c r="X935" s="27">
        <f t="shared" si="134"/>
        <v>2.3E-3</v>
      </c>
      <c r="Y935" s="3">
        <f>VLOOKUP(K935,SSP!$B$2:$D$113,3,FALSE)</f>
        <v>0.44999999999999973</v>
      </c>
      <c r="Z935" s="3">
        <f>EXP(Ferez!$B$8+Ferez!$B$9*LN(X935)+Ferez!$B$10*LN(O935)+Ferez!$B$11*LN(Y935))</f>
        <v>2.5242617362939868</v>
      </c>
      <c r="AA935" s="3">
        <f>EXP(Ferez!$C$8+Ferez!$C$9*LN(Z935))</f>
        <v>1.4901489943507913</v>
      </c>
      <c r="AB935" s="3">
        <f>Ferez!$D$8+Ferez!$D$9*Z935+Ferez!$D$10*AA935</f>
        <v>0.56557878988859811</v>
      </c>
      <c r="AC935" s="3">
        <f t="shared" si="135"/>
        <v>4.5799895205333767</v>
      </c>
      <c r="AD935" s="3">
        <f>AC935*Ferez!$D$19</f>
        <v>2.2899947602666884</v>
      </c>
      <c r="AE935" s="3">
        <f>(AD935/1000)*(10000/Ferez!$D$21)</f>
        <v>5.7249869006667203E-2</v>
      </c>
      <c r="AF935" s="3">
        <f t="shared" si="136"/>
        <v>3.0898405261825848</v>
      </c>
      <c r="AG935" s="3">
        <f>AF935*Ferez!$D$19</f>
        <v>1.5449202630912924</v>
      </c>
      <c r="AH935" s="3">
        <f>(AG935/1000)*(10000/Ferez!$D$21)</f>
        <v>3.8623006577282314E-2</v>
      </c>
      <c r="AI935" s="3">
        <f>AE935*Ferez!$D$20</f>
        <v>0.20991618635777973</v>
      </c>
    </row>
    <row r="936" spans="1:35" x14ac:dyDescent="0.25">
      <c r="A936" s="4">
        <v>1670</v>
      </c>
      <c r="B936" s="21" t="s">
        <v>3522</v>
      </c>
      <c r="C936" s="104">
        <v>5</v>
      </c>
      <c r="D936" s="22" t="s">
        <v>2599</v>
      </c>
      <c r="E936" s="100">
        <v>42719</v>
      </c>
      <c r="F936" s="100">
        <v>44204</v>
      </c>
      <c r="G936" s="105">
        <v>4.0999999999999996</v>
      </c>
      <c r="H936" s="20" t="s">
        <v>2610</v>
      </c>
      <c r="I936" s="20" t="s">
        <v>2616</v>
      </c>
      <c r="J936" s="13">
        <v>3598</v>
      </c>
      <c r="K936" t="s">
        <v>77</v>
      </c>
      <c r="L936" t="s">
        <v>76</v>
      </c>
      <c r="M936" s="20" t="str">
        <f t="shared" si="130"/>
        <v>S</v>
      </c>
      <c r="N936" s="3">
        <v>6.1</v>
      </c>
      <c r="O936" s="23">
        <f t="shared" si="131"/>
        <v>4.26</v>
      </c>
      <c r="P936" s="3">
        <v>13</v>
      </c>
      <c r="Q936" s="3">
        <f>VLOOKUP(J936,Aux_H_adj!$X$2:$Y$922,2,FALSE)</f>
        <v>10.4</v>
      </c>
      <c r="R936" s="3">
        <f>VLOOKUP(J936,Aux_H_adj!$X$2:$Z$922,3,FALSE)</f>
        <v>31</v>
      </c>
      <c r="S936" s="3">
        <f t="shared" si="128"/>
        <v>4.1380285203892786</v>
      </c>
      <c r="T936" s="3">
        <v>63</v>
      </c>
      <c r="U936" s="23">
        <f t="shared" si="132"/>
        <v>15.85</v>
      </c>
      <c r="V936" s="3">
        <f t="shared" si="129"/>
        <v>5.0452116960130819</v>
      </c>
      <c r="W936" s="27">
        <f t="shared" si="133"/>
        <v>1.2999999999999999E-3</v>
      </c>
      <c r="X936" s="27">
        <f t="shared" si="134"/>
        <v>2E-3</v>
      </c>
      <c r="Y936" s="3">
        <f>VLOOKUP(K936,SSP!$B$2:$D$113,3,FALSE)</f>
        <v>0.44999999999999973</v>
      </c>
      <c r="Z936" s="3">
        <f>EXP(Ferez!$B$8+Ferez!$B$9*LN(X936)+Ferez!$B$10*LN(O936)+Ferez!$B$11*LN(Y936))</f>
        <v>2.1029150281957283</v>
      </c>
      <c r="AA936" s="3">
        <f>EXP(Ferez!$C$8+Ferez!$C$9*LN(Z936))</f>
        <v>1.3013139339839983</v>
      </c>
      <c r="AB936" s="3">
        <f>Ferez!$D$8+Ferez!$D$9*Z936+Ferez!$D$10*AA936</f>
        <v>0.53003029023025616</v>
      </c>
      <c r="AC936" s="3">
        <f t="shared" si="135"/>
        <v>3.9342592524099831</v>
      </c>
      <c r="AD936" s="3">
        <f>AC936*Ferez!$D$19</f>
        <v>1.9671296262049915</v>
      </c>
      <c r="AE936" s="3">
        <f>(AD936/1000)*(10000/Ferez!$D$21)</f>
        <v>4.9178240655124793E-2</v>
      </c>
      <c r="AF936" s="3">
        <f t="shared" si="136"/>
        <v>2.6329453184259846</v>
      </c>
      <c r="AG936" s="3">
        <f>AF936*Ferez!$D$19</f>
        <v>1.3164726592129923</v>
      </c>
      <c r="AH936" s="3">
        <f>(AG936/1000)*(10000/Ferez!$D$21)</f>
        <v>3.2911816480324804E-2</v>
      </c>
      <c r="AI936" s="3">
        <f>AE936*Ferez!$D$20</f>
        <v>0.18032021573545756</v>
      </c>
    </row>
    <row r="937" spans="1:35" x14ac:dyDescent="0.25">
      <c r="A937" s="4">
        <v>1661</v>
      </c>
      <c r="B937" s="21" t="s">
        <v>3522</v>
      </c>
      <c r="C937" s="104">
        <v>5</v>
      </c>
      <c r="D937" s="22" t="s">
        <v>2599</v>
      </c>
      <c r="E937" s="100">
        <v>42719</v>
      </c>
      <c r="F937" s="100">
        <v>44204</v>
      </c>
      <c r="G937" s="105">
        <v>4.0999999999999996</v>
      </c>
      <c r="H937" s="20" t="s">
        <v>2606</v>
      </c>
      <c r="I937" s="20" t="s">
        <v>2607</v>
      </c>
      <c r="J937" s="13">
        <v>3599</v>
      </c>
      <c r="K937" t="s">
        <v>79</v>
      </c>
      <c r="L937" t="s">
        <v>78</v>
      </c>
      <c r="M937" s="20" t="str">
        <f t="shared" si="130"/>
        <v>S</v>
      </c>
      <c r="N937" s="3">
        <v>5</v>
      </c>
      <c r="O937" s="23">
        <f t="shared" si="131"/>
        <v>4.8499999999999996</v>
      </c>
      <c r="P937" s="3">
        <v>15.7</v>
      </c>
      <c r="Q937" s="3">
        <f>VLOOKUP(J937,Aux_H_adj!$X$2:$Y$922,2,FALSE)</f>
        <v>13.5</v>
      </c>
      <c r="R937" s="3">
        <f>VLOOKUP(J937,Aux_H_adj!$X$2:$Z$922,3,FALSE)</f>
        <v>19.8</v>
      </c>
      <c r="S937" s="3">
        <f t="shared" si="128"/>
        <v>4.9974652130855137</v>
      </c>
      <c r="T937" s="3">
        <v>43.1</v>
      </c>
      <c r="U937" s="23">
        <f t="shared" si="132"/>
        <v>19.14</v>
      </c>
      <c r="V937" s="3">
        <f t="shared" si="129"/>
        <v>6.092451221557754</v>
      </c>
      <c r="W937" s="27">
        <f t="shared" si="133"/>
        <v>2E-3</v>
      </c>
      <c r="X937" s="27">
        <f t="shared" si="134"/>
        <v>2.8999999999999998E-3</v>
      </c>
      <c r="Y937" s="3">
        <f>VLOOKUP(K937,SSP!$B$2:$D$113,3,FALSE)</f>
        <v>0.31000000000000155</v>
      </c>
      <c r="Z937" s="3">
        <f>EXP(Ferez!$B$8+Ferez!$B$9*LN(X937)+Ferez!$B$10*LN(O937)+Ferez!$B$11*LN(Y937))</f>
        <v>2.3121762726923616</v>
      </c>
      <c r="AA937" s="3">
        <f>EXP(Ferez!$C$8+Ferez!$C$9*LN(Z937))</f>
        <v>1.3962097358205152</v>
      </c>
      <c r="AB937" s="3">
        <f>Ferez!$D$8+Ferez!$D$9*Z937+Ferez!$D$10*AA937</f>
        <v>0.54758959988144251</v>
      </c>
      <c r="AC937" s="3">
        <f t="shared" si="135"/>
        <v>4.2559756083943192</v>
      </c>
      <c r="AD937" s="3">
        <f>AC937*Ferez!$D$19</f>
        <v>2.1279878041971596</v>
      </c>
      <c r="AE937" s="3">
        <f>(AD937/1000)*(10000/Ferez!$D$21)</f>
        <v>5.3199695104928987E-2</v>
      </c>
      <c r="AF937" s="3">
        <f t="shared" si="136"/>
        <v>2.8597658725738042</v>
      </c>
      <c r="AG937" s="3">
        <f>AF937*Ferez!$D$19</f>
        <v>1.4298829362869021</v>
      </c>
      <c r="AH937" s="3">
        <f>(AG937/1000)*(10000/Ferez!$D$21)</f>
        <v>3.574707340717255E-2</v>
      </c>
      <c r="AI937" s="3">
        <f>AE937*Ferez!$D$20</f>
        <v>0.19506554871807294</v>
      </c>
    </row>
    <row r="938" spans="1:35" x14ac:dyDescent="0.25">
      <c r="A938" s="4">
        <v>1662</v>
      </c>
      <c r="B938" s="21" t="s">
        <v>3522</v>
      </c>
      <c r="C938" s="104">
        <v>5</v>
      </c>
      <c r="D938" s="22" t="s">
        <v>2599</v>
      </c>
      <c r="E938" s="100">
        <v>42719</v>
      </c>
      <c r="F938" s="100">
        <v>44204</v>
      </c>
      <c r="G938" s="105">
        <v>4.0999999999999996</v>
      </c>
      <c r="H938" s="20" t="s">
        <v>2606</v>
      </c>
      <c r="I938" s="20" t="s">
        <v>2608</v>
      </c>
      <c r="J938" s="13">
        <v>3599</v>
      </c>
      <c r="K938" t="s">
        <v>79</v>
      </c>
      <c r="L938" t="s">
        <v>78</v>
      </c>
      <c r="M938" s="20" t="str">
        <f t="shared" si="130"/>
        <v>S</v>
      </c>
      <c r="N938" s="3">
        <v>5</v>
      </c>
      <c r="O938" s="23">
        <f t="shared" si="131"/>
        <v>5</v>
      </c>
      <c r="P938" s="3">
        <v>19.8</v>
      </c>
      <c r="Q938" s="3">
        <f>VLOOKUP(J938,Aux_H_adj!$X$2:$Y$922,2,FALSE)</f>
        <v>13.5</v>
      </c>
      <c r="R938" s="3">
        <f>VLOOKUP(J938,Aux_H_adj!$X$2:$Z$922,3,FALSE)</f>
        <v>19.8</v>
      </c>
      <c r="S938" s="3">
        <f t="shared" si="128"/>
        <v>6.3025357464390561</v>
      </c>
      <c r="T938" s="3">
        <v>43.1</v>
      </c>
      <c r="U938" s="23">
        <f t="shared" si="132"/>
        <v>24.14</v>
      </c>
      <c r="V938" s="3">
        <f t="shared" si="129"/>
        <v>7.6840006524767075</v>
      </c>
      <c r="W938" s="27">
        <f t="shared" si="133"/>
        <v>3.0999999999999999E-3</v>
      </c>
      <c r="X938" s="27">
        <f t="shared" si="134"/>
        <v>4.5999999999999999E-3</v>
      </c>
      <c r="Y938" s="3">
        <f>VLOOKUP(K938,SSP!$B$2:$D$113,3,FALSE)</f>
        <v>0.31000000000000155</v>
      </c>
      <c r="Z938" s="3">
        <f>EXP(Ferez!$B$8+Ferez!$B$9*LN(X938)+Ferez!$B$10*LN(O938)+Ferez!$B$11*LN(Y938))</f>
        <v>3.6818623010704847</v>
      </c>
      <c r="AA938" s="3">
        <f>EXP(Ferez!$C$8+Ferez!$C$9*LN(Z938))</f>
        <v>1.9718014394017476</v>
      </c>
      <c r="AB938" s="3">
        <f>Ferez!$D$8+Ferez!$D$9*Z938+Ferez!$D$10*AA938</f>
        <v>0.6664471615494616</v>
      </c>
      <c r="AC938" s="3">
        <f t="shared" si="135"/>
        <v>6.3201109020216943</v>
      </c>
      <c r="AD938" s="3">
        <f>AC938*Ferez!$D$19</f>
        <v>3.1600554510108472</v>
      </c>
      <c r="AE938" s="3">
        <f>(AD938/1000)*(10000/Ferez!$D$21)</f>
        <v>7.9001386275271188E-2</v>
      </c>
      <c r="AF938" s="3">
        <f t="shared" si="136"/>
        <v>4.3483094626199463</v>
      </c>
      <c r="AG938" s="3">
        <f>AF938*Ferez!$D$19</f>
        <v>2.1741547313099732</v>
      </c>
      <c r="AH938" s="3">
        <f>(AG938/1000)*(10000/Ferez!$D$21)</f>
        <v>5.4353868282749331E-2</v>
      </c>
      <c r="AI938" s="3">
        <f>AE938*Ferez!$D$20</f>
        <v>0.28967174967599435</v>
      </c>
    </row>
    <row r="939" spans="1:35" x14ac:dyDescent="0.25">
      <c r="A939" s="4">
        <v>1664</v>
      </c>
      <c r="B939" s="21" t="s">
        <v>3522</v>
      </c>
      <c r="C939" s="104">
        <v>5</v>
      </c>
      <c r="D939" s="22" t="s">
        <v>2599</v>
      </c>
      <c r="E939" s="100">
        <v>42719</v>
      </c>
      <c r="F939" s="100">
        <v>44204</v>
      </c>
      <c r="G939" s="105">
        <v>4.0999999999999996</v>
      </c>
      <c r="H939" s="20" t="s">
        <v>2606</v>
      </c>
      <c r="I939" s="20" t="s">
        <v>2609</v>
      </c>
      <c r="J939" s="13">
        <v>3599</v>
      </c>
      <c r="K939" t="s">
        <v>79</v>
      </c>
      <c r="L939" t="s">
        <v>78</v>
      </c>
      <c r="M939" s="20" t="str">
        <f t="shared" si="130"/>
        <v>S</v>
      </c>
      <c r="N939" s="3">
        <v>5</v>
      </c>
      <c r="O939" s="23">
        <f t="shared" si="131"/>
        <v>4.38</v>
      </c>
      <c r="P939" s="3">
        <v>13.5</v>
      </c>
      <c r="Q939" s="3">
        <f>VLOOKUP(J939,Aux_H_adj!$X$2:$Y$922,2,FALSE)</f>
        <v>13.5</v>
      </c>
      <c r="R939" s="3">
        <f>VLOOKUP(J939,Aux_H_adj!$X$2:$Z$922,3,FALSE)</f>
        <v>19.8</v>
      </c>
      <c r="S939" s="3">
        <f t="shared" si="128"/>
        <v>4.2971834634811739</v>
      </c>
      <c r="T939" s="3">
        <v>43.1</v>
      </c>
      <c r="U939" s="23">
        <f t="shared" si="132"/>
        <v>16.46</v>
      </c>
      <c r="V939" s="3">
        <f t="shared" si="129"/>
        <v>5.2393807265851953</v>
      </c>
      <c r="W939" s="27">
        <f t="shared" si="133"/>
        <v>1.5E-3</v>
      </c>
      <c r="X939" s="27">
        <f t="shared" si="134"/>
        <v>2.2000000000000001E-3</v>
      </c>
      <c r="Y939" s="3">
        <f>VLOOKUP(K939,SSP!$B$2:$D$113,3,FALSE)</f>
        <v>0.31000000000000155</v>
      </c>
      <c r="Z939" s="3">
        <f>EXP(Ferez!$B$8+Ferez!$B$9*LN(X939)+Ferez!$B$10*LN(O939)+Ferez!$B$11*LN(Y939))</f>
        <v>1.6146911601736025</v>
      </c>
      <c r="AA939" s="3">
        <f>EXP(Ferez!$C$8+Ferez!$C$9*LN(Z939))</f>
        <v>1.0696807674280195</v>
      </c>
      <c r="AB939" s="3">
        <f>Ferez!$D$8+Ferez!$D$9*Z939+Ferez!$D$10*AA939</f>
        <v>0.48994528384531094</v>
      </c>
      <c r="AC939" s="3">
        <f t="shared" si="135"/>
        <v>3.1743172114469327</v>
      </c>
      <c r="AD939" s="3">
        <f>AC939*Ferez!$D$19</f>
        <v>1.5871586057234663</v>
      </c>
      <c r="AE939" s="3">
        <f>(AD939/1000)*(10000/Ferez!$D$21)</f>
        <v>3.9678965143086657E-2</v>
      </c>
      <c r="AF939" s="3">
        <f t="shared" si="136"/>
        <v>2.1046364440189134</v>
      </c>
      <c r="AG939" s="3">
        <f>AF939*Ferez!$D$19</f>
        <v>1.0523182220094567</v>
      </c>
      <c r="AH939" s="3">
        <f>(AG939/1000)*(10000/Ferez!$D$21)</f>
        <v>2.6307955550236416E-2</v>
      </c>
      <c r="AI939" s="3">
        <f>AE939*Ferez!$D$20</f>
        <v>0.14548953885798441</v>
      </c>
    </row>
    <row r="940" spans="1:35" x14ac:dyDescent="0.25">
      <c r="A940" s="4">
        <v>1654</v>
      </c>
      <c r="B940" s="21" t="s">
        <v>3522</v>
      </c>
      <c r="C940" s="104">
        <v>5</v>
      </c>
      <c r="D940" s="22" t="s">
        <v>2599</v>
      </c>
      <c r="E940" s="100">
        <v>42719</v>
      </c>
      <c r="F940" s="100">
        <v>44204</v>
      </c>
      <c r="G940" s="105">
        <v>4.0999999999999996</v>
      </c>
      <c r="H940" s="20" t="s">
        <v>2600</v>
      </c>
      <c r="I940" s="20" t="s">
        <v>2601</v>
      </c>
      <c r="J940" s="13">
        <v>3600</v>
      </c>
      <c r="K940" t="s">
        <v>125</v>
      </c>
      <c r="L940" t="s">
        <v>124</v>
      </c>
      <c r="M940" s="20" t="str">
        <f t="shared" si="130"/>
        <v>S</v>
      </c>
      <c r="N940" s="3">
        <v>4.5</v>
      </c>
      <c r="O940" s="23">
        <f t="shared" si="131"/>
        <v>4.5</v>
      </c>
      <c r="P940" s="3">
        <v>14.5</v>
      </c>
      <c r="Q940" s="3">
        <f>VLOOKUP(J940,Aux_H_adj!$X$2:$Y$922,2,FALSE)</f>
        <v>11</v>
      </c>
      <c r="R940" s="3">
        <f>VLOOKUP(J940,Aux_H_adj!$X$2:$Z$922,3,FALSE)</f>
        <v>33</v>
      </c>
      <c r="S940" s="3">
        <f t="shared" si="128"/>
        <v>4.6154933496649653</v>
      </c>
      <c r="T940" s="3">
        <v>63.6</v>
      </c>
      <c r="U940" s="23">
        <f t="shared" si="132"/>
        <v>17.68</v>
      </c>
      <c r="V940" s="3">
        <f t="shared" si="129"/>
        <v>5.6277187877294192</v>
      </c>
      <c r="W940" s="27">
        <f t="shared" si="133"/>
        <v>1.6999999999999999E-3</v>
      </c>
      <c r="X940" s="27">
        <f t="shared" si="134"/>
        <v>2.5000000000000001E-3</v>
      </c>
      <c r="Y940" s="3">
        <f>VLOOKUP(K940,SSP!$B$2:$D$113,3,FALSE)</f>
        <v>0.60999999999999954</v>
      </c>
      <c r="Z940" s="3">
        <f>EXP(Ferez!$B$8+Ferez!$B$9*LN(X940)+Ferez!$B$10*LN(O940)+Ferez!$B$11*LN(Y940))</f>
        <v>3.7353672575493806</v>
      </c>
      <c r="AA940" s="3">
        <f>EXP(Ferez!$C$8+Ferez!$C$9*LN(Z940))</f>
        <v>1.993022443408504</v>
      </c>
      <c r="AB940" s="3">
        <f>Ferez!$D$8+Ferez!$D$9*Z940+Ferez!$D$10*AA940</f>
        <v>0.67119913128046815</v>
      </c>
      <c r="AC940" s="3">
        <f t="shared" si="135"/>
        <v>6.3995888322383525</v>
      </c>
      <c r="AD940" s="3">
        <f>AC940*Ferez!$D$19</f>
        <v>3.1997944161191763</v>
      </c>
      <c r="AE940" s="3">
        <f>(AD940/1000)*(10000/Ferez!$D$21)</f>
        <v>7.9994860402979401E-2</v>
      </c>
      <c r="AF940" s="3">
        <f t="shared" si="136"/>
        <v>4.406566388829849</v>
      </c>
      <c r="AG940" s="3">
        <f>AF940*Ferez!$D$19</f>
        <v>2.2032831944149245</v>
      </c>
      <c r="AH940" s="3">
        <f>(AG940/1000)*(10000/Ferez!$D$21)</f>
        <v>5.5082079860373112E-2</v>
      </c>
      <c r="AI940" s="3">
        <f>AE940*Ferez!$D$20</f>
        <v>0.29331448814425781</v>
      </c>
    </row>
    <row r="941" spans="1:35" x14ac:dyDescent="0.25">
      <c r="A941" s="4">
        <v>1655</v>
      </c>
      <c r="B941" s="21" t="s">
        <v>3522</v>
      </c>
      <c r="C941" s="104">
        <v>5</v>
      </c>
      <c r="D941" s="22" t="s">
        <v>2599</v>
      </c>
      <c r="E941" s="100">
        <v>42719</v>
      </c>
      <c r="F941" s="100">
        <v>44204</v>
      </c>
      <c r="G941" s="105">
        <v>4.0999999999999996</v>
      </c>
      <c r="H941" s="20" t="s">
        <v>2600</v>
      </c>
      <c r="I941" s="20" t="s">
        <v>2602</v>
      </c>
      <c r="J941" s="13">
        <v>3600</v>
      </c>
      <c r="K941" t="s">
        <v>125</v>
      </c>
      <c r="L941" t="s">
        <v>124</v>
      </c>
      <c r="M941" s="20" t="str">
        <f t="shared" si="130"/>
        <v>S</v>
      </c>
      <c r="N941" s="3">
        <v>4.5</v>
      </c>
      <c r="O941" s="23">
        <f t="shared" si="131"/>
        <v>4.5</v>
      </c>
      <c r="P941" s="3">
        <v>14.2</v>
      </c>
      <c r="Q941" s="3">
        <f>VLOOKUP(J941,Aux_H_adj!$X$2:$Y$922,2,FALSE)</f>
        <v>11</v>
      </c>
      <c r="R941" s="3">
        <f>VLOOKUP(J941,Aux_H_adj!$X$2:$Z$922,3,FALSE)</f>
        <v>33</v>
      </c>
      <c r="S941" s="3">
        <f t="shared" si="128"/>
        <v>4.520000383809827</v>
      </c>
      <c r="T941" s="3">
        <v>63.6</v>
      </c>
      <c r="U941" s="23">
        <f t="shared" si="132"/>
        <v>17.309999999999999</v>
      </c>
      <c r="V941" s="3">
        <f t="shared" si="129"/>
        <v>5.5099441298414167</v>
      </c>
      <c r="W941" s="27">
        <f t="shared" si="133"/>
        <v>1.6000000000000001E-3</v>
      </c>
      <c r="X941" s="27">
        <f t="shared" si="134"/>
        <v>2.3999999999999998E-3</v>
      </c>
      <c r="Y941" s="3">
        <f>VLOOKUP(K941,SSP!$B$2:$D$113,3,FALSE)</f>
        <v>0.60999999999999954</v>
      </c>
      <c r="Z941" s="3">
        <f>EXP(Ferez!$B$8+Ferez!$B$9*LN(X941)+Ferez!$B$10*LN(O941)+Ferez!$B$11*LN(Y941))</f>
        <v>3.5940216307289177</v>
      </c>
      <c r="AA941" s="3">
        <f>EXP(Ferez!$C$8+Ferez!$C$9*LN(Z941))</f>
        <v>1.9367887199766074</v>
      </c>
      <c r="AB941" s="3">
        <f>Ferez!$D$8+Ferez!$D$9*Z941+Ferez!$D$10*AA941</f>
        <v>0.658660677359581</v>
      </c>
      <c r="AC941" s="3">
        <f t="shared" si="135"/>
        <v>6.189471028065106</v>
      </c>
      <c r="AD941" s="3">
        <f>AC941*Ferez!$D$19</f>
        <v>3.094735514032553</v>
      </c>
      <c r="AE941" s="3">
        <f>(AD941/1000)*(10000/Ferez!$D$21)</f>
        <v>7.7368387850813819E-2</v>
      </c>
      <c r="AF941" s="3">
        <f t="shared" si="136"/>
        <v>4.2526823080884988</v>
      </c>
      <c r="AG941" s="3">
        <f>AF941*Ferez!$D$19</f>
        <v>2.1263411540442494</v>
      </c>
      <c r="AH941" s="3">
        <f>(AG941/1000)*(10000/Ferez!$D$21)</f>
        <v>5.3158528851106238E-2</v>
      </c>
      <c r="AI941" s="3">
        <f>AE941*Ferez!$D$20</f>
        <v>0.28368408878631735</v>
      </c>
    </row>
    <row r="942" spans="1:35" x14ac:dyDescent="0.25">
      <c r="A942" s="4">
        <v>1656</v>
      </c>
      <c r="B942" s="21" t="s">
        <v>3522</v>
      </c>
      <c r="C942" s="104">
        <v>5</v>
      </c>
      <c r="D942" s="22" t="s">
        <v>2599</v>
      </c>
      <c r="E942" s="100">
        <v>42719</v>
      </c>
      <c r="F942" s="100">
        <v>44204</v>
      </c>
      <c r="G942" s="105">
        <v>4.0999999999999996</v>
      </c>
      <c r="H942" s="20" t="s">
        <v>2600</v>
      </c>
      <c r="I942" s="20" t="s">
        <v>2603</v>
      </c>
      <c r="J942" s="13">
        <v>3600</v>
      </c>
      <c r="K942" t="s">
        <v>125</v>
      </c>
      <c r="L942" t="s">
        <v>124</v>
      </c>
      <c r="M942" s="20" t="str">
        <f t="shared" si="130"/>
        <v>S</v>
      </c>
      <c r="N942" s="3">
        <v>4.5</v>
      </c>
      <c r="O942" s="23">
        <f t="shared" si="131"/>
        <v>4.5</v>
      </c>
      <c r="P942" s="3">
        <v>23.1</v>
      </c>
      <c r="Q942" s="3">
        <f>VLOOKUP(J942,Aux_H_adj!$X$2:$Y$922,2,FALSE)</f>
        <v>11</v>
      </c>
      <c r="R942" s="3">
        <f>VLOOKUP(J942,Aux_H_adj!$X$2:$Z$922,3,FALSE)</f>
        <v>33</v>
      </c>
      <c r="S942" s="3">
        <f t="shared" si="128"/>
        <v>7.352958370845565</v>
      </c>
      <c r="T942" s="3">
        <v>63.6</v>
      </c>
      <c r="U942" s="23">
        <f t="shared" si="132"/>
        <v>28.16</v>
      </c>
      <c r="V942" s="3">
        <f t="shared" si="129"/>
        <v>8.963606394935546</v>
      </c>
      <c r="W942" s="27">
        <f t="shared" si="133"/>
        <v>4.1999999999999997E-3</v>
      </c>
      <c r="X942" s="27">
        <f t="shared" si="134"/>
        <v>6.3E-3</v>
      </c>
      <c r="Y942" s="3">
        <f>VLOOKUP(K942,SSP!$B$2:$D$113,3,FALSE)</f>
        <v>0.60999999999999954</v>
      </c>
      <c r="Z942" s="3">
        <f>EXP(Ferez!$B$8+Ferez!$B$9*LN(X942)+Ferez!$B$10*LN(O942)+Ferez!$B$11*LN(Y942))</f>
        <v>8.946079117045322</v>
      </c>
      <c r="AA942" s="3">
        <f>EXP(Ferez!$C$8+Ferez!$C$9*LN(Z942))</f>
        <v>3.8101404514701347</v>
      </c>
      <c r="AB942" s="3">
        <f>Ferez!$D$8+Ferez!$D$9*Z942+Ferez!$D$10*AA942</f>
        <v>1.15549688246199</v>
      </c>
      <c r="AC942" s="3">
        <f t="shared" si="135"/>
        <v>13.911716450977448</v>
      </c>
      <c r="AD942" s="3">
        <f>AC942*Ferez!$D$19</f>
        <v>6.9558582254887238</v>
      </c>
      <c r="AE942" s="3">
        <f>(AD942/1000)*(10000/Ferez!$D$21)</f>
        <v>0.17389645563721809</v>
      </c>
      <c r="AF942" s="3">
        <f t="shared" si="136"/>
        <v>10.101575999507311</v>
      </c>
      <c r="AG942" s="3">
        <f>AF942*Ferez!$D$19</f>
        <v>5.0507879997536556</v>
      </c>
      <c r="AH942" s="3">
        <f>(AG942/1000)*(10000/Ferez!$D$21)</f>
        <v>0.12626969999384141</v>
      </c>
      <c r="AI942" s="3">
        <f>AE942*Ferez!$D$20</f>
        <v>0.63762033733646628</v>
      </c>
    </row>
    <row r="943" spans="1:35" x14ac:dyDescent="0.25">
      <c r="A943" s="4">
        <v>1657</v>
      </c>
      <c r="B943" s="21" t="s">
        <v>3522</v>
      </c>
      <c r="C943" s="104">
        <v>5</v>
      </c>
      <c r="D943" s="22" t="s">
        <v>2599</v>
      </c>
      <c r="E943" s="100">
        <v>42719</v>
      </c>
      <c r="F943" s="100">
        <v>44204</v>
      </c>
      <c r="G943" s="105">
        <v>4.0999999999999996</v>
      </c>
      <c r="H943" s="20" t="s">
        <v>2600</v>
      </c>
      <c r="I943" s="20" t="s">
        <v>2604</v>
      </c>
      <c r="J943" s="13">
        <v>3600</v>
      </c>
      <c r="K943" t="s">
        <v>125</v>
      </c>
      <c r="L943" t="s">
        <v>124</v>
      </c>
      <c r="M943" s="20" t="str">
        <f t="shared" si="130"/>
        <v>S</v>
      </c>
      <c r="N943" s="3">
        <v>4.5</v>
      </c>
      <c r="O943" s="23">
        <f t="shared" si="131"/>
        <v>3.74</v>
      </c>
      <c r="P943" s="3">
        <v>11</v>
      </c>
      <c r="Q943" s="3">
        <f>VLOOKUP(J943,Aux_H_adj!$X$2:$Y$922,2,FALSE)</f>
        <v>11</v>
      </c>
      <c r="R943" s="3">
        <f>VLOOKUP(J943,Aux_H_adj!$X$2:$Z$922,3,FALSE)</f>
        <v>33</v>
      </c>
      <c r="S943" s="3">
        <f t="shared" si="128"/>
        <v>3.5014087480216975</v>
      </c>
      <c r="T943" s="3">
        <v>63.6</v>
      </c>
      <c r="U943" s="23">
        <f t="shared" si="132"/>
        <v>13.41</v>
      </c>
      <c r="V943" s="3">
        <f t="shared" si="129"/>
        <v>4.2685355737246331</v>
      </c>
      <c r="W943" s="27">
        <f t="shared" si="133"/>
        <v>1E-3</v>
      </c>
      <c r="X943" s="27">
        <f t="shared" si="134"/>
        <v>1.4E-3</v>
      </c>
      <c r="Y943" s="3">
        <f>VLOOKUP(K943,SSP!$B$2:$D$113,3,FALSE)</f>
        <v>0.60999999999999954</v>
      </c>
      <c r="Z943" s="3">
        <f>EXP(Ferez!$B$8+Ferez!$B$9*LN(X943)+Ferez!$B$10*LN(O943)+Ferez!$B$11*LN(Y943))</f>
        <v>1.8077598044932761</v>
      </c>
      <c r="AA943" s="3">
        <f>EXP(Ferez!$C$8+Ferez!$C$9*LN(Z943))</f>
        <v>1.1631848826545528</v>
      </c>
      <c r="AB943" s="3">
        <f>Ferez!$D$8+Ferez!$D$9*Z943+Ferez!$D$10*AA943</f>
        <v>0.5056327329682424</v>
      </c>
      <c r="AC943" s="3">
        <f t="shared" si="135"/>
        <v>3.4765774201160711</v>
      </c>
      <c r="AD943" s="3">
        <f>AC943*Ferez!$D$19</f>
        <v>1.7382887100580355</v>
      </c>
      <c r="AE943" s="3">
        <f>(AD943/1000)*(10000/Ferez!$D$21)</f>
        <v>4.3457217751450887E-2</v>
      </c>
      <c r="AF943" s="3">
        <f t="shared" si="136"/>
        <v>2.3133925374615183</v>
      </c>
      <c r="AG943" s="3">
        <f>AF943*Ferez!$D$19</f>
        <v>1.1566962687307591</v>
      </c>
      <c r="AH943" s="3">
        <f>(AG943/1000)*(10000/Ferez!$D$21)</f>
        <v>2.8917406718268982E-2</v>
      </c>
      <c r="AI943" s="3">
        <f>AE943*Ferez!$D$20</f>
        <v>0.15934313175531992</v>
      </c>
    </row>
    <row r="944" spans="1:35" x14ac:dyDescent="0.25">
      <c r="A944" s="4">
        <v>1659</v>
      </c>
      <c r="B944" s="21" t="s">
        <v>3522</v>
      </c>
      <c r="C944" s="104">
        <v>5</v>
      </c>
      <c r="D944" s="22" t="s">
        <v>2599</v>
      </c>
      <c r="E944" s="100">
        <v>42719</v>
      </c>
      <c r="F944" s="100">
        <v>44204</v>
      </c>
      <c r="G944" s="105">
        <v>4.0999999999999996</v>
      </c>
      <c r="H944" s="20" t="s">
        <v>2600</v>
      </c>
      <c r="I944" s="20" t="s">
        <v>2605</v>
      </c>
      <c r="J944" s="13">
        <v>3600</v>
      </c>
      <c r="K944" t="s">
        <v>125</v>
      </c>
      <c r="L944" t="s">
        <v>124</v>
      </c>
      <c r="M944" s="20" t="str">
        <f t="shared" si="130"/>
        <v>S</v>
      </c>
      <c r="N944" s="3">
        <v>4.5</v>
      </c>
      <c r="O944" s="23">
        <f t="shared" si="131"/>
        <v>4.5</v>
      </c>
      <c r="P944" s="3">
        <v>33</v>
      </c>
      <c r="Q944" s="3">
        <f>VLOOKUP(J944,Aux_H_adj!$X$2:$Y$922,2,FALSE)</f>
        <v>11</v>
      </c>
      <c r="R944" s="3">
        <f>VLOOKUP(J944,Aux_H_adj!$X$2:$Z$922,3,FALSE)</f>
        <v>33</v>
      </c>
      <c r="S944" s="3">
        <f t="shared" si="128"/>
        <v>10.504226244065093</v>
      </c>
      <c r="T944" s="3">
        <v>63.6</v>
      </c>
      <c r="U944" s="23">
        <f t="shared" si="132"/>
        <v>40.229999999999997</v>
      </c>
      <c r="V944" s="3">
        <f t="shared" si="129"/>
        <v>12.805606721173898</v>
      </c>
      <c r="W944" s="27">
        <f t="shared" si="133"/>
        <v>8.6999999999999994E-3</v>
      </c>
      <c r="X944" s="27">
        <f t="shared" si="134"/>
        <v>1.29E-2</v>
      </c>
      <c r="Y944" s="3">
        <f>VLOOKUP(K944,SSP!$B$2:$D$113,3,FALSE)</f>
        <v>0.60999999999999954</v>
      </c>
      <c r="Z944" s="3">
        <f>EXP(Ferez!$B$8+Ferez!$B$9*LN(X944)+Ferez!$B$10*LN(O944)+Ferez!$B$11*LN(Y944))</f>
        <v>17.609398300008529</v>
      </c>
      <c r="AA944" s="3">
        <f>EXP(Ferez!$C$8+Ferez!$C$9*LN(Z944))</f>
        <v>6.2974264526886907</v>
      </c>
      <c r="AB944" s="3">
        <f>Ferez!$D$8+Ferez!$D$9*Z944+Ferez!$D$10*AA944</f>
        <v>2.0067179761332299</v>
      </c>
      <c r="AC944" s="3">
        <f t="shared" si="135"/>
        <v>25.91354272883045</v>
      </c>
      <c r="AD944" s="3">
        <f>AC944*Ferez!$D$19</f>
        <v>12.956771364415225</v>
      </c>
      <c r="AE944" s="3">
        <f>(AD944/1000)*(10000/Ferez!$D$21)</f>
        <v>0.32391928411038062</v>
      </c>
      <c r="AF944" s="3">
        <f t="shared" si="136"/>
        <v>19.61611627614176</v>
      </c>
      <c r="AG944" s="3">
        <f>AF944*Ferez!$D$19</f>
        <v>9.80805813807088</v>
      </c>
      <c r="AH944" s="3">
        <f>(AG944/1000)*(10000/Ferez!$D$21)</f>
        <v>0.24520145345177202</v>
      </c>
      <c r="AI944" s="3">
        <f>AE944*Ferez!$D$20</f>
        <v>1.1877040417380622</v>
      </c>
    </row>
    <row r="945" spans="1:35" x14ac:dyDescent="0.25">
      <c r="A945" s="4">
        <v>1761</v>
      </c>
      <c r="B945" s="21" t="s">
        <v>3522</v>
      </c>
      <c r="C945" s="104">
        <v>5</v>
      </c>
      <c r="D945" s="22" t="s">
        <v>2664</v>
      </c>
      <c r="E945" s="100">
        <v>42719</v>
      </c>
      <c r="F945" s="100">
        <v>44204</v>
      </c>
      <c r="G945" s="105">
        <v>4.0999999999999996</v>
      </c>
      <c r="H945" s="20" t="s">
        <v>2721</v>
      </c>
      <c r="I945" s="20" t="s">
        <v>2722</v>
      </c>
      <c r="J945" s="13">
        <v>3572</v>
      </c>
      <c r="K945" t="s">
        <v>11</v>
      </c>
      <c r="L945" t="s">
        <v>206</v>
      </c>
      <c r="M945" s="20" t="str">
        <f t="shared" si="130"/>
        <v>N</v>
      </c>
      <c r="N945" s="3">
        <v>3</v>
      </c>
      <c r="O945" s="23">
        <f t="shared" si="131"/>
        <v>3</v>
      </c>
      <c r="P945" s="3">
        <v>10</v>
      </c>
      <c r="Q945" s="3">
        <f>VLOOKUP(J945,Aux_H_adj!$X$2:$Y$922,2,FALSE)</f>
        <v>10</v>
      </c>
      <c r="R945" s="3">
        <f>VLOOKUP(J945,Aux_H_adj!$X$2:$Z$922,3,FALSE)</f>
        <v>10</v>
      </c>
      <c r="S945" s="3">
        <f t="shared" si="128"/>
        <v>3.183098861837907</v>
      </c>
      <c r="T945" s="3">
        <v>31</v>
      </c>
      <c r="U945" s="23">
        <f t="shared" si="132"/>
        <v>31</v>
      </c>
      <c r="V945" s="3">
        <f t="shared" si="129"/>
        <v>9.8676064716975116</v>
      </c>
      <c r="W945" s="27">
        <f t="shared" si="133"/>
        <v>8.0000000000000004E-4</v>
      </c>
      <c r="X945" s="27">
        <f t="shared" si="134"/>
        <v>7.6E-3</v>
      </c>
      <c r="Y945" s="3">
        <f>VLOOKUP(K945,SSP!$B$2:$D$113,3,FALSE)</f>
        <v>0.49</v>
      </c>
      <c r="Z945" s="3">
        <f>EXP(Ferez!$B$8+Ferez!$B$9*LN(X945)+Ferez!$B$10*LN(O945)+Ferez!$B$11*LN(Y945))</f>
        <v>5.7818488384049314</v>
      </c>
      <c r="AA945" s="3">
        <f>EXP(Ferez!$C$8+Ferez!$C$9*LN(Z945))</f>
        <v>2.756060197141966</v>
      </c>
      <c r="AB945" s="3">
        <f>Ferez!$D$8+Ferez!$D$9*Z945+Ferez!$D$10*AA945</f>
        <v>0.85714771541461021</v>
      </c>
      <c r="AC945" s="3">
        <f t="shared" si="135"/>
        <v>9.3950567509615084</v>
      </c>
      <c r="AD945" s="3">
        <f>AC945*Ferez!$D$19</f>
        <v>4.6975283754807542</v>
      </c>
      <c r="AE945" s="3">
        <f>(AD945/1000)*(10000/Ferez!$D$21)</f>
        <v>0.11743820938701886</v>
      </c>
      <c r="AF945" s="3">
        <f t="shared" si="136"/>
        <v>6.6389965538195419</v>
      </c>
      <c r="AG945" s="3">
        <f>AF945*Ferez!$D$19</f>
        <v>3.319498276909771</v>
      </c>
      <c r="AH945" s="3">
        <f>(AG945/1000)*(10000/Ferez!$D$21)</f>
        <v>8.2987456922744271E-2</v>
      </c>
      <c r="AI945" s="3">
        <f>AE945*Ferez!$D$20</f>
        <v>0.43060676775240248</v>
      </c>
    </row>
    <row r="946" spans="1:35" x14ac:dyDescent="0.25">
      <c r="A946" s="4">
        <v>1755</v>
      </c>
      <c r="B946" s="21" t="s">
        <v>3522</v>
      </c>
      <c r="C946" s="104">
        <v>5</v>
      </c>
      <c r="D946" s="22" t="s">
        <v>2664</v>
      </c>
      <c r="E946" s="100">
        <v>42719</v>
      </c>
      <c r="F946" s="100">
        <v>44204</v>
      </c>
      <c r="G946" s="105">
        <v>4.0999999999999996</v>
      </c>
      <c r="H946" s="20" t="s">
        <v>2714</v>
      </c>
      <c r="I946" s="20" t="s">
        <v>2715</v>
      </c>
      <c r="J946" s="13">
        <v>3573</v>
      </c>
      <c r="K946" t="s">
        <v>173</v>
      </c>
      <c r="L946" t="s">
        <v>172</v>
      </c>
      <c r="M946" s="20" t="str">
        <f t="shared" si="130"/>
        <v>S</v>
      </c>
      <c r="N946" s="3">
        <v>4.5</v>
      </c>
      <c r="O946" s="23">
        <f t="shared" si="131"/>
        <v>2.46</v>
      </c>
      <c r="P946" s="3">
        <v>7.3</v>
      </c>
      <c r="Q946" s="3">
        <f>VLOOKUP(J946,Aux_H_adj!$X$2:$Y$922,2,FALSE)</f>
        <v>7.3</v>
      </c>
      <c r="R946" s="3">
        <f>VLOOKUP(J946,Aux_H_adj!$X$2:$Z$922,3,FALSE)</f>
        <v>16.2</v>
      </c>
      <c r="S946" s="3">
        <f t="shared" si="128"/>
        <v>2.3236621691416719</v>
      </c>
      <c r="T946" s="3">
        <v>18</v>
      </c>
      <c r="U946" s="23">
        <f t="shared" si="132"/>
        <v>8.9</v>
      </c>
      <c r="V946" s="3">
        <f t="shared" si="129"/>
        <v>2.8329579870357371</v>
      </c>
      <c r="W946" s="27">
        <f t="shared" si="133"/>
        <v>4.0000000000000002E-4</v>
      </c>
      <c r="X946" s="27">
        <f t="shared" si="134"/>
        <v>5.9999999999999995E-4</v>
      </c>
      <c r="Y946" s="3">
        <f>VLOOKUP(K946,SSP!$B$2:$D$113,3,FALSE)</f>
        <v>0.47999999999999932</v>
      </c>
      <c r="Z946" s="3">
        <f>EXP(Ferez!$B$8+Ferez!$B$9*LN(X946)+Ferez!$B$10*LN(O946)+Ferez!$B$11*LN(Y946))</f>
        <v>0.42471524959116669</v>
      </c>
      <c r="AA946" s="3">
        <f>EXP(Ferez!$C$8+Ferez!$C$9*LN(Z946))</f>
        <v>0.39711638863198218</v>
      </c>
      <c r="AB946" s="3">
        <f>Ferez!$D$8+Ferez!$D$9*Z946+Ferez!$D$10*AA946</f>
        <v>0.40155484782435991</v>
      </c>
      <c r="AC946" s="3">
        <f t="shared" si="135"/>
        <v>1.2233864860475088</v>
      </c>
      <c r="AD946" s="3">
        <f>AC946*Ferez!$D$19</f>
        <v>0.61169324302375438</v>
      </c>
      <c r="AE946" s="3">
        <f>(AD946/1000)*(10000/Ferez!$D$21)</f>
        <v>1.529233107559386E-2</v>
      </c>
      <c r="AF946" s="3">
        <f t="shared" si="136"/>
        <v>0.82627009741552659</v>
      </c>
      <c r="AG946" s="3">
        <f>AF946*Ferez!$D$19</f>
        <v>0.4131350487077633</v>
      </c>
      <c r="AH946" s="3">
        <f>(AG946/1000)*(10000/Ferez!$D$21)</f>
        <v>1.0328376217694083E-2</v>
      </c>
      <c r="AI946" s="3">
        <f>AE946*Ferez!$D$20</f>
        <v>5.607188061051082E-2</v>
      </c>
    </row>
    <row r="947" spans="1:35" x14ac:dyDescent="0.25">
      <c r="A947" s="4">
        <v>1756</v>
      </c>
      <c r="B947" s="21" t="s">
        <v>3522</v>
      </c>
      <c r="C947" s="104">
        <v>5</v>
      </c>
      <c r="D947" s="22" t="s">
        <v>2664</v>
      </c>
      <c r="E947" s="100">
        <v>42719</v>
      </c>
      <c r="F947" s="100">
        <v>44204</v>
      </c>
      <c r="G947" s="105">
        <v>4.0999999999999996</v>
      </c>
      <c r="H947" s="20" t="s">
        <v>2714</v>
      </c>
      <c r="I947" s="20" t="s">
        <v>2716</v>
      </c>
      <c r="J947" s="13">
        <v>3573</v>
      </c>
      <c r="K947" t="s">
        <v>173</v>
      </c>
      <c r="L947" t="s">
        <v>172</v>
      </c>
      <c r="M947" s="20" t="str">
        <f t="shared" si="130"/>
        <v>S</v>
      </c>
      <c r="N947" s="3">
        <v>4.5</v>
      </c>
      <c r="O947" s="23">
        <f t="shared" si="131"/>
        <v>4.5</v>
      </c>
      <c r="P947" s="3">
        <v>16.2</v>
      </c>
      <c r="Q947" s="3">
        <f>VLOOKUP(J947,Aux_H_adj!$X$2:$Y$922,2,FALSE)</f>
        <v>7.3</v>
      </c>
      <c r="R947" s="3">
        <f>VLOOKUP(J947,Aux_H_adj!$X$2:$Z$922,3,FALSE)</f>
        <v>16.2</v>
      </c>
      <c r="S947" s="3">
        <f t="shared" si="128"/>
        <v>5.156620156177409</v>
      </c>
      <c r="T947" s="3">
        <v>78.8</v>
      </c>
      <c r="U947" s="23">
        <f t="shared" si="132"/>
        <v>19.75</v>
      </c>
      <c r="V947" s="3">
        <f t="shared" si="129"/>
        <v>6.2866202521298664</v>
      </c>
      <c r="W947" s="27">
        <f t="shared" si="133"/>
        <v>2.0999999999999999E-3</v>
      </c>
      <c r="X947" s="27">
        <f t="shared" si="134"/>
        <v>3.0999999999999999E-3</v>
      </c>
      <c r="Y947" s="3">
        <f>VLOOKUP(K947,SSP!$B$2:$D$113,3,FALSE)</f>
        <v>0.47999999999999932</v>
      </c>
      <c r="Z947" s="3">
        <f>EXP(Ferez!$B$8+Ferez!$B$9*LN(X947)+Ferez!$B$10*LN(O947)+Ferez!$B$11*LN(Y947))</f>
        <v>3.5827028519462356</v>
      </c>
      <c r="AA947" s="3">
        <f>EXP(Ferez!$C$8+Ferez!$C$9*LN(Z947))</f>
        <v>1.9322611608070193</v>
      </c>
      <c r="AB947" s="3">
        <f>Ferez!$D$8+Ferez!$D$9*Z947+Ferez!$D$10*AA947</f>
        <v>0.65765872053312524</v>
      </c>
      <c r="AC947" s="3">
        <f t="shared" si="135"/>
        <v>6.1726227332863806</v>
      </c>
      <c r="AD947" s="3">
        <f>AC947*Ferez!$D$19</f>
        <v>3.0863113666431903</v>
      </c>
      <c r="AE947" s="3">
        <f>(AD947/1000)*(10000/Ferez!$D$21)</f>
        <v>7.7157784166079754E-2</v>
      </c>
      <c r="AF947" s="3">
        <f t="shared" si="136"/>
        <v>4.2403615724793609</v>
      </c>
      <c r="AG947" s="3">
        <f>AF947*Ferez!$D$19</f>
        <v>2.1201807862396804</v>
      </c>
      <c r="AH947" s="3">
        <f>(AG947/1000)*(10000/Ferez!$D$21)</f>
        <v>5.3004519655992011E-2</v>
      </c>
      <c r="AI947" s="3">
        <f>AE947*Ferez!$D$20</f>
        <v>0.28291187527562578</v>
      </c>
    </row>
    <row r="948" spans="1:35" x14ac:dyDescent="0.25">
      <c r="A948" s="4">
        <v>1757</v>
      </c>
      <c r="B948" s="21" t="s">
        <v>3522</v>
      </c>
      <c r="C948" s="104">
        <v>5</v>
      </c>
      <c r="D948" s="22" t="s">
        <v>2664</v>
      </c>
      <c r="E948" s="100">
        <v>42719</v>
      </c>
      <c r="F948" s="100">
        <v>44204</v>
      </c>
      <c r="G948" s="105">
        <v>4.0999999999999996</v>
      </c>
      <c r="H948" s="20" t="s">
        <v>2714</v>
      </c>
      <c r="I948" s="20" t="s">
        <v>2717</v>
      </c>
      <c r="J948" s="13">
        <v>3573</v>
      </c>
      <c r="K948" t="s">
        <v>173</v>
      </c>
      <c r="L948" t="s">
        <v>172</v>
      </c>
      <c r="M948" s="20" t="str">
        <f t="shared" si="130"/>
        <v>S</v>
      </c>
      <c r="N948" s="3">
        <v>4.5</v>
      </c>
      <c r="O948" s="23">
        <f t="shared" si="131"/>
        <v>4.38</v>
      </c>
      <c r="P948" s="3">
        <v>13.5</v>
      </c>
      <c r="Q948" s="3">
        <f>VLOOKUP(J948,Aux_H_adj!$X$2:$Y$922,2,FALSE)</f>
        <v>7.3</v>
      </c>
      <c r="R948" s="3">
        <f>VLOOKUP(J948,Aux_H_adj!$X$2:$Z$922,3,FALSE)</f>
        <v>16.2</v>
      </c>
      <c r="S948" s="3">
        <f t="shared" si="128"/>
        <v>4.2971834634811739</v>
      </c>
      <c r="T948" s="3">
        <v>78.8</v>
      </c>
      <c r="U948" s="23">
        <f t="shared" si="132"/>
        <v>16.46</v>
      </c>
      <c r="V948" s="3">
        <f t="shared" si="129"/>
        <v>5.2393807265851953</v>
      </c>
      <c r="W948" s="27">
        <f t="shared" si="133"/>
        <v>1.5E-3</v>
      </c>
      <c r="X948" s="27">
        <f t="shared" si="134"/>
        <v>2.2000000000000001E-3</v>
      </c>
      <c r="Y948" s="3">
        <f>VLOOKUP(K948,SSP!$B$2:$D$113,3,FALSE)</f>
        <v>0.47999999999999932</v>
      </c>
      <c r="Z948" s="3">
        <f>EXP(Ferez!$B$8+Ferez!$B$9*LN(X948)+Ferez!$B$10*LN(O948)+Ferez!$B$11*LN(Y948))</f>
        <v>2.5245631335948264</v>
      </c>
      <c r="AA948" s="3">
        <f>EXP(Ferez!$C$8+Ferez!$C$9*LN(Z948))</f>
        <v>1.490281006628597</v>
      </c>
      <c r="AB948" s="3">
        <f>Ferez!$D$8+Ferez!$D$9*Z948+Ferez!$D$10*AA948</f>
        <v>0.56560448267198193</v>
      </c>
      <c r="AC948" s="3">
        <f t="shared" si="135"/>
        <v>4.5804486228954051</v>
      </c>
      <c r="AD948" s="3">
        <f>AC948*Ferez!$D$19</f>
        <v>2.2902243114477026</v>
      </c>
      <c r="AE948" s="3">
        <f>(AD948/1000)*(10000/Ferez!$D$21)</f>
        <v>5.7255607786192569E-2</v>
      </c>
      <c r="AF948" s="3">
        <f t="shared" si="136"/>
        <v>3.0901676162668084</v>
      </c>
      <c r="AG948" s="3">
        <f>AF948*Ferez!$D$19</f>
        <v>1.5450838081334042</v>
      </c>
      <c r="AH948" s="3">
        <f>(AG948/1000)*(10000/Ferez!$D$21)</f>
        <v>3.8627095203335106E-2</v>
      </c>
      <c r="AI948" s="3">
        <f>AE948*Ferez!$D$20</f>
        <v>0.20993722854937275</v>
      </c>
    </row>
    <row r="949" spans="1:35" x14ac:dyDescent="0.25">
      <c r="A949" s="4">
        <v>1758</v>
      </c>
      <c r="B949" s="21" t="s">
        <v>3522</v>
      </c>
      <c r="C949" s="104">
        <v>5</v>
      </c>
      <c r="D949" s="22" t="s">
        <v>2664</v>
      </c>
      <c r="E949" s="100">
        <v>42719</v>
      </c>
      <c r="F949" s="100">
        <v>44204</v>
      </c>
      <c r="G949" s="105">
        <v>4.0999999999999996</v>
      </c>
      <c r="H949" s="20" t="s">
        <v>2714</v>
      </c>
      <c r="I949" s="20" t="s">
        <v>2718</v>
      </c>
      <c r="J949" s="13">
        <v>3573</v>
      </c>
      <c r="K949" t="s">
        <v>173</v>
      </c>
      <c r="L949" t="s">
        <v>172</v>
      </c>
      <c r="M949" s="20" t="str">
        <f t="shared" si="130"/>
        <v>S</v>
      </c>
      <c r="N949" s="3">
        <v>4.5</v>
      </c>
      <c r="O949" s="23">
        <f t="shared" si="131"/>
        <v>3.35</v>
      </c>
      <c r="P949" s="3">
        <v>9.6999999999999993</v>
      </c>
      <c r="Q949" s="3">
        <f>VLOOKUP(J949,Aux_H_adj!$X$2:$Y$922,2,FALSE)</f>
        <v>7.3</v>
      </c>
      <c r="R949" s="3">
        <f>VLOOKUP(J949,Aux_H_adj!$X$2:$Z$922,3,FALSE)</f>
        <v>16.2</v>
      </c>
      <c r="S949" s="3">
        <f t="shared" si="128"/>
        <v>3.0876058959827692</v>
      </c>
      <c r="T949" s="3">
        <v>78.8</v>
      </c>
      <c r="U949" s="23">
        <f t="shared" si="132"/>
        <v>11.83</v>
      </c>
      <c r="V949" s="3">
        <f t="shared" si="129"/>
        <v>3.7656059535542439</v>
      </c>
      <c r="W949" s="27">
        <f t="shared" si="133"/>
        <v>6.9999999999999999E-4</v>
      </c>
      <c r="X949" s="27">
        <f t="shared" si="134"/>
        <v>1.1000000000000001E-3</v>
      </c>
      <c r="Y949" s="3">
        <f>VLOOKUP(K949,SSP!$B$2:$D$113,3,FALSE)</f>
        <v>0.47999999999999932</v>
      </c>
      <c r="Z949" s="3">
        <f>EXP(Ferez!$B$8+Ferez!$B$9*LN(X949)+Ferez!$B$10*LN(O949)+Ferez!$B$11*LN(Y949))</f>
        <v>1.0134157961676609</v>
      </c>
      <c r="AA949" s="3">
        <f>EXP(Ferez!$C$8+Ferez!$C$9*LN(Z949))</f>
        <v>0.75709838903827431</v>
      </c>
      <c r="AB949" s="3">
        <f>Ferez!$D$8+Ferez!$D$9*Z949+Ferez!$D$10*AA949</f>
        <v>0.44293325398370392</v>
      </c>
      <c r="AC949" s="3">
        <f t="shared" si="135"/>
        <v>2.2134474391896393</v>
      </c>
      <c r="AD949" s="3">
        <f>AC949*Ferez!$D$19</f>
        <v>1.1067237195948196</v>
      </c>
      <c r="AE949" s="3">
        <f>(AD949/1000)*(10000/Ferez!$D$21)</f>
        <v>2.7668092989870493E-2</v>
      </c>
      <c r="AF949" s="3">
        <f t="shared" si="136"/>
        <v>1.4563490501513647</v>
      </c>
      <c r="AG949" s="3">
        <f>AF949*Ferez!$D$19</f>
        <v>0.72817452507568237</v>
      </c>
      <c r="AH949" s="3">
        <f>(AG949/1000)*(10000/Ferez!$D$21)</f>
        <v>1.8204363126892057E-2</v>
      </c>
      <c r="AI949" s="3">
        <f>AE949*Ferez!$D$20</f>
        <v>0.1014496742961918</v>
      </c>
    </row>
    <row r="950" spans="1:35" x14ac:dyDescent="0.25">
      <c r="A950" s="4">
        <v>1759</v>
      </c>
      <c r="B950" s="21" t="s">
        <v>3522</v>
      </c>
      <c r="C950" s="104">
        <v>5</v>
      </c>
      <c r="D950" s="22" t="s">
        <v>2664</v>
      </c>
      <c r="E950" s="100">
        <v>42719</v>
      </c>
      <c r="F950" s="100">
        <v>44204</v>
      </c>
      <c r="G950" s="105">
        <v>4.0999999999999996</v>
      </c>
      <c r="H950" s="20" t="s">
        <v>2714</v>
      </c>
      <c r="I950" s="20" t="s">
        <v>2719</v>
      </c>
      <c r="J950" s="13">
        <v>3573</v>
      </c>
      <c r="K950" t="s">
        <v>173</v>
      </c>
      <c r="L950" t="s">
        <v>172</v>
      </c>
      <c r="M950" s="20" t="str">
        <f t="shared" si="130"/>
        <v>S</v>
      </c>
      <c r="N950" s="3">
        <v>4.5</v>
      </c>
      <c r="O950" s="23">
        <f t="shared" si="131"/>
        <v>4.1100000000000003</v>
      </c>
      <c r="P950" s="3">
        <v>12.4</v>
      </c>
      <c r="Q950" s="3">
        <f>VLOOKUP(J950,Aux_H_adj!$X$2:$Y$922,2,FALSE)</f>
        <v>7.3</v>
      </c>
      <c r="R950" s="3">
        <f>VLOOKUP(J950,Aux_H_adj!$X$2:$Z$922,3,FALSE)</f>
        <v>16.2</v>
      </c>
      <c r="S950" s="3">
        <f t="shared" si="128"/>
        <v>3.9470425886790048</v>
      </c>
      <c r="T950" s="3">
        <v>78.8</v>
      </c>
      <c r="U950" s="23">
        <f t="shared" si="132"/>
        <v>15.12</v>
      </c>
      <c r="V950" s="3">
        <f t="shared" si="129"/>
        <v>4.8128454790989146</v>
      </c>
      <c r="W950" s="27">
        <f t="shared" si="133"/>
        <v>1.1999999999999999E-3</v>
      </c>
      <c r="X950" s="27">
        <f t="shared" si="134"/>
        <v>1.8E-3</v>
      </c>
      <c r="Y950" s="3">
        <f>VLOOKUP(K950,SSP!$B$2:$D$113,3,FALSE)</f>
        <v>0.47999999999999932</v>
      </c>
      <c r="Z950" s="3">
        <f>EXP(Ferez!$B$8+Ferez!$B$9*LN(X950)+Ferez!$B$10*LN(O950)+Ferez!$B$11*LN(Y950))</f>
        <v>1.9645673963850121</v>
      </c>
      <c r="AA950" s="3">
        <f>EXP(Ferez!$C$8+Ferez!$C$9*LN(Z950))</f>
        <v>1.2372381724225414</v>
      </c>
      <c r="AB950" s="3">
        <f>Ferez!$D$8+Ferez!$D$9*Z950+Ferez!$D$10*AA950</f>
        <v>0.51853676020304884</v>
      </c>
      <c r="AC950" s="3">
        <f t="shared" si="135"/>
        <v>3.7203423290106024</v>
      </c>
      <c r="AD950" s="3">
        <f>AC950*Ferez!$D$19</f>
        <v>1.8601711645053012</v>
      </c>
      <c r="AE950" s="3">
        <f>(AD950/1000)*(10000/Ferez!$D$21)</f>
        <v>4.6504279112632531E-2</v>
      </c>
      <c r="AF950" s="3">
        <f t="shared" si="136"/>
        <v>2.4831041565880607</v>
      </c>
      <c r="AG950" s="3">
        <f>AF950*Ferez!$D$19</f>
        <v>1.2415520782940304</v>
      </c>
      <c r="AH950" s="3">
        <f>(AG950/1000)*(10000/Ferez!$D$21)</f>
        <v>3.1038801957350756E-2</v>
      </c>
      <c r="AI950" s="3">
        <f>AE950*Ferez!$D$20</f>
        <v>0.17051569007965262</v>
      </c>
    </row>
    <row r="951" spans="1:35" x14ac:dyDescent="0.25">
      <c r="A951" s="4">
        <v>1760</v>
      </c>
      <c r="B951" s="21" t="s">
        <v>3522</v>
      </c>
      <c r="C951" s="104">
        <v>5</v>
      </c>
      <c r="D951" s="22" t="s">
        <v>2664</v>
      </c>
      <c r="E951" s="100">
        <v>42719</v>
      </c>
      <c r="F951" s="100">
        <v>44204</v>
      </c>
      <c r="G951" s="105">
        <v>4.0999999999999996</v>
      </c>
      <c r="H951" s="20" t="s">
        <v>2714</v>
      </c>
      <c r="I951" s="20" t="s">
        <v>2720</v>
      </c>
      <c r="J951" s="13">
        <v>3573</v>
      </c>
      <c r="K951" t="s">
        <v>173</v>
      </c>
      <c r="L951" t="s">
        <v>172</v>
      </c>
      <c r="M951" s="20" t="str">
        <f t="shared" si="130"/>
        <v>S</v>
      </c>
      <c r="N951" s="3">
        <v>4.5</v>
      </c>
      <c r="O951" s="23">
        <f t="shared" si="131"/>
        <v>4.5</v>
      </c>
      <c r="P951" s="3">
        <v>15.3</v>
      </c>
      <c r="Q951" s="3">
        <f>VLOOKUP(J951,Aux_H_adj!$X$2:$Y$922,2,FALSE)</f>
        <v>7.3</v>
      </c>
      <c r="R951" s="3">
        <f>VLOOKUP(J951,Aux_H_adj!$X$2:$Z$922,3,FALSE)</f>
        <v>16.2</v>
      </c>
      <c r="S951" s="3">
        <f t="shared" si="128"/>
        <v>4.8701412586119979</v>
      </c>
      <c r="T951" s="3">
        <v>78.8</v>
      </c>
      <c r="U951" s="23">
        <f t="shared" si="132"/>
        <v>18.649999999999999</v>
      </c>
      <c r="V951" s="3">
        <f t="shared" si="129"/>
        <v>5.9364793773276956</v>
      </c>
      <c r="W951" s="27">
        <f t="shared" si="133"/>
        <v>1.9E-3</v>
      </c>
      <c r="X951" s="27">
        <f t="shared" si="134"/>
        <v>2.8E-3</v>
      </c>
      <c r="Y951" s="3">
        <f>VLOOKUP(K951,SSP!$B$2:$D$113,3,FALSE)</f>
        <v>0.47999999999999932</v>
      </c>
      <c r="Z951" s="3">
        <f>EXP(Ferez!$B$8+Ferez!$B$9*LN(X951)+Ferez!$B$10*LN(O951)+Ferez!$B$11*LN(Y951))</f>
        <v>3.2541755716142964</v>
      </c>
      <c r="AA951" s="3">
        <f>EXP(Ferez!$C$8+Ferez!$C$9*LN(Z951))</f>
        <v>1.799176953639817</v>
      </c>
      <c r="AB951" s="3">
        <f>Ferez!$D$8+Ferez!$D$9*Z951+Ferez!$D$10*AA951</f>
        <v>0.62872110012144966</v>
      </c>
      <c r="AC951" s="3">
        <f t="shared" si="135"/>
        <v>5.6820736253755628</v>
      </c>
      <c r="AD951" s="3">
        <f>AC951*Ferez!$D$19</f>
        <v>2.8410368126877814</v>
      </c>
      <c r="AE951" s="3">
        <f>(AD951/1000)*(10000/Ferez!$D$21)</f>
        <v>7.1025920317194541E-2</v>
      </c>
      <c r="AF951" s="3">
        <f t="shared" si="136"/>
        <v>3.8828966717357458</v>
      </c>
      <c r="AG951" s="3">
        <f>AF951*Ferez!$D$19</f>
        <v>1.9414483358678729</v>
      </c>
      <c r="AH951" s="3">
        <f>(AG951/1000)*(10000/Ferez!$D$21)</f>
        <v>4.8536208396696826E-2</v>
      </c>
      <c r="AI951" s="3">
        <f>AE951*Ferez!$D$20</f>
        <v>0.26042837449637996</v>
      </c>
    </row>
    <row r="952" spans="1:35" x14ac:dyDescent="0.25">
      <c r="A952" s="4">
        <v>1754</v>
      </c>
      <c r="B952" s="21" t="s">
        <v>3522</v>
      </c>
      <c r="C952" s="104">
        <v>5</v>
      </c>
      <c r="D952" s="22" t="s">
        <v>2664</v>
      </c>
      <c r="E952" s="100">
        <v>42719</v>
      </c>
      <c r="F952" s="100">
        <v>44204</v>
      </c>
      <c r="G952" s="105">
        <v>4.0999999999999996</v>
      </c>
      <c r="H952" s="20" t="s">
        <v>2712</v>
      </c>
      <c r="I952" s="20" t="s">
        <v>2713</v>
      </c>
      <c r="J952" s="13">
        <v>3574</v>
      </c>
      <c r="K952" t="s">
        <v>110</v>
      </c>
      <c r="L952" t="s">
        <v>109</v>
      </c>
      <c r="M952" s="20" t="str">
        <f t="shared" si="130"/>
        <v>N</v>
      </c>
      <c r="N952" s="3">
        <v>3.5</v>
      </c>
      <c r="O952" s="23">
        <f t="shared" si="131"/>
        <v>3.5</v>
      </c>
      <c r="P952" s="3">
        <v>16.2</v>
      </c>
      <c r="Q952" s="3">
        <f>VLOOKUP(J952,Aux_H_adj!$X$2:$Y$922,2,FALSE)</f>
        <v>16.2</v>
      </c>
      <c r="R952" s="3">
        <f>VLOOKUP(J952,Aux_H_adj!$X$2:$Z$922,3,FALSE)</f>
        <v>16.2</v>
      </c>
      <c r="S952" s="3">
        <f t="shared" si="128"/>
        <v>5.156620156177409</v>
      </c>
      <c r="T952" s="3">
        <v>28.5</v>
      </c>
      <c r="U952" s="23">
        <f t="shared" si="132"/>
        <v>28.5</v>
      </c>
      <c r="V952" s="3">
        <f t="shared" si="129"/>
        <v>9.0718317562380353</v>
      </c>
      <c r="W952" s="27">
        <f t="shared" si="133"/>
        <v>2.0999999999999999E-3</v>
      </c>
      <c r="X952" s="27">
        <f t="shared" si="134"/>
        <v>6.4999999999999997E-3</v>
      </c>
      <c r="Y952" s="3">
        <f>VLOOKUP(K952,SSP!$B$2:$D$113,3,FALSE)</f>
        <v>0.34</v>
      </c>
      <c r="Z952" s="3">
        <f>EXP(Ferez!$B$8+Ferez!$B$9*LN(X952)+Ferez!$B$10*LN(O952)+Ferez!$B$11*LN(Y952))</f>
        <v>3.98134803052998</v>
      </c>
      <c r="AA952" s="3">
        <f>EXP(Ferez!$C$8+Ferez!$C$9*LN(Z952))</f>
        <v>2.0895963952291643</v>
      </c>
      <c r="AB952" s="3">
        <f>Ferez!$D$8+Ferez!$D$9*Z952+Ferez!$D$10*AA952</f>
        <v>0.69313062003883419</v>
      </c>
      <c r="AC952" s="3">
        <f t="shared" si="135"/>
        <v>6.7640750457979788</v>
      </c>
      <c r="AD952" s="3">
        <f>AC952*Ferez!$D$19</f>
        <v>3.3820375228989894</v>
      </c>
      <c r="AE952" s="3">
        <f>(AD952/1000)*(10000/Ferez!$D$21)</f>
        <v>8.4550938072474741E-2</v>
      </c>
      <c r="AF952" s="3">
        <f t="shared" si="136"/>
        <v>4.6744786505688145</v>
      </c>
      <c r="AG952" s="3">
        <f>AF952*Ferez!$D$19</f>
        <v>2.3372393252844073</v>
      </c>
      <c r="AH952" s="3">
        <f>(AG952/1000)*(10000/Ferez!$D$21)</f>
        <v>5.8430983132110176E-2</v>
      </c>
      <c r="AI952" s="3">
        <f>AE952*Ferez!$D$20</f>
        <v>0.31002010626574072</v>
      </c>
    </row>
    <row r="953" spans="1:35" x14ac:dyDescent="0.25">
      <c r="A953" s="4">
        <v>1749</v>
      </c>
      <c r="B953" s="21" t="s">
        <v>3522</v>
      </c>
      <c r="C953" s="104">
        <v>5</v>
      </c>
      <c r="D953" s="22" t="s">
        <v>2664</v>
      </c>
      <c r="E953" s="100">
        <v>42719</v>
      </c>
      <c r="F953" s="100">
        <v>44204</v>
      </c>
      <c r="G953" s="105">
        <v>4.0999999999999996</v>
      </c>
      <c r="H953" s="20" t="s">
        <v>2709</v>
      </c>
      <c r="I953" s="20" t="s">
        <v>2710</v>
      </c>
      <c r="J953" s="13">
        <v>3575</v>
      </c>
      <c r="K953" t="s">
        <v>8</v>
      </c>
      <c r="L953" t="s">
        <v>120</v>
      </c>
      <c r="M953" s="20" t="str">
        <f t="shared" si="130"/>
        <v>S</v>
      </c>
      <c r="N953" s="3">
        <v>3.5</v>
      </c>
      <c r="O953" s="23">
        <f t="shared" si="131"/>
        <v>3.5</v>
      </c>
      <c r="P953" s="3">
        <v>13.2</v>
      </c>
      <c r="Q953" s="3">
        <f>VLOOKUP(J953,Aux_H_adj!$X$2:$Y$922,2,FALSE)</f>
        <v>12.8</v>
      </c>
      <c r="R953" s="3">
        <f>VLOOKUP(J953,Aux_H_adj!$X$2:$Z$922,3,FALSE)</f>
        <v>13.2</v>
      </c>
      <c r="S953" s="3">
        <f t="shared" si="128"/>
        <v>4.2016904976260365</v>
      </c>
      <c r="T953" s="3">
        <v>58.9</v>
      </c>
      <c r="U953" s="23">
        <f t="shared" si="132"/>
        <v>16.09</v>
      </c>
      <c r="V953" s="3">
        <f t="shared" si="129"/>
        <v>5.1216060686971918</v>
      </c>
      <c r="W953" s="27">
        <f t="shared" si="133"/>
        <v>1.4E-3</v>
      </c>
      <c r="X953" s="27">
        <f t="shared" si="134"/>
        <v>2.0999999999999999E-3</v>
      </c>
      <c r="Y953" s="3">
        <f>VLOOKUP(K953,SSP!$B$2:$D$113,3,FALSE)</f>
        <v>0.62000000000000022</v>
      </c>
      <c r="Z953" s="3">
        <f>EXP(Ferez!$B$8+Ferez!$B$9*LN(X953)+Ferez!$B$10*LN(O953)+Ferez!$B$11*LN(Y953))</f>
        <v>2.5296552697619061</v>
      </c>
      <c r="AA953" s="3">
        <f>EXP(Ferez!$C$8+Ferez!$C$9*LN(Z953))</f>
        <v>1.4925107524058883</v>
      </c>
      <c r="AB953" s="3">
        <f>Ferez!$D$8+Ferez!$D$9*Z953+Ferez!$D$10*AA953</f>
        <v>0.56603861766097641</v>
      </c>
      <c r="AC953" s="3">
        <f t="shared" si="135"/>
        <v>4.5882046398287706</v>
      </c>
      <c r="AD953" s="3">
        <f>AC953*Ferez!$D$19</f>
        <v>2.2941023199143853</v>
      </c>
      <c r="AE953" s="3">
        <f>(AD953/1000)*(10000/Ferez!$D$21)</f>
        <v>5.7352557997859634E-2</v>
      </c>
      <c r="AF953" s="3">
        <f t="shared" si="136"/>
        <v>3.0956938874228825</v>
      </c>
      <c r="AG953" s="3">
        <f>AF953*Ferez!$D$19</f>
        <v>1.5478469437114413</v>
      </c>
      <c r="AH953" s="3">
        <f>(AG953/1000)*(10000/Ferez!$D$21)</f>
        <v>3.8696173592786036E-2</v>
      </c>
      <c r="AI953" s="3">
        <f>AE953*Ferez!$D$20</f>
        <v>0.21029271265881866</v>
      </c>
    </row>
    <row r="954" spans="1:35" x14ac:dyDescent="0.25">
      <c r="A954" s="4">
        <v>1750</v>
      </c>
      <c r="B954" s="21" t="s">
        <v>3522</v>
      </c>
      <c r="C954" s="104">
        <v>5</v>
      </c>
      <c r="D954" s="22" t="s">
        <v>2664</v>
      </c>
      <c r="E954" s="100">
        <v>42719</v>
      </c>
      <c r="F954" s="100">
        <v>44204</v>
      </c>
      <c r="G954" s="105">
        <v>4.0999999999999996</v>
      </c>
      <c r="H954" s="20" t="s">
        <v>2709</v>
      </c>
      <c r="I954" s="20" t="s">
        <v>2711</v>
      </c>
      <c r="J954" s="13">
        <v>3575</v>
      </c>
      <c r="K954" t="s">
        <v>8</v>
      </c>
      <c r="L954" t="s">
        <v>120</v>
      </c>
      <c r="M954" s="20" t="str">
        <f t="shared" si="130"/>
        <v>S</v>
      </c>
      <c r="N954" s="3">
        <v>3.5</v>
      </c>
      <c r="O954" s="23">
        <f t="shared" si="131"/>
        <v>3.5</v>
      </c>
      <c r="P954" s="3">
        <v>12.8</v>
      </c>
      <c r="Q954" s="3">
        <f>VLOOKUP(J954,Aux_H_adj!$X$2:$Y$922,2,FALSE)</f>
        <v>12.8</v>
      </c>
      <c r="R954" s="3">
        <f>VLOOKUP(J954,Aux_H_adj!$X$2:$Z$922,3,FALSE)</f>
        <v>13.2</v>
      </c>
      <c r="S954" s="3">
        <f t="shared" si="128"/>
        <v>4.0743665431525207</v>
      </c>
      <c r="T954" s="3">
        <v>58.9</v>
      </c>
      <c r="U954" s="23">
        <f t="shared" si="132"/>
        <v>15.6</v>
      </c>
      <c r="V954" s="3">
        <f t="shared" si="129"/>
        <v>4.9656342244671343</v>
      </c>
      <c r="W954" s="27">
        <f t="shared" si="133"/>
        <v>1.2999999999999999E-3</v>
      </c>
      <c r="X954" s="27">
        <f t="shared" si="134"/>
        <v>1.9E-3</v>
      </c>
      <c r="Y954" s="3">
        <f>VLOOKUP(K954,SSP!$B$2:$D$113,3,FALSE)</f>
        <v>0.62000000000000022</v>
      </c>
      <c r="Z954" s="3">
        <f>EXP(Ferez!$B$8+Ferez!$B$9*LN(X954)+Ferez!$B$10*LN(O954)+Ferez!$B$11*LN(Y954))</f>
        <v>2.3013828309490449</v>
      </c>
      <c r="AA954" s="3">
        <f>EXP(Ferez!$C$8+Ferez!$C$9*LN(Z954))</f>
        <v>1.3913709320642496</v>
      </c>
      <c r="AB954" s="3">
        <f>Ferez!$D$8+Ferez!$D$9*Z954+Ferez!$D$10*AA954</f>
        <v>0.54667910027246247</v>
      </c>
      <c r="AC954" s="3">
        <f t="shared" si="135"/>
        <v>4.2394328632857565</v>
      </c>
      <c r="AD954" s="3">
        <f>AC954*Ferez!$D$19</f>
        <v>2.1197164316428783</v>
      </c>
      <c r="AE954" s="3">
        <f>(AD954/1000)*(10000/Ferez!$D$21)</f>
        <v>5.2992910791071962E-2</v>
      </c>
      <c r="AF954" s="3">
        <f t="shared" si="136"/>
        <v>2.8480619312215074</v>
      </c>
      <c r="AG954" s="3">
        <f>AF954*Ferez!$D$19</f>
        <v>1.4240309656107537</v>
      </c>
      <c r="AH954" s="3">
        <f>(AG954/1000)*(10000/Ferez!$D$21)</f>
        <v>3.560077414026884E-2</v>
      </c>
      <c r="AI954" s="3">
        <f>AE954*Ferez!$D$20</f>
        <v>0.19430733956726384</v>
      </c>
    </row>
    <row r="955" spans="1:35" x14ac:dyDescent="0.25">
      <c r="A955" s="4">
        <v>1738</v>
      </c>
      <c r="B955" s="21" t="s">
        <v>3522</v>
      </c>
      <c r="C955" s="104">
        <v>5</v>
      </c>
      <c r="D955" s="22" t="s">
        <v>2664</v>
      </c>
      <c r="E955" s="100">
        <v>42719</v>
      </c>
      <c r="F955" s="100">
        <v>44204</v>
      </c>
      <c r="G955" s="105">
        <v>4.0999999999999996</v>
      </c>
      <c r="H955" s="20" t="s">
        <v>2697</v>
      </c>
      <c r="I955" s="20" t="s">
        <v>2698</v>
      </c>
      <c r="J955" s="13">
        <v>3576</v>
      </c>
      <c r="K955" t="s">
        <v>125</v>
      </c>
      <c r="L955" t="s">
        <v>124</v>
      </c>
      <c r="M955" s="20" t="str">
        <f t="shared" si="130"/>
        <v>S</v>
      </c>
      <c r="N955" s="3">
        <v>6</v>
      </c>
      <c r="O955" s="23">
        <f t="shared" si="131"/>
        <v>1.28</v>
      </c>
      <c r="P955" s="3">
        <v>5</v>
      </c>
      <c r="Q955" s="3">
        <f>VLOOKUP(J955,Aux_H_adj!$X$2:$Y$922,2,FALSE)</f>
        <v>5</v>
      </c>
      <c r="R955" s="3">
        <f>VLOOKUP(J955,Aux_H_adj!$X$2:$Z$922,3,FALSE)</f>
        <v>25.6</v>
      </c>
      <c r="S955" s="3">
        <f t="shared" si="128"/>
        <v>1.5915494309189535</v>
      </c>
      <c r="T955" s="3">
        <v>68</v>
      </c>
      <c r="U955" s="23">
        <f t="shared" si="132"/>
        <v>6.1</v>
      </c>
      <c r="V955" s="3">
        <f t="shared" si="129"/>
        <v>1.941690305721123</v>
      </c>
      <c r="W955" s="27">
        <f t="shared" si="133"/>
        <v>2.0000000000000001E-4</v>
      </c>
      <c r="X955" s="27">
        <f t="shared" si="134"/>
        <v>2.9999999999999997E-4</v>
      </c>
      <c r="Y955" s="3">
        <f>VLOOKUP(K955,SSP!$B$2:$D$113,3,FALSE)</f>
        <v>0.60999999999999954</v>
      </c>
      <c r="Z955" s="3">
        <f>EXP(Ferez!$B$8+Ferez!$B$9*LN(X955)+Ferez!$B$10*LN(O955)+Ferez!$B$11*LN(Y955))</f>
        <v>0.15040066904563149</v>
      </c>
      <c r="AA955" s="3">
        <f>EXP(Ferez!$C$8+Ferez!$C$9*LN(Z955))</f>
        <v>0.18382393373514208</v>
      </c>
      <c r="AB955" s="3">
        <f>Ferez!$D$8+Ferez!$D$9*Z955+Ferez!$D$10*AA955</f>
        <v>0.38620148673265919</v>
      </c>
      <c r="AC955" s="3">
        <f t="shared" si="135"/>
        <v>0.72042608951343279</v>
      </c>
      <c r="AD955" s="3">
        <f>AC955*Ferez!$D$19</f>
        <v>0.36021304475671639</v>
      </c>
      <c r="AE955" s="3">
        <f>(AD955/1000)*(10000/Ferez!$D$21)</f>
        <v>9.0053261189179112E-3</v>
      </c>
      <c r="AF955" s="3">
        <f t="shared" si="136"/>
        <v>0.53660215577829073</v>
      </c>
      <c r="AG955" s="3">
        <f>AF955*Ferez!$D$19</f>
        <v>0.26830107788914537</v>
      </c>
      <c r="AH955" s="3">
        <f>(AG955/1000)*(10000/Ferez!$D$21)</f>
        <v>6.7075269472286342E-3</v>
      </c>
      <c r="AI955" s="3">
        <f>AE955*Ferez!$D$20</f>
        <v>3.3019529102699008E-2</v>
      </c>
    </row>
    <row r="956" spans="1:35" x14ac:dyDescent="0.25">
      <c r="A956" s="4">
        <v>1739</v>
      </c>
      <c r="B956" s="21" t="s">
        <v>3522</v>
      </c>
      <c r="C956" s="104">
        <v>5</v>
      </c>
      <c r="D956" s="22" t="s">
        <v>2664</v>
      </c>
      <c r="E956" s="100">
        <v>42719</v>
      </c>
      <c r="F956" s="100">
        <v>44204</v>
      </c>
      <c r="G956" s="105">
        <v>4.0999999999999996</v>
      </c>
      <c r="H956" s="20" t="s">
        <v>2697</v>
      </c>
      <c r="I956" s="20" t="s">
        <v>2699</v>
      </c>
      <c r="J956" s="13">
        <v>3576</v>
      </c>
      <c r="K956" t="s">
        <v>125</v>
      </c>
      <c r="L956" t="s">
        <v>124</v>
      </c>
      <c r="M956" s="20" t="str">
        <f t="shared" si="130"/>
        <v>S</v>
      </c>
      <c r="N956" s="3">
        <v>6</v>
      </c>
      <c r="O956" s="23">
        <f t="shared" si="131"/>
        <v>3.59</v>
      </c>
      <c r="P956" s="3">
        <v>10.5</v>
      </c>
      <c r="Q956" s="3">
        <f>VLOOKUP(J956,Aux_H_adj!$X$2:$Y$922,2,FALSE)</f>
        <v>5</v>
      </c>
      <c r="R956" s="3">
        <f>VLOOKUP(J956,Aux_H_adj!$X$2:$Z$922,3,FALSE)</f>
        <v>25.6</v>
      </c>
      <c r="S956" s="3">
        <f t="shared" si="128"/>
        <v>3.3422538049298023</v>
      </c>
      <c r="T956" s="3">
        <v>68</v>
      </c>
      <c r="U956" s="23">
        <f t="shared" si="132"/>
        <v>12.8</v>
      </c>
      <c r="V956" s="3">
        <f t="shared" si="129"/>
        <v>4.0743665431525207</v>
      </c>
      <c r="W956" s="27">
        <f t="shared" si="133"/>
        <v>8.9999999999999998E-4</v>
      </c>
      <c r="X956" s="27">
        <f t="shared" si="134"/>
        <v>1.2999999999999999E-3</v>
      </c>
      <c r="Y956" s="3">
        <f>VLOOKUP(K956,SSP!$B$2:$D$113,3,FALSE)</f>
        <v>0.60999999999999954</v>
      </c>
      <c r="Z956" s="3">
        <f>EXP(Ferez!$B$8+Ferez!$B$9*LN(X956)+Ferez!$B$10*LN(O956)+Ferez!$B$11*LN(Y956))</f>
        <v>1.6204511040309986</v>
      </c>
      <c r="AA956" s="3">
        <f>EXP(Ferez!$C$8+Ferez!$C$9*LN(Z956))</f>
        <v>1.0725106583486776</v>
      </c>
      <c r="AB956" s="3">
        <f>Ferez!$D$8+Ferez!$D$9*Z956+Ferez!$D$10*AA956</f>
        <v>0.49040982134403011</v>
      </c>
      <c r="AC956" s="3">
        <f t="shared" si="135"/>
        <v>3.1833715837237064</v>
      </c>
      <c r="AD956" s="3">
        <f>AC956*Ferez!$D$19</f>
        <v>1.5916857918618532</v>
      </c>
      <c r="AE956" s="3">
        <f>(AD956/1000)*(10000/Ferez!$D$21)</f>
        <v>3.979214479654633E-2</v>
      </c>
      <c r="AF956" s="3">
        <f t="shared" si="136"/>
        <v>2.1108609253750288</v>
      </c>
      <c r="AG956" s="3">
        <f>AF956*Ferez!$D$19</f>
        <v>1.0554304626875144</v>
      </c>
      <c r="AH956" s="3">
        <f>(AG956/1000)*(10000/Ferez!$D$21)</f>
        <v>2.638576156718786E-2</v>
      </c>
      <c r="AI956" s="3">
        <f>AE956*Ferez!$D$20</f>
        <v>0.14590453092066988</v>
      </c>
    </row>
    <row r="957" spans="1:35" x14ac:dyDescent="0.25">
      <c r="A957" s="4">
        <v>1740</v>
      </c>
      <c r="B957" s="21" t="s">
        <v>3522</v>
      </c>
      <c r="C957" s="104">
        <v>5</v>
      </c>
      <c r="D957" s="22" t="s">
        <v>2664</v>
      </c>
      <c r="E957" s="100">
        <v>42719</v>
      </c>
      <c r="F957" s="100">
        <v>44204</v>
      </c>
      <c r="G957" s="105">
        <v>4.0999999999999996</v>
      </c>
      <c r="H957" s="20" t="s">
        <v>2697</v>
      </c>
      <c r="I957" s="20" t="s">
        <v>2700</v>
      </c>
      <c r="J957" s="13">
        <v>3576</v>
      </c>
      <c r="K957" t="s">
        <v>125</v>
      </c>
      <c r="L957" t="s">
        <v>124</v>
      </c>
      <c r="M957" s="20" t="str">
        <f t="shared" si="130"/>
        <v>S</v>
      </c>
      <c r="N957" s="3">
        <v>6</v>
      </c>
      <c r="O957" s="23">
        <f t="shared" si="131"/>
        <v>4.9400000000000004</v>
      </c>
      <c r="P957" s="3">
        <v>16.2</v>
      </c>
      <c r="Q957" s="3">
        <f>VLOOKUP(J957,Aux_H_adj!$X$2:$Y$922,2,FALSE)</f>
        <v>5</v>
      </c>
      <c r="R957" s="3">
        <f>VLOOKUP(J957,Aux_H_adj!$X$2:$Z$922,3,FALSE)</f>
        <v>25.6</v>
      </c>
      <c r="S957" s="3">
        <f t="shared" si="128"/>
        <v>5.156620156177409</v>
      </c>
      <c r="T957" s="3">
        <v>68</v>
      </c>
      <c r="U957" s="23">
        <f t="shared" si="132"/>
        <v>19.75</v>
      </c>
      <c r="V957" s="3">
        <f t="shared" si="129"/>
        <v>6.2866202521298664</v>
      </c>
      <c r="W957" s="27">
        <f t="shared" si="133"/>
        <v>2.0999999999999999E-3</v>
      </c>
      <c r="X957" s="27">
        <f t="shared" si="134"/>
        <v>3.0999999999999999E-3</v>
      </c>
      <c r="Y957" s="3">
        <f>VLOOKUP(K957,SSP!$B$2:$D$113,3,FALSE)</f>
        <v>0.60999999999999954</v>
      </c>
      <c r="Z957" s="3">
        <f>EXP(Ferez!$B$8+Ferez!$B$9*LN(X957)+Ferez!$B$10*LN(O957)+Ferez!$B$11*LN(Y957))</f>
        <v>5.006850325130312</v>
      </c>
      <c r="AA957" s="3">
        <f>EXP(Ferez!$C$8+Ferez!$C$9*LN(Z957))</f>
        <v>2.4769315089157189</v>
      </c>
      <c r="AB957" s="3">
        <f>Ferez!$D$8+Ferez!$D$9*Z957+Ferez!$D$10*AA957</f>
        <v>0.78588162379556636</v>
      </c>
      <c r="AC957" s="3">
        <f t="shared" si="135"/>
        <v>8.2696634578415971</v>
      </c>
      <c r="AD957" s="3">
        <f>AC957*Ferez!$D$19</f>
        <v>4.1348317289207985</v>
      </c>
      <c r="AE957" s="3">
        <f>(AD957/1000)*(10000/Ferez!$D$21)</f>
        <v>0.10337079322301995</v>
      </c>
      <c r="AF957" s="3">
        <f t="shared" si="136"/>
        <v>5.7927319489258782</v>
      </c>
      <c r="AG957" s="3">
        <f>AF957*Ferez!$D$19</f>
        <v>2.8963659744629391</v>
      </c>
      <c r="AH957" s="3">
        <f>(AG957/1000)*(10000/Ferez!$D$21)</f>
        <v>7.2409149361573485E-2</v>
      </c>
      <c r="AI957" s="3">
        <f>AE957*Ferez!$D$20</f>
        <v>0.37902624181773981</v>
      </c>
    </row>
    <row r="958" spans="1:35" x14ac:dyDescent="0.25">
      <c r="A958" s="4">
        <v>1741</v>
      </c>
      <c r="B958" s="21" t="s">
        <v>3522</v>
      </c>
      <c r="C958" s="104">
        <v>5</v>
      </c>
      <c r="D958" s="22" t="s">
        <v>2664</v>
      </c>
      <c r="E958" s="100">
        <v>42719</v>
      </c>
      <c r="F958" s="100">
        <v>44204</v>
      </c>
      <c r="G958" s="105">
        <v>4.0999999999999996</v>
      </c>
      <c r="H958" s="20" t="s">
        <v>2697</v>
      </c>
      <c r="I958" s="20" t="s">
        <v>2701</v>
      </c>
      <c r="J958" s="13">
        <v>3576</v>
      </c>
      <c r="K958" t="s">
        <v>125</v>
      </c>
      <c r="L958" t="s">
        <v>124</v>
      </c>
      <c r="M958" s="20" t="str">
        <f t="shared" si="130"/>
        <v>S</v>
      </c>
      <c r="N958" s="3">
        <v>6</v>
      </c>
      <c r="O958" s="23">
        <f t="shared" si="131"/>
        <v>3.11</v>
      </c>
      <c r="P958" s="3">
        <v>9</v>
      </c>
      <c r="Q958" s="3">
        <f>VLOOKUP(J958,Aux_H_adj!$X$2:$Y$922,2,FALSE)</f>
        <v>5</v>
      </c>
      <c r="R958" s="3">
        <f>VLOOKUP(J958,Aux_H_adj!$X$2:$Z$922,3,FALSE)</f>
        <v>25.6</v>
      </c>
      <c r="S958" s="3">
        <f t="shared" si="128"/>
        <v>2.8647889756541161</v>
      </c>
      <c r="T958" s="3">
        <v>68</v>
      </c>
      <c r="U958" s="23">
        <f t="shared" si="132"/>
        <v>10.97</v>
      </c>
      <c r="V958" s="3">
        <f t="shared" si="129"/>
        <v>3.4918594514361838</v>
      </c>
      <c r="W958" s="27">
        <f t="shared" si="133"/>
        <v>5.9999999999999995E-4</v>
      </c>
      <c r="X958" s="27">
        <f t="shared" si="134"/>
        <v>1E-3</v>
      </c>
      <c r="Y958" s="3">
        <f>VLOOKUP(K958,SSP!$B$2:$D$113,3,FALSE)</f>
        <v>0.60999999999999954</v>
      </c>
      <c r="Z958" s="3">
        <f>EXP(Ferez!$B$8+Ferez!$B$9*LN(X958)+Ferez!$B$10*LN(O958)+Ferez!$B$11*LN(Y958))</f>
        <v>1.1016254777414245</v>
      </c>
      <c r="AA958" s="3">
        <f>EXP(Ferez!$C$8+Ferez!$C$9*LN(Z958))</f>
        <v>0.80546373355983791</v>
      </c>
      <c r="AB958" s="3">
        <f>Ferez!$D$8+Ferez!$D$9*Z958+Ferez!$D$10*AA958</f>
        <v>0.44961386690944338</v>
      </c>
      <c r="AC958" s="3">
        <f t="shared" si="135"/>
        <v>2.3567030782107059</v>
      </c>
      <c r="AD958" s="3">
        <f>AC958*Ferez!$D$19</f>
        <v>1.178351539105353</v>
      </c>
      <c r="AE958" s="3">
        <f>(AD958/1000)*(10000/Ferez!$D$21)</f>
        <v>2.9458788477633824E-2</v>
      </c>
      <c r="AF958" s="3">
        <f t="shared" si="136"/>
        <v>1.5512393446508679</v>
      </c>
      <c r="AG958" s="3">
        <f>AF958*Ferez!$D$19</f>
        <v>0.77561967232543394</v>
      </c>
      <c r="AH958" s="3">
        <f>(AG958/1000)*(10000/Ferez!$D$21)</f>
        <v>1.9390491808135846E-2</v>
      </c>
      <c r="AI958" s="3">
        <f>AE958*Ferez!$D$20</f>
        <v>0.10801555775132402</v>
      </c>
    </row>
    <row r="959" spans="1:35" x14ac:dyDescent="0.25">
      <c r="A959" s="4">
        <v>1742</v>
      </c>
      <c r="B959" s="21" t="s">
        <v>3522</v>
      </c>
      <c r="C959" s="104">
        <v>5</v>
      </c>
      <c r="D959" s="22" t="s">
        <v>2664</v>
      </c>
      <c r="E959" s="100">
        <v>42719</v>
      </c>
      <c r="F959" s="100">
        <v>44204</v>
      </c>
      <c r="G959" s="105">
        <v>4.0999999999999996</v>
      </c>
      <c r="H959" s="20" t="s">
        <v>2697</v>
      </c>
      <c r="I959" s="20" t="s">
        <v>2702</v>
      </c>
      <c r="J959" s="13">
        <v>3576</v>
      </c>
      <c r="K959" t="s">
        <v>125</v>
      </c>
      <c r="L959" t="s">
        <v>124</v>
      </c>
      <c r="M959" s="20" t="str">
        <f t="shared" si="130"/>
        <v>S</v>
      </c>
      <c r="N959" s="3">
        <v>6</v>
      </c>
      <c r="O959" s="23">
        <f t="shared" si="131"/>
        <v>5.5</v>
      </c>
      <c r="P959" s="3">
        <v>19.399999999999999</v>
      </c>
      <c r="Q959" s="3">
        <f>VLOOKUP(J959,Aux_H_adj!$X$2:$Y$922,2,FALSE)</f>
        <v>5</v>
      </c>
      <c r="R959" s="3">
        <f>VLOOKUP(J959,Aux_H_adj!$X$2:$Z$922,3,FALSE)</f>
        <v>25.6</v>
      </c>
      <c r="S959" s="3">
        <f t="shared" si="128"/>
        <v>6.1752117919655385</v>
      </c>
      <c r="T959" s="3">
        <v>68</v>
      </c>
      <c r="U959" s="23">
        <f t="shared" si="132"/>
        <v>23.65</v>
      </c>
      <c r="V959" s="3">
        <f t="shared" si="129"/>
        <v>7.5280288082466491</v>
      </c>
      <c r="W959" s="27">
        <f t="shared" si="133"/>
        <v>3.0000000000000001E-3</v>
      </c>
      <c r="X959" s="27">
        <f t="shared" si="134"/>
        <v>4.4999999999999997E-3</v>
      </c>
      <c r="Y959" s="3">
        <f>VLOOKUP(K959,SSP!$B$2:$D$113,3,FALSE)</f>
        <v>0.60999999999999954</v>
      </c>
      <c r="Z959" s="3">
        <f>EXP(Ferez!$B$8+Ferez!$B$9*LN(X959)+Ferez!$B$10*LN(O959)+Ferez!$B$11*LN(Y959))</f>
        <v>7.8948300967147249</v>
      </c>
      <c r="AA959" s="3">
        <f>EXP(Ferez!$C$8+Ferez!$C$9*LN(Z959))</f>
        <v>3.4726376818882776</v>
      </c>
      <c r="AB959" s="3">
        <f>Ferez!$D$8+Ferez!$D$9*Z959+Ferez!$D$10*AA959</f>
        <v>1.055282229264471</v>
      </c>
      <c r="AC959" s="3">
        <f t="shared" si="135"/>
        <v>12.422750007867473</v>
      </c>
      <c r="AD959" s="3">
        <f>AC959*Ferez!$D$19</f>
        <v>6.2113750039337363</v>
      </c>
      <c r="AE959" s="3">
        <f>(AD959/1000)*(10000/Ferez!$D$21)</f>
        <v>0.15528437509834339</v>
      </c>
      <c r="AF959" s="3">
        <f t="shared" si="136"/>
        <v>8.9501123259791964</v>
      </c>
      <c r="AG959" s="3">
        <f>AF959*Ferez!$D$19</f>
        <v>4.4750561629895982</v>
      </c>
      <c r="AH959" s="3">
        <f>(AG959/1000)*(10000/Ferez!$D$21)</f>
        <v>0.11187640407473995</v>
      </c>
      <c r="AI959" s="3">
        <f>AE959*Ferez!$D$20</f>
        <v>0.56937604202725911</v>
      </c>
    </row>
    <row r="960" spans="1:35" x14ac:dyDescent="0.25">
      <c r="A960" s="4">
        <v>1743</v>
      </c>
      <c r="B960" s="21" t="s">
        <v>3522</v>
      </c>
      <c r="C960" s="104">
        <v>5</v>
      </c>
      <c r="D960" s="22" t="s">
        <v>2664</v>
      </c>
      <c r="E960" s="100">
        <v>42719</v>
      </c>
      <c r="F960" s="100">
        <v>44204</v>
      </c>
      <c r="G960" s="105">
        <v>4.0999999999999996</v>
      </c>
      <c r="H960" s="20" t="s">
        <v>2697</v>
      </c>
      <c r="I960" s="20" t="s">
        <v>2703</v>
      </c>
      <c r="J960" s="13">
        <v>3576</v>
      </c>
      <c r="K960" t="s">
        <v>125</v>
      </c>
      <c r="L960" t="s">
        <v>124</v>
      </c>
      <c r="M960" s="20" t="str">
        <f t="shared" si="130"/>
        <v>S</v>
      </c>
      <c r="N960" s="3">
        <v>6</v>
      </c>
      <c r="O960" s="23">
        <f t="shared" si="131"/>
        <v>5.44</v>
      </c>
      <c r="P960" s="3">
        <v>19</v>
      </c>
      <c r="Q960" s="3">
        <f>VLOOKUP(J960,Aux_H_adj!$X$2:$Y$922,2,FALSE)</f>
        <v>5</v>
      </c>
      <c r="R960" s="3">
        <f>VLOOKUP(J960,Aux_H_adj!$X$2:$Z$922,3,FALSE)</f>
        <v>25.6</v>
      </c>
      <c r="S960" s="3">
        <f t="shared" si="128"/>
        <v>6.0478878374920226</v>
      </c>
      <c r="T960" s="3">
        <v>68</v>
      </c>
      <c r="U960" s="23">
        <f t="shared" si="132"/>
        <v>23.16</v>
      </c>
      <c r="V960" s="3">
        <f t="shared" si="129"/>
        <v>7.3720569640165925</v>
      </c>
      <c r="W960" s="27">
        <f t="shared" si="133"/>
        <v>2.8999999999999998E-3</v>
      </c>
      <c r="X960" s="27">
        <f t="shared" si="134"/>
        <v>4.3E-3</v>
      </c>
      <c r="Y960" s="3">
        <f>VLOOKUP(K960,SSP!$B$2:$D$113,3,FALSE)</f>
        <v>0.60999999999999954</v>
      </c>
      <c r="Z960" s="3">
        <f>EXP(Ferez!$B$8+Ferez!$B$9*LN(X960)+Ferez!$B$10*LN(O960)+Ferez!$B$11*LN(Y960))</f>
        <v>7.4835143666242772</v>
      </c>
      <c r="AA960" s="3">
        <f>EXP(Ferez!$C$8+Ferez!$C$9*LN(Z960))</f>
        <v>3.3374761791227492</v>
      </c>
      <c r="AB960" s="3">
        <f>Ferez!$D$8+Ferez!$D$9*Z960+Ferez!$D$10*AA960</f>
        <v>1.0163399060744887</v>
      </c>
      <c r="AC960" s="3">
        <f t="shared" si="135"/>
        <v>11.837330451821515</v>
      </c>
      <c r="AD960" s="3">
        <f>AC960*Ferez!$D$19</f>
        <v>5.9186652259107575</v>
      </c>
      <c r="AE960" s="3">
        <f>(AD960/1000)*(10000/Ferez!$D$21)</f>
        <v>0.14796663064776894</v>
      </c>
      <c r="AF960" s="3">
        <f t="shared" si="136"/>
        <v>8.4998542726987658</v>
      </c>
      <c r="AG960" s="3">
        <f>AF960*Ferez!$D$19</f>
        <v>4.2499271363493829</v>
      </c>
      <c r="AH960" s="3">
        <f>(AG960/1000)*(10000/Ferez!$D$21)</f>
        <v>0.10624817840873457</v>
      </c>
      <c r="AI960" s="3">
        <f>AE960*Ferez!$D$20</f>
        <v>0.54254431237515277</v>
      </c>
    </row>
    <row r="961" spans="1:35" x14ac:dyDescent="0.25">
      <c r="A961" s="4">
        <v>1744</v>
      </c>
      <c r="B961" s="21" t="s">
        <v>3522</v>
      </c>
      <c r="C961" s="104">
        <v>5</v>
      </c>
      <c r="D961" s="22" t="s">
        <v>2664</v>
      </c>
      <c r="E961" s="100">
        <v>42719</v>
      </c>
      <c r="F961" s="100">
        <v>44204</v>
      </c>
      <c r="G961" s="105">
        <v>4.0999999999999996</v>
      </c>
      <c r="H961" s="20" t="s">
        <v>2697</v>
      </c>
      <c r="I961" s="20" t="s">
        <v>2704</v>
      </c>
      <c r="J961" s="13">
        <v>3576</v>
      </c>
      <c r="K961" t="s">
        <v>125</v>
      </c>
      <c r="L961" t="s">
        <v>124</v>
      </c>
      <c r="M961" s="20" t="str">
        <f t="shared" si="130"/>
        <v>S</v>
      </c>
      <c r="N961" s="3">
        <v>6</v>
      </c>
      <c r="O961" s="23">
        <f t="shared" si="131"/>
        <v>3.79</v>
      </c>
      <c r="P961" s="3">
        <v>11.2</v>
      </c>
      <c r="Q961" s="3">
        <f>VLOOKUP(J961,Aux_H_adj!$X$2:$Y$922,2,FALSE)</f>
        <v>5</v>
      </c>
      <c r="R961" s="3">
        <f>VLOOKUP(J961,Aux_H_adj!$X$2:$Z$922,3,FALSE)</f>
        <v>25.6</v>
      </c>
      <c r="S961" s="3">
        <f t="shared" si="128"/>
        <v>3.5650707252584555</v>
      </c>
      <c r="T961" s="3">
        <v>68</v>
      </c>
      <c r="U961" s="23">
        <f t="shared" si="132"/>
        <v>13.65</v>
      </c>
      <c r="V961" s="3">
        <f t="shared" si="129"/>
        <v>4.344929946408743</v>
      </c>
      <c r="W961" s="27">
        <f t="shared" si="133"/>
        <v>1E-3</v>
      </c>
      <c r="X961" s="27">
        <f t="shared" si="134"/>
        <v>1.5E-3</v>
      </c>
      <c r="Y961" s="3">
        <f>VLOOKUP(K961,SSP!$B$2:$D$113,3,FALSE)</f>
        <v>0.60999999999999954</v>
      </c>
      <c r="Z961" s="3">
        <f>EXP(Ferez!$B$8+Ferez!$B$9*LN(X961)+Ferez!$B$10*LN(O961)+Ferez!$B$11*LN(Y961))</f>
        <v>1.9543374567400924</v>
      </c>
      <c r="AA961" s="3">
        <f>EXP(Ferez!$C$8+Ferez!$C$9*LN(Z961))</f>
        <v>1.2324547569972959</v>
      </c>
      <c r="AB961" s="3">
        <f>Ferez!$D$8+Ferez!$D$9*Z961+Ferez!$D$10*AA961</f>
        <v>0.51769080140529189</v>
      </c>
      <c r="AC961" s="3">
        <f t="shared" si="135"/>
        <v>3.7044830151426802</v>
      </c>
      <c r="AD961" s="3">
        <f>AC961*Ferez!$D$19</f>
        <v>1.8522415075713401</v>
      </c>
      <c r="AE961" s="3">
        <f>(AD961/1000)*(10000/Ferez!$D$21)</f>
        <v>4.63060376892835E-2</v>
      </c>
      <c r="AF961" s="3">
        <f t="shared" si="136"/>
        <v>2.4720282581453841</v>
      </c>
      <c r="AG961" s="3">
        <f>AF961*Ferez!$D$19</f>
        <v>1.236014129072692</v>
      </c>
      <c r="AH961" s="3">
        <f>(AG961/1000)*(10000/Ferez!$D$21)</f>
        <v>3.0900353226817303E-2</v>
      </c>
      <c r="AI961" s="3">
        <f>AE961*Ferez!$D$20</f>
        <v>0.16978880486070616</v>
      </c>
    </row>
    <row r="962" spans="1:35" x14ac:dyDescent="0.25">
      <c r="A962" s="4">
        <v>1745</v>
      </c>
      <c r="B962" s="21" t="s">
        <v>3522</v>
      </c>
      <c r="C962" s="104">
        <v>5</v>
      </c>
      <c r="D962" s="22" t="s">
        <v>2664</v>
      </c>
      <c r="E962" s="100">
        <v>42719</v>
      </c>
      <c r="F962" s="100">
        <v>44204</v>
      </c>
      <c r="G962" s="105">
        <v>4.0999999999999996</v>
      </c>
      <c r="H962" s="20" t="s">
        <v>2697</v>
      </c>
      <c r="I962" s="20" t="s">
        <v>2705</v>
      </c>
      <c r="J962" s="13">
        <v>3576</v>
      </c>
      <c r="K962" t="s">
        <v>125</v>
      </c>
      <c r="L962" t="s">
        <v>124</v>
      </c>
      <c r="M962" s="20" t="str">
        <f t="shared" si="130"/>
        <v>S</v>
      </c>
      <c r="N962" s="3">
        <v>6</v>
      </c>
      <c r="O962" s="23">
        <f t="shared" si="131"/>
        <v>6</v>
      </c>
      <c r="P962" s="3">
        <v>25.6</v>
      </c>
      <c r="Q962" s="3">
        <f>VLOOKUP(J962,Aux_H_adj!$X$2:$Y$922,2,FALSE)</f>
        <v>5</v>
      </c>
      <c r="R962" s="3">
        <f>VLOOKUP(J962,Aux_H_adj!$X$2:$Z$922,3,FALSE)</f>
        <v>25.6</v>
      </c>
      <c r="S962" s="3">
        <f t="shared" ref="S962:S1025" si="137">P962/PI()</f>
        <v>8.1487330863050413</v>
      </c>
      <c r="T962" s="3">
        <v>68</v>
      </c>
      <c r="U962" s="23">
        <f t="shared" si="132"/>
        <v>31.21</v>
      </c>
      <c r="V962" s="3">
        <f t="shared" ref="V962:V1025" si="138">U962/PI()</f>
        <v>9.9344515477961082</v>
      </c>
      <c r="W962" s="27">
        <f t="shared" si="133"/>
        <v>5.1999999999999998E-3</v>
      </c>
      <c r="X962" s="27">
        <f t="shared" si="134"/>
        <v>7.7999999999999996E-3</v>
      </c>
      <c r="Y962" s="3">
        <f>VLOOKUP(K962,SSP!$B$2:$D$113,3,FALSE)</f>
        <v>0.60999999999999954</v>
      </c>
      <c r="Z962" s="3">
        <f>EXP(Ferez!$B$8+Ferez!$B$9*LN(X962)+Ferez!$B$10*LN(O962)+Ferez!$B$11*LN(Y962))</f>
        <v>14.434594789808832</v>
      </c>
      <c r="AA962" s="3">
        <f>EXP(Ferez!$C$8+Ferez!$C$9*LN(Z962))</f>
        <v>5.4337727779530471</v>
      </c>
      <c r="AB962" s="3">
        <f>Ferez!$D$8+Ferez!$D$9*Z962+Ferez!$D$10*AA962</f>
        <v>1.6906496161792726</v>
      </c>
      <c r="AC962" s="3">
        <f t="shared" si="135"/>
        <v>21.559017183941151</v>
      </c>
      <c r="AD962" s="3">
        <f>AC962*Ferez!$D$19</f>
        <v>10.779508591970576</v>
      </c>
      <c r="AE962" s="3">
        <f>(AD962/1000)*(10000/Ferez!$D$21)</f>
        <v>0.26948771479926437</v>
      </c>
      <c r="AF962" s="3">
        <f t="shared" si="136"/>
        <v>16.125244405988106</v>
      </c>
      <c r="AG962" s="3">
        <f>AF962*Ferez!$D$19</f>
        <v>8.0626222029940529</v>
      </c>
      <c r="AH962" s="3">
        <f>(AG962/1000)*(10000/Ferez!$D$21)</f>
        <v>0.2015655550748513</v>
      </c>
      <c r="AI962" s="3">
        <f>AE962*Ferez!$D$20</f>
        <v>0.98812162093063594</v>
      </c>
    </row>
    <row r="963" spans="1:35" x14ac:dyDescent="0.25">
      <c r="A963" s="4">
        <v>1746</v>
      </c>
      <c r="B963" s="21" t="s">
        <v>3522</v>
      </c>
      <c r="C963" s="104">
        <v>5</v>
      </c>
      <c r="D963" s="22" t="s">
        <v>2664</v>
      </c>
      <c r="E963" s="100">
        <v>42719</v>
      </c>
      <c r="F963" s="100">
        <v>44204</v>
      </c>
      <c r="G963" s="105">
        <v>4.0999999999999996</v>
      </c>
      <c r="H963" s="20" t="s">
        <v>2697</v>
      </c>
      <c r="I963" s="20" t="s">
        <v>2706</v>
      </c>
      <c r="J963" s="13">
        <v>3576</v>
      </c>
      <c r="K963" t="s">
        <v>125</v>
      </c>
      <c r="L963" t="s">
        <v>124</v>
      </c>
      <c r="M963" s="20" t="str">
        <f t="shared" ref="M963:M1026" si="139">IF(J964=J963,"S",IF(J962=J963,"S","N"))</f>
        <v>S</v>
      </c>
      <c r="N963" s="3">
        <v>6</v>
      </c>
      <c r="O963" s="23">
        <f t="shared" ref="O963:O1026" si="140">IF(M963="N",N963,IF(P963=R963,N963,IF(ROUND(3.1139*LN(P963)-3.7295,2)&gt;=N963,N963,ROUND(3.1139*LN(P963)-3.7295,2))))</f>
        <v>4.42</v>
      </c>
      <c r="P963" s="3">
        <v>13.7</v>
      </c>
      <c r="Q963" s="3">
        <f>VLOOKUP(J963,Aux_H_adj!$X$2:$Y$922,2,FALSE)</f>
        <v>5</v>
      </c>
      <c r="R963" s="3">
        <f>VLOOKUP(J963,Aux_H_adj!$X$2:$Z$922,3,FALSE)</f>
        <v>25.6</v>
      </c>
      <c r="S963" s="3">
        <f t="shared" si="137"/>
        <v>4.3608454407179318</v>
      </c>
      <c r="T963" s="3">
        <v>68</v>
      </c>
      <c r="U963" s="23">
        <f t="shared" ref="U963:U1026" si="141">IF(M963="N",T963,ROUND(1.2191*P963,2))</f>
        <v>16.7</v>
      </c>
      <c r="V963" s="3">
        <f t="shared" si="138"/>
        <v>5.3157750992693042</v>
      </c>
      <c r="W963" s="27">
        <f t="shared" ref="W963:W1026" si="142">ROUND(PI()*((S963/100)/2)^2,4)</f>
        <v>1.5E-3</v>
      </c>
      <c r="X963" s="27">
        <f t="shared" ref="X963:X1026" si="143">ROUND(PI()*((V963/100)/2)^2,4)</f>
        <v>2.2000000000000001E-3</v>
      </c>
      <c r="Y963" s="3">
        <f>VLOOKUP(K963,SSP!$B$2:$D$113,3,FALSE)</f>
        <v>0.60999999999999954</v>
      </c>
      <c r="Z963" s="3">
        <f>EXP(Ferez!$B$8+Ferez!$B$9*LN(X963)+Ferez!$B$10*LN(O963)+Ferez!$B$11*LN(Y963))</f>
        <v>3.2537387353143838</v>
      </c>
      <c r="AA963" s="3">
        <f>EXP(Ferez!$C$8+Ferez!$C$9*LN(Z963))</f>
        <v>1.7989977505529362</v>
      </c>
      <c r="AB963" s="3">
        <f>Ferez!$D$8+Ferez!$D$9*Z963+Ferez!$D$10*AA963</f>
        <v>0.62868281577834817</v>
      </c>
      <c r="AC963" s="3">
        <f t="shared" ref="AC963:AC1026" si="144">Z963+AA963+AB963</f>
        <v>5.6814193016456684</v>
      </c>
      <c r="AD963" s="3">
        <f>AC963*Ferez!$D$19</f>
        <v>2.8407096508228342</v>
      </c>
      <c r="AE963" s="3">
        <f>(AD963/1000)*(10000/Ferez!$D$21)</f>
        <v>7.1017741270570853E-2</v>
      </c>
      <c r="AF963" s="3">
        <f t="shared" ref="AF963:AF1026" si="145">Z963+AB963</f>
        <v>3.8824215510927322</v>
      </c>
      <c r="AG963" s="3">
        <f>AF963*Ferez!$D$19</f>
        <v>1.9412107755463661</v>
      </c>
      <c r="AH963" s="3">
        <f>(AG963/1000)*(10000/Ferez!$D$21)</f>
        <v>4.8530269388659154E-2</v>
      </c>
      <c r="AI963" s="3">
        <f>AE963*Ferez!$D$20</f>
        <v>0.26039838465875981</v>
      </c>
    </row>
    <row r="964" spans="1:35" x14ac:dyDescent="0.25">
      <c r="A964" s="4">
        <v>1747</v>
      </c>
      <c r="B964" s="21" t="s">
        <v>3522</v>
      </c>
      <c r="C964" s="104">
        <v>5</v>
      </c>
      <c r="D964" s="22" t="s">
        <v>2664</v>
      </c>
      <c r="E964" s="100">
        <v>42719</v>
      </c>
      <c r="F964" s="100">
        <v>44204</v>
      </c>
      <c r="G964" s="105">
        <v>4.0999999999999996</v>
      </c>
      <c r="H964" s="20" t="s">
        <v>2697</v>
      </c>
      <c r="I964" s="20" t="s">
        <v>2707</v>
      </c>
      <c r="J964" s="13">
        <v>3576</v>
      </c>
      <c r="K964" t="s">
        <v>125</v>
      </c>
      <c r="L964" t="s">
        <v>124</v>
      </c>
      <c r="M964" s="20" t="str">
        <f t="shared" si="139"/>
        <v>S</v>
      </c>
      <c r="N964" s="3">
        <v>6</v>
      </c>
      <c r="O964" s="23">
        <f t="shared" si="140"/>
        <v>2.75</v>
      </c>
      <c r="P964" s="3">
        <v>8</v>
      </c>
      <c r="Q964" s="3">
        <f>VLOOKUP(J964,Aux_H_adj!$X$2:$Y$922,2,FALSE)</f>
        <v>5</v>
      </c>
      <c r="R964" s="3">
        <f>VLOOKUP(J964,Aux_H_adj!$X$2:$Z$922,3,FALSE)</f>
        <v>25.6</v>
      </c>
      <c r="S964" s="3">
        <f t="shared" si="137"/>
        <v>2.5464790894703255</v>
      </c>
      <c r="T964" s="3">
        <v>68</v>
      </c>
      <c r="U964" s="23">
        <f t="shared" si="141"/>
        <v>9.75</v>
      </c>
      <c r="V964" s="3">
        <f t="shared" si="138"/>
        <v>3.1035213902919589</v>
      </c>
      <c r="W964" s="27">
        <f t="shared" si="142"/>
        <v>5.0000000000000001E-4</v>
      </c>
      <c r="X964" s="27">
        <f t="shared" si="143"/>
        <v>8.0000000000000004E-4</v>
      </c>
      <c r="Y964" s="3">
        <f>VLOOKUP(K964,SSP!$B$2:$D$113,3,FALSE)</f>
        <v>0.60999999999999954</v>
      </c>
      <c r="Z964" s="3">
        <f>EXP(Ferez!$B$8+Ferez!$B$9*LN(X964)+Ferez!$B$10*LN(O964)+Ferez!$B$11*LN(Y964))</f>
        <v>0.79266685304522155</v>
      </c>
      <c r="AA964" s="3">
        <f>EXP(Ferez!$C$8+Ferez!$C$9*LN(Z964))</f>
        <v>0.63093754267128255</v>
      </c>
      <c r="AB964" s="3">
        <f>Ferez!$D$8+Ferez!$D$9*Z964+Ferez!$D$10*AA964</f>
        <v>0.42665651466397475</v>
      </c>
      <c r="AC964" s="3">
        <f t="shared" si="144"/>
        <v>1.8502609103804788</v>
      </c>
      <c r="AD964" s="3">
        <f>AC964*Ferez!$D$19</f>
        <v>0.9251304551902394</v>
      </c>
      <c r="AE964" s="3">
        <f>(AD964/1000)*(10000/Ferez!$D$21)</f>
        <v>2.3128261379755984E-2</v>
      </c>
      <c r="AF964" s="3">
        <f t="shared" si="145"/>
        <v>1.2193233677091964</v>
      </c>
      <c r="AG964" s="3">
        <f>AF964*Ferez!$D$19</f>
        <v>0.60966168385459818</v>
      </c>
      <c r="AH964" s="3">
        <f>(AG964/1000)*(10000/Ferez!$D$21)</f>
        <v>1.5241542096364956E-2</v>
      </c>
      <c r="AI964" s="3">
        <f>AE964*Ferez!$D$20</f>
        <v>8.480362505910527E-2</v>
      </c>
    </row>
    <row r="965" spans="1:35" x14ac:dyDescent="0.25">
      <c r="A965" s="4">
        <v>1748</v>
      </c>
      <c r="B965" s="21" t="s">
        <v>3522</v>
      </c>
      <c r="C965" s="104">
        <v>5</v>
      </c>
      <c r="D965" s="22" t="s">
        <v>2664</v>
      </c>
      <c r="E965" s="100">
        <v>42719</v>
      </c>
      <c r="F965" s="100">
        <v>44204</v>
      </c>
      <c r="G965" s="105">
        <v>4.0999999999999996</v>
      </c>
      <c r="H965" s="20" t="s">
        <v>2697</v>
      </c>
      <c r="I965" s="20" t="s">
        <v>2708</v>
      </c>
      <c r="J965" s="13">
        <v>3576</v>
      </c>
      <c r="K965" t="s">
        <v>125</v>
      </c>
      <c r="L965" t="s">
        <v>124</v>
      </c>
      <c r="M965" s="20" t="str">
        <f t="shared" si="139"/>
        <v>S</v>
      </c>
      <c r="N965" s="3">
        <v>6</v>
      </c>
      <c r="O965" s="23">
        <f t="shared" si="140"/>
        <v>6</v>
      </c>
      <c r="P965" s="3">
        <v>24.3</v>
      </c>
      <c r="Q965" s="3">
        <f>VLOOKUP(J965,Aux_H_adj!$X$2:$Y$922,2,FALSE)</f>
        <v>5</v>
      </c>
      <c r="R965" s="3">
        <f>VLOOKUP(J965,Aux_H_adj!$X$2:$Z$922,3,FALSE)</f>
        <v>25.6</v>
      </c>
      <c r="S965" s="3">
        <f t="shared" si="137"/>
        <v>7.7349302342661135</v>
      </c>
      <c r="T965" s="3">
        <v>68</v>
      </c>
      <c r="U965" s="23">
        <f t="shared" si="141"/>
        <v>29.62</v>
      </c>
      <c r="V965" s="3">
        <f t="shared" si="138"/>
        <v>9.4283388287638807</v>
      </c>
      <c r="W965" s="27">
        <f t="shared" si="142"/>
        <v>4.7000000000000002E-3</v>
      </c>
      <c r="X965" s="27">
        <f t="shared" si="143"/>
        <v>7.0000000000000001E-3</v>
      </c>
      <c r="Y965" s="3">
        <f>VLOOKUP(K965,SSP!$B$2:$D$113,3,FALSE)</f>
        <v>0.60999999999999954</v>
      </c>
      <c r="Z965" s="3">
        <f>EXP(Ferez!$B$8+Ferez!$B$9*LN(X965)+Ferez!$B$10*LN(O965)+Ferez!$B$11*LN(Y965))</f>
        <v>13.031537702999222</v>
      </c>
      <c r="AA965" s="3">
        <f>EXP(Ferez!$C$8+Ferez!$C$9*LN(Z965))</f>
        <v>5.0367614049942464</v>
      </c>
      <c r="AB965" s="3">
        <f>Ferez!$D$8+Ferez!$D$9*Z965+Ferez!$D$10*AA965</f>
        <v>1.5522898845073303</v>
      </c>
      <c r="AC965" s="3">
        <f t="shared" si="144"/>
        <v>19.620588992500799</v>
      </c>
      <c r="AD965" s="3">
        <f>AC965*Ferez!$D$19</f>
        <v>9.8102944962503997</v>
      </c>
      <c r="AE965" s="3">
        <f>(AD965/1000)*(10000/Ferez!$D$21)</f>
        <v>0.24525736240625998</v>
      </c>
      <c r="AF965" s="3">
        <f t="shared" si="145"/>
        <v>14.583827587506551</v>
      </c>
      <c r="AG965" s="3">
        <f>AF965*Ferez!$D$19</f>
        <v>7.2919137937532756</v>
      </c>
      <c r="AH965" s="3">
        <f>(AG965/1000)*(10000/Ferez!$D$21)</f>
        <v>0.18229784484383188</v>
      </c>
      <c r="AI965" s="3">
        <f>AE965*Ferez!$D$20</f>
        <v>0.89927699548961992</v>
      </c>
    </row>
    <row r="966" spans="1:35" x14ac:dyDescent="0.25">
      <c r="A966" s="4">
        <v>1730</v>
      </c>
      <c r="B966" s="21" t="s">
        <v>3522</v>
      </c>
      <c r="C966" s="104">
        <v>5</v>
      </c>
      <c r="D966" s="22" t="s">
        <v>2664</v>
      </c>
      <c r="E966" s="100">
        <v>42719</v>
      </c>
      <c r="F966" s="100">
        <v>44204</v>
      </c>
      <c r="G966" s="105">
        <v>4.0999999999999996</v>
      </c>
      <c r="H966" s="20" t="s">
        <v>2688</v>
      </c>
      <c r="I966" s="20" t="s">
        <v>2689</v>
      </c>
      <c r="J966" s="13">
        <v>3577</v>
      </c>
      <c r="K966" t="s">
        <v>79</v>
      </c>
      <c r="L966" t="s">
        <v>78</v>
      </c>
      <c r="M966" s="20" t="str">
        <f t="shared" si="139"/>
        <v>S</v>
      </c>
      <c r="N966" s="3">
        <v>6.5</v>
      </c>
      <c r="O966" s="23">
        <f t="shared" si="140"/>
        <v>6.5</v>
      </c>
      <c r="P966" s="3">
        <v>35.6</v>
      </c>
      <c r="Q966" s="3">
        <f>VLOOKUP(J966,Aux_H_adj!$X$2:$Y$922,2,FALSE)</f>
        <v>12.4</v>
      </c>
      <c r="R966" s="3">
        <f>VLOOKUP(J966,Aux_H_adj!$X$2:$Z$922,3,FALSE)</f>
        <v>35.6</v>
      </c>
      <c r="S966" s="3">
        <f t="shared" si="137"/>
        <v>11.331831948142948</v>
      </c>
      <c r="T966" s="3">
        <v>99.2</v>
      </c>
      <c r="U966" s="23">
        <f t="shared" si="141"/>
        <v>43.4</v>
      </c>
      <c r="V966" s="3">
        <f t="shared" si="138"/>
        <v>13.814649060376516</v>
      </c>
      <c r="W966" s="27">
        <f t="shared" si="142"/>
        <v>1.01E-2</v>
      </c>
      <c r="X966" s="27">
        <f t="shared" si="143"/>
        <v>1.4999999999999999E-2</v>
      </c>
      <c r="Y966" s="3">
        <f>VLOOKUP(K966,SSP!$B$2:$D$113,3,FALSE)</f>
        <v>0.31000000000000155</v>
      </c>
      <c r="Z966" s="3">
        <f>EXP(Ferez!$B$8+Ferez!$B$9*LN(X966)+Ferez!$B$10*LN(O966)+Ferez!$B$11*LN(Y966))</f>
        <v>14.47737907130535</v>
      </c>
      <c r="AA966" s="3">
        <f>EXP(Ferez!$C$8+Ferez!$C$9*LN(Z966))</f>
        <v>5.445718201833933</v>
      </c>
      <c r="AB966" s="3">
        <f>Ferez!$D$8+Ferez!$D$9*Z966+Ferez!$D$10*AA966</f>
        <v>1.6948825761991495</v>
      </c>
      <c r="AC966" s="3">
        <f t="shared" si="144"/>
        <v>21.617979849338433</v>
      </c>
      <c r="AD966" s="3">
        <f>AC966*Ferez!$D$19</f>
        <v>10.808989924669216</v>
      </c>
      <c r="AE966" s="3">
        <f>(AD966/1000)*(10000/Ferez!$D$21)</f>
        <v>0.27022474811673042</v>
      </c>
      <c r="AF966" s="3">
        <f t="shared" si="145"/>
        <v>16.172261647504499</v>
      </c>
      <c r="AG966" s="3">
        <f>AF966*Ferez!$D$19</f>
        <v>8.0861308237522493</v>
      </c>
      <c r="AH966" s="3">
        <f>(AG966/1000)*(10000/Ferez!$D$21)</f>
        <v>0.20215327059380622</v>
      </c>
      <c r="AI966" s="3">
        <f>AE966*Ferez!$D$20</f>
        <v>0.99082407642801151</v>
      </c>
    </row>
    <row r="967" spans="1:35" x14ac:dyDescent="0.25">
      <c r="A967" s="4">
        <v>1731</v>
      </c>
      <c r="B967" s="21" t="s">
        <v>3522</v>
      </c>
      <c r="C967" s="104">
        <v>5</v>
      </c>
      <c r="D967" s="22" t="s">
        <v>2664</v>
      </c>
      <c r="E967" s="100">
        <v>42719</v>
      </c>
      <c r="F967" s="100">
        <v>44204</v>
      </c>
      <c r="G967" s="105">
        <v>4.0999999999999996</v>
      </c>
      <c r="H967" s="20" t="s">
        <v>2688</v>
      </c>
      <c r="I967" s="20" t="s">
        <v>2690</v>
      </c>
      <c r="J967" s="13">
        <v>3577</v>
      </c>
      <c r="K967" t="s">
        <v>79</v>
      </c>
      <c r="L967" t="s">
        <v>78</v>
      </c>
      <c r="M967" s="20" t="str">
        <f t="shared" si="139"/>
        <v>S</v>
      </c>
      <c r="N967" s="3">
        <v>6.5</v>
      </c>
      <c r="O967" s="23">
        <f t="shared" si="140"/>
        <v>4.1100000000000003</v>
      </c>
      <c r="P967" s="3">
        <v>12.4</v>
      </c>
      <c r="Q967" s="3">
        <f>VLOOKUP(J967,Aux_H_adj!$X$2:$Y$922,2,FALSE)</f>
        <v>12.4</v>
      </c>
      <c r="R967" s="3">
        <f>VLOOKUP(J967,Aux_H_adj!$X$2:$Z$922,3,FALSE)</f>
        <v>35.6</v>
      </c>
      <c r="S967" s="3">
        <f t="shared" si="137"/>
        <v>3.9470425886790048</v>
      </c>
      <c r="T967" s="3">
        <v>99.2</v>
      </c>
      <c r="U967" s="23">
        <f t="shared" si="141"/>
        <v>15.12</v>
      </c>
      <c r="V967" s="3">
        <f t="shared" si="138"/>
        <v>4.8128454790989146</v>
      </c>
      <c r="W967" s="27">
        <f t="shared" si="142"/>
        <v>1.1999999999999999E-3</v>
      </c>
      <c r="X967" s="27">
        <f t="shared" si="143"/>
        <v>1.8E-3</v>
      </c>
      <c r="Y967" s="3">
        <f>VLOOKUP(K967,SSP!$B$2:$D$113,3,FALSE)</f>
        <v>0.31000000000000155</v>
      </c>
      <c r="Z967" s="3">
        <f>EXP(Ferez!$B$8+Ferez!$B$9*LN(X967)+Ferez!$B$10*LN(O967)+Ferez!$B$11*LN(Y967))</f>
        <v>1.2565221943929641</v>
      </c>
      <c r="AA967" s="3">
        <f>EXP(Ferez!$C$8+Ferez!$C$9*LN(Z967))</f>
        <v>0.8880539119009323</v>
      </c>
      <c r="AB967" s="3">
        <f>Ferez!$D$8+Ferez!$D$9*Z967+Ferez!$D$10*AA967</f>
        <v>0.46154678684818007</v>
      </c>
      <c r="AC967" s="3">
        <f t="shared" si="144"/>
        <v>2.6061228931420763</v>
      </c>
      <c r="AD967" s="3">
        <f>AC967*Ferez!$D$19</f>
        <v>1.3030614465710382</v>
      </c>
      <c r="AE967" s="3">
        <f>(AD967/1000)*(10000/Ferez!$D$21)</f>
        <v>3.257653616427595E-2</v>
      </c>
      <c r="AF967" s="3">
        <f t="shared" si="145"/>
        <v>1.718068981241144</v>
      </c>
      <c r="AG967" s="3">
        <f>AF967*Ferez!$D$19</f>
        <v>0.85903449062057202</v>
      </c>
      <c r="AH967" s="3">
        <f>(AG967/1000)*(10000/Ferez!$D$21)</f>
        <v>2.14758622655143E-2</v>
      </c>
      <c r="AI967" s="3">
        <f>AE967*Ferez!$D$20</f>
        <v>0.11944729926901181</v>
      </c>
    </row>
    <row r="968" spans="1:35" x14ac:dyDescent="0.25">
      <c r="A968" s="4">
        <v>1732</v>
      </c>
      <c r="B968" s="21" t="s">
        <v>3522</v>
      </c>
      <c r="C968" s="104">
        <v>5</v>
      </c>
      <c r="D968" s="22" t="s">
        <v>2664</v>
      </c>
      <c r="E968" s="100">
        <v>42719</v>
      </c>
      <c r="F968" s="100">
        <v>44204</v>
      </c>
      <c r="G968" s="105">
        <v>4.0999999999999996</v>
      </c>
      <c r="H968" s="20" t="s">
        <v>2688</v>
      </c>
      <c r="I968" s="20" t="s">
        <v>2691</v>
      </c>
      <c r="J968" s="13">
        <v>3577</v>
      </c>
      <c r="K968" t="s">
        <v>79</v>
      </c>
      <c r="L968" t="s">
        <v>78</v>
      </c>
      <c r="M968" s="20" t="str">
        <f t="shared" si="139"/>
        <v>S</v>
      </c>
      <c r="N968" s="3">
        <v>6.5</v>
      </c>
      <c r="O968" s="23">
        <f t="shared" si="140"/>
        <v>6.5</v>
      </c>
      <c r="P968" s="3">
        <v>32.6</v>
      </c>
      <c r="Q968" s="3">
        <f>VLOOKUP(J968,Aux_H_adj!$X$2:$Y$922,2,FALSE)</f>
        <v>12.4</v>
      </c>
      <c r="R968" s="3">
        <f>VLOOKUP(J968,Aux_H_adj!$X$2:$Z$922,3,FALSE)</f>
        <v>35.6</v>
      </c>
      <c r="S968" s="3">
        <f t="shared" si="137"/>
        <v>10.376902289591577</v>
      </c>
      <c r="T968" s="3">
        <v>99.2</v>
      </c>
      <c r="U968" s="23">
        <f t="shared" si="141"/>
        <v>39.74</v>
      </c>
      <c r="V968" s="3">
        <f t="shared" si="138"/>
        <v>12.649634876943843</v>
      </c>
      <c r="W968" s="27">
        <f t="shared" si="142"/>
        <v>8.5000000000000006E-3</v>
      </c>
      <c r="X968" s="27">
        <f t="shared" si="143"/>
        <v>1.26E-2</v>
      </c>
      <c r="Y968" s="3">
        <f>VLOOKUP(K968,SSP!$B$2:$D$113,3,FALSE)</f>
        <v>0.31000000000000155</v>
      </c>
      <c r="Z968" s="3">
        <f>EXP(Ferez!$B$8+Ferez!$B$9*LN(X968)+Ferez!$B$10*LN(O968)+Ferez!$B$11*LN(Y968))</f>
        <v>12.278304922485782</v>
      </c>
      <c r="AA968" s="3">
        <f>EXP(Ferez!$C$8+Ferez!$C$9*LN(Z968))</f>
        <v>4.8191015107849031</v>
      </c>
      <c r="AB968" s="3">
        <f>Ferez!$D$8+Ferez!$D$9*Z968+Ferez!$D$10*AA968</f>
        <v>1.4784013562551017</v>
      </c>
      <c r="AC968" s="3">
        <f t="shared" si="144"/>
        <v>18.575807789525786</v>
      </c>
      <c r="AD968" s="3">
        <f>AC968*Ferez!$D$19</f>
        <v>9.2879038947628931</v>
      </c>
      <c r="AE968" s="3">
        <f>(AD968/1000)*(10000/Ferez!$D$21)</f>
        <v>0.23219759736907231</v>
      </c>
      <c r="AF968" s="3">
        <f t="shared" si="145"/>
        <v>13.756706278740884</v>
      </c>
      <c r="AG968" s="3">
        <f>AF968*Ferez!$D$19</f>
        <v>6.878353139370442</v>
      </c>
      <c r="AH968" s="3">
        <f>(AG968/1000)*(10000/Ferez!$D$21)</f>
        <v>0.17195882848426103</v>
      </c>
      <c r="AI968" s="3">
        <f>AE968*Ferez!$D$20</f>
        <v>0.85139119035326505</v>
      </c>
    </row>
    <row r="969" spans="1:35" x14ac:dyDescent="0.25">
      <c r="A969" s="4">
        <v>1733</v>
      </c>
      <c r="B969" s="21" t="s">
        <v>3522</v>
      </c>
      <c r="C969" s="104">
        <v>5</v>
      </c>
      <c r="D969" s="22" t="s">
        <v>2664</v>
      </c>
      <c r="E969" s="100">
        <v>42719</v>
      </c>
      <c r="F969" s="100">
        <v>44204</v>
      </c>
      <c r="G969" s="105">
        <v>4.0999999999999996</v>
      </c>
      <c r="H969" s="20" t="s">
        <v>2688</v>
      </c>
      <c r="I969" s="20" t="s">
        <v>2692</v>
      </c>
      <c r="J969" s="13">
        <v>3577</v>
      </c>
      <c r="K969" t="s">
        <v>79</v>
      </c>
      <c r="L969" t="s">
        <v>78</v>
      </c>
      <c r="M969" s="20" t="str">
        <f t="shared" si="139"/>
        <v>S</v>
      </c>
      <c r="N969" s="3">
        <v>6.5</v>
      </c>
      <c r="O969" s="23">
        <f t="shared" si="140"/>
        <v>5.6</v>
      </c>
      <c r="P969" s="3">
        <v>20</v>
      </c>
      <c r="Q969" s="3">
        <f>VLOOKUP(J969,Aux_H_adj!$X$2:$Y$922,2,FALSE)</f>
        <v>12.4</v>
      </c>
      <c r="R969" s="3">
        <f>VLOOKUP(J969,Aux_H_adj!$X$2:$Z$922,3,FALSE)</f>
        <v>35.6</v>
      </c>
      <c r="S969" s="3">
        <f t="shared" si="137"/>
        <v>6.366197723675814</v>
      </c>
      <c r="T969" s="3">
        <v>99.2</v>
      </c>
      <c r="U969" s="23">
        <f t="shared" si="141"/>
        <v>24.38</v>
      </c>
      <c r="V969" s="3">
        <f t="shared" si="138"/>
        <v>7.7603950251608165</v>
      </c>
      <c r="W969" s="27">
        <f t="shared" si="142"/>
        <v>3.2000000000000002E-3</v>
      </c>
      <c r="X969" s="27">
        <f t="shared" si="143"/>
        <v>4.7000000000000002E-3</v>
      </c>
      <c r="Y969" s="3">
        <f>VLOOKUP(K969,SSP!$B$2:$D$113,3,FALSE)</f>
        <v>0.31000000000000155</v>
      </c>
      <c r="Z969" s="3">
        <f>EXP(Ferez!$B$8+Ferez!$B$9*LN(X969)+Ferez!$B$10*LN(O969)+Ferez!$B$11*LN(Y969))</f>
        <v>4.1900090292028835</v>
      </c>
      <c r="AA969" s="3">
        <f>EXP(Ferez!$C$8+Ferez!$C$9*LN(Z969))</f>
        <v>2.1703155298805226</v>
      </c>
      <c r="AB969" s="3">
        <f>Ferez!$D$8+Ferez!$D$9*Z969+Ferez!$D$10*AA969</f>
        <v>0.71183840569594792</v>
      </c>
      <c r="AC969" s="3">
        <f t="shared" si="144"/>
        <v>7.0721629647793538</v>
      </c>
      <c r="AD969" s="3">
        <f>AC969*Ferez!$D$19</f>
        <v>3.5360814823896769</v>
      </c>
      <c r="AE969" s="3">
        <f>(AD969/1000)*(10000/Ferez!$D$21)</f>
        <v>8.8402037059741922E-2</v>
      </c>
      <c r="AF969" s="3">
        <f t="shared" si="145"/>
        <v>4.9018474348988317</v>
      </c>
      <c r="AG969" s="3">
        <f>AF969*Ferez!$D$19</f>
        <v>2.4509237174494158</v>
      </c>
      <c r="AH969" s="3">
        <f>(AG969/1000)*(10000/Ferez!$D$21)</f>
        <v>6.1273092936235389E-2</v>
      </c>
      <c r="AI969" s="3">
        <f>AE969*Ferez!$D$20</f>
        <v>0.32414080255238703</v>
      </c>
    </row>
    <row r="970" spans="1:35" x14ac:dyDescent="0.25">
      <c r="A970" s="4">
        <v>1734</v>
      </c>
      <c r="B970" s="21" t="s">
        <v>3522</v>
      </c>
      <c r="C970" s="104">
        <v>5</v>
      </c>
      <c r="D970" s="22" t="s">
        <v>2664</v>
      </c>
      <c r="E970" s="100">
        <v>42719</v>
      </c>
      <c r="F970" s="100">
        <v>44204</v>
      </c>
      <c r="G970" s="105">
        <v>4.0999999999999996</v>
      </c>
      <c r="H970" s="20" t="s">
        <v>2688</v>
      </c>
      <c r="I970" s="20" t="s">
        <v>2693</v>
      </c>
      <c r="J970" s="13">
        <v>3577</v>
      </c>
      <c r="K970" t="s">
        <v>79</v>
      </c>
      <c r="L970" t="s">
        <v>78</v>
      </c>
      <c r="M970" s="20" t="str">
        <f t="shared" si="139"/>
        <v>S</v>
      </c>
      <c r="N970" s="3">
        <v>6.5</v>
      </c>
      <c r="O970" s="23">
        <f t="shared" si="140"/>
        <v>4.8099999999999996</v>
      </c>
      <c r="P970" s="3">
        <v>15.5</v>
      </c>
      <c r="Q970" s="3">
        <f>VLOOKUP(J970,Aux_H_adj!$X$2:$Y$922,2,FALSE)</f>
        <v>12.4</v>
      </c>
      <c r="R970" s="3">
        <f>VLOOKUP(J970,Aux_H_adj!$X$2:$Z$922,3,FALSE)</f>
        <v>35.6</v>
      </c>
      <c r="S970" s="3">
        <f t="shared" si="137"/>
        <v>4.9338032358487558</v>
      </c>
      <c r="T970" s="3">
        <v>99.2</v>
      </c>
      <c r="U970" s="23">
        <f t="shared" si="141"/>
        <v>18.899999999999999</v>
      </c>
      <c r="V970" s="3">
        <f t="shared" si="138"/>
        <v>6.0160568488736432</v>
      </c>
      <c r="W970" s="27">
        <f t="shared" si="142"/>
        <v>1.9E-3</v>
      </c>
      <c r="X970" s="27">
        <f t="shared" si="143"/>
        <v>2.8E-3</v>
      </c>
      <c r="Y970" s="3">
        <f>VLOOKUP(K970,SSP!$B$2:$D$113,3,FALSE)</f>
        <v>0.31000000000000155</v>
      </c>
      <c r="Z970" s="3">
        <f>EXP(Ferez!$B$8+Ferez!$B$9*LN(X970)+Ferez!$B$10*LN(O970)+Ferez!$B$11*LN(Y970))</f>
        <v>2.2190240202365468</v>
      </c>
      <c r="AA970" s="3">
        <f>EXP(Ferez!$C$8+Ferez!$C$9*LN(Z970))</f>
        <v>1.3542531881672162</v>
      </c>
      <c r="AB970" s="3">
        <f>Ferez!$D$8+Ferez!$D$9*Z970+Ferez!$D$10*AA970</f>
        <v>0.53974843484552026</v>
      </c>
      <c r="AC970" s="3">
        <f t="shared" si="144"/>
        <v>4.1130256432492827</v>
      </c>
      <c r="AD970" s="3">
        <f>AC970*Ferez!$D$19</f>
        <v>2.0565128216246413</v>
      </c>
      <c r="AE970" s="3">
        <f>(AD970/1000)*(10000/Ferez!$D$21)</f>
        <v>5.1412820540616036E-2</v>
      </c>
      <c r="AF970" s="3">
        <f t="shared" si="145"/>
        <v>2.7587724550820671</v>
      </c>
      <c r="AG970" s="3">
        <f>AF970*Ferez!$D$19</f>
        <v>1.3793862275410336</v>
      </c>
      <c r="AH970" s="3">
        <f>(AG970/1000)*(10000/Ferez!$D$21)</f>
        <v>3.4484655688525837E-2</v>
      </c>
      <c r="AI970" s="3">
        <f>AE970*Ferez!$D$20</f>
        <v>0.18851367531559213</v>
      </c>
    </row>
    <row r="971" spans="1:35" x14ac:dyDescent="0.25">
      <c r="A971" s="4">
        <v>1735</v>
      </c>
      <c r="B971" s="21" t="s">
        <v>3522</v>
      </c>
      <c r="C971" s="104">
        <v>5</v>
      </c>
      <c r="D971" s="22" t="s">
        <v>2664</v>
      </c>
      <c r="E971" s="100">
        <v>42719</v>
      </c>
      <c r="F971" s="100">
        <v>44204</v>
      </c>
      <c r="G971" s="105">
        <v>4.0999999999999996</v>
      </c>
      <c r="H971" s="20" t="s">
        <v>2688</v>
      </c>
      <c r="I971" s="20" t="s">
        <v>2694</v>
      </c>
      <c r="J971" s="13">
        <v>3577</v>
      </c>
      <c r="K971" t="s">
        <v>79</v>
      </c>
      <c r="L971" t="s">
        <v>78</v>
      </c>
      <c r="M971" s="20" t="str">
        <f t="shared" si="139"/>
        <v>S</v>
      </c>
      <c r="N971" s="3">
        <v>6.5</v>
      </c>
      <c r="O971" s="23">
        <f t="shared" si="140"/>
        <v>5.52</v>
      </c>
      <c r="P971" s="3">
        <v>19.5</v>
      </c>
      <c r="Q971" s="3">
        <f>VLOOKUP(J971,Aux_H_adj!$X$2:$Y$922,2,FALSE)</f>
        <v>12.4</v>
      </c>
      <c r="R971" s="3">
        <f>VLOOKUP(J971,Aux_H_adj!$X$2:$Z$922,3,FALSE)</f>
        <v>35.6</v>
      </c>
      <c r="S971" s="3">
        <f t="shared" si="137"/>
        <v>6.2070427805839179</v>
      </c>
      <c r="T971" s="3">
        <v>99.2</v>
      </c>
      <c r="U971" s="23">
        <f t="shared" si="141"/>
        <v>23.77</v>
      </c>
      <c r="V971" s="3">
        <f t="shared" si="138"/>
        <v>7.566225994588704</v>
      </c>
      <c r="W971" s="27">
        <f t="shared" si="142"/>
        <v>3.0000000000000001E-3</v>
      </c>
      <c r="X971" s="27">
        <f t="shared" si="143"/>
        <v>4.4999999999999997E-3</v>
      </c>
      <c r="Y971" s="3">
        <f>VLOOKUP(K971,SSP!$B$2:$D$113,3,FALSE)</f>
        <v>0.31000000000000155</v>
      </c>
      <c r="Z971" s="3">
        <f>EXP(Ferez!$B$8+Ferez!$B$9*LN(X971)+Ferez!$B$10*LN(O971)+Ferez!$B$11*LN(Y971))</f>
        <v>3.9660781218505252</v>
      </c>
      <c r="AA971" s="3">
        <f>EXP(Ferez!$C$8+Ferez!$C$9*LN(Z971))</f>
        <v>2.0836470353123016</v>
      </c>
      <c r="AB971" s="3">
        <f>Ferez!$D$8+Ferez!$D$9*Z971+Ferez!$D$10*AA971</f>
        <v>0.69176522238420657</v>
      </c>
      <c r="AC971" s="3">
        <f t="shared" si="144"/>
        <v>6.7414903795470336</v>
      </c>
      <c r="AD971" s="3">
        <f>AC971*Ferez!$D$19</f>
        <v>3.3707451897735168</v>
      </c>
      <c r="AE971" s="3">
        <f>(AD971/1000)*(10000/Ferez!$D$21)</f>
        <v>8.4268629744337922E-2</v>
      </c>
      <c r="AF971" s="3">
        <f t="shared" si="145"/>
        <v>4.657843344234732</v>
      </c>
      <c r="AG971" s="3">
        <f>AF971*Ferez!$D$19</f>
        <v>2.328921672117366</v>
      </c>
      <c r="AH971" s="3">
        <f>(AG971/1000)*(10000/Ferez!$D$21)</f>
        <v>5.8223041802934146E-2</v>
      </c>
      <c r="AI971" s="3">
        <f>AE971*Ferez!$D$20</f>
        <v>0.30898497572923905</v>
      </c>
    </row>
    <row r="972" spans="1:35" x14ac:dyDescent="0.25">
      <c r="A972" s="4">
        <v>1736</v>
      </c>
      <c r="B972" s="21" t="s">
        <v>3522</v>
      </c>
      <c r="C972" s="104">
        <v>5</v>
      </c>
      <c r="D972" s="22" t="s">
        <v>2664</v>
      </c>
      <c r="E972" s="100">
        <v>42719</v>
      </c>
      <c r="F972" s="100">
        <v>44204</v>
      </c>
      <c r="G972" s="105">
        <v>4.0999999999999996</v>
      </c>
      <c r="H972" s="20" t="s">
        <v>2688</v>
      </c>
      <c r="I972" s="20" t="s">
        <v>2695</v>
      </c>
      <c r="J972" s="13">
        <v>3577</v>
      </c>
      <c r="K972" t="s">
        <v>79</v>
      </c>
      <c r="L972" t="s">
        <v>78</v>
      </c>
      <c r="M972" s="20" t="str">
        <f t="shared" si="139"/>
        <v>S</v>
      </c>
      <c r="N972" s="3">
        <v>6.5</v>
      </c>
      <c r="O972" s="23">
        <f t="shared" si="140"/>
        <v>4.62</v>
      </c>
      <c r="P972" s="3">
        <v>14.6</v>
      </c>
      <c r="Q972" s="3">
        <f>VLOOKUP(J972,Aux_H_adj!$X$2:$Y$922,2,FALSE)</f>
        <v>12.4</v>
      </c>
      <c r="R972" s="3">
        <f>VLOOKUP(J972,Aux_H_adj!$X$2:$Z$922,3,FALSE)</f>
        <v>35.6</v>
      </c>
      <c r="S972" s="3">
        <f t="shared" si="137"/>
        <v>4.6473243382833438</v>
      </c>
      <c r="T972" s="3">
        <v>99.2</v>
      </c>
      <c r="U972" s="23">
        <f t="shared" si="141"/>
        <v>17.8</v>
      </c>
      <c r="V972" s="3">
        <f t="shared" si="138"/>
        <v>5.6659159740714742</v>
      </c>
      <c r="W972" s="27">
        <f t="shared" si="142"/>
        <v>1.6999999999999999E-3</v>
      </c>
      <c r="X972" s="27">
        <f t="shared" si="143"/>
        <v>2.5000000000000001E-3</v>
      </c>
      <c r="Y972" s="3">
        <f>VLOOKUP(K972,SSP!$B$2:$D$113,3,FALSE)</f>
        <v>0.31000000000000155</v>
      </c>
      <c r="Z972" s="3">
        <f>EXP(Ferez!$B$8+Ferez!$B$9*LN(X972)+Ferez!$B$10*LN(O972)+Ferez!$B$11*LN(Y972))</f>
        <v>1.917896729947612</v>
      </c>
      <c r="AA972" s="3">
        <f>EXP(Ferez!$C$8+Ferez!$C$9*LN(Z972))</f>
        <v>1.2153626132635815</v>
      </c>
      <c r="AB972" s="3">
        <f>Ferez!$D$8+Ferez!$D$9*Z972+Ferez!$D$10*AA972</f>
        <v>0.51468191223526971</v>
      </c>
      <c r="AC972" s="3">
        <f t="shared" si="144"/>
        <v>3.6479412554464634</v>
      </c>
      <c r="AD972" s="3">
        <f>AC972*Ferez!$D$19</f>
        <v>1.8239706277232317</v>
      </c>
      <c r="AE972" s="3">
        <f>(AD972/1000)*(10000/Ferez!$D$21)</f>
        <v>4.5599265693080794E-2</v>
      </c>
      <c r="AF972" s="3">
        <f t="shared" si="145"/>
        <v>2.4325786421828814</v>
      </c>
      <c r="AG972" s="3">
        <f>AF972*Ferez!$D$19</f>
        <v>1.2162893210914407</v>
      </c>
      <c r="AH972" s="3">
        <f>(AG972/1000)*(10000/Ferez!$D$21)</f>
        <v>3.0407233027286019E-2</v>
      </c>
      <c r="AI972" s="3">
        <f>AE972*Ferez!$D$20</f>
        <v>0.16719730754129625</v>
      </c>
    </row>
    <row r="973" spans="1:35" x14ac:dyDescent="0.25">
      <c r="A973" s="4">
        <v>1737</v>
      </c>
      <c r="B973" s="21" t="s">
        <v>3522</v>
      </c>
      <c r="C973" s="104">
        <v>5</v>
      </c>
      <c r="D973" s="22" t="s">
        <v>2664</v>
      </c>
      <c r="E973" s="100">
        <v>42719</v>
      </c>
      <c r="F973" s="100">
        <v>44204</v>
      </c>
      <c r="G973" s="105">
        <v>4.0999999999999996</v>
      </c>
      <c r="H973" s="20" t="s">
        <v>2688</v>
      </c>
      <c r="I973" s="20" t="s">
        <v>2696</v>
      </c>
      <c r="J973" s="13">
        <v>3577</v>
      </c>
      <c r="K973" t="s">
        <v>79</v>
      </c>
      <c r="L973" t="s">
        <v>78</v>
      </c>
      <c r="M973" s="20" t="str">
        <f t="shared" si="139"/>
        <v>S</v>
      </c>
      <c r="N973" s="3">
        <v>6.5</v>
      </c>
      <c r="O973" s="23">
        <f t="shared" si="140"/>
        <v>4.7</v>
      </c>
      <c r="P973" s="3">
        <v>15</v>
      </c>
      <c r="Q973" s="3">
        <f>VLOOKUP(J973,Aux_H_adj!$X$2:$Y$922,2,FALSE)</f>
        <v>12.4</v>
      </c>
      <c r="R973" s="3">
        <f>VLOOKUP(J973,Aux_H_adj!$X$2:$Z$922,3,FALSE)</f>
        <v>35.6</v>
      </c>
      <c r="S973" s="3">
        <f t="shared" si="137"/>
        <v>4.7746482927568605</v>
      </c>
      <c r="T973" s="3">
        <v>99.2</v>
      </c>
      <c r="U973" s="23">
        <f t="shared" si="141"/>
        <v>18.29</v>
      </c>
      <c r="V973" s="3">
        <f t="shared" si="138"/>
        <v>5.8218878183015317</v>
      </c>
      <c r="W973" s="27">
        <f t="shared" si="142"/>
        <v>1.8E-3</v>
      </c>
      <c r="X973" s="27">
        <f t="shared" si="143"/>
        <v>2.7000000000000001E-3</v>
      </c>
      <c r="Y973" s="3">
        <f>VLOOKUP(K973,SSP!$B$2:$D$113,3,FALSE)</f>
        <v>0.31000000000000155</v>
      </c>
      <c r="Z973" s="3">
        <f>EXP(Ferez!$B$8+Ferez!$B$9*LN(X973)+Ferez!$B$10*LN(O973)+Ferez!$B$11*LN(Y973))</f>
        <v>2.0968978259131017</v>
      </c>
      <c r="AA973" s="3">
        <f>EXP(Ferez!$C$8+Ferez!$C$9*LN(Z973))</f>
        <v>1.2985501646133712</v>
      </c>
      <c r="AB973" s="3">
        <f>Ferez!$D$8+Ferez!$D$9*Z973+Ferez!$D$10*AA973</f>
        <v>0.52952840637260568</v>
      </c>
      <c r="AC973" s="3">
        <f t="shared" si="144"/>
        <v>3.924976396899079</v>
      </c>
      <c r="AD973" s="3">
        <f>AC973*Ferez!$D$19</f>
        <v>1.9624881984495395</v>
      </c>
      <c r="AE973" s="3">
        <f>(AD973/1000)*(10000/Ferez!$D$21)</f>
        <v>4.9062204961238483E-2</v>
      </c>
      <c r="AF973" s="3">
        <f t="shared" si="145"/>
        <v>2.6264262322857075</v>
      </c>
      <c r="AG973" s="3">
        <f>AF973*Ferez!$D$19</f>
        <v>1.3132131161428537</v>
      </c>
      <c r="AH973" s="3">
        <f>(AG973/1000)*(10000/Ferez!$D$21)</f>
        <v>3.2830327903571342E-2</v>
      </c>
      <c r="AI973" s="3">
        <f>AE973*Ferez!$D$20</f>
        <v>0.1798947515245411</v>
      </c>
    </row>
    <row r="974" spans="1:35" x14ac:dyDescent="0.25">
      <c r="A974" s="4">
        <v>1727</v>
      </c>
      <c r="B974" s="21" t="s">
        <v>3522</v>
      </c>
      <c r="C974" s="104">
        <v>5</v>
      </c>
      <c r="D974" s="22" t="s">
        <v>2664</v>
      </c>
      <c r="E974" s="100">
        <v>42719</v>
      </c>
      <c r="F974" s="100">
        <v>44204</v>
      </c>
      <c r="G974" s="105">
        <v>4.0999999999999996</v>
      </c>
      <c r="H974" s="20" t="s">
        <v>2684</v>
      </c>
      <c r="I974" s="20" t="s">
        <v>2685</v>
      </c>
      <c r="J974" s="13">
        <v>3578</v>
      </c>
      <c r="K974" t="s">
        <v>77</v>
      </c>
      <c r="L974" t="s">
        <v>76</v>
      </c>
      <c r="M974" s="20" t="str">
        <f t="shared" si="139"/>
        <v>S</v>
      </c>
      <c r="N974" s="3">
        <v>4.9000000000000004</v>
      </c>
      <c r="O974" s="23">
        <f t="shared" si="140"/>
        <v>4.9000000000000004</v>
      </c>
      <c r="P974" s="3">
        <v>28.2</v>
      </c>
      <c r="Q974" s="3">
        <f>VLOOKUP(J974,Aux_H_adj!$X$2:$Y$922,2,FALSE)</f>
        <v>16</v>
      </c>
      <c r="R974" s="3">
        <f>VLOOKUP(J974,Aux_H_adj!$X$2:$Z$922,3,FALSE)</f>
        <v>28.2</v>
      </c>
      <c r="S974" s="3">
        <f t="shared" si="137"/>
        <v>8.9763387903828971</v>
      </c>
      <c r="T974" s="3">
        <v>79</v>
      </c>
      <c r="U974" s="23">
        <f t="shared" si="141"/>
        <v>34.380000000000003</v>
      </c>
      <c r="V974" s="3">
        <f t="shared" si="138"/>
        <v>10.943493886998725</v>
      </c>
      <c r="W974" s="27">
        <f t="shared" si="142"/>
        <v>6.3E-3</v>
      </c>
      <c r="X974" s="27">
        <f t="shared" si="143"/>
        <v>9.4000000000000004E-3</v>
      </c>
      <c r="Y974" s="3">
        <f>VLOOKUP(K974,SSP!$B$2:$D$113,3,FALSE)</f>
        <v>0.44999999999999973</v>
      </c>
      <c r="Z974" s="3">
        <f>EXP(Ferez!$B$8+Ferez!$B$9*LN(X974)+Ferez!$B$10*LN(O974)+Ferez!$B$11*LN(Y974))</f>
        <v>10.383846328466252</v>
      </c>
      <c r="AA974" s="3">
        <f>EXP(Ferez!$C$8+Ferez!$C$9*LN(Z974))</f>
        <v>4.2556448527414394</v>
      </c>
      <c r="AB974" s="3">
        <f>Ferez!$D$8+Ferez!$D$9*Z974+Ferez!$D$10*AA974</f>
        <v>1.2939452376612666</v>
      </c>
      <c r="AC974" s="3">
        <f t="shared" si="144"/>
        <v>15.933436418868958</v>
      </c>
      <c r="AD974" s="3">
        <f>AC974*Ferez!$D$19</f>
        <v>7.9667182094344788</v>
      </c>
      <c r="AE974" s="3">
        <f>(AD974/1000)*(10000/Ferez!$D$21)</f>
        <v>0.19916795523586198</v>
      </c>
      <c r="AF974" s="3">
        <f t="shared" si="145"/>
        <v>11.677791566127517</v>
      </c>
      <c r="AG974" s="3">
        <f>AF974*Ferez!$D$19</f>
        <v>5.8388957830637587</v>
      </c>
      <c r="AH974" s="3">
        <f>(AG974/1000)*(10000/Ferez!$D$21)</f>
        <v>0.14597239457659397</v>
      </c>
      <c r="AI974" s="3">
        <f>AE974*Ferez!$D$20</f>
        <v>0.73028250253149385</v>
      </c>
    </row>
    <row r="975" spans="1:35" x14ac:dyDescent="0.25">
      <c r="A975" s="4">
        <v>1728</v>
      </c>
      <c r="B975" s="21" t="s">
        <v>3522</v>
      </c>
      <c r="C975" s="104">
        <v>5</v>
      </c>
      <c r="D975" s="22" t="s">
        <v>2664</v>
      </c>
      <c r="E975" s="100">
        <v>42719</v>
      </c>
      <c r="F975" s="100">
        <v>44204</v>
      </c>
      <c r="G975" s="105">
        <v>4.0999999999999996</v>
      </c>
      <c r="H975" s="20" t="s">
        <v>2684</v>
      </c>
      <c r="I975" s="20" t="s">
        <v>2686</v>
      </c>
      <c r="J975" s="13">
        <v>3578</v>
      </c>
      <c r="K975" t="s">
        <v>77</v>
      </c>
      <c r="L975" t="s">
        <v>76</v>
      </c>
      <c r="M975" s="20" t="str">
        <f t="shared" si="139"/>
        <v>S</v>
      </c>
      <c r="N975" s="3">
        <v>4.9000000000000004</v>
      </c>
      <c r="O975" s="23">
        <f t="shared" si="140"/>
        <v>4.9000000000000004</v>
      </c>
      <c r="P975" s="3">
        <v>21.5</v>
      </c>
      <c r="Q975" s="3">
        <f>VLOOKUP(J975,Aux_H_adj!$X$2:$Y$922,2,FALSE)</f>
        <v>16</v>
      </c>
      <c r="R975" s="3">
        <f>VLOOKUP(J975,Aux_H_adj!$X$2:$Z$922,3,FALSE)</f>
        <v>28.2</v>
      </c>
      <c r="S975" s="3">
        <f t="shared" si="137"/>
        <v>6.8436625529514998</v>
      </c>
      <c r="T975" s="3">
        <v>79</v>
      </c>
      <c r="U975" s="23">
        <f t="shared" si="141"/>
        <v>26.21</v>
      </c>
      <c r="V975" s="3">
        <f t="shared" si="138"/>
        <v>8.3429021168771538</v>
      </c>
      <c r="W975" s="27">
        <f t="shared" si="142"/>
        <v>3.7000000000000002E-3</v>
      </c>
      <c r="X975" s="27">
        <f t="shared" si="143"/>
        <v>5.4999999999999997E-3</v>
      </c>
      <c r="Y975" s="3">
        <f>VLOOKUP(K975,SSP!$B$2:$D$113,3,FALSE)</f>
        <v>0.44999999999999973</v>
      </c>
      <c r="Z975" s="3">
        <f>EXP(Ferez!$B$8+Ferez!$B$9*LN(X975)+Ferez!$B$10*LN(O975)+Ferez!$B$11*LN(Y975))</f>
        <v>6.2576193012963195</v>
      </c>
      <c r="AA975" s="3">
        <f>EXP(Ferez!$C$8+Ferez!$C$9*LN(Z975))</f>
        <v>2.9226023777547749</v>
      </c>
      <c r="AB975" s="3">
        <f>Ferez!$D$8+Ferez!$D$9*Z975+Ferez!$D$10*AA975</f>
        <v>0.90131297324244353</v>
      </c>
      <c r="AC975" s="3">
        <f t="shared" si="144"/>
        <v>10.081534652293538</v>
      </c>
      <c r="AD975" s="3">
        <f>AC975*Ferez!$D$19</f>
        <v>5.0407673261467689</v>
      </c>
      <c r="AE975" s="3">
        <f>(AD975/1000)*(10000/Ferez!$D$21)</f>
        <v>0.12601918315366922</v>
      </c>
      <c r="AF975" s="3">
        <f t="shared" si="145"/>
        <v>7.1589322745387634</v>
      </c>
      <c r="AG975" s="3">
        <f>AF975*Ferez!$D$19</f>
        <v>3.5794661372693817</v>
      </c>
      <c r="AH975" s="3">
        <f>(AG975/1000)*(10000/Ferez!$D$21)</f>
        <v>8.9486653431734536E-2</v>
      </c>
      <c r="AI975" s="3">
        <f>AE975*Ferez!$D$20</f>
        <v>0.46207033823012045</v>
      </c>
    </row>
    <row r="976" spans="1:35" x14ac:dyDescent="0.25">
      <c r="A976" s="4">
        <v>1729</v>
      </c>
      <c r="B976" s="21" t="s">
        <v>3522</v>
      </c>
      <c r="C976" s="104">
        <v>5</v>
      </c>
      <c r="D976" s="22" t="s">
        <v>2664</v>
      </c>
      <c r="E976" s="100">
        <v>42719</v>
      </c>
      <c r="F976" s="100">
        <v>44204</v>
      </c>
      <c r="G976" s="105">
        <v>4.0999999999999996</v>
      </c>
      <c r="H976" s="20" t="s">
        <v>2684</v>
      </c>
      <c r="I976" s="20" t="s">
        <v>2687</v>
      </c>
      <c r="J976" s="13">
        <v>3578</v>
      </c>
      <c r="K976" t="s">
        <v>77</v>
      </c>
      <c r="L976" t="s">
        <v>76</v>
      </c>
      <c r="M976" s="20" t="str">
        <f t="shared" si="139"/>
        <v>S</v>
      </c>
      <c r="N976" s="3">
        <v>4.9000000000000004</v>
      </c>
      <c r="O976" s="23">
        <f t="shared" si="140"/>
        <v>4.9000000000000004</v>
      </c>
      <c r="P976" s="3">
        <v>16</v>
      </c>
      <c r="Q976" s="3">
        <f>VLOOKUP(J976,Aux_H_adj!$X$2:$Y$922,2,FALSE)</f>
        <v>16</v>
      </c>
      <c r="R976" s="3">
        <f>VLOOKUP(J976,Aux_H_adj!$X$2:$Z$922,3,FALSE)</f>
        <v>28.2</v>
      </c>
      <c r="S976" s="3">
        <f t="shared" si="137"/>
        <v>5.0929581789406511</v>
      </c>
      <c r="T976" s="3">
        <v>79</v>
      </c>
      <c r="U976" s="23">
        <f t="shared" si="141"/>
        <v>19.510000000000002</v>
      </c>
      <c r="V976" s="3">
        <f t="shared" si="138"/>
        <v>6.2102258794457565</v>
      </c>
      <c r="W976" s="27">
        <f t="shared" si="142"/>
        <v>2E-3</v>
      </c>
      <c r="X976" s="27">
        <f t="shared" si="143"/>
        <v>3.0000000000000001E-3</v>
      </c>
      <c r="Y976" s="3">
        <f>VLOOKUP(K976,SSP!$B$2:$D$113,3,FALSE)</f>
        <v>0.44999999999999973</v>
      </c>
      <c r="Z976" s="3">
        <f>EXP(Ferez!$B$8+Ferez!$B$9*LN(X976)+Ferez!$B$10*LN(O976)+Ferez!$B$11*LN(Y976))</f>
        <v>3.5290822215485305</v>
      </c>
      <c r="AA976" s="3">
        <f>EXP(Ferez!$C$8+Ferez!$C$9*LN(Z976))</f>
        <v>1.9107622544660519</v>
      </c>
      <c r="AB976" s="3">
        <f>Ferez!$D$8+Ferez!$D$9*Z976+Ferez!$D$10*AA976</f>
        <v>0.6529164824926218</v>
      </c>
      <c r="AC976" s="3">
        <f t="shared" si="144"/>
        <v>6.0927609585072044</v>
      </c>
      <c r="AD976" s="3">
        <f>AC976*Ferez!$D$19</f>
        <v>3.0463804792536022</v>
      </c>
      <c r="AE976" s="3">
        <f>(AD976/1000)*(10000/Ferez!$D$21)</f>
        <v>7.615951198134005E-2</v>
      </c>
      <c r="AF976" s="3">
        <f t="shared" si="145"/>
        <v>4.1819987040411526</v>
      </c>
      <c r="AG976" s="3">
        <f>AF976*Ferez!$D$19</f>
        <v>2.0909993520205763</v>
      </c>
      <c r="AH976" s="3">
        <f>(AG976/1000)*(10000/Ferez!$D$21)</f>
        <v>5.2274983800514409E-2</v>
      </c>
      <c r="AI976" s="3">
        <f>AE976*Ferez!$D$20</f>
        <v>0.27925154393158019</v>
      </c>
    </row>
    <row r="977" spans="1:35" x14ac:dyDescent="0.25">
      <c r="A977" s="4">
        <v>1723</v>
      </c>
      <c r="B977" s="21" t="s">
        <v>3522</v>
      </c>
      <c r="C977" s="104">
        <v>5</v>
      </c>
      <c r="D977" s="22" t="s">
        <v>2664</v>
      </c>
      <c r="E977" s="100">
        <v>42719</v>
      </c>
      <c r="F977" s="100">
        <v>44204</v>
      </c>
      <c r="G977" s="105">
        <v>4.0999999999999996</v>
      </c>
      <c r="H977" s="20" t="s">
        <v>2679</v>
      </c>
      <c r="I977" s="20" t="s">
        <v>2680</v>
      </c>
      <c r="J977" s="13">
        <v>3579</v>
      </c>
      <c r="K977" t="s">
        <v>110</v>
      </c>
      <c r="L977" t="s">
        <v>109</v>
      </c>
      <c r="M977" s="20" t="str">
        <f t="shared" si="139"/>
        <v>S</v>
      </c>
      <c r="N977" s="3">
        <v>3.6</v>
      </c>
      <c r="O977" s="23">
        <f t="shared" si="140"/>
        <v>3.6</v>
      </c>
      <c r="P977" s="3">
        <v>11.7</v>
      </c>
      <c r="Q977" s="3">
        <f>VLOOKUP(J977,Aux_H_adj!$X$2:$Y$922,2,FALSE)</f>
        <v>7.8</v>
      </c>
      <c r="R977" s="3">
        <f>VLOOKUP(J977,Aux_H_adj!$X$2:$Z$922,3,FALSE)</f>
        <v>12</v>
      </c>
      <c r="S977" s="3">
        <f t="shared" si="137"/>
        <v>3.7242256683503507</v>
      </c>
      <c r="T977" s="3">
        <v>32.200000000000003</v>
      </c>
      <c r="U977" s="23">
        <f t="shared" si="141"/>
        <v>14.26</v>
      </c>
      <c r="V977" s="3">
        <f t="shared" si="138"/>
        <v>4.5390989769808554</v>
      </c>
      <c r="W977" s="27">
        <f t="shared" si="142"/>
        <v>1.1000000000000001E-3</v>
      </c>
      <c r="X977" s="27">
        <f t="shared" si="143"/>
        <v>1.6000000000000001E-3</v>
      </c>
      <c r="Y977" s="3">
        <f>VLOOKUP(K977,SSP!$B$2:$D$113,3,FALSE)</f>
        <v>0.34</v>
      </c>
      <c r="Z977" s="3">
        <f>EXP(Ferez!$B$8+Ferez!$B$9*LN(X977)+Ferez!$B$10*LN(O977)+Ferez!$B$11*LN(Y977))</f>
        <v>1.0877272161453655</v>
      </c>
      <c r="AA977" s="3">
        <f>EXP(Ferez!$C$8+Ferez!$C$9*LN(Z977))</f>
        <v>0.79791161287372969</v>
      </c>
      <c r="AB977" s="3">
        <f>Ferez!$D$8+Ferez!$D$9*Z977+Ferez!$D$10*AA977</f>
        <v>0.4485553855960685</v>
      </c>
      <c r="AC977" s="3">
        <f t="shared" si="144"/>
        <v>2.334194214615164</v>
      </c>
      <c r="AD977" s="3">
        <f>AC977*Ferez!$D$19</f>
        <v>1.167097107307582</v>
      </c>
      <c r="AE977" s="3">
        <f>(AD977/1000)*(10000/Ferez!$D$21)</f>
        <v>2.9177427682689553E-2</v>
      </c>
      <c r="AF977" s="3">
        <f t="shared" si="145"/>
        <v>1.5362826017414339</v>
      </c>
      <c r="AG977" s="3">
        <f>AF977*Ferez!$D$19</f>
        <v>0.76814130087071697</v>
      </c>
      <c r="AH977" s="3">
        <f>(AG977/1000)*(10000/Ferez!$D$21)</f>
        <v>1.9203532521767923E-2</v>
      </c>
      <c r="AI977" s="3">
        <f>AE977*Ferez!$D$20</f>
        <v>0.10698390150319502</v>
      </c>
    </row>
    <row r="978" spans="1:35" x14ac:dyDescent="0.25">
      <c r="A978" s="4">
        <v>1724</v>
      </c>
      <c r="B978" s="21" t="s">
        <v>3522</v>
      </c>
      <c r="C978" s="104">
        <v>5</v>
      </c>
      <c r="D978" s="22" t="s">
        <v>2664</v>
      </c>
      <c r="E978" s="100">
        <v>42719</v>
      </c>
      <c r="F978" s="100">
        <v>44204</v>
      </c>
      <c r="G978" s="105">
        <v>4.0999999999999996</v>
      </c>
      <c r="H978" s="20" t="s">
        <v>2679</v>
      </c>
      <c r="I978" s="20" t="s">
        <v>2681</v>
      </c>
      <c r="J978" s="13">
        <v>3579</v>
      </c>
      <c r="K978" t="s">
        <v>110</v>
      </c>
      <c r="L978" t="s">
        <v>109</v>
      </c>
      <c r="M978" s="20" t="str">
        <f t="shared" si="139"/>
        <v>S</v>
      </c>
      <c r="N978" s="3">
        <v>3.6</v>
      </c>
      <c r="O978" s="23">
        <f t="shared" si="140"/>
        <v>3.18</v>
      </c>
      <c r="P978" s="3">
        <v>9.1999999999999993</v>
      </c>
      <c r="Q978" s="3">
        <f>VLOOKUP(J978,Aux_H_adj!$X$2:$Y$922,2,FALSE)</f>
        <v>7.8</v>
      </c>
      <c r="R978" s="3">
        <f>VLOOKUP(J978,Aux_H_adj!$X$2:$Z$922,3,FALSE)</f>
        <v>12</v>
      </c>
      <c r="S978" s="3">
        <f t="shared" si="137"/>
        <v>2.928450952890874</v>
      </c>
      <c r="T978" s="3">
        <v>32.200000000000003</v>
      </c>
      <c r="U978" s="23">
        <f t="shared" si="141"/>
        <v>11.22</v>
      </c>
      <c r="V978" s="3">
        <f t="shared" si="138"/>
        <v>3.5714369229821319</v>
      </c>
      <c r="W978" s="27">
        <f t="shared" si="142"/>
        <v>6.9999999999999999E-4</v>
      </c>
      <c r="X978" s="27">
        <f t="shared" si="143"/>
        <v>1E-3</v>
      </c>
      <c r="Y978" s="3">
        <f>VLOOKUP(K978,SSP!$B$2:$D$113,3,FALSE)</f>
        <v>0.34</v>
      </c>
      <c r="Z978" s="3">
        <f>EXP(Ferez!$B$8+Ferez!$B$9*LN(X978)+Ferez!$B$10*LN(O978)+Ferez!$B$11*LN(Y978))</f>
        <v>0.61921190343807664</v>
      </c>
      <c r="AA978" s="3">
        <f>EXP(Ferez!$C$8+Ferez!$C$9*LN(Z978))</f>
        <v>0.52530199213764639</v>
      </c>
      <c r="AB978" s="3">
        <f>Ferez!$D$8+Ferez!$D$9*Z978+Ferez!$D$10*AA978</f>
        <v>0.41442771847980991</v>
      </c>
      <c r="AC978" s="3">
        <f t="shared" si="144"/>
        <v>1.558941614055533</v>
      </c>
      <c r="AD978" s="3">
        <f>AC978*Ferez!$D$19</f>
        <v>0.7794708070277665</v>
      </c>
      <c r="AE978" s="3">
        <f>(AD978/1000)*(10000/Ferez!$D$21)</f>
        <v>1.9486770175694165E-2</v>
      </c>
      <c r="AF978" s="3">
        <f t="shared" si="145"/>
        <v>1.0336396219178865</v>
      </c>
      <c r="AG978" s="3">
        <f>AF978*Ferez!$D$19</f>
        <v>0.51681981095894325</v>
      </c>
      <c r="AH978" s="3">
        <f>(AG978/1000)*(10000/Ferez!$D$21)</f>
        <v>1.2920495273973582E-2</v>
      </c>
      <c r="AI978" s="3">
        <f>AE978*Ferez!$D$20</f>
        <v>7.145149064421194E-2</v>
      </c>
    </row>
    <row r="979" spans="1:35" x14ac:dyDescent="0.25">
      <c r="A979" s="4">
        <v>1725</v>
      </c>
      <c r="B979" s="21" t="s">
        <v>3522</v>
      </c>
      <c r="C979" s="104">
        <v>5</v>
      </c>
      <c r="D979" s="22" t="s">
        <v>2664</v>
      </c>
      <c r="E979" s="100">
        <v>42719</v>
      </c>
      <c r="F979" s="100">
        <v>44204</v>
      </c>
      <c r="G979" s="105">
        <v>4.0999999999999996</v>
      </c>
      <c r="H979" s="20" t="s">
        <v>2679</v>
      </c>
      <c r="I979" s="20" t="s">
        <v>2682</v>
      </c>
      <c r="J979" s="13">
        <v>3579</v>
      </c>
      <c r="K979" t="s">
        <v>110</v>
      </c>
      <c r="L979" t="s">
        <v>109</v>
      </c>
      <c r="M979" s="20" t="str">
        <f t="shared" si="139"/>
        <v>S</v>
      </c>
      <c r="N979" s="3">
        <v>3.6</v>
      </c>
      <c r="O979" s="23">
        <f t="shared" si="140"/>
        <v>3.6</v>
      </c>
      <c r="P979" s="3">
        <v>12</v>
      </c>
      <c r="Q979" s="3">
        <f>VLOOKUP(J979,Aux_H_adj!$X$2:$Y$922,2,FALSE)</f>
        <v>7.8</v>
      </c>
      <c r="R979" s="3">
        <f>VLOOKUP(J979,Aux_H_adj!$X$2:$Z$922,3,FALSE)</f>
        <v>12</v>
      </c>
      <c r="S979" s="3">
        <f t="shared" si="137"/>
        <v>3.8197186342054881</v>
      </c>
      <c r="T979" s="3">
        <v>32.200000000000003</v>
      </c>
      <c r="U979" s="23">
        <f t="shared" si="141"/>
        <v>14.63</v>
      </c>
      <c r="V979" s="3">
        <f t="shared" si="138"/>
        <v>4.656873634868858</v>
      </c>
      <c r="W979" s="27">
        <f t="shared" si="142"/>
        <v>1.1000000000000001E-3</v>
      </c>
      <c r="X979" s="27">
        <f t="shared" si="143"/>
        <v>1.6999999999999999E-3</v>
      </c>
      <c r="Y979" s="3">
        <f>VLOOKUP(K979,SSP!$B$2:$D$113,3,FALSE)</f>
        <v>0.34</v>
      </c>
      <c r="Z979" s="3">
        <f>EXP(Ferez!$B$8+Ferez!$B$9*LN(X979)+Ferez!$B$10*LN(O979)+Ferez!$B$11*LN(Y979))</f>
        <v>1.1518588476474583</v>
      </c>
      <c r="AA979" s="3">
        <f>EXP(Ferez!$C$8+Ferez!$C$9*LN(Z979))</f>
        <v>0.83255791871941676</v>
      </c>
      <c r="AB979" s="3">
        <f>Ferez!$D$8+Ferez!$D$9*Z979+Ferez!$D$10*AA979</f>
        <v>0.45345701309712572</v>
      </c>
      <c r="AC979" s="3">
        <f t="shared" si="144"/>
        <v>2.4378737794640006</v>
      </c>
      <c r="AD979" s="3">
        <f>AC979*Ferez!$D$19</f>
        <v>1.2189368897320003</v>
      </c>
      <c r="AE979" s="3">
        <f>(AD979/1000)*(10000/Ferez!$D$21)</f>
        <v>3.0473422243300012E-2</v>
      </c>
      <c r="AF979" s="3">
        <f t="shared" si="145"/>
        <v>1.6053158607445841</v>
      </c>
      <c r="AG979" s="3">
        <f>AF979*Ferez!$D$19</f>
        <v>0.80265793037229205</v>
      </c>
      <c r="AH979" s="3">
        <f>(AG979/1000)*(10000/Ferez!$D$21)</f>
        <v>2.0066448259307302E-2</v>
      </c>
      <c r="AI979" s="3">
        <f>AE979*Ferez!$D$20</f>
        <v>0.11173588155876671</v>
      </c>
    </row>
    <row r="980" spans="1:35" x14ac:dyDescent="0.25">
      <c r="A980" s="4">
        <v>1726</v>
      </c>
      <c r="B980" s="21" t="s">
        <v>3522</v>
      </c>
      <c r="C980" s="104">
        <v>5</v>
      </c>
      <c r="D980" s="22" t="s">
        <v>2664</v>
      </c>
      <c r="E980" s="100">
        <v>42719</v>
      </c>
      <c r="F980" s="100">
        <v>44204</v>
      </c>
      <c r="G980" s="105">
        <v>4.0999999999999996</v>
      </c>
      <c r="H980" s="20" t="s">
        <v>2679</v>
      </c>
      <c r="I980" s="20" t="s">
        <v>2683</v>
      </c>
      <c r="J980" s="13">
        <v>3579</v>
      </c>
      <c r="K980" t="s">
        <v>110</v>
      </c>
      <c r="L980" t="s">
        <v>109</v>
      </c>
      <c r="M980" s="20" t="str">
        <f t="shared" si="139"/>
        <v>S</v>
      </c>
      <c r="N980" s="3">
        <v>3.6</v>
      </c>
      <c r="O980" s="23">
        <f t="shared" si="140"/>
        <v>2.67</v>
      </c>
      <c r="P980" s="3">
        <v>7.8</v>
      </c>
      <c r="Q980" s="3">
        <f>VLOOKUP(J980,Aux_H_adj!$X$2:$Y$922,2,FALSE)</f>
        <v>7.8</v>
      </c>
      <c r="R980" s="3">
        <f>VLOOKUP(J980,Aux_H_adj!$X$2:$Z$922,3,FALSE)</f>
        <v>12</v>
      </c>
      <c r="S980" s="3">
        <f t="shared" si="137"/>
        <v>2.4828171122335672</v>
      </c>
      <c r="T980" s="3">
        <v>32.200000000000003</v>
      </c>
      <c r="U980" s="23">
        <f t="shared" si="141"/>
        <v>9.51</v>
      </c>
      <c r="V980" s="3">
        <f t="shared" si="138"/>
        <v>3.0271270176078495</v>
      </c>
      <c r="W980" s="27">
        <f t="shared" si="142"/>
        <v>5.0000000000000001E-4</v>
      </c>
      <c r="X980" s="27">
        <f t="shared" si="143"/>
        <v>6.9999999999999999E-4</v>
      </c>
      <c r="Y980" s="3">
        <f>VLOOKUP(K980,SSP!$B$2:$D$113,3,FALSE)</f>
        <v>0.34</v>
      </c>
      <c r="Z980" s="3">
        <f>EXP(Ferez!$B$8+Ferez!$B$9*LN(X980)+Ferez!$B$10*LN(O980)+Ferez!$B$11*LN(Y980))</f>
        <v>0.37365897468685505</v>
      </c>
      <c r="AA980" s="3">
        <f>EXP(Ferez!$C$8+Ferez!$C$9*LN(Z980))</f>
        <v>0.36111674800569649</v>
      </c>
      <c r="AB980" s="3">
        <f>Ferez!$D$8+Ferez!$D$9*Z980+Ferez!$D$10*AA980</f>
        <v>0.3983783044631789</v>
      </c>
      <c r="AC980" s="3">
        <f t="shared" si="144"/>
        <v>1.1331540271557303</v>
      </c>
      <c r="AD980" s="3">
        <f>AC980*Ferez!$D$19</f>
        <v>0.56657701357786516</v>
      </c>
      <c r="AE980" s="3">
        <f>(AD980/1000)*(10000/Ferez!$D$21)</f>
        <v>1.4164425339446628E-2</v>
      </c>
      <c r="AF980" s="3">
        <f t="shared" si="145"/>
        <v>0.77203727915003395</v>
      </c>
      <c r="AG980" s="3">
        <f>AF980*Ferez!$D$19</f>
        <v>0.38601863957501698</v>
      </c>
      <c r="AH980" s="3">
        <f>(AG980/1000)*(10000/Ferez!$D$21)</f>
        <v>9.650465989375424E-3</v>
      </c>
      <c r="AI980" s="3">
        <f>AE980*Ferez!$D$20</f>
        <v>5.1936226244637639E-2</v>
      </c>
    </row>
    <row r="981" spans="1:35" x14ac:dyDescent="0.25">
      <c r="A981" s="4">
        <v>1722</v>
      </c>
      <c r="B981" s="21" t="s">
        <v>3522</v>
      </c>
      <c r="C981" s="104">
        <v>5</v>
      </c>
      <c r="D981" s="22" t="s">
        <v>2664</v>
      </c>
      <c r="E981" s="100">
        <v>42719</v>
      </c>
      <c r="F981" s="100">
        <v>44204</v>
      </c>
      <c r="G981" s="105">
        <v>4.0999999999999996</v>
      </c>
      <c r="H981" s="20" t="s">
        <v>2677</v>
      </c>
      <c r="I981" s="20" t="s">
        <v>2678</v>
      </c>
      <c r="J981" s="13">
        <v>3580</v>
      </c>
      <c r="K981" t="s">
        <v>4</v>
      </c>
      <c r="L981" t="s">
        <v>142</v>
      </c>
      <c r="M981" s="20" t="str">
        <f t="shared" si="139"/>
        <v>N</v>
      </c>
      <c r="N981" s="3">
        <v>3.7</v>
      </c>
      <c r="O981" s="23">
        <f t="shared" si="140"/>
        <v>3.7</v>
      </c>
      <c r="P981" s="3">
        <v>10.5</v>
      </c>
      <c r="Q981" s="3">
        <f>VLOOKUP(J981,Aux_H_adj!$X$2:$Y$922,2,FALSE)</f>
        <v>10.5</v>
      </c>
      <c r="R981" s="3">
        <f>VLOOKUP(J981,Aux_H_adj!$X$2:$Z$922,3,FALSE)</f>
        <v>10.5</v>
      </c>
      <c r="S981" s="3">
        <f t="shared" si="137"/>
        <v>3.3422538049298023</v>
      </c>
      <c r="T981" s="3">
        <v>17.3</v>
      </c>
      <c r="U981" s="23">
        <f t="shared" si="141"/>
        <v>17.3</v>
      </c>
      <c r="V981" s="3">
        <f t="shared" si="138"/>
        <v>5.5067610309795789</v>
      </c>
      <c r="W981" s="27">
        <f t="shared" si="142"/>
        <v>8.9999999999999998E-4</v>
      </c>
      <c r="X981" s="27">
        <f t="shared" si="143"/>
        <v>2.3999999999999998E-3</v>
      </c>
      <c r="Y981" s="3">
        <f>VLOOKUP(K981,SSP!$B$2:$D$113,3,FALSE)</f>
        <v>0.46000000000000074</v>
      </c>
      <c r="Z981" s="3">
        <f>EXP(Ferez!$B$8+Ferez!$B$9*LN(X981)+Ferez!$B$10*LN(O981)+Ferez!$B$11*LN(Y981))</f>
        <v>2.2312643938475216</v>
      </c>
      <c r="AA981" s="3">
        <f>EXP(Ferez!$C$8+Ferez!$C$9*LN(Z981))</f>
        <v>1.3597919209880818</v>
      </c>
      <c r="AB981" s="3">
        <f>Ferez!$D$8+Ferez!$D$9*Z981+Ferez!$D$10*AA981</f>
        <v>0.5407765736595912</v>
      </c>
      <c r="AC981" s="3">
        <f t="shared" si="144"/>
        <v>4.1318328884951949</v>
      </c>
      <c r="AD981" s="3">
        <f>AC981*Ferez!$D$19</f>
        <v>2.0659164442475975</v>
      </c>
      <c r="AE981" s="3">
        <f>(AD981/1000)*(10000/Ferez!$D$21)</f>
        <v>5.1647911106189937E-2</v>
      </c>
      <c r="AF981" s="3">
        <f t="shared" si="145"/>
        <v>2.7720409675071127</v>
      </c>
      <c r="AG981" s="3">
        <f>AF981*Ferez!$D$19</f>
        <v>1.3860204837535564</v>
      </c>
      <c r="AH981" s="3">
        <f>(AG981/1000)*(10000/Ferez!$D$21)</f>
        <v>3.4650512093838903E-2</v>
      </c>
      <c r="AI981" s="3">
        <f>AE981*Ferez!$D$20</f>
        <v>0.18937567405602976</v>
      </c>
    </row>
    <row r="982" spans="1:35" x14ac:dyDescent="0.25">
      <c r="A982" s="4">
        <v>1721</v>
      </c>
      <c r="B982" s="21" t="s">
        <v>3522</v>
      </c>
      <c r="C982" s="104">
        <v>5</v>
      </c>
      <c r="D982" s="22" t="s">
        <v>2664</v>
      </c>
      <c r="E982" s="100">
        <v>42719</v>
      </c>
      <c r="F982" s="100">
        <v>44204</v>
      </c>
      <c r="G982" s="105">
        <v>4.0999999999999996</v>
      </c>
      <c r="H982" s="20" t="s">
        <v>2675</v>
      </c>
      <c r="I982" s="20" t="s">
        <v>2676</v>
      </c>
      <c r="J982" s="13">
        <v>3581</v>
      </c>
      <c r="K982" t="s">
        <v>103</v>
      </c>
      <c r="L982" t="s">
        <v>102</v>
      </c>
      <c r="M982" s="20" t="str">
        <f t="shared" si="139"/>
        <v>N</v>
      </c>
      <c r="N982" s="3">
        <v>4.5999999999999996</v>
      </c>
      <c r="O982" s="23">
        <f t="shared" si="140"/>
        <v>4.5999999999999996</v>
      </c>
      <c r="P982" s="3">
        <v>18.8</v>
      </c>
      <c r="Q982" s="3">
        <f>VLOOKUP(J982,Aux_H_adj!$X$2:$Y$922,2,FALSE)</f>
        <v>18.8</v>
      </c>
      <c r="R982" s="3">
        <f>VLOOKUP(J982,Aux_H_adj!$X$2:$Z$922,3,FALSE)</f>
        <v>18.8</v>
      </c>
      <c r="S982" s="3">
        <f t="shared" si="137"/>
        <v>5.9842258602552647</v>
      </c>
      <c r="T982" s="3">
        <v>23.1</v>
      </c>
      <c r="U982" s="23">
        <f t="shared" si="141"/>
        <v>23.1</v>
      </c>
      <c r="V982" s="3">
        <f t="shared" si="138"/>
        <v>7.352958370845565</v>
      </c>
      <c r="W982" s="27">
        <f t="shared" si="142"/>
        <v>2.8E-3</v>
      </c>
      <c r="X982" s="27">
        <f t="shared" si="143"/>
        <v>4.1999999999999997E-3</v>
      </c>
      <c r="Y982" s="3">
        <f>VLOOKUP(K982,SSP!$B$2:$D$113,3,FALSE)</f>
        <v>0.9800000000000002</v>
      </c>
      <c r="Z982" s="3">
        <f>EXP(Ferez!$B$8+Ferez!$B$9*LN(X982)+Ferez!$B$10*LN(O982)+Ferez!$B$11*LN(Y982))</f>
        <v>10.113088163089371</v>
      </c>
      <c r="AA982" s="3">
        <f>EXP(Ferez!$C$8+Ferez!$C$9*LN(Z982))</f>
        <v>4.1730315978492714</v>
      </c>
      <c r="AB982" s="3">
        <f>Ferez!$D$8+Ferez!$D$9*Z982+Ferez!$D$10*AA982</f>
        <v>1.2677621905750593</v>
      </c>
      <c r="AC982" s="3">
        <f t="shared" si="144"/>
        <v>15.553881951513702</v>
      </c>
      <c r="AD982" s="3">
        <f>AC982*Ferez!$D$19</f>
        <v>7.7769409757568511</v>
      </c>
      <c r="AE982" s="3">
        <f>(AD982/1000)*(10000/Ferez!$D$21)</f>
        <v>0.19442352439392127</v>
      </c>
      <c r="AF982" s="3">
        <f t="shared" si="145"/>
        <v>11.38085035366443</v>
      </c>
      <c r="AG982" s="3">
        <f>AF982*Ferez!$D$19</f>
        <v>5.6904251768322149</v>
      </c>
      <c r="AH982" s="3">
        <f>(AG982/1000)*(10000/Ferez!$D$21)</f>
        <v>0.14226062942080539</v>
      </c>
      <c r="AI982" s="3">
        <f>AE982*Ferez!$D$20</f>
        <v>0.71288625611104461</v>
      </c>
    </row>
    <row r="983" spans="1:35" x14ac:dyDescent="0.25">
      <c r="A983" s="4">
        <v>1720</v>
      </c>
      <c r="B983" s="21" t="s">
        <v>3522</v>
      </c>
      <c r="C983" s="104">
        <v>5</v>
      </c>
      <c r="D983" s="22" t="s">
        <v>2664</v>
      </c>
      <c r="E983" s="100">
        <v>42719</v>
      </c>
      <c r="F983" s="100">
        <v>44204</v>
      </c>
      <c r="G983" s="105">
        <v>4.0999999999999996</v>
      </c>
      <c r="H983" s="20" t="s">
        <v>2673</v>
      </c>
      <c r="I983" s="20" t="s">
        <v>2674</v>
      </c>
      <c r="J983" s="13">
        <v>3582</v>
      </c>
      <c r="K983" t="s">
        <v>110</v>
      </c>
      <c r="L983" t="s">
        <v>109</v>
      </c>
      <c r="M983" s="20" t="str">
        <f t="shared" si="139"/>
        <v>N</v>
      </c>
      <c r="N983" s="3">
        <v>3.5</v>
      </c>
      <c r="O983" s="23">
        <f t="shared" si="140"/>
        <v>3.5</v>
      </c>
      <c r="P983" s="3">
        <v>11.4</v>
      </c>
      <c r="Q983" s="3">
        <f>VLOOKUP(J983,Aux_H_adj!$X$2:$Y$922,2,FALSE)</f>
        <v>11.4</v>
      </c>
      <c r="R983" s="3">
        <f>VLOOKUP(J983,Aux_H_adj!$X$2:$Z$922,3,FALSE)</f>
        <v>11.4</v>
      </c>
      <c r="S983" s="3">
        <f t="shared" si="137"/>
        <v>3.6287327024952138</v>
      </c>
      <c r="T983" s="3">
        <v>15.5</v>
      </c>
      <c r="U983" s="23">
        <f t="shared" si="141"/>
        <v>15.5</v>
      </c>
      <c r="V983" s="3">
        <f t="shared" si="138"/>
        <v>4.9338032358487558</v>
      </c>
      <c r="W983" s="27">
        <f t="shared" si="142"/>
        <v>1E-3</v>
      </c>
      <c r="X983" s="27">
        <f t="shared" si="143"/>
        <v>1.9E-3</v>
      </c>
      <c r="Y983" s="3">
        <f>VLOOKUP(K983,SSP!$B$2:$D$113,3,FALSE)</f>
        <v>0.34</v>
      </c>
      <c r="Z983" s="3">
        <f>EXP(Ferez!$B$8+Ferez!$B$9*LN(X983)+Ferez!$B$10*LN(O983)+Ferez!$B$11*LN(Y983))</f>
        <v>1.2453207474955208</v>
      </c>
      <c r="AA983" s="3">
        <f>EXP(Ferez!$C$8+Ferez!$C$9*LN(Z983))</f>
        <v>0.882173188982465</v>
      </c>
      <c r="AB983" s="3">
        <f>Ferez!$D$8+Ferez!$D$9*Z983+Ferez!$D$10*AA983</f>
        <v>0.46067593279535579</v>
      </c>
      <c r="AC983" s="3">
        <f t="shared" si="144"/>
        <v>2.5881698692733415</v>
      </c>
      <c r="AD983" s="3">
        <f>AC983*Ferez!$D$19</f>
        <v>1.2940849346366707</v>
      </c>
      <c r="AE983" s="3">
        <f>(AD983/1000)*(10000/Ferez!$D$21)</f>
        <v>3.2352123365916773E-2</v>
      </c>
      <c r="AF983" s="3">
        <f t="shared" si="145"/>
        <v>1.7059966802908766</v>
      </c>
      <c r="AG983" s="3">
        <f>AF983*Ferez!$D$19</f>
        <v>0.85299834014543829</v>
      </c>
      <c r="AH983" s="3">
        <f>(AG983/1000)*(10000/Ferez!$D$21)</f>
        <v>2.1324958503635957E-2</v>
      </c>
      <c r="AI983" s="3">
        <f>AE983*Ferez!$D$20</f>
        <v>0.11862445234169483</v>
      </c>
    </row>
    <row r="984" spans="1:35" x14ac:dyDescent="0.25">
      <c r="A984" s="4">
        <v>1717</v>
      </c>
      <c r="B984" s="21" t="s">
        <v>3522</v>
      </c>
      <c r="C984" s="104">
        <v>5</v>
      </c>
      <c r="D984" s="22" t="s">
        <v>2664</v>
      </c>
      <c r="E984" s="100">
        <v>42719</v>
      </c>
      <c r="F984" s="100">
        <v>44204</v>
      </c>
      <c r="G984" s="105">
        <v>4.0999999999999996</v>
      </c>
      <c r="H984" s="20" t="s">
        <v>2669</v>
      </c>
      <c r="I984" s="20" t="s">
        <v>2670</v>
      </c>
      <c r="J984" s="13">
        <v>3583</v>
      </c>
      <c r="K984" t="s">
        <v>173</v>
      </c>
      <c r="L984" t="s">
        <v>172</v>
      </c>
      <c r="M984" s="20" t="str">
        <f t="shared" si="139"/>
        <v>S</v>
      </c>
      <c r="N984" s="3">
        <v>3.5</v>
      </c>
      <c r="O984" s="23">
        <f t="shared" si="140"/>
        <v>3.5</v>
      </c>
      <c r="P984" s="3">
        <v>13</v>
      </c>
      <c r="Q984" s="3">
        <f>VLOOKUP(J984,Aux_H_adj!$X$2:$Y$922,2,FALSE)</f>
        <v>10.5</v>
      </c>
      <c r="R984" s="3">
        <f>VLOOKUP(J984,Aux_H_adj!$X$2:$Z$922,3,FALSE)</f>
        <v>13</v>
      </c>
      <c r="S984" s="3">
        <f t="shared" si="137"/>
        <v>4.1380285203892786</v>
      </c>
      <c r="T984" s="3">
        <v>27.2</v>
      </c>
      <c r="U984" s="23">
        <f t="shared" si="141"/>
        <v>15.85</v>
      </c>
      <c r="V984" s="3">
        <f t="shared" si="138"/>
        <v>5.0452116960130819</v>
      </c>
      <c r="W984" s="27">
        <f t="shared" si="142"/>
        <v>1.2999999999999999E-3</v>
      </c>
      <c r="X984" s="27">
        <f t="shared" si="143"/>
        <v>2E-3</v>
      </c>
      <c r="Y984" s="3">
        <f>VLOOKUP(K984,SSP!$B$2:$D$113,3,FALSE)</f>
        <v>0.47999999999999932</v>
      </c>
      <c r="Z984" s="3">
        <f>EXP(Ferez!$B$8+Ferez!$B$9*LN(X984)+Ferez!$B$10*LN(O984)+Ferez!$B$11*LN(Y984))</f>
        <v>1.8596003598384936</v>
      </c>
      <c r="AA984" s="3">
        <f>EXP(Ferez!$C$8+Ferez!$C$9*LN(Z984))</f>
        <v>1.1878437628866867</v>
      </c>
      <c r="AB984" s="3">
        <f>Ferez!$D$8+Ferez!$D$9*Z984+Ferez!$D$10*AA984</f>
        <v>0.50988355102764293</v>
      </c>
      <c r="AC984" s="3">
        <f t="shared" si="144"/>
        <v>3.5573276737528232</v>
      </c>
      <c r="AD984" s="3">
        <f>AC984*Ferez!$D$19</f>
        <v>1.7786638368764116</v>
      </c>
      <c r="AE984" s="3">
        <f>(AD984/1000)*(10000/Ferez!$D$21)</f>
        <v>4.4466595921910296E-2</v>
      </c>
      <c r="AF984" s="3">
        <f t="shared" si="145"/>
        <v>2.3694839108661365</v>
      </c>
      <c r="AG984" s="3">
        <f>AF984*Ferez!$D$19</f>
        <v>1.1847419554330683</v>
      </c>
      <c r="AH984" s="3">
        <f>(AG984/1000)*(10000/Ferez!$D$21)</f>
        <v>2.9618548885826705E-2</v>
      </c>
      <c r="AI984" s="3">
        <f>AE984*Ferez!$D$20</f>
        <v>0.16304418504700441</v>
      </c>
    </row>
    <row r="985" spans="1:35" x14ac:dyDescent="0.25">
      <c r="A985" s="4">
        <v>1718</v>
      </c>
      <c r="B985" s="21" t="s">
        <v>3522</v>
      </c>
      <c r="C985" s="104">
        <v>5</v>
      </c>
      <c r="D985" s="22" t="s">
        <v>2664</v>
      </c>
      <c r="E985" s="100">
        <v>42719</v>
      </c>
      <c r="F985" s="100">
        <v>44204</v>
      </c>
      <c r="G985" s="105">
        <v>4.0999999999999996</v>
      </c>
      <c r="H985" s="20" t="s">
        <v>2669</v>
      </c>
      <c r="I985" s="20" t="s">
        <v>2671</v>
      </c>
      <c r="J985" s="13">
        <v>3583</v>
      </c>
      <c r="K985" t="s">
        <v>173</v>
      </c>
      <c r="L985" t="s">
        <v>172</v>
      </c>
      <c r="M985" s="20" t="str">
        <f t="shared" si="139"/>
        <v>S</v>
      </c>
      <c r="N985" s="3">
        <v>3.5</v>
      </c>
      <c r="O985" s="23">
        <f t="shared" si="140"/>
        <v>3.5</v>
      </c>
      <c r="P985" s="3">
        <v>12.3</v>
      </c>
      <c r="Q985" s="3">
        <f>VLOOKUP(J985,Aux_H_adj!$X$2:$Y$922,2,FALSE)</f>
        <v>10.5</v>
      </c>
      <c r="R985" s="3">
        <f>VLOOKUP(J985,Aux_H_adj!$X$2:$Z$922,3,FALSE)</f>
        <v>13</v>
      </c>
      <c r="S985" s="3">
        <f t="shared" si="137"/>
        <v>3.9152116000606259</v>
      </c>
      <c r="T985" s="3">
        <v>27.2</v>
      </c>
      <c r="U985" s="23">
        <f t="shared" si="141"/>
        <v>14.99</v>
      </c>
      <c r="V985" s="3">
        <f t="shared" si="138"/>
        <v>4.7714651938950228</v>
      </c>
      <c r="W985" s="27">
        <f t="shared" si="142"/>
        <v>1.1999999999999999E-3</v>
      </c>
      <c r="X985" s="27">
        <f t="shared" si="143"/>
        <v>1.8E-3</v>
      </c>
      <c r="Y985" s="3">
        <f>VLOOKUP(K985,SSP!$B$2:$D$113,3,FALSE)</f>
        <v>0.47999999999999932</v>
      </c>
      <c r="Z985" s="3">
        <f>EXP(Ferez!$B$8+Ferez!$B$9*LN(X985)+Ferez!$B$10*LN(O985)+Ferez!$B$11*LN(Y985))</f>
        <v>1.6833775787366425</v>
      </c>
      <c r="AA985" s="3">
        <f>EXP(Ferez!$C$8+Ferez!$C$9*LN(Z985))</f>
        <v>1.103260224813648</v>
      </c>
      <c r="AB985" s="3">
        <f>Ferez!$D$8+Ferez!$D$9*Z985+Ferez!$D$10*AA985</f>
        <v>0.49549917937696164</v>
      </c>
      <c r="AC985" s="3">
        <f t="shared" si="144"/>
        <v>3.282136982927252</v>
      </c>
      <c r="AD985" s="3">
        <f>AC985*Ferez!$D$19</f>
        <v>1.641068491463626</v>
      </c>
      <c r="AE985" s="3">
        <f>(AD985/1000)*(10000/Ferez!$D$21)</f>
        <v>4.1026712286590647E-2</v>
      </c>
      <c r="AF985" s="3">
        <f t="shared" si="145"/>
        <v>2.1788767581136042</v>
      </c>
      <c r="AG985" s="3">
        <f>AF985*Ferez!$D$19</f>
        <v>1.0894383790568021</v>
      </c>
      <c r="AH985" s="3">
        <f>(AG985/1000)*(10000/Ferez!$D$21)</f>
        <v>2.7235959476420053E-2</v>
      </c>
      <c r="AI985" s="3">
        <f>AE985*Ferez!$D$20</f>
        <v>0.1504312783841657</v>
      </c>
    </row>
    <row r="986" spans="1:35" x14ac:dyDescent="0.25">
      <c r="A986" s="4">
        <v>1719</v>
      </c>
      <c r="B986" s="21" t="s">
        <v>3522</v>
      </c>
      <c r="C986" s="104">
        <v>5</v>
      </c>
      <c r="D986" s="22" t="s">
        <v>2664</v>
      </c>
      <c r="E986" s="100">
        <v>42719</v>
      </c>
      <c r="F986" s="100">
        <v>44204</v>
      </c>
      <c r="G986" s="105">
        <v>4.0999999999999996</v>
      </c>
      <c r="H986" s="20" t="s">
        <v>2669</v>
      </c>
      <c r="I986" s="20" t="s">
        <v>2672</v>
      </c>
      <c r="J986" s="13">
        <v>3583</v>
      </c>
      <c r="K986" t="s">
        <v>173</v>
      </c>
      <c r="L986" t="s">
        <v>172</v>
      </c>
      <c r="M986" s="20" t="str">
        <f t="shared" si="139"/>
        <v>S</v>
      </c>
      <c r="N986" s="3">
        <v>3.5</v>
      </c>
      <c r="O986" s="23">
        <f t="shared" si="140"/>
        <v>3.5</v>
      </c>
      <c r="P986" s="3">
        <v>10.5</v>
      </c>
      <c r="Q986" s="3">
        <f>VLOOKUP(J986,Aux_H_adj!$X$2:$Y$922,2,FALSE)</f>
        <v>10.5</v>
      </c>
      <c r="R986" s="3">
        <f>VLOOKUP(J986,Aux_H_adj!$X$2:$Z$922,3,FALSE)</f>
        <v>13</v>
      </c>
      <c r="S986" s="3">
        <f t="shared" si="137"/>
        <v>3.3422538049298023</v>
      </c>
      <c r="T986" s="3">
        <v>27.2</v>
      </c>
      <c r="U986" s="23">
        <f t="shared" si="141"/>
        <v>12.8</v>
      </c>
      <c r="V986" s="3">
        <f t="shared" si="138"/>
        <v>4.0743665431525207</v>
      </c>
      <c r="W986" s="27">
        <f t="shared" si="142"/>
        <v>8.9999999999999998E-4</v>
      </c>
      <c r="X986" s="27">
        <f t="shared" si="143"/>
        <v>1.2999999999999999E-3</v>
      </c>
      <c r="Y986" s="3">
        <f>VLOOKUP(K986,SSP!$B$2:$D$113,3,FALSE)</f>
        <v>0.47999999999999932</v>
      </c>
      <c r="Z986" s="3">
        <f>EXP(Ferez!$B$8+Ferez!$B$9*LN(X986)+Ferez!$B$10*LN(O986)+Ferez!$B$11*LN(Y986))</f>
        <v>1.2377529462763257</v>
      </c>
      <c r="AA986" s="3">
        <f>EXP(Ferez!$C$8+Ferez!$C$9*LN(Z986))</f>
        <v>0.87819239294650786</v>
      </c>
      <c r="AB986" s="3">
        <f>Ferez!$D$8+Ferez!$D$9*Z986+Ferez!$D$10*AA986</f>
        <v>0.4600882418016029</v>
      </c>
      <c r="AC986" s="3">
        <f t="shared" si="144"/>
        <v>2.5760335810244368</v>
      </c>
      <c r="AD986" s="3">
        <f>AC986*Ferez!$D$19</f>
        <v>1.2880167905122184</v>
      </c>
      <c r="AE986" s="3">
        <f>(AD986/1000)*(10000/Ferez!$D$21)</f>
        <v>3.2200419762805459E-2</v>
      </c>
      <c r="AF986" s="3">
        <f t="shared" si="145"/>
        <v>1.6978411880779287</v>
      </c>
      <c r="AG986" s="3">
        <f>AF986*Ferez!$D$19</f>
        <v>0.84892059403896436</v>
      </c>
      <c r="AH986" s="3">
        <f>(AG986/1000)*(10000/Ferez!$D$21)</f>
        <v>2.1223014850974109E-2</v>
      </c>
      <c r="AI986" s="3">
        <f>AE986*Ferez!$D$20</f>
        <v>0.11806820579695335</v>
      </c>
    </row>
    <row r="987" spans="1:35" x14ac:dyDescent="0.25">
      <c r="A987" s="4">
        <v>1716</v>
      </c>
      <c r="B987" s="21" t="s">
        <v>3522</v>
      </c>
      <c r="C987" s="104">
        <v>5</v>
      </c>
      <c r="D987" s="22" t="s">
        <v>2664</v>
      </c>
      <c r="E987" s="100">
        <v>42719</v>
      </c>
      <c r="F987" s="100">
        <v>44204</v>
      </c>
      <c r="G987" s="105">
        <v>4.0999999999999996</v>
      </c>
      <c r="H987" s="20" t="s">
        <v>2667</v>
      </c>
      <c r="I987" s="20" t="s">
        <v>2668</v>
      </c>
      <c r="J987" s="13">
        <v>3584</v>
      </c>
      <c r="K987" t="s">
        <v>23</v>
      </c>
      <c r="L987" t="s">
        <v>106</v>
      </c>
      <c r="M987" s="20" t="str">
        <f t="shared" si="139"/>
        <v>N</v>
      </c>
      <c r="N987" s="3">
        <v>4.2</v>
      </c>
      <c r="O987" s="23">
        <f t="shared" si="140"/>
        <v>4.2</v>
      </c>
      <c r="P987" s="3">
        <v>13.2</v>
      </c>
      <c r="Q987" s="3">
        <f>VLOOKUP(J987,Aux_H_adj!$X$2:$Y$922,2,FALSE)</f>
        <v>13.2</v>
      </c>
      <c r="R987" s="3">
        <f>VLOOKUP(J987,Aux_H_adj!$X$2:$Z$922,3,FALSE)</f>
        <v>13.2</v>
      </c>
      <c r="S987" s="3">
        <f t="shared" si="137"/>
        <v>4.2016904976260365</v>
      </c>
      <c r="T987" s="3">
        <v>22.3</v>
      </c>
      <c r="U987" s="23">
        <f t="shared" si="141"/>
        <v>22.3</v>
      </c>
      <c r="V987" s="3">
        <f t="shared" si="138"/>
        <v>7.0983104618985324</v>
      </c>
      <c r="W987" s="27">
        <f t="shared" si="142"/>
        <v>1.4E-3</v>
      </c>
      <c r="X987" s="27">
        <f t="shared" si="143"/>
        <v>4.0000000000000001E-3</v>
      </c>
      <c r="Y987" s="3">
        <f>VLOOKUP(K987,SSP!$B$2:$D$113,3,FALSE)</f>
        <v>0.49</v>
      </c>
      <c r="Z987" s="3">
        <f>EXP(Ferez!$B$8+Ferez!$B$9*LN(X987)+Ferez!$B$10*LN(O987)+Ferez!$B$11*LN(Y987))</f>
        <v>4.3567137666264584</v>
      </c>
      <c r="AA987" s="3">
        <f>EXP(Ferez!$C$8+Ferez!$C$9*LN(Z987))</f>
        <v>2.2340601866710061</v>
      </c>
      <c r="AB987" s="3">
        <f>Ferez!$D$8+Ferez!$D$9*Z987+Ferez!$D$10*AA987</f>
        <v>0.72684869113794648</v>
      </c>
      <c r="AC987" s="3">
        <f t="shared" si="144"/>
        <v>7.3176226444354109</v>
      </c>
      <c r="AD987" s="3">
        <f>AC987*Ferez!$D$19</f>
        <v>3.6588113222177054</v>
      </c>
      <c r="AE987" s="3">
        <f>(AD987/1000)*(10000/Ferez!$D$21)</f>
        <v>9.1470283055442636E-2</v>
      </c>
      <c r="AF987" s="3">
        <f t="shared" si="145"/>
        <v>5.0835624577644047</v>
      </c>
      <c r="AG987" s="3">
        <f>AF987*Ferez!$D$19</f>
        <v>2.5417812288822024</v>
      </c>
      <c r="AH987" s="3">
        <f>(AG987/1000)*(10000/Ferez!$D$21)</f>
        <v>6.3544530722055056E-2</v>
      </c>
      <c r="AI987" s="3">
        <f>AE987*Ferez!$D$20</f>
        <v>0.33539103786995633</v>
      </c>
    </row>
    <row r="988" spans="1:35" x14ac:dyDescent="0.25">
      <c r="A988" s="4">
        <v>1715</v>
      </c>
      <c r="B988" s="21" t="s">
        <v>3522</v>
      </c>
      <c r="C988" s="104">
        <v>5</v>
      </c>
      <c r="D988" s="22" t="s">
        <v>2664</v>
      </c>
      <c r="E988" s="100">
        <v>42719</v>
      </c>
      <c r="F988" s="100">
        <v>44204</v>
      </c>
      <c r="G988" s="105">
        <v>4.0999999999999996</v>
      </c>
      <c r="H988" s="20" t="s">
        <v>2665</v>
      </c>
      <c r="I988" s="20" t="s">
        <v>2666</v>
      </c>
      <c r="J988" s="13">
        <v>3585</v>
      </c>
      <c r="K988" t="s">
        <v>110</v>
      </c>
      <c r="L988" t="s">
        <v>109</v>
      </c>
      <c r="M988" s="20" t="str">
        <f t="shared" si="139"/>
        <v>N</v>
      </c>
      <c r="N988" s="3">
        <v>4.8</v>
      </c>
      <c r="O988" s="23">
        <f t="shared" si="140"/>
        <v>4.8</v>
      </c>
      <c r="P988" s="3">
        <v>10</v>
      </c>
      <c r="Q988" s="3">
        <f>VLOOKUP(J988,Aux_H_adj!$X$2:$Y$922,2,FALSE)</f>
        <v>10</v>
      </c>
      <c r="R988" s="3">
        <f>VLOOKUP(J988,Aux_H_adj!$X$2:$Z$922,3,FALSE)</f>
        <v>10</v>
      </c>
      <c r="S988" s="3">
        <f t="shared" si="137"/>
        <v>3.183098861837907</v>
      </c>
      <c r="T988" s="3">
        <v>15.2</v>
      </c>
      <c r="U988" s="23">
        <f t="shared" si="141"/>
        <v>15.2</v>
      </c>
      <c r="V988" s="3">
        <f t="shared" si="138"/>
        <v>4.8383102699936185</v>
      </c>
      <c r="W988" s="27">
        <f t="shared" si="142"/>
        <v>8.0000000000000004E-4</v>
      </c>
      <c r="X988" s="27">
        <f t="shared" si="143"/>
        <v>1.8E-3</v>
      </c>
      <c r="Y988" s="3">
        <f>VLOOKUP(K988,SSP!$B$2:$D$113,3,FALSE)</f>
        <v>0.34</v>
      </c>
      <c r="Z988" s="3">
        <f>EXP(Ferez!$B$8+Ferez!$B$9*LN(X988)+Ferez!$B$10*LN(O988)+Ferez!$B$11*LN(Y988))</f>
        <v>1.6031749077892294</v>
      </c>
      <c r="AA988" s="3">
        <f>EXP(Ferez!$C$8+Ferez!$C$9*LN(Z988))</f>
        <v>1.064014946113099</v>
      </c>
      <c r="AB988" s="3">
        <f>Ferez!$D$8+Ferez!$D$9*Z988+Ferez!$D$10*AA988</f>
        <v>0.48901717675328166</v>
      </c>
      <c r="AC988" s="3">
        <f t="shared" si="144"/>
        <v>3.1562070306556103</v>
      </c>
      <c r="AD988" s="3">
        <f>AC988*Ferez!$D$19</f>
        <v>1.5781035153278051</v>
      </c>
      <c r="AE988" s="3">
        <f>(AD988/1000)*(10000/Ferez!$D$21)</f>
        <v>3.9452587883195125E-2</v>
      </c>
      <c r="AF988" s="3">
        <f t="shared" si="145"/>
        <v>2.092192084542511</v>
      </c>
      <c r="AG988" s="3">
        <f>AF988*Ferez!$D$19</f>
        <v>1.0460960422712555</v>
      </c>
      <c r="AH988" s="3">
        <f>(AG988/1000)*(10000/Ferez!$D$21)</f>
        <v>2.6152401056781387E-2</v>
      </c>
      <c r="AI988" s="3">
        <f>AE988*Ferez!$D$20</f>
        <v>0.14465948890504879</v>
      </c>
    </row>
    <row r="989" spans="1:35" x14ac:dyDescent="0.25">
      <c r="A989" s="4">
        <v>1868</v>
      </c>
      <c r="B989" s="21" t="s">
        <v>3522</v>
      </c>
      <c r="C989" s="104">
        <v>6</v>
      </c>
      <c r="D989" s="22" t="s">
        <v>2723</v>
      </c>
      <c r="E989" s="100">
        <v>42719</v>
      </c>
      <c r="F989" s="100">
        <v>44204</v>
      </c>
      <c r="G989" s="105">
        <v>4.0999999999999996</v>
      </c>
      <c r="H989" s="20" t="s">
        <v>2871</v>
      </c>
      <c r="I989" s="20" t="s">
        <v>2872</v>
      </c>
      <c r="J989" s="13">
        <v>4256</v>
      </c>
      <c r="K989" t="s">
        <v>200</v>
      </c>
      <c r="L989" t="s">
        <v>226</v>
      </c>
      <c r="M989" s="20" t="str">
        <f t="shared" si="139"/>
        <v>N</v>
      </c>
      <c r="N989" s="3">
        <v>4.5</v>
      </c>
      <c r="O989" s="23">
        <f t="shared" si="140"/>
        <v>4.5</v>
      </c>
      <c r="P989" s="3">
        <v>14.7</v>
      </c>
      <c r="Q989" s="3">
        <f>VLOOKUP(J989,Aux_H_adj!$X$2:$Y$922,2,FALSE)</f>
        <v>14.7</v>
      </c>
      <c r="R989" s="3">
        <f>VLOOKUP(J989,Aux_H_adj!$X$2:$Z$922,3,FALSE)</f>
        <v>14.7</v>
      </c>
      <c r="S989" s="3">
        <f t="shared" si="137"/>
        <v>4.6791553269017232</v>
      </c>
      <c r="T989" s="3">
        <v>21</v>
      </c>
      <c r="U989" s="23">
        <f t="shared" si="141"/>
        <v>21</v>
      </c>
      <c r="V989" s="3">
        <f t="shared" si="138"/>
        <v>6.6845076098596046</v>
      </c>
      <c r="W989" s="27">
        <f t="shared" si="142"/>
        <v>1.6999999999999999E-3</v>
      </c>
      <c r="X989" s="27">
        <f t="shared" si="143"/>
        <v>3.5000000000000001E-3</v>
      </c>
      <c r="Y989" s="3">
        <f>VLOOKUP(K989,SSP!$B$2:$D$113,3,FALSE)</f>
        <v>0.45</v>
      </c>
      <c r="Z989" s="3">
        <f>EXP(Ferez!$B$8+Ferez!$B$9*LN(X989)+Ferez!$B$10*LN(O989)+Ferez!$B$11*LN(Y989))</f>
        <v>3.7615244296609576</v>
      </c>
      <c r="AA989" s="3">
        <f>EXP(Ferez!$C$8+Ferez!$C$9*LN(Z989))</f>
        <v>2.0033682565752695</v>
      </c>
      <c r="AB989" s="3">
        <f>Ferez!$D$8+Ferez!$D$9*Z989+Ferez!$D$10*AA989</f>
        <v>0.67352470901067452</v>
      </c>
      <c r="AC989" s="3">
        <f t="shared" si="144"/>
        <v>6.4384173952469013</v>
      </c>
      <c r="AD989" s="3">
        <f>AC989*Ferez!$D$19</f>
        <v>3.2192086976234506</v>
      </c>
      <c r="AE989" s="3">
        <f>(AD989/1000)*(10000/Ferez!$D$21)</f>
        <v>8.0480217440586269E-2</v>
      </c>
      <c r="AF989" s="3">
        <f t="shared" si="145"/>
        <v>4.4350491386716318</v>
      </c>
      <c r="AG989" s="3">
        <f>AF989*Ferez!$D$19</f>
        <v>2.2175245693358159</v>
      </c>
      <c r="AH989" s="3">
        <f>(AG989/1000)*(10000/Ferez!$D$21)</f>
        <v>5.543811423339539E-2</v>
      </c>
      <c r="AI989" s="3">
        <f>AE989*Ferez!$D$20</f>
        <v>0.29509413061548295</v>
      </c>
    </row>
    <row r="990" spans="1:35" x14ac:dyDescent="0.25">
      <c r="A990" s="4">
        <v>1863</v>
      </c>
      <c r="B990" s="21" t="s">
        <v>3522</v>
      </c>
      <c r="C990" s="104">
        <v>6</v>
      </c>
      <c r="D990" s="22" t="s">
        <v>2723</v>
      </c>
      <c r="E990" s="100">
        <v>42719</v>
      </c>
      <c r="F990" s="100">
        <v>44204</v>
      </c>
      <c r="G990" s="105">
        <v>4.0999999999999996</v>
      </c>
      <c r="H990" s="20" t="s">
        <v>2865</v>
      </c>
      <c r="I990" s="20" t="s">
        <v>2866</v>
      </c>
      <c r="J990" s="13">
        <v>4257</v>
      </c>
      <c r="K990" t="s">
        <v>79</v>
      </c>
      <c r="L990" t="s">
        <v>78</v>
      </c>
      <c r="M990" s="20" t="str">
        <f t="shared" si="139"/>
        <v>S</v>
      </c>
      <c r="N990" s="3">
        <v>4.8</v>
      </c>
      <c r="O990" s="23">
        <f t="shared" si="140"/>
        <v>4.26</v>
      </c>
      <c r="P990" s="3">
        <v>13</v>
      </c>
      <c r="Q990" s="3">
        <f>VLOOKUP(J990,Aux_H_adj!$X$2:$Y$922,2,FALSE)</f>
        <v>13</v>
      </c>
      <c r="R990" s="3">
        <f>VLOOKUP(J990,Aux_H_adj!$X$2:$Z$922,3,FALSE)</f>
        <v>36.4</v>
      </c>
      <c r="S990" s="3">
        <f t="shared" si="137"/>
        <v>4.1380285203892786</v>
      </c>
      <c r="T990" s="3">
        <v>115.5</v>
      </c>
      <c r="U990" s="23">
        <f t="shared" si="141"/>
        <v>15.85</v>
      </c>
      <c r="V990" s="3">
        <f t="shared" si="138"/>
        <v>5.0452116960130819</v>
      </c>
      <c r="W990" s="27">
        <f t="shared" si="142"/>
        <v>1.2999999999999999E-3</v>
      </c>
      <c r="X990" s="27">
        <f t="shared" si="143"/>
        <v>2E-3</v>
      </c>
      <c r="Y990" s="3">
        <f>VLOOKUP(K990,SSP!$B$2:$D$113,3,FALSE)</f>
        <v>0.31000000000000155</v>
      </c>
      <c r="Z990" s="3">
        <f>EXP(Ferez!$B$8+Ferez!$B$9*LN(X990)+Ferez!$B$10*LN(O990)+Ferez!$B$11*LN(Y990))</f>
        <v>1.436733433053019</v>
      </c>
      <c r="AA990" s="3">
        <f>EXP(Ferez!$C$8+Ferez!$C$9*LN(Z990))</f>
        <v>0.98090390317283338</v>
      </c>
      <c r="AB990" s="3">
        <f>Ferez!$D$8+Ferez!$D$9*Z990+Ferez!$D$10*AA990</f>
        <v>0.47570904506829015</v>
      </c>
      <c r="AC990" s="3">
        <f t="shared" si="144"/>
        <v>2.8933463812941427</v>
      </c>
      <c r="AD990" s="3">
        <f>AC990*Ferez!$D$19</f>
        <v>1.4466731906470713</v>
      </c>
      <c r="AE990" s="3">
        <f>(AD990/1000)*(10000/Ferez!$D$21)</f>
        <v>3.6166829766176786E-2</v>
      </c>
      <c r="AF990" s="3">
        <f t="shared" si="145"/>
        <v>1.9124424781213092</v>
      </c>
      <c r="AG990" s="3">
        <f>AF990*Ferez!$D$19</f>
        <v>0.95622123906065459</v>
      </c>
      <c r="AH990" s="3">
        <f>(AG990/1000)*(10000/Ferez!$D$21)</f>
        <v>2.3905530976516366E-2</v>
      </c>
      <c r="AI990" s="3">
        <f>AE990*Ferez!$D$20</f>
        <v>0.13261170914264822</v>
      </c>
    </row>
    <row r="991" spans="1:35" x14ac:dyDescent="0.25">
      <c r="A991" s="4">
        <v>1864</v>
      </c>
      <c r="B991" s="21" t="s">
        <v>3522</v>
      </c>
      <c r="C991" s="104">
        <v>6</v>
      </c>
      <c r="D991" s="22" t="s">
        <v>2723</v>
      </c>
      <c r="E991" s="100">
        <v>42719</v>
      </c>
      <c r="F991" s="100">
        <v>44204</v>
      </c>
      <c r="G991" s="105">
        <v>4.0999999999999996</v>
      </c>
      <c r="H991" s="20" t="s">
        <v>2865</v>
      </c>
      <c r="I991" s="20" t="s">
        <v>2867</v>
      </c>
      <c r="J991" s="13">
        <v>4257</v>
      </c>
      <c r="K991" t="s">
        <v>79</v>
      </c>
      <c r="L991" t="s">
        <v>78</v>
      </c>
      <c r="M991" s="20" t="str">
        <f t="shared" si="139"/>
        <v>S</v>
      </c>
      <c r="N991" s="3">
        <v>4.8</v>
      </c>
      <c r="O991" s="23">
        <f t="shared" si="140"/>
        <v>4.8</v>
      </c>
      <c r="P991" s="3">
        <v>18.2</v>
      </c>
      <c r="Q991" s="3">
        <f>VLOOKUP(J991,Aux_H_adj!$X$2:$Y$922,2,FALSE)</f>
        <v>13</v>
      </c>
      <c r="R991" s="3">
        <f>VLOOKUP(J991,Aux_H_adj!$X$2:$Z$922,3,FALSE)</f>
        <v>36.4</v>
      </c>
      <c r="S991" s="3">
        <f t="shared" si="137"/>
        <v>5.79323992854499</v>
      </c>
      <c r="T991" s="3">
        <v>115.5</v>
      </c>
      <c r="U991" s="23">
        <f t="shared" si="141"/>
        <v>22.19</v>
      </c>
      <c r="V991" s="3">
        <f t="shared" si="138"/>
        <v>7.0632963744183153</v>
      </c>
      <c r="W991" s="27">
        <f t="shared" si="142"/>
        <v>2.5999999999999999E-3</v>
      </c>
      <c r="X991" s="27">
        <f t="shared" si="143"/>
        <v>3.8999999999999998E-3</v>
      </c>
      <c r="Y991" s="3">
        <f>VLOOKUP(K991,SSP!$B$2:$D$113,3,FALSE)</f>
        <v>0.31000000000000155</v>
      </c>
      <c r="Z991" s="3">
        <f>EXP(Ferez!$B$8+Ferez!$B$9*LN(X991)+Ferez!$B$10*LN(O991)+Ferez!$B$11*LN(Y991))</f>
        <v>3.0288381643324374</v>
      </c>
      <c r="AA991" s="3">
        <f>EXP(Ferez!$C$8+Ferez!$C$9*LN(Z991))</f>
        <v>1.7058877474384582</v>
      </c>
      <c r="AB991" s="3">
        <f>Ferez!$D$8+Ferez!$D$9*Z991+Ferez!$D$10*AA991</f>
        <v>0.60904574101038933</v>
      </c>
      <c r="AC991" s="3">
        <f t="shared" si="144"/>
        <v>5.3437716527812844</v>
      </c>
      <c r="AD991" s="3">
        <f>AC991*Ferez!$D$19</f>
        <v>2.6718858263906422</v>
      </c>
      <c r="AE991" s="3">
        <f>(AD991/1000)*(10000/Ferez!$D$21)</f>
        <v>6.679714565976605E-2</v>
      </c>
      <c r="AF991" s="3">
        <f t="shared" si="145"/>
        <v>3.6378839053428269</v>
      </c>
      <c r="AG991" s="3">
        <f>AF991*Ferez!$D$19</f>
        <v>1.8189419526714135</v>
      </c>
      <c r="AH991" s="3">
        <f>(AG991/1000)*(10000/Ferez!$D$21)</f>
        <v>4.5473548816785336E-2</v>
      </c>
      <c r="AI991" s="3">
        <f>AE991*Ferez!$D$20</f>
        <v>0.24492286741914218</v>
      </c>
    </row>
    <row r="992" spans="1:35" x14ac:dyDescent="0.25">
      <c r="A992" s="4">
        <v>1865</v>
      </c>
      <c r="B992" s="21" t="s">
        <v>3522</v>
      </c>
      <c r="C992" s="104">
        <v>6</v>
      </c>
      <c r="D992" s="22" t="s">
        <v>2723</v>
      </c>
      <c r="E992" s="100">
        <v>42719</v>
      </c>
      <c r="F992" s="100">
        <v>44204</v>
      </c>
      <c r="G992" s="105">
        <v>4.0999999999999996</v>
      </c>
      <c r="H992" s="20" t="s">
        <v>2865</v>
      </c>
      <c r="I992" s="20" t="s">
        <v>2868</v>
      </c>
      <c r="J992" s="13">
        <v>4257</v>
      </c>
      <c r="K992" t="s">
        <v>79</v>
      </c>
      <c r="L992" t="s">
        <v>78</v>
      </c>
      <c r="M992" s="20" t="str">
        <f t="shared" si="139"/>
        <v>S</v>
      </c>
      <c r="N992" s="3">
        <v>4.8</v>
      </c>
      <c r="O992" s="23">
        <f t="shared" si="140"/>
        <v>4.8</v>
      </c>
      <c r="P992" s="3">
        <v>31.3</v>
      </c>
      <c r="Q992" s="3">
        <f>VLOOKUP(J992,Aux_H_adj!$X$2:$Y$922,2,FALSE)</f>
        <v>13</v>
      </c>
      <c r="R992" s="3">
        <f>VLOOKUP(J992,Aux_H_adj!$X$2:$Z$922,3,FALSE)</f>
        <v>36.4</v>
      </c>
      <c r="S992" s="3">
        <f t="shared" si="137"/>
        <v>9.963099437552648</v>
      </c>
      <c r="T992" s="3">
        <v>115.5</v>
      </c>
      <c r="U992" s="23">
        <f t="shared" si="141"/>
        <v>38.159999999999997</v>
      </c>
      <c r="V992" s="3">
        <f t="shared" si="138"/>
        <v>12.146705256773451</v>
      </c>
      <c r="W992" s="27">
        <f t="shared" si="142"/>
        <v>7.7999999999999996E-3</v>
      </c>
      <c r="X992" s="27">
        <f t="shared" si="143"/>
        <v>1.1599999999999999E-2</v>
      </c>
      <c r="Y992" s="3">
        <f>VLOOKUP(K992,SSP!$B$2:$D$113,3,FALSE)</f>
        <v>0.31000000000000155</v>
      </c>
      <c r="Z992" s="3">
        <f>EXP(Ferez!$B$8+Ferez!$B$9*LN(X992)+Ferez!$B$10*LN(O992)+Ferez!$B$11*LN(Y992))</f>
        <v>8.4840732890191823</v>
      </c>
      <c r="AA992" s="3">
        <f>EXP(Ferez!$C$8+Ferez!$C$9*LN(Z992))</f>
        <v>3.6631496419336034</v>
      </c>
      <c r="AB992" s="3">
        <f>Ferez!$D$8+Ferez!$D$9*Z992+Ferez!$D$10*AA992</f>
        <v>1.1113390931547342</v>
      </c>
      <c r="AC992" s="3">
        <f t="shared" si="144"/>
        <v>13.258562024107521</v>
      </c>
      <c r="AD992" s="3">
        <f>AC992*Ferez!$D$19</f>
        <v>6.6292810120537604</v>
      </c>
      <c r="AE992" s="3">
        <f>(AD992/1000)*(10000/Ferez!$D$21)</f>
        <v>0.16573202530134401</v>
      </c>
      <c r="AF992" s="3">
        <f t="shared" si="145"/>
        <v>9.595412382173917</v>
      </c>
      <c r="AG992" s="3">
        <f>AF992*Ferez!$D$19</f>
        <v>4.7977061910869585</v>
      </c>
      <c r="AH992" s="3">
        <f>(AG992/1000)*(10000/Ferez!$D$21)</f>
        <v>0.11994265477717396</v>
      </c>
      <c r="AI992" s="3">
        <f>AE992*Ferez!$D$20</f>
        <v>0.60768409277159463</v>
      </c>
    </row>
    <row r="993" spans="1:35" x14ac:dyDescent="0.25">
      <c r="A993" s="4">
        <v>1866</v>
      </c>
      <c r="B993" s="21" t="s">
        <v>3522</v>
      </c>
      <c r="C993" s="104">
        <v>6</v>
      </c>
      <c r="D993" s="22" t="s">
        <v>2723</v>
      </c>
      <c r="E993" s="100">
        <v>42719</v>
      </c>
      <c r="F993" s="100">
        <v>44204</v>
      </c>
      <c r="G993" s="105">
        <v>4.0999999999999996</v>
      </c>
      <c r="H993" s="20" t="s">
        <v>2865</v>
      </c>
      <c r="I993" s="20" t="s">
        <v>2869</v>
      </c>
      <c r="J993" s="13">
        <v>4257</v>
      </c>
      <c r="K993" t="s">
        <v>79</v>
      </c>
      <c r="L993" t="s">
        <v>78</v>
      </c>
      <c r="M993" s="20" t="str">
        <f t="shared" si="139"/>
        <v>S</v>
      </c>
      <c r="N993" s="3">
        <v>4.8</v>
      </c>
      <c r="O993" s="23">
        <f t="shared" si="140"/>
        <v>4.26</v>
      </c>
      <c r="P993" s="3">
        <v>13</v>
      </c>
      <c r="Q993" s="3">
        <f>VLOOKUP(J993,Aux_H_adj!$X$2:$Y$922,2,FALSE)</f>
        <v>13</v>
      </c>
      <c r="R993" s="3">
        <f>VLOOKUP(J993,Aux_H_adj!$X$2:$Z$922,3,FALSE)</f>
        <v>36.4</v>
      </c>
      <c r="S993" s="3">
        <f t="shared" si="137"/>
        <v>4.1380285203892786</v>
      </c>
      <c r="T993" s="3">
        <v>115.5</v>
      </c>
      <c r="U993" s="23">
        <f t="shared" si="141"/>
        <v>15.85</v>
      </c>
      <c r="V993" s="3">
        <f t="shared" si="138"/>
        <v>5.0452116960130819</v>
      </c>
      <c r="W993" s="27">
        <f t="shared" si="142"/>
        <v>1.2999999999999999E-3</v>
      </c>
      <c r="X993" s="27">
        <f t="shared" si="143"/>
        <v>2E-3</v>
      </c>
      <c r="Y993" s="3">
        <f>VLOOKUP(K993,SSP!$B$2:$D$113,3,FALSE)</f>
        <v>0.31000000000000155</v>
      </c>
      <c r="Z993" s="3">
        <f>EXP(Ferez!$B$8+Ferez!$B$9*LN(X993)+Ferez!$B$10*LN(O993)+Ferez!$B$11*LN(Y993))</f>
        <v>1.436733433053019</v>
      </c>
      <c r="AA993" s="3">
        <f>EXP(Ferez!$C$8+Ferez!$C$9*LN(Z993))</f>
        <v>0.98090390317283338</v>
      </c>
      <c r="AB993" s="3">
        <f>Ferez!$D$8+Ferez!$D$9*Z993+Ferez!$D$10*AA993</f>
        <v>0.47570904506829015</v>
      </c>
      <c r="AC993" s="3">
        <f t="shared" si="144"/>
        <v>2.8933463812941427</v>
      </c>
      <c r="AD993" s="3">
        <f>AC993*Ferez!$D$19</f>
        <v>1.4466731906470713</v>
      </c>
      <c r="AE993" s="3">
        <f>(AD993/1000)*(10000/Ferez!$D$21)</f>
        <v>3.6166829766176786E-2</v>
      </c>
      <c r="AF993" s="3">
        <f t="shared" si="145"/>
        <v>1.9124424781213092</v>
      </c>
      <c r="AG993" s="3">
        <f>AF993*Ferez!$D$19</f>
        <v>0.95622123906065459</v>
      </c>
      <c r="AH993" s="3">
        <f>(AG993/1000)*(10000/Ferez!$D$21)</f>
        <v>2.3905530976516366E-2</v>
      </c>
      <c r="AI993" s="3">
        <f>AE993*Ferez!$D$20</f>
        <v>0.13261170914264822</v>
      </c>
    </row>
    <row r="994" spans="1:35" x14ac:dyDescent="0.25">
      <c r="A994" s="4">
        <v>1867</v>
      </c>
      <c r="B994" s="21" t="s">
        <v>3522</v>
      </c>
      <c r="C994" s="104">
        <v>6</v>
      </c>
      <c r="D994" s="22" t="s">
        <v>2723</v>
      </c>
      <c r="E994" s="100">
        <v>42719</v>
      </c>
      <c r="F994" s="100">
        <v>44204</v>
      </c>
      <c r="G994" s="105">
        <v>4.0999999999999996</v>
      </c>
      <c r="H994" s="20" t="s">
        <v>2865</v>
      </c>
      <c r="I994" s="20" t="s">
        <v>2870</v>
      </c>
      <c r="J994" s="13">
        <v>4257</v>
      </c>
      <c r="K994" t="s">
        <v>79</v>
      </c>
      <c r="L994" t="s">
        <v>78</v>
      </c>
      <c r="M994" s="20" t="str">
        <f t="shared" si="139"/>
        <v>S</v>
      </c>
      <c r="N994" s="3">
        <v>4.8</v>
      </c>
      <c r="O994" s="23">
        <f t="shared" si="140"/>
        <v>4.8</v>
      </c>
      <c r="P994" s="3">
        <v>36.4</v>
      </c>
      <c r="Q994" s="3">
        <f>VLOOKUP(J994,Aux_H_adj!$X$2:$Y$922,2,FALSE)</f>
        <v>13</v>
      </c>
      <c r="R994" s="3">
        <f>VLOOKUP(J994,Aux_H_adj!$X$2:$Z$922,3,FALSE)</f>
        <v>36.4</v>
      </c>
      <c r="S994" s="3">
        <f t="shared" si="137"/>
        <v>11.58647985708998</v>
      </c>
      <c r="T994" s="3">
        <v>115.5</v>
      </c>
      <c r="U994" s="23">
        <f t="shared" si="141"/>
        <v>44.38</v>
      </c>
      <c r="V994" s="3">
        <f t="shared" si="138"/>
        <v>14.126592748836631</v>
      </c>
      <c r="W994" s="27">
        <f t="shared" si="142"/>
        <v>1.0500000000000001E-2</v>
      </c>
      <c r="X994" s="27">
        <f t="shared" si="143"/>
        <v>1.5699999999999999E-2</v>
      </c>
      <c r="Y994" s="3">
        <f>VLOOKUP(K994,SSP!$B$2:$D$113,3,FALSE)</f>
        <v>0.31000000000000155</v>
      </c>
      <c r="Z994" s="3">
        <f>EXP(Ferez!$B$8+Ferez!$B$9*LN(X994)+Ferez!$B$10*LN(O994)+Ferez!$B$11*LN(Y994))</f>
        <v>11.292988780902752</v>
      </c>
      <c r="AA994" s="3">
        <f>EXP(Ferez!$C$8+Ferez!$C$9*LN(Z994))</f>
        <v>4.5290869886924305</v>
      </c>
      <c r="AB994" s="3">
        <f>Ferez!$D$8+Ferez!$D$9*Z994+Ferez!$D$10*AA994</f>
        <v>1.3822026697737861</v>
      </c>
      <c r="AC994" s="3">
        <f t="shared" si="144"/>
        <v>17.20427843936897</v>
      </c>
      <c r="AD994" s="3">
        <f>AC994*Ferez!$D$19</f>
        <v>8.602139219684485</v>
      </c>
      <c r="AE994" s="3">
        <f>(AD994/1000)*(10000/Ferez!$D$21)</f>
        <v>0.21505348049211215</v>
      </c>
      <c r="AF994" s="3">
        <f t="shared" si="145"/>
        <v>12.675191450676538</v>
      </c>
      <c r="AG994" s="3">
        <f>AF994*Ferez!$D$19</f>
        <v>6.3375957253382689</v>
      </c>
      <c r="AH994" s="3">
        <f>(AG994/1000)*(10000/Ferez!$D$21)</f>
        <v>0.15843989313345672</v>
      </c>
      <c r="AI994" s="3">
        <f>AE994*Ferez!$D$20</f>
        <v>0.78852942847107788</v>
      </c>
    </row>
    <row r="995" spans="1:35" x14ac:dyDescent="0.25">
      <c r="A995" s="4">
        <v>1861</v>
      </c>
      <c r="B995" s="21" t="s">
        <v>3522</v>
      </c>
      <c r="C995" s="104">
        <v>6</v>
      </c>
      <c r="D995" s="22" t="s">
        <v>2723</v>
      </c>
      <c r="E995" s="100">
        <v>42719</v>
      </c>
      <c r="F995" s="100">
        <v>44204</v>
      </c>
      <c r="G995" s="105">
        <v>4.0999999999999996</v>
      </c>
      <c r="H995" s="20" t="s">
        <v>2862</v>
      </c>
      <c r="I995" s="20" t="s">
        <v>2863</v>
      </c>
      <c r="J995" s="13">
        <v>4258</v>
      </c>
      <c r="K995" t="s">
        <v>77</v>
      </c>
      <c r="L995" t="s">
        <v>76</v>
      </c>
      <c r="M995" s="20" t="str">
        <f t="shared" si="139"/>
        <v>S</v>
      </c>
      <c r="N995" s="3">
        <v>6</v>
      </c>
      <c r="O995" s="23">
        <f t="shared" si="140"/>
        <v>6</v>
      </c>
      <c r="P995" s="3">
        <v>21.3</v>
      </c>
      <c r="Q995" s="3">
        <f>VLOOKUP(J995,Aux_H_adj!$X$2:$Y$922,2,FALSE)</f>
        <v>7.4</v>
      </c>
      <c r="R995" s="3">
        <f>VLOOKUP(J995,Aux_H_adj!$X$2:$Z$922,3,FALSE)</f>
        <v>21.3</v>
      </c>
      <c r="S995" s="3">
        <f t="shared" si="137"/>
        <v>6.7800005757147419</v>
      </c>
      <c r="T995" s="3">
        <v>25.3</v>
      </c>
      <c r="U995" s="23">
        <f t="shared" si="141"/>
        <v>25.97</v>
      </c>
      <c r="V995" s="3">
        <f t="shared" si="138"/>
        <v>8.2665077441930439</v>
      </c>
      <c r="W995" s="27">
        <f t="shared" si="142"/>
        <v>3.5999999999999999E-3</v>
      </c>
      <c r="X995" s="27">
        <f t="shared" si="143"/>
        <v>5.4000000000000003E-3</v>
      </c>
      <c r="Y995" s="3">
        <f>VLOOKUP(K995,SSP!$B$2:$D$113,3,FALSE)</f>
        <v>0.44999999999999973</v>
      </c>
      <c r="Z995" s="3">
        <f>EXP(Ferez!$B$8+Ferez!$B$9*LN(X995)+Ferez!$B$10*LN(O995)+Ferez!$B$11*LN(Y995))</f>
        <v>7.4721440441136879</v>
      </c>
      <c r="AA995" s="3">
        <f>EXP(Ferez!$C$8+Ferez!$C$9*LN(Z995))</f>
        <v>3.3337129827212775</v>
      </c>
      <c r="AB995" s="3">
        <f>Ferez!$D$8+Ferez!$D$9*Z995+Ferez!$D$10*AA995</f>
        <v>1.015265705496196</v>
      </c>
      <c r="AC995" s="3">
        <f t="shared" si="144"/>
        <v>11.821122732331162</v>
      </c>
      <c r="AD995" s="3">
        <f>AC995*Ferez!$D$19</f>
        <v>5.9105613661655809</v>
      </c>
      <c r="AE995" s="3">
        <f>(AD995/1000)*(10000/Ferez!$D$21)</f>
        <v>0.14776403415413952</v>
      </c>
      <c r="AF995" s="3">
        <f t="shared" si="145"/>
        <v>8.4874097496098848</v>
      </c>
      <c r="AG995" s="3">
        <f>AF995*Ferez!$D$19</f>
        <v>4.2437048748049424</v>
      </c>
      <c r="AH995" s="3">
        <f>(AG995/1000)*(10000/Ferez!$D$21)</f>
        <v>0.10609262187012355</v>
      </c>
      <c r="AI995" s="3">
        <f>AE995*Ferez!$D$20</f>
        <v>0.54180145856517825</v>
      </c>
    </row>
    <row r="996" spans="1:35" x14ac:dyDescent="0.25">
      <c r="A996" s="4">
        <v>1862</v>
      </c>
      <c r="B996" s="21" t="s">
        <v>3522</v>
      </c>
      <c r="C996" s="104">
        <v>6</v>
      </c>
      <c r="D996" s="22" t="s">
        <v>2723</v>
      </c>
      <c r="E996" s="100">
        <v>42719</v>
      </c>
      <c r="F996" s="100">
        <v>44204</v>
      </c>
      <c r="G996" s="105">
        <v>4.0999999999999996</v>
      </c>
      <c r="H996" s="20" t="s">
        <v>2862</v>
      </c>
      <c r="I996" s="20" t="s">
        <v>2864</v>
      </c>
      <c r="J996" s="13">
        <v>4258</v>
      </c>
      <c r="K996" t="s">
        <v>77</v>
      </c>
      <c r="L996" t="s">
        <v>76</v>
      </c>
      <c r="M996" s="20" t="str">
        <f t="shared" si="139"/>
        <v>S</v>
      </c>
      <c r="N996" s="3">
        <v>6</v>
      </c>
      <c r="O996" s="23">
        <f t="shared" si="140"/>
        <v>2.5</v>
      </c>
      <c r="P996" s="3">
        <v>7.4</v>
      </c>
      <c r="Q996" s="3">
        <f>VLOOKUP(J996,Aux_H_adj!$X$2:$Y$922,2,FALSE)</f>
        <v>7.4</v>
      </c>
      <c r="R996" s="3">
        <f>VLOOKUP(J996,Aux_H_adj!$X$2:$Z$922,3,FALSE)</f>
        <v>21.3</v>
      </c>
      <c r="S996" s="3">
        <f t="shared" si="137"/>
        <v>2.3554931577600513</v>
      </c>
      <c r="T996" s="3">
        <v>25.3</v>
      </c>
      <c r="U996" s="23">
        <f t="shared" si="141"/>
        <v>9.02</v>
      </c>
      <c r="V996" s="3">
        <f t="shared" si="138"/>
        <v>2.871155173377792</v>
      </c>
      <c r="W996" s="27">
        <f t="shared" si="142"/>
        <v>4.0000000000000002E-4</v>
      </c>
      <c r="X996" s="27">
        <f t="shared" si="143"/>
        <v>5.9999999999999995E-4</v>
      </c>
      <c r="Y996" s="3">
        <f>VLOOKUP(K996,SSP!$B$2:$D$113,3,FALSE)</f>
        <v>0.44999999999999973</v>
      </c>
      <c r="Z996" s="3">
        <f>EXP(Ferez!$B$8+Ferez!$B$9*LN(X996)+Ferez!$B$10*LN(O996)+Ferez!$B$11*LN(Y996))</f>
        <v>0.40381422720877591</v>
      </c>
      <c r="AA996" s="3">
        <f>EXP(Ferez!$C$8+Ferez!$C$9*LN(Z996))</f>
        <v>0.3825221768970849</v>
      </c>
      <c r="AB996" s="3">
        <f>Ferez!$D$8+Ferez!$D$9*Z996+Ferez!$D$10*AA996</f>
        <v>0.40024212599688491</v>
      </c>
      <c r="AC996" s="3">
        <f t="shared" si="144"/>
        <v>1.1865785301027456</v>
      </c>
      <c r="AD996" s="3">
        <f>AC996*Ferez!$D$19</f>
        <v>0.59328926505137281</v>
      </c>
      <c r="AE996" s="3">
        <f>(AD996/1000)*(10000/Ferez!$D$21)</f>
        <v>1.4832231626284319E-2</v>
      </c>
      <c r="AF996" s="3">
        <f t="shared" si="145"/>
        <v>0.80405635320566082</v>
      </c>
      <c r="AG996" s="3">
        <f>AF996*Ferez!$D$19</f>
        <v>0.40202817660283041</v>
      </c>
      <c r="AH996" s="3">
        <f>(AG996/1000)*(10000/Ferez!$D$21)</f>
        <v>1.005070441507076E-2</v>
      </c>
      <c r="AI996" s="3">
        <f>AE996*Ferez!$D$20</f>
        <v>5.4384849296375833E-2</v>
      </c>
    </row>
    <row r="997" spans="1:35" x14ac:dyDescent="0.25">
      <c r="A997" s="4">
        <v>1860</v>
      </c>
      <c r="B997" s="21" t="s">
        <v>3522</v>
      </c>
      <c r="C997" s="104">
        <v>6</v>
      </c>
      <c r="D997" s="22" t="s">
        <v>2723</v>
      </c>
      <c r="E997" s="100">
        <v>42719</v>
      </c>
      <c r="F997" s="100">
        <v>44204</v>
      </c>
      <c r="G997" s="105">
        <v>4.0999999999999996</v>
      </c>
      <c r="H997" s="20" t="s">
        <v>2860</v>
      </c>
      <c r="I997" s="20" t="s">
        <v>2861</v>
      </c>
      <c r="J997" s="13">
        <v>4259</v>
      </c>
      <c r="K997" t="s">
        <v>4</v>
      </c>
      <c r="L997" t="s">
        <v>142</v>
      </c>
      <c r="M997" s="20" t="str">
        <f t="shared" si="139"/>
        <v>N</v>
      </c>
      <c r="N997" s="3">
        <v>4.8</v>
      </c>
      <c r="O997" s="23">
        <f t="shared" si="140"/>
        <v>4.8</v>
      </c>
      <c r="P997" s="3">
        <v>16.399999999999999</v>
      </c>
      <c r="Q997" s="3">
        <f>VLOOKUP(J997,Aux_H_adj!$X$2:$Y$922,2,FALSE)</f>
        <v>16.399999999999999</v>
      </c>
      <c r="R997" s="3">
        <f>VLOOKUP(J997,Aux_H_adj!$X$2:$Z$922,3,FALSE)</f>
        <v>16.399999999999999</v>
      </c>
      <c r="S997" s="3">
        <f t="shared" si="137"/>
        <v>5.2202821334141669</v>
      </c>
      <c r="T997" s="3">
        <v>29.6</v>
      </c>
      <c r="U997" s="23">
        <f t="shared" si="141"/>
        <v>29.6</v>
      </c>
      <c r="V997" s="3">
        <f t="shared" si="138"/>
        <v>9.4219726310402052</v>
      </c>
      <c r="W997" s="27">
        <f t="shared" si="142"/>
        <v>2.0999999999999999E-3</v>
      </c>
      <c r="X997" s="27">
        <f t="shared" si="143"/>
        <v>7.0000000000000001E-3</v>
      </c>
      <c r="Y997" s="3">
        <f>VLOOKUP(K997,SSP!$B$2:$D$113,3,FALSE)</f>
        <v>0.46000000000000074</v>
      </c>
      <c r="Z997" s="3">
        <f>EXP(Ferez!$B$8+Ferez!$B$9*LN(X997)+Ferez!$B$10*LN(O997)+Ferez!$B$11*LN(Y997))</f>
        <v>7.8799827565302056</v>
      </c>
      <c r="AA997" s="3">
        <f>EXP(Ferez!$C$8+Ferez!$C$9*LN(Z997))</f>
        <v>3.4677908591775903</v>
      </c>
      <c r="AB997" s="3">
        <f>Ferez!$D$8+Ferez!$D$9*Z997+Ferez!$D$10*AA997</f>
        <v>1.0538737510024887</v>
      </c>
      <c r="AC997" s="3">
        <f t="shared" si="144"/>
        <v>12.401647366710284</v>
      </c>
      <c r="AD997" s="3">
        <f>AC997*Ferez!$D$19</f>
        <v>6.200823683355142</v>
      </c>
      <c r="AE997" s="3">
        <f>(AD997/1000)*(10000/Ferez!$D$21)</f>
        <v>0.15502059208387856</v>
      </c>
      <c r="AF997" s="3">
        <f t="shared" si="145"/>
        <v>8.9338565075326937</v>
      </c>
      <c r="AG997" s="3">
        <f>AF997*Ferez!$D$19</f>
        <v>4.4669282537663468</v>
      </c>
      <c r="AH997" s="3">
        <f>(AG997/1000)*(10000/Ferez!$D$21)</f>
        <v>0.11167320634415867</v>
      </c>
      <c r="AI997" s="3">
        <f>AE997*Ferez!$D$20</f>
        <v>0.56840883764088801</v>
      </c>
    </row>
    <row r="998" spans="1:35" x14ac:dyDescent="0.25">
      <c r="A998" s="4">
        <v>1854</v>
      </c>
      <c r="B998" s="21" t="s">
        <v>3522</v>
      </c>
      <c r="C998" s="104">
        <v>6</v>
      </c>
      <c r="D998" s="22" t="s">
        <v>2723</v>
      </c>
      <c r="E998" s="100">
        <v>42719</v>
      </c>
      <c r="F998" s="100">
        <v>44204</v>
      </c>
      <c r="G998" s="105">
        <v>4.0999999999999996</v>
      </c>
      <c r="H998" s="20" t="s">
        <v>2853</v>
      </c>
      <c r="I998" s="20" t="s">
        <v>2854</v>
      </c>
      <c r="J998" s="13">
        <v>4260</v>
      </c>
      <c r="K998" t="s">
        <v>79</v>
      </c>
      <c r="L998" t="s">
        <v>78</v>
      </c>
      <c r="M998" s="20" t="str">
        <f t="shared" si="139"/>
        <v>S</v>
      </c>
      <c r="N998" s="3">
        <v>6.3</v>
      </c>
      <c r="O998" s="23">
        <f t="shared" si="140"/>
        <v>6.3</v>
      </c>
      <c r="P998" s="3">
        <v>25.5</v>
      </c>
      <c r="Q998" s="3">
        <f>VLOOKUP(J998,Aux_H_adj!$X$2:$Y$922,2,FALSE)</f>
        <v>6.5</v>
      </c>
      <c r="R998" s="3">
        <f>VLOOKUP(J998,Aux_H_adj!$X$2:$Z$922,3,FALSE)</f>
        <v>29.3</v>
      </c>
      <c r="S998" s="3">
        <f t="shared" si="137"/>
        <v>8.1169020976866619</v>
      </c>
      <c r="T998" s="3">
        <v>63.5</v>
      </c>
      <c r="U998" s="23">
        <f t="shared" si="141"/>
        <v>31.09</v>
      </c>
      <c r="V998" s="3">
        <f t="shared" si="138"/>
        <v>9.8962543614540515</v>
      </c>
      <c r="W998" s="27">
        <f t="shared" si="142"/>
        <v>5.1999999999999998E-3</v>
      </c>
      <c r="X998" s="27">
        <f t="shared" si="143"/>
        <v>7.7000000000000002E-3</v>
      </c>
      <c r="Y998" s="3">
        <f>VLOOKUP(K998,SSP!$B$2:$D$113,3,FALSE)</f>
        <v>0.31000000000000155</v>
      </c>
      <c r="Z998" s="3">
        <f>EXP(Ferez!$B$8+Ferez!$B$9*LN(X998)+Ferez!$B$10*LN(O998)+Ferez!$B$11*LN(Y998))</f>
        <v>7.4814360939767974</v>
      </c>
      <c r="AA998" s="3">
        <f>EXP(Ferez!$C$8+Ferez!$C$9*LN(Z998))</f>
        <v>3.3367884506459871</v>
      </c>
      <c r="AB998" s="3">
        <f>Ferez!$D$8+Ferez!$D$9*Z998+Ferez!$D$10*AA998</f>
        <v>1.0161435537053887</v>
      </c>
      <c r="AC998" s="3">
        <f t="shared" si="144"/>
        <v>11.834368098328174</v>
      </c>
      <c r="AD998" s="3">
        <f>AC998*Ferez!$D$19</f>
        <v>5.9171840491640868</v>
      </c>
      <c r="AE998" s="3">
        <f>(AD998/1000)*(10000/Ferez!$D$21)</f>
        <v>0.14792960122910218</v>
      </c>
      <c r="AF998" s="3">
        <f t="shared" si="145"/>
        <v>8.497579647682187</v>
      </c>
      <c r="AG998" s="3">
        <f>AF998*Ferez!$D$19</f>
        <v>4.2487898238410935</v>
      </c>
      <c r="AH998" s="3">
        <f>(AG998/1000)*(10000/Ferez!$D$21)</f>
        <v>0.10621974559602734</v>
      </c>
      <c r="AI998" s="3">
        <f>AE998*Ferez!$D$20</f>
        <v>0.54240853784004128</v>
      </c>
    </row>
    <row r="999" spans="1:35" x14ac:dyDescent="0.25">
      <c r="A999" s="4">
        <v>1855</v>
      </c>
      <c r="B999" s="21" t="s">
        <v>3522</v>
      </c>
      <c r="C999" s="104">
        <v>6</v>
      </c>
      <c r="D999" s="22" t="s">
        <v>2723</v>
      </c>
      <c r="E999" s="100">
        <v>42719</v>
      </c>
      <c r="F999" s="100">
        <v>44204</v>
      </c>
      <c r="G999" s="105">
        <v>4.0999999999999996</v>
      </c>
      <c r="H999" s="20" t="s">
        <v>2853</v>
      </c>
      <c r="I999" s="20" t="s">
        <v>2855</v>
      </c>
      <c r="J999" s="13">
        <v>4260</v>
      </c>
      <c r="K999" t="s">
        <v>79</v>
      </c>
      <c r="L999" t="s">
        <v>78</v>
      </c>
      <c r="M999" s="20" t="str">
        <f t="shared" si="139"/>
        <v>S</v>
      </c>
      <c r="N999" s="3">
        <v>6.3</v>
      </c>
      <c r="O999" s="23">
        <f t="shared" si="140"/>
        <v>6.3</v>
      </c>
      <c r="P999" s="3">
        <v>29.3</v>
      </c>
      <c r="Q999" s="3">
        <f>VLOOKUP(J999,Aux_H_adj!$X$2:$Y$922,2,FALSE)</f>
        <v>6.5</v>
      </c>
      <c r="R999" s="3">
        <f>VLOOKUP(J999,Aux_H_adj!$X$2:$Z$922,3,FALSE)</f>
        <v>29.3</v>
      </c>
      <c r="S999" s="3">
        <f t="shared" si="137"/>
        <v>9.326479665185067</v>
      </c>
      <c r="T999" s="3">
        <v>63.5</v>
      </c>
      <c r="U999" s="23">
        <f t="shared" si="141"/>
        <v>35.72</v>
      </c>
      <c r="V999" s="3">
        <f t="shared" si="138"/>
        <v>11.370029134485003</v>
      </c>
      <c r="W999" s="27">
        <f t="shared" si="142"/>
        <v>6.7999999999999996E-3</v>
      </c>
      <c r="X999" s="27">
        <f t="shared" si="143"/>
        <v>1.0200000000000001E-2</v>
      </c>
      <c r="Y999" s="3">
        <f>VLOOKUP(K999,SSP!$B$2:$D$113,3,FALSE)</f>
        <v>0.31000000000000155</v>
      </c>
      <c r="Z999" s="3">
        <f>EXP(Ferez!$B$8+Ferez!$B$9*LN(X999)+Ferez!$B$10*LN(O999)+Ferez!$B$11*LN(Y999))</f>
        <v>9.7582304690838626</v>
      </c>
      <c r="AA999" s="3">
        <f>EXP(Ferez!$C$8+Ferez!$C$9*LN(Z999))</f>
        <v>4.063887702857687</v>
      </c>
      <c r="AB999" s="3">
        <f>Ferez!$D$8+Ferez!$D$9*Z999+Ferez!$D$10*AA999</f>
        <v>1.2335215322616162</v>
      </c>
      <c r="AC999" s="3">
        <f t="shared" si="144"/>
        <v>15.055639704203166</v>
      </c>
      <c r="AD999" s="3">
        <f>AC999*Ferez!$D$19</f>
        <v>7.5278198521015831</v>
      </c>
      <c r="AE999" s="3">
        <f>(AD999/1000)*(10000/Ferez!$D$21)</f>
        <v>0.18819549630253957</v>
      </c>
      <c r="AF999" s="3">
        <f t="shared" si="145"/>
        <v>10.991752001345478</v>
      </c>
      <c r="AG999" s="3">
        <f>AF999*Ferez!$D$19</f>
        <v>5.4958760006727392</v>
      </c>
      <c r="AH999" s="3">
        <f>(AG999/1000)*(10000/Ferez!$D$21)</f>
        <v>0.13739690001681848</v>
      </c>
      <c r="AI999" s="3">
        <f>AE999*Ferez!$D$20</f>
        <v>0.69005015310931173</v>
      </c>
    </row>
    <row r="1000" spans="1:35" x14ac:dyDescent="0.25">
      <c r="A1000" s="4">
        <v>1856</v>
      </c>
      <c r="B1000" s="21" t="s">
        <v>3522</v>
      </c>
      <c r="C1000" s="104">
        <v>6</v>
      </c>
      <c r="D1000" s="22" t="s">
        <v>2723</v>
      </c>
      <c r="E1000" s="100">
        <v>42719</v>
      </c>
      <c r="F1000" s="100">
        <v>44204</v>
      </c>
      <c r="G1000" s="105">
        <v>4.0999999999999996</v>
      </c>
      <c r="H1000" s="20" t="s">
        <v>2853</v>
      </c>
      <c r="I1000" s="20" t="s">
        <v>2856</v>
      </c>
      <c r="J1000" s="13">
        <v>4260</v>
      </c>
      <c r="K1000" t="s">
        <v>79</v>
      </c>
      <c r="L1000" t="s">
        <v>78</v>
      </c>
      <c r="M1000" s="20" t="str">
        <f t="shared" si="139"/>
        <v>S</v>
      </c>
      <c r="N1000" s="3">
        <v>6.3</v>
      </c>
      <c r="O1000" s="23">
        <f t="shared" si="140"/>
        <v>2.1</v>
      </c>
      <c r="P1000" s="3">
        <v>6.5</v>
      </c>
      <c r="Q1000" s="3">
        <f>VLOOKUP(J1000,Aux_H_adj!$X$2:$Y$922,2,FALSE)</f>
        <v>6.5</v>
      </c>
      <c r="R1000" s="3">
        <f>VLOOKUP(J1000,Aux_H_adj!$X$2:$Z$922,3,FALSE)</f>
        <v>29.3</v>
      </c>
      <c r="S1000" s="3">
        <f t="shared" si="137"/>
        <v>2.0690142601946393</v>
      </c>
      <c r="T1000" s="3">
        <v>63.5</v>
      </c>
      <c r="U1000" s="23">
        <f t="shared" si="141"/>
        <v>7.92</v>
      </c>
      <c r="V1000" s="3">
        <f t="shared" si="138"/>
        <v>2.5210142985756221</v>
      </c>
      <c r="W1000" s="27">
        <f t="shared" si="142"/>
        <v>2.9999999999999997E-4</v>
      </c>
      <c r="X1000" s="27">
        <f t="shared" si="143"/>
        <v>5.0000000000000001E-4</v>
      </c>
      <c r="Y1000" s="3">
        <f>VLOOKUP(K1000,SSP!$B$2:$D$113,3,FALSE)</f>
        <v>0.31000000000000155</v>
      </c>
      <c r="Z1000" s="3">
        <f>EXP(Ferez!$B$8+Ferez!$B$9*LN(X1000)+Ferez!$B$10*LN(O1000)+Ferez!$B$11*LN(Y1000))</f>
        <v>0.19638638136104639</v>
      </c>
      <c r="AA1000" s="3">
        <f>EXP(Ferez!$C$8+Ferez!$C$9*LN(Z1000))</f>
        <v>0.22406183409525982</v>
      </c>
      <c r="AB1000" s="3">
        <f>Ferez!$D$8+Ferez!$D$9*Z1000+Ferez!$D$10*AA1000</f>
        <v>0.38838887743552902</v>
      </c>
      <c r="AC1000" s="3">
        <f t="shared" si="144"/>
        <v>0.80883709289183514</v>
      </c>
      <c r="AD1000" s="3">
        <f>AC1000*Ferez!$D$19</f>
        <v>0.40441854644591757</v>
      </c>
      <c r="AE1000" s="3">
        <f>(AD1000/1000)*(10000/Ferez!$D$21)</f>
        <v>1.0110463661147939E-2</v>
      </c>
      <c r="AF1000" s="3">
        <f t="shared" si="145"/>
        <v>0.58477525879657544</v>
      </c>
      <c r="AG1000" s="3">
        <f>AF1000*Ferez!$D$19</f>
        <v>0.29238762939828772</v>
      </c>
      <c r="AH1000" s="3">
        <f>(AG1000/1000)*(10000/Ferez!$D$21)</f>
        <v>7.3096907349571938E-3</v>
      </c>
      <c r="AI1000" s="3">
        <f>AE1000*Ferez!$D$20</f>
        <v>3.7071700090875771E-2</v>
      </c>
    </row>
    <row r="1001" spans="1:35" x14ac:dyDescent="0.25">
      <c r="A1001" s="4">
        <v>1857</v>
      </c>
      <c r="B1001" s="21" t="s">
        <v>3522</v>
      </c>
      <c r="C1001" s="104">
        <v>6</v>
      </c>
      <c r="D1001" s="22" t="s">
        <v>2723</v>
      </c>
      <c r="E1001" s="100">
        <v>42719</v>
      </c>
      <c r="F1001" s="100">
        <v>44204</v>
      </c>
      <c r="G1001" s="105">
        <v>4.0999999999999996</v>
      </c>
      <c r="H1001" s="20" t="s">
        <v>2853</v>
      </c>
      <c r="I1001" s="20" t="s">
        <v>2857</v>
      </c>
      <c r="J1001" s="13">
        <v>4260</v>
      </c>
      <c r="K1001" t="s">
        <v>79</v>
      </c>
      <c r="L1001" t="s">
        <v>78</v>
      </c>
      <c r="M1001" s="20" t="str">
        <f t="shared" si="139"/>
        <v>S</v>
      </c>
      <c r="N1001" s="3">
        <v>6.3</v>
      </c>
      <c r="O1001" s="23">
        <f t="shared" si="140"/>
        <v>3.11</v>
      </c>
      <c r="P1001" s="3">
        <v>9</v>
      </c>
      <c r="Q1001" s="3">
        <f>VLOOKUP(J1001,Aux_H_adj!$X$2:$Y$922,2,FALSE)</f>
        <v>6.5</v>
      </c>
      <c r="R1001" s="3">
        <f>VLOOKUP(J1001,Aux_H_adj!$X$2:$Z$922,3,FALSE)</f>
        <v>29.3</v>
      </c>
      <c r="S1001" s="3">
        <f t="shared" si="137"/>
        <v>2.8647889756541161</v>
      </c>
      <c r="T1001" s="3">
        <v>63.5</v>
      </c>
      <c r="U1001" s="23">
        <f t="shared" si="141"/>
        <v>10.97</v>
      </c>
      <c r="V1001" s="3">
        <f t="shared" si="138"/>
        <v>3.4918594514361838</v>
      </c>
      <c r="W1001" s="27">
        <f t="shared" si="142"/>
        <v>5.9999999999999995E-4</v>
      </c>
      <c r="X1001" s="27">
        <f t="shared" si="143"/>
        <v>1E-3</v>
      </c>
      <c r="Y1001" s="3">
        <f>VLOOKUP(K1001,SSP!$B$2:$D$113,3,FALSE)</f>
        <v>0.31000000000000155</v>
      </c>
      <c r="Z1001" s="3">
        <f>EXP(Ferez!$B$8+Ferez!$B$9*LN(X1001)+Ferez!$B$10*LN(O1001)+Ferez!$B$11*LN(Y1001))</f>
        <v>0.55148892819497586</v>
      </c>
      <c r="AA1001" s="3">
        <f>EXP(Ferez!$C$8+Ferez!$C$9*LN(Z1001))</f>
        <v>0.48204335777671398</v>
      </c>
      <c r="AB1001" s="3">
        <f>Ferez!$D$8+Ferez!$D$9*Z1001+Ferez!$D$10*AA1001</f>
        <v>0.40982687474975571</v>
      </c>
      <c r="AC1001" s="3">
        <f t="shared" si="144"/>
        <v>1.4433591607214455</v>
      </c>
      <c r="AD1001" s="3">
        <f>AC1001*Ferez!$D$19</f>
        <v>0.72167958036072277</v>
      </c>
      <c r="AE1001" s="3">
        <f>(AD1001/1000)*(10000/Ferez!$D$21)</f>
        <v>1.8041989509018069E-2</v>
      </c>
      <c r="AF1001" s="3">
        <f t="shared" si="145"/>
        <v>0.96131580294473151</v>
      </c>
      <c r="AG1001" s="3">
        <f>AF1001*Ferez!$D$19</f>
        <v>0.48065790147236576</v>
      </c>
      <c r="AH1001" s="3">
        <f>(AG1001/1000)*(10000/Ferez!$D$21)</f>
        <v>1.2016447536809145E-2</v>
      </c>
      <c r="AI1001" s="3">
        <f>AE1001*Ferez!$D$20</f>
        <v>6.6153961533066255E-2</v>
      </c>
    </row>
    <row r="1002" spans="1:35" x14ac:dyDescent="0.25">
      <c r="A1002" s="4">
        <v>1858</v>
      </c>
      <c r="B1002" s="21" t="s">
        <v>3522</v>
      </c>
      <c r="C1002" s="104">
        <v>6</v>
      </c>
      <c r="D1002" s="22" t="s">
        <v>2723</v>
      </c>
      <c r="E1002" s="100">
        <v>42719</v>
      </c>
      <c r="F1002" s="100">
        <v>44204</v>
      </c>
      <c r="G1002" s="105">
        <v>4.0999999999999996</v>
      </c>
      <c r="H1002" s="20" t="s">
        <v>2853</v>
      </c>
      <c r="I1002" s="20" t="s">
        <v>2858</v>
      </c>
      <c r="J1002" s="13">
        <v>4260</v>
      </c>
      <c r="K1002" t="s">
        <v>79</v>
      </c>
      <c r="L1002" t="s">
        <v>78</v>
      </c>
      <c r="M1002" s="20" t="str">
        <f t="shared" si="139"/>
        <v>S</v>
      </c>
      <c r="N1002" s="3">
        <v>6.3</v>
      </c>
      <c r="O1002" s="23">
        <f t="shared" si="140"/>
        <v>4.1100000000000003</v>
      </c>
      <c r="P1002" s="3">
        <v>12.4</v>
      </c>
      <c r="Q1002" s="3">
        <f>VLOOKUP(J1002,Aux_H_adj!$X$2:$Y$922,2,FALSE)</f>
        <v>6.5</v>
      </c>
      <c r="R1002" s="3">
        <f>VLOOKUP(J1002,Aux_H_adj!$X$2:$Z$922,3,FALSE)</f>
        <v>29.3</v>
      </c>
      <c r="S1002" s="3">
        <f t="shared" si="137"/>
        <v>3.9470425886790048</v>
      </c>
      <c r="T1002" s="3">
        <v>63.5</v>
      </c>
      <c r="U1002" s="23">
        <f t="shared" si="141"/>
        <v>15.12</v>
      </c>
      <c r="V1002" s="3">
        <f t="shared" si="138"/>
        <v>4.8128454790989146</v>
      </c>
      <c r="W1002" s="27">
        <f t="shared" si="142"/>
        <v>1.1999999999999999E-3</v>
      </c>
      <c r="X1002" s="27">
        <f t="shared" si="143"/>
        <v>1.8E-3</v>
      </c>
      <c r="Y1002" s="3">
        <f>VLOOKUP(K1002,SSP!$B$2:$D$113,3,FALSE)</f>
        <v>0.31000000000000155</v>
      </c>
      <c r="Z1002" s="3">
        <f>EXP(Ferez!$B$8+Ferez!$B$9*LN(X1002)+Ferez!$B$10*LN(O1002)+Ferez!$B$11*LN(Y1002))</f>
        <v>1.2565221943929641</v>
      </c>
      <c r="AA1002" s="3">
        <f>EXP(Ferez!$C$8+Ferez!$C$9*LN(Z1002))</f>
        <v>0.8880539119009323</v>
      </c>
      <c r="AB1002" s="3">
        <f>Ferez!$D$8+Ferez!$D$9*Z1002+Ferez!$D$10*AA1002</f>
        <v>0.46154678684818007</v>
      </c>
      <c r="AC1002" s="3">
        <f t="shared" si="144"/>
        <v>2.6061228931420763</v>
      </c>
      <c r="AD1002" s="3">
        <f>AC1002*Ferez!$D$19</f>
        <v>1.3030614465710382</v>
      </c>
      <c r="AE1002" s="3">
        <f>(AD1002/1000)*(10000/Ferez!$D$21)</f>
        <v>3.257653616427595E-2</v>
      </c>
      <c r="AF1002" s="3">
        <f t="shared" si="145"/>
        <v>1.718068981241144</v>
      </c>
      <c r="AG1002" s="3">
        <f>AF1002*Ferez!$D$19</f>
        <v>0.85903449062057202</v>
      </c>
      <c r="AH1002" s="3">
        <f>(AG1002/1000)*(10000/Ferez!$D$21)</f>
        <v>2.14758622655143E-2</v>
      </c>
      <c r="AI1002" s="3">
        <f>AE1002*Ferez!$D$20</f>
        <v>0.11944729926901181</v>
      </c>
    </row>
    <row r="1003" spans="1:35" x14ac:dyDescent="0.25">
      <c r="A1003" s="4">
        <v>1859</v>
      </c>
      <c r="B1003" s="21" t="s">
        <v>3522</v>
      </c>
      <c r="C1003" s="104">
        <v>6</v>
      </c>
      <c r="D1003" s="22" t="s">
        <v>2723</v>
      </c>
      <c r="E1003" s="100">
        <v>42719</v>
      </c>
      <c r="F1003" s="100">
        <v>44204</v>
      </c>
      <c r="G1003" s="105">
        <v>4.0999999999999996</v>
      </c>
      <c r="H1003" s="20" t="s">
        <v>2853</v>
      </c>
      <c r="I1003" s="20" t="s">
        <v>2859</v>
      </c>
      <c r="J1003" s="13">
        <v>4260</v>
      </c>
      <c r="K1003" t="s">
        <v>79</v>
      </c>
      <c r="L1003" t="s">
        <v>78</v>
      </c>
      <c r="M1003" s="20" t="str">
        <f t="shared" si="139"/>
        <v>S</v>
      </c>
      <c r="N1003" s="3">
        <v>6.3</v>
      </c>
      <c r="O1003" s="23">
        <f t="shared" si="140"/>
        <v>5.09</v>
      </c>
      <c r="P1003" s="3">
        <v>17</v>
      </c>
      <c r="Q1003" s="3">
        <f>VLOOKUP(J1003,Aux_H_adj!$X$2:$Y$922,2,FALSE)</f>
        <v>6.5</v>
      </c>
      <c r="R1003" s="3">
        <f>VLOOKUP(J1003,Aux_H_adj!$X$2:$Z$922,3,FALSE)</f>
        <v>29.3</v>
      </c>
      <c r="S1003" s="3">
        <f t="shared" si="137"/>
        <v>5.4112680651244416</v>
      </c>
      <c r="T1003" s="3">
        <v>63.5</v>
      </c>
      <c r="U1003" s="23">
        <f t="shared" si="141"/>
        <v>20.72</v>
      </c>
      <c r="V1003" s="3">
        <f t="shared" si="138"/>
        <v>6.5953808417281428</v>
      </c>
      <c r="W1003" s="27">
        <f t="shared" si="142"/>
        <v>2.3E-3</v>
      </c>
      <c r="X1003" s="27">
        <f t="shared" si="143"/>
        <v>3.3999999999999998E-3</v>
      </c>
      <c r="Y1003" s="3">
        <f>VLOOKUP(K1003,SSP!$B$2:$D$113,3,FALSE)</f>
        <v>0.31000000000000155</v>
      </c>
      <c r="Z1003" s="3">
        <f>EXP(Ferez!$B$8+Ferez!$B$9*LN(X1003)+Ferez!$B$10*LN(O1003)+Ferez!$B$11*LN(Y1003))</f>
        <v>2.8149202850373745</v>
      </c>
      <c r="AA1003" s="3">
        <f>EXP(Ferez!$C$8+Ferez!$C$9*LN(Z1003))</f>
        <v>1.6156541771086974</v>
      </c>
      <c r="AB1003" s="3">
        <f>Ferez!$D$8+Ferez!$D$9*Z1003+Ferez!$D$10*AA1003</f>
        <v>0.59051164111213561</v>
      </c>
      <c r="AC1003" s="3">
        <f t="shared" si="144"/>
        <v>5.0210861032582077</v>
      </c>
      <c r="AD1003" s="3">
        <f>AC1003*Ferez!$D$19</f>
        <v>2.5105430516291039</v>
      </c>
      <c r="AE1003" s="3">
        <f>(AD1003/1000)*(10000/Ferez!$D$21)</f>
        <v>6.2763576290727596E-2</v>
      </c>
      <c r="AF1003" s="3">
        <f t="shared" si="145"/>
        <v>3.4054319261495101</v>
      </c>
      <c r="AG1003" s="3">
        <f>AF1003*Ferez!$D$19</f>
        <v>1.702715963074755</v>
      </c>
      <c r="AH1003" s="3">
        <f>(AG1003/1000)*(10000/Ferez!$D$21)</f>
        <v>4.2567899076868872E-2</v>
      </c>
      <c r="AI1003" s="3">
        <f>AE1003*Ferez!$D$20</f>
        <v>0.23013311306600118</v>
      </c>
    </row>
    <row r="1004" spans="1:35" x14ac:dyDescent="0.25">
      <c r="A1004" s="4">
        <v>1853</v>
      </c>
      <c r="B1004" s="21" t="s">
        <v>3522</v>
      </c>
      <c r="C1004" s="104">
        <v>6</v>
      </c>
      <c r="D1004" s="22" t="s">
        <v>2723</v>
      </c>
      <c r="E1004" s="100">
        <v>42719</v>
      </c>
      <c r="F1004" s="100">
        <v>44204</v>
      </c>
      <c r="G1004" s="105">
        <v>4.0999999999999996</v>
      </c>
      <c r="H1004" s="20" t="s">
        <v>2851</v>
      </c>
      <c r="I1004" s="20" t="s">
        <v>2852</v>
      </c>
      <c r="J1004" s="13">
        <v>4261</v>
      </c>
      <c r="K1004" t="s">
        <v>4</v>
      </c>
      <c r="L1004" t="s">
        <v>142</v>
      </c>
      <c r="M1004" s="20" t="str">
        <f t="shared" si="139"/>
        <v>N</v>
      </c>
      <c r="N1004" s="3">
        <v>7.5</v>
      </c>
      <c r="O1004" s="23">
        <f t="shared" si="140"/>
        <v>7.5</v>
      </c>
      <c r="P1004" s="3">
        <v>34.200000000000003</v>
      </c>
      <c r="Q1004" s="3">
        <f>VLOOKUP(J1004,Aux_H_adj!$X$2:$Y$922,2,FALSE)</f>
        <v>34.200000000000003</v>
      </c>
      <c r="R1004" s="3">
        <f>VLOOKUP(J1004,Aux_H_adj!$X$2:$Z$922,3,FALSE)</f>
        <v>34.200000000000003</v>
      </c>
      <c r="S1004" s="3">
        <f t="shared" si="137"/>
        <v>10.886198107485642</v>
      </c>
      <c r="T1004" s="3">
        <v>43.1</v>
      </c>
      <c r="U1004" s="23">
        <f t="shared" si="141"/>
        <v>43.1</v>
      </c>
      <c r="V1004" s="3">
        <f t="shared" si="138"/>
        <v>13.719156094521379</v>
      </c>
      <c r="W1004" s="27">
        <f t="shared" si="142"/>
        <v>9.2999999999999992E-3</v>
      </c>
      <c r="X1004" s="27">
        <f t="shared" si="143"/>
        <v>1.4800000000000001E-2</v>
      </c>
      <c r="Y1004" s="3">
        <f>VLOOKUP(K1004,SSP!$B$2:$D$113,3,FALSE)</f>
        <v>0.46000000000000074</v>
      </c>
      <c r="Z1004" s="3">
        <f>EXP(Ferez!$B$8+Ferez!$B$9*LN(X1004)+Ferez!$B$10*LN(O1004)+Ferez!$B$11*LN(Y1004))</f>
        <v>24.554866142006048</v>
      </c>
      <c r="AA1004" s="3">
        <f>EXP(Ferez!$C$8+Ferez!$C$9*LN(Z1004))</f>
        <v>8.0593203440659398</v>
      </c>
      <c r="AB1004" s="3">
        <f>Ferez!$D$8+Ferez!$D$9*Z1004+Ferez!$D$10*AA1004</f>
        <v>2.7091694840627984</v>
      </c>
      <c r="AC1004" s="3">
        <f t="shared" si="144"/>
        <v>35.323355970134784</v>
      </c>
      <c r="AD1004" s="3">
        <f>AC1004*Ferez!$D$19</f>
        <v>17.661677985067392</v>
      </c>
      <c r="AE1004" s="3">
        <f>(AD1004/1000)*(10000/Ferez!$D$21)</f>
        <v>0.4415419496266848</v>
      </c>
      <c r="AF1004" s="3">
        <f t="shared" si="145"/>
        <v>27.264035626068846</v>
      </c>
      <c r="AG1004" s="3">
        <f>AF1004*Ferez!$D$19</f>
        <v>13.632017813034423</v>
      </c>
      <c r="AH1004" s="3">
        <f>(AG1004/1000)*(10000/Ferez!$D$21)</f>
        <v>0.34080044532586057</v>
      </c>
      <c r="AI1004" s="3">
        <f>AE1004*Ferez!$D$20</f>
        <v>1.6189871486311775</v>
      </c>
    </row>
    <row r="1005" spans="1:35" x14ac:dyDescent="0.25">
      <c r="A1005" s="4">
        <v>1852</v>
      </c>
      <c r="B1005" s="21" t="s">
        <v>3522</v>
      </c>
      <c r="C1005" s="104">
        <v>6</v>
      </c>
      <c r="D1005" s="22" t="s">
        <v>2723</v>
      </c>
      <c r="E1005" s="100">
        <v>42719</v>
      </c>
      <c r="F1005" s="100">
        <v>44204</v>
      </c>
      <c r="G1005" s="105">
        <v>4.0999999999999996</v>
      </c>
      <c r="H1005" s="20" t="s">
        <v>2849</v>
      </c>
      <c r="I1005" s="20" t="s">
        <v>2850</v>
      </c>
      <c r="J1005" s="13">
        <v>4262</v>
      </c>
      <c r="K1005" t="s">
        <v>4</v>
      </c>
      <c r="L1005" t="s">
        <v>142</v>
      </c>
      <c r="M1005" s="20" t="str">
        <f t="shared" si="139"/>
        <v>N</v>
      </c>
      <c r="N1005" s="3">
        <v>8.1999999999999993</v>
      </c>
      <c r="O1005" s="23">
        <f t="shared" si="140"/>
        <v>8.1999999999999993</v>
      </c>
      <c r="P1005" s="3">
        <v>29.8</v>
      </c>
      <c r="Q1005" s="3">
        <f>VLOOKUP(J1005,Aux_H_adj!$X$2:$Y$922,2,FALSE)</f>
        <v>29.8</v>
      </c>
      <c r="R1005" s="3">
        <f>VLOOKUP(J1005,Aux_H_adj!$X$2:$Z$922,3,FALSE)</f>
        <v>29.8</v>
      </c>
      <c r="S1005" s="3">
        <f t="shared" si="137"/>
        <v>9.4856346082769623</v>
      </c>
      <c r="T1005" s="3">
        <v>39</v>
      </c>
      <c r="U1005" s="23">
        <f t="shared" si="141"/>
        <v>39</v>
      </c>
      <c r="V1005" s="3">
        <f t="shared" si="138"/>
        <v>12.414085561167836</v>
      </c>
      <c r="W1005" s="27">
        <f t="shared" si="142"/>
        <v>7.1000000000000004E-3</v>
      </c>
      <c r="X1005" s="27">
        <f t="shared" si="143"/>
        <v>1.21E-2</v>
      </c>
      <c r="Y1005" s="3">
        <f>VLOOKUP(K1005,SSP!$B$2:$D$113,3,FALSE)</f>
        <v>0.46000000000000074</v>
      </c>
      <c r="Z1005" s="3">
        <f>EXP(Ferez!$B$8+Ferez!$B$9*LN(X1005)+Ferez!$B$10*LN(O1005)+Ferez!$B$11*LN(Y1005))</f>
        <v>22.11755547248508</v>
      </c>
      <c r="AA1005" s="3">
        <f>EXP(Ferez!$C$8+Ferez!$C$9*LN(Z1005))</f>
        <v>7.4578329252648761</v>
      </c>
      <c r="AB1005" s="3">
        <f>Ferez!$D$8+Ferez!$D$9*Z1005+Ferez!$D$10*AA1005</f>
        <v>2.4612161438540521</v>
      </c>
      <c r="AC1005" s="3">
        <f t="shared" si="144"/>
        <v>32.036604541604007</v>
      </c>
      <c r="AD1005" s="3">
        <f>AC1005*Ferez!$D$19</f>
        <v>16.018302270802003</v>
      </c>
      <c r="AE1005" s="3">
        <f>(AD1005/1000)*(10000/Ferez!$D$21)</f>
        <v>0.40045755677005013</v>
      </c>
      <c r="AF1005" s="3">
        <f t="shared" si="145"/>
        <v>24.578771616339132</v>
      </c>
      <c r="AG1005" s="3">
        <f>AF1005*Ferez!$D$19</f>
        <v>12.289385808169566</v>
      </c>
      <c r="AH1005" s="3">
        <f>(AG1005/1000)*(10000/Ferez!$D$21)</f>
        <v>0.30723464520423915</v>
      </c>
      <c r="AI1005" s="3">
        <f>AE1005*Ferez!$D$20</f>
        <v>1.468344374823517</v>
      </c>
    </row>
    <row r="1006" spans="1:35" x14ac:dyDescent="0.25">
      <c r="A1006" s="4">
        <v>1850</v>
      </c>
      <c r="B1006" s="21" t="s">
        <v>3522</v>
      </c>
      <c r="C1006" s="104">
        <v>6</v>
      </c>
      <c r="D1006" s="22" t="s">
        <v>2723</v>
      </c>
      <c r="E1006" s="100">
        <v>42719</v>
      </c>
      <c r="F1006" s="100">
        <v>44204</v>
      </c>
      <c r="G1006" s="105">
        <v>4.0999999999999996</v>
      </c>
      <c r="H1006" s="20" t="s">
        <v>2846</v>
      </c>
      <c r="I1006" s="20" t="s">
        <v>2847</v>
      </c>
      <c r="J1006" s="13">
        <v>4263</v>
      </c>
      <c r="K1006" t="s">
        <v>4</v>
      </c>
      <c r="L1006" t="s">
        <v>142</v>
      </c>
      <c r="M1006" s="20" t="str">
        <f t="shared" si="139"/>
        <v>S</v>
      </c>
      <c r="N1006" s="3">
        <v>8.1</v>
      </c>
      <c r="O1006" s="23">
        <f t="shared" si="140"/>
        <v>6.39</v>
      </c>
      <c r="P1006" s="3">
        <v>25.8</v>
      </c>
      <c r="Q1006" s="3">
        <f>VLOOKUP(J1006,Aux_H_adj!$X$2:$Y$922,2,FALSE)</f>
        <v>25.8</v>
      </c>
      <c r="R1006" s="3">
        <f>VLOOKUP(J1006,Aux_H_adj!$X$2:$Z$922,3,FALSE)</f>
        <v>33</v>
      </c>
      <c r="S1006" s="3">
        <f t="shared" si="137"/>
        <v>8.2123950635418002</v>
      </c>
      <c r="T1006" s="3">
        <v>50.8</v>
      </c>
      <c r="U1006" s="23">
        <f t="shared" si="141"/>
        <v>31.45</v>
      </c>
      <c r="V1006" s="3">
        <f t="shared" si="138"/>
        <v>10.010845920480216</v>
      </c>
      <c r="W1006" s="27">
        <f t="shared" si="142"/>
        <v>5.3E-3</v>
      </c>
      <c r="X1006" s="27">
        <f t="shared" si="143"/>
        <v>7.9000000000000008E-3</v>
      </c>
      <c r="Y1006" s="3">
        <f>VLOOKUP(K1006,SSP!$B$2:$D$113,3,FALSE)</f>
        <v>0.46000000000000074</v>
      </c>
      <c r="Z1006" s="3">
        <f>EXP(Ferez!$B$8+Ferez!$B$9*LN(X1006)+Ferez!$B$10*LN(O1006)+Ferez!$B$11*LN(Y1006))</f>
        <v>11.631452901030924</v>
      </c>
      <c r="AA1006" s="3">
        <f>EXP(Ferez!$C$8+Ferez!$C$9*LN(Z1006))</f>
        <v>4.629418886865456</v>
      </c>
      <c r="AB1006" s="3">
        <f>Ferez!$D$8+Ferez!$D$9*Z1006+Ferez!$D$10*AA1006</f>
        <v>1.4151865249302744</v>
      </c>
      <c r="AC1006" s="3">
        <f t="shared" si="144"/>
        <v>17.676058312826655</v>
      </c>
      <c r="AD1006" s="3">
        <f>AC1006*Ferez!$D$19</f>
        <v>8.8380291564133273</v>
      </c>
      <c r="AE1006" s="3">
        <f>(AD1006/1000)*(10000/Ferez!$D$21)</f>
        <v>0.22095072891033318</v>
      </c>
      <c r="AF1006" s="3">
        <f t="shared" si="145"/>
        <v>13.046639425961198</v>
      </c>
      <c r="AG1006" s="3">
        <f>AF1006*Ferez!$D$19</f>
        <v>6.5233197129805989</v>
      </c>
      <c r="AH1006" s="3">
        <f>(AG1006/1000)*(10000/Ferez!$D$21)</f>
        <v>0.16308299282451497</v>
      </c>
      <c r="AI1006" s="3">
        <f>AE1006*Ferez!$D$20</f>
        <v>0.8101526726712216</v>
      </c>
    </row>
    <row r="1007" spans="1:35" x14ac:dyDescent="0.25">
      <c r="A1007" s="4">
        <v>1851</v>
      </c>
      <c r="B1007" s="21" t="s">
        <v>3522</v>
      </c>
      <c r="C1007" s="104">
        <v>6</v>
      </c>
      <c r="D1007" s="22" t="s">
        <v>2723</v>
      </c>
      <c r="E1007" s="100">
        <v>42719</v>
      </c>
      <c r="F1007" s="100">
        <v>44204</v>
      </c>
      <c r="G1007" s="105">
        <v>4.0999999999999996</v>
      </c>
      <c r="H1007" s="20" t="s">
        <v>2846</v>
      </c>
      <c r="I1007" s="20" t="s">
        <v>2848</v>
      </c>
      <c r="J1007" s="13">
        <v>4263</v>
      </c>
      <c r="K1007" t="s">
        <v>4</v>
      </c>
      <c r="L1007" t="s">
        <v>142</v>
      </c>
      <c r="M1007" s="20" t="str">
        <f t="shared" si="139"/>
        <v>S</v>
      </c>
      <c r="N1007" s="3">
        <v>8.1</v>
      </c>
      <c r="O1007" s="23">
        <f t="shared" si="140"/>
        <v>8.1</v>
      </c>
      <c r="P1007" s="3">
        <v>33</v>
      </c>
      <c r="Q1007" s="3">
        <f>VLOOKUP(J1007,Aux_H_adj!$X$2:$Y$922,2,FALSE)</f>
        <v>25.8</v>
      </c>
      <c r="R1007" s="3">
        <f>VLOOKUP(J1007,Aux_H_adj!$X$2:$Z$922,3,FALSE)</f>
        <v>33</v>
      </c>
      <c r="S1007" s="3">
        <f t="shared" si="137"/>
        <v>10.504226244065093</v>
      </c>
      <c r="T1007" s="3">
        <v>50.8</v>
      </c>
      <c r="U1007" s="23">
        <f t="shared" si="141"/>
        <v>40.229999999999997</v>
      </c>
      <c r="V1007" s="3">
        <f t="shared" si="138"/>
        <v>12.805606721173898</v>
      </c>
      <c r="W1007" s="27">
        <f t="shared" si="142"/>
        <v>8.6999999999999994E-3</v>
      </c>
      <c r="X1007" s="27">
        <f t="shared" si="143"/>
        <v>1.29E-2</v>
      </c>
      <c r="Y1007" s="3">
        <f>VLOOKUP(K1007,SSP!$B$2:$D$113,3,FALSE)</f>
        <v>0.46000000000000074</v>
      </c>
      <c r="Z1007" s="3">
        <f>EXP(Ferez!$B$8+Ferez!$B$9*LN(X1007)+Ferez!$B$10*LN(O1007)+Ferez!$B$11*LN(Y1007))</f>
        <v>23.221327559732078</v>
      </c>
      <c r="AA1007" s="3">
        <f>EXP(Ferez!$C$8+Ferez!$C$9*LN(Z1007))</f>
        <v>7.7322387535446655</v>
      </c>
      <c r="AB1007" s="3">
        <f>Ferez!$D$8+Ferez!$D$9*Z1007+Ferez!$D$10*AA1007</f>
        <v>2.5733318777920218</v>
      </c>
      <c r="AC1007" s="3">
        <f t="shared" si="144"/>
        <v>33.526898191068767</v>
      </c>
      <c r="AD1007" s="3">
        <f>AC1007*Ferez!$D$19</f>
        <v>16.763449095534384</v>
      </c>
      <c r="AE1007" s="3">
        <f>(AD1007/1000)*(10000/Ferez!$D$21)</f>
        <v>0.41908622738835954</v>
      </c>
      <c r="AF1007" s="3">
        <f t="shared" si="145"/>
        <v>25.7946594375241</v>
      </c>
      <c r="AG1007" s="3">
        <f>AF1007*Ferez!$D$19</f>
        <v>12.89732971876205</v>
      </c>
      <c r="AH1007" s="3">
        <f>(AG1007/1000)*(10000/Ferez!$D$21)</f>
        <v>0.32243324296905129</v>
      </c>
      <c r="AI1007" s="3">
        <f>AE1007*Ferez!$D$20</f>
        <v>1.5366495004239848</v>
      </c>
    </row>
    <row r="1008" spans="1:35" x14ac:dyDescent="0.25">
      <c r="A1008" s="4">
        <v>1849</v>
      </c>
      <c r="B1008" s="21" t="s">
        <v>3522</v>
      </c>
      <c r="C1008" s="104">
        <v>6</v>
      </c>
      <c r="D1008" s="22" t="s">
        <v>2723</v>
      </c>
      <c r="E1008" s="100">
        <v>42719</v>
      </c>
      <c r="F1008" s="100">
        <v>44204</v>
      </c>
      <c r="G1008" s="105">
        <v>4.0999999999999996</v>
      </c>
      <c r="H1008" s="20" t="s">
        <v>2844</v>
      </c>
      <c r="I1008" s="20" t="s">
        <v>2845</v>
      </c>
      <c r="J1008" s="13">
        <v>4264</v>
      </c>
      <c r="K1008" t="s">
        <v>5</v>
      </c>
      <c r="L1008" t="s">
        <v>186</v>
      </c>
      <c r="M1008" s="20" t="str">
        <f t="shared" si="139"/>
        <v>N</v>
      </c>
      <c r="N1008" s="3">
        <v>5</v>
      </c>
      <c r="O1008" s="23">
        <f t="shared" si="140"/>
        <v>5</v>
      </c>
      <c r="P1008" s="3">
        <v>17.3</v>
      </c>
      <c r="Q1008" s="3">
        <f>VLOOKUP(J1008,Aux_H_adj!$X$2:$Y$922,2,FALSE)</f>
        <v>17.3</v>
      </c>
      <c r="R1008" s="3">
        <f>VLOOKUP(J1008,Aux_H_adj!$X$2:$Z$922,3,FALSE)</f>
        <v>17.3</v>
      </c>
      <c r="S1008" s="3">
        <f t="shared" si="137"/>
        <v>5.5067610309795789</v>
      </c>
      <c r="T1008" s="3">
        <v>21.5</v>
      </c>
      <c r="U1008" s="23">
        <f t="shared" si="141"/>
        <v>21.5</v>
      </c>
      <c r="V1008" s="3">
        <f t="shared" si="138"/>
        <v>6.8436625529514998</v>
      </c>
      <c r="W1008" s="27">
        <f t="shared" si="142"/>
        <v>2.3999999999999998E-3</v>
      </c>
      <c r="X1008" s="27">
        <f t="shared" si="143"/>
        <v>3.7000000000000002E-3</v>
      </c>
      <c r="Y1008" s="3">
        <f>VLOOKUP(K1008,SSP!$B$2:$D$113,3,FALSE)</f>
        <v>0.39999999999999974</v>
      </c>
      <c r="Z1008" s="3">
        <f>EXP(Ferez!$B$8+Ferez!$B$9*LN(X1008)+Ferez!$B$10*LN(O1008)+Ferez!$B$11*LN(Y1008))</f>
        <v>3.889328271682106</v>
      </c>
      <c r="AA1008" s="3">
        <f>EXP(Ferez!$C$8+Ferez!$C$9*LN(Z1008))</f>
        <v>2.0536541276012081</v>
      </c>
      <c r="AB1008" s="3">
        <f>Ferez!$D$8+Ferez!$D$9*Z1008+Ferez!$D$10*AA1008</f>
        <v>0.68491021181783973</v>
      </c>
      <c r="AC1008" s="3">
        <f t="shared" si="144"/>
        <v>6.6278926111011547</v>
      </c>
      <c r="AD1008" s="3">
        <f>AC1008*Ferez!$D$19</f>
        <v>3.3139463055505773</v>
      </c>
      <c r="AE1008" s="3">
        <f>(AD1008/1000)*(10000/Ferez!$D$21)</f>
        <v>8.2848657638764436E-2</v>
      </c>
      <c r="AF1008" s="3">
        <f t="shared" si="145"/>
        <v>4.5742384834999461</v>
      </c>
      <c r="AG1008" s="3">
        <f>AF1008*Ferez!$D$19</f>
        <v>2.2871192417499731</v>
      </c>
      <c r="AH1008" s="3">
        <f>(AG1008/1000)*(10000/Ferez!$D$21)</f>
        <v>5.7177981043749326E-2</v>
      </c>
      <c r="AI1008" s="3">
        <f>AE1008*Ferez!$D$20</f>
        <v>0.30377841134213623</v>
      </c>
    </row>
    <row r="1009" spans="1:35" x14ac:dyDescent="0.25">
      <c r="A1009" s="4">
        <v>1848</v>
      </c>
      <c r="B1009" s="21" t="s">
        <v>3522</v>
      </c>
      <c r="C1009" s="104">
        <v>6</v>
      </c>
      <c r="D1009" s="22" t="s">
        <v>2723</v>
      </c>
      <c r="E1009" s="100">
        <v>42719</v>
      </c>
      <c r="F1009" s="100">
        <v>44204</v>
      </c>
      <c r="G1009" s="105">
        <v>4.0999999999999996</v>
      </c>
      <c r="H1009" s="20" t="s">
        <v>2842</v>
      </c>
      <c r="I1009" s="20" t="s">
        <v>2843</v>
      </c>
      <c r="J1009" s="13">
        <v>4265</v>
      </c>
      <c r="K1009" t="s">
        <v>12</v>
      </c>
      <c r="L1009" t="s">
        <v>30</v>
      </c>
      <c r="M1009" s="20" t="str">
        <f t="shared" si="139"/>
        <v>N</v>
      </c>
      <c r="N1009" s="3">
        <v>5.8</v>
      </c>
      <c r="O1009" s="23">
        <f t="shared" si="140"/>
        <v>5.8</v>
      </c>
      <c r="P1009" s="3">
        <v>20.6</v>
      </c>
      <c r="Q1009" s="3">
        <f>VLOOKUP(J1009,Aux_H_adj!$X$2:$Y$922,2,FALSE)</f>
        <v>20.6</v>
      </c>
      <c r="R1009" s="3">
        <f>VLOOKUP(J1009,Aux_H_adj!$X$2:$Z$922,3,FALSE)</f>
        <v>20.6</v>
      </c>
      <c r="S1009" s="3">
        <f t="shared" si="137"/>
        <v>6.5571836553860887</v>
      </c>
      <c r="T1009" s="3">
        <v>29.4</v>
      </c>
      <c r="U1009" s="23">
        <f t="shared" si="141"/>
        <v>29.4</v>
      </c>
      <c r="V1009" s="3">
        <f t="shared" si="138"/>
        <v>9.3583106538034464</v>
      </c>
      <c r="W1009" s="27">
        <f t="shared" si="142"/>
        <v>3.3999999999999998E-3</v>
      </c>
      <c r="X1009" s="27">
        <f t="shared" si="143"/>
        <v>6.8999999999999999E-3</v>
      </c>
      <c r="Y1009" s="3">
        <f>VLOOKUP(K1009,SSP!$B$2:$D$113,3,FALSE)</f>
        <v>0.7000000000000004</v>
      </c>
      <c r="Z1009" s="3">
        <f>EXP(Ferez!$B$8+Ferez!$B$9*LN(X1009)+Ferez!$B$10*LN(O1009)+Ferez!$B$11*LN(Y1009))</f>
        <v>14.322883842469311</v>
      </c>
      <c r="AA1009" s="3">
        <f>EXP(Ferez!$C$8+Ferez!$C$9*LN(Z1009))</f>
        <v>5.4025397723161497</v>
      </c>
      <c r="AB1009" s="3">
        <f>Ferez!$D$8+Ferez!$D$9*Z1009+Ferez!$D$10*AA1009</f>
        <v>1.6796009622930512</v>
      </c>
      <c r="AC1009" s="3">
        <f t="shared" si="144"/>
        <v>21.405024577078514</v>
      </c>
      <c r="AD1009" s="3">
        <f>AC1009*Ferez!$D$19</f>
        <v>10.702512288539257</v>
      </c>
      <c r="AE1009" s="3">
        <f>(AD1009/1000)*(10000/Ferez!$D$21)</f>
        <v>0.26756280721348141</v>
      </c>
      <c r="AF1009" s="3">
        <f t="shared" si="145"/>
        <v>16.002484804762361</v>
      </c>
      <c r="AG1009" s="3">
        <f>AF1009*Ferez!$D$19</f>
        <v>8.0012424023811803</v>
      </c>
      <c r="AH1009" s="3">
        <f>(AG1009/1000)*(10000/Ferez!$D$21)</f>
        <v>0.20003106005952953</v>
      </c>
      <c r="AI1009" s="3">
        <f>AE1009*Ferez!$D$20</f>
        <v>0.98106362644943179</v>
      </c>
    </row>
    <row r="1010" spans="1:35" x14ac:dyDescent="0.25">
      <c r="A1010" s="4">
        <v>1845</v>
      </c>
      <c r="B1010" s="21" t="s">
        <v>3522</v>
      </c>
      <c r="C1010" s="104">
        <v>6</v>
      </c>
      <c r="D1010" s="22" t="s">
        <v>2723</v>
      </c>
      <c r="E1010" s="100">
        <v>42719</v>
      </c>
      <c r="F1010" s="100">
        <v>44204</v>
      </c>
      <c r="G1010" s="105">
        <v>4.0999999999999996</v>
      </c>
      <c r="H1010" s="20" t="s">
        <v>2839</v>
      </c>
      <c r="I1010" s="20" t="s">
        <v>2840</v>
      </c>
      <c r="J1010" s="13">
        <v>4266</v>
      </c>
      <c r="K1010" t="s">
        <v>4</v>
      </c>
      <c r="L1010" t="s">
        <v>142</v>
      </c>
      <c r="M1010" s="20" t="str">
        <f t="shared" si="139"/>
        <v>S</v>
      </c>
      <c r="N1010" s="3">
        <v>5.5</v>
      </c>
      <c r="O1010" s="23">
        <f t="shared" si="140"/>
        <v>5.5</v>
      </c>
      <c r="P1010" s="3">
        <v>14.3</v>
      </c>
      <c r="Q1010" s="3">
        <f>VLOOKUP(J1010,Aux_H_adj!$X$2:$Y$922,2,FALSE)</f>
        <v>5.7</v>
      </c>
      <c r="R1010" s="3">
        <f>VLOOKUP(J1010,Aux_H_adj!$X$2:$Z$922,3,FALSE)</f>
        <v>14.3</v>
      </c>
      <c r="S1010" s="3">
        <f t="shared" si="137"/>
        <v>4.5518313724282073</v>
      </c>
      <c r="T1010" s="3">
        <v>26.5</v>
      </c>
      <c r="U1010" s="23">
        <f t="shared" si="141"/>
        <v>17.43</v>
      </c>
      <c r="V1010" s="3">
        <f t="shared" si="138"/>
        <v>5.5481413161834716</v>
      </c>
      <c r="W1010" s="27">
        <f t="shared" si="142"/>
        <v>1.6000000000000001E-3</v>
      </c>
      <c r="X1010" s="27">
        <f t="shared" si="143"/>
        <v>2.3999999999999998E-3</v>
      </c>
      <c r="Y1010" s="3">
        <f>VLOOKUP(K1010,SSP!$B$2:$D$113,3,FALSE)</f>
        <v>0.46000000000000074</v>
      </c>
      <c r="Z1010" s="3">
        <f>EXP(Ferez!$B$8+Ferez!$B$9*LN(X1010)+Ferez!$B$10*LN(O1010)+Ferez!$B$11*LN(Y1010))</f>
        <v>3.2664697340116189</v>
      </c>
      <c r="AA1010" s="3">
        <f>EXP(Ferez!$C$8+Ferez!$C$9*LN(Z1010))</f>
        <v>1.804217838666849</v>
      </c>
      <c r="AB1010" s="3">
        <f>Ferez!$D$8+Ferez!$D$9*Z1010+Ferez!$D$10*AA1010</f>
        <v>0.62979877993091349</v>
      </c>
      <c r="AC1010" s="3">
        <f t="shared" si="144"/>
        <v>5.7004863526093814</v>
      </c>
      <c r="AD1010" s="3">
        <f>AC1010*Ferez!$D$19</f>
        <v>2.8502431763046907</v>
      </c>
      <c r="AE1010" s="3">
        <f>(AD1010/1000)*(10000/Ferez!$D$21)</f>
        <v>7.1256079407617259E-2</v>
      </c>
      <c r="AF1010" s="3">
        <f t="shared" si="145"/>
        <v>3.8962685139425322</v>
      </c>
      <c r="AG1010" s="3">
        <f>AF1010*Ferez!$D$19</f>
        <v>1.9481342569712661</v>
      </c>
      <c r="AH1010" s="3">
        <f>(AG1010/1000)*(10000/Ferez!$D$21)</f>
        <v>4.8703356424281655E-2</v>
      </c>
      <c r="AI1010" s="3">
        <f>AE1010*Ferez!$D$20</f>
        <v>0.26127229116126327</v>
      </c>
    </row>
    <row r="1011" spans="1:35" x14ac:dyDescent="0.25">
      <c r="A1011" s="4">
        <v>1846</v>
      </c>
      <c r="B1011" s="21" t="s">
        <v>3522</v>
      </c>
      <c r="C1011" s="104">
        <v>6</v>
      </c>
      <c r="D1011" s="22" t="s">
        <v>2723</v>
      </c>
      <c r="E1011" s="100">
        <v>42719</v>
      </c>
      <c r="F1011" s="100">
        <v>44204</v>
      </c>
      <c r="G1011" s="105">
        <v>4.0999999999999996</v>
      </c>
      <c r="H1011" s="20" t="s">
        <v>2839</v>
      </c>
      <c r="I1011" s="20" t="s">
        <v>2841</v>
      </c>
      <c r="J1011" s="13">
        <v>4266</v>
      </c>
      <c r="K1011" t="s">
        <v>4</v>
      </c>
      <c r="L1011" t="s">
        <v>142</v>
      </c>
      <c r="M1011" s="20" t="str">
        <f t="shared" si="139"/>
        <v>S</v>
      </c>
      <c r="N1011" s="3">
        <v>5.5</v>
      </c>
      <c r="O1011" s="23">
        <f t="shared" si="140"/>
        <v>1.69</v>
      </c>
      <c r="P1011" s="3">
        <v>5.7</v>
      </c>
      <c r="Q1011" s="3">
        <f>VLOOKUP(J1011,Aux_H_adj!$X$2:$Y$922,2,FALSE)</f>
        <v>5.7</v>
      </c>
      <c r="R1011" s="3">
        <f>VLOOKUP(J1011,Aux_H_adj!$X$2:$Z$922,3,FALSE)</f>
        <v>14.3</v>
      </c>
      <c r="S1011" s="3">
        <f t="shared" si="137"/>
        <v>1.8143663512476069</v>
      </c>
      <c r="T1011" s="3">
        <v>26.5</v>
      </c>
      <c r="U1011" s="23">
        <f t="shared" si="141"/>
        <v>6.95</v>
      </c>
      <c r="V1011" s="3">
        <f t="shared" si="138"/>
        <v>2.2122537089773453</v>
      </c>
      <c r="W1011" s="27">
        <f t="shared" si="142"/>
        <v>2.9999999999999997E-4</v>
      </c>
      <c r="X1011" s="27">
        <f t="shared" si="143"/>
        <v>4.0000000000000002E-4</v>
      </c>
      <c r="Y1011" s="3">
        <f>VLOOKUP(K1011,SSP!$B$2:$D$113,3,FALSE)</f>
        <v>0.46000000000000074</v>
      </c>
      <c r="Z1011" s="3">
        <f>EXP(Ferez!$B$8+Ferez!$B$9*LN(X1011)+Ferez!$B$10*LN(O1011)+Ferez!$B$11*LN(Y1011))</f>
        <v>0.19321556568967324</v>
      </c>
      <c r="AA1011" s="3">
        <f>EXP(Ferez!$C$8+Ferez!$C$9*LN(Z1011))</f>
        <v>0.22137201082933086</v>
      </c>
      <c r="AB1011" s="3">
        <f>Ferez!$D$8+Ferez!$D$9*Z1011+Ferez!$D$10*AA1011</f>
        <v>0.38823075196178181</v>
      </c>
      <c r="AC1011" s="3">
        <f t="shared" si="144"/>
        <v>0.80281832848078594</v>
      </c>
      <c r="AD1011" s="3">
        <f>AC1011*Ferez!$D$19</f>
        <v>0.40140916424039297</v>
      </c>
      <c r="AE1011" s="3">
        <f>(AD1011/1000)*(10000/Ferez!$D$21)</f>
        <v>1.0035229106009824E-2</v>
      </c>
      <c r="AF1011" s="3">
        <f t="shared" si="145"/>
        <v>0.58144631765145505</v>
      </c>
      <c r="AG1011" s="3">
        <f>AF1011*Ferez!$D$19</f>
        <v>0.29072315882572752</v>
      </c>
      <c r="AH1011" s="3">
        <f>(AG1011/1000)*(10000/Ferez!$D$21)</f>
        <v>7.2680789706431881E-3</v>
      </c>
      <c r="AI1011" s="3">
        <f>AE1011*Ferez!$D$20</f>
        <v>3.6795840055369351E-2</v>
      </c>
    </row>
    <row r="1012" spans="1:35" x14ac:dyDescent="0.25">
      <c r="A1012" s="4">
        <v>1844</v>
      </c>
      <c r="B1012" s="21" t="s">
        <v>3522</v>
      </c>
      <c r="C1012" s="104">
        <v>6</v>
      </c>
      <c r="D1012" s="22" t="s">
        <v>2723</v>
      </c>
      <c r="E1012" s="100">
        <v>42719</v>
      </c>
      <c r="F1012" s="100">
        <v>44204</v>
      </c>
      <c r="G1012" s="105">
        <v>4.0999999999999996</v>
      </c>
      <c r="H1012" s="20" t="s">
        <v>2837</v>
      </c>
      <c r="I1012" s="20" t="s">
        <v>2838</v>
      </c>
      <c r="J1012" s="13">
        <v>4267</v>
      </c>
      <c r="K1012" t="s">
        <v>197</v>
      </c>
      <c r="L1012" t="s">
        <v>67</v>
      </c>
      <c r="M1012" s="20" t="str">
        <f t="shared" si="139"/>
        <v>N</v>
      </c>
      <c r="N1012" s="3">
        <v>10</v>
      </c>
      <c r="O1012" s="23">
        <f t="shared" si="140"/>
        <v>10</v>
      </c>
      <c r="P1012" s="3">
        <v>57.8</v>
      </c>
      <c r="Q1012" s="3">
        <f>VLOOKUP(J1012,Aux_H_adj!$X$2:$Y$922,2,FALSE)</f>
        <v>57.8</v>
      </c>
      <c r="R1012" s="3">
        <f>VLOOKUP(J1012,Aux_H_adj!$X$2:$Z$922,3,FALSE)</f>
        <v>57.8</v>
      </c>
      <c r="S1012" s="3">
        <f t="shared" si="137"/>
        <v>18.398311421423102</v>
      </c>
      <c r="T1012" s="3">
        <v>73</v>
      </c>
      <c r="U1012" s="23">
        <f t="shared" si="141"/>
        <v>73</v>
      </c>
      <c r="V1012" s="3">
        <f t="shared" si="138"/>
        <v>23.236621691416719</v>
      </c>
      <c r="W1012" s="27">
        <f t="shared" si="142"/>
        <v>2.6599999999999999E-2</v>
      </c>
      <c r="X1012" s="27">
        <f t="shared" si="143"/>
        <v>4.24E-2</v>
      </c>
      <c r="Y1012" s="3">
        <f>VLOOKUP(K1012,SSP!$B$2:$D$113,3,FALSE)</f>
        <v>0.41000000000000009</v>
      </c>
      <c r="Z1012" s="3">
        <f>EXP(Ferez!$B$8+Ferez!$B$9*LN(X1012)+Ferez!$B$10*LN(O1012)+Ferez!$B$11*LN(Y1012))</f>
        <v>77.824171916205515</v>
      </c>
      <c r="AA1012" s="3">
        <f>EXP(Ferez!$C$8+Ferez!$C$9*LN(Z1012))</f>
        <v>18.96742068860452</v>
      </c>
      <c r="AB1012" s="3">
        <f>Ferez!$D$8+Ferez!$D$9*Z1012+Ferez!$D$10*AA1012</f>
        <v>8.321330375640958</v>
      </c>
      <c r="AC1012" s="3">
        <f t="shared" si="144"/>
        <v>105.11292298045099</v>
      </c>
      <c r="AD1012" s="3">
        <f>AC1012*Ferez!$D$19</f>
        <v>52.556461490225495</v>
      </c>
      <c r="AE1012" s="3">
        <f>(AD1012/1000)*(10000/Ferez!$D$21)</f>
        <v>1.3139115372556374</v>
      </c>
      <c r="AF1012" s="3">
        <f t="shared" si="145"/>
        <v>86.145502291846469</v>
      </c>
      <c r="AG1012" s="3">
        <f>AF1012*Ferez!$D$19</f>
        <v>43.072751145923235</v>
      </c>
      <c r="AH1012" s="3">
        <f>(AG1012/1000)*(10000/Ferez!$D$21)</f>
        <v>1.0768187786480807</v>
      </c>
      <c r="AI1012" s="3">
        <f>AE1012*Ferez!$D$20</f>
        <v>4.8176756366040037</v>
      </c>
    </row>
    <row r="1013" spans="1:35" x14ac:dyDescent="0.25">
      <c r="A1013" s="4">
        <v>1842</v>
      </c>
      <c r="B1013" s="21" t="s">
        <v>3522</v>
      </c>
      <c r="C1013" s="104">
        <v>6</v>
      </c>
      <c r="D1013" s="22" t="s">
        <v>2723</v>
      </c>
      <c r="E1013" s="100">
        <v>42719</v>
      </c>
      <c r="F1013" s="100">
        <v>44204</v>
      </c>
      <c r="G1013" s="105">
        <v>4.0999999999999996</v>
      </c>
      <c r="H1013" s="20" t="s">
        <v>2835</v>
      </c>
      <c r="I1013" s="20" t="s">
        <v>2836</v>
      </c>
      <c r="J1013" s="13">
        <v>4268</v>
      </c>
      <c r="K1013" t="s">
        <v>18</v>
      </c>
      <c r="L1013" t="s">
        <v>68</v>
      </c>
      <c r="M1013" s="20" t="str">
        <f t="shared" si="139"/>
        <v>N</v>
      </c>
      <c r="N1013" s="3">
        <v>3</v>
      </c>
      <c r="O1013" s="23">
        <f t="shared" si="140"/>
        <v>3</v>
      </c>
      <c r="P1013" s="3">
        <v>7.2</v>
      </c>
      <c r="Q1013" s="3">
        <f>VLOOKUP(J1013,Aux_H_adj!$X$2:$Y$922,2,FALSE)</f>
        <v>7.2</v>
      </c>
      <c r="R1013" s="3">
        <f>VLOOKUP(J1013,Aux_H_adj!$X$2:$Z$922,3,FALSE)</f>
        <v>7.2</v>
      </c>
      <c r="S1013" s="3">
        <f t="shared" si="137"/>
        <v>2.2918311805232929</v>
      </c>
      <c r="T1013" s="3">
        <v>22</v>
      </c>
      <c r="U1013" s="23">
        <f t="shared" si="141"/>
        <v>22</v>
      </c>
      <c r="V1013" s="3">
        <f t="shared" si="138"/>
        <v>7.0028174960433951</v>
      </c>
      <c r="W1013" s="27">
        <f t="shared" si="142"/>
        <v>4.0000000000000002E-4</v>
      </c>
      <c r="X1013" s="27">
        <f t="shared" si="143"/>
        <v>3.8999999999999998E-3</v>
      </c>
      <c r="Y1013" s="3">
        <f>VLOOKUP(K1013,SSP!$B$2:$D$113,3,FALSE)</f>
        <v>0.36</v>
      </c>
      <c r="Z1013" s="3">
        <f>EXP(Ferez!$B$8+Ferez!$B$9*LN(X1013)+Ferez!$B$10*LN(O1013)+Ferez!$B$11*LN(Y1013))</f>
        <v>2.2459701057780963</v>
      </c>
      <c r="AA1013" s="3">
        <f>EXP(Ferez!$C$8+Ferez!$C$9*LN(Z1013))</f>
        <v>1.3664358563572674</v>
      </c>
      <c r="AB1013" s="3">
        <f>Ferez!$D$8+Ferez!$D$9*Z1013+Ferez!$D$10*AA1013</f>
        <v>0.54201268317664009</v>
      </c>
      <c r="AC1013" s="3">
        <f t="shared" si="144"/>
        <v>4.1544186453120036</v>
      </c>
      <c r="AD1013" s="3">
        <f>AC1013*Ferez!$D$19</f>
        <v>2.0772093226560018</v>
      </c>
      <c r="AE1013" s="3">
        <f>(AD1013/1000)*(10000/Ferez!$D$21)</f>
        <v>5.1930233066400044E-2</v>
      </c>
      <c r="AF1013" s="3">
        <f t="shared" si="145"/>
        <v>2.7879827889547366</v>
      </c>
      <c r="AG1013" s="3">
        <f>AF1013*Ferez!$D$19</f>
        <v>1.3939913944773683</v>
      </c>
      <c r="AH1013" s="3">
        <f>(AG1013/1000)*(10000/Ferez!$D$21)</f>
        <v>3.4849784861934206E-2</v>
      </c>
      <c r="AI1013" s="3">
        <f>AE1013*Ferez!$D$20</f>
        <v>0.19041085457680015</v>
      </c>
    </row>
    <row r="1014" spans="1:35" x14ac:dyDescent="0.25">
      <c r="A1014" s="4">
        <v>1838</v>
      </c>
      <c r="B1014" s="21" t="s">
        <v>3522</v>
      </c>
      <c r="C1014" s="104">
        <v>6</v>
      </c>
      <c r="D1014" s="22" t="s">
        <v>2723</v>
      </c>
      <c r="E1014" s="100">
        <v>42719</v>
      </c>
      <c r="F1014" s="100">
        <v>44204</v>
      </c>
      <c r="G1014" s="105">
        <v>4.0999999999999996</v>
      </c>
      <c r="H1014" s="20" t="s">
        <v>2830</v>
      </c>
      <c r="I1014" s="20" t="s">
        <v>2831</v>
      </c>
      <c r="J1014" s="13">
        <v>4270</v>
      </c>
      <c r="K1014" t="s">
        <v>96</v>
      </c>
      <c r="L1014" t="s">
        <v>95</v>
      </c>
      <c r="M1014" s="20" t="str">
        <f t="shared" si="139"/>
        <v>S</v>
      </c>
      <c r="N1014" s="3">
        <v>6</v>
      </c>
      <c r="O1014" s="23">
        <f t="shared" si="140"/>
        <v>6</v>
      </c>
      <c r="P1014" s="3">
        <v>23.1</v>
      </c>
      <c r="Q1014" s="3">
        <f>VLOOKUP(J1014,Aux_H_adj!$X$2:$Y$922,2,FALSE)</f>
        <v>13</v>
      </c>
      <c r="R1014" s="3">
        <f>VLOOKUP(J1014,Aux_H_adj!$X$2:$Z$922,3,FALSE)</f>
        <v>26.1</v>
      </c>
      <c r="S1014" s="3">
        <f t="shared" si="137"/>
        <v>7.352958370845565</v>
      </c>
      <c r="T1014" s="3">
        <v>71.400000000000006</v>
      </c>
      <c r="U1014" s="23">
        <f t="shared" si="141"/>
        <v>28.16</v>
      </c>
      <c r="V1014" s="3">
        <f t="shared" si="138"/>
        <v>8.963606394935546</v>
      </c>
      <c r="W1014" s="27">
        <f t="shared" si="142"/>
        <v>4.1999999999999997E-3</v>
      </c>
      <c r="X1014" s="27">
        <f t="shared" si="143"/>
        <v>6.3E-3</v>
      </c>
      <c r="Y1014" s="3">
        <f>VLOOKUP(K1014,SSP!$B$2:$D$113,3,FALSE)</f>
        <v>0.76000000000000012</v>
      </c>
      <c r="Z1014" s="3">
        <f>EXP(Ferez!$B$8+Ferez!$B$9*LN(X1014)+Ferez!$B$10*LN(O1014)+Ferez!$B$11*LN(Y1014))</f>
        <v>14.769372134026414</v>
      </c>
      <c r="AA1014" s="3">
        <f>EXP(Ferez!$C$8+Ferez!$C$9*LN(Z1014))</f>
        <v>5.5270016324764457</v>
      </c>
      <c r="AB1014" s="3">
        <f>Ferez!$D$8+Ferez!$D$9*Z1014+Ferez!$D$10*AA1014</f>
        <v>1.7237923854544699</v>
      </c>
      <c r="AC1014" s="3">
        <f t="shared" si="144"/>
        <v>22.02016615195733</v>
      </c>
      <c r="AD1014" s="3">
        <f>AC1014*Ferez!$D$19</f>
        <v>11.010083075978665</v>
      </c>
      <c r="AE1014" s="3">
        <f>(AD1014/1000)*(10000/Ferez!$D$21)</f>
        <v>0.27525207689946662</v>
      </c>
      <c r="AF1014" s="3">
        <f t="shared" si="145"/>
        <v>16.493164519480885</v>
      </c>
      <c r="AG1014" s="3">
        <f>AF1014*Ferez!$D$19</f>
        <v>8.2465822597404426</v>
      </c>
      <c r="AH1014" s="3">
        <f>(AG1014/1000)*(10000/Ferez!$D$21)</f>
        <v>0.20616455649351109</v>
      </c>
      <c r="AI1014" s="3">
        <f>AE1014*Ferez!$D$20</f>
        <v>1.0092576152980441</v>
      </c>
    </row>
    <row r="1015" spans="1:35" x14ac:dyDescent="0.25">
      <c r="A1015" s="4">
        <v>1839</v>
      </c>
      <c r="B1015" s="21" t="s">
        <v>3522</v>
      </c>
      <c r="C1015" s="104">
        <v>6</v>
      </c>
      <c r="D1015" s="22" t="s">
        <v>2723</v>
      </c>
      <c r="E1015" s="100">
        <v>42719</v>
      </c>
      <c r="F1015" s="100">
        <v>44204</v>
      </c>
      <c r="G1015" s="105">
        <v>4.0999999999999996</v>
      </c>
      <c r="H1015" s="20" t="s">
        <v>2830</v>
      </c>
      <c r="I1015" s="20" t="s">
        <v>2832</v>
      </c>
      <c r="J1015" s="13">
        <v>4270</v>
      </c>
      <c r="K1015" t="s">
        <v>96</v>
      </c>
      <c r="L1015" t="s">
        <v>95</v>
      </c>
      <c r="M1015" s="20" t="str">
        <f t="shared" si="139"/>
        <v>S</v>
      </c>
      <c r="N1015" s="3">
        <v>6</v>
      </c>
      <c r="O1015" s="23">
        <f t="shared" si="140"/>
        <v>5.0599999999999996</v>
      </c>
      <c r="P1015" s="3">
        <v>16.8</v>
      </c>
      <c r="Q1015" s="3">
        <f>VLOOKUP(J1015,Aux_H_adj!$X$2:$Y$922,2,FALSE)</f>
        <v>13</v>
      </c>
      <c r="R1015" s="3">
        <f>VLOOKUP(J1015,Aux_H_adj!$X$2:$Z$922,3,FALSE)</f>
        <v>26.1</v>
      </c>
      <c r="S1015" s="3">
        <f t="shared" si="137"/>
        <v>5.3476060878876837</v>
      </c>
      <c r="T1015" s="3">
        <v>71.400000000000006</v>
      </c>
      <c r="U1015" s="23">
        <f t="shared" si="141"/>
        <v>20.48</v>
      </c>
      <c r="V1015" s="3">
        <f t="shared" si="138"/>
        <v>6.5189864690440338</v>
      </c>
      <c r="W1015" s="27">
        <f t="shared" si="142"/>
        <v>2.2000000000000001E-3</v>
      </c>
      <c r="X1015" s="27">
        <f t="shared" si="143"/>
        <v>3.3E-3</v>
      </c>
      <c r="Y1015" s="3">
        <f>VLOOKUP(K1015,SSP!$B$2:$D$113,3,FALSE)</f>
        <v>0.76000000000000012</v>
      </c>
      <c r="Z1015" s="3">
        <f>EXP(Ferez!$B$8+Ferez!$B$9*LN(X1015)+Ferez!$B$10*LN(O1015)+Ferez!$B$11*LN(Y1015))</f>
        <v>6.8053153005559963</v>
      </c>
      <c r="AA1015" s="3">
        <f>EXP(Ferez!$C$8+Ferez!$C$9*LN(Z1015))</f>
        <v>3.1103299494951591</v>
      </c>
      <c r="AB1015" s="3">
        <f>Ferez!$D$8+Ferez!$D$9*Z1015+Ferez!$D$10*AA1015</f>
        <v>0.95249918687592028</v>
      </c>
      <c r="AC1015" s="3">
        <f t="shared" si="144"/>
        <v>10.868144436927077</v>
      </c>
      <c r="AD1015" s="3">
        <f>AC1015*Ferez!$D$19</f>
        <v>5.4340722184635384</v>
      </c>
      <c r="AE1015" s="3">
        <f>(AD1015/1000)*(10000/Ferez!$D$21)</f>
        <v>0.13585180546158848</v>
      </c>
      <c r="AF1015" s="3">
        <f t="shared" si="145"/>
        <v>7.7578144874319168</v>
      </c>
      <c r="AG1015" s="3">
        <f>AF1015*Ferez!$D$19</f>
        <v>3.8789072437159584</v>
      </c>
      <c r="AH1015" s="3">
        <f>(AG1015/1000)*(10000/Ferez!$D$21)</f>
        <v>9.6972681092898957E-2</v>
      </c>
      <c r="AI1015" s="3">
        <f>AE1015*Ferez!$D$20</f>
        <v>0.49812328669249106</v>
      </c>
    </row>
    <row r="1016" spans="1:35" x14ac:dyDescent="0.25">
      <c r="A1016" s="4">
        <v>1840</v>
      </c>
      <c r="B1016" s="21" t="s">
        <v>3522</v>
      </c>
      <c r="C1016" s="104">
        <v>6</v>
      </c>
      <c r="D1016" s="22" t="s">
        <v>2723</v>
      </c>
      <c r="E1016" s="100">
        <v>42719</v>
      </c>
      <c r="F1016" s="100">
        <v>44204</v>
      </c>
      <c r="G1016" s="105">
        <v>4.0999999999999996</v>
      </c>
      <c r="H1016" s="20" t="s">
        <v>2830</v>
      </c>
      <c r="I1016" s="20" t="s">
        <v>2833</v>
      </c>
      <c r="J1016" s="13">
        <v>4270</v>
      </c>
      <c r="K1016" t="s">
        <v>96</v>
      </c>
      <c r="L1016" t="s">
        <v>95</v>
      </c>
      <c r="M1016" s="20" t="str">
        <f t="shared" si="139"/>
        <v>S</v>
      </c>
      <c r="N1016" s="3">
        <v>6</v>
      </c>
      <c r="O1016" s="23">
        <f t="shared" si="140"/>
        <v>4.26</v>
      </c>
      <c r="P1016" s="3">
        <v>13</v>
      </c>
      <c r="Q1016" s="3">
        <f>VLOOKUP(J1016,Aux_H_adj!$X$2:$Y$922,2,FALSE)</f>
        <v>13</v>
      </c>
      <c r="R1016" s="3">
        <f>VLOOKUP(J1016,Aux_H_adj!$X$2:$Z$922,3,FALSE)</f>
        <v>26.1</v>
      </c>
      <c r="S1016" s="3">
        <f t="shared" si="137"/>
        <v>4.1380285203892786</v>
      </c>
      <c r="T1016" s="3">
        <v>71.400000000000006</v>
      </c>
      <c r="U1016" s="23">
        <f t="shared" si="141"/>
        <v>15.85</v>
      </c>
      <c r="V1016" s="3">
        <f t="shared" si="138"/>
        <v>5.0452116960130819</v>
      </c>
      <c r="W1016" s="27">
        <f t="shared" si="142"/>
        <v>1.2999999999999999E-3</v>
      </c>
      <c r="X1016" s="27">
        <f t="shared" si="143"/>
        <v>2E-3</v>
      </c>
      <c r="Y1016" s="3">
        <f>VLOOKUP(K1016,SSP!$B$2:$D$113,3,FALSE)</f>
        <v>0.76000000000000012</v>
      </c>
      <c r="Z1016" s="3">
        <f>EXP(Ferez!$B$8+Ferez!$B$9*LN(X1016)+Ferez!$B$10*LN(O1016)+Ferez!$B$11*LN(Y1016))</f>
        <v>3.5931704805275286</v>
      </c>
      <c r="AA1016" s="3">
        <f>EXP(Ferez!$C$8+Ferez!$C$9*LN(Z1016))</f>
        <v>1.9364483843740805</v>
      </c>
      <c r="AB1016" s="3">
        <f>Ferez!$D$8+Ferez!$D$9*Z1016+Ferez!$D$10*AA1016</f>
        <v>0.65858532110895807</v>
      </c>
      <c r="AC1016" s="3">
        <f t="shared" si="144"/>
        <v>6.1882041860105677</v>
      </c>
      <c r="AD1016" s="3">
        <f>AC1016*Ferez!$D$19</f>
        <v>3.0941020930052838</v>
      </c>
      <c r="AE1016" s="3">
        <f>(AD1016/1000)*(10000/Ferez!$D$21)</f>
        <v>7.7352552325132093E-2</v>
      </c>
      <c r="AF1016" s="3">
        <f t="shared" si="145"/>
        <v>4.2517558016364863</v>
      </c>
      <c r="AG1016" s="3">
        <f>AF1016*Ferez!$D$19</f>
        <v>2.1258779008182431</v>
      </c>
      <c r="AH1016" s="3">
        <f>(AG1016/1000)*(10000/Ferez!$D$21)</f>
        <v>5.3146947520456081E-2</v>
      </c>
      <c r="AI1016" s="3">
        <f>AE1016*Ferez!$D$20</f>
        <v>0.28362602519215102</v>
      </c>
    </row>
    <row r="1017" spans="1:35" x14ac:dyDescent="0.25">
      <c r="A1017" s="4">
        <v>1841</v>
      </c>
      <c r="B1017" s="21" t="s">
        <v>3522</v>
      </c>
      <c r="C1017" s="104">
        <v>6</v>
      </c>
      <c r="D1017" s="22" t="s">
        <v>2723</v>
      </c>
      <c r="E1017" s="100">
        <v>42719</v>
      </c>
      <c r="F1017" s="100">
        <v>44204</v>
      </c>
      <c r="G1017" s="105">
        <v>4.0999999999999996</v>
      </c>
      <c r="H1017" s="20" t="s">
        <v>2830</v>
      </c>
      <c r="I1017" s="20" t="s">
        <v>2834</v>
      </c>
      <c r="J1017" s="13">
        <v>4270</v>
      </c>
      <c r="K1017" t="s">
        <v>96</v>
      </c>
      <c r="L1017" t="s">
        <v>95</v>
      </c>
      <c r="M1017" s="20" t="str">
        <f t="shared" si="139"/>
        <v>S</v>
      </c>
      <c r="N1017" s="3">
        <v>6</v>
      </c>
      <c r="O1017" s="23">
        <f t="shared" si="140"/>
        <v>6</v>
      </c>
      <c r="P1017" s="3">
        <v>26.1</v>
      </c>
      <c r="Q1017" s="3">
        <f>VLOOKUP(J1017,Aux_H_adj!$X$2:$Y$922,2,FALSE)</f>
        <v>13</v>
      </c>
      <c r="R1017" s="3">
        <f>VLOOKUP(J1017,Aux_H_adj!$X$2:$Z$922,3,FALSE)</f>
        <v>26.1</v>
      </c>
      <c r="S1017" s="3">
        <f t="shared" si="137"/>
        <v>8.3078880293969366</v>
      </c>
      <c r="T1017" s="3">
        <v>71.400000000000006</v>
      </c>
      <c r="U1017" s="23">
        <f t="shared" si="141"/>
        <v>31.82</v>
      </c>
      <c r="V1017" s="3">
        <f t="shared" si="138"/>
        <v>10.128620578368219</v>
      </c>
      <c r="W1017" s="27">
        <f t="shared" si="142"/>
        <v>5.4000000000000003E-3</v>
      </c>
      <c r="X1017" s="27">
        <f t="shared" si="143"/>
        <v>8.0999999999999996E-3</v>
      </c>
      <c r="Y1017" s="3">
        <f>VLOOKUP(K1017,SSP!$B$2:$D$113,3,FALSE)</f>
        <v>0.76000000000000012</v>
      </c>
      <c r="Z1017" s="3">
        <f>EXP(Ferez!$B$8+Ferez!$B$9*LN(X1017)+Ferez!$B$10*LN(O1017)+Ferez!$B$11*LN(Y1017))</f>
        <v>18.728241813120242</v>
      </c>
      <c r="AA1017" s="3">
        <f>EXP(Ferez!$C$8+Ferez!$C$9*LN(Z1017))</f>
        <v>6.5919309606586971</v>
      </c>
      <c r="AB1017" s="3">
        <f>Ferez!$D$8+Ferez!$D$9*Z1017+Ferez!$D$10*AA1017</f>
        <v>2.1189547380039278</v>
      </c>
      <c r="AC1017" s="3">
        <f t="shared" si="144"/>
        <v>27.439127511782868</v>
      </c>
      <c r="AD1017" s="3">
        <f>AC1017*Ferez!$D$19</f>
        <v>13.719563755891434</v>
      </c>
      <c r="AE1017" s="3">
        <f>(AD1017/1000)*(10000/Ferez!$D$21)</f>
        <v>0.34298909389728582</v>
      </c>
      <c r="AF1017" s="3">
        <f t="shared" si="145"/>
        <v>20.847196551124171</v>
      </c>
      <c r="AG1017" s="3">
        <f>AF1017*Ferez!$D$19</f>
        <v>10.423598275562085</v>
      </c>
      <c r="AH1017" s="3">
        <f>(AG1017/1000)*(10000/Ferez!$D$21)</f>
        <v>0.26058995688905212</v>
      </c>
      <c r="AI1017" s="3">
        <f>AE1017*Ferez!$D$20</f>
        <v>1.2576266776233813</v>
      </c>
    </row>
    <row r="1018" spans="1:35" x14ac:dyDescent="0.25">
      <c r="A1018" s="4">
        <v>1835</v>
      </c>
      <c r="B1018" s="21" t="s">
        <v>3522</v>
      </c>
      <c r="C1018" s="104">
        <v>6</v>
      </c>
      <c r="D1018" s="22" t="s">
        <v>2723</v>
      </c>
      <c r="E1018" s="100">
        <v>42719</v>
      </c>
      <c r="F1018" s="100">
        <v>44204</v>
      </c>
      <c r="G1018" s="105">
        <v>4.0999999999999996</v>
      </c>
      <c r="H1018" s="20" t="s">
        <v>2826</v>
      </c>
      <c r="I1018" s="20" t="s">
        <v>2827</v>
      </c>
      <c r="J1018" s="13">
        <v>4271</v>
      </c>
      <c r="K1018" t="s">
        <v>79</v>
      </c>
      <c r="L1018" t="s">
        <v>78</v>
      </c>
      <c r="M1018" s="20" t="str">
        <f t="shared" si="139"/>
        <v>S</v>
      </c>
      <c r="N1018" s="3">
        <v>6.2</v>
      </c>
      <c r="O1018" s="23">
        <f t="shared" si="140"/>
        <v>6.2</v>
      </c>
      <c r="P1018" s="3">
        <v>26.5</v>
      </c>
      <c r="Q1018" s="3">
        <f>VLOOKUP(J1018,Aux_H_adj!$X$2:$Y$922,2,FALSE)</f>
        <v>18.100000000000001</v>
      </c>
      <c r="R1018" s="3">
        <f>VLOOKUP(J1018,Aux_H_adj!$X$2:$Z$922,3,FALSE)</f>
        <v>26.5</v>
      </c>
      <c r="S1018" s="3">
        <f t="shared" si="137"/>
        <v>8.4352119838704525</v>
      </c>
      <c r="T1018" s="3">
        <v>84</v>
      </c>
      <c r="U1018" s="23">
        <f t="shared" si="141"/>
        <v>32.31</v>
      </c>
      <c r="V1018" s="3">
        <f t="shared" si="138"/>
        <v>10.284592422598278</v>
      </c>
      <c r="W1018" s="27">
        <f t="shared" si="142"/>
        <v>5.5999999999999999E-3</v>
      </c>
      <c r="X1018" s="27">
        <f t="shared" si="143"/>
        <v>8.3000000000000001E-3</v>
      </c>
      <c r="Y1018" s="3">
        <f>VLOOKUP(K1018,SSP!$B$2:$D$113,3,FALSE)</f>
        <v>0.31000000000000155</v>
      </c>
      <c r="Z1018" s="3">
        <f>EXP(Ferez!$B$8+Ferez!$B$9*LN(X1018)+Ferez!$B$10*LN(O1018)+Ferez!$B$11*LN(Y1018))</f>
        <v>7.9085516800093751</v>
      </c>
      <c r="AA1018" s="3">
        <f>EXP(Ferez!$C$8+Ferez!$C$9*LN(Z1018))</f>
        <v>3.4771149173398865</v>
      </c>
      <c r="AB1018" s="3">
        <f>Ferez!$D$8+Ferez!$D$9*Z1018+Ferez!$D$10*AA1018</f>
        <v>1.056584093984908</v>
      </c>
      <c r="AC1018" s="3">
        <f t="shared" si="144"/>
        <v>12.44225069133417</v>
      </c>
      <c r="AD1018" s="3">
        <f>AC1018*Ferez!$D$19</f>
        <v>6.221125345667085</v>
      </c>
      <c r="AE1018" s="3">
        <f>(AD1018/1000)*(10000/Ferez!$D$21)</f>
        <v>0.15552813364167714</v>
      </c>
      <c r="AF1018" s="3">
        <f t="shared" si="145"/>
        <v>8.9651357739942839</v>
      </c>
      <c r="AG1018" s="3">
        <f>AF1018*Ferez!$D$19</f>
        <v>4.4825678869971419</v>
      </c>
      <c r="AH1018" s="3">
        <f>(AG1018/1000)*(10000/Ferez!$D$21)</f>
        <v>0.11206419717492855</v>
      </c>
      <c r="AI1018" s="3">
        <f>AE1018*Ferez!$D$20</f>
        <v>0.57026982335281617</v>
      </c>
    </row>
    <row r="1019" spans="1:35" x14ac:dyDescent="0.25">
      <c r="A1019" s="4">
        <v>1836</v>
      </c>
      <c r="B1019" s="21" t="s">
        <v>3522</v>
      </c>
      <c r="C1019" s="104">
        <v>6</v>
      </c>
      <c r="D1019" s="22" t="s">
        <v>2723</v>
      </c>
      <c r="E1019" s="100">
        <v>42719</v>
      </c>
      <c r="F1019" s="100">
        <v>44204</v>
      </c>
      <c r="G1019" s="105">
        <v>4.0999999999999996</v>
      </c>
      <c r="H1019" s="20" t="s">
        <v>2826</v>
      </c>
      <c r="I1019" s="20" t="s">
        <v>2828</v>
      </c>
      <c r="J1019" s="13">
        <v>4271</v>
      </c>
      <c r="K1019" t="s">
        <v>79</v>
      </c>
      <c r="L1019" t="s">
        <v>78</v>
      </c>
      <c r="M1019" s="20" t="str">
        <f t="shared" si="139"/>
        <v>S</v>
      </c>
      <c r="N1019" s="3">
        <v>6.2</v>
      </c>
      <c r="O1019" s="23">
        <f t="shared" si="140"/>
        <v>6.06</v>
      </c>
      <c r="P1019" s="3">
        <v>23.2</v>
      </c>
      <c r="Q1019" s="3">
        <f>VLOOKUP(J1019,Aux_H_adj!$X$2:$Y$922,2,FALSE)</f>
        <v>18.100000000000001</v>
      </c>
      <c r="R1019" s="3">
        <f>VLOOKUP(J1019,Aux_H_adj!$X$2:$Z$922,3,FALSE)</f>
        <v>26.5</v>
      </c>
      <c r="S1019" s="3">
        <f t="shared" si="137"/>
        <v>7.3847893594639435</v>
      </c>
      <c r="T1019" s="3">
        <v>84</v>
      </c>
      <c r="U1019" s="23">
        <f t="shared" si="141"/>
        <v>28.28</v>
      </c>
      <c r="V1019" s="3">
        <f t="shared" si="138"/>
        <v>9.0018035812776009</v>
      </c>
      <c r="W1019" s="27">
        <f t="shared" si="142"/>
        <v>4.3E-3</v>
      </c>
      <c r="X1019" s="27">
        <f t="shared" si="143"/>
        <v>6.4000000000000003E-3</v>
      </c>
      <c r="Y1019" s="3">
        <f>VLOOKUP(K1019,SSP!$B$2:$D$113,3,FALSE)</f>
        <v>0.31000000000000155</v>
      </c>
      <c r="Z1019" s="3">
        <f>EXP(Ferez!$B$8+Ferez!$B$9*LN(X1019)+Ferez!$B$10*LN(O1019)+Ferez!$B$11*LN(Y1019))</f>
        <v>6.051710235546512</v>
      </c>
      <c r="AA1019" s="3">
        <f>EXP(Ferez!$C$8+Ferez!$C$9*LN(Z1019))</f>
        <v>2.8509405266484737</v>
      </c>
      <c r="AB1019" s="3">
        <f>Ferez!$D$8+Ferez!$D$9*Z1019+Ferez!$D$10*AA1019</f>
        <v>0.88216278386694491</v>
      </c>
      <c r="AC1019" s="3">
        <f t="shared" si="144"/>
        <v>9.7848135460619314</v>
      </c>
      <c r="AD1019" s="3">
        <f>AC1019*Ferez!$D$19</f>
        <v>4.8924067730309657</v>
      </c>
      <c r="AE1019" s="3">
        <f>(AD1019/1000)*(10000/Ferez!$D$21)</f>
        <v>0.12231016932577414</v>
      </c>
      <c r="AF1019" s="3">
        <f t="shared" si="145"/>
        <v>6.9338730194134568</v>
      </c>
      <c r="AG1019" s="3">
        <f>AF1019*Ferez!$D$19</f>
        <v>3.4669365097067284</v>
      </c>
      <c r="AH1019" s="3">
        <f>(AG1019/1000)*(10000/Ferez!$D$21)</f>
        <v>8.667341274266821E-2</v>
      </c>
      <c r="AI1019" s="3">
        <f>AE1019*Ferez!$D$20</f>
        <v>0.44847062086117184</v>
      </c>
    </row>
    <row r="1020" spans="1:35" x14ac:dyDescent="0.25">
      <c r="A1020" s="4">
        <v>1837</v>
      </c>
      <c r="B1020" s="21" t="s">
        <v>3522</v>
      </c>
      <c r="C1020" s="104">
        <v>6</v>
      </c>
      <c r="D1020" s="22" t="s">
        <v>2723</v>
      </c>
      <c r="E1020" s="100">
        <v>42719</v>
      </c>
      <c r="F1020" s="100">
        <v>44204</v>
      </c>
      <c r="G1020" s="105">
        <v>4.0999999999999996</v>
      </c>
      <c r="H1020" s="20" t="s">
        <v>2826</v>
      </c>
      <c r="I1020" s="20" t="s">
        <v>2829</v>
      </c>
      <c r="J1020" s="13">
        <v>4271</v>
      </c>
      <c r="K1020" t="s">
        <v>79</v>
      </c>
      <c r="L1020" t="s">
        <v>78</v>
      </c>
      <c r="M1020" s="20" t="str">
        <f t="shared" si="139"/>
        <v>S</v>
      </c>
      <c r="N1020" s="3">
        <v>6.2</v>
      </c>
      <c r="O1020" s="23">
        <f t="shared" si="140"/>
        <v>5.29</v>
      </c>
      <c r="P1020" s="3">
        <v>18.100000000000001</v>
      </c>
      <c r="Q1020" s="3">
        <f>VLOOKUP(J1020,Aux_H_adj!$X$2:$Y$922,2,FALSE)</f>
        <v>18.100000000000001</v>
      </c>
      <c r="R1020" s="3">
        <f>VLOOKUP(J1020,Aux_H_adj!$X$2:$Z$922,3,FALSE)</f>
        <v>26.5</v>
      </c>
      <c r="S1020" s="3">
        <f t="shared" si="137"/>
        <v>5.7614089399266115</v>
      </c>
      <c r="T1020" s="3">
        <v>84</v>
      </c>
      <c r="U1020" s="23">
        <f t="shared" si="141"/>
        <v>22.07</v>
      </c>
      <c r="V1020" s="3">
        <f t="shared" si="138"/>
        <v>7.0250991880762603</v>
      </c>
      <c r="W1020" s="27">
        <f t="shared" si="142"/>
        <v>2.5999999999999999E-3</v>
      </c>
      <c r="X1020" s="27">
        <f t="shared" si="143"/>
        <v>3.8999999999999998E-3</v>
      </c>
      <c r="Y1020" s="3">
        <f>VLOOKUP(K1020,SSP!$B$2:$D$113,3,FALSE)</f>
        <v>0.31000000000000155</v>
      </c>
      <c r="Z1020" s="3">
        <f>EXP(Ferez!$B$8+Ferez!$B$9*LN(X1020)+Ferez!$B$10*LN(O1020)+Ferez!$B$11*LN(Y1020))</f>
        <v>3.3255538249531704</v>
      </c>
      <c r="AA1020" s="3">
        <f>EXP(Ferez!$C$8+Ferez!$C$9*LN(Z1020))</f>
        <v>1.8283757953342588</v>
      </c>
      <c r="AB1020" s="3">
        <f>Ferez!$D$8+Ferez!$D$9*Z1020+Ferez!$D$10*AA1020</f>
        <v>0.63498381493376965</v>
      </c>
      <c r="AC1020" s="3">
        <f t="shared" si="144"/>
        <v>5.7889134352211986</v>
      </c>
      <c r="AD1020" s="3">
        <f>AC1020*Ferez!$D$19</f>
        <v>2.8944567176105993</v>
      </c>
      <c r="AE1020" s="3">
        <f>(AD1020/1000)*(10000/Ferez!$D$21)</f>
        <v>7.2361417940264974E-2</v>
      </c>
      <c r="AF1020" s="3">
        <f t="shared" si="145"/>
        <v>3.9605376398869403</v>
      </c>
      <c r="AG1020" s="3">
        <f>AF1020*Ferez!$D$19</f>
        <v>1.9802688199434701</v>
      </c>
      <c r="AH1020" s="3">
        <f>(AG1020/1000)*(10000/Ferez!$D$21)</f>
        <v>4.9506720498586752E-2</v>
      </c>
      <c r="AI1020" s="3">
        <f>AE1020*Ferez!$D$20</f>
        <v>0.26532519911430491</v>
      </c>
    </row>
    <row r="1021" spans="1:35" x14ac:dyDescent="0.25">
      <c r="A1021" s="4">
        <v>1834</v>
      </c>
      <c r="B1021" s="21" t="s">
        <v>3522</v>
      </c>
      <c r="C1021" s="104">
        <v>6</v>
      </c>
      <c r="D1021" s="22" t="s">
        <v>2723</v>
      </c>
      <c r="E1021" s="100">
        <v>42719</v>
      </c>
      <c r="F1021" s="100">
        <v>44204</v>
      </c>
      <c r="G1021" s="105">
        <v>4.0999999999999996</v>
      </c>
      <c r="H1021" s="20" t="s">
        <v>2824</v>
      </c>
      <c r="I1021" s="20" t="s">
        <v>2825</v>
      </c>
      <c r="J1021" s="13">
        <v>4272</v>
      </c>
      <c r="K1021" t="s">
        <v>4</v>
      </c>
      <c r="L1021" t="s">
        <v>142</v>
      </c>
      <c r="M1021" s="20" t="str">
        <f t="shared" si="139"/>
        <v>N</v>
      </c>
      <c r="N1021" s="3">
        <v>7.5</v>
      </c>
      <c r="O1021" s="23">
        <f t="shared" si="140"/>
        <v>7.5</v>
      </c>
      <c r="P1021" s="3">
        <v>36.700000000000003</v>
      </c>
      <c r="Q1021" s="3">
        <f>VLOOKUP(J1021,Aux_H_adj!$X$2:$Y$922,2,FALSE)</f>
        <v>36.700000000000003</v>
      </c>
      <c r="R1021" s="3">
        <f>VLOOKUP(J1021,Aux_H_adj!$X$2:$Z$922,3,FALSE)</f>
        <v>36.700000000000003</v>
      </c>
      <c r="S1021" s="3">
        <f t="shared" si="137"/>
        <v>11.681972822945118</v>
      </c>
      <c r="T1021" s="3">
        <v>45</v>
      </c>
      <c r="U1021" s="23">
        <f t="shared" si="141"/>
        <v>45</v>
      </c>
      <c r="V1021" s="3">
        <f t="shared" si="138"/>
        <v>14.323944878270581</v>
      </c>
      <c r="W1021" s="27">
        <f t="shared" si="142"/>
        <v>1.0699999999999999E-2</v>
      </c>
      <c r="X1021" s="27">
        <f t="shared" si="143"/>
        <v>1.61E-2</v>
      </c>
      <c r="Y1021" s="3">
        <f>VLOOKUP(K1021,SSP!$B$2:$D$113,3,FALSE)</f>
        <v>0.46000000000000074</v>
      </c>
      <c r="Z1021" s="3">
        <f>EXP(Ferez!$B$8+Ferez!$B$9*LN(X1021)+Ferez!$B$10*LN(O1021)+Ferez!$B$11*LN(Y1021))</f>
        <v>26.588173796244856</v>
      </c>
      <c r="AA1021" s="3">
        <f>EXP(Ferez!$C$8+Ferez!$C$9*LN(Z1021))</f>
        <v>8.5493712815401661</v>
      </c>
      <c r="AB1021" s="3">
        <f>Ferez!$D$8+Ferez!$D$9*Z1021+Ferez!$D$10*AA1021</f>
        <v>2.9170344667816863</v>
      </c>
      <c r="AC1021" s="3">
        <f t="shared" si="144"/>
        <v>38.054579544566707</v>
      </c>
      <c r="AD1021" s="3">
        <f>AC1021*Ferez!$D$19</f>
        <v>19.027289772283353</v>
      </c>
      <c r="AE1021" s="3">
        <f>(AD1021/1000)*(10000/Ferez!$D$21)</f>
        <v>0.47568224430708389</v>
      </c>
      <c r="AF1021" s="3">
        <f t="shared" si="145"/>
        <v>29.505208263026542</v>
      </c>
      <c r="AG1021" s="3">
        <f>AF1021*Ferez!$D$19</f>
        <v>14.752604131513271</v>
      </c>
      <c r="AH1021" s="3">
        <f>(AG1021/1000)*(10000/Ferez!$D$21)</f>
        <v>0.36881510328783179</v>
      </c>
      <c r="AI1021" s="3">
        <f>AE1021*Ferez!$D$20</f>
        <v>1.7441682291259741</v>
      </c>
    </row>
    <row r="1022" spans="1:35" x14ac:dyDescent="0.25">
      <c r="A1022" s="4">
        <v>1829</v>
      </c>
      <c r="B1022" s="21" t="s">
        <v>3522</v>
      </c>
      <c r="C1022" s="104">
        <v>6</v>
      </c>
      <c r="D1022" s="22" t="s">
        <v>2723</v>
      </c>
      <c r="E1022" s="100">
        <v>42719</v>
      </c>
      <c r="F1022" s="100">
        <v>44204</v>
      </c>
      <c r="G1022" s="105">
        <v>4.0999999999999996</v>
      </c>
      <c r="H1022" s="20" t="s">
        <v>2818</v>
      </c>
      <c r="I1022" s="20" t="s">
        <v>2819</v>
      </c>
      <c r="J1022" s="13">
        <v>4273</v>
      </c>
      <c r="K1022" t="s">
        <v>18</v>
      </c>
      <c r="L1022" t="s">
        <v>68</v>
      </c>
      <c r="M1022" s="20" t="str">
        <f t="shared" si="139"/>
        <v>N</v>
      </c>
      <c r="N1022" s="3">
        <v>3</v>
      </c>
      <c r="O1022" s="23">
        <f t="shared" si="140"/>
        <v>3</v>
      </c>
      <c r="P1022" s="3">
        <v>7.5</v>
      </c>
      <c r="Q1022" s="3">
        <f>VLOOKUP(J1022,Aux_H_adj!$X$2:$Y$922,2,FALSE)</f>
        <v>7.5</v>
      </c>
      <c r="R1022" s="3">
        <f>VLOOKUP(J1022,Aux_H_adj!$X$2:$Z$922,3,FALSE)</f>
        <v>7.5</v>
      </c>
      <c r="S1022" s="3">
        <f t="shared" si="137"/>
        <v>2.3873241463784303</v>
      </c>
      <c r="T1022" s="3">
        <v>18.7</v>
      </c>
      <c r="U1022" s="23">
        <f t="shared" si="141"/>
        <v>18.7</v>
      </c>
      <c r="V1022" s="3">
        <f t="shared" si="138"/>
        <v>5.9523948716368853</v>
      </c>
      <c r="W1022" s="27">
        <f t="shared" si="142"/>
        <v>4.0000000000000002E-4</v>
      </c>
      <c r="X1022" s="27">
        <f t="shared" si="143"/>
        <v>2.8E-3</v>
      </c>
      <c r="Y1022" s="3">
        <f>VLOOKUP(K1022,SSP!$B$2:$D$113,3,FALSE)</f>
        <v>0.36</v>
      </c>
      <c r="Z1022" s="3">
        <f>EXP(Ferez!$B$8+Ferez!$B$9*LN(X1022)+Ferez!$B$10*LN(O1022)+Ferez!$B$11*LN(Y1022))</f>
        <v>1.6421805037585182</v>
      </c>
      <c r="AA1022" s="3">
        <f>EXP(Ferez!$C$8+Ferez!$C$9*LN(Z1022))</f>
        <v>1.0831631688467522</v>
      </c>
      <c r="AB1022" s="3">
        <f>Ferez!$D$8+Ferez!$D$9*Z1022+Ferez!$D$10*AA1022</f>
        <v>0.49216429534936834</v>
      </c>
      <c r="AC1022" s="3">
        <f t="shared" si="144"/>
        <v>3.217507967954639</v>
      </c>
      <c r="AD1022" s="3">
        <f>AC1022*Ferez!$D$19</f>
        <v>1.6087539839773195</v>
      </c>
      <c r="AE1022" s="3">
        <f>(AD1022/1000)*(10000/Ferez!$D$21)</f>
        <v>4.0218849599432983E-2</v>
      </c>
      <c r="AF1022" s="3">
        <f t="shared" si="145"/>
        <v>2.1343447991078865</v>
      </c>
      <c r="AG1022" s="3">
        <f>AF1022*Ferez!$D$19</f>
        <v>1.0671723995539433</v>
      </c>
      <c r="AH1022" s="3">
        <f>(AG1022/1000)*(10000/Ferez!$D$21)</f>
        <v>2.6679309988848581E-2</v>
      </c>
      <c r="AI1022" s="3">
        <f>AE1022*Ferez!$D$20</f>
        <v>0.14746911519792094</v>
      </c>
    </row>
    <row r="1023" spans="1:35" x14ac:dyDescent="0.25">
      <c r="A1023" s="4">
        <v>1830</v>
      </c>
      <c r="B1023" s="21" t="s">
        <v>3522</v>
      </c>
      <c r="C1023" s="104">
        <v>6</v>
      </c>
      <c r="D1023" s="22" t="s">
        <v>2723</v>
      </c>
      <c r="E1023" s="100">
        <v>42719</v>
      </c>
      <c r="F1023" s="100">
        <v>44204</v>
      </c>
      <c r="G1023" s="105">
        <v>4.0999999999999996</v>
      </c>
      <c r="H1023" s="20" t="s">
        <v>2820</v>
      </c>
      <c r="I1023" s="20" t="s">
        <v>2821</v>
      </c>
      <c r="J1023" s="13">
        <v>4274</v>
      </c>
      <c r="K1023" t="s">
        <v>169</v>
      </c>
      <c r="L1023" t="s">
        <v>168</v>
      </c>
      <c r="M1023" s="20" t="str">
        <f t="shared" si="139"/>
        <v>S</v>
      </c>
      <c r="N1023" s="3">
        <v>4</v>
      </c>
      <c r="O1023" s="23">
        <f t="shared" si="140"/>
        <v>3.18</v>
      </c>
      <c r="P1023" s="3">
        <v>9.1999999999999993</v>
      </c>
      <c r="Q1023" s="3">
        <f>VLOOKUP(J1023,Aux_H_adj!$X$2:$Y$922,2,FALSE)</f>
        <v>9.1999999999999993</v>
      </c>
      <c r="R1023" s="3">
        <f>VLOOKUP(J1023,Aux_H_adj!$X$2:$Z$922,3,FALSE)</f>
        <v>15.7</v>
      </c>
      <c r="S1023" s="3">
        <f t="shared" si="137"/>
        <v>2.928450952890874</v>
      </c>
      <c r="T1023" s="3">
        <v>70</v>
      </c>
      <c r="U1023" s="23">
        <f t="shared" si="141"/>
        <v>11.22</v>
      </c>
      <c r="V1023" s="3">
        <f t="shared" si="138"/>
        <v>3.5714369229821319</v>
      </c>
      <c r="W1023" s="27">
        <f t="shared" si="142"/>
        <v>6.9999999999999999E-4</v>
      </c>
      <c r="X1023" s="27">
        <f t="shared" si="143"/>
        <v>1E-3</v>
      </c>
      <c r="Y1023" s="3">
        <f>VLOOKUP(K1023,SSP!$B$2:$D$113,3,FALSE)</f>
        <v>0.39000000000000007</v>
      </c>
      <c r="Z1023" s="3">
        <f>EXP(Ferez!$B$8+Ferez!$B$9*LN(X1023)+Ferez!$B$10*LN(O1023)+Ferez!$B$11*LN(Y1023))</f>
        <v>0.71244014700571001</v>
      </c>
      <c r="AA1023" s="3">
        <f>EXP(Ferez!$C$8+Ferez!$C$9*LN(Z1023))</f>
        <v>0.58291034643895678</v>
      </c>
      <c r="AB1023" s="3">
        <f>Ferez!$D$8+Ferez!$D$9*Z1023+Ferez!$D$10*AA1023</f>
        <v>0.42092873241320555</v>
      </c>
      <c r="AC1023" s="3">
        <f t="shared" si="144"/>
        <v>1.7162792258578725</v>
      </c>
      <c r="AD1023" s="3">
        <f>AC1023*Ferez!$D$19</f>
        <v>0.85813961292893626</v>
      </c>
      <c r="AE1023" s="3">
        <f>(AD1023/1000)*(10000/Ferez!$D$21)</f>
        <v>2.1453490323223409E-2</v>
      </c>
      <c r="AF1023" s="3">
        <f t="shared" si="145"/>
        <v>1.1333688794189156</v>
      </c>
      <c r="AG1023" s="3">
        <f>AF1023*Ferez!$D$19</f>
        <v>0.56668443970945781</v>
      </c>
      <c r="AH1023" s="3">
        <f>(AG1023/1000)*(10000/Ferez!$D$21)</f>
        <v>1.4167110992736445E-2</v>
      </c>
      <c r="AI1023" s="3">
        <f>AE1023*Ferez!$D$20</f>
        <v>7.8662797851819163E-2</v>
      </c>
    </row>
    <row r="1024" spans="1:35" x14ac:dyDescent="0.25">
      <c r="A1024" s="4">
        <v>1831</v>
      </c>
      <c r="B1024" s="21" t="s">
        <v>3522</v>
      </c>
      <c r="C1024" s="104">
        <v>6</v>
      </c>
      <c r="D1024" s="22" t="s">
        <v>2723</v>
      </c>
      <c r="E1024" s="100">
        <v>42719</v>
      </c>
      <c r="F1024" s="100">
        <v>44204</v>
      </c>
      <c r="G1024" s="105">
        <v>4.0999999999999996</v>
      </c>
      <c r="H1024" s="20" t="s">
        <v>2820</v>
      </c>
      <c r="I1024" s="20" t="s">
        <v>2822</v>
      </c>
      <c r="J1024" s="13">
        <v>4274</v>
      </c>
      <c r="K1024" t="s">
        <v>169</v>
      </c>
      <c r="L1024" t="s">
        <v>168</v>
      </c>
      <c r="M1024" s="20" t="str">
        <f t="shared" si="139"/>
        <v>S</v>
      </c>
      <c r="N1024" s="3">
        <v>4</v>
      </c>
      <c r="O1024" s="23">
        <f t="shared" si="140"/>
        <v>3.74</v>
      </c>
      <c r="P1024" s="3">
        <v>11</v>
      </c>
      <c r="Q1024" s="3">
        <f>VLOOKUP(J1024,Aux_H_adj!$X$2:$Y$922,2,FALSE)</f>
        <v>9.1999999999999993</v>
      </c>
      <c r="R1024" s="3">
        <f>VLOOKUP(J1024,Aux_H_adj!$X$2:$Z$922,3,FALSE)</f>
        <v>15.7</v>
      </c>
      <c r="S1024" s="3">
        <f t="shared" si="137"/>
        <v>3.5014087480216975</v>
      </c>
      <c r="T1024" s="3">
        <v>70</v>
      </c>
      <c r="U1024" s="23">
        <f t="shared" si="141"/>
        <v>13.41</v>
      </c>
      <c r="V1024" s="3">
        <f t="shared" si="138"/>
        <v>4.2685355737246331</v>
      </c>
      <c r="W1024" s="27">
        <f t="shared" si="142"/>
        <v>1E-3</v>
      </c>
      <c r="X1024" s="27">
        <f t="shared" si="143"/>
        <v>1.4E-3</v>
      </c>
      <c r="Y1024" s="3">
        <f>VLOOKUP(K1024,SSP!$B$2:$D$113,3,FALSE)</f>
        <v>0.39000000000000007</v>
      </c>
      <c r="Z1024" s="3">
        <f>EXP(Ferez!$B$8+Ferez!$B$9*LN(X1024)+Ferez!$B$10*LN(O1024)+Ferez!$B$11*LN(Y1024))</f>
        <v>1.1443552514556405</v>
      </c>
      <c r="AA1024" s="3">
        <f>EXP(Ferez!$C$8+Ferez!$C$9*LN(Z1024))</f>
        <v>0.82853040673242573</v>
      </c>
      <c r="AB1024" s="3">
        <f>Ferez!$D$8+Ferez!$D$9*Z1024+Ferez!$D$10*AA1024</f>
        <v>0.45288124781308858</v>
      </c>
      <c r="AC1024" s="3">
        <f t="shared" si="144"/>
        <v>2.4257669060011549</v>
      </c>
      <c r="AD1024" s="3">
        <f>AC1024*Ferez!$D$19</f>
        <v>1.2128834530005774</v>
      </c>
      <c r="AE1024" s="3">
        <f>(AD1024/1000)*(10000/Ferez!$D$21)</f>
        <v>3.0322086325014437E-2</v>
      </c>
      <c r="AF1024" s="3">
        <f t="shared" si="145"/>
        <v>1.5972364992687291</v>
      </c>
      <c r="AG1024" s="3">
        <f>AF1024*Ferez!$D$19</f>
        <v>0.79861824963436456</v>
      </c>
      <c r="AH1024" s="3">
        <f>(AG1024/1000)*(10000/Ferez!$D$21)</f>
        <v>1.9965456240859113E-2</v>
      </c>
      <c r="AI1024" s="3">
        <f>AE1024*Ferez!$D$20</f>
        <v>0.1111809831917196</v>
      </c>
    </row>
    <row r="1025" spans="1:35" x14ac:dyDescent="0.25">
      <c r="A1025" s="4">
        <v>1832</v>
      </c>
      <c r="B1025" s="21" t="s">
        <v>3522</v>
      </c>
      <c r="C1025" s="104">
        <v>6</v>
      </c>
      <c r="D1025" s="22" t="s">
        <v>2723</v>
      </c>
      <c r="E1025" s="100">
        <v>42719</v>
      </c>
      <c r="F1025" s="100">
        <v>44204</v>
      </c>
      <c r="G1025" s="105">
        <v>4.0999999999999996</v>
      </c>
      <c r="H1025" s="20" t="s">
        <v>2820</v>
      </c>
      <c r="I1025" s="20" t="s">
        <v>2823</v>
      </c>
      <c r="J1025" s="13">
        <v>4274</v>
      </c>
      <c r="K1025" t="s">
        <v>169</v>
      </c>
      <c r="L1025" t="s">
        <v>168</v>
      </c>
      <c r="M1025" s="20" t="str">
        <f t="shared" si="139"/>
        <v>S</v>
      </c>
      <c r="N1025" s="3">
        <v>4</v>
      </c>
      <c r="O1025" s="23">
        <f t="shared" si="140"/>
        <v>4</v>
      </c>
      <c r="P1025" s="3">
        <v>15.7</v>
      </c>
      <c r="Q1025" s="3">
        <f>VLOOKUP(J1025,Aux_H_adj!$X$2:$Y$922,2,FALSE)</f>
        <v>9.1999999999999993</v>
      </c>
      <c r="R1025" s="3">
        <f>VLOOKUP(J1025,Aux_H_adj!$X$2:$Z$922,3,FALSE)</f>
        <v>15.7</v>
      </c>
      <c r="S1025" s="3">
        <f t="shared" si="137"/>
        <v>4.9974652130855137</v>
      </c>
      <c r="T1025" s="3">
        <v>70</v>
      </c>
      <c r="U1025" s="23">
        <f t="shared" si="141"/>
        <v>19.14</v>
      </c>
      <c r="V1025" s="3">
        <f t="shared" si="138"/>
        <v>6.092451221557754</v>
      </c>
      <c r="W1025" s="27">
        <f t="shared" si="142"/>
        <v>2E-3</v>
      </c>
      <c r="X1025" s="27">
        <f t="shared" si="143"/>
        <v>2.8999999999999998E-3</v>
      </c>
      <c r="Y1025" s="3">
        <f>VLOOKUP(K1025,SSP!$B$2:$D$113,3,FALSE)</f>
        <v>0.39000000000000007</v>
      </c>
      <c r="Z1025" s="3">
        <f>EXP(Ferez!$B$8+Ferez!$B$9*LN(X1025)+Ferez!$B$10*LN(O1025)+Ferez!$B$11*LN(Y1025))</f>
        <v>2.429297848466105</v>
      </c>
      <c r="AA1025" s="3">
        <f>EXP(Ferez!$C$8+Ferez!$C$9*LN(Z1025))</f>
        <v>1.448348949391175</v>
      </c>
      <c r="AB1025" s="3">
        <f>Ferez!$D$8+Ferez!$D$9*Z1025+Ferez!$D$10*AA1025</f>
        <v>0.5575012819233085</v>
      </c>
      <c r="AC1025" s="3">
        <f t="shared" si="144"/>
        <v>4.4351480797805891</v>
      </c>
      <c r="AD1025" s="3">
        <f>AC1025*Ferez!$D$19</f>
        <v>2.2175740398902946</v>
      </c>
      <c r="AE1025" s="3">
        <f>(AD1025/1000)*(10000/Ferez!$D$21)</f>
        <v>5.5439350997257365E-2</v>
      </c>
      <c r="AF1025" s="3">
        <f t="shared" si="145"/>
        <v>2.9867991303894135</v>
      </c>
      <c r="AG1025" s="3">
        <f>AF1025*Ferez!$D$19</f>
        <v>1.4933995651947067</v>
      </c>
      <c r="AH1025" s="3">
        <f>(AG1025/1000)*(10000/Ferez!$D$21)</f>
        <v>3.7334989129867664E-2</v>
      </c>
      <c r="AI1025" s="3">
        <f>AE1025*Ferez!$D$20</f>
        <v>0.20327762032327701</v>
      </c>
    </row>
    <row r="1026" spans="1:35" x14ac:dyDescent="0.25">
      <c r="A1026" s="4">
        <v>1825</v>
      </c>
      <c r="B1026" s="21" t="s">
        <v>3522</v>
      </c>
      <c r="C1026" s="104">
        <v>6</v>
      </c>
      <c r="D1026" s="22" t="s">
        <v>2723</v>
      </c>
      <c r="E1026" s="100">
        <v>42719</v>
      </c>
      <c r="F1026" s="100">
        <v>44204</v>
      </c>
      <c r="G1026" s="105">
        <v>4.0999999999999996</v>
      </c>
      <c r="H1026" s="20" t="s">
        <v>2813</v>
      </c>
      <c r="I1026" s="20" t="s">
        <v>2814</v>
      </c>
      <c r="J1026" s="13">
        <v>4275</v>
      </c>
      <c r="K1026" t="s">
        <v>173</v>
      </c>
      <c r="L1026" t="s">
        <v>172</v>
      </c>
      <c r="M1026" s="20" t="str">
        <f t="shared" si="139"/>
        <v>S</v>
      </c>
      <c r="N1026" s="3">
        <v>5</v>
      </c>
      <c r="O1026" s="23">
        <f t="shared" si="140"/>
        <v>4.9000000000000004</v>
      </c>
      <c r="P1026" s="3">
        <v>16</v>
      </c>
      <c r="Q1026" s="3">
        <f>VLOOKUP(J1026,Aux_H_adj!$X$2:$Y$922,2,FALSE)</f>
        <v>11.3</v>
      </c>
      <c r="R1026" s="3">
        <f>VLOOKUP(J1026,Aux_H_adj!$X$2:$Z$922,3,FALSE)</f>
        <v>20.7</v>
      </c>
      <c r="S1026" s="3">
        <f t="shared" ref="S1026:S1089" si="146">P1026/PI()</f>
        <v>5.0929581789406511</v>
      </c>
      <c r="T1026" s="3">
        <v>67</v>
      </c>
      <c r="U1026" s="23">
        <f t="shared" si="141"/>
        <v>19.510000000000002</v>
      </c>
      <c r="V1026" s="3">
        <f t="shared" ref="V1026:V1089" si="147">U1026/PI()</f>
        <v>6.2102258794457565</v>
      </c>
      <c r="W1026" s="27">
        <f t="shared" si="142"/>
        <v>2E-3</v>
      </c>
      <c r="X1026" s="27">
        <f t="shared" si="143"/>
        <v>3.0000000000000001E-3</v>
      </c>
      <c r="Y1026" s="3">
        <f>VLOOKUP(K1026,SSP!$B$2:$D$113,3,FALSE)</f>
        <v>0.47999999999999932</v>
      </c>
      <c r="Z1026" s="3">
        <f>EXP(Ferez!$B$8+Ferez!$B$9*LN(X1026)+Ferez!$B$10*LN(O1026)+Ferez!$B$11*LN(Y1026))</f>
        <v>3.7697540663319988</v>
      </c>
      <c r="AA1026" s="3">
        <f>EXP(Ferez!$C$8+Ferez!$C$9*LN(Z1026))</f>
        <v>2.0066194395959269</v>
      </c>
      <c r="AB1026" s="3">
        <f>Ferez!$D$8+Ferez!$D$9*Z1026+Ferez!$D$10*AA1026</f>
        <v>0.6742567196175383</v>
      </c>
      <c r="AC1026" s="3">
        <f t="shared" si="144"/>
        <v>6.4506302255454644</v>
      </c>
      <c r="AD1026" s="3">
        <f>AC1026*Ferez!$D$19</f>
        <v>3.2253151127727322</v>
      </c>
      <c r="AE1026" s="3">
        <f>(AD1026/1000)*(10000/Ferez!$D$21)</f>
        <v>8.0632877819318299E-2</v>
      </c>
      <c r="AF1026" s="3">
        <f t="shared" si="145"/>
        <v>4.444010785949537</v>
      </c>
      <c r="AG1026" s="3">
        <f>AF1026*Ferez!$D$19</f>
        <v>2.2220053929747685</v>
      </c>
      <c r="AH1026" s="3">
        <f>(AG1026/1000)*(10000/Ferez!$D$21)</f>
        <v>5.5550134824369213E-2</v>
      </c>
      <c r="AI1026" s="3">
        <f>AE1026*Ferez!$D$20</f>
        <v>0.29565388533750042</v>
      </c>
    </row>
    <row r="1027" spans="1:35" x14ac:dyDescent="0.25">
      <c r="A1027" s="4">
        <v>1826</v>
      </c>
      <c r="B1027" s="21" t="s">
        <v>3522</v>
      </c>
      <c r="C1027" s="104">
        <v>6</v>
      </c>
      <c r="D1027" s="22" t="s">
        <v>2723</v>
      </c>
      <c r="E1027" s="100">
        <v>42719</v>
      </c>
      <c r="F1027" s="100">
        <v>44204</v>
      </c>
      <c r="G1027" s="105">
        <v>4.0999999999999996</v>
      </c>
      <c r="H1027" s="20" t="s">
        <v>2813</v>
      </c>
      <c r="I1027" s="20" t="s">
        <v>2815</v>
      </c>
      <c r="J1027" s="13">
        <v>4275</v>
      </c>
      <c r="K1027" t="s">
        <v>173</v>
      </c>
      <c r="L1027" t="s">
        <v>172</v>
      </c>
      <c r="M1027" s="20" t="str">
        <f t="shared" ref="M1027:M1090" si="148">IF(J1028=J1027,"S",IF(J1026=J1027,"S","N"))</f>
        <v>S</v>
      </c>
      <c r="N1027" s="3">
        <v>5</v>
      </c>
      <c r="O1027" s="23">
        <f t="shared" ref="O1027:O1090" si="149">IF(M1027="N",N1027,IF(P1027=R1027,N1027,IF(ROUND(3.1139*LN(P1027)-3.7295,2)&gt;=N1027,N1027,ROUND(3.1139*LN(P1027)-3.7295,2))))</f>
        <v>5</v>
      </c>
      <c r="P1027" s="3">
        <v>20.7</v>
      </c>
      <c r="Q1027" s="3">
        <f>VLOOKUP(J1027,Aux_H_adj!$X$2:$Y$922,2,FALSE)</f>
        <v>11.3</v>
      </c>
      <c r="R1027" s="3">
        <f>VLOOKUP(J1027,Aux_H_adj!$X$2:$Z$922,3,FALSE)</f>
        <v>20.7</v>
      </c>
      <c r="S1027" s="3">
        <f t="shared" si="146"/>
        <v>6.5890146440044672</v>
      </c>
      <c r="T1027" s="3">
        <v>67</v>
      </c>
      <c r="U1027" s="23">
        <f t="shared" ref="U1027:U1090" si="150">IF(M1027="N",T1027,ROUND(1.2191*P1027,2))</f>
        <v>25.24</v>
      </c>
      <c r="V1027" s="3">
        <f t="shared" si="147"/>
        <v>8.0341415272788765</v>
      </c>
      <c r="W1027" s="27">
        <f t="shared" ref="W1027:W1090" si="151">ROUND(PI()*((S1027/100)/2)^2,4)</f>
        <v>3.3999999999999998E-3</v>
      </c>
      <c r="X1027" s="27">
        <f t="shared" ref="X1027:X1090" si="152">ROUND(PI()*((V1027/100)/2)^2,4)</f>
        <v>5.1000000000000004E-3</v>
      </c>
      <c r="Y1027" s="3">
        <f>VLOOKUP(K1027,SSP!$B$2:$D$113,3,FALSE)</f>
        <v>0.47999999999999932</v>
      </c>
      <c r="Z1027" s="3">
        <f>EXP(Ferez!$B$8+Ferez!$B$9*LN(X1027)+Ferez!$B$10*LN(O1027)+Ferez!$B$11*LN(Y1027))</f>
        <v>6.3461347164731805</v>
      </c>
      <c r="AA1027" s="3">
        <f>EXP(Ferez!$C$8+Ferez!$C$9*LN(Z1027))</f>
        <v>2.9532204071932671</v>
      </c>
      <c r="AB1027" s="3">
        <f>Ferez!$D$8+Ferez!$D$9*Z1027+Ferez!$D$10*AA1027</f>
        <v>0.9095613679651624</v>
      </c>
      <c r="AC1027" s="3">
        <f t="shared" ref="AC1027:AC1090" si="153">Z1027+AA1027+AB1027</f>
        <v>10.20891649163161</v>
      </c>
      <c r="AD1027" s="3">
        <f>AC1027*Ferez!$D$19</f>
        <v>5.1044582458158052</v>
      </c>
      <c r="AE1027" s="3">
        <f>(AD1027/1000)*(10000/Ferez!$D$21)</f>
        <v>0.12761145614539512</v>
      </c>
      <c r="AF1027" s="3">
        <f t="shared" ref="AF1027:AF1090" si="154">Z1027+AB1027</f>
        <v>7.2556960844383429</v>
      </c>
      <c r="AG1027" s="3">
        <f>AF1027*Ferez!$D$19</f>
        <v>3.6278480422191715</v>
      </c>
      <c r="AH1027" s="3">
        <f>(AG1027/1000)*(10000/Ferez!$D$21)</f>
        <v>9.0696201055479292E-2</v>
      </c>
      <c r="AI1027" s="3">
        <f>AE1027*Ferez!$D$20</f>
        <v>0.46790867253311541</v>
      </c>
    </row>
    <row r="1028" spans="1:35" x14ac:dyDescent="0.25">
      <c r="A1028" s="4">
        <v>1827</v>
      </c>
      <c r="B1028" s="21" t="s">
        <v>3522</v>
      </c>
      <c r="C1028" s="104">
        <v>6</v>
      </c>
      <c r="D1028" s="22" t="s">
        <v>2723</v>
      </c>
      <c r="E1028" s="100">
        <v>42719</v>
      </c>
      <c r="F1028" s="100">
        <v>44204</v>
      </c>
      <c r="G1028" s="105">
        <v>4.0999999999999996</v>
      </c>
      <c r="H1028" s="20" t="s">
        <v>2813</v>
      </c>
      <c r="I1028" s="20" t="s">
        <v>2816</v>
      </c>
      <c r="J1028" s="13">
        <v>4275</v>
      </c>
      <c r="K1028" t="s">
        <v>173</v>
      </c>
      <c r="L1028" t="s">
        <v>172</v>
      </c>
      <c r="M1028" s="20" t="str">
        <f t="shared" si="148"/>
        <v>S</v>
      </c>
      <c r="N1028" s="3">
        <v>5</v>
      </c>
      <c r="O1028" s="23">
        <f t="shared" si="149"/>
        <v>3.82</v>
      </c>
      <c r="P1028" s="3">
        <v>11.3</v>
      </c>
      <c r="Q1028" s="3">
        <f>VLOOKUP(J1028,Aux_H_adj!$X$2:$Y$922,2,FALSE)</f>
        <v>11.3</v>
      </c>
      <c r="R1028" s="3">
        <f>VLOOKUP(J1028,Aux_H_adj!$X$2:$Z$922,3,FALSE)</f>
        <v>20.7</v>
      </c>
      <c r="S1028" s="3">
        <f t="shared" si="146"/>
        <v>3.5969017138768349</v>
      </c>
      <c r="T1028" s="3">
        <v>67</v>
      </c>
      <c r="U1028" s="23">
        <f t="shared" si="150"/>
        <v>13.78</v>
      </c>
      <c r="V1028" s="3">
        <f t="shared" si="147"/>
        <v>4.3863102316126357</v>
      </c>
      <c r="W1028" s="27">
        <f t="shared" si="151"/>
        <v>1E-3</v>
      </c>
      <c r="X1028" s="27">
        <f t="shared" si="152"/>
        <v>1.5E-3</v>
      </c>
      <c r="Y1028" s="3">
        <f>VLOOKUP(K1028,SSP!$B$2:$D$113,3,FALSE)</f>
        <v>0.47999999999999932</v>
      </c>
      <c r="Z1028" s="3">
        <f>EXP(Ferez!$B$8+Ferez!$B$9*LN(X1028)+Ferez!$B$10*LN(O1028)+Ferez!$B$11*LN(Y1028))</f>
        <v>1.5413148784566042</v>
      </c>
      <c r="AA1028" s="3">
        <f>EXP(Ferez!$C$8+Ferez!$C$9*LN(Z1028))</f>
        <v>1.0333984489519294</v>
      </c>
      <c r="AB1028" s="3">
        <f>Ferez!$D$8+Ferez!$D$9*Z1028+Ferez!$D$10*AA1028</f>
        <v>0.48404752893031155</v>
      </c>
      <c r="AC1028" s="3">
        <f t="shared" si="153"/>
        <v>3.0587608563388451</v>
      </c>
      <c r="AD1028" s="3">
        <f>AC1028*Ferez!$D$19</f>
        <v>1.5293804281694225</v>
      </c>
      <c r="AE1028" s="3">
        <f>(AD1028/1000)*(10000/Ferez!$D$21)</f>
        <v>3.8234510704235565E-2</v>
      </c>
      <c r="AF1028" s="3">
        <f t="shared" si="154"/>
        <v>2.0253624073869156</v>
      </c>
      <c r="AG1028" s="3">
        <f>AF1028*Ferez!$D$19</f>
        <v>1.0126812036934578</v>
      </c>
      <c r="AH1028" s="3">
        <f>(AG1028/1000)*(10000/Ferez!$D$21)</f>
        <v>2.5317030092336445E-2</v>
      </c>
      <c r="AI1028" s="3">
        <f>AE1028*Ferez!$D$20</f>
        <v>0.14019320591553039</v>
      </c>
    </row>
    <row r="1029" spans="1:35" x14ac:dyDescent="0.25">
      <c r="A1029" s="4">
        <v>1828</v>
      </c>
      <c r="B1029" s="21" t="s">
        <v>3522</v>
      </c>
      <c r="C1029" s="104">
        <v>6</v>
      </c>
      <c r="D1029" s="22" t="s">
        <v>2723</v>
      </c>
      <c r="E1029" s="100">
        <v>42719</v>
      </c>
      <c r="F1029" s="100">
        <v>44204</v>
      </c>
      <c r="G1029" s="105">
        <v>4.0999999999999996</v>
      </c>
      <c r="H1029" s="20" t="s">
        <v>2813</v>
      </c>
      <c r="I1029" s="20" t="s">
        <v>2817</v>
      </c>
      <c r="J1029" s="13">
        <v>4275</v>
      </c>
      <c r="K1029" t="s">
        <v>173</v>
      </c>
      <c r="L1029" t="s">
        <v>172</v>
      </c>
      <c r="M1029" s="20" t="str">
        <f t="shared" si="148"/>
        <v>S</v>
      </c>
      <c r="N1029" s="3">
        <v>5</v>
      </c>
      <c r="O1029" s="23">
        <f t="shared" si="149"/>
        <v>4.49</v>
      </c>
      <c r="P1029" s="3">
        <v>14</v>
      </c>
      <c r="Q1029" s="3">
        <f>VLOOKUP(J1029,Aux_H_adj!$X$2:$Y$922,2,FALSE)</f>
        <v>11.3</v>
      </c>
      <c r="R1029" s="3">
        <f>VLOOKUP(J1029,Aux_H_adj!$X$2:$Z$922,3,FALSE)</f>
        <v>20.7</v>
      </c>
      <c r="S1029" s="3">
        <f t="shared" si="146"/>
        <v>4.45633840657307</v>
      </c>
      <c r="T1029" s="3">
        <v>67</v>
      </c>
      <c r="U1029" s="23">
        <f t="shared" si="150"/>
        <v>17.07</v>
      </c>
      <c r="V1029" s="3">
        <f t="shared" si="147"/>
        <v>5.4335497571573068</v>
      </c>
      <c r="W1029" s="27">
        <f t="shared" si="151"/>
        <v>1.6000000000000001E-3</v>
      </c>
      <c r="X1029" s="27">
        <f t="shared" si="152"/>
        <v>2.3E-3</v>
      </c>
      <c r="Y1029" s="3">
        <f>VLOOKUP(K1029,SSP!$B$2:$D$113,3,FALSE)</f>
        <v>0.47999999999999932</v>
      </c>
      <c r="Z1029" s="3">
        <f>EXP(Ferez!$B$8+Ferez!$B$9*LN(X1029)+Ferez!$B$10*LN(O1029)+Ferez!$B$11*LN(Y1029))</f>
        <v>2.6964081161886497</v>
      </c>
      <c r="AA1029" s="3">
        <f>EXP(Ferez!$C$8+Ferez!$C$9*LN(Z1029))</f>
        <v>1.564905279539446</v>
      </c>
      <c r="AB1029" s="3">
        <f>Ferez!$D$8+Ferez!$D$9*Z1029+Ferez!$D$10*AA1029</f>
        <v>0.58030902917047478</v>
      </c>
      <c r="AC1029" s="3">
        <f t="shared" si="153"/>
        <v>4.8416224248985706</v>
      </c>
      <c r="AD1029" s="3">
        <f>AC1029*Ferez!$D$19</f>
        <v>2.4208112124492853</v>
      </c>
      <c r="AE1029" s="3">
        <f>(AD1029/1000)*(10000/Ferez!$D$21)</f>
        <v>6.0520280311232133E-2</v>
      </c>
      <c r="AF1029" s="3">
        <f t="shared" si="154"/>
        <v>3.2767171453591244</v>
      </c>
      <c r="AG1029" s="3">
        <f>AF1029*Ferez!$D$19</f>
        <v>1.6383585726795622</v>
      </c>
      <c r="AH1029" s="3">
        <f>(AG1029/1000)*(10000/Ferez!$D$21)</f>
        <v>4.0958964316989054E-2</v>
      </c>
      <c r="AI1029" s="3">
        <f>AE1029*Ferez!$D$20</f>
        <v>0.2219076944745178</v>
      </c>
    </row>
    <row r="1030" spans="1:35" x14ac:dyDescent="0.25">
      <c r="A1030" s="4">
        <v>1824</v>
      </c>
      <c r="B1030" s="21" t="s">
        <v>3522</v>
      </c>
      <c r="C1030" s="104">
        <v>6</v>
      </c>
      <c r="D1030" s="22" t="s">
        <v>2723</v>
      </c>
      <c r="E1030" s="100">
        <v>42719</v>
      </c>
      <c r="F1030" s="100">
        <v>44204</v>
      </c>
      <c r="G1030" s="105">
        <v>4.0999999999999996</v>
      </c>
      <c r="H1030" s="20" t="s">
        <v>2811</v>
      </c>
      <c r="I1030" s="20" t="s">
        <v>2812</v>
      </c>
      <c r="J1030" s="13">
        <v>4276</v>
      </c>
      <c r="K1030" t="s">
        <v>4</v>
      </c>
      <c r="L1030" t="s">
        <v>142</v>
      </c>
      <c r="M1030" s="20" t="str">
        <f t="shared" si="148"/>
        <v>N</v>
      </c>
      <c r="N1030" s="3">
        <v>8</v>
      </c>
      <c r="O1030" s="23">
        <f t="shared" si="149"/>
        <v>8</v>
      </c>
      <c r="P1030" s="3">
        <v>31.4</v>
      </c>
      <c r="Q1030" s="3">
        <f>VLOOKUP(J1030,Aux_H_adj!$X$2:$Y$922,2,FALSE)</f>
        <v>31.4</v>
      </c>
      <c r="R1030" s="3">
        <f>VLOOKUP(J1030,Aux_H_adj!$X$2:$Z$922,3,FALSE)</f>
        <v>31.4</v>
      </c>
      <c r="S1030" s="3">
        <f t="shared" si="146"/>
        <v>9.9949304261710274</v>
      </c>
      <c r="T1030" s="3">
        <v>39.700000000000003</v>
      </c>
      <c r="U1030" s="23">
        <f t="shared" si="150"/>
        <v>39.700000000000003</v>
      </c>
      <c r="V1030" s="3">
        <f t="shared" si="147"/>
        <v>12.636902481496492</v>
      </c>
      <c r="W1030" s="27">
        <f t="shared" si="151"/>
        <v>7.7999999999999996E-3</v>
      </c>
      <c r="X1030" s="27">
        <f t="shared" si="152"/>
        <v>1.2500000000000001E-2</v>
      </c>
      <c r="Y1030" s="3">
        <f>VLOOKUP(K1030,SSP!$B$2:$D$113,3,FALSE)</f>
        <v>0.46000000000000074</v>
      </c>
      <c r="Z1030" s="3">
        <f>EXP(Ferez!$B$8+Ferez!$B$9*LN(X1030)+Ferez!$B$10*LN(O1030)+Ferez!$B$11*LN(Y1030))</f>
        <v>22.272726810569321</v>
      </c>
      <c r="AA1030" s="3">
        <f>EXP(Ferez!$C$8+Ferez!$C$9*LN(Z1030))</f>
        <v>7.4966194844497327</v>
      </c>
      <c r="AB1030" s="3">
        <f>Ferez!$D$8+Ferez!$D$9*Z1030+Ferez!$D$10*AA1030</f>
        <v>2.4769595930188761</v>
      </c>
      <c r="AC1030" s="3">
        <f t="shared" si="153"/>
        <v>32.246305888037931</v>
      </c>
      <c r="AD1030" s="3">
        <f>AC1030*Ferez!$D$19</f>
        <v>16.123152944018965</v>
      </c>
      <c r="AE1030" s="3">
        <f>(AD1030/1000)*(10000/Ferez!$D$21)</f>
        <v>0.40307882360047415</v>
      </c>
      <c r="AF1030" s="3">
        <f t="shared" si="154"/>
        <v>24.749686403588196</v>
      </c>
      <c r="AG1030" s="3">
        <f>AF1030*Ferez!$D$19</f>
        <v>12.374843201794098</v>
      </c>
      <c r="AH1030" s="3">
        <f>(AG1030/1000)*(10000/Ferez!$D$21)</f>
        <v>0.30937108004485248</v>
      </c>
      <c r="AI1030" s="3">
        <f>AE1030*Ferez!$D$20</f>
        <v>1.4779556865350718</v>
      </c>
    </row>
    <row r="1031" spans="1:35" x14ac:dyDescent="0.25">
      <c r="A1031" s="4">
        <v>1820</v>
      </c>
      <c r="B1031" s="21" t="s">
        <v>3522</v>
      </c>
      <c r="C1031" s="104">
        <v>6</v>
      </c>
      <c r="D1031" s="22" t="s">
        <v>2723</v>
      </c>
      <c r="E1031" s="100">
        <v>42719</v>
      </c>
      <c r="F1031" s="100">
        <v>44204</v>
      </c>
      <c r="G1031" s="105">
        <v>4.0999999999999996</v>
      </c>
      <c r="H1031" s="20" t="s">
        <v>2805</v>
      </c>
      <c r="I1031" s="20" t="s">
        <v>2806</v>
      </c>
      <c r="J1031" s="13">
        <v>4277</v>
      </c>
      <c r="K1031" t="s">
        <v>32</v>
      </c>
      <c r="L1031" t="s">
        <v>31</v>
      </c>
      <c r="M1031" s="20" t="str">
        <f t="shared" si="148"/>
        <v>N</v>
      </c>
      <c r="N1031" s="3">
        <v>4.8</v>
      </c>
      <c r="O1031" s="23">
        <f t="shared" si="149"/>
        <v>4.8</v>
      </c>
      <c r="P1031" s="3">
        <v>10.199999999999999</v>
      </c>
      <c r="Q1031" s="3">
        <f>VLOOKUP(J1031,Aux_H_adj!$X$2:$Y$922,2,FALSE)</f>
        <v>10.199999999999999</v>
      </c>
      <c r="R1031" s="3">
        <f>VLOOKUP(J1031,Aux_H_adj!$X$2:$Z$922,3,FALSE)</f>
        <v>10.199999999999999</v>
      </c>
      <c r="S1031" s="3">
        <f t="shared" si="146"/>
        <v>3.246760839074665</v>
      </c>
      <c r="T1031" s="3">
        <v>19.5</v>
      </c>
      <c r="U1031" s="23">
        <f t="shared" si="150"/>
        <v>19.5</v>
      </c>
      <c r="V1031" s="3">
        <f t="shared" si="147"/>
        <v>6.2070427805839179</v>
      </c>
      <c r="W1031" s="27">
        <f t="shared" si="151"/>
        <v>8.0000000000000004E-4</v>
      </c>
      <c r="X1031" s="27">
        <f t="shared" si="152"/>
        <v>3.0000000000000001E-3</v>
      </c>
      <c r="Y1031" s="3">
        <f>VLOOKUP(K1031,SSP!$B$2:$D$113,3,FALSE)</f>
        <v>0.49</v>
      </c>
      <c r="Z1031" s="3">
        <f>EXP(Ferez!$B$8+Ferez!$B$9*LN(X1031)+Ferez!$B$10*LN(O1031)+Ferez!$B$11*LN(Y1031))</f>
        <v>3.7744783225218952</v>
      </c>
      <c r="AA1031" s="3">
        <f>EXP(Ferez!$C$8+Ferez!$C$9*LN(Z1031))</f>
        <v>2.0084849668463027</v>
      </c>
      <c r="AB1031" s="3">
        <f>Ferez!$D$8+Ferez!$D$9*Z1031+Ferez!$D$10*AA1031</f>
        <v>0.67467700461193014</v>
      </c>
      <c r="AC1031" s="3">
        <f t="shared" si="153"/>
        <v>6.4576402939801278</v>
      </c>
      <c r="AD1031" s="3">
        <f>AC1031*Ferez!$D$19</f>
        <v>3.2288201469900639</v>
      </c>
      <c r="AE1031" s="3">
        <f>(AD1031/1000)*(10000/Ferez!$D$21)</f>
        <v>8.0720503674751601E-2</v>
      </c>
      <c r="AF1031" s="3">
        <f t="shared" si="154"/>
        <v>4.4491553271338251</v>
      </c>
      <c r="AG1031" s="3">
        <f>AF1031*Ferez!$D$19</f>
        <v>2.2245776635669126</v>
      </c>
      <c r="AH1031" s="3">
        <f>(AG1031/1000)*(10000/Ferez!$D$21)</f>
        <v>5.5614441589172815E-2</v>
      </c>
      <c r="AI1031" s="3">
        <f>AE1031*Ferez!$D$20</f>
        <v>0.29597518014075586</v>
      </c>
    </row>
    <row r="1032" spans="1:35" x14ac:dyDescent="0.25">
      <c r="A1032" s="4">
        <v>1821</v>
      </c>
      <c r="B1032" s="21" t="s">
        <v>3522</v>
      </c>
      <c r="C1032" s="104">
        <v>6</v>
      </c>
      <c r="D1032" s="22" t="s">
        <v>2723</v>
      </c>
      <c r="E1032" s="100">
        <v>42719</v>
      </c>
      <c r="F1032" s="100">
        <v>44204</v>
      </c>
      <c r="G1032" s="105">
        <v>4.0999999999999996</v>
      </c>
      <c r="H1032" s="20" t="s">
        <v>2807</v>
      </c>
      <c r="I1032" s="20" t="s">
        <v>2808</v>
      </c>
      <c r="J1032" s="13">
        <v>4278</v>
      </c>
      <c r="K1032" t="s">
        <v>79</v>
      </c>
      <c r="L1032" t="s">
        <v>78</v>
      </c>
      <c r="M1032" s="20" t="str">
        <f t="shared" si="148"/>
        <v>S</v>
      </c>
      <c r="N1032" s="3">
        <v>6.8</v>
      </c>
      <c r="O1032" s="23">
        <f t="shared" si="149"/>
        <v>6.8</v>
      </c>
      <c r="P1032" s="3">
        <v>37</v>
      </c>
      <c r="Q1032" s="3">
        <f>VLOOKUP(J1032,Aux_H_adj!$X$2:$Y$922,2,FALSE)</f>
        <v>17.7</v>
      </c>
      <c r="R1032" s="3">
        <f>VLOOKUP(J1032,Aux_H_adj!$X$2:$Z$922,3,FALSE)</f>
        <v>37</v>
      </c>
      <c r="S1032" s="3">
        <f t="shared" si="146"/>
        <v>11.777465788800255</v>
      </c>
      <c r="T1032" s="3">
        <v>88.7</v>
      </c>
      <c r="U1032" s="23">
        <f t="shared" si="150"/>
        <v>45.11</v>
      </c>
      <c r="V1032" s="3">
        <f t="shared" si="147"/>
        <v>14.358958965750798</v>
      </c>
      <c r="W1032" s="27">
        <f t="shared" si="151"/>
        <v>1.09E-2</v>
      </c>
      <c r="X1032" s="27">
        <f t="shared" si="152"/>
        <v>1.6199999999999999E-2</v>
      </c>
      <c r="Y1032" s="3">
        <f>VLOOKUP(K1032,SSP!$B$2:$D$113,3,FALSE)</f>
        <v>0.31000000000000155</v>
      </c>
      <c r="Z1032" s="3">
        <f>EXP(Ferez!$B$8+Ferez!$B$9*LN(X1032)+Ferez!$B$10*LN(O1032)+Ferez!$B$11*LN(Y1032))</f>
        <v>16.259752430575354</v>
      </c>
      <c r="AA1032" s="3">
        <f>EXP(Ferez!$C$8+Ferez!$C$9*LN(Z1032))</f>
        <v>5.9356494840336715</v>
      </c>
      <c r="AB1032" s="3">
        <f>Ferez!$D$8+Ferez!$D$9*Z1032+Ferez!$D$10*AA1032</f>
        <v>1.8718904479716909</v>
      </c>
      <c r="AC1032" s="3">
        <f t="shared" si="153"/>
        <v>24.067292362580716</v>
      </c>
      <c r="AD1032" s="3">
        <f>AC1032*Ferez!$D$19</f>
        <v>12.033646181290358</v>
      </c>
      <c r="AE1032" s="3">
        <f>(AD1032/1000)*(10000/Ferez!$D$21)</f>
        <v>0.30084115453225896</v>
      </c>
      <c r="AF1032" s="3">
        <f t="shared" si="154"/>
        <v>18.131642878547044</v>
      </c>
      <c r="AG1032" s="3">
        <f>AF1032*Ferez!$D$19</f>
        <v>9.0658214392735221</v>
      </c>
      <c r="AH1032" s="3">
        <f>(AG1032/1000)*(10000/Ferez!$D$21)</f>
        <v>0.22664553598183806</v>
      </c>
      <c r="AI1032" s="3">
        <f>AE1032*Ferez!$D$20</f>
        <v>1.1030842332849495</v>
      </c>
    </row>
    <row r="1033" spans="1:35" x14ac:dyDescent="0.25">
      <c r="A1033" s="4">
        <v>1822</v>
      </c>
      <c r="B1033" s="21" t="s">
        <v>3522</v>
      </c>
      <c r="C1033" s="104">
        <v>6</v>
      </c>
      <c r="D1033" s="22" t="s">
        <v>2723</v>
      </c>
      <c r="E1033" s="100">
        <v>42719</v>
      </c>
      <c r="F1033" s="100">
        <v>44204</v>
      </c>
      <c r="G1033" s="105">
        <v>4.0999999999999996</v>
      </c>
      <c r="H1033" s="20" t="s">
        <v>2807</v>
      </c>
      <c r="I1033" s="20" t="s">
        <v>2809</v>
      </c>
      <c r="J1033" s="13">
        <v>4278</v>
      </c>
      <c r="K1033" t="s">
        <v>79</v>
      </c>
      <c r="L1033" t="s">
        <v>78</v>
      </c>
      <c r="M1033" s="20" t="str">
        <f t="shared" si="148"/>
        <v>S</v>
      </c>
      <c r="N1033" s="3">
        <v>6.8</v>
      </c>
      <c r="O1033" s="23">
        <f t="shared" si="149"/>
        <v>5.94</v>
      </c>
      <c r="P1033" s="3">
        <v>22.3</v>
      </c>
      <c r="Q1033" s="3">
        <f>VLOOKUP(J1033,Aux_H_adj!$X$2:$Y$922,2,FALSE)</f>
        <v>17.7</v>
      </c>
      <c r="R1033" s="3">
        <f>VLOOKUP(J1033,Aux_H_adj!$X$2:$Z$922,3,FALSE)</f>
        <v>37</v>
      </c>
      <c r="S1033" s="3">
        <f t="shared" si="146"/>
        <v>7.0983104618985324</v>
      </c>
      <c r="T1033" s="3">
        <v>88.7</v>
      </c>
      <c r="U1033" s="23">
        <f t="shared" si="150"/>
        <v>27.19</v>
      </c>
      <c r="V1033" s="3">
        <f t="shared" si="147"/>
        <v>8.6548458053372688</v>
      </c>
      <c r="W1033" s="27">
        <f t="shared" si="151"/>
        <v>4.0000000000000001E-3</v>
      </c>
      <c r="X1033" s="27">
        <f t="shared" si="152"/>
        <v>5.8999999999999999E-3</v>
      </c>
      <c r="Y1033" s="3">
        <f>VLOOKUP(K1033,SSP!$B$2:$D$113,3,FALSE)</f>
        <v>0.31000000000000155</v>
      </c>
      <c r="Z1033" s="3">
        <f>EXP(Ferez!$B$8+Ferez!$B$9*LN(X1033)+Ferez!$B$10*LN(O1033)+Ferez!$B$11*LN(Y1033))</f>
        <v>5.4972288845308501</v>
      </c>
      <c r="AA1033" s="3">
        <f>EXP(Ferez!$C$8+Ferez!$C$9*LN(Z1033))</f>
        <v>2.6547434319843708</v>
      </c>
      <c r="AB1033" s="3">
        <f>Ferez!$D$8+Ferez!$D$9*Z1033+Ferez!$D$10*AA1033</f>
        <v>0.83087214638044737</v>
      </c>
      <c r="AC1033" s="3">
        <f t="shared" si="153"/>
        <v>8.9828444628956667</v>
      </c>
      <c r="AD1033" s="3">
        <f>AC1033*Ferez!$D$19</f>
        <v>4.4914222314478334</v>
      </c>
      <c r="AE1033" s="3">
        <f>(AD1033/1000)*(10000/Ferez!$D$21)</f>
        <v>0.11228555578619583</v>
      </c>
      <c r="AF1033" s="3">
        <f t="shared" si="154"/>
        <v>6.3281010309112977</v>
      </c>
      <c r="AG1033" s="3">
        <f>AF1033*Ferez!$D$19</f>
        <v>3.1640505154556489</v>
      </c>
      <c r="AH1033" s="3">
        <f>(AG1033/1000)*(10000/Ferez!$D$21)</f>
        <v>7.910126288639123E-2</v>
      </c>
      <c r="AI1033" s="3">
        <f>AE1033*Ferez!$D$20</f>
        <v>0.41171370454938466</v>
      </c>
    </row>
    <row r="1034" spans="1:35" x14ac:dyDescent="0.25">
      <c r="A1034" s="4">
        <v>1823</v>
      </c>
      <c r="B1034" s="21" t="s">
        <v>3522</v>
      </c>
      <c r="C1034" s="104">
        <v>6</v>
      </c>
      <c r="D1034" s="22" t="s">
        <v>2723</v>
      </c>
      <c r="E1034" s="100">
        <v>42719</v>
      </c>
      <c r="F1034" s="100">
        <v>44204</v>
      </c>
      <c r="G1034" s="105">
        <v>4.0999999999999996</v>
      </c>
      <c r="H1034" s="20" t="s">
        <v>2807</v>
      </c>
      <c r="I1034" s="20" t="s">
        <v>2810</v>
      </c>
      <c r="J1034" s="13">
        <v>4278</v>
      </c>
      <c r="K1034" t="s">
        <v>79</v>
      </c>
      <c r="L1034" t="s">
        <v>78</v>
      </c>
      <c r="M1034" s="20" t="str">
        <f t="shared" si="148"/>
        <v>S</v>
      </c>
      <c r="N1034" s="3">
        <v>6.8</v>
      </c>
      <c r="O1034" s="23">
        <f t="shared" si="149"/>
        <v>5.22</v>
      </c>
      <c r="P1034" s="3">
        <v>17.7</v>
      </c>
      <c r="Q1034" s="3">
        <f>VLOOKUP(J1034,Aux_H_adj!$X$2:$Y$922,2,FALSE)</f>
        <v>17.7</v>
      </c>
      <c r="R1034" s="3">
        <f>VLOOKUP(J1034,Aux_H_adj!$X$2:$Z$922,3,FALSE)</f>
        <v>37</v>
      </c>
      <c r="S1034" s="3">
        <f t="shared" si="146"/>
        <v>5.6340849854530948</v>
      </c>
      <c r="T1034" s="3">
        <v>88.7</v>
      </c>
      <c r="U1034" s="23">
        <f t="shared" si="150"/>
        <v>21.58</v>
      </c>
      <c r="V1034" s="3">
        <f t="shared" si="147"/>
        <v>6.8691273438462028</v>
      </c>
      <c r="W1034" s="27">
        <f t="shared" si="151"/>
        <v>2.5000000000000001E-3</v>
      </c>
      <c r="X1034" s="27">
        <f t="shared" si="152"/>
        <v>3.7000000000000002E-3</v>
      </c>
      <c r="Y1034" s="3">
        <f>VLOOKUP(K1034,SSP!$B$2:$D$113,3,FALSE)</f>
        <v>0.31000000000000155</v>
      </c>
      <c r="Z1034" s="3">
        <f>EXP(Ferez!$B$8+Ferez!$B$9*LN(X1034)+Ferez!$B$10*LN(O1034)+Ferez!$B$11*LN(Y1034))</f>
        <v>3.123903878431928</v>
      </c>
      <c r="AA1034" s="3">
        <f>EXP(Ferez!$C$8+Ferez!$C$9*LN(Z1034))</f>
        <v>1.7454558556384592</v>
      </c>
      <c r="AB1034" s="3">
        <f>Ferez!$D$8+Ferez!$D$9*Z1034+Ferez!$D$10*AA1034</f>
        <v>0.61732821221276346</v>
      </c>
      <c r="AC1034" s="3">
        <f t="shared" si="153"/>
        <v>5.4866879462831504</v>
      </c>
      <c r="AD1034" s="3">
        <f>AC1034*Ferez!$D$19</f>
        <v>2.7433439731415752</v>
      </c>
      <c r="AE1034" s="3">
        <f>(AD1034/1000)*(10000/Ferez!$D$21)</f>
        <v>6.8583599328539385E-2</v>
      </c>
      <c r="AF1034" s="3">
        <f t="shared" si="154"/>
        <v>3.7412320906446914</v>
      </c>
      <c r="AG1034" s="3">
        <f>AF1034*Ferez!$D$19</f>
        <v>1.8706160453223457</v>
      </c>
      <c r="AH1034" s="3">
        <f>(AG1034/1000)*(10000/Ferez!$D$21)</f>
        <v>4.6765401133058646E-2</v>
      </c>
      <c r="AI1034" s="3">
        <f>AE1034*Ferez!$D$20</f>
        <v>0.25147319753797776</v>
      </c>
    </row>
    <row r="1035" spans="1:35" x14ac:dyDescent="0.25">
      <c r="A1035" s="4">
        <v>1819</v>
      </c>
      <c r="B1035" s="21" t="s">
        <v>3522</v>
      </c>
      <c r="C1035" s="104">
        <v>6</v>
      </c>
      <c r="D1035" s="22" t="s">
        <v>2723</v>
      </c>
      <c r="E1035" s="100">
        <v>42719</v>
      </c>
      <c r="F1035" s="100">
        <v>44204</v>
      </c>
      <c r="G1035" s="105">
        <v>4.0999999999999996</v>
      </c>
      <c r="H1035" s="20" t="s">
        <v>2803</v>
      </c>
      <c r="I1035" s="20" t="s">
        <v>2804</v>
      </c>
      <c r="J1035" s="13">
        <v>4279</v>
      </c>
      <c r="K1035" t="s">
        <v>23</v>
      </c>
      <c r="L1035" t="s">
        <v>106</v>
      </c>
      <c r="M1035" s="20" t="str">
        <f t="shared" si="148"/>
        <v>N</v>
      </c>
      <c r="N1035" s="3">
        <v>5.6</v>
      </c>
      <c r="O1035" s="23">
        <f t="shared" si="149"/>
        <v>5.6</v>
      </c>
      <c r="P1035" s="3">
        <v>21.8</v>
      </c>
      <c r="Q1035" s="3">
        <f>VLOOKUP(J1035,Aux_H_adj!$X$2:$Y$922,2,FALSE)</f>
        <v>21.8</v>
      </c>
      <c r="R1035" s="3">
        <f>VLOOKUP(J1035,Aux_H_adj!$X$2:$Z$922,3,FALSE)</f>
        <v>21.8</v>
      </c>
      <c r="S1035" s="3">
        <f t="shared" si="146"/>
        <v>6.9391555188066372</v>
      </c>
      <c r="T1035" s="3">
        <v>31.2</v>
      </c>
      <c r="U1035" s="23">
        <f t="shared" si="150"/>
        <v>31.2</v>
      </c>
      <c r="V1035" s="3">
        <f t="shared" si="147"/>
        <v>9.9312684489342686</v>
      </c>
      <c r="W1035" s="27">
        <f t="shared" si="151"/>
        <v>3.8E-3</v>
      </c>
      <c r="X1035" s="27">
        <f t="shared" si="152"/>
        <v>7.7000000000000002E-3</v>
      </c>
      <c r="Y1035" s="3">
        <f>VLOOKUP(K1035,SSP!$B$2:$D$113,3,FALSE)</f>
        <v>0.49</v>
      </c>
      <c r="Z1035" s="3">
        <f>EXP(Ferez!$B$8+Ferez!$B$9*LN(X1035)+Ferez!$B$10*LN(O1035)+Ferez!$B$11*LN(Y1035))</f>
        <v>10.667283878576848</v>
      </c>
      <c r="AA1035" s="3">
        <f>EXP(Ferez!$C$8+Ferez!$C$9*LN(Z1035))</f>
        <v>4.3415335568169668</v>
      </c>
      <c r="AB1035" s="3">
        <f>Ferez!$D$8+Ferez!$D$9*Z1035+Ferez!$D$10*AA1035</f>
        <v>1.3214055666349793</v>
      </c>
      <c r="AC1035" s="3">
        <f t="shared" si="153"/>
        <v>16.330223002028795</v>
      </c>
      <c r="AD1035" s="3">
        <f>AC1035*Ferez!$D$19</f>
        <v>8.1651115010143975</v>
      </c>
      <c r="AE1035" s="3">
        <f>(AD1035/1000)*(10000/Ferez!$D$21)</f>
        <v>0.20412778752535993</v>
      </c>
      <c r="AF1035" s="3">
        <f t="shared" si="154"/>
        <v>11.988689445211827</v>
      </c>
      <c r="AG1035" s="3">
        <f>AF1035*Ferez!$D$19</f>
        <v>5.9943447226059137</v>
      </c>
      <c r="AH1035" s="3">
        <f>(AG1035/1000)*(10000/Ferez!$D$21)</f>
        <v>0.14985861806514786</v>
      </c>
      <c r="AI1035" s="3">
        <f>AE1035*Ferez!$D$20</f>
        <v>0.74846855425965308</v>
      </c>
    </row>
    <row r="1036" spans="1:35" x14ac:dyDescent="0.25">
      <c r="A1036" s="4">
        <v>1818</v>
      </c>
      <c r="B1036" s="21" t="s">
        <v>3522</v>
      </c>
      <c r="C1036" s="104">
        <v>6</v>
      </c>
      <c r="D1036" s="22" t="s">
        <v>2723</v>
      </c>
      <c r="E1036" s="100">
        <v>42719</v>
      </c>
      <c r="F1036" s="100">
        <v>44204</v>
      </c>
      <c r="G1036" s="105">
        <v>4.0999999999999996</v>
      </c>
      <c r="H1036" s="20" t="s">
        <v>2801</v>
      </c>
      <c r="I1036" s="20" t="s">
        <v>2802</v>
      </c>
      <c r="J1036" s="13">
        <v>4280</v>
      </c>
      <c r="K1036" t="s">
        <v>4</v>
      </c>
      <c r="L1036" t="s">
        <v>142</v>
      </c>
      <c r="M1036" s="20" t="str">
        <f t="shared" si="148"/>
        <v>N</v>
      </c>
      <c r="N1036" s="3">
        <v>7</v>
      </c>
      <c r="O1036" s="23">
        <f t="shared" si="149"/>
        <v>7</v>
      </c>
      <c r="P1036" s="3">
        <v>33.5</v>
      </c>
      <c r="Q1036" s="3">
        <f>VLOOKUP(J1036,Aux_H_adj!$X$2:$Y$922,2,FALSE)</f>
        <v>33.5</v>
      </c>
      <c r="R1036" s="3">
        <f>VLOOKUP(J1036,Aux_H_adj!$X$2:$Z$922,3,FALSE)</f>
        <v>33.5</v>
      </c>
      <c r="S1036" s="3">
        <f t="shared" si="146"/>
        <v>10.663381187156988</v>
      </c>
      <c r="T1036" s="3">
        <v>40.299999999999997</v>
      </c>
      <c r="U1036" s="23">
        <f t="shared" si="150"/>
        <v>40.299999999999997</v>
      </c>
      <c r="V1036" s="3">
        <f t="shared" si="147"/>
        <v>12.827888413206765</v>
      </c>
      <c r="W1036" s="27">
        <f t="shared" si="151"/>
        <v>8.8999999999999999E-3</v>
      </c>
      <c r="X1036" s="27">
        <f t="shared" si="152"/>
        <v>1.29E-2</v>
      </c>
      <c r="Y1036" s="3">
        <f>VLOOKUP(K1036,SSP!$B$2:$D$113,3,FALSE)</f>
        <v>0.46000000000000074</v>
      </c>
      <c r="Z1036" s="3">
        <f>EXP(Ferez!$B$8+Ferez!$B$9*LN(X1036)+Ferez!$B$10*LN(O1036)+Ferez!$B$11*LN(Y1036))</f>
        <v>20.180985301561698</v>
      </c>
      <c r="AA1036" s="3">
        <f>EXP(Ferez!$C$8+Ferez!$C$9*LN(Z1036))</f>
        <v>6.9676468779906955</v>
      </c>
      <c r="AB1036" s="3">
        <f>Ferez!$D$8+Ferez!$D$9*Z1036+Ferez!$D$10*AA1036</f>
        <v>2.2652624881247463</v>
      </c>
      <c r="AC1036" s="3">
        <f t="shared" si="153"/>
        <v>29.413894667677141</v>
      </c>
      <c r="AD1036" s="3">
        <f>AC1036*Ferez!$D$19</f>
        <v>14.706947333838571</v>
      </c>
      <c r="AE1036" s="3">
        <f>(AD1036/1000)*(10000/Ferez!$D$21)</f>
        <v>0.36767368334596429</v>
      </c>
      <c r="AF1036" s="3">
        <f t="shared" si="154"/>
        <v>22.446247789686446</v>
      </c>
      <c r="AG1036" s="3">
        <f>AF1036*Ferez!$D$19</f>
        <v>11.223123894843223</v>
      </c>
      <c r="AH1036" s="3">
        <f>(AG1036/1000)*(10000/Ferez!$D$21)</f>
        <v>0.28057809737108058</v>
      </c>
      <c r="AI1036" s="3">
        <f>AE1036*Ferez!$D$20</f>
        <v>1.3481368389352024</v>
      </c>
    </row>
    <row r="1037" spans="1:35" x14ac:dyDescent="0.25">
      <c r="A1037" s="4">
        <v>1816</v>
      </c>
      <c r="B1037" s="21" t="s">
        <v>3522</v>
      </c>
      <c r="C1037" s="104">
        <v>6</v>
      </c>
      <c r="D1037" s="22" t="s">
        <v>2723</v>
      </c>
      <c r="E1037" s="100">
        <v>42719</v>
      </c>
      <c r="F1037" s="100">
        <v>44204</v>
      </c>
      <c r="G1037" s="105">
        <v>4.0999999999999996</v>
      </c>
      <c r="H1037" s="20" t="s">
        <v>2798</v>
      </c>
      <c r="I1037" s="20" t="s">
        <v>2799</v>
      </c>
      <c r="J1037" s="13">
        <v>4281</v>
      </c>
      <c r="K1037" t="s">
        <v>5</v>
      </c>
      <c r="L1037" t="s">
        <v>186</v>
      </c>
      <c r="M1037" s="20" t="str">
        <f t="shared" si="148"/>
        <v>S</v>
      </c>
      <c r="N1037" s="3">
        <v>7.5</v>
      </c>
      <c r="O1037" s="23">
        <f t="shared" si="149"/>
        <v>7.5</v>
      </c>
      <c r="P1037" s="3">
        <v>24.7</v>
      </c>
      <c r="Q1037" s="3">
        <f>VLOOKUP(J1037,Aux_H_adj!$X$2:$Y$922,2,FALSE)</f>
        <v>11.7</v>
      </c>
      <c r="R1037" s="3">
        <f>VLOOKUP(J1037,Aux_H_adj!$X$2:$Z$922,3,FALSE)</f>
        <v>24.7</v>
      </c>
      <c r="S1037" s="3">
        <f t="shared" si="146"/>
        <v>7.8622541887396293</v>
      </c>
      <c r="T1037" s="3">
        <v>32.200000000000003</v>
      </c>
      <c r="U1037" s="23">
        <f t="shared" si="150"/>
        <v>30.11</v>
      </c>
      <c r="V1037" s="3">
        <f t="shared" si="147"/>
        <v>9.5843106729939365</v>
      </c>
      <c r="W1037" s="27">
        <f t="shared" si="151"/>
        <v>4.8999999999999998E-3</v>
      </c>
      <c r="X1037" s="27">
        <f t="shared" si="152"/>
        <v>7.1999999999999998E-3</v>
      </c>
      <c r="Y1037" s="3">
        <f>VLOOKUP(K1037,SSP!$B$2:$D$113,3,FALSE)</f>
        <v>0.39999999999999974</v>
      </c>
      <c r="Z1037" s="3">
        <f>EXP(Ferez!$B$8+Ferez!$B$9*LN(X1037)+Ferez!$B$10*LN(O1037)+Ferez!$B$11*LN(Y1037))</f>
        <v>10.77438017032688</v>
      </c>
      <c r="AA1037" s="3">
        <f>EXP(Ferez!$C$8+Ferez!$C$9*LN(Z1037))</f>
        <v>4.3738325922486805</v>
      </c>
      <c r="AB1037" s="3">
        <f>Ferez!$D$8+Ferez!$D$9*Z1037+Ferez!$D$10*AA1037</f>
        <v>1.3317946586482283</v>
      </c>
      <c r="AC1037" s="3">
        <f t="shared" si="153"/>
        <v>16.480007421223789</v>
      </c>
      <c r="AD1037" s="3">
        <f>AC1037*Ferez!$D$19</f>
        <v>8.2400037106118944</v>
      </c>
      <c r="AE1037" s="3">
        <f>(AD1037/1000)*(10000/Ferez!$D$21)</f>
        <v>0.20600009276529738</v>
      </c>
      <c r="AF1037" s="3">
        <f t="shared" si="154"/>
        <v>12.106174828975108</v>
      </c>
      <c r="AG1037" s="3">
        <f>AF1037*Ferez!$D$19</f>
        <v>6.0530874144875542</v>
      </c>
      <c r="AH1037" s="3">
        <f>(AG1037/1000)*(10000/Ferez!$D$21)</f>
        <v>0.15132718536218887</v>
      </c>
      <c r="AI1037" s="3">
        <f>AE1037*Ferez!$D$20</f>
        <v>0.75533367347275704</v>
      </c>
    </row>
    <row r="1038" spans="1:35" x14ac:dyDescent="0.25">
      <c r="A1038" s="4">
        <v>1817</v>
      </c>
      <c r="B1038" s="21" t="s">
        <v>3522</v>
      </c>
      <c r="C1038" s="104">
        <v>6</v>
      </c>
      <c r="D1038" s="22" t="s">
        <v>2723</v>
      </c>
      <c r="E1038" s="100">
        <v>42719</v>
      </c>
      <c r="F1038" s="100">
        <v>44204</v>
      </c>
      <c r="G1038" s="105">
        <v>4.0999999999999996</v>
      </c>
      <c r="H1038" s="20" t="s">
        <v>2798</v>
      </c>
      <c r="I1038" s="20" t="s">
        <v>2800</v>
      </c>
      <c r="J1038" s="13">
        <v>4281</v>
      </c>
      <c r="K1038" t="s">
        <v>5</v>
      </c>
      <c r="L1038" t="s">
        <v>186</v>
      </c>
      <c r="M1038" s="20" t="str">
        <f t="shared" si="148"/>
        <v>S</v>
      </c>
      <c r="N1038" s="3">
        <v>7.5</v>
      </c>
      <c r="O1038" s="23">
        <f t="shared" si="149"/>
        <v>3.93</v>
      </c>
      <c r="P1038" s="3">
        <v>11.7</v>
      </c>
      <c r="Q1038" s="3">
        <f>VLOOKUP(J1038,Aux_H_adj!$X$2:$Y$922,2,FALSE)</f>
        <v>11.7</v>
      </c>
      <c r="R1038" s="3">
        <f>VLOOKUP(J1038,Aux_H_adj!$X$2:$Z$922,3,FALSE)</f>
        <v>24.7</v>
      </c>
      <c r="S1038" s="3">
        <f t="shared" si="146"/>
        <v>3.7242256683503507</v>
      </c>
      <c r="T1038" s="3">
        <v>32.200000000000003</v>
      </c>
      <c r="U1038" s="23">
        <f t="shared" si="150"/>
        <v>14.26</v>
      </c>
      <c r="V1038" s="3">
        <f t="shared" si="147"/>
        <v>4.5390989769808554</v>
      </c>
      <c r="W1038" s="27">
        <f t="shared" si="151"/>
        <v>1.1000000000000001E-3</v>
      </c>
      <c r="X1038" s="27">
        <f t="shared" si="152"/>
        <v>1.6000000000000001E-3</v>
      </c>
      <c r="Y1038" s="3">
        <f>VLOOKUP(K1038,SSP!$B$2:$D$113,3,FALSE)</f>
        <v>0.39999999999999974</v>
      </c>
      <c r="Z1038" s="3">
        <f>EXP(Ferez!$B$8+Ferez!$B$9*LN(X1038)+Ferez!$B$10*LN(O1038)+Ferez!$B$11*LN(Y1038))</f>
        <v>1.3973046848287742</v>
      </c>
      <c r="AA1038" s="3">
        <f>EXP(Ferez!$C$8+Ferez!$C$9*LN(Z1038))</f>
        <v>0.96085906941494736</v>
      </c>
      <c r="AB1038" s="3">
        <f>Ferez!$D$8+Ferez!$D$9*Z1038+Ferez!$D$10*AA1038</f>
        <v>0.47258718031583075</v>
      </c>
      <c r="AC1038" s="3">
        <f t="shared" si="153"/>
        <v>2.8307509345595521</v>
      </c>
      <c r="AD1038" s="3">
        <f>AC1038*Ferez!$D$19</f>
        <v>1.415375467279776</v>
      </c>
      <c r="AE1038" s="3">
        <f>(AD1038/1000)*(10000/Ferez!$D$21)</f>
        <v>3.5384386681994402E-2</v>
      </c>
      <c r="AF1038" s="3">
        <f t="shared" si="154"/>
        <v>1.869891865144605</v>
      </c>
      <c r="AG1038" s="3">
        <f>AF1038*Ferez!$D$19</f>
        <v>0.93494593257230252</v>
      </c>
      <c r="AH1038" s="3">
        <f>(AG1038/1000)*(10000/Ferez!$D$21)</f>
        <v>2.3373648314307563E-2</v>
      </c>
      <c r="AI1038" s="3">
        <f>AE1038*Ferez!$D$20</f>
        <v>0.12974275116731279</v>
      </c>
    </row>
    <row r="1039" spans="1:35" x14ac:dyDescent="0.25">
      <c r="A1039" s="4">
        <v>1815</v>
      </c>
      <c r="B1039" s="21" t="s">
        <v>3522</v>
      </c>
      <c r="C1039" s="104">
        <v>6</v>
      </c>
      <c r="D1039" s="22" t="s">
        <v>2723</v>
      </c>
      <c r="E1039" s="100">
        <v>42719</v>
      </c>
      <c r="F1039" s="100">
        <v>44204</v>
      </c>
      <c r="G1039" s="105">
        <v>4.0999999999999996</v>
      </c>
      <c r="H1039" s="20" t="s">
        <v>2796</v>
      </c>
      <c r="I1039" s="20" t="s">
        <v>2797</v>
      </c>
      <c r="J1039" s="13">
        <v>4282</v>
      </c>
      <c r="K1039" t="s">
        <v>4</v>
      </c>
      <c r="L1039" t="s">
        <v>142</v>
      </c>
      <c r="M1039" s="20" t="str">
        <f t="shared" si="148"/>
        <v>N</v>
      </c>
      <c r="N1039" s="3">
        <v>7.2</v>
      </c>
      <c r="O1039" s="23">
        <f t="shared" si="149"/>
        <v>7.2</v>
      </c>
      <c r="P1039" s="3">
        <v>39.700000000000003</v>
      </c>
      <c r="Q1039" s="3">
        <f>VLOOKUP(J1039,Aux_H_adj!$X$2:$Y$922,2,FALSE)</f>
        <v>39.700000000000003</v>
      </c>
      <c r="R1039" s="3">
        <f>VLOOKUP(J1039,Aux_H_adj!$X$2:$Z$922,3,FALSE)</f>
        <v>39.700000000000003</v>
      </c>
      <c r="S1039" s="3">
        <f t="shared" si="146"/>
        <v>12.636902481496492</v>
      </c>
      <c r="T1039" s="3">
        <v>45.8</v>
      </c>
      <c r="U1039" s="23">
        <f t="shared" si="150"/>
        <v>45.8</v>
      </c>
      <c r="V1039" s="3">
        <f t="shared" si="147"/>
        <v>14.578592787217612</v>
      </c>
      <c r="W1039" s="27">
        <f t="shared" si="151"/>
        <v>1.2500000000000001E-2</v>
      </c>
      <c r="X1039" s="27">
        <f t="shared" si="152"/>
        <v>1.67E-2</v>
      </c>
      <c r="Y1039" s="3">
        <f>VLOOKUP(K1039,SSP!$B$2:$D$113,3,FALSE)</f>
        <v>0.46000000000000074</v>
      </c>
      <c r="Z1039" s="3">
        <f>EXP(Ferez!$B$8+Ferez!$B$9*LN(X1039)+Ferez!$B$10*LN(O1039)+Ferez!$B$11*LN(Y1039))</f>
        <v>26.464182955374604</v>
      </c>
      <c r="AA1039" s="3">
        <f>EXP(Ferez!$C$8+Ferez!$C$9*LN(Z1039))</f>
        <v>8.5197718517127168</v>
      </c>
      <c r="AB1039" s="3">
        <f>Ferez!$D$8+Ferez!$D$9*Z1039+Ferez!$D$10*AA1039</f>
        <v>2.904334416285959</v>
      </c>
      <c r="AC1039" s="3">
        <f t="shared" si="153"/>
        <v>37.888289223373278</v>
      </c>
      <c r="AD1039" s="3">
        <f>AC1039*Ferez!$D$19</f>
        <v>18.944144611686639</v>
      </c>
      <c r="AE1039" s="3">
        <f>(AD1039/1000)*(10000/Ferez!$D$21)</f>
        <v>0.47360361529216594</v>
      </c>
      <c r="AF1039" s="3">
        <f t="shared" si="154"/>
        <v>29.368517371660563</v>
      </c>
      <c r="AG1039" s="3">
        <f>AF1039*Ferez!$D$19</f>
        <v>14.684258685830281</v>
      </c>
      <c r="AH1039" s="3">
        <f>(AG1039/1000)*(10000/Ferez!$D$21)</f>
        <v>0.36710646714575706</v>
      </c>
      <c r="AI1039" s="3">
        <f>AE1039*Ferez!$D$20</f>
        <v>1.7365465894046084</v>
      </c>
    </row>
    <row r="1040" spans="1:35" x14ac:dyDescent="0.25">
      <c r="A1040" s="4">
        <v>1805</v>
      </c>
      <c r="B1040" s="21" t="s">
        <v>3522</v>
      </c>
      <c r="C1040" s="104">
        <v>6</v>
      </c>
      <c r="D1040" s="22" t="s">
        <v>2723</v>
      </c>
      <c r="E1040" s="100">
        <v>42719</v>
      </c>
      <c r="F1040" s="100">
        <v>44204</v>
      </c>
      <c r="G1040" s="105">
        <v>4.0999999999999996</v>
      </c>
      <c r="H1040" s="20" t="s">
        <v>2784</v>
      </c>
      <c r="I1040" s="20" t="s">
        <v>2785</v>
      </c>
      <c r="J1040" s="13">
        <v>4283</v>
      </c>
      <c r="K1040" t="s">
        <v>125</v>
      </c>
      <c r="L1040" t="s">
        <v>124</v>
      </c>
      <c r="M1040" s="20" t="str">
        <f t="shared" si="148"/>
        <v>S</v>
      </c>
      <c r="N1040" s="3">
        <v>6.9</v>
      </c>
      <c r="O1040" s="23">
        <f t="shared" si="149"/>
        <v>6.01</v>
      </c>
      <c r="P1040" s="3">
        <v>22.8</v>
      </c>
      <c r="Q1040" s="3">
        <f>VLOOKUP(J1040,Aux_H_adj!$X$2:$Y$922,2,FALSE)</f>
        <v>8.1999999999999993</v>
      </c>
      <c r="R1040" s="3">
        <f>VLOOKUP(J1040,Aux_H_adj!$X$2:$Z$922,3,FALSE)</f>
        <v>34</v>
      </c>
      <c r="S1040" s="3">
        <f t="shared" si="146"/>
        <v>7.2574654049904277</v>
      </c>
      <c r="T1040" s="3">
        <v>74.599999999999994</v>
      </c>
      <c r="U1040" s="23">
        <f t="shared" si="150"/>
        <v>27.8</v>
      </c>
      <c r="V1040" s="3">
        <f t="shared" si="147"/>
        <v>8.8490148359093812</v>
      </c>
      <c r="W1040" s="27">
        <f t="shared" si="151"/>
        <v>4.1000000000000003E-3</v>
      </c>
      <c r="X1040" s="27">
        <f t="shared" si="152"/>
        <v>6.1999999999999998E-3</v>
      </c>
      <c r="Y1040" s="3">
        <f>VLOOKUP(K1040,SSP!$B$2:$D$113,3,FALSE)</f>
        <v>0.60999999999999954</v>
      </c>
      <c r="Z1040" s="3">
        <f>EXP(Ferez!$B$8+Ferez!$B$9*LN(X1040)+Ferez!$B$10*LN(O1040)+Ferez!$B$11*LN(Y1040))</f>
        <v>11.638223199639858</v>
      </c>
      <c r="AA1040" s="3">
        <f>EXP(Ferez!$C$8+Ferez!$C$9*LN(Z1040))</f>
        <v>4.6314180768879938</v>
      </c>
      <c r="AB1040" s="3">
        <f>Ferez!$D$8+Ferez!$D$9*Z1040+Ferez!$D$10*AA1040</f>
        <v>1.4158469691984161</v>
      </c>
      <c r="AC1040" s="3">
        <f t="shared" si="153"/>
        <v>17.685488245726269</v>
      </c>
      <c r="AD1040" s="3">
        <f>AC1040*Ferez!$D$19</f>
        <v>8.8427441228631345</v>
      </c>
      <c r="AE1040" s="3">
        <f>(AD1040/1000)*(10000/Ferez!$D$21)</f>
        <v>0.22106860307157836</v>
      </c>
      <c r="AF1040" s="3">
        <f t="shared" si="154"/>
        <v>13.054070168838274</v>
      </c>
      <c r="AG1040" s="3">
        <f>AF1040*Ferez!$D$19</f>
        <v>6.5270350844191372</v>
      </c>
      <c r="AH1040" s="3">
        <f>(AG1040/1000)*(10000/Ferez!$D$21)</f>
        <v>0.16317587711047843</v>
      </c>
      <c r="AI1040" s="3">
        <f>AE1040*Ferez!$D$20</f>
        <v>0.8105848779291206</v>
      </c>
    </row>
    <row r="1041" spans="1:35" x14ac:dyDescent="0.25">
      <c r="A1041" s="4">
        <v>1806</v>
      </c>
      <c r="B1041" s="21" t="s">
        <v>3522</v>
      </c>
      <c r="C1041" s="104">
        <v>6</v>
      </c>
      <c r="D1041" s="22" t="s">
        <v>2723</v>
      </c>
      <c r="E1041" s="100">
        <v>42719</v>
      </c>
      <c r="F1041" s="100">
        <v>44204</v>
      </c>
      <c r="G1041" s="105">
        <v>4.0999999999999996</v>
      </c>
      <c r="H1041" s="20" t="s">
        <v>2784</v>
      </c>
      <c r="I1041" s="20" t="s">
        <v>2786</v>
      </c>
      <c r="J1041" s="13">
        <v>4283</v>
      </c>
      <c r="K1041" t="s">
        <v>125</v>
      </c>
      <c r="L1041" t="s">
        <v>124</v>
      </c>
      <c r="M1041" s="20" t="str">
        <f t="shared" si="148"/>
        <v>S</v>
      </c>
      <c r="N1041" s="3">
        <v>6.9</v>
      </c>
      <c r="O1041" s="23">
        <f t="shared" si="149"/>
        <v>4.16</v>
      </c>
      <c r="P1041" s="3">
        <v>12.6</v>
      </c>
      <c r="Q1041" s="3">
        <f>VLOOKUP(J1041,Aux_H_adj!$X$2:$Y$922,2,FALSE)</f>
        <v>8.1999999999999993</v>
      </c>
      <c r="R1041" s="3">
        <f>VLOOKUP(J1041,Aux_H_adj!$X$2:$Z$922,3,FALSE)</f>
        <v>34</v>
      </c>
      <c r="S1041" s="3">
        <f t="shared" si="146"/>
        <v>4.0107045659157627</v>
      </c>
      <c r="T1041" s="3">
        <v>74.599999999999994</v>
      </c>
      <c r="U1041" s="23">
        <f t="shared" si="150"/>
        <v>15.36</v>
      </c>
      <c r="V1041" s="3">
        <f t="shared" si="147"/>
        <v>4.8892398517830244</v>
      </c>
      <c r="W1041" s="27">
        <f t="shared" si="151"/>
        <v>1.2999999999999999E-3</v>
      </c>
      <c r="X1041" s="27">
        <f t="shared" si="152"/>
        <v>1.9E-3</v>
      </c>
      <c r="Y1041" s="3">
        <f>VLOOKUP(K1041,SSP!$B$2:$D$113,3,FALSE)</f>
        <v>0.60999999999999954</v>
      </c>
      <c r="Z1041" s="3">
        <f>EXP(Ferez!$B$8+Ferez!$B$9*LN(X1041)+Ferez!$B$10*LN(O1041)+Ferez!$B$11*LN(Y1041))</f>
        <v>2.6724201182992875</v>
      </c>
      <c r="AA1041" s="3">
        <f>EXP(Ferez!$C$8+Ferez!$C$9*LN(Z1041))</f>
        <v>1.5545637965535144</v>
      </c>
      <c r="AB1041" s="3">
        <f>Ferez!$D$8+Ferez!$D$9*Z1041+Ferez!$D$10*AA1041</f>
        <v>0.57824990821315136</v>
      </c>
      <c r="AC1041" s="3">
        <f t="shared" si="153"/>
        <v>4.8052338230659535</v>
      </c>
      <c r="AD1041" s="3">
        <f>AC1041*Ferez!$D$19</f>
        <v>2.4026169115329767</v>
      </c>
      <c r="AE1041" s="3">
        <f>(AD1041/1000)*(10000/Ferez!$D$21)</f>
        <v>6.006542278832442E-2</v>
      </c>
      <c r="AF1041" s="3">
        <f t="shared" si="154"/>
        <v>3.2506700265124389</v>
      </c>
      <c r="AG1041" s="3">
        <f>AF1041*Ferez!$D$19</f>
        <v>1.6253350132562194</v>
      </c>
      <c r="AH1041" s="3">
        <f>(AG1041/1000)*(10000/Ferez!$D$21)</f>
        <v>4.0633375331405486E-2</v>
      </c>
      <c r="AI1041" s="3">
        <f>AE1041*Ferez!$D$20</f>
        <v>0.22023988355718954</v>
      </c>
    </row>
    <row r="1042" spans="1:35" x14ac:dyDescent="0.25">
      <c r="A1042" s="4">
        <v>1807</v>
      </c>
      <c r="B1042" s="21" t="s">
        <v>3522</v>
      </c>
      <c r="C1042" s="104">
        <v>6</v>
      </c>
      <c r="D1042" s="22" t="s">
        <v>2723</v>
      </c>
      <c r="E1042" s="100">
        <v>42719</v>
      </c>
      <c r="F1042" s="100">
        <v>44204</v>
      </c>
      <c r="G1042" s="105">
        <v>4.0999999999999996</v>
      </c>
      <c r="H1042" s="20" t="s">
        <v>2784</v>
      </c>
      <c r="I1042" s="20" t="s">
        <v>2787</v>
      </c>
      <c r="J1042" s="13">
        <v>4283</v>
      </c>
      <c r="K1042" t="s">
        <v>125</v>
      </c>
      <c r="L1042" t="s">
        <v>124</v>
      </c>
      <c r="M1042" s="20" t="str">
        <f t="shared" si="148"/>
        <v>S</v>
      </c>
      <c r="N1042" s="3">
        <v>6.9</v>
      </c>
      <c r="O1042" s="23">
        <f t="shared" si="149"/>
        <v>6.9</v>
      </c>
      <c r="P1042" s="3">
        <v>32.4</v>
      </c>
      <c r="Q1042" s="3">
        <f>VLOOKUP(J1042,Aux_H_adj!$X$2:$Y$922,2,FALSE)</f>
        <v>8.1999999999999993</v>
      </c>
      <c r="R1042" s="3">
        <f>VLOOKUP(J1042,Aux_H_adj!$X$2:$Z$922,3,FALSE)</f>
        <v>34</v>
      </c>
      <c r="S1042" s="3">
        <f t="shared" si="146"/>
        <v>10.313240312354818</v>
      </c>
      <c r="T1042" s="3">
        <v>74.599999999999994</v>
      </c>
      <c r="U1042" s="23">
        <f t="shared" si="150"/>
        <v>39.5</v>
      </c>
      <c r="V1042" s="3">
        <f t="shared" si="147"/>
        <v>12.573240504259733</v>
      </c>
      <c r="W1042" s="27">
        <f t="shared" si="151"/>
        <v>8.3999999999999995E-3</v>
      </c>
      <c r="X1042" s="27">
        <f t="shared" si="152"/>
        <v>1.24E-2</v>
      </c>
      <c r="Y1042" s="3">
        <f>VLOOKUP(K1042,SSP!$B$2:$D$113,3,FALSE)</f>
        <v>0.60999999999999954</v>
      </c>
      <c r="Z1042" s="3">
        <f>EXP(Ferez!$B$8+Ferez!$B$9*LN(X1042)+Ferez!$B$10*LN(O1042)+Ferez!$B$11*LN(Y1042))</f>
        <v>25.586198371704874</v>
      </c>
      <c r="AA1042" s="3">
        <f>EXP(Ferez!$C$8+Ferez!$C$9*LN(Z1042))</f>
        <v>8.3091400833130198</v>
      </c>
      <c r="AB1042" s="3">
        <f>Ferez!$D$8+Ferez!$D$9*Z1042+Ferez!$D$10*AA1042</f>
        <v>2.8144942037201677</v>
      </c>
      <c r="AC1042" s="3">
        <f t="shared" si="153"/>
        <v>36.709832658738058</v>
      </c>
      <c r="AD1042" s="3">
        <f>AC1042*Ferez!$D$19</f>
        <v>18.354916329369029</v>
      </c>
      <c r="AE1042" s="3">
        <f>(AD1042/1000)*(10000/Ferez!$D$21)</f>
        <v>0.45887290823422566</v>
      </c>
      <c r="AF1042" s="3">
        <f t="shared" si="154"/>
        <v>28.40069257542504</v>
      </c>
      <c r="AG1042" s="3">
        <f>AF1042*Ferez!$D$19</f>
        <v>14.20034628771252</v>
      </c>
      <c r="AH1042" s="3">
        <f>(AG1042/1000)*(10000/Ferez!$D$21)</f>
        <v>0.35500865719281299</v>
      </c>
      <c r="AI1042" s="3">
        <f>AE1042*Ferez!$D$20</f>
        <v>1.6825339968588273</v>
      </c>
    </row>
    <row r="1043" spans="1:35" x14ac:dyDescent="0.25">
      <c r="A1043" s="4">
        <v>1808</v>
      </c>
      <c r="B1043" s="21" t="s">
        <v>3522</v>
      </c>
      <c r="C1043" s="104">
        <v>6</v>
      </c>
      <c r="D1043" s="22" t="s">
        <v>2723</v>
      </c>
      <c r="E1043" s="100">
        <v>42719</v>
      </c>
      <c r="F1043" s="100">
        <v>44204</v>
      </c>
      <c r="G1043" s="105">
        <v>4.0999999999999996</v>
      </c>
      <c r="H1043" s="20" t="s">
        <v>2784</v>
      </c>
      <c r="I1043" s="20" t="s">
        <v>2788</v>
      </c>
      <c r="J1043" s="13">
        <v>4283</v>
      </c>
      <c r="K1043" t="s">
        <v>125</v>
      </c>
      <c r="L1043" t="s">
        <v>124</v>
      </c>
      <c r="M1043" s="20" t="str">
        <f t="shared" si="148"/>
        <v>S</v>
      </c>
      <c r="N1043" s="3">
        <v>6.9</v>
      </c>
      <c r="O1043" s="23">
        <f t="shared" si="149"/>
        <v>2.82</v>
      </c>
      <c r="P1043" s="3">
        <v>8.1999999999999993</v>
      </c>
      <c r="Q1043" s="3">
        <f>VLOOKUP(J1043,Aux_H_adj!$X$2:$Y$922,2,FALSE)</f>
        <v>8.1999999999999993</v>
      </c>
      <c r="R1043" s="3">
        <f>VLOOKUP(J1043,Aux_H_adj!$X$2:$Z$922,3,FALSE)</f>
        <v>34</v>
      </c>
      <c r="S1043" s="3">
        <f t="shared" si="146"/>
        <v>2.6101410667070835</v>
      </c>
      <c r="T1043" s="3">
        <v>74.599999999999994</v>
      </c>
      <c r="U1043" s="23">
        <f t="shared" si="150"/>
        <v>10</v>
      </c>
      <c r="V1043" s="3">
        <f t="shared" si="147"/>
        <v>3.183098861837907</v>
      </c>
      <c r="W1043" s="27">
        <f t="shared" si="151"/>
        <v>5.0000000000000001E-4</v>
      </c>
      <c r="X1043" s="27">
        <f t="shared" si="152"/>
        <v>8.0000000000000004E-4</v>
      </c>
      <c r="Y1043" s="3">
        <f>VLOOKUP(K1043,SSP!$B$2:$D$113,3,FALSE)</f>
        <v>0.60999999999999954</v>
      </c>
      <c r="Z1043" s="3">
        <f>EXP(Ferez!$B$8+Ferez!$B$9*LN(X1043)+Ferez!$B$10*LN(O1043)+Ferez!$B$11*LN(Y1043))</f>
        <v>0.81205697822891654</v>
      </c>
      <c r="AA1043" s="3">
        <f>EXP(Ferez!$C$8+Ferez!$C$9*LN(Z1043))</f>
        <v>0.64235327466293257</v>
      </c>
      <c r="AB1043" s="3">
        <f>Ferez!$D$8+Ferez!$D$9*Z1043+Ferez!$D$10*AA1043</f>
        <v>0.42805742955050097</v>
      </c>
      <c r="AC1043" s="3">
        <f t="shared" si="153"/>
        <v>1.8824676824423499</v>
      </c>
      <c r="AD1043" s="3">
        <f>AC1043*Ferez!$D$19</f>
        <v>0.94123384122117493</v>
      </c>
      <c r="AE1043" s="3">
        <f>(AD1043/1000)*(10000/Ferez!$D$21)</f>
        <v>2.3530846030529375E-2</v>
      </c>
      <c r="AF1043" s="3">
        <f t="shared" si="154"/>
        <v>1.2401144077794175</v>
      </c>
      <c r="AG1043" s="3">
        <f>AF1043*Ferez!$D$19</f>
        <v>0.62005720388970875</v>
      </c>
      <c r="AH1043" s="3">
        <f>(AG1043/1000)*(10000/Ferez!$D$21)</f>
        <v>1.5501430097242719E-2</v>
      </c>
      <c r="AI1043" s="3">
        <f>AE1043*Ferez!$D$20</f>
        <v>8.6279768778607699E-2</v>
      </c>
    </row>
    <row r="1044" spans="1:35" x14ac:dyDescent="0.25">
      <c r="A1044" s="4">
        <v>1809</v>
      </c>
      <c r="B1044" s="21" t="s">
        <v>3522</v>
      </c>
      <c r="C1044" s="104">
        <v>6</v>
      </c>
      <c r="D1044" s="22" t="s">
        <v>2723</v>
      </c>
      <c r="E1044" s="100">
        <v>42719</v>
      </c>
      <c r="F1044" s="100">
        <v>44204</v>
      </c>
      <c r="G1044" s="105">
        <v>4.0999999999999996</v>
      </c>
      <c r="H1044" s="20" t="s">
        <v>2784</v>
      </c>
      <c r="I1044" s="20" t="s">
        <v>2789</v>
      </c>
      <c r="J1044" s="13">
        <v>4283</v>
      </c>
      <c r="K1044" t="s">
        <v>125</v>
      </c>
      <c r="L1044" t="s">
        <v>124</v>
      </c>
      <c r="M1044" s="20" t="str">
        <f t="shared" si="148"/>
        <v>S</v>
      </c>
      <c r="N1044" s="3">
        <v>6.9</v>
      </c>
      <c r="O1044" s="23">
        <f t="shared" si="149"/>
        <v>5.6</v>
      </c>
      <c r="P1044" s="3">
        <v>20</v>
      </c>
      <c r="Q1044" s="3">
        <f>VLOOKUP(J1044,Aux_H_adj!$X$2:$Y$922,2,FALSE)</f>
        <v>8.1999999999999993</v>
      </c>
      <c r="R1044" s="3">
        <f>VLOOKUP(J1044,Aux_H_adj!$X$2:$Z$922,3,FALSE)</f>
        <v>34</v>
      </c>
      <c r="S1044" s="3">
        <f t="shared" si="146"/>
        <v>6.366197723675814</v>
      </c>
      <c r="T1044" s="3">
        <v>74.599999999999994</v>
      </c>
      <c r="U1044" s="23">
        <f t="shared" si="150"/>
        <v>24.38</v>
      </c>
      <c r="V1044" s="3">
        <f t="shared" si="147"/>
        <v>7.7603950251608165</v>
      </c>
      <c r="W1044" s="27">
        <f t="shared" si="151"/>
        <v>3.2000000000000002E-3</v>
      </c>
      <c r="X1044" s="27">
        <f t="shared" si="152"/>
        <v>4.7000000000000002E-3</v>
      </c>
      <c r="Y1044" s="3">
        <f>VLOOKUP(K1044,SSP!$B$2:$D$113,3,FALSE)</f>
        <v>0.60999999999999954</v>
      </c>
      <c r="Z1044" s="3">
        <f>EXP(Ferez!$B$8+Ferez!$B$9*LN(X1044)+Ferez!$B$10*LN(O1044)+Ferez!$B$11*LN(Y1044))</f>
        <v>8.3697431853148867</v>
      </c>
      <c r="AA1044" s="3">
        <f>EXP(Ferez!$C$8+Ferez!$C$9*LN(Z1044))</f>
        <v>3.6264589512510237</v>
      </c>
      <c r="AB1044" s="3">
        <f>Ferez!$D$8+Ferez!$D$9*Z1044+Ferez!$D$10*AA1044</f>
        <v>1.100438818448721</v>
      </c>
      <c r="AC1044" s="3">
        <f t="shared" si="153"/>
        <v>13.096640955014632</v>
      </c>
      <c r="AD1044" s="3">
        <f>AC1044*Ferez!$D$19</f>
        <v>6.5483204775073158</v>
      </c>
      <c r="AE1044" s="3">
        <f>(AD1044/1000)*(10000/Ferez!$D$21)</f>
        <v>0.16370801193768289</v>
      </c>
      <c r="AF1044" s="3">
        <f t="shared" si="154"/>
        <v>9.4701820037636075</v>
      </c>
      <c r="AG1044" s="3">
        <f>AF1044*Ferez!$D$19</f>
        <v>4.7350910018818038</v>
      </c>
      <c r="AH1044" s="3">
        <f>(AG1044/1000)*(10000/Ferez!$D$21)</f>
        <v>0.11837727504704509</v>
      </c>
      <c r="AI1044" s="3">
        <f>AE1044*Ferez!$D$20</f>
        <v>0.60026271043817059</v>
      </c>
    </row>
    <row r="1045" spans="1:35" x14ac:dyDescent="0.25">
      <c r="A1045" s="4">
        <v>1810</v>
      </c>
      <c r="B1045" s="21" t="s">
        <v>3522</v>
      </c>
      <c r="C1045" s="104">
        <v>6</v>
      </c>
      <c r="D1045" s="22" t="s">
        <v>2723</v>
      </c>
      <c r="E1045" s="100">
        <v>42719</v>
      </c>
      <c r="F1045" s="100">
        <v>44204</v>
      </c>
      <c r="G1045" s="105">
        <v>4.0999999999999996</v>
      </c>
      <c r="H1045" s="20" t="s">
        <v>2784</v>
      </c>
      <c r="I1045" s="20" t="s">
        <v>2790</v>
      </c>
      <c r="J1045" s="13">
        <v>4283</v>
      </c>
      <c r="K1045" t="s">
        <v>125</v>
      </c>
      <c r="L1045" t="s">
        <v>124</v>
      </c>
      <c r="M1045" s="20" t="str">
        <f t="shared" si="148"/>
        <v>S</v>
      </c>
      <c r="N1045" s="3">
        <v>6.9</v>
      </c>
      <c r="O1045" s="23">
        <f t="shared" si="149"/>
        <v>5.17</v>
      </c>
      <c r="P1045" s="3">
        <v>17.399999999999999</v>
      </c>
      <c r="Q1045" s="3">
        <f>VLOOKUP(J1045,Aux_H_adj!$X$2:$Y$922,2,FALSE)</f>
        <v>8.1999999999999993</v>
      </c>
      <c r="R1045" s="3">
        <f>VLOOKUP(J1045,Aux_H_adj!$X$2:$Z$922,3,FALSE)</f>
        <v>34</v>
      </c>
      <c r="S1045" s="3">
        <f t="shared" si="146"/>
        <v>5.5385920195979574</v>
      </c>
      <c r="T1045" s="3">
        <v>74.599999999999994</v>
      </c>
      <c r="U1045" s="23">
        <f t="shared" si="150"/>
        <v>21.21</v>
      </c>
      <c r="V1045" s="3">
        <f t="shared" si="147"/>
        <v>6.7513526859582003</v>
      </c>
      <c r="W1045" s="27">
        <f t="shared" si="151"/>
        <v>2.3999999999999998E-3</v>
      </c>
      <c r="X1045" s="27">
        <f t="shared" si="152"/>
        <v>3.5999999999999999E-3</v>
      </c>
      <c r="Y1045" s="3">
        <f>VLOOKUP(K1045,SSP!$B$2:$D$113,3,FALSE)</f>
        <v>0.60999999999999954</v>
      </c>
      <c r="Z1045" s="3">
        <f>EXP(Ferez!$B$8+Ferez!$B$9*LN(X1045)+Ferez!$B$10*LN(O1045)+Ferez!$B$11*LN(Y1045))</f>
        <v>6.0246507766729636</v>
      </c>
      <c r="AA1045" s="3">
        <f>EXP(Ferez!$C$8+Ferez!$C$9*LN(Z1045))</f>
        <v>2.8414767078259082</v>
      </c>
      <c r="AB1045" s="3">
        <f>Ferez!$D$8+Ferez!$D$9*Z1045+Ferez!$D$10*AA1045</f>
        <v>0.87965017028979142</v>
      </c>
      <c r="AC1045" s="3">
        <f t="shared" si="153"/>
        <v>9.7457776547886628</v>
      </c>
      <c r="AD1045" s="3">
        <f>AC1045*Ferez!$D$19</f>
        <v>4.8728888273943314</v>
      </c>
      <c r="AE1045" s="3">
        <f>(AD1045/1000)*(10000/Ferez!$D$21)</f>
        <v>0.12182222068485829</v>
      </c>
      <c r="AF1045" s="3">
        <f t="shared" si="154"/>
        <v>6.9043009469627545</v>
      </c>
      <c r="AG1045" s="3">
        <f>AF1045*Ferez!$D$19</f>
        <v>3.4521504734813773</v>
      </c>
      <c r="AH1045" s="3">
        <f>(AG1045/1000)*(10000/Ferez!$D$21)</f>
        <v>8.6303761837034434E-2</v>
      </c>
      <c r="AI1045" s="3">
        <f>AE1045*Ferez!$D$20</f>
        <v>0.44668147584448037</v>
      </c>
    </row>
    <row r="1046" spans="1:35" x14ac:dyDescent="0.25">
      <c r="A1046" s="4">
        <v>1811</v>
      </c>
      <c r="B1046" s="21" t="s">
        <v>3522</v>
      </c>
      <c r="C1046" s="104">
        <v>6</v>
      </c>
      <c r="D1046" s="22" t="s">
        <v>2723</v>
      </c>
      <c r="E1046" s="100">
        <v>42719</v>
      </c>
      <c r="F1046" s="100">
        <v>44204</v>
      </c>
      <c r="G1046" s="105">
        <v>4.0999999999999996</v>
      </c>
      <c r="H1046" s="20" t="s">
        <v>2791</v>
      </c>
      <c r="I1046" s="20" t="s">
        <v>2792</v>
      </c>
      <c r="J1046" s="13">
        <v>4283</v>
      </c>
      <c r="K1046" t="s">
        <v>79</v>
      </c>
      <c r="L1046" t="s">
        <v>78</v>
      </c>
      <c r="M1046" s="20" t="str">
        <f t="shared" si="148"/>
        <v>S</v>
      </c>
      <c r="N1046" s="3">
        <v>6.9</v>
      </c>
      <c r="O1046" s="23">
        <f t="shared" si="149"/>
        <v>6.9</v>
      </c>
      <c r="P1046" s="3">
        <v>34</v>
      </c>
      <c r="Q1046" s="3">
        <f>VLOOKUP(J1046,Aux_H_adj!$X$2:$Y$922,2,FALSE)</f>
        <v>8.1999999999999993</v>
      </c>
      <c r="R1046" s="3">
        <f>VLOOKUP(J1046,Aux_H_adj!$X$2:$Z$922,3,FALSE)</f>
        <v>34</v>
      </c>
      <c r="S1046" s="3">
        <f t="shared" si="146"/>
        <v>10.822536130248883</v>
      </c>
      <c r="T1046" s="3">
        <v>93.7</v>
      </c>
      <c r="U1046" s="23">
        <f t="shared" si="150"/>
        <v>41.45</v>
      </c>
      <c r="V1046" s="3">
        <f t="shared" si="147"/>
        <v>13.193944782318125</v>
      </c>
      <c r="W1046" s="27">
        <f t="shared" si="151"/>
        <v>9.1999999999999998E-3</v>
      </c>
      <c r="X1046" s="27">
        <f t="shared" si="152"/>
        <v>1.37E-2</v>
      </c>
      <c r="Y1046" s="3">
        <f>VLOOKUP(K1046,SSP!$B$2:$D$113,3,FALSE)</f>
        <v>0.31000000000000155</v>
      </c>
      <c r="Z1046" s="3">
        <f>EXP(Ferez!$B$8+Ferez!$B$9*LN(X1046)+Ferez!$B$10*LN(O1046)+Ferez!$B$11*LN(Y1046))</f>
        <v>14.074190809612045</v>
      </c>
      <c r="AA1046" s="3">
        <f>EXP(Ferez!$C$8+Ferez!$C$9*LN(Z1046))</f>
        <v>5.3327813911548549</v>
      </c>
      <c r="AB1046" s="3">
        <f>Ferez!$D$8+Ferez!$D$9*Z1046+Ferez!$D$10*AA1046</f>
        <v>1.6550237999450059</v>
      </c>
      <c r="AC1046" s="3">
        <f t="shared" si="153"/>
        <v>21.061996000711908</v>
      </c>
      <c r="AD1046" s="3">
        <f>AC1046*Ferez!$D$19</f>
        <v>10.530998000355954</v>
      </c>
      <c r="AE1046" s="3">
        <f>(AD1046/1000)*(10000/Ferez!$D$21)</f>
        <v>0.26327495000889889</v>
      </c>
      <c r="AF1046" s="3">
        <f t="shared" si="154"/>
        <v>15.729214609557051</v>
      </c>
      <c r="AG1046" s="3">
        <f>AF1046*Ferez!$D$19</f>
        <v>7.8646073047785254</v>
      </c>
      <c r="AH1046" s="3">
        <f>(AG1046/1000)*(10000/Ferez!$D$21)</f>
        <v>0.19661518261946315</v>
      </c>
      <c r="AI1046" s="3">
        <f>AE1046*Ferez!$D$20</f>
        <v>0.96534148336596259</v>
      </c>
    </row>
    <row r="1047" spans="1:35" x14ac:dyDescent="0.25">
      <c r="A1047" s="4">
        <v>1812</v>
      </c>
      <c r="B1047" s="21" t="s">
        <v>3522</v>
      </c>
      <c r="C1047" s="104">
        <v>6</v>
      </c>
      <c r="D1047" s="22" t="s">
        <v>2723</v>
      </c>
      <c r="E1047" s="100">
        <v>42719</v>
      </c>
      <c r="F1047" s="100">
        <v>44204</v>
      </c>
      <c r="G1047" s="105">
        <v>4.0999999999999996</v>
      </c>
      <c r="H1047" s="20" t="s">
        <v>2791</v>
      </c>
      <c r="I1047" s="20" t="s">
        <v>2793</v>
      </c>
      <c r="J1047" s="13">
        <v>4283</v>
      </c>
      <c r="K1047" t="s">
        <v>79</v>
      </c>
      <c r="L1047" t="s">
        <v>78</v>
      </c>
      <c r="M1047" s="20" t="str">
        <f t="shared" si="148"/>
        <v>S</v>
      </c>
      <c r="N1047" s="3">
        <v>6.9</v>
      </c>
      <c r="O1047" s="23">
        <f t="shared" si="149"/>
        <v>5</v>
      </c>
      <c r="P1047" s="3">
        <v>16.5</v>
      </c>
      <c r="Q1047" s="3">
        <f>VLOOKUP(J1047,Aux_H_adj!$X$2:$Y$922,2,FALSE)</f>
        <v>8.1999999999999993</v>
      </c>
      <c r="R1047" s="3">
        <f>VLOOKUP(J1047,Aux_H_adj!$X$2:$Z$922,3,FALSE)</f>
        <v>34</v>
      </c>
      <c r="S1047" s="3">
        <f t="shared" si="146"/>
        <v>5.2521131220325463</v>
      </c>
      <c r="T1047" s="3">
        <v>93.7</v>
      </c>
      <c r="U1047" s="23">
        <f t="shared" si="150"/>
        <v>20.12</v>
      </c>
      <c r="V1047" s="3">
        <f t="shared" si="147"/>
        <v>6.404394910017869</v>
      </c>
      <c r="W1047" s="27">
        <f t="shared" si="151"/>
        <v>2.2000000000000001E-3</v>
      </c>
      <c r="X1047" s="27">
        <f t="shared" si="152"/>
        <v>3.2000000000000002E-3</v>
      </c>
      <c r="Y1047" s="3">
        <f>VLOOKUP(K1047,SSP!$B$2:$D$113,3,FALSE)</f>
        <v>0.31000000000000155</v>
      </c>
      <c r="Z1047" s="3">
        <f>EXP(Ferez!$B$8+Ferez!$B$9*LN(X1047)+Ferez!$B$10*LN(O1047)+Ferez!$B$11*LN(Y1047))</f>
        <v>2.6129889744797397</v>
      </c>
      <c r="AA1047" s="3">
        <f>EXP(Ferez!$C$8+Ferez!$C$9*LN(Z1047))</f>
        <v>1.5288385084473708</v>
      </c>
      <c r="AB1047" s="3">
        <f>Ferez!$D$8+Ferez!$D$9*Z1047+Ferez!$D$10*AA1047</f>
        <v>0.5731573175524205</v>
      </c>
      <c r="AC1047" s="3">
        <f t="shared" si="153"/>
        <v>4.7149848004795309</v>
      </c>
      <c r="AD1047" s="3">
        <f>AC1047*Ferez!$D$19</f>
        <v>2.3574924002397655</v>
      </c>
      <c r="AE1047" s="3">
        <f>(AD1047/1000)*(10000/Ferez!$D$21)</f>
        <v>5.8937310005994135E-2</v>
      </c>
      <c r="AF1047" s="3">
        <f t="shared" si="154"/>
        <v>3.1861462920321602</v>
      </c>
      <c r="AG1047" s="3">
        <f>AF1047*Ferez!$D$19</f>
        <v>1.5930731460160801</v>
      </c>
      <c r="AH1047" s="3">
        <f>(AG1047/1000)*(10000/Ferez!$D$21)</f>
        <v>3.9826828650402005E-2</v>
      </c>
      <c r="AI1047" s="3">
        <f>AE1047*Ferez!$D$20</f>
        <v>0.21610347002197849</v>
      </c>
    </row>
    <row r="1048" spans="1:35" x14ac:dyDescent="0.25">
      <c r="A1048" s="4">
        <v>1813</v>
      </c>
      <c r="B1048" s="21" t="s">
        <v>3522</v>
      </c>
      <c r="C1048" s="104">
        <v>6</v>
      </c>
      <c r="D1048" s="22" t="s">
        <v>2723</v>
      </c>
      <c r="E1048" s="100">
        <v>42719</v>
      </c>
      <c r="F1048" s="100">
        <v>44204</v>
      </c>
      <c r="G1048" s="105">
        <v>4.0999999999999996</v>
      </c>
      <c r="H1048" s="20" t="s">
        <v>2791</v>
      </c>
      <c r="I1048" s="20" t="s">
        <v>2794</v>
      </c>
      <c r="J1048" s="13">
        <v>4283</v>
      </c>
      <c r="K1048" t="s">
        <v>79</v>
      </c>
      <c r="L1048" t="s">
        <v>78</v>
      </c>
      <c r="M1048" s="20" t="str">
        <f t="shared" si="148"/>
        <v>S</v>
      </c>
      <c r="N1048" s="3">
        <v>6.9</v>
      </c>
      <c r="O1048" s="23">
        <f t="shared" si="149"/>
        <v>5.2</v>
      </c>
      <c r="P1048" s="3">
        <v>17.600000000000001</v>
      </c>
      <c r="Q1048" s="3">
        <f>VLOOKUP(J1048,Aux_H_adj!$X$2:$Y$922,2,FALSE)</f>
        <v>8.1999999999999993</v>
      </c>
      <c r="R1048" s="3">
        <f>VLOOKUP(J1048,Aux_H_adj!$X$2:$Z$922,3,FALSE)</f>
        <v>34</v>
      </c>
      <c r="S1048" s="3">
        <f t="shared" si="146"/>
        <v>5.6022539968347163</v>
      </c>
      <c r="T1048" s="3">
        <v>93.7</v>
      </c>
      <c r="U1048" s="23">
        <f t="shared" si="150"/>
        <v>21.46</v>
      </c>
      <c r="V1048" s="3">
        <f t="shared" si="147"/>
        <v>6.8309301575041488</v>
      </c>
      <c r="W1048" s="27">
        <f t="shared" si="151"/>
        <v>2.5000000000000001E-3</v>
      </c>
      <c r="X1048" s="27">
        <f t="shared" si="152"/>
        <v>3.7000000000000002E-3</v>
      </c>
      <c r="Y1048" s="3">
        <f>VLOOKUP(K1048,SSP!$B$2:$D$113,3,FALSE)</f>
        <v>0.31000000000000155</v>
      </c>
      <c r="Z1048" s="3">
        <f>EXP(Ferez!$B$8+Ferez!$B$9*LN(X1048)+Ferez!$B$10*LN(O1048)+Ferez!$B$11*LN(Y1048))</f>
        <v>3.1123952123220158</v>
      </c>
      <c r="AA1048" s="3">
        <f>EXP(Ferez!$C$8+Ferez!$C$9*LN(Z1048))</f>
        <v>1.740682440193865</v>
      </c>
      <c r="AB1048" s="3">
        <f>Ferez!$D$8+Ferez!$D$9*Z1048+Ferez!$D$10*AA1048</f>
        <v>0.61632409507421615</v>
      </c>
      <c r="AC1048" s="3">
        <f t="shared" si="153"/>
        <v>5.469401747590096</v>
      </c>
      <c r="AD1048" s="3">
        <f>AC1048*Ferez!$D$19</f>
        <v>2.734700873795048</v>
      </c>
      <c r="AE1048" s="3">
        <f>(AD1048/1000)*(10000/Ferez!$D$21)</f>
        <v>6.8367521844876197E-2</v>
      </c>
      <c r="AF1048" s="3">
        <f t="shared" si="154"/>
        <v>3.7287193073962319</v>
      </c>
      <c r="AG1048" s="3">
        <f>AF1048*Ferez!$D$19</f>
        <v>1.864359653698116</v>
      </c>
      <c r="AH1048" s="3">
        <f>(AG1048/1000)*(10000/Ferez!$D$21)</f>
        <v>4.6608991342452902E-2</v>
      </c>
      <c r="AI1048" s="3">
        <f>AE1048*Ferez!$D$20</f>
        <v>0.25068091343121274</v>
      </c>
    </row>
    <row r="1049" spans="1:35" x14ac:dyDescent="0.25">
      <c r="A1049" s="4">
        <v>1814</v>
      </c>
      <c r="B1049" s="21" t="s">
        <v>3522</v>
      </c>
      <c r="C1049" s="104">
        <v>6</v>
      </c>
      <c r="D1049" s="22" t="s">
        <v>2723</v>
      </c>
      <c r="E1049" s="100">
        <v>42719</v>
      </c>
      <c r="F1049" s="100">
        <v>44204</v>
      </c>
      <c r="G1049" s="105">
        <v>4.0999999999999996</v>
      </c>
      <c r="H1049" s="20" t="s">
        <v>2791</v>
      </c>
      <c r="I1049" s="20" t="s">
        <v>2795</v>
      </c>
      <c r="J1049" s="13">
        <v>4283</v>
      </c>
      <c r="K1049" t="s">
        <v>79</v>
      </c>
      <c r="L1049" t="s">
        <v>78</v>
      </c>
      <c r="M1049" s="20" t="str">
        <f t="shared" si="148"/>
        <v>S</v>
      </c>
      <c r="N1049" s="3">
        <v>6.9</v>
      </c>
      <c r="O1049" s="23">
        <f t="shared" si="149"/>
        <v>4.7</v>
      </c>
      <c r="P1049" s="3">
        <v>15</v>
      </c>
      <c r="Q1049" s="3">
        <f>VLOOKUP(J1049,Aux_H_adj!$X$2:$Y$922,2,FALSE)</f>
        <v>8.1999999999999993</v>
      </c>
      <c r="R1049" s="3">
        <f>VLOOKUP(J1049,Aux_H_adj!$X$2:$Z$922,3,FALSE)</f>
        <v>34</v>
      </c>
      <c r="S1049" s="3">
        <f t="shared" si="146"/>
        <v>4.7746482927568605</v>
      </c>
      <c r="T1049" s="3">
        <v>93.7</v>
      </c>
      <c r="U1049" s="23">
        <f t="shared" si="150"/>
        <v>18.29</v>
      </c>
      <c r="V1049" s="3">
        <f t="shared" si="147"/>
        <v>5.8218878183015317</v>
      </c>
      <c r="W1049" s="27">
        <f t="shared" si="151"/>
        <v>1.8E-3</v>
      </c>
      <c r="X1049" s="27">
        <f t="shared" si="152"/>
        <v>2.7000000000000001E-3</v>
      </c>
      <c r="Y1049" s="3">
        <f>VLOOKUP(K1049,SSP!$B$2:$D$113,3,FALSE)</f>
        <v>0.31000000000000155</v>
      </c>
      <c r="Z1049" s="3">
        <f>EXP(Ferez!$B$8+Ferez!$B$9*LN(X1049)+Ferez!$B$10*LN(O1049)+Ferez!$B$11*LN(Y1049))</f>
        <v>2.0968978259131017</v>
      </c>
      <c r="AA1049" s="3">
        <f>EXP(Ferez!$C$8+Ferez!$C$9*LN(Z1049))</f>
        <v>1.2985501646133712</v>
      </c>
      <c r="AB1049" s="3">
        <f>Ferez!$D$8+Ferez!$D$9*Z1049+Ferez!$D$10*AA1049</f>
        <v>0.52952840637260568</v>
      </c>
      <c r="AC1049" s="3">
        <f t="shared" si="153"/>
        <v>3.924976396899079</v>
      </c>
      <c r="AD1049" s="3">
        <f>AC1049*Ferez!$D$19</f>
        <v>1.9624881984495395</v>
      </c>
      <c r="AE1049" s="3">
        <f>(AD1049/1000)*(10000/Ferez!$D$21)</f>
        <v>4.9062204961238483E-2</v>
      </c>
      <c r="AF1049" s="3">
        <f t="shared" si="154"/>
        <v>2.6264262322857075</v>
      </c>
      <c r="AG1049" s="3">
        <f>AF1049*Ferez!$D$19</f>
        <v>1.3132131161428537</v>
      </c>
      <c r="AH1049" s="3">
        <f>(AG1049/1000)*(10000/Ferez!$D$21)</f>
        <v>3.2830327903571342E-2</v>
      </c>
      <c r="AI1049" s="3">
        <f>AE1049*Ferez!$D$20</f>
        <v>0.1798947515245411</v>
      </c>
    </row>
    <row r="1050" spans="1:35" x14ac:dyDescent="0.25">
      <c r="A1050" s="4">
        <v>1804</v>
      </c>
      <c r="B1050" s="21" t="s">
        <v>3522</v>
      </c>
      <c r="C1050" s="104">
        <v>6</v>
      </c>
      <c r="D1050" s="22" t="s">
        <v>2723</v>
      </c>
      <c r="E1050" s="100">
        <v>42719</v>
      </c>
      <c r="F1050" s="100">
        <v>44204</v>
      </c>
      <c r="G1050" s="105">
        <v>4.0999999999999996</v>
      </c>
      <c r="H1050" s="20" t="s">
        <v>2782</v>
      </c>
      <c r="I1050" s="20" t="s">
        <v>2783</v>
      </c>
      <c r="J1050" s="13">
        <v>4284</v>
      </c>
      <c r="K1050" t="s">
        <v>8</v>
      </c>
      <c r="L1050" t="s">
        <v>120</v>
      </c>
      <c r="M1050" s="20" t="str">
        <f t="shared" si="148"/>
        <v>N</v>
      </c>
      <c r="N1050" s="3">
        <v>7</v>
      </c>
      <c r="O1050" s="23">
        <f t="shared" si="149"/>
        <v>7</v>
      </c>
      <c r="P1050" s="3">
        <v>21.6</v>
      </c>
      <c r="Q1050" s="3">
        <f>VLOOKUP(J1050,Aux_H_adj!$X$2:$Y$922,2,FALSE)</f>
        <v>21.6</v>
      </c>
      <c r="R1050" s="3">
        <f>VLOOKUP(J1050,Aux_H_adj!$X$2:$Z$922,3,FALSE)</f>
        <v>21.6</v>
      </c>
      <c r="S1050" s="3">
        <f t="shared" si="146"/>
        <v>6.8754935415698792</v>
      </c>
      <c r="T1050" s="3">
        <v>49.2</v>
      </c>
      <c r="U1050" s="23">
        <f t="shared" si="150"/>
        <v>49.2</v>
      </c>
      <c r="V1050" s="3">
        <f t="shared" si="147"/>
        <v>15.660846400242503</v>
      </c>
      <c r="W1050" s="27">
        <f t="shared" si="151"/>
        <v>3.7000000000000002E-3</v>
      </c>
      <c r="X1050" s="27">
        <f t="shared" si="152"/>
        <v>1.9300000000000001E-2</v>
      </c>
      <c r="Y1050" s="3">
        <f>VLOOKUP(K1050,SSP!$B$2:$D$113,3,FALSE)</f>
        <v>0.62000000000000022</v>
      </c>
      <c r="Z1050" s="3">
        <f>EXP(Ferez!$B$8+Ferez!$B$9*LN(X1050)+Ferez!$B$10*LN(O1050)+Ferez!$B$11*LN(Y1050))</f>
        <v>40.067225901305022</v>
      </c>
      <c r="AA1050" s="3">
        <f>EXP(Ferez!$C$8+Ferez!$C$9*LN(Z1050))</f>
        <v>11.589897713651125</v>
      </c>
      <c r="AB1050" s="3">
        <f>Ferez!$D$8+Ferez!$D$9*Z1050+Ferez!$D$10*AA1050</f>
        <v>4.3129384772485304</v>
      </c>
      <c r="AC1050" s="3">
        <f t="shared" si="153"/>
        <v>55.970062092204678</v>
      </c>
      <c r="AD1050" s="3">
        <f>AC1050*Ferez!$D$19</f>
        <v>27.985031046102339</v>
      </c>
      <c r="AE1050" s="3">
        <f>(AD1050/1000)*(10000/Ferez!$D$21)</f>
        <v>0.69962577615255839</v>
      </c>
      <c r="AF1050" s="3">
        <f t="shared" si="154"/>
        <v>44.380164378553552</v>
      </c>
      <c r="AG1050" s="3">
        <f>AF1050*Ferez!$D$19</f>
        <v>22.190082189276776</v>
      </c>
      <c r="AH1050" s="3">
        <f>(AG1050/1000)*(10000/Ferez!$D$21)</f>
        <v>0.55475205473191935</v>
      </c>
      <c r="AI1050" s="3">
        <f>AE1050*Ferez!$D$20</f>
        <v>2.5652945125593805</v>
      </c>
    </row>
    <row r="1051" spans="1:35" x14ac:dyDescent="0.25">
      <c r="A1051" s="4">
        <v>1801</v>
      </c>
      <c r="B1051" s="21" t="s">
        <v>3522</v>
      </c>
      <c r="C1051" s="104">
        <v>6</v>
      </c>
      <c r="D1051" s="22" t="s">
        <v>2723</v>
      </c>
      <c r="E1051" s="100">
        <v>42719</v>
      </c>
      <c r="F1051" s="100">
        <v>44204</v>
      </c>
      <c r="G1051" s="105">
        <v>4.0999999999999996</v>
      </c>
      <c r="H1051" s="20" t="s">
        <v>2778</v>
      </c>
      <c r="I1051" s="20" t="s">
        <v>2779</v>
      </c>
      <c r="J1051" s="13">
        <v>4285</v>
      </c>
      <c r="K1051" t="s">
        <v>173</v>
      </c>
      <c r="L1051" t="s">
        <v>172</v>
      </c>
      <c r="M1051" s="20" t="str">
        <f t="shared" si="148"/>
        <v>S</v>
      </c>
      <c r="N1051" s="3">
        <v>5</v>
      </c>
      <c r="O1051" s="23">
        <f t="shared" si="149"/>
        <v>5</v>
      </c>
      <c r="P1051" s="3">
        <v>24.8</v>
      </c>
      <c r="Q1051" s="3">
        <f>VLOOKUP(J1051,Aux_H_adj!$X$2:$Y$922,2,FALSE)</f>
        <v>14.8</v>
      </c>
      <c r="R1051" s="3">
        <f>VLOOKUP(J1051,Aux_H_adj!$X$2:$Z$922,3,FALSE)</f>
        <v>28</v>
      </c>
      <c r="S1051" s="3">
        <f t="shared" si="146"/>
        <v>7.8940851773580096</v>
      </c>
      <c r="T1051" s="3">
        <v>46</v>
      </c>
      <c r="U1051" s="23">
        <f t="shared" si="150"/>
        <v>30.23</v>
      </c>
      <c r="V1051" s="3">
        <f t="shared" si="147"/>
        <v>9.6225078593359932</v>
      </c>
      <c r="W1051" s="27">
        <f t="shared" si="151"/>
        <v>4.8999999999999998E-3</v>
      </c>
      <c r="X1051" s="27">
        <f t="shared" si="152"/>
        <v>7.3000000000000001E-3</v>
      </c>
      <c r="Y1051" s="3">
        <f>VLOOKUP(K1051,SSP!$B$2:$D$113,3,FALSE)</f>
        <v>0.47999999999999932</v>
      </c>
      <c r="Z1051" s="3">
        <f>EXP(Ferez!$B$8+Ferez!$B$9*LN(X1051)+Ferez!$B$10*LN(O1051)+Ferez!$B$11*LN(Y1051))</f>
        <v>8.9060725444155331</v>
      </c>
      <c r="AA1051" s="3">
        <f>EXP(Ferez!$C$8+Ferez!$C$9*LN(Z1051))</f>
        <v>3.7974908480999172</v>
      </c>
      <c r="AB1051" s="3">
        <f>Ferez!$D$8+Ferez!$D$9*Z1051+Ferez!$D$10*AA1051</f>
        <v>1.1516663227653798</v>
      </c>
      <c r="AC1051" s="3">
        <f t="shared" si="153"/>
        <v>13.85522971528083</v>
      </c>
      <c r="AD1051" s="3">
        <f>AC1051*Ferez!$D$19</f>
        <v>6.9276148576404148</v>
      </c>
      <c r="AE1051" s="3">
        <f>(AD1051/1000)*(10000/Ferez!$D$21)</f>
        <v>0.17319037144101038</v>
      </c>
      <c r="AF1051" s="3">
        <f t="shared" si="154"/>
        <v>10.057738867180912</v>
      </c>
      <c r="AG1051" s="3">
        <f>AF1051*Ferez!$D$19</f>
        <v>5.0288694335904562</v>
      </c>
      <c r="AH1051" s="3">
        <f>(AG1051/1000)*(10000/Ferez!$D$21)</f>
        <v>0.1257217358397614</v>
      </c>
      <c r="AI1051" s="3">
        <f>AE1051*Ferez!$D$20</f>
        <v>0.63503136195037135</v>
      </c>
    </row>
    <row r="1052" spans="1:35" x14ac:dyDescent="0.25">
      <c r="A1052" s="4">
        <v>1802</v>
      </c>
      <c r="B1052" s="21" t="s">
        <v>3522</v>
      </c>
      <c r="C1052" s="104">
        <v>6</v>
      </c>
      <c r="D1052" s="22" t="s">
        <v>2723</v>
      </c>
      <c r="E1052" s="100">
        <v>42719</v>
      </c>
      <c r="F1052" s="100">
        <v>44204</v>
      </c>
      <c r="G1052" s="105">
        <v>4.0999999999999996</v>
      </c>
      <c r="H1052" s="20" t="s">
        <v>2778</v>
      </c>
      <c r="I1052" s="20" t="s">
        <v>2780</v>
      </c>
      <c r="J1052" s="13">
        <v>4285</v>
      </c>
      <c r="K1052" t="s">
        <v>173</v>
      </c>
      <c r="L1052" t="s">
        <v>172</v>
      </c>
      <c r="M1052" s="20" t="str">
        <f t="shared" si="148"/>
        <v>S</v>
      </c>
      <c r="N1052" s="3">
        <v>5</v>
      </c>
      <c r="O1052" s="23">
        <f t="shared" si="149"/>
        <v>5</v>
      </c>
      <c r="P1052" s="3">
        <v>28</v>
      </c>
      <c r="Q1052" s="3">
        <f>VLOOKUP(J1052,Aux_H_adj!$X$2:$Y$922,2,FALSE)</f>
        <v>14.8</v>
      </c>
      <c r="R1052" s="3">
        <f>VLOOKUP(J1052,Aux_H_adj!$X$2:$Z$922,3,FALSE)</f>
        <v>28</v>
      </c>
      <c r="S1052" s="3">
        <f t="shared" si="146"/>
        <v>8.91267681314614</v>
      </c>
      <c r="T1052" s="3">
        <v>46</v>
      </c>
      <c r="U1052" s="23">
        <f t="shared" si="150"/>
        <v>34.130000000000003</v>
      </c>
      <c r="V1052" s="3">
        <f t="shared" si="147"/>
        <v>10.863916415452778</v>
      </c>
      <c r="W1052" s="27">
        <f t="shared" si="151"/>
        <v>6.1999999999999998E-3</v>
      </c>
      <c r="X1052" s="27">
        <f t="shared" si="152"/>
        <v>9.2999999999999992E-3</v>
      </c>
      <c r="Y1052" s="3">
        <f>VLOOKUP(K1052,SSP!$B$2:$D$113,3,FALSE)</f>
        <v>0.47999999999999932</v>
      </c>
      <c r="Z1052" s="3">
        <f>EXP(Ferez!$B$8+Ferez!$B$9*LN(X1052)+Ferez!$B$10*LN(O1052)+Ferez!$B$11*LN(Y1052))</f>
        <v>11.195827599958021</v>
      </c>
      <c r="AA1052" s="3">
        <f>EXP(Ferez!$C$8+Ferez!$C$9*LN(Z1052))</f>
        <v>4.5001425959367696</v>
      </c>
      <c r="AB1052" s="3">
        <f>Ferez!$D$8+Ferez!$D$9*Z1052+Ferez!$D$10*AA1052</f>
        <v>1.3727464584491678</v>
      </c>
      <c r="AC1052" s="3">
        <f t="shared" si="153"/>
        <v>17.068716654343959</v>
      </c>
      <c r="AD1052" s="3">
        <f>AC1052*Ferez!$D$19</f>
        <v>8.5343583271719794</v>
      </c>
      <c r="AE1052" s="3">
        <f>(AD1052/1000)*(10000/Ferez!$D$21)</f>
        <v>0.21335895817929948</v>
      </c>
      <c r="AF1052" s="3">
        <f t="shared" si="154"/>
        <v>12.568574058407188</v>
      </c>
      <c r="AG1052" s="3">
        <f>AF1052*Ferez!$D$19</f>
        <v>6.2842870292035942</v>
      </c>
      <c r="AH1052" s="3">
        <f>(AG1052/1000)*(10000/Ferez!$D$21)</f>
        <v>0.15710717573008984</v>
      </c>
      <c r="AI1052" s="3">
        <f>AE1052*Ferez!$D$20</f>
        <v>0.78231617999076475</v>
      </c>
    </row>
    <row r="1053" spans="1:35" x14ac:dyDescent="0.25">
      <c r="A1053" s="4">
        <v>1803</v>
      </c>
      <c r="B1053" s="21" t="s">
        <v>3522</v>
      </c>
      <c r="C1053" s="104">
        <v>6</v>
      </c>
      <c r="D1053" s="22" t="s">
        <v>2723</v>
      </c>
      <c r="E1053" s="100">
        <v>42719</v>
      </c>
      <c r="F1053" s="100">
        <v>44204</v>
      </c>
      <c r="G1053" s="105">
        <v>4.0999999999999996</v>
      </c>
      <c r="H1053" s="20" t="s">
        <v>2778</v>
      </c>
      <c r="I1053" s="20" t="s">
        <v>2781</v>
      </c>
      <c r="J1053" s="13">
        <v>4285</v>
      </c>
      <c r="K1053" t="s">
        <v>173</v>
      </c>
      <c r="L1053" t="s">
        <v>172</v>
      </c>
      <c r="M1053" s="20" t="str">
        <f t="shared" si="148"/>
        <v>S</v>
      </c>
      <c r="N1053" s="3">
        <v>5</v>
      </c>
      <c r="O1053" s="23">
        <f t="shared" si="149"/>
        <v>4.66</v>
      </c>
      <c r="P1053" s="3">
        <v>14.8</v>
      </c>
      <c r="Q1053" s="3">
        <f>VLOOKUP(J1053,Aux_H_adj!$X$2:$Y$922,2,FALSE)</f>
        <v>14.8</v>
      </c>
      <c r="R1053" s="3">
        <f>VLOOKUP(J1053,Aux_H_adj!$X$2:$Z$922,3,FALSE)</f>
        <v>28</v>
      </c>
      <c r="S1053" s="3">
        <f t="shared" si="146"/>
        <v>4.7109863155201026</v>
      </c>
      <c r="T1053" s="3">
        <v>46</v>
      </c>
      <c r="U1053" s="23">
        <f t="shared" si="150"/>
        <v>18.04</v>
      </c>
      <c r="V1053" s="3">
        <f t="shared" si="147"/>
        <v>5.742310346755584</v>
      </c>
      <c r="W1053" s="27">
        <f t="shared" si="151"/>
        <v>1.6999999999999999E-3</v>
      </c>
      <c r="X1053" s="27">
        <f t="shared" si="152"/>
        <v>2.5999999999999999E-3</v>
      </c>
      <c r="Y1053" s="3">
        <f>VLOOKUP(K1053,SSP!$B$2:$D$113,3,FALSE)</f>
        <v>0.47999999999999932</v>
      </c>
      <c r="Z1053" s="3">
        <f>EXP(Ferez!$B$8+Ferez!$B$9*LN(X1053)+Ferez!$B$10*LN(O1053)+Ferez!$B$11*LN(Y1053))</f>
        <v>3.1377414698703738</v>
      </c>
      <c r="AA1053" s="3">
        <f>EXP(Ferez!$C$8+Ferez!$C$9*LN(Z1053))</f>
        <v>1.7511892293952356</v>
      </c>
      <c r="AB1053" s="3">
        <f>Ferez!$D$8+Ferez!$D$9*Z1053+Ferez!$D$10*AA1053</f>
        <v>0.6185360428502974</v>
      </c>
      <c r="AC1053" s="3">
        <f t="shared" si="153"/>
        <v>5.5074667421159065</v>
      </c>
      <c r="AD1053" s="3">
        <f>AC1053*Ferez!$D$19</f>
        <v>2.7537333710579532</v>
      </c>
      <c r="AE1053" s="3">
        <f>(AD1053/1000)*(10000/Ferez!$D$21)</f>
        <v>6.8843334276448842E-2</v>
      </c>
      <c r="AF1053" s="3">
        <f t="shared" si="154"/>
        <v>3.7562775127206711</v>
      </c>
      <c r="AG1053" s="3">
        <f>AF1053*Ferez!$D$19</f>
        <v>1.8781387563603356</v>
      </c>
      <c r="AH1053" s="3">
        <f>(AG1053/1000)*(10000/Ferez!$D$21)</f>
        <v>4.6953468909008388E-2</v>
      </c>
      <c r="AI1053" s="3">
        <f>AE1053*Ferez!$D$20</f>
        <v>0.25242555901364572</v>
      </c>
    </row>
    <row r="1054" spans="1:35" x14ac:dyDescent="0.25">
      <c r="A1054" s="4">
        <v>1800</v>
      </c>
      <c r="B1054" s="21" t="s">
        <v>3522</v>
      </c>
      <c r="C1054" s="104">
        <v>6</v>
      </c>
      <c r="D1054" s="22" t="s">
        <v>2723</v>
      </c>
      <c r="E1054" s="100">
        <v>42719</v>
      </c>
      <c r="F1054" s="100">
        <v>44204</v>
      </c>
      <c r="G1054" s="105">
        <v>4.0999999999999996</v>
      </c>
      <c r="H1054" s="20" t="s">
        <v>2776</v>
      </c>
      <c r="I1054" s="20" t="s">
        <v>2777</v>
      </c>
      <c r="J1054" s="13">
        <v>4286</v>
      </c>
      <c r="K1054" t="s">
        <v>4</v>
      </c>
      <c r="L1054" t="s">
        <v>142</v>
      </c>
      <c r="M1054" s="20" t="str">
        <f t="shared" si="148"/>
        <v>N</v>
      </c>
      <c r="N1054" s="3">
        <v>7.9</v>
      </c>
      <c r="O1054" s="23">
        <f t="shared" si="149"/>
        <v>7.9</v>
      </c>
      <c r="P1054" s="3">
        <v>41.6</v>
      </c>
      <c r="Q1054" s="3">
        <f>VLOOKUP(J1054,Aux_H_adj!$X$2:$Y$922,2,FALSE)</f>
        <v>41.6</v>
      </c>
      <c r="R1054" s="3">
        <f>VLOOKUP(J1054,Aux_H_adj!$X$2:$Z$922,3,FALSE)</f>
        <v>41.6</v>
      </c>
      <c r="S1054" s="3">
        <f t="shared" si="146"/>
        <v>13.241691265245693</v>
      </c>
      <c r="T1054" s="3">
        <v>43.6</v>
      </c>
      <c r="U1054" s="23">
        <f t="shared" si="150"/>
        <v>43.6</v>
      </c>
      <c r="V1054" s="3">
        <f t="shared" si="147"/>
        <v>13.878311037613274</v>
      </c>
      <c r="W1054" s="27">
        <f t="shared" si="151"/>
        <v>1.38E-2</v>
      </c>
      <c r="X1054" s="27">
        <f t="shared" si="152"/>
        <v>1.5100000000000001E-2</v>
      </c>
      <c r="Y1054" s="3">
        <f>VLOOKUP(K1054,SSP!$B$2:$D$113,3,FALSE)</f>
        <v>0.46000000000000074</v>
      </c>
      <c r="Z1054" s="3">
        <f>EXP(Ferez!$B$8+Ferez!$B$9*LN(X1054)+Ferez!$B$10*LN(O1054)+Ferez!$B$11*LN(Y1054))</f>
        <v>26.306877879930209</v>
      </c>
      <c r="AA1054" s="3">
        <f>EXP(Ferez!$C$8+Ferez!$C$9*LN(Z1054))</f>
        <v>8.4821680018413108</v>
      </c>
      <c r="AB1054" s="3">
        <f>Ferez!$D$8+Ferez!$D$9*Z1054+Ferez!$D$10*AA1054</f>
        <v>2.8882265228914572</v>
      </c>
      <c r="AC1054" s="3">
        <f t="shared" si="153"/>
        <v>37.677272404662979</v>
      </c>
      <c r="AD1054" s="3">
        <f>AC1054*Ferez!$D$19</f>
        <v>18.838636202331489</v>
      </c>
      <c r="AE1054" s="3">
        <f>(AD1054/1000)*(10000/Ferez!$D$21)</f>
        <v>0.47096590505828728</v>
      </c>
      <c r="AF1054" s="3">
        <f t="shared" si="154"/>
        <v>29.195104402821666</v>
      </c>
      <c r="AG1054" s="3">
        <f>AF1054*Ferez!$D$19</f>
        <v>14.597552201410833</v>
      </c>
      <c r="AH1054" s="3">
        <f>(AG1054/1000)*(10000/Ferez!$D$21)</f>
        <v>0.36493880503527087</v>
      </c>
      <c r="AI1054" s="3">
        <f>AE1054*Ferez!$D$20</f>
        <v>1.72687498521372</v>
      </c>
    </row>
    <row r="1055" spans="1:35" x14ac:dyDescent="0.25">
      <c r="A1055" s="4">
        <v>1799</v>
      </c>
      <c r="B1055" s="21" t="s">
        <v>3522</v>
      </c>
      <c r="C1055" s="104">
        <v>6</v>
      </c>
      <c r="D1055" s="22" t="s">
        <v>2723</v>
      </c>
      <c r="E1055" s="100">
        <v>42719</v>
      </c>
      <c r="F1055" s="100">
        <v>44204</v>
      </c>
      <c r="G1055" s="105">
        <v>4.0999999999999996</v>
      </c>
      <c r="H1055" s="20" t="s">
        <v>2774</v>
      </c>
      <c r="I1055" s="20" t="s">
        <v>2775</v>
      </c>
      <c r="J1055" s="13">
        <v>4287</v>
      </c>
      <c r="K1055" t="s">
        <v>23</v>
      </c>
      <c r="L1055" t="s">
        <v>106</v>
      </c>
      <c r="M1055" s="20" t="str">
        <f t="shared" si="148"/>
        <v>N</v>
      </c>
      <c r="N1055" s="3">
        <v>4.3</v>
      </c>
      <c r="O1055" s="23">
        <f t="shared" si="149"/>
        <v>4.3</v>
      </c>
      <c r="P1055" s="3">
        <v>16.3</v>
      </c>
      <c r="Q1055" s="3">
        <f>VLOOKUP(J1055,Aux_H_adj!$X$2:$Y$922,2,FALSE)</f>
        <v>16.3</v>
      </c>
      <c r="R1055" s="3">
        <f>VLOOKUP(J1055,Aux_H_adj!$X$2:$Z$922,3,FALSE)</f>
        <v>16.3</v>
      </c>
      <c r="S1055" s="3">
        <f t="shared" si="146"/>
        <v>5.1884511447957884</v>
      </c>
      <c r="T1055" s="3">
        <v>21</v>
      </c>
      <c r="U1055" s="23">
        <f t="shared" si="150"/>
        <v>21</v>
      </c>
      <c r="V1055" s="3">
        <f t="shared" si="147"/>
        <v>6.6845076098596046</v>
      </c>
      <c r="W1055" s="27">
        <f t="shared" si="151"/>
        <v>2.0999999999999999E-3</v>
      </c>
      <c r="X1055" s="27">
        <f t="shared" si="152"/>
        <v>3.5000000000000001E-3</v>
      </c>
      <c r="Y1055" s="3">
        <f>VLOOKUP(K1055,SSP!$B$2:$D$113,3,FALSE)</f>
        <v>0.49</v>
      </c>
      <c r="Z1055" s="3">
        <f>EXP(Ferez!$B$8+Ferez!$B$9*LN(X1055)+Ferez!$B$10*LN(O1055)+Ferez!$B$11*LN(Y1055))</f>
        <v>3.9281271617257119</v>
      </c>
      <c r="AA1055" s="3">
        <f>EXP(Ferez!$C$8+Ferez!$C$9*LN(Z1055))</f>
        <v>2.0688351622731247</v>
      </c>
      <c r="AB1055" s="3">
        <f>Ferez!$D$8+Ferez!$D$9*Z1055+Ferez!$D$10*AA1055</f>
        <v>0.68837395447269101</v>
      </c>
      <c r="AC1055" s="3">
        <f t="shared" si="153"/>
        <v>6.685336278471528</v>
      </c>
      <c r="AD1055" s="3">
        <f>AC1055*Ferez!$D$19</f>
        <v>3.342668139235764</v>
      </c>
      <c r="AE1055" s="3">
        <f>(AD1055/1000)*(10000/Ferez!$D$21)</f>
        <v>8.3566703480894095E-2</v>
      </c>
      <c r="AF1055" s="3">
        <f t="shared" si="154"/>
        <v>4.6165011161984033</v>
      </c>
      <c r="AG1055" s="3">
        <f>AF1055*Ferez!$D$19</f>
        <v>2.3082505580992017</v>
      </c>
      <c r="AH1055" s="3">
        <f>(AG1055/1000)*(10000/Ferez!$D$21)</f>
        <v>5.7706263952480047E-2</v>
      </c>
      <c r="AI1055" s="3">
        <f>AE1055*Ferez!$D$20</f>
        <v>0.30641124609661169</v>
      </c>
    </row>
    <row r="1056" spans="1:35" x14ac:dyDescent="0.25">
      <c r="A1056" s="4">
        <v>1798</v>
      </c>
      <c r="B1056" s="21" t="s">
        <v>3522</v>
      </c>
      <c r="C1056" s="104">
        <v>6</v>
      </c>
      <c r="D1056" s="22" t="s">
        <v>2723</v>
      </c>
      <c r="E1056" s="100">
        <v>42719</v>
      </c>
      <c r="F1056" s="100">
        <v>44204</v>
      </c>
      <c r="G1056" s="105">
        <v>4.0999999999999996</v>
      </c>
      <c r="H1056" s="20" t="s">
        <v>2772</v>
      </c>
      <c r="I1056" s="20" t="s">
        <v>2773</v>
      </c>
      <c r="J1056" s="13">
        <v>4288</v>
      </c>
      <c r="K1056" t="s">
        <v>5</v>
      </c>
      <c r="L1056" t="s">
        <v>186</v>
      </c>
      <c r="M1056" s="20" t="str">
        <f t="shared" si="148"/>
        <v>N</v>
      </c>
      <c r="N1056" s="3">
        <v>5.7</v>
      </c>
      <c r="O1056" s="23">
        <f t="shared" si="149"/>
        <v>5.7</v>
      </c>
      <c r="P1056" s="3">
        <v>19.5</v>
      </c>
      <c r="Q1056" s="3">
        <f>VLOOKUP(J1056,Aux_H_adj!$X$2:$Y$922,2,FALSE)</f>
        <v>19.5</v>
      </c>
      <c r="R1056" s="3">
        <f>VLOOKUP(J1056,Aux_H_adj!$X$2:$Z$922,3,FALSE)</f>
        <v>19.5</v>
      </c>
      <c r="S1056" s="3">
        <f t="shared" si="146"/>
        <v>6.2070427805839179</v>
      </c>
      <c r="T1056" s="3">
        <v>22.8</v>
      </c>
      <c r="U1056" s="23">
        <f t="shared" si="150"/>
        <v>22.8</v>
      </c>
      <c r="V1056" s="3">
        <f t="shared" si="147"/>
        <v>7.2574654049904277</v>
      </c>
      <c r="W1056" s="27">
        <f t="shared" si="151"/>
        <v>3.0000000000000001E-3</v>
      </c>
      <c r="X1056" s="27">
        <f t="shared" si="152"/>
        <v>4.1000000000000003E-3</v>
      </c>
      <c r="Y1056" s="3">
        <f>VLOOKUP(K1056,SSP!$B$2:$D$113,3,FALSE)</f>
        <v>0.39999999999999974</v>
      </c>
      <c r="Z1056" s="3">
        <f>EXP(Ferez!$B$8+Ferez!$B$9*LN(X1056)+Ferez!$B$10*LN(O1056)+Ferez!$B$11*LN(Y1056))</f>
        <v>4.8608738278099146</v>
      </c>
      <c r="AA1056" s="3">
        <f>EXP(Ferez!$C$8+Ferez!$C$9*LN(Z1056))</f>
        <v>2.4231454864454087</v>
      </c>
      <c r="AB1056" s="3">
        <f>Ferez!$D$8+Ferez!$D$9*Z1056+Ferez!$D$10*AA1056</f>
        <v>0.77256248571757435</v>
      </c>
      <c r="AC1056" s="3">
        <f t="shared" si="153"/>
        <v>8.0565817999728964</v>
      </c>
      <c r="AD1056" s="3">
        <f>AC1056*Ferez!$D$19</f>
        <v>4.0282908999864482</v>
      </c>
      <c r="AE1056" s="3">
        <f>(AD1056/1000)*(10000/Ferez!$D$21)</f>
        <v>0.10070727249966122</v>
      </c>
      <c r="AF1056" s="3">
        <f t="shared" si="154"/>
        <v>5.633436313527489</v>
      </c>
      <c r="AG1056" s="3">
        <f>AF1056*Ferez!$D$19</f>
        <v>2.8167181567637445</v>
      </c>
      <c r="AH1056" s="3">
        <f>(AG1056/1000)*(10000/Ferez!$D$21)</f>
        <v>7.0417953919093612E-2</v>
      </c>
      <c r="AI1056" s="3">
        <f>AE1056*Ferez!$D$20</f>
        <v>0.36925999916542446</v>
      </c>
    </row>
    <row r="1057" spans="1:35" x14ac:dyDescent="0.25">
      <c r="A1057" s="4">
        <v>1791</v>
      </c>
      <c r="B1057" s="21" t="s">
        <v>3522</v>
      </c>
      <c r="C1057" s="104">
        <v>6</v>
      </c>
      <c r="D1057" s="22" t="s">
        <v>2723</v>
      </c>
      <c r="E1057" s="100">
        <v>42719</v>
      </c>
      <c r="F1057" s="100">
        <v>44204</v>
      </c>
      <c r="G1057" s="105">
        <v>4.0999999999999996</v>
      </c>
      <c r="H1057" s="20" t="s">
        <v>2764</v>
      </c>
      <c r="I1057" s="20" t="s">
        <v>2765</v>
      </c>
      <c r="J1057" s="13">
        <v>4289</v>
      </c>
      <c r="K1057" t="s">
        <v>79</v>
      </c>
      <c r="L1057" t="s">
        <v>78</v>
      </c>
      <c r="M1057" s="20" t="str">
        <f t="shared" si="148"/>
        <v>S</v>
      </c>
      <c r="N1057" s="3">
        <v>4</v>
      </c>
      <c r="O1057" s="23">
        <f t="shared" si="149"/>
        <v>3.44</v>
      </c>
      <c r="P1057" s="3">
        <v>10</v>
      </c>
      <c r="Q1057" s="3">
        <f>VLOOKUP(J1057,Aux_H_adj!$X$2:$Y$922,2,FALSE)</f>
        <v>5.4</v>
      </c>
      <c r="R1057" s="3">
        <f>VLOOKUP(J1057,Aux_H_adj!$X$2:$Z$922,3,FALSE)</f>
        <v>12</v>
      </c>
      <c r="S1057" s="3">
        <f t="shared" si="146"/>
        <v>3.183098861837907</v>
      </c>
      <c r="T1057" s="3">
        <v>89</v>
      </c>
      <c r="U1057" s="23">
        <f t="shared" si="150"/>
        <v>12.19</v>
      </c>
      <c r="V1057" s="3">
        <f t="shared" si="147"/>
        <v>3.8801975125804082</v>
      </c>
      <c r="W1057" s="27">
        <f t="shared" si="151"/>
        <v>8.0000000000000004E-4</v>
      </c>
      <c r="X1057" s="27">
        <f t="shared" si="152"/>
        <v>1.1999999999999999E-3</v>
      </c>
      <c r="Y1057" s="3">
        <f>VLOOKUP(K1057,SSP!$B$2:$D$113,3,FALSE)</f>
        <v>0.31000000000000155</v>
      </c>
      <c r="Z1057" s="3">
        <f>EXP(Ferez!$B$8+Ferez!$B$9*LN(X1057)+Ferez!$B$10*LN(O1057)+Ferez!$B$11*LN(Y1057))</f>
        <v>0.7218863652159706</v>
      </c>
      <c r="AA1057" s="3">
        <f>EXP(Ferez!$C$8+Ferez!$C$9*LN(Z1057))</f>
        <v>0.58863511934261359</v>
      </c>
      <c r="AB1057" s="3">
        <f>Ferez!$D$8+Ferez!$D$9*Z1057+Ferez!$D$10*AA1057</f>
        <v>0.42159712179549641</v>
      </c>
      <c r="AC1057" s="3">
        <f t="shared" si="153"/>
        <v>1.7321186063540805</v>
      </c>
      <c r="AD1057" s="3">
        <f>AC1057*Ferez!$D$19</f>
        <v>0.86605930317704027</v>
      </c>
      <c r="AE1057" s="3">
        <f>(AD1057/1000)*(10000/Ferez!$D$21)</f>
        <v>2.1651482579426007E-2</v>
      </c>
      <c r="AF1057" s="3">
        <f t="shared" si="154"/>
        <v>1.143483487011467</v>
      </c>
      <c r="AG1057" s="3">
        <f>AF1057*Ferez!$D$19</f>
        <v>0.57174174350573348</v>
      </c>
      <c r="AH1057" s="3">
        <f>(AG1057/1000)*(10000/Ferez!$D$21)</f>
        <v>1.4293543587643337E-2</v>
      </c>
      <c r="AI1057" s="3">
        <f>AE1057*Ferez!$D$20</f>
        <v>7.9388769457895358E-2</v>
      </c>
    </row>
    <row r="1058" spans="1:35" x14ac:dyDescent="0.25">
      <c r="A1058" s="4">
        <v>1792</v>
      </c>
      <c r="B1058" s="21" t="s">
        <v>3522</v>
      </c>
      <c r="C1058" s="104">
        <v>6</v>
      </c>
      <c r="D1058" s="22" t="s">
        <v>2723</v>
      </c>
      <c r="E1058" s="100">
        <v>42719</v>
      </c>
      <c r="F1058" s="100">
        <v>44204</v>
      </c>
      <c r="G1058" s="105">
        <v>4.0999999999999996</v>
      </c>
      <c r="H1058" s="20" t="s">
        <v>2764</v>
      </c>
      <c r="I1058" s="20" t="s">
        <v>2766</v>
      </c>
      <c r="J1058" s="13">
        <v>4289</v>
      </c>
      <c r="K1058" t="s">
        <v>79</v>
      </c>
      <c r="L1058" t="s">
        <v>78</v>
      </c>
      <c r="M1058" s="20" t="str">
        <f t="shared" si="148"/>
        <v>S</v>
      </c>
      <c r="N1058" s="3">
        <v>4</v>
      </c>
      <c r="O1058" s="23">
        <f t="shared" si="149"/>
        <v>4</v>
      </c>
      <c r="P1058" s="3">
        <v>12</v>
      </c>
      <c r="Q1058" s="3">
        <f>VLOOKUP(J1058,Aux_H_adj!$X$2:$Y$922,2,FALSE)</f>
        <v>5.4</v>
      </c>
      <c r="R1058" s="3">
        <f>VLOOKUP(J1058,Aux_H_adj!$X$2:$Z$922,3,FALSE)</f>
        <v>12</v>
      </c>
      <c r="S1058" s="3">
        <f t="shared" si="146"/>
        <v>3.8197186342054881</v>
      </c>
      <c r="T1058" s="3">
        <v>89</v>
      </c>
      <c r="U1058" s="23">
        <f t="shared" si="150"/>
        <v>14.63</v>
      </c>
      <c r="V1058" s="3">
        <f t="shared" si="147"/>
        <v>4.656873634868858</v>
      </c>
      <c r="W1058" s="27">
        <f t="shared" si="151"/>
        <v>1.1000000000000001E-3</v>
      </c>
      <c r="X1058" s="27">
        <f t="shared" si="152"/>
        <v>1.6999999999999999E-3</v>
      </c>
      <c r="Y1058" s="3">
        <f>VLOOKUP(K1058,SSP!$B$2:$D$113,3,FALSE)</f>
        <v>0.31000000000000155</v>
      </c>
      <c r="Z1058" s="3">
        <f>EXP(Ferez!$B$8+Ferez!$B$9*LN(X1058)+Ferez!$B$10*LN(O1058)+Ferez!$B$11*LN(Y1058))</f>
        <v>1.1598063715422451</v>
      </c>
      <c r="AA1058" s="3">
        <f>EXP(Ferez!$C$8+Ferez!$C$9*LN(Z1058))</f>
        <v>0.83681633122716426</v>
      </c>
      <c r="AB1058" s="3">
        <f>Ferez!$D$8+Ferez!$D$9*Z1058+Ferez!$D$10*AA1058</f>
        <v>0.45406747768500538</v>
      </c>
      <c r="AC1058" s="3">
        <f t="shared" si="153"/>
        <v>2.4506901804544148</v>
      </c>
      <c r="AD1058" s="3">
        <f>AC1058*Ferez!$D$19</f>
        <v>1.2253450902272074</v>
      </c>
      <c r="AE1058" s="3">
        <f>(AD1058/1000)*(10000/Ferez!$D$21)</f>
        <v>3.0633627255680182E-2</v>
      </c>
      <c r="AF1058" s="3">
        <f t="shared" si="154"/>
        <v>1.6138738492272504</v>
      </c>
      <c r="AG1058" s="3">
        <f>AF1058*Ferez!$D$19</f>
        <v>0.80693692461362521</v>
      </c>
      <c r="AH1058" s="3">
        <f>(AG1058/1000)*(10000/Ferez!$D$21)</f>
        <v>2.0173423115340629E-2</v>
      </c>
      <c r="AI1058" s="3">
        <f>AE1058*Ferez!$D$20</f>
        <v>0.112323299937494</v>
      </c>
    </row>
    <row r="1059" spans="1:35" x14ac:dyDescent="0.25">
      <c r="A1059" s="4">
        <v>1793</v>
      </c>
      <c r="B1059" s="21" t="s">
        <v>3522</v>
      </c>
      <c r="C1059" s="104">
        <v>6</v>
      </c>
      <c r="D1059" s="22" t="s">
        <v>2723</v>
      </c>
      <c r="E1059" s="100">
        <v>42719</v>
      </c>
      <c r="F1059" s="100">
        <v>44204</v>
      </c>
      <c r="G1059" s="105">
        <v>4.0999999999999996</v>
      </c>
      <c r="H1059" s="20" t="s">
        <v>2764</v>
      </c>
      <c r="I1059" s="20" t="s">
        <v>2767</v>
      </c>
      <c r="J1059" s="13">
        <v>4289</v>
      </c>
      <c r="K1059" t="s">
        <v>79</v>
      </c>
      <c r="L1059" t="s">
        <v>78</v>
      </c>
      <c r="M1059" s="20" t="str">
        <f t="shared" si="148"/>
        <v>S</v>
      </c>
      <c r="N1059" s="3">
        <v>4</v>
      </c>
      <c r="O1059" s="23">
        <f t="shared" si="149"/>
        <v>3.56</v>
      </c>
      <c r="P1059" s="3">
        <v>10.4</v>
      </c>
      <c r="Q1059" s="3">
        <f>VLOOKUP(J1059,Aux_H_adj!$X$2:$Y$922,2,FALSE)</f>
        <v>5.4</v>
      </c>
      <c r="R1059" s="3">
        <f>VLOOKUP(J1059,Aux_H_adj!$X$2:$Z$922,3,FALSE)</f>
        <v>12</v>
      </c>
      <c r="S1059" s="3">
        <f t="shared" si="146"/>
        <v>3.3104228163114233</v>
      </c>
      <c r="T1059" s="3">
        <v>89</v>
      </c>
      <c r="U1059" s="23">
        <f t="shared" si="150"/>
        <v>12.68</v>
      </c>
      <c r="V1059" s="3">
        <f t="shared" si="147"/>
        <v>4.0361693568104657</v>
      </c>
      <c r="W1059" s="27">
        <f t="shared" si="151"/>
        <v>8.9999999999999998E-4</v>
      </c>
      <c r="X1059" s="27">
        <f t="shared" si="152"/>
        <v>1.2999999999999999E-3</v>
      </c>
      <c r="Y1059" s="3">
        <f>VLOOKUP(K1059,SSP!$B$2:$D$113,3,FALSE)</f>
        <v>0.31000000000000155</v>
      </c>
      <c r="Z1059" s="3">
        <f>EXP(Ferez!$B$8+Ferez!$B$9*LN(X1059)+Ferez!$B$10*LN(O1059)+Ferez!$B$11*LN(Y1059))</f>
        <v>0.8047013455583345</v>
      </c>
      <c r="AA1059" s="3">
        <f>EXP(Ferez!$C$8+Ferez!$C$9*LN(Z1059))</f>
        <v>0.63803109332823571</v>
      </c>
      <c r="AB1059" s="3">
        <f>Ferez!$D$8+Ferez!$D$9*Z1059+Ferez!$D$10*AA1059</f>
        <v>0.42752527165037019</v>
      </c>
      <c r="AC1059" s="3">
        <f t="shared" si="153"/>
        <v>1.8702577105369402</v>
      </c>
      <c r="AD1059" s="3">
        <f>AC1059*Ferez!$D$19</f>
        <v>0.93512885526847012</v>
      </c>
      <c r="AE1059" s="3">
        <f>(AD1059/1000)*(10000/Ferez!$D$21)</f>
        <v>2.3378221381711754E-2</v>
      </c>
      <c r="AF1059" s="3">
        <f t="shared" si="154"/>
        <v>1.2322266172087046</v>
      </c>
      <c r="AG1059" s="3">
        <f>AF1059*Ferez!$D$19</f>
        <v>0.61611330860435232</v>
      </c>
      <c r="AH1059" s="3">
        <f>(AG1059/1000)*(10000/Ferez!$D$21)</f>
        <v>1.5402832715108807E-2</v>
      </c>
      <c r="AI1059" s="3">
        <f>AE1059*Ferez!$D$20</f>
        <v>8.5720145066276426E-2</v>
      </c>
    </row>
    <row r="1060" spans="1:35" x14ac:dyDescent="0.25">
      <c r="A1060" s="4">
        <v>1794</v>
      </c>
      <c r="B1060" s="21" t="s">
        <v>3522</v>
      </c>
      <c r="C1060" s="104">
        <v>6</v>
      </c>
      <c r="D1060" s="22" t="s">
        <v>2723</v>
      </c>
      <c r="E1060" s="100">
        <v>42719</v>
      </c>
      <c r="F1060" s="100">
        <v>44204</v>
      </c>
      <c r="G1060" s="105">
        <v>4.0999999999999996</v>
      </c>
      <c r="H1060" s="20" t="s">
        <v>2764</v>
      </c>
      <c r="I1060" s="20" t="s">
        <v>2768</v>
      </c>
      <c r="J1060" s="13">
        <v>4289</v>
      </c>
      <c r="K1060" t="s">
        <v>79</v>
      </c>
      <c r="L1060" t="s">
        <v>78</v>
      </c>
      <c r="M1060" s="20" t="str">
        <f t="shared" si="148"/>
        <v>S</v>
      </c>
      <c r="N1060" s="3">
        <v>4</v>
      </c>
      <c r="O1060" s="23">
        <f t="shared" si="149"/>
        <v>1.69</v>
      </c>
      <c r="P1060" s="3">
        <v>5.7</v>
      </c>
      <c r="Q1060" s="3">
        <f>VLOOKUP(J1060,Aux_H_adj!$X$2:$Y$922,2,FALSE)</f>
        <v>5.4</v>
      </c>
      <c r="R1060" s="3">
        <f>VLOOKUP(J1060,Aux_H_adj!$X$2:$Z$922,3,FALSE)</f>
        <v>12</v>
      </c>
      <c r="S1060" s="3">
        <f t="shared" si="146"/>
        <v>1.8143663512476069</v>
      </c>
      <c r="T1060" s="3">
        <v>89</v>
      </c>
      <c r="U1060" s="23">
        <f t="shared" si="150"/>
        <v>6.95</v>
      </c>
      <c r="V1060" s="3">
        <f t="shared" si="147"/>
        <v>2.2122537089773453</v>
      </c>
      <c r="W1060" s="27">
        <f t="shared" si="151"/>
        <v>2.9999999999999997E-4</v>
      </c>
      <c r="X1060" s="27">
        <f t="shared" si="152"/>
        <v>4.0000000000000002E-4</v>
      </c>
      <c r="Y1060" s="3">
        <f>VLOOKUP(K1060,SSP!$B$2:$D$113,3,FALSE)</f>
        <v>0.31000000000000155</v>
      </c>
      <c r="Z1060" s="3">
        <f>EXP(Ferez!$B$8+Ferez!$B$9*LN(X1060)+Ferez!$B$10*LN(O1060)+Ferez!$B$11*LN(Y1060))</f>
        <v>0.12907414732186281</v>
      </c>
      <c r="AA1060" s="3">
        <f>EXP(Ferez!$C$8+Ferez!$C$9*LN(Z1060))</f>
        <v>0.16410713148787689</v>
      </c>
      <c r="AB1060" s="3">
        <f>Ferez!$D$8+Ferez!$D$9*Z1060+Ferez!$D$10*AA1060</f>
        <v>0.38527809398517759</v>
      </c>
      <c r="AC1060" s="3">
        <f t="shared" si="153"/>
        <v>0.6784593727949173</v>
      </c>
      <c r="AD1060" s="3">
        <f>AC1060*Ferez!$D$19</f>
        <v>0.33922968639745865</v>
      </c>
      <c r="AE1060" s="3">
        <f>(AD1060/1000)*(10000/Ferez!$D$21)</f>
        <v>8.4807421599364663E-3</v>
      </c>
      <c r="AF1060" s="3">
        <f t="shared" si="154"/>
        <v>0.51435224130704038</v>
      </c>
      <c r="AG1060" s="3">
        <f>AF1060*Ferez!$D$19</f>
        <v>0.25717612065352019</v>
      </c>
      <c r="AH1060" s="3">
        <f>(AG1060/1000)*(10000/Ferez!$D$21)</f>
        <v>6.4294030163380041E-3</v>
      </c>
      <c r="AI1060" s="3">
        <f>AE1060*Ferez!$D$20</f>
        <v>3.1096054586433709E-2</v>
      </c>
    </row>
    <row r="1061" spans="1:35" x14ac:dyDescent="0.25">
      <c r="A1061" s="4">
        <v>1795</v>
      </c>
      <c r="B1061" s="21" t="s">
        <v>3522</v>
      </c>
      <c r="C1061" s="104">
        <v>6</v>
      </c>
      <c r="D1061" s="22" t="s">
        <v>2723</v>
      </c>
      <c r="E1061" s="100">
        <v>42719</v>
      </c>
      <c r="F1061" s="100">
        <v>44204</v>
      </c>
      <c r="G1061" s="105">
        <v>4.0999999999999996</v>
      </c>
      <c r="H1061" s="20" t="s">
        <v>2764</v>
      </c>
      <c r="I1061" s="20" t="s">
        <v>2769</v>
      </c>
      <c r="J1061" s="13">
        <v>4289</v>
      </c>
      <c r="K1061" t="s">
        <v>79</v>
      </c>
      <c r="L1061" t="s">
        <v>78</v>
      </c>
      <c r="M1061" s="20" t="str">
        <f t="shared" si="148"/>
        <v>S</v>
      </c>
      <c r="N1061" s="3">
        <v>4</v>
      </c>
      <c r="O1061" s="23">
        <f t="shared" si="149"/>
        <v>2.5</v>
      </c>
      <c r="P1061" s="3">
        <v>7.4</v>
      </c>
      <c r="Q1061" s="3">
        <f>VLOOKUP(J1061,Aux_H_adj!$X$2:$Y$922,2,FALSE)</f>
        <v>5.4</v>
      </c>
      <c r="R1061" s="3">
        <f>VLOOKUP(J1061,Aux_H_adj!$X$2:$Z$922,3,FALSE)</f>
        <v>12</v>
      </c>
      <c r="S1061" s="3">
        <f t="shared" si="146"/>
        <v>2.3554931577600513</v>
      </c>
      <c r="T1061" s="3">
        <v>89</v>
      </c>
      <c r="U1061" s="23">
        <f t="shared" si="150"/>
        <v>9.02</v>
      </c>
      <c r="V1061" s="3">
        <f t="shared" si="147"/>
        <v>2.871155173377792</v>
      </c>
      <c r="W1061" s="27">
        <f t="shared" si="151"/>
        <v>4.0000000000000002E-4</v>
      </c>
      <c r="X1061" s="27">
        <f t="shared" si="152"/>
        <v>5.9999999999999995E-4</v>
      </c>
      <c r="Y1061" s="3">
        <f>VLOOKUP(K1061,SSP!$B$2:$D$113,3,FALSE)</f>
        <v>0.31000000000000155</v>
      </c>
      <c r="Z1061" s="3">
        <f>EXP(Ferez!$B$8+Ferez!$B$9*LN(X1061)+Ferez!$B$10*LN(O1061)+Ferez!$B$11*LN(Y1061))</f>
        <v>0.27589008266829357</v>
      </c>
      <c r="AA1061" s="3">
        <f>EXP(Ferez!$C$8+Ferez!$C$9*LN(Z1061))</f>
        <v>0.28833741541503649</v>
      </c>
      <c r="AB1061" s="3">
        <f>Ferez!$D$8+Ferez!$D$9*Z1061+Ferez!$D$10*AA1061</f>
        <v>0.39262678711194232</v>
      </c>
      <c r="AC1061" s="3">
        <f t="shared" si="153"/>
        <v>0.95685428519527238</v>
      </c>
      <c r="AD1061" s="3">
        <f>AC1061*Ferez!$D$19</f>
        <v>0.47842714259763619</v>
      </c>
      <c r="AE1061" s="3">
        <f>(AD1061/1000)*(10000/Ferez!$D$21)</f>
        <v>1.1960678564940905E-2</v>
      </c>
      <c r="AF1061" s="3">
        <f t="shared" si="154"/>
        <v>0.66851686978023594</v>
      </c>
      <c r="AG1061" s="3">
        <f>AF1061*Ferez!$D$19</f>
        <v>0.33425843489011797</v>
      </c>
      <c r="AH1061" s="3">
        <f>(AG1061/1000)*(10000/Ferez!$D$21)</f>
        <v>8.35646087225295E-3</v>
      </c>
      <c r="AI1061" s="3">
        <f>AE1061*Ferez!$D$20</f>
        <v>4.3855821404783321E-2</v>
      </c>
    </row>
    <row r="1062" spans="1:35" x14ac:dyDescent="0.25">
      <c r="A1062" s="4">
        <v>1796</v>
      </c>
      <c r="B1062" s="21" t="s">
        <v>3522</v>
      </c>
      <c r="C1062" s="104">
        <v>6</v>
      </c>
      <c r="D1062" s="22" t="s">
        <v>2723</v>
      </c>
      <c r="E1062" s="100">
        <v>42719</v>
      </c>
      <c r="F1062" s="100">
        <v>44204</v>
      </c>
      <c r="G1062" s="105">
        <v>4.0999999999999996</v>
      </c>
      <c r="H1062" s="20" t="s">
        <v>2764</v>
      </c>
      <c r="I1062" s="20" t="s">
        <v>2770</v>
      </c>
      <c r="J1062" s="13">
        <v>4289</v>
      </c>
      <c r="K1062" t="s">
        <v>79</v>
      </c>
      <c r="L1062" t="s">
        <v>78</v>
      </c>
      <c r="M1062" s="20" t="str">
        <f t="shared" si="148"/>
        <v>S</v>
      </c>
      <c r="N1062" s="3">
        <v>4</v>
      </c>
      <c r="O1062" s="23">
        <f t="shared" si="149"/>
        <v>1.58</v>
      </c>
      <c r="P1062" s="3">
        <v>5.5</v>
      </c>
      <c r="Q1062" s="3">
        <f>VLOOKUP(J1062,Aux_H_adj!$X$2:$Y$922,2,FALSE)</f>
        <v>5.4</v>
      </c>
      <c r="R1062" s="3">
        <f>VLOOKUP(J1062,Aux_H_adj!$X$2:$Z$922,3,FALSE)</f>
        <v>12</v>
      </c>
      <c r="S1062" s="3">
        <f t="shared" si="146"/>
        <v>1.7507043740108488</v>
      </c>
      <c r="T1062" s="3">
        <v>89</v>
      </c>
      <c r="U1062" s="23">
        <f t="shared" si="150"/>
        <v>6.71</v>
      </c>
      <c r="V1062" s="3">
        <f t="shared" si="147"/>
        <v>2.1358593362932354</v>
      </c>
      <c r="W1062" s="27">
        <f t="shared" si="151"/>
        <v>2.0000000000000001E-4</v>
      </c>
      <c r="X1062" s="27">
        <f t="shared" si="152"/>
        <v>4.0000000000000002E-4</v>
      </c>
      <c r="Y1062" s="3">
        <f>VLOOKUP(K1062,SSP!$B$2:$D$113,3,FALSE)</f>
        <v>0.31000000000000155</v>
      </c>
      <c r="Z1062" s="3">
        <f>EXP(Ferez!$B$8+Ferez!$B$9*LN(X1062)+Ferez!$B$10*LN(O1062)+Ferez!$B$11*LN(Y1062))</f>
        <v>0.12098620775982816</v>
      </c>
      <c r="AA1062" s="3">
        <f>EXP(Ferez!$C$8+Ferez!$C$9*LN(Z1062))</f>
        <v>0.1564139826335724</v>
      </c>
      <c r="AB1062" s="3">
        <f>Ferez!$D$8+Ferez!$D$9*Z1062+Ferez!$D$10*AA1062</f>
        <v>0.38494649983386986</v>
      </c>
      <c r="AC1062" s="3">
        <f t="shared" si="153"/>
        <v>0.66234669022727044</v>
      </c>
      <c r="AD1062" s="3">
        <f>AC1062*Ferez!$D$19</f>
        <v>0.33117334511363522</v>
      </c>
      <c r="AE1062" s="3">
        <f>(AD1062/1000)*(10000/Ferez!$D$21)</f>
        <v>8.2793336278408815E-3</v>
      </c>
      <c r="AF1062" s="3">
        <f t="shared" si="154"/>
        <v>0.50593270759369802</v>
      </c>
      <c r="AG1062" s="3">
        <f>AF1062*Ferez!$D$19</f>
        <v>0.25296635379684901</v>
      </c>
      <c r="AH1062" s="3">
        <f>(AG1062/1000)*(10000/Ferez!$D$21)</f>
        <v>6.3241588449212249E-3</v>
      </c>
      <c r="AI1062" s="3">
        <f>AE1062*Ferez!$D$20</f>
        <v>3.0357556635416564E-2</v>
      </c>
    </row>
    <row r="1063" spans="1:35" x14ac:dyDescent="0.25">
      <c r="A1063" s="4">
        <v>1797</v>
      </c>
      <c r="B1063" s="21" t="s">
        <v>3522</v>
      </c>
      <c r="C1063" s="104">
        <v>6</v>
      </c>
      <c r="D1063" s="22" t="s">
        <v>2723</v>
      </c>
      <c r="E1063" s="100">
        <v>42719</v>
      </c>
      <c r="F1063" s="100">
        <v>44204</v>
      </c>
      <c r="G1063" s="105">
        <v>4.0999999999999996</v>
      </c>
      <c r="H1063" s="20" t="s">
        <v>2764</v>
      </c>
      <c r="I1063" s="20" t="s">
        <v>2771</v>
      </c>
      <c r="J1063" s="13">
        <v>4289</v>
      </c>
      <c r="K1063" t="s">
        <v>79</v>
      </c>
      <c r="L1063" t="s">
        <v>78</v>
      </c>
      <c r="M1063" s="20" t="str">
        <f t="shared" si="148"/>
        <v>S</v>
      </c>
      <c r="N1063" s="3">
        <v>4</v>
      </c>
      <c r="O1063" s="23">
        <f t="shared" si="149"/>
        <v>1.52</v>
      </c>
      <c r="P1063" s="3">
        <v>5.4</v>
      </c>
      <c r="Q1063" s="3">
        <f>VLOOKUP(J1063,Aux_H_adj!$X$2:$Y$922,2,FALSE)</f>
        <v>5.4</v>
      </c>
      <c r="R1063" s="3">
        <f>VLOOKUP(J1063,Aux_H_adj!$X$2:$Z$922,3,FALSE)</f>
        <v>12</v>
      </c>
      <c r="S1063" s="3">
        <f t="shared" si="146"/>
        <v>1.7188733853924698</v>
      </c>
      <c r="T1063" s="3">
        <v>89</v>
      </c>
      <c r="U1063" s="23">
        <f t="shared" si="150"/>
        <v>6.58</v>
      </c>
      <c r="V1063" s="3">
        <f t="shared" si="147"/>
        <v>2.0944790510893427</v>
      </c>
      <c r="W1063" s="27">
        <f t="shared" si="151"/>
        <v>2.0000000000000001E-4</v>
      </c>
      <c r="X1063" s="27">
        <f t="shared" si="152"/>
        <v>2.9999999999999997E-4</v>
      </c>
      <c r="Y1063" s="3">
        <f>VLOOKUP(K1063,SSP!$B$2:$D$113,3,FALSE)</f>
        <v>0.31000000000000155</v>
      </c>
      <c r="Z1063" s="3">
        <f>EXP(Ferez!$B$8+Ferez!$B$9*LN(X1063)+Ferez!$B$10*LN(O1063)+Ferez!$B$11*LN(Y1063))</f>
        <v>8.8819961293232066E-2</v>
      </c>
      <c r="AA1063" s="3">
        <f>EXP(Ferez!$C$8+Ferez!$C$9*LN(Z1063))</f>
        <v>0.12436106705645925</v>
      </c>
      <c r="AB1063" s="3">
        <f>Ferez!$D$8+Ferez!$D$9*Z1063+Ferez!$D$10*AA1063</f>
        <v>0.38375333223707253</v>
      </c>
      <c r="AC1063" s="3">
        <f t="shared" si="153"/>
        <v>0.59693436058676386</v>
      </c>
      <c r="AD1063" s="3">
        <f>AC1063*Ferez!$D$19</f>
        <v>0.29846718029338193</v>
      </c>
      <c r="AE1063" s="3">
        <f>(AD1063/1000)*(10000/Ferez!$D$21)</f>
        <v>7.4616795073345473E-3</v>
      </c>
      <c r="AF1063" s="3">
        <f t="shared" si="154"/>
        <v>0.47257329353030458</v>
      </c>
      <c r="AG1063" s="3">
        <f>AF1063*Ferez!$D$19</f>
        <v>0.23628664676515229</v>
      </c>
      <c r="AH1063" s="3">
        <f>(AG1063/1000)*(10000/Ferez!$D$21)</f>
        <v>5.9071661691288066E-3</v>
      </c>
      <c r="AI1063" s="3">
        <f>AE1063*Ferez!$D$20</f>
        <v>2.7359491526893338E-2</v>
      </c>
    </row>
    <row r="1064" spans="1:35" x14ac:dyDescent="0.25">
      <c r="A1064" s="4">
        <v>1790</v>
      </c>
      <c r="B1064" s="21" t="s">
        <v>3522</v>
      </c>
      <c r="C1064" s="104">
        <v>6</v>
      </c>
      <c r="D1064" s="22" t="s">
        <v>2723</v>
      </c>
      <c r="E1064" s="100">
        <v>42719</v>
      </c>
      <c r="F1064" s="100">
        <v>44204</v>
      </c>
      <c r="G1064" s="105">
        <v>4.0999999999999996</v>
      </c>
      <c r="H1064" s="20" t="s">
        <v>2762</v>
      </c>
      <c r="I1064" s="20" t="s">
        <v>2763</v>
      </c>
      <c r="J1064" s="13">
        <v>4290</v>
      </c>
      <c r="K1064" t="s">
        <v>205</v>
      </c>
      <c r="L1064" t="s">
        <v>204</v>
      </c>
      <c r="M1064" s="20" t="str">
        <f t="shared" si="148"/>
        <v>N</v>
      </c>
      <c r="N1064" s="3">
        <v>3.5</v>
      </c>
      <c r="O1064" s="23">
        <f t="shared" si="149"/>
        <v>3.5</v>
      </c>
      <c r="P1064" s="3">
        <v>10.4</v>
      </c>
      <c r="Q1064" s="3">
        <f>VLOOKUP(J1064,Aux_H_adj!$X$2:$Y$922,2,FALSE)</f>
        <v>10.4</v>
      </c>
      <c r="R1064" s="3">
        <f>VLOOKUP(J1064,Aux_H_adj!$X$2:$Z$922,3,FALSE)</f>
        <v>10.4</v>
      </c>
      <c r="S1064" s="3">
        <f t="shared" si="146"/>
        <v>3.3104228163114233</v>
      </c>
      <c r="T1064" s="3">
        <v>16.8</v>
      </c>
      <c r="U1064" s="23">
        <f t="shared" si="150"/>
        <v>16.8</v>
      </c>
      <c r="V1064" s="3">
        <f t="shared" si="147"/>
        <v>5.3476060878876837</v>
      </c>
      <c r="W1064" s="27">
        <f t="shared" si="151"/>
        <v>8.9999999999999998E-4</v>
      </c>
      <c r="X1064" s="27">
        <f t="shared" si="152"/>
        <v>2.2000000000000001E-3</v>
      </c>
      <c r="Y1064" s="3">
        <f>VLOOKUP(K1064,SSP!$B$2:$D$113,3,FALSE)</f>
        <v>0.54</v>
      </c>
      <c r="Z1064" s="3">
        <f>EXP(Ferez!$B$8+Ferez!$B$9*LN(X1064)+Ferez!$B$10*LN(O1064)+Ferez!$B$11*LN(Y1064))</f>
        <v>2.2952069242502198</v>
      </c>
      <c r="AA1064" s="3">
        <f>EXP(Ferez!$C$8+Ferez!$C$9*LN(Z1064))</f>
        <v>1.3885995804245319</v>
      </c>
      <c r="AB1064" s="3">
        <f>Ferez!$D$8+Ferez!$D$9*Z1064+Ferez!$D$10*AA1064</f>
        <v>0.54615834792781648</v>
      </c>
      <c r="AC1064" s="3">
        <f t="shared" si="153"/>
        <v>4.2299648526025679</v>
      </c>
      <c r="AD1064" s="3">
        <f>AC1064*Ferez!$D$19</f>
        <v>2.114982426301284</v>
      </c>
      <c r="AE1064" s="3">
        <f>(AD1064/1000)*(10000/Ferez!$D$21)</f>
        <v>5.2874560657532099E-2</v>
      </c>
      <c r="AF1064" s="3">
        <f t="shared" si="154"/>
        <v>2.8413652721780362</v>
      </c>
      <c r="AG1064" s="3">
        <f>AF1064*Ferez!$D$19</f>
        <v>1.4206826360890181</v>
      </c>
      <c r="AH1064" s="3">
        <f>(AG1064/1000)*(10000/Ferez!$D$21)</f>
        <v>3.5517065902225455E-2</v>
      </c>
      <c r="AI1064" s="3">
        <f>AE1064*Ferez!$D$20</f>
        <v>0.1938733890776177</v>
      </c>
    </row>
    <row r="1065" spans="1:35" x14ac:dyDescent="0.25">
      <c r="A1065" s="4">
        <v>1788</v>
      </c>
      <c r="B1065" s="21" t="s">
        <v>3522</v>
      </c>
      <c r="C1065" s="104">
        <v>6</v>
      </c>
      <c r="D1065" s="22" t="s">
        <v>2723</v>
      </c>
      <c r="E1065" s="100">
        <v>42719</v>
      </c>
      <c r="F1065" s="100">
        <v>44204</v>
      </c>
      <c r="G1065" s="105">
        <v>4.0999999999999996</v>
      </c>
      <c r="H1065" s="20" t="s">
        <v>2759</v>
      </c>
      <c r="I1065" s="20" t="s">
        <v>2760</v>
      </c>
      <c r="J1065" s="13">
        <v>4291</v>
      </c>
      <c r="K1065" t="s">
        <v>200</v>
      </c>
      <c r="L1065" t="s">
        <v>226</v>
      </c>
      <c r="M1065" s="20" t="str">
        <f t="shared" si="148"/>
        <v>S</v>
      </c>
      <c r="N1065" s="3">
        <v>6.7</v>
      </c>
      <c r="O1065" s="23">
        <f t="shared" si="149"/>
        <v>6.7</v>
      </c>
      <c r="P1065" s="3">
        <v>19</v>
      </c>
      <c r="Q1065" s="3">
        <f>VLOOKUP(J1065,Aux_H_adj!$X$2:$Y$922,2,FALSE)</f>
        <v>6</v>
      </c>
      <c r="R1065" s="3">
        <f>VLOOKUP(J1065,Aux_H_adj!$X$2:$Z$922,3,FALSE)</f>
        <v>19</v>
      </c>
      <c r="S1065" s="3">
        <f t="shared" si="146"/>
        <v>6.0478878374920226</v>
      </c>
      <c r="T1065" s="3">
        <v>26</v>
      </c>
      <c r="U1065" s="23">
        <f t="shared" si="150"/>
        <v>23.16</v>
      </c>
      <c r="V1065" s="3">
        <f t="shared" si="147"/>
        <v>7.3720569640165925</v>
      </c>
      <c r="W1065" s="27">
        <f t="shared" si="151"/>
        <v>2.8999999999999998E-3</v>
      </c>
      <c r="X1065" s="27">
        <f t="shared" si="152"/>
        <v>4.3E-3</v>
      </c>
      <c r="Y1065" s="3">
        <f>VLOOKUP(K1065,SSP!$B$2:$D$113,3,FALSE)</f>
        <v>0.45</v>
      </c>
      <c r="Z1065" s="3">
        <f>EXP(Ferez!$B$8+Ferez!$B$9*LN(X1065)+Ferez!$B$10*LN(O1065)+Ferez!$B$11*LN(Y1065))</f>
        <v>6.69952197932591</v>
      </c>
      <c r="AA1065" s="3">
        <f>EXP(Ferez!$C$8+Ferez!$C$9*LN(Z1065))</f>
        <v>3.0743816223311953</v>
      </c>
      <c r="AB1065" s="3">
        <f>Ferez!$D$8+Ferez!$D$9*Z1065+Ferez!$D$10*AA1065</f>
        <v>0.94258501519948457</v>
      </c>
      <c r="AC1065" s="3">
        <f t="shared" si="153"/>
        <v>10.716488616856591</v>
      </c>
      <c r="AD1065" s="3">
        <f>AC1065*Ferez!$D$19</f>
        <v>5.3582443084282954</v>
      </c>
      <c r="AE1065" s="3">
        <f>(AD1065/1000)*(10000/Ferez!$D$21)</f>
        <v>0.1339561077107074</v>
      </c>
      <c r="AF1065" s="3">
        <f t="shared" si="154"/>
        <v>7.6421069945253945</v>
      </c>
      <c r="AG1065" s="3">
        <f>AF1065*Ferez!$D$19</f>
        <v>3.8210534972626973</v>
      </c>
      <c r="AH1065" s="3">
        <f>(AG1065/1000)*(10000/Ferez!$D$21)</f>
        <v>9.5526337431567424E-2</v>
      </c>
      <c r="AI1065" s="3">
        <f>AE1065*Ferez!$D$20</f>
        <v>0.49117239493926046</v>
      </c>
    </row>
    <row r="1066" spans="1:35" x14ac:dyDescent="0.25">
      <c r="A1066" s="4">
        <v>1789</v>
      </c>
      <c r="B1066" s="21" t="s">
        <v>3522</v>
      </c>
      <c r="C1066" s="104">
        <v>6</v>
      </c>
      <c r="D1066" s="22" t="s">
        <v>2723</v>
      </c>
      <c r="E1066" s="100">
        <v>42719</v>
      </c>
      <c r="F1066" s="100">
        <v>44204</v>
      </c>
      <c r="G1066" s="105">
        <v>4.0999999999999996</v>
      </c>
      <c r="H1066" s="20" t="s">
        <v>2759</v>
      </c>
      <c r="I1066" s="20" t="s">
        <v>2761</v>
      </c>
      <c r="J1066" s="13">
        <v>4291</v>
      </c>
      <c r="K1066" t="s">
        <v>200</v>
      </c>
      <c r="L1066" t="s">
        <v>226</v>
      </c>
      <c r="M1066" s="20" t="str">
        <f t="shared" si="148"/>
        <v>S</v>
      </c>
      <c r="N1066" s="3">
        <v>6.7</v>
      </c>
      <c r="O1066" s="23">
        <f t="shared" si="149"/>
        <v>1.85</v>
      </c>
      <c r="P1066" s="3">
        <v>6</v>
      </c>
      <c r="Q1066" s="3">
        <f>VLOOKUP(J1066,Aux_H_adj!$X$2:$Y$922,2,FALSE)</f>
        <v>6</v>
      </c>
      <c r="R1066" s="3">
        <f>VLOOKUP(J1066,Aux_H_adj!$X$2:$Z$922,3,FALSE)</f>
        <v>19</v>
      </c>
      <c r="S1066" s="3">
        <f t="shared" si="146"/>
        <v>1.909859317102744</v>
      </c>
      <c r="T1066" s="3">
        <v>26</v>
      </c>
      <c r="U1066" s="23">
        <f t="shared" si="150"/>
        <v>7.31</v>
      </c>
      <c r="V1066" s="3">
        <f t="shared" si="147"/>
        <v>2.3268452680035097</v>
      </c>
      <c r="W1066" s="27">
        <f t="shared" si="151"/>
        <v>2.9999999999999997E-4</v>
      </c>
      <c r="X1066" s="27">
        <f t="shared" si="152"/>
        <v>4.0000000000000002E-4</v>
      </c>
      <c r="Y1066" s="3">
        <f>VLOOKUP(K1066,SSP!$B$2:$D$113,3,FALSE)</f>
        <v>0.45</v>
      </c>
      <c r="Z1066" s="3">
        <f>EXP(Ferez!$B$8+Ferez!$B$9*LN(X1066)+Ferez!$B$10*LN(O1066)+Ferez!$B$11*LN(Y1066))</f>
        <v>0.20608964123172896</v>
      </c>
      <c r="AA1066" s="3">
        <f>EXP(Ferez!$C$8+Ferez!$C$9*LN(Z1066))</f>
        <v>0.2322246390137393</v>
      </c>
      <c r="AB1066" s="3">
        <f>Ferez!$D$8+Ferez!$D$9*Z1066+Ferez!$D$10*AA1066</f>
        <v>0.3888786783921504</v>
      </c>
      <c r="AC1066" s="3">
        <f t="shared" si="153"/>
        <v>0.82719295863761866</v>
      </c>
      <c r="AD1066" s="3">
        <f>AC1066*Ferez!$D$19</f>
        <v>0.41359647931880933</v>
      </c>
      <c r="AE1066" s="3">
        <f>(AD1066/1000)*(10000/Ferez!$D$21)</f>
        <v>1.0339911982970233E-2</v>
      </c>
      <c r="AF1066" s="3">
        <f t="shared" si="154"/>
        <v>0.5949683196238793</v>
      </c>
      <c r="AG1066" s="3">
        <f>AF1066*Ferez!$D$19</f>
        <v>0.29748415981193965</v>
      </c>
      <c r="AH1066" s="3">
        <f>(AG1066/1000)*(10000/Ferez!$D$21)</f>
        <v>7.4371039952984917E-3</v>
      </c>
      <c r="AI1066" s="3">
        <f>AE1066*Ferez!$D$20</f>
        <v>3.7913010604224189E-2</v>
      </c>
    </row>
    <row r="1067" spans="1:35" x14ac:dyDescent="0.25">
      <c r="A1067" s="4">
        <v>1780</v>
      </c>
      <c r="B1067" s="21" t="s">
        <v>3522</v>
      </c>
      <c r="C1067" s="104">
        <v>6</v>
      </c>
      <c r="D1067" s="22" t="s">
        <v>2723</v>
      </c>
      <c r="E1067" s="100">
        <v>42719</v>
      </c>
      <c r="F1067" s="100">
        <v>44204</v>
      </c>
      <c r="G1067" s="105">
        <v>4.0999999999999996</v>
      </c>
      <c r="H1067" s="20" t="s">
        <v>2749</v>
      </c>
      <c r="I1067" s="20" t="s">
        <v>2750</v>
      </c>
      <c r="J1067" s="13">
        <v>4292</v>
      </c>
      <c r="K1067" t="s">
        <v>96</v>
      </c>
      <c r="L1067" t="s">
        <v>95</v>
      </c>
      <c r="M1067" s="20" t="str">
        <f t="shared" si="148"/>
        <v>S</v>
      </c>
      <c r="N1067" s="3">
        <v>6.5</v>
      </c>
      <c r="O1067" s="23">
        <f t="shared" si="149"/>
        <v>6.26</v>
      </c>
      <c r="P1067" s="3">
        <v>24.7</v>
      </c>
      <c r="Q1067" s="3">
        <f>VLOOKUP(J1067,Aux_H_adj!$X$2:$Y$922,2,FALSE)</f>
        <v>24.7</v>
      </c>
      <c r="R1067" s="3">
        <f>VLOOKUP(J1067,Aux_H_adj!$X$2:$Z$922,3,FALSE)</f>
        <v>27.4</v>
      </c>
      <c r="S1067" s="3">
        <f t="shared" si="146"/>
        <v>7.8622541887396293</v>
      </c>
      <c r="T1067" s="3">
        <v>65.5</v>
      </c>
      <c r="U1067" s="23">
        <f t="shared" si="150"/>
        <v>30.11</v>
      </c>
      <c r="V1067" s="3">
        <f t="shared" si="147"/>
        <v>9.5843106729939365</v>
      </c>
      <c r="W1067" s="27">
        <f t="shared" si="151"/>
        <v>4.8999999999999998E-3</v>
      </c>
      <c r="X1067" s="27">
        <f t="shared" si="152"/>
        <v>7.1999999999999998E-3</v>
      </c>
      <c r="Y1067" s="3">
        <f>VLOOKUP(K1067,SSP!$B$2:$D$113,3,FALSE)</f>
        <v>0.76000000000000012</v>
      </c>
      <c r="Z1067" s="3">
        <f>EXP(Ferez!$B$8+Ferez!$B$9*LN(X1067)+Ferez!$B$10*LN(O1067)+Ferez!$B$11*LN(Y1067))</f>
        <v>17.453164622708336</v>
      </c>
      <c r="AA1067" s="3">
        <f>EXP(Ferez!$C$8+Ferez!$C$9*LN(Z1067))</f>
        <v>6.2559235690186803</v>
      </c>
      <c r="AB1067" s="3">
        <f>Ferez!$D$8+Ferez!$D$9*Z1067+Ferez!$D$10*AA1067</f>
        <v>1.9910780501185616</v>
      </c>
      <c r="AC1067" s="3">
        <f t="shared" si="153"/>
        <v>25.700166241845579</v>
      </c>
      <c r="AD1067" s="3">
        <f>AC1067*Ferez!$D$19</f>
        <v>12.85008312092279</v>
      </c>
      <c r="AE1067" s="3">
        <f>(AD1067/1000)*(10000/Ferez!$D$21)</f>
        <v>0.32125207802306971</v>
      </c>
      <c r="AF1067" s="3">
        <f t="shared" si="154"/>
        <v>19.444242672826896</v>
      </c>
      <c r="AG1067" s="3">
        <f>AF1067*Ferez!$D$19</f>
        <v>9.7221213364134478</v>
      </c>
      <c r="AH1067" s="3">
        <f>(AG1067/1000)*(10000/Ferez!$D$21)</f>
        <v>0.24305303341033618</v>
      </c>
      <c r="AI1067" s="3">
        <f>AE1067*Ferez!$D$20</f>
        <v>1.1779242860845889</v>
      </c>
    </row>
    <row r="1068" spans="1:35" x14ac:dyDescent="0.25">
      <c r="A1068" s="4">
        <v>1781</v>
      </c>
      <c r="B1068" s="21" t="s">
        <v>3522</v>
      </c>
      <c r="C1068" s="104">
        <v>6</v>
      </c>
      <c r="D1068" s="22" t="s">
        <v>2723</v>
      </c>
      <c r="E1068" s="100">
        <v>42719</v>
      </c>
      <c r="F1068" s="100">
        <v>44204</v>
      </c>
      <c r="G1068" s="105">
        <v>4.0999999999999996</v>
      </c>
      <c r="H1068" s="20" t="s">
        <v>2749</v>
      </c>
      <c r="I1068" s="20" t="s">
        <v>2751</v>
      </c>
      <c r="J1068" s="13">
        <v>4292</v>
      </c>
      <c r="K1068" t="s">
        <v>96</v>
      </c>
      <c r="L1068" t="s">
        <v>95</v>
      </c>
      <c r="M1068" s="20" t="str">
        <f t="shared" si="148"/>
        <v>S</v>
      </c>
      <c r="N1068" s="3">
        <v>6.5</v>
      </c>
      <c r="O1068" s="23">
        <f t="shared" si="149"/>
        <v>6.5</v>
      </c>
      <c r="P1068" s="3">
        <v>27.4</v>
      </c>
      <c r="Q1068" s="3">
        <f>VLOOKUP(J1068,Aux_H_adj!$X$2:$Y$922,2,FALSE)</f>
        <v>24.7</v>
      </c>
      <c r="R1068" s="3">
        <f>VLOOKUP(J1068,Aux_H_adj!$X$2:$Z$922,3,FALSE)</f>
        <v>27.4</v>
      </c>
      <c r="S1068" s="3">
        <f t="shared" si="146"/>
        <v>8.7216908814358636</v>
      </c>
      <c r="T1068" s="3">
        <v>65.5</v>
      </c>
      <c r="U1068" s="23">
        <f t="shared" si="150"/>
        <v>33.4</v>
      </c>
      <c r="V1068" s="3">
        <f t="shared" si="147"/>
        <v>10.631550198538608</v>
      </c>
      <c r="W1068" s="27">
        <f t="shared" si="151"/>
        <v>6.0000000000000001E-3</v>
      </c>
      <c r="X1068" s="27">
        <f t="shared" si="152"/>
        <v>8.8999999999999999E-3</v>
      </c>
      <c r="Y1068" s="3">
        <f>VLOOKUP(K1068,SSP!$B$2:$D$113,3,FALSE)</f>
        <v>0.76000000000000012</v>
      </c>
      <c r="Z1068" s="3">
        <f>EXP(Ferez!$B$8+Ferez!$B$9*LN(X1068)+Ferez!$B$10*LN(O1068)+Ferez!$B$11*LN(Y1068))</f>
        <v>22.109172575948765</v>
      </c>
      <c r="AA1068" s="3">
        <f>EXP(Ferez!$C$8+Ferez!$C$9*LN(Z1068))</f>
        <v>7.4557355448137894</v>
      </c>
      <c r="AB1068" s="3">
        <f>Ferez!$D$8+Ferez!$D$9*Z1068+Ferez!$D$10*AA1068</f>
        <v>2.4603657998936121</v>
      </c>
      <c r="AC1068" s="3">
        <f t="shared" si="153"/>
        <v>32.025273920656161</v>
      </c>
      <c r="AD1068" s="3">
        <f>AC1068*Ferez!$D$19</f>
        <v>16.012636960328081</v>
      </c>
      <c r="AE1068" s="3">
        <f>(AD1068/1000)*(10000/Ferez!$D$21)</f>
        <v>0.40031592400820204</v>
      </c>
      <c r="AF1068" s="3">
        <f t="shared" si="154"/>
        <v>24.569538375842377</v>
      </c>
      <c r="AG1068" s="3">
        <f>AF1068*Ferez!$D$19</f>
        <v>12.284769187921189</v>
      </c>
      <c r="AH1068" s="3">
        <f>(AG1068/1000)*(10000/Ferez!$D$21)</f>
        <v>0.30711922969802968</v>
      </c>
      <c r="AI1068" s="3">
        <f>AE1068*Ferez!$D$20</f>
        <v>1.4678250546967408</v>
      </c>
    </row>
    <row r="1069" spans="1:35" x14ac:dyDescent="0.25">
      <c r="A1069" s="4">
        <v>1782</v>
      </c>
      <c r="B1069" s="21" t="s">
        <v>3522</v>
      </c>
      <c r="C1069" s="104">
        <v>6</v>
      </c>
      <c r="D1069" s="22" t="s">
        <v>2723</v>
      </c>
      <c r="E1069" s="100">
        <v>42719</v>
      </c>
      <c r="F1069" s="100">
        <v>44204</v>
      </c>
      <c r="G1069" s="105">
        <v>4.0999999999999996</v>
      </c>
      <c r="H1069" s="20" t="s">
        <v>2752</v>
      </c>
      <c r="I1069" s="20" t="s">
        <v>2753</v>
      </c>
      <c r="J1069" s="13">
        <v>4293</v>
      </c>
      <c r="K1069" t="s">
        <v>79</v>
      </c>
      <c r="L1069" t="s">
        <v>78</v>
      </c>
      <c r="M1069" s="20" t="str">
        <f t="shared" si="148"/>
        <v>S</v>
      </c>
      <c r="N1069" s="3">
        <v>7.3</v>
      </c>
      <c r="O1069" s="23">
        <f t="shared" si="149"/>
        <v>6.82</v>
      </c>
      <c r="P1069" s="3">
        <v>29.6</v>
      </c>
      <c r="Q1069" s="3">
        <f>VLOOKUP(J1069,Aux_H_adj!$X$2:$Y$922,2,FALSE)</f>
        <v>22.2</v>
      </c>
      <c r="R1069" s="3">
        <f>VLOOKUP(J1069,Aux_H_adj!$X$2:$Z$922,3,FALSE)</f>
        <v>33</v>
      </c>
      <c r="S1069" s="3">
        <f t="shared" si="146"/>
        <v>9.4219726310402052</v>
      </c>
      <c r="T1069" s="3">
        <v>108.5</v>
      </c>
      <c r="U1069" s="23">
        <f t="shared" si="150"/>
        <v>36.090000000000003</v>
      </c>
      <c r="V1069" s="3">
        <f t="shared" si="147"/>
        <v>11.487803792373008</v>
      </c>
      <c r="W1069" s="27">
        <f t="shared" si="151"/>
        <v>7.0000000000000001E-3</v>
      </c>
      <c r="X1069" s="27">
        <f t="shared" si="152"/>
        <v>1.04E-2</v>
      </c>
      <c r="Y1069" s="3">
        <f>VLOOKUP(K1069,SSP!$B$2:$D$113,3,FALSE)</f>
        <v>0.31000000000000155</v>
      </c>
      <c r="Z1069" s="3">
        <f>EXP(Ferez!$B$8+Ferez!$B$9*LN(X1069)+Ferez!$B$10*LN(O1069)+Ferez!$B$11*LN(Y1069))</f>
        <v>10.726464826230677</v>
      </c>
      <c r="AA1069" s="3">
        <f>EXP(Ferez!$C$8+Ferez!$C$9*LN(Z1069))</f>
        <v>4.3593921535015108</v>
      </c>
      <c r="AB1069" s="3">
        <f>Ferez!$D$8+Ferez!$D$9*Z1069+Ferez!$D$10*AA1069</f>
        <v>1.3271456467997351</v>
      </c>
      <c r="AC1069" s="3">
        <f t="shared" si="153"/>
        <v>16.413002626531924</v>
      </c>
      <c r="AD1069" s="3">
        <f>AC1069*Ferez!$D$19</f>
        <v>8.2065013132659619</v>
      </c>
      <c r="AE1069" s="3">
        <f>(AD1069/1000)*(10000/Ferez!$D$21)</f>
        <v>0.20516253283164904</v>
      </c>
      <c r="AF1069" s="3">
        <f t="shared" si="154"/>
        <v>12.053610473030412</v>
      </c>
      <c r="AG1069" s="3">
        <f>AF1069*Ferez!$D$19</f>
        <v>6.0268052365152061</v>
      </c>
      <c r="AH1069" s="3">
        <f>(AG1069/1000)*(10000/Ferez!$D$21)</f>
        <v>0.15067013091288017</v>
      </c>
      <c r="AI1069" s="3">
        <f>AE1069*Ferez!$D$20</f>
        <v>0.75226262038271308</v>
      </c>
    </row>
    <row r="1070" spans="1:35" x14ac:dyDescent="0.25">
      <c r="A1070" s="4">
        <v>1783</v>
      </c>
      <c r="B1070" s="21" t="s">
        <v>3522</v>
      </c>
      <c r="C1070" s="104">
        <v>6</v>
      </c>
      <c r="D1070" s="22" t="s">
        <v>2723</v>
      </c>
      <c r="E1070" s="100">
        <v>42719</v>
      </c>
      <c r="F1070" s="100">
        <v>44204</v>
      </c>
      <c r="G1070" s="105">
        <v>4.0999999999999996</v>
      </c>
      <c r="H1070" s="20" t="s">
        <v>2752</v>
      </c>
      <c r="I1070" s="20" t="s">
        <v>2754</v>
      </c>
      <c r="J1070" s="13">
        <v>4293</v>
      </c>
      <c r="K1070" t="s">
        <v>79</v>
      </c>
      <c r="L1070" t="s">
        <v>78</v>
      </c>
      <c r="M1070" s="20" t="str">
        <f t="shared" si="148"/>
        <v>S</v>
      </c>
      <c r="N1070" s="3">
        <v>7.3</v>
      </c>
      <c r="O1070" s="23">
        <f t="shared" si="149"/>
        <v>5.92</v>
      </c>
      <c r="P1070" s="3">
        <v>22.2</v>
      </c>
      <c r="Q1070" s="3">
        <f>VLOOKUP(J1070,Aux_H_adj!$X$2:$Y$922,2,FALSE)</f>
        <v>22.2</v>
      </c>
      <c r="R1070" s="3">
        <f>VLOOKUP(J1070,Aux_H_adj!$X$2:$Z$922,3,FALSE)</f>
        <v>33</v>
      </c>
      <c r="S1070" s="3">
        <f t="shared" si="146"/>
        <v>7.066479473280153</v>
      </c>
      <c r="T1070" s="3">
        <v>108.5</v>
      </c>
      <c r="U1070" s="23">
        <f t="shared" si="150"/>
        <v>27.06</v>
      </c>
      <c r="V1070" s="3">
        <f t="shared" si="147"/>
        <v>8.6134655201333761</v>
      </c>
      <c r="W1070" s="27">
        <f t="shared" si="151"/>
        <v>3.8999999999999998E-3</v>
      </c>
      <c r="X1070" s="27">
        <f t="shared" si="152"/>
        <v>5.7999999999999996E-3</v>
      </c>
      <c r="Y1070" s="3">
        <f>VLOOKUP(K1070,SSP!$B$2:$D$113,3,FALSE)</f>
        <v>0.31000000000000155</v>
      </c>
      <c r="Z1070" s="3">
        <f>EXP(Ferez!$B$8+Ferez!$B$9*LN(X1070)+Ferez!$B$10*LN(O1070)+Ferez!$B$11*LN(Y1070))</f>
        <v>5.3916322979719684</v>
      </c>
      <c r="AA1070" s="3">
        <f>EXP(Ferez!$C$8+Ferez!$C$9*LN(Z1070))</f>
        <v>2.6168120500270455</v>
      </c>
      <c r="AB1070" s="3">
        <f>Ferez!$D$8+Ferez!$D$9*Z1070+Ferez!$D$10*AA1070</f>
        <v>0.82115315402019995</v>
      </c>
      <c r="AC1070" s="3">
        <f t="shared" si="153"/>
        <v>8.8295975020192135</v>
      </c>
      <c r="AD1070" s="3">
        <f>AC1070*Ferez!$D$19</f>
        <v>4.4147987510096067</v>
      </c>
      <c r="AE1070" s="3">
        <f>(AD1070/1000)*(10000/Ferez!$D$21)</f>
        <v>0.11036996877524018</v>
      </c>
      <c r="AF1070" s="3">
        <f t="shared" si="154"/>
        <v>6.2127854519921684</v>
      </c>
      <c r="AG1070" s="3">
        <f>AF1070*Ferez!$D$19</f>
        <v>3.1063927259960842</v>
      </c>
      <c r="AH1070" s="3">
        <f>(AG1070/1000)*(10000/Ferez!$D$21)</f>
        <v>7.765981814990211E-2</v>
      </c>
      <c r="AI1070" s="3">
        <f>AE1070*Ferez!$D$20</f>
        <v>0.40468988550921398</v>
      </c>
    </row>
    <row r="1071" spans="1:35" x14ac:dyDescent="0.25">
      <c r="A1071" s="4">
        <v>1784</v>
      </c>
      <c r="B1071" s="21" t="s">
        <v>3522</v>
      </c>
      <c r="C1071" s="104">
        <v>6</v>
      </c>
      <c r="D1071" s="22" t="s">
        <v>2723</v>
      </c>
      <c r="E1071" s="100">
        <v>42719</v>
      </c>
      <c r="F1071" s="100">
        <v>44204</v>
      </c>
      <c r="G1071" s="105">
        <v>4.0999999999999996</v>
      </c>
      <c r="H1071" s="20" t="s">
        <v>2752</v>
      </c>
      <c r="I1071" s="20" t="s">
        <v>2755</v>
      </c>
      <c r="J1071" s="13">
        <v>4293</v>
      </c>
      <c r="K1071" t="s">
        <v>79</v>
      </c>
      <c r="L1071" t="s">
        <v>78</v>
      </c>
      <c r="M1071" s="20" t="str">
        <f t="shared" si="148"/>
        <v>S</v>
      </c>
      <c r="N1071" s="3">
        <v>7.3</v>
      </c>
      <c r="O1071" s="23">
        <f t="shared" si="149"/>
        <v>6.66</v>
      </c>
      <c r="P1071" s="3">
        <v>28.1</v>
      </c>
      <c r="Q1071" s="3">
        <f>VLOOKUP(J1071,Aux_H_adj!$X$2:$Y$922,2,FALSE)</f>
        <v>22.2</v>
      </c>
      <c r="R1071" s="3">
        <f>VLOOKUP(J1071,Aux_H_adj!$X$2:$Z$922,3,FALSE)</f>
        <v>33</v>
      </c>
      <c r="S1071" s="3">
        <f t="shared" si="146"/>
        <v>8.9445078017645194</v>
      </c>
      <c r="T1071" s="3">
        <v>108.5</v>
      </c>
      <c r="U1071" s="23">
        <f t="shared" si="150"/>
        <v>34.26</v>
      </c>
      <c r="V1071" s="3">
        <f t="shared" si="147"/>
        <v>10.905296700656669</v>
      </c>
      <c r="W1071" s="27">
        <f t="shared" si="151"/>
        <v>6.3E-3</v>
      </c>
      <c r="X1071" s="27">
        <f t="shared" si="152"/>
        <v>9.2999999999999992E-3</v>
      </c>
      <c r="Y1071" s="3">
        <f>VLOOKUP(K1071,SSP!$B$2:$D$113,3,FALSE)</f>
        <v>0.31000000000000155</v>
      </c>
      <c r="Z1071" s="3">
        <f>EXP(Ferez!$B$8+Ferez!$B$9*LN(X1071)+Ferez!$B$10*LN(O1071)+Ferez!$B$11*LN(Y1071))</f>
        <v>9.433362230265713</v>
      </c>
      <c r="AA1071" s="3">
        <f>EXP(Ferez!$C$8+Ferez!$C$9*LN(Z1071))</f>
        <v>3.9630664680800396</v>
      </c>
      <c r="AB1071" s="3">
        <f>Ferez!$D$8+Ferez!$D$9*Z1071+Ferez!$D$10*AA1071</f>
        <v>1.2022522970671243</v>
      </c>
      <c r="AC1071" s="3">
        <f t="shared" si="153"/>
        <v>14.598680995412877</v>
      </c>
      <c r="AD1071" s="3">
        <f>AC1071*Ferez!$D$19</f>
        <v>7.2993404977064387</v>
      </c>
      <c r="AE1071" s="3">
        <f>(AD1071/1000)*(10000/Ferez!$D$21)</f>
        <v>0.18248351244266098</v>
      </c>
      <c r="AF1071" s="3">
        <f t="shared" si="154"/>
        <v>10.635614527332837</v>
      </c>
      <c r="AG1071" s="3">
        <f>AF1071*Ferez!$D$19</f>
        <v>5.3178072636664186</v>
      </c>
      <c r="AH1071" s="3">
        <f>(AG1071/1000)*(10000/Ferez!$D$21)</f>
        <v>0.13294518159166047</v>
      </c>
      <c r="AI1071" s="3">
        <f>AE1071*Ferez!$D$20</f>
        <v>0.66910621228975686</v>
      </c>
    </row>
    <row r="1072" spans="1:35" x14ac:dyDescent="0.25">
      <c r="A1072" s="4">
        <v>1785</v>
      </c>
      <c r="B1072" s="21" t="s">
        <v>3522</v>
      </c>
      <c r="C1072" s="104">
        <v>6</v>
      </c>
      <c r="D1072" s="22" t="s">
        <v>2723</v>
      </c>
      <c r="E1072" s="100">
        <v>42719</v>
      </c>
      <c r="F1072" s="100">
        <v>44204</v>
      </c>
      <c r="G1072" s="105">
        <v>4.0999999999999996</v>
      </c>
      <c r="H1072" s="20" t="s">
        <v>2752</v>
      </c>
      <c r="I1072" s="20" t="s">
        <v>2756</v>
      </c>
      <c r="J1072" s="13">
        <v>4293</v>
      </c>
      <c r="K1072" t="s">
        <v>79</v>
      </c>
      <c r="L1072" t="s">
        <v>78</v>
      </c>
      <c r="M1072" s="20" t="str">
        <f t="shared" si="148"/>
        <v>S</v>
      </c>
      <c r="N1072" s="3">
        <v>7.3</v>
      </c>
      <c r="O1072" s="23">
        <f t="shared" si="149"/>
        <v>7.14</v>
      </c>
      <c r="P1072" s="3">
        <v>32.799999999999997</v>
      </c>
      <c r="Q1072" s="3">
        <f>VLOOKUP(J1072,Aux_H_adj!$X$2:$Y$922,2,FALSE)</f>
        <v>22.2</v>
      </c>
      <c r="R1072" s="3">
        <f>VLOOKUP(J1072,Aux_H_adj!$X$2:$Z$922,3,FALSE)</f>
        <v>33</v>
      </c>
      <c r="S1072" s="3">
        <f t="shared" si="146"/>
        <v>10.440564266828334</v>
      </c>
      <c r="T1072" s="3">
        <v>108.5</v>
      </c>
      <c r="U1072" s="23">
        <f t="shared" si="150"/>
        <v>39.99</v>
      </c>
      <c r="V1072" s="3">
        <f t="shared" si="147"/>
        <v>12.72921234848979</v>
      </c>
      <c r="W1072" s="27">
        <f t="shared" si="151"/>
        <v>8.6E-3</v>
      </c>
      <c r="X1072" s="27">
        <f t="shared" si="152"/>
        <v>1.2699999999999999E-2</v>
      </c>
      <c r="Y1072" s="3">
        <f>VLOOKUP(K1072,SSP!$B$2:$D$113,3,FALSE)</f>
        <v>0.31000000000000155</v>
      </c>
      <c r="Z1072" s="3">
        <f>EXP(Ferez!$B$8+Ferez!$B$9*LN(X1072)+Ferez!$B$10*LN(O1072)+Ferez!$B$11*LN(Y1072))</f>
        <v>13.539292613805534</v>
      </c>
      <c r="AA1072" s="3">
        <f>EXP(Ferez!$C$8+Ferez!$C$9*LN(Z1072))</f>
        <v>5.1816528086072751</v>
      </c>
      <c r="AB1072" s="3">
        <f>Ferez!$D$8+Ferez!$D$9*Z1072+Ferez!$D$10*AA1072</f>
        <v>1.6022562792660993</v>
      </c>
      <c r="AC1072" s="3">
        <f t="shared" si="153"/>
        <v>20.323201701678911</v>
      </c>
      <c r="AD1072" s="3">
        <f>AC1072*Ferez!$D$19</f>
        <v>10.161600850839456</v>
      </c>
      <c r="AE1072" s="3">
        <f>(AD1072/1000)*(10000/Ferez!$D$21)</f>
        <v>0.2540400212709864</v>
      </c>
      <c r="AF1072" s="3">
        <f t="shared" si="154"/>
        <v>15.141548893071633</v>
      </c>
      <c r="AG1072" s="3">
        <f>AF1072*Ferez!$D$19</f>
        <v>7.5707744465358164</v>
      </c>
      <c r="AH1072" s="3">
        <f>(AG1072/1000)*(10000/Ferez!$D$21)</f>
        <v>0.18926936116339541</v>
      </c>
      <c r="AI1072" s="3">
        <f>AE1072*Ferez!$D$20</f>
        <v>0.93148007799361676</v>
      </c>
    </row>
    <row r="1073" spans="1:35" x14ac:dyDescent="0.25">
      <c r="A1073" s="4">
        <v>1786</v>
      </c>
      <c r="B1073" s="21" t="s">
        <v>3522</v>
      </c>
      <c r="C1073" s="104">
        <v>6</v>
      </c>
      <c r="D1073" s="22" t="s">
        <v>2723</v>
      </c>
      <c r="E1073" s="100">
        <v>42719</v>
      </c>
      <c r="F1073" s="100">
        <v>44204</v>
      </c>
      <c r="G1073" s="105">
        <v>4.0999999999999996</v>
      </c>
      <c r="H1073" s="20" t="s">
        <v>2752</v>
      </c>
      <c r="I1073" s="20" t="s">
        <v>2757</v>
      </c>
      <c r="J1073" s="13">
        <v>4293</v>
      </c>
      <c r="K1073" t="s">
        <v>79</v>
      </c>
      <c r="L1073" t="s">
        <v>78</v>
      </c>
      <c r="M1073" s="20" t="str">
        <f t="shared" si="148"/>
        <v>S</v>
      </c>
      <c r="N1073" s="3">
        <v>7.3</v>
      </c>
      <c r="O1073" s="23">
        <f t="shared" si="149"/>
        <v>6.72</v>
      </c>
      <c r="P1073" s="3">
        <v>28.7</v>
      </c>
      <c r="Q1073" s="3">
        <f>VLOOKUP(J1073,Aux_H_adj!$X$2:$Y$922,2,FALSE)</f>
        <v>22.2</v>
      </c>
      <c r="R1073" s="3">
        <f>VLOOKUP(J1073,Aux_H_adj!$X$2:$Z$922,3,FALSE)</f>
        <v>33</v>
      </c>
      <c r="S1073" s="3">
        <f t="shared" si="146"/>
        <v>9.1354937334747923</v>
      </c>
      <c r="T1073" s="3">
        <v>108.5</v>
      </c>
      <c r="U1073" s="23">
        <f t="shared" si="150"/>
        <v>34.99</v>
      </c>
      <c r="V1073" s="3">
        <f t="shared" si="147"/>
        <v>11.137662917570836</v>
      </c>
      <c r="W1073" s="27">
        <f t="shared" si="151"/>
        <v>6.6E-3</v>
      </c>
      <c r="X1073" s="27">
        <f t="shared" si="152"/>
        <v>9.7000000000000003E-3</v>
      </c>
      <c r="Y1073" s="3">
        <f>VLOOKUP(K1073,SSP!$B$2:$D$113,3,FALSE)</f>
        <v>0.31000000000000155</v>
      </c>
      <c r="Z1073" s="3">
        <f>EXP(Ferez!$B$8+Ferez!$B$9*LN(X1073)+Ferez!$B$10*LN(O1073)+Ferez!$B$11*LN(Y1073))</f>
        <v>9.9013242750417412</v>
      </c>
      <c r="AA1073" s="3">
        <f>EXP(Ferez!$C$8+Ferez!$C$9*LN(Z1073))</f>
        <v>4.1080203953848207</v>
      </c>
      <c r="AB1073" s="3">
        <f>Ferez!$D$8+Ferez!$D$9*Z1073+Ferez!$D$10*AA1073</f>
        <v>1.2473183805828052</v>
      </c>
      <c r="AC1073" s="3">
        <f t="shared" si="153"/>
        <v>15.256663051009365</v>
      </c>
      <c r="AD1073" s="3">
        <f>AC1073*Ferez!$D$19</f>
        <v>7.6283315255046826</v>
      </c>
      <c r="AE1073" s="3">
        <f>(AD1073/1000)*(10000/Ferez!$D$21)</f>
        <v>0.19070828813761706</v>
      </c>
      <c r="AF1073" s="3">
        <f t="shared" si="154"/>
        <v>11.148642655624545</v>
      </c>
      <c r="AG1073" s="3">
        <f>AF1073*Ferez!$D$19</f>
        <v>5.5743213278122727</v>
      </c>
      <c r="AH1073" s="3">
        <f>(AG1073/1000)*(10000/Ferez!$D$21)</f>
        <v>0.13935803319530682</v>
      </c>
      <c r="AI1073" s="3">
        <f>AE1073*Ferez!$D$20</f>
        <v>0.69926372317126251</v>
      </c>
    </row>
    <row r="1074" spans="1:35" x14ac:dyDescent="0.25">
      <c r="A1074" s="4">
        <v>1787</v>
      </c>
      <c r="B1074" s="21" t="s">
        <v>3522</v>
      </c>
      <c r="C1074" s="104">
        <v>6</v>
      </c>
      <c r="D1074" s="22" t="s">
        <v>2723</v>
      </c>
      <c r="E1074" s="100">
        <v>42719</v>
      </c>
      <c r="F1074" s="100">
        <v>44204</v>
      </c>
      <c r="G1074" s="105">
        <v>4.0999999999999996</v>
      </c>
      <c r="H1074" s="20" t="s">
        <v>2752</v>
      </c>
      <c r="I1074" s="20" t="s">
        <v>2758</v>
      </c>
      <c r="J1074" s="13">
        <v>4293</v>
      </c>
      <c r="K1074" t="s">
        <v>79</v>
      </c>
      <c r="L1074" t="s">
        <v>78</v>
      </c>
      <c r="M1074" s="20" t="str">
        <f t="shared" si="148"/>
        <v>S</v>
      </c>
      <c r="N1074" s="3">
        <v>7.3</v>
      </c>
      <c r="O1074" s="23">
        <f t="shared" si="149"/>
        <v>7.3</v>
      </c>
      <c r="P1074" s="3">
        <v>33</v>
      </c>
      <c r="Q1074" s="3">
        <f>VLOOKUP(J1074,Aux_H_adj!$X$2:$Y$922,2,FALSE)</f>
        <v>22.2</v>
      </c>
      <c r="R1074" s="3">
        <f>VLOOKUP(J1074,Aux_H_adj!$X$2:$Z$922,3,FALSE)</f>
        <v>33</v>
      </c>
      <c r="S1074" s="3">
        <f t="shared" si="146"/>
        <v>10.504226244065093</v>
      </c>
      <c r="T1074" s="3">
        <v>108.5</v>
      </c>
      <c r="U1074" s="23">
        <f t="shared" si="150"/>
        <v>40.229999999999997</v>
      </c>
      <c r="V1074" s="3">
        <f t="shared" si="147"/>
        <v>12.805606721173898</v>
      </c>
      <c r="W1074" s="27">
        <f t="shared" si="151"/>
        <v>8.6999999999999994E-3</v>
      </c>
      <c r="X1074" s="27">
        <f t="shared" si="152"/>
        <v>1.29E-2</v>
      </c>
      <c r="Y1074" s="3">
        <f>VLOOKUP(K1074,SSP!$B$2:$D$113,3,FALSE)</f>
        <v>0.31000000000000155</v>
      </c>
      <c r="Z1074" s="3">
        <f>EXP(Ferez!$B$8+Ferez!$B$9*LN(X1074)+Ferez!$B$10*LN(O1074)+Ferez!$B$11*LN(Y1074))</f>
        <v>14.036606909537978</v>
      </c>
      <c r="AA1074" s="3">
        <f>EXP(Ferez!$C$8+Ferez!$C$9*LN(Z1074))</f>
        <v>5.3222115538297246</v>
      </c>
      <c r="AB1074" s="3">
        <f>Ferez!$D$8+Ferez!$D$9*Z1074+Ferez!$D$10*AA1074</f>
        <v>1.6513119357710675</v>
      </c>
      <c r="AC1074" s="3">
        <f t="shared" si="153"/>
        <v>21.010130399138774</v>
      </c>
      <c r="AD1074" s="3">
        <f>AC1074*Ferez!$D$19</f>
        <v>10.505065199569387</v>
      </c>
      <c r="AE1074" s="3">
        <f>(AD1074/1000)*(10000/Ferez!$D$21)</f>
        <v>0.26262662998923464</v>
      </c>
      <c r="AF1074" s="3">
        <f t="shared" si="154"/>
        <v>15.687918845309046</v>
      </c>
      <c r="AG1074" s="3">
        <f>AF1074*Ferez!$D$19</f>
        <v>7.8439594226545228</v>
      </c>
      <c r="AH1074" s="3">
        <f>(AG1074/1000)*(10000/Ferez!$D$21)</f>
        <v>0.1960989855663631</v>
      </c>
      <c r="AI1074" s="3">
        <f>AE1074*Ferez!$D$20</f>
        <v>0.96296430996052695</v>
      </c>
    </row>
    <row r="1075" spans="1:35" x14ac:dyDescent="0.25">
      <c r="A1075" s="4">
        <v>1776</v>
      </c>
      <c r="B1075" s="21" t="s">
        <v>3522</v>
      </c>
      <c r="C1075" s="104">
        <v>6</v>
      </c>
      <c r="D1075" s="22" t="s">
        <v>2723</v>
      </c>
      <c r="E1075" s="100">
        <v>42719</v>
      </c>
      <c r="F1075" s="100">
        <v>44204</v>
      </c>
      <c r="G1075" s="105">
        <v>4.0999999999999996</v>
      </c>
      <c r="H1075" s="20" t="s">
        <v>2744</v>
      </c>
      <c r="I1075" s="20" t="s">
        <v>2745</v>
      </c>
      <c r="J1075" s="13">
        <v>4294</v>
      </c>
      <c r="K1075" t="s">
        <v>173</v>
      </c>
      <c r="L1075" t="s">
        <v>172</v>
      </c>
      <c r="M1075" s="20" t="str">
        <f t="shared" si="148"/>
        <v>S</v>
      </c>
      <c r="N1075" s="3">
        <v>5.5</v>
      </c>
      <c r="O1075" s="23">
        <f t="shared" si="149"/>
        <v>5.5</v>
      </c>
      <c r="P1075" s="3">
        <v>22.8</v>
      </c>
      <c r="Q1075" s="3">
        <f>VLOOKUP(J1075,Aux_H_adj!$X$2:$Y$922,2,FALSE)</f>
        <v>12.8</v>
      </c>
      <c r="R1075" s="3">
        <f>VLOOKUP(J1075,Aux_H_adj!$X$2:$Z$922,3,FALSE)</f>
        <v>22.8</v>
      </c>
      <c r="S1075" s="3">
        <f t="shared" si="146"/>
        <v>7.2574654049904277</v>
      </c>
      <c r="T1075" s="3">
        <v>78.7</v>
      </c>
      <c r="U1075" s="23">
        <f t="shared" si="150"/>
        <v>27.8</v>
      </c>
      <c r="V1075" s="3">
        <f t="shared" si="147"/>
        <v>8.8490148359093812</v>
      </c>
      <c r="W1075" s="27">
        <f t="shared" si="151"/>
        <v>4.1000000000000003E-3</v>
      </c>
      <c r="X1075" s="27">
        <f t="shared" si="152"/>
        <v>6.1999999999999998E-3</v>
      </c>
      <c r="Y1075" s="3">
        <f>VLOOKUP(K1075,SSP!$B$2:$D$113,3,FALSE)</f>
        <v>0.47999999999999932</v>
      </c>
      <c r="Z1075" s="3">
        <f>EXP(Ferez!$B$8+Ferez!$B$9*LN(X1075)+Ferez!$B$10*LN(O1075)+Ferez!$B$11*LN(Y1075))</f>
        <v>8.3648537648191326</v>
      </c>
      <c r="AA1075" s="3">
        <f>EXP(Ferez!$C$8+Ferez!$C$9*LN(Z1075))</f>
        <v>3.6248869709240554</v>
      </c>
      <c r="AB1075" s="3">
        <f>Ferez!$D$8+Ferez!$D$9*Z1075+Ferez!$D$10*AA1075</f>
        <v>1.0999729069773294</v>
      </c>
      <c r="AC1075" s="3">
        <f t="shared" si="153"/>
        <v>13.089713642720518</v>
      </c>
      <c r="AD1075" s="3">
        <f>AC1075*Ferez!$D$19</f>
        <v>6.5448568213602591</v>
      </c>
      <c r="AE1075" s="3">
        <f>(AD1075/1000)*(10000/Ferez!$D$21)</f>
        <v>0.16362142053400647</v>
      </c>
      <c r="AF1075" s="3">
        <f t="shared" si="154"/>
        <v>9.4648266717964624</v>
      </c>
      <c r="AG1075" s="3">
        <f>AF1075*Ferez!$D$19</f>
        <v>4.7324133358982312</v>
      </c>
      <c r="AH1075" s="3">
        <f>(AG1075/1000)*(10000/Ferez!$D$21)</f>
        <v>0.11831033339745579</v>
      </c>
      <c r="AI1075" s="3">
        <f>AE1075*Ferez!$D$20</f>
        <v>0.59994520862469036</v>
      </c>
    </row>
    <row r="1076" spans="1:35" x14ac:dyDescent="0.25">
      <c r="A1076" s="4">
        <v>1777</v>
      </c>
      <c r="B1076" s="21" t="s">
        <v>3522</v>
      </c>
      <c r="C1076" s="104">
        <v>6</v>
      </c>
      <c r="D1076" s="22" t="s">
        <v>2723</v>
      </c>
      <c r="E1076" s="100">
        <v>42719</v>
      </c>
      <c r="F1076" s="100">
        <v>44204</v>
      </c>
      <c r="G1076" s="105">
        <v>4.0999999999999996</v>
      </c>
      <c r="H1076" s="20" t="s">
        <v>2744</v>
      </c>
      <c r="I1076" s="20" t="s">
        <v>2746</v>
      </c>
      <c r="J1076" s="13">
        <v>4294</v>
      </c>
      <c r="K1076" t="s">
        <v>173</v>
      </c>
      <c r="L1076" t="s">
        <v>172</v>
      </c>
      <c r="M1076" s="20" t="str">
        <f t="shared" si="148"/>
        <v>S</v>
      </c>
      <c r="N1076" s="3">
        <v>5.5</v>
      </c>
      <c r="O1076" s="23">
        <f t="shared" si="149"/>
        <v>4.28</v>
      </c>
      <c r="P1076" s="3">
        <v>13.1</v>
      </c>
      <c r="Q1076" s="3">
        <f>VLOOKUP(J1076,Aux_H_adj!$X$2:$Y$922,2,FALSE)</f>
        <v>12.8</v>
      </c>
      <c r="R1076" s="3">
        <f>VLOOKUP(J1076,Aux_H_adj!$X$2:$Z$922,3,FALSE)</f>
        <v>22.8</v>
      </c>
      <c r="S1076" s="3">
        <f t="shared" si="146"/>
        <v>4.169859509007658</v>
      </c>
      <c r="T1076" s="3">
        <v>78.7</v>
      </c>
      <c r="U1076" s="23">
        <f t="shared" si="150"/>
        <v>15.97</v>
      </c>
      <c r="V1076" s="3">
        <f t="shared" si="147"/>
        <v>5.0834088823551378</v>
      </c>
      <c r="W1076" s="27">
        <f t="shared" si="151"/>
        <v>1.4E-3</v>
      </c>
      <c r="X1076" s="27">
        <f t="shared" si="152"/>
        <v>2E-3</v>
      </c>
      <c r="Y1076" s="3">
        <f>VLOOKUP(K1076,SSP!$B$2:$D$113,3,FALSE)</f>
        <v>0.47999999999999932</v>
      </c>
      <c r="Z1076" s="3">
        <f>EXP(Ferez!$B$8+Ferez!$B$9*LN(X1076)+Ferez!$B$10*LN(O1076)+Ferez!$B$11*LN(Y1076))</f>
        <v>2.2564658207540185</v>
      </c>
      <c r="AA1076" s="3">
        <f>EXP(Ferez!$C$8+Ferez!$C$9*LN(Z1076))</f>
        <v>1.3711708810450007</v>
      </c>
      <c r="AB1076" s="3">
        <f>Ferez!$D$8+Ferez!$D$9*Z1076+Ferez!$D$10*AA1076</f>
        <v>0.54289550724725177</v>
      </c>
      <c r="AC1076" s="3">
        <f t="shared" si="153"/>
        <v>4.1705322090462706</v>
      </c>
      <c r="AD1076" s="3">
        <f>AC1076*Ferez!$D$19</f>
        <v>2.0852661045231353</v>
      </c>
      <c r="AE1076" s="3">
        <f>(AD1076/1000)*(10000/Ferez!$D$21)</f>
        <v>5.2131652613078387E-2</v>
      </c>
      <c r="AF1076" s="3">
        <f t="shared" si="154"/>
        <v>2.7993613280012704</v>
      </c>
      <c r="AG1076" s="3">
        <f>AF1076*Ferez!$D$19</f>
        <v>1.3996806640006352</v>
      </c>
      <c r="AH1076" s="3">
        <f>(AG1076/1000)*(10000/Ferez!$D$21)</f>
        <v>3.4992016600015878E-2</v>
      </c>
      <c r="AI1076" s="3">
        <f>AE1076*Ferez!$D$20</f>
        <v>0.19114939291462074</v>
      </c>
    </row>
    <row r="1077" spans="1:35" x14ac:dyDescent="0.25">
      <c r="A1077" s="4">
        <v>1778</v>
      </c>
      <c r="B1077" s="21" t="s">
        <v>3522</v>
      </c>
      <c r="C1077" s="104">
        <v>6</v>
      </c>
      <c r="D1077" s="22" t="s">
        <v>2723</v>
      </c>
      <c r="E1077" s="100">
        <v>42719</v>
      </c>
      <c r="F1077" s="100">
        <v>44204</v>
      </c>
      <c r="G1077" s="105">
        <v>4.0999999999999996</v>
      </c>
      <c r="H1077" s="20" t="s">
        <v>2744</v>
      </c>
      <c r="I1077" s="20" t="s">
        <v>2747</v>
      </c>
      <c r="J1077" s="13">
        <v>4294</v>
      </c>
      <c r="K1077" t="s">
        <v>173</v>
      </c>
      <c r="L1077" t="s">
        <v>172</v>
      </c>
      <c r="M1077" s="20" t="str">
        <f t="shared" si="148"/>
        <v>S</v>
      </c>
      <c r="N1077" s="3">
        <v>5.5</v>
      </c>
      <c r="O1077" s="23">
        <f t="shared" si="149"/>
        <v>4.7</v>
      </c>
      <c r="P1077" s="3">
        <v>15</v>
      </c>
      <c r="Q1077" s="3">
        <f>VLOOKUP(J1077,Aux_H_adj!$X$2:$Y$922,2,FALSE)</f>
        <v>12.8</v>
      </c>
      <c r="R1077" s="3">
        <f>VLOOKUP(J1077,Aux_H_adj!$X$2:$Z$922,3,FALSE)</f>
        <v>22.8</v>
      </c>
      <c r="S1077" s="3">
        <f t="shared" si="146"/>
        <v>4.7746482927568605</v>
      </c>
      <c r="T1077" s="3">
        <v>78.7</v>
      </c>
      <c r="U1077" s="23">
        <f t="shared" si="150"/>
        <v>18.29</v>
      </c>
      <c r="V1077" s="3">
        <f t="shared" si="147"/>
        <v>5.8218878183015317</v>
      </c>
      <c r="W1077" s="27">
        <f t="shared" si="151"/>
        <v>1.8E-3</v>
      </c>
      <c r="X1077" s="27">
        <f t="shared" si="152"/>
        <v>2.7000000000000001E-3</v>
      </c>
      <c r="Y1077" s="3">
        <f>VLOOKUP(K1077,SSP!$B$2:$D$113,3,FALSE)</f>
        <v>0.47999999999999932</v>
      </c>
      <c r="Z1077" s="3">
        <f>EXP(Ferez!$B$8+Ferez!$B$9*LN(X1077)+Ferez!$B$10*LN(O1077)+Ferez!$B$11*LN(Y1077))</f>
        <v>3.2784913157301263</v>
      </c>
      <c r="AA1077" s="3">
        <f>EXP(Ferez!$C$8+Ferez!$C$9*LN(Z1077))</f>
        <v>1.8091422276674407</v>
      </c>
      <c r="AB1077" s="3">
        <f>Ferez!$D$8+Ferez!$D$9*Z1077+Ferez!$D$10*AA1077</f>
        <v>0.63085297387847605</v>
      </c>
      <c r="AC1077" s="3">
        <f t="shared" si="153"/>
        <v>5.7184865172760428</v>
      </c>
      <c r="AD1077" s="3">
        <f>AC1077*Ferez!$D$19</f>
        <v>2.8592432586380214</v>
      </c>
      <c r="AE1077" s="3">
        <f>(AD1077/1000)*(10000/Ferez!$D$21)</f>
        <v>7.1481081465950544E-2</v>
      </c>
      <c r="AF1077" s="3">
        <f t="shared" si="154"/>
        <v>3.9093442896086024</v>
      </c>
      <c r="AG1077" s="3">
        <f>AF1077*Ferez!$D$19</f>
        <v>1.9546721448043012</v>
      </c>
      <c r="AH1077" s="3">
        <f>(AG1077/1000)*(10000/Ferez!$D$21)</f>
        <v>4.8866803620107528E-2</v>
      </c>
      <c r="AI1077" s="3">
        <f>AE1077*Ferez!$D$20</f>
        <v>0.2620972987084853</v>
      </c>
    </row>
    <row r="1078" spans="1:35" x14ac:dyDescent="0.25">
      <c r="A1078" s="4">
        <v>1779</v>
      </c>
      <c r="B1078" s="21" t="s">
        <v>3522</v>
      </c>
      <c r="C1078" s="104">
        <v>6</v>
      </c>
      <c r="D1078" s="22" t="s">
        <v>2723</v>
      </c>
      <c r="E1078" s="100">
        <v>42719</v>
      </c>
      <c r="F1078" s="100">
        <v>44204</v>
      </c>
      <c r="G1078" s="105">
        <v>4.0999999999999996</v>
      </c>
      <c r="H1078" s="20" t="s">
        <v>2744</v>
      </c>
      <c r="I1078" s="20" t="s">
        <v>2748</v>
      </c>
      <c r="J1078" s="13">
        <v>4294</v>
      </c>
      <c r="K1078" t="s">
        <v>173</v>
      </c>
      <c r="L1078" t="s">
        <v>172</v>
      </c>
      <c r="M1078" s="20" t="str">
        <f t="shared" si="148"/>
        <v>S</v>
      </c>
      <c r="N1078" s="3">
        <v>5.5</v>
      </c>
      <c r="O1078" s="23">
        <f t="shared" si="149"/>
        <v>4.21</v>
      </c>
      <c r="P1078" s="3">
        <v>12.8</v>
      </c>
      <c r="Q1078" s="3">
        <f>VLOOKUP(J1078,Aux_H_adj!$X$2:$Y$922,2,FALSE)</f>
        <v>12.8</v>
      </c>
      <c r="R1078" s="3">
        <f>VLOOKUP(J1078,Aux_H_adj!$X$2:$Z$922,3,FALSE)</f>
        <v>22.8</v>
      </c>
      <c r="S1078" s="3">
        <f t="shared" si="146"/>
        <v>4.0743665431525207</v>
      </c>
      <c r="T1078" s="3">
        <v>78.7</v>
      </c>
      <c r="U1078" s="23">
        <f t="shared" si="150"/>
        <v>15.6</v>
      </c>
      <c r="V1078" s="3">
        <f t="shared" si="147"/>
        <v>4.9656342244671343</v>
      </c>
      <c r="W1078" s="27">
        <f t="shared" si="151"/>
        <v>1.2999999999999999E-3</v>
      </c>
      <c r="X1078" s="27">
        <f t="shared" si="152"/>
        <v>1.9E-3</v>
      </c>
      <c r="Y1078" s="3">
        <f>VLOOKUP(K1078,SSP!$B$2:$D$113,3,FALSE)</f>
        <v>0.47999999999999932</v>
      </c>
      <c r="Z1078" s="3">
        <f>EXP(Ferez!$B$8+Ferez!$B$9*LN(X1078)+Ferez!$B$10*LN(O1078)+Ferez!$B$11*LN(Y1078))</f>
        <v>2.1158904052577041</v>
      </c>
      <c r="AA1078" s="3">
        <f>EXP(Ferez!$C$8+Ferez!$C$9*LN(Z1078))</f>
        <v>1.3072667399161653</v>
      </c>
      <c r="AB1078" s="3">
        <f>Ferez!$D$8+Ferez!$D$9*Z1078+Ferez!$D$10*AA1078</f>
        <v>0.53111314043517832</v>
      </c>
      <c r="AC1078" s="3">
        <f t="shared" si="153"/>
        <v>3.9542702856090477</v>
      </c>
      <c r="AD1078" s="3">
        <f>AC1078*Ferez!$D$19</f>
        <v>1.9771351428045238</v>
      </c>
      <c r="AE1078" s="3">
        <f>(AD1078/1000)*(10000/Ferez!$D$21)</f>
        <v>4.9428378570113098E-2</v>
      </c>
      <c r="AF1078" s="3">
        <f t="shared" si="154"/>
        <v>2.6470035456928827</v>
      </c>
      <c r="AG1078" s="3">
        <f>AF1078*Ferez!$D$19</f>
        <v>1.3235017728464413</v>
      </c>
      <c r="AH1078" s="3">
        <f>(AG1078/1000)*(10000/Ferez!$D$21)</f>
        <v>3.3087544321161032E-2</v>
      </c>
      <c r="AI1078" s="3">
        <f>AE1078*Ferez!$D$20</f>
        <v>0.18123738809041468</v>
      </c>
    </row>
    <row r="1079" spans="1:35" x14ac:dyDescent="0.25">
      <c r="A1079" s="4">
        <v>1775</v>
      </c>
      <c r="B1079" s="21" t="s">
        <v>3522</v>
      </c>
      <c r="C1079" s="104">
        <v>6</v>
      </c>
      <c r="D1079" s="22" t="s">
        <v>2723</v>
      </c>
      <c r="E1079" s="100">
        <v>42719</v>
      </c>
      <c r="F1079" s="100">
        <v>44204</v>
      </c>
      <c r="G1079" s="105">
        <v>4.0999999999999996</v>
      </c>
      <c r="H1079" s="20" t="s">
        <v>2742</v>
      </c>
      <c r="I1079" s="20" t="s">
        <v>2743</v>
      </c>
      <c r="J1079" s="13">
        <v>4295</v>
      </c>
      <c r="K1079" t="s">
        <v>205</v>
      </c>
      <c r="L1079" t="s">
        <v>204</v>
      </c>
      <c r="M1079" s="20" t="str">
        <f t="shared" si="148"/>
        <v>N</v>
      </c>
      <c r="N1079" s="3">
        <v>4</v>
      </c>
      <c r="O1079" s="23">
        <f t="shared" si="149"/>
        <v>4</v>
      </c>
      <c r="P1079" s="3">
        <v>9.6</v>
      </c>
      <c r="Q1079" s="3">
        <f>VLOOKUP(J1079,Aux_H_adj!$X$2:$Y$922,2,FALSE)</f>
        <v>9.6</v>
      </c>
      <c r="R1079" s="3">
        <f>VLOOKUP(J1079,Aux_H_adj!$X$2:$Z$922,3,FALSE)</f>
        <v>9.6</v>
      </c>
      <c r="S1079" s="3">
        <f t="shared" si="146"/>
        <v>3.0557749073643903</v>
      </c>
      <c r="T1079" s="3">
        <v>20</v>
      </c>
      <c r="U1079" s="23">
        <f t="shared" si="150"/>
        <v>20</v>
      </c>
      <c r="V1079" s="3">
        <f t="shared" si="147"/>
        <v>6.366197723675814</v>
      </c>
      <c r="W1079" s="27">
        <f t="shared" si="151"/>
        <v>6.9999999999999999E-4</v>
      </c>
      <c r="X1079" s="27">
        <f t="shared" si="152"/>
        <v>3.2000000000000002E-3</v>
      </c>
      <c r="Y1079" s="3">
        <f>VLOOKUP(K1079,SSP!$B$2:$D$113,3,FALSE)</f>
        <v>0.54</v>
      </c>
      <c r="Z1079" s="3">
        <f>EXP(Ferez!$B$8+Ferez!$B$9*LN(X1079)+Ferez!$B$10*LN(O1079)+Ferez!$B$11*LN(Y1079))</f>
        <v>3.7183211353070567</v>
      </c>
      <c r="AA1079" s="3">
        <f>EXP(Ferez!$C$8+Ferez!$C$9*LN(Z1079))</f>
        <v>1.9862702179832965</v>
      </c>
      <c r="AB1079" s="3">
        <f>Ferez!$D$8+Ferez!$D$9*Z1079+Ferez!$D$10*AA1079</f>
        <v>0.66968446465960119</v>
      </c>
      <c r="AC1079" s="3">
        <f t="shared" si="153"/>
        <v>6.3742758179499539</v>
      </c>
      <c r="AD1079" s="3">
        <f>AC1079*Ferez!$D$19</f>
        <v>3.187137908974977</v>
      </c>
      <c r="AE1079" s="3">
        <f>(AD1079/1000)*(10000/Ferez!$D$21)</f>
        <v>7.9678447724374421E-2</v>
      </c>
      <c r="AF1079" s="3">
        <f t="shared" si="154"/>
        <v>4.3880055999666574</v>
      </c>
      <c r="AG1079" s="3">
        <f>AF1079*Ferez!$D$19</f>
        <v>2.1940027999833287</v>
      </c>
      <c r="AH1079" s="3">
        <f>(AG1079/1000)*(10000/Ferez!$D$21)</f>
        <v>5.4850069999583216E-2</v>
      </c>
      <c r="AI1079" s="3">
        <f>AE1079*Ferez!$D$20</f>
        <v>0.29215430832270622</v>
      </c>
    </row>
    <row r="1080" spans="1:35" x14ac:dyDescent="0.25">
      <c r="A1080" s="4">
        <v>1774</v>
      </c>
      <c r="B1080" s="21" t="s">
        <v>3522</v>
      </c>
      <c r="C1080" s="104">
        <v>6</v>
      </c>
      <c r="D1080" s="22" t="s">
        <v>2723</v>
      </c>
      <c r="E1080" s="100">
        <v>42719</v>
      </c>
      <c r="F1080" s="100">
        <v>44204</v>
      </c>
      <c r="G1080" s="105">
        <v>4.0999999999999996</v>
      </c>
      <c r="H1080" s="20" t="s">
        <v>2740</v>
      </c>
      <c r="I1080" s="20" t="s">
        <v>2741</v>
      </c>
      <c r="J1080" s="13">
        <v>4296</v>
      </c>
      <c r="K1080" t="s">
        <v>180</v>
      </c>
      <c r="L1080" t="s">
        <v>179</v>
      </c>
      <c r="M1080" s="20" t="str">
        <f t="shared" si="148"/>
        <v>N</v>
      </c>
      <c r="N1080" s="3">
        <v>3.5</v>
      </c>
      <c r="O1080" s="23">
        <f t="shared" si="149"/>
        <v>3.5</v>
      </c>
      <c r="P1080" s="3">
        <v>18</v>
      </c>
      <c r="Q1080" s="3">
        <f>VLOOKUP(J1080,Aux_H_adj!$X$2:$Y$922,2,FALSE)</f>
        <v>18</v>
      </c>
      <c r="R1080" s="3">
        <f>VLOOKUP(J1080,Aux_H_adj!$X$2:$Z$922,3,FALSE)</f>
        <v>18</v>
      </c>
      <c r="S1080" s="3">
        <f t="shared" si="146"/>
        <v>5.7295779513082321</v>
      </c>
      <c r="T1080" s="3">
        <v>23.2</v>
      </c>
      <c r="U1080" s="23">
        <f t="shared" si="150"/>
        <v>23.2</v>
      </c>
      <c r="V1080" s="3">
        <f t="shared" si="147"/>
        <v>7.3847893594639435</v>
      </c>
      <c r="W1080" s="27">
        <f t="shared" si="151"/>
        <v>2.5999999999999999E-3</v>
      </c>
      <c r="X1080" s="27">
        <f t="shared" si="152"/>
        <v>4.3E-3</v>
      </c>
      <c r="Y1080" s="3">
        <f>VLOOKUP(K1080,SSP!$B$2:$D$113,3,FALSE)</f>
        <v>0.49000000000000016</v>
      </c>
      <c r="Z1080" s="3">
        <f>EXP(Ferez!$B$8+Ferez!$B$9*LN(X1080)+Ferez!$B$10*LN(O1080)+Ferez!$B$11*LN(Y1080))</f>
        <v>3.9147835034229921</v>
      </c>
      <c r="AA1080" s="3">
        <f>EXP(Ferez!$C$8+Ferez!$C$9*LN(Z1080))</f>
        <v>2.0636185066061441</v>
      </c>
      <c r="AB1080" s="3">
        <f>Ferez!$D$8+Ferez!$D$9*Z1080+Ferez!$D$10*AA1080</f>
        <v>0.68718233111648042</v>
      </c>
      <c r="AC1080" s="3">
        <f t="shared" si="153"/>
        <v>6.6655843411456157</v>
      </c>
      <c r="AD1080" s="3">
        <f>AC1080*Ferez!$D$19</f>
        <v>3.3327921705728079</v>
      </c>
      <c r="AE1080" s="3">
        <f>(AD1080/1000)*(10000/Ferez!$D$21)</f>
        <v>8.3319804264320202E-2</v>
      </c>
      <c r="AF1080" s="3">
        <f t="shared" si="154"/>
        <v>4.6019658345394721</v>
      </c>
      <c r="AG1080" s="3">
        <f>AF1080*Ferez!$D$19</f>
        <v>2.300982917269736</v>
      </c>
      <c r="AH1080" s="3">
        <f>(AG1080/1000)*(10000/Ferez!$D$21)</f>
        <v>5.7524572931743401E-2</v>
      </c>
      <c r="AI1080" s="3">
        <f>AE1080*Ferez!$D$20</f>
        <v>0.30550594896917405</v>
      </c>
    </row>
    <row r="1081" spans="1:35" x14ac:dyDescent="0.25">
      <c r="A1081" s="4">
        <v>1771</v>
      </c>
      <c r="B1081" s="21" t="s">
        <v>3522</v>
      </c>
      <c r="C1081" s="104">
        <v>6</v>
      </c>
      <c r="D1081" s="22" t="s">
        <v>2723</v>
      </c>
      <c r="E1081" s="100">
        <v>42719</v>
      </c>
      <c r="F1081" s="100">
        <v>44204</v>
      </c>
      <c r="G1081" s="105">
        <v>4.0999999999999996</v>
      </c>
      <c r="H1081" s="20" t="s">
        <v>2736</v>
      </c>
      <c r="I1081" s="20" t="s">
        <v>2737</v>
      </c>
      <c r="J1081" s="13">
        <v>4297</v>
      </c>
      <c r="K1081" t="s">
        <v>173</v>
      </c>
      <c r="L1081" t="s">
        <v>172</v>
      </c>
      <c r="M1081" s="20" t="str">
        <f t="shared" si="148"/>
        <v>S</v>
      </c>
      <c r="N1081" s="3">
        <v>5.5</v>
      </c>
      <c r="O1081" s="23">
        <f t="shared" si="149"/>
        <v>5.17</v>
      </c>
      <c r="P1081" s="3">
        <v>17.399999999999999</v>
      </c>
      <c r="Q1081" s="3">
        <f>VLOOKUP(J1081,Aux_H_adj!$X$2:$Y$922,2,FALSE)</f>
        <v>7</v>
      </c>
      <c r="R1081" s="3">
        <f>VLOOKUP(J1081,Aux_H_adj!$X$2:$Z$922,3,FALSE)</f>
        <v>18.3</v>
      </c>
      <c r="S1081" s="3">
        <f t="shared" si="146"/>
        <v>5.5385920195979574</v>
      </c>
      <c r="T1081" s="3">
        <v>46.2</v>
      </c>
      <c r="U1081" s="23">
        <f t="shared" si="150"/>
        <v>21.21</v>
      </c>
      <c r="V1081" s="3">
        <f t="shared" si="147"/>
        <v>6.7513526859582003</v>
      </c>
      <c r="W1081" s="27">
        <f t="shared" si="151"/>
        <v>2.3999999999999998E-3</v>
      </c>
      <c r="X1081" s="27">
        <f t="shared" si="152"/>
        <v>3.5999999999999999E-3</v>
      </c>
      <c r="Y1081" s="3">
        <f>VLOOKUP(K1081,SSP!$B$2:$D$113,3,FALSE)</f>
        <v>0.47999999999999932</v>
      </c>
      <c r="Z1081" s="3">
        <f>EXP(Ferez!$B$8+Ferez!$B$9*LN(X1081)+Ferez!$B$10*LN(O1081)+Ferez!$B$11*LN(Y1081))</f>
        <v>4.7155404260635665</v>
      </c>
      <c r="AA1081" s="3">
        <f>EXP(Ferez!$C$8+Ferez!$C$9*LN(Z1081))</f>
        <v>2.3691807300396546</v>
      </c>
      <c r="AB1081" s="3">
        <f>Ferez!$D$8+Ferez!$D$9*Z1081+Ferez!$D$10*AA1081</f>
        <v>0.75933786526606029</v>
      </c>
      <c r="AC1081" s="3">
        <f t="shared" si="153"/>
        <v>7.8440590213692811</v>
      </c>
      <c r="AD1081" s="3">
        <f>AC1081*Ferez!$D$19</f>
        <v>3.9220295106846406</v>
      </c>
      <c r="AE1081" s="3">
        <f>(AD1081/1000)*(10000/Ferez!$D$21)</f>
        <v>9.8050737767116022E-2</v>
      </c>
      <c r="AF1081" s="3">
        <f t="shared" si="154"/>
        <v>5.4748782913296266</v>
      </c>
      <c r="AG1081" s="3">
        <f>AF1081*Ferez!$D$19</f>
        <v>2.7374391456648133</v>
      </c>
      <c r="AH1081" s="3">
        <f>(AG1081/1000)*(10000/Ferez!$D$21)</f>
        <v>6.8435978641620335E-2</v>
      </c>
      <c r="AI1081" s="3">
        <f>AE1081*Ferez!$D$20</f>
        <v>0.35951937181275873</v>
      </c>
    </row>
    <row r="1082" spans="1:35" x14ac:dyDescent="0.25">
      <c r="A1082" s="4">
        <v>1772</v>
      </c>
      <c r="B1082" s="21" t="s">
        <v>3522</v>
      </c>
      <c r="C1082" s="104">
        <v>6</v>
      </c>
      <c r="D1082" s="22" t="s">
        <v>2723</v>
      </c>
      <c r="E1082" s="100">
        <v>42719</v>
      </c>
      <c r="F1082" s="100">
        <v>44204</v>
      </c>
      <c r="G1082" s="105">
        <v>4.0999999999999996</v>
      </c>
      <c r="H1082" s="20" t="s">
        <v>2736</v>
      </c>
      <c r="I1082" s="20" t="s">
        <v>2738</v>
      </c>
      <c r="J1082" s="13">
        <v>4297</v>
      </c>
      <c r="K1082" t="s">
        <v>173</v>
      </c>
      <c r="L1082" t="s">
        <v>172</v>
      </c>
      <c r="M1082" s="20" t="str">
        <f t="shared" si="148"/>
        <v>S</v>
      </c>
      <c r="N1082" s="3">
        <v>5.5</v>
      </c>
      <c r="O1082" s="23">
        <f t="shared" si="149"/>
        <v>5.5</v>
      </c>
      <c r="P1082" s="3">
        <v>18.3</v>
      </c>
      <c r="Q1082" s="3">
        <f>VLOOKUP(J1082,Aux_H_adj!$X$2:$Y$922,2,FALSE)</f>
        <v>7</v>
      </c>
      <c r="R1082" s="3">
        <f>VLOOKUP(J1082,Aux_H_adj!$X$2:$Z$922,3,FALSE)</f>
        <v>18.3</v>
      </c>
      <c r="S1082" s="3">
        <f t="shared" si="146"/>
        <v>5.8250709171633694</v>
      </c>
      <c r="T1082" s="3">
        <v>46.2</v>
      </c>
      <c r="U1082" s="23">
        <f t="shared" si="150"/>
        <v>22.31</v>
      </c>
      <c r="V1082" s="3">
        <f t="shared" si="147"/>
        <v>7.1014935607603702</v>
      </c>
      <c r="W1082" s="27">
        <f t="shared" si="151"/>
        <v>2.7000000000000001E-3</v>
      </c>
      <c r="X1082" s="27">
        <f t="shared" si="152"/>
        <v>4.0000000000000001E-3</v>
      </c>
      <c r="Y1082" s="3">
        <f>VLOOKUP(K1082,SSP!$B$2:$D$113,3,FALSE)</f>
        <v>0.47999999999999932</v>
      </c>
      <c r="Z1082" s="3">
        <f>EXP(Ferez!$B$8+Ferez!$B$9*LN(X1082)+Ferez!$B$10*LN(O1082)+Ferez!$B$11*LN(Y1082))</f>
        <v>5.5284873234994754</v>
      </c>
      <c r="AA1082" s="3">
        <f>EXP(Ferez!$C$8+Ferez!$C$9*LN(Z1082))</f>
        <v>2.665935604767681</v>
      </c>
      <c r="AB1082" s="3">
        <f>Ferez!$D$8+Ferez!$D$9*Z1082+Ferez!$D$10*AA1082</f>
        <v>0.83375225782060092</v>
      </c>
      <c r="AC1082" s="3">
        <f t="shared" si="153"/>
        <v>9.0281751860877577</v>
      </c>
      <c r="AD1082" s="3">
        <f>AC1082*Ferez!$D$19</f>
        <v>4.5140875930438789</v>
      </c>
      <c r="AE1082" s="3">
        <f>(AD1082/1000)*(10000/Ferez!$D$21)</f>
        <v>0.11285218982609697</v>
      </c>
      <c r="AF1082" s="3">
        <f t="shared" si="154"/>
        <v>6.3622395813200763</v>
      </c>
      <c r="AG1082" s="3">
        <f>AF1082*Ferez!$D$19</f>
        <v>3.1811197906600381</v>
      </c>
      <c r="AH1082" s="3">
        <f>(AG1082/1000)*(10000/Ferez!$D$21)</f>
        <v>7.9527994766500951E-2</v>
      </c>
      <c r="AI1082" s="3">
        <f>AE1082*Ferez!$D$20</f>
        <v>0.41379136269568889</v>
      </c>
    </row>
    <row r="1083" spans="1:35" x14ac:dyDescent="0.25">
      <c r="A1083" s="4">
        <v>1773</v>
      </c>
      <c r="B1083" s="21" t="s">
        <v>3522</v>
      </c>
      <c r="C1083" s="104">
        <v>6</v>
      </c>
      <c r="D1083" s="22" t="s">
        <v>2723</v>
      </c>
      <c r="E1083" s="100">
        <v>42719</v>
      </c>
      <c r="F1083" s="100">
        <v>44204</v>
      </c>
      <c r="G1083" s="105">
        <v>4.0999999999999996</v>
      </c>
      <c r="H1083" s="20" t="s">
        <v>2736</v>
      </c>
      <c r="I1083" s="20" t="s">
        <v>2739</v>
      </c>
      <c r="J1083" s="13">
        <v>4297</v>
      </c>
      <c r="K1083" t="s">
        <v>173</v>
      </c>
      <c r="L1083" t="s">
        <v>172</v>
      </c>
      <c r="M1083" s="20" t="str">
        <f t="shared" si="148"/>
        <v>S</v>
      </c>
      <c r="N1083" s="3">
        <v>5.5</v>
      </c>
      <c r="O1083" s="23">
        <f t="shared" si="149"/>
        <v>2.33</v>
      </c>
      <c r="P1083" s="3">
        <v>7</v>
      </c>
      <c r="Q1083" s="3">
        <f>VLOOKUP(J1083,Aux_H_adj!$X$2:$Y$922,2,FALSE)</f>
        <v>7</v>
      </c>
      <c r="R1083" s="3">
        <f>VLOOKUP(J1083,Aux_H_adj!$X$2:$Z$922,3,FALSE)</f>
        <v>18.3</v>
      </c>
      <c r="S1083" s="3">
        <f t="shared" si="146"/>
        <v>2.228169203286535</v>
      </c>
      <c r="T1083" s="3">
        <v>46.2</v>
      </c>
      <c r="U1083" s="23">
        <f t="shared" si="150"/>
        <v>8.5299999999999994</v>
      </c>
      <c r="V1083" s="3">
        <f t="shared" si="147"/>
        <v>2.7151833291477345</v>
      </c>
      <c r="W1083" s="27">
        <f t="shared" si="151"/>
        <v>4.0000000000000002E-4</v>
      </c>
      <c r="X1083" s="27">
        <f t="shared" si="152"/>
        <v>5.9999999999999995E-4</v>
      </c>
      <c r="Y1083" s="3">
        <f>VLOOKUP(K1083,SSP!$B$2:$D$113,3,FALSE)</f>
        <v>0.47999999999999932</v>
      </c>
      <c r="Z1083" s="3">
        <f>EXP(Ferez!$B$8+Ferez!$B$9*LN(X1083)+Ferez!$B$10*LN(O1083)+Ferez!$B$11*LN(Y1083))</f>
        <v>0.40311334419548694</v>
      </c>
      <c r="AA1083" s="3">
        <f>EXP(Ferez!$C$8+Ferez!$C$9*LN(Z1083))</f>
        <v>0.38202945235712454</v>
      </c>
      <c r="AB1083" s="3">
        <f>Ferez!$D$8+Ferez!$D$9*Z1083+Ferez!$D$10*AA1083</f>
        <v>0.40019839308725558</v>
      </c>
      <c r="AC1083" s="3">
        <f t="shared" si="153"/>
        <v>1.1853411896398671</v>
      </c>
      <c r="AD1083" s="3">
        <f>AC1083*Ferez!$D$19</f>
        <v>0.59267059481993356</v>
      </c>
      <c r="AE1083" s="3">
        <f>(AD1083/1000)*(10000/Ferez!$D$21)</f>
        <v>1.4816764870498338E-2</v>
      </c>
      <c r="AF1083" s="3">
        <f t="shared" si="154"/>
        <v>0.80331173728274252</v>
      </c>
      <c r="AG1083" s="3">
        <f>AF1083*Ferez!$D$19</f>
        <v>0.40165586864137126</v>
      </c>
      <c r="AH1083" s="3">
        <f>(AG1083/1000)*(10000/Ferez!$D$21)</f>
        <v>1.0041396716034282E-2</v>
      </c>
      <c r="AI1083" s="3">
        <f>AE1083*Ferez!$D$20</f>
        <v>5.4328137858493906E-2</v>
      </c>
    </row>
    <row r="1084" spans="1:35" x14ac:dyDescent="0.25">
      <c r="A1084" s="4">
        <v>1768</v>
      </c>
      <c r="B1084" s="21" t="s">
        <v>3522</v>
      </c>
      <c r="C1084" s="104">
        <v>6</v>
      </c>
      <c r="D1084" s="22" t="s">
        <v>2723</v>
      </c>
      <c r="E1084" s="100">
        <v>42719</v>
      </c>
      <c r="F1084" s="100">
        <v>44204</v>
      </c>
      <c r="G1084" s="105">
        <v>4.0999999999999996</v>
      </c>
      <c r="H1084" s="20" t="s">
        <v>2732</v>
      </c>
      <c r="I1084" s="20" t="s">
        <v>2733</v>
      </c>
      <c r="J1084" s="13">
        <v>4298</v>
      </c>
      <c r="K1084" t="s">
        <v>79</v>
      </c>
      <c r="L1084" t="s">
        <v>78</v>
      </c>
      <c r="M1084" s="20" t="str">
        <f t="shared" si="148"/>
        <v>S</v>
      </c>
      <c r="N1084" s="3">
        <v>7</v>
      </c>
      <c r="O1084" s="23">
        <f t="shared" si="149"/>
        <v>4.5999999999999996</v>
      </c>
      <c r="P1084" s="3">
        <v>14.5</v>
      </c>
      <c r="Q1084" s="3">
        <f>VLOOKUP(J1084,Aux_H_adj!$X$2:$Y$922,2,FALSE)</f>
        <v>11.5</v>
      </c>
      <c r="R1084" s="3">
        <f>VLOOKUP(J1084,Aux_H_adj!$X$2:$Z$922,3,FALSE)</f>
        <v>49.6</v>
      </c>
      <c r="S1084" s="3">
        <f t="shared" si="146"/>
        <v>4.6154933496649653</v>
      </c>
      <c r="T1084" s="3">
        <v>69.8</v>
      </c>
      <c r="U1084" s="23">
        <f t="shared" si="150"/>
        <v>17.68</v>
      </c>
      <c r="V1084" s="3">
        <f t="shared" si="147"/>
        <v>5.6277187877294192</v>
      </c>
      <c r="W1084" s="27">
        <f t="shared" si="151"/>
        <v>1.6999999999999999E-3</v>
      </c>
      <c r="X1084" s="27">
        <f t="shared" si="152"/>
        <v>2.5000000000000001E-3</v>
      </c>
      <c r="Y1084" s="3">
        <f>VLOOKUP(K1084,SSP!$B$2:$D$113,3,FALSE)</f>
        <v>0.31000000000000155</v>
      </c>
      <c r="Z1084" s="3">
        <f>EXP(Ferez!$B$8+Ferez!$B$9*LN(X1084)+Ferez!$B$10*LN(O1084)+Ferez!$B$11*LN(Y1084))</f>
        <v>1.9099133784916031</v>
      </c>
      <c r="AA1084" s="3">
        <f>EXP(Ferez!$C$8+Ferez!$C$9*LN(Z1084))</f>
        <v>1.2116069571095831</v>
      </c>
      <c r="AB1084" s="3">
        <f>Ferez!$D$8+Ferez!$D$9*Z1084+Ferez!$D$10*AA1084</f>
        <v>0.51402369284626392</v>
      </c>
      <c r="AC1084" s="3">
        <f t="shared" si="153"/>
        <v>3.6355440284474501</v>
      </c>
      <c r="AD1084" s="3">
        <f>AC1084*Ferez!$D$19</f>
        <v>1.817772014223725</v>
      </c>
      <c r="AE1084" s="3">
        <f>(AD1084/1000)*(10000/Ferez!$D$21)</f>
        <v>4.5444300355593131E-2</v>
      </c>
      <c r="AF1084" s="3">
        <f t="shared" si="154"/>
        <v>2.4239370713378672</v>
      </c>
      <c r="AG1084" s="3">
        <f>AF1084*Ferez!$D$19</f>
        <v>1.2119685356689336</v>
      </c>
      <c r="AH1084" s="3">
        <f>(AG1084/1000)*(10000/Ferez!$D$21)</f>
        <v>3.029921339172334E-2</v>
      </c>
      <c r="AI1084" s="3">
        <f>AE1084*Ferez!$D$20</f>
        <v>0.16662910130384148</v>
      </c>
    </row>
    <row r="1085" spans="1:35" x14ac:dyDescent="0.25">
      <c r="A1085" s="4">
        <v>1769</v>
      </c>
      <c r="B1085" s="21" t="s">
        <v>3522</v>
      </c>
      <c r="C1085" s="104">
        <v>6</v>
      </c>
      <c r="D1085" s="22" t="s">
        <v>2723</v>
      </c>
      <c r="E1085" s="100">
        <v>42719</v>
      </c>
      <c r="F1085" s="100">
        <v>44204</v>
      </c>
      <c r="G1085" s="105">
        <v>4.0999999999999996</v>
      </c>
      <c r="H1085" s="20" t="s">
        <v>2732</v>
      </c>
      <c r="I1085" s="20" t="s">
        <v>2734</v>
      </c>
      <c r="J1085" s="13">
        <v>4298</v>
      </c>
      <c r="K1085" t="s">
        <v>79</v>
      </c>
      <c r="L1085" t="s">
        <v>78</v>
      </c>
      <c r="M1085" s="20" t="str">
        <f t="shared" si="148"/>
        <v>S</v>
      </c>
      <c r="N1085" s="3">
        <v>7</v>
      </c>
      <c r="O1085" s="23">
        <f t="shared" si="149"/>
        <v>7</v>
      </c>
      <c r="P1085" s="3">
        <v>49.6</v>
      </c>
      <c r="Q1085" s="3">
        <f>VLOOKUP(J1085,Aux_H_adj!$X$2:$Y$922,2,FALSE)</f>
        <v>11.5</v>
      </c>
      <c r="R1085" s="3">
        <f>VLOOKUP(J1085,Aux_H_adj!$X$2:$Z$922,3,FALSE)</f>
        <v>49.6</v>
      </c>
      <c r="S1085" s="3">
        <f t="shared" si="146"/>
        <v>15.788170354716019</v>
      </c>
      <c r="T1085" s="3">
        <v>69.8</v>
      </c>
      <c r="U1085" s="23">
        <f t="shared" si="150"/>
        <v>60.47</v>
      </c>
      <c r="V1085" s="3">
        <f t="shared" si="147"/>
        <v>19.248198817533822</v>
      </c>
      <c r="W1085" s="27">
        <f t="shared" si="151"/>
        <v>1.9599999999999999E-2</v>
      </c>
      <c r="X1085" s="27">
        <f t="shared" si="152"/>
        <v>2.9100000000000001E-2</v>
      </c>
      <c r="Y1085" s="3">
        <f>VLOOKUP(K1085,SSP!$B$2:$D$113,3,FALSE)</f>
        <v>0.31000000000000155</v>
      </c>
      <c r="Z1085" s="3">
        <f>EXP(Ferez!$B$8+Ferez!$B$9*LN(X1085)+Ferez!$B$10*LN(O1085)+Ferez!$B$11*LN(Y1085))</f>
        <v>29.079699890441688</v>
      </c>
      <c r="AA1085" s="3">
        <f>EXP(Ferez!$C$8+Ferez!$C$9*LN(Z1085))</f>
        <v>9.1368786748832544</v>
      </c>
      <c r="AB1085" s="3">
        <f>Ferez!$D$8+Ferez!$D$9*Z1085+Ferez!$D$10*AA1085</f>
        <v>3.1728622041747978</v>
      </c>
      <c r="AC1085" s="3">
        <f t="shared" si="153"/>
        <v>41.389440769499743</v>
      </c>
      <c r="AD1085" s="3">
        <f>AC1085*Ferez!$D$19</f>
        <v>20.694720384749871</v>
      </c>
      <c r="AE1085" s="3">
        <f>(AD1085/1000)*(10000/Ferez!$D$21)</f>
        <v>0.51736800961874674</v>
      </c>
      <c r="AF1085" s="3">
        <f t="shared" si="154"/>
        <v>32.252562094616486</v>
      </c>
      <c r="AG1085" s="3">
        <f>AF1085*Ferez!$D$19</f>
        <v>16.126281047308243</v>
      </c>
      <c r="AH1085" s="3">
        <f>(AG1085/1000)*(10000/Ferez!$D$21)</f>
        <v>0.4031570261827061</v>
      </c>
      <c r="AI1085" s="3">
        <f>AE1085*Ferez!$D$20</f>
        <v>1.897016035268738</v>
      </c>
    </row>
    <row r="1086" spans="1:35" x14ac:dyDescent="0.25">
      <c r="A1086" s="4">
        <v>1770</v>
      </c>
      <c r="B1086" s="21" t="s">
        <v>3522</v>
      </c>
      <c r="C1086" s="104">
        <v>6</v>
      </c>
      <c r="D1086" s="22" t="s">
        <v>2723</v>
      </c>
      <c r="E1086" s="100">
        <v>42719</v>
      </c>
      <c r="F1086" s="100">
        <v>44204</v>
      </c>
      <c r="G1086" s="105">
        <v>4.0999999999999996</v>
      </c>
      <c r="H1086" s="20" t="s">
        <v>2732</v>
      </c>
      <c r="I1086" s="20" t="s">
        <v>2735</v>
      </c>
      <c r="J1086" s="13">
        <v>4298</v>
      </c>
      <c r="K1086" t="s">
        <v>79</v>
      </c>
      <c r="L1086" t="s">
        <v>78</v>
      </c>
      <c r="M1086" s="20" t="str">
        <f t="shared" si="148"/>
        <v>S</v>
      </c>
      <c r="N1086" s="3">
        <v>7</v>
      </c>
      <c r="O1086" s="23">
        <f t="shared" si="149"/>
        <v>3.88</v>
      </c>
      <c r="P1086" s="3">
        <v>11.5</v>
      </c>
      <c r="Q1086" s="3">
        <f>VLOOKUP(J1086,Aux_H_adj!$X$2:$Y$922,2,FALSE)</f>
        <v>11.5</v>
      </c>
      <c r="R1086" s="3">
        <f>VLOOKUP(J1086,Aux_H_adj!$X$2:$Z$922,3,FALSE)</f>
        <v>49.6</v>
      </c>
      <c r="S1086" s="3">
        <f t="shared" si="146"/>
        <v>3.6605636911135928</v>
      </c>
      <c r="T1086" s="3">
        <v>69.8</v>
      </c>
      <c r="U1086" s="23">
        <f t="shared" si="150"/>
        <v>14.02</v>
      </c>
      <c r="V1086" s="3">
        <f t="shared" si="147"/>
        <v>4.4627046042967455</v>
      </c>
      <c r="W1086" s="27">
        <f t="shared" si="151"/>
        <v>1.1000000000000001E-3</v>
      </c>
      <c r="X1086" s="27">
        <f t="shared" si="152"/>
        <v>1.6000000000000001E-3</v>
      </c>
      <c r="Y1086" s="3">
        <f>VLOOKUP(K1086,SSP!$B$2:$D$113,3,FALSE)</f>
        <v>0.31000000000000155</v>
      </c>
      <c r="Z1086" s="3">
        <f>EXP(Ferez!$B$8+Ferez!$B$9*LN(X1086)+Ferez!$B$10*LN(O1086)+Ferez!$B$11*LN(Y1086))</f>
        <v>1.0636228095240028</v>
      </c>
      <c r="AA1086" s="3">
        <f>EXP(Ferez!$C$8+Ferez!$C$9*LN(Z1086))</f>
        <v>0.78475424200549326</v>
      </c>
      <c r="AB1086" s="3">
        <f>Ferez!$D$8+Ferez!$D$9*Z1086+Ferez!$D$10*AA1086</f>
        <v>0.44672473105383398</v>
      </c>
      <c r="AC1086" s="3">
        <f t="shared" si="153"/>
        <v>2.29510178258333</v>
      </c>
      <c r="AD1086" s="3">
        <f>AC1086*Ferez!$D$19</f>
        <v>1.147550891291665</v>
      </c>
      <c r="AE1086" s="3">
        <f>(AD1086/1000)*(10000/Ferez!$D$21)</f>
        <v>2.8688772282291625E-2</v>
      </c>
      <c r="AF1086" s="3">
        <f t="shared" si="154"/>
        <v>1.5103475405778368</v>
      </c>
      <c r="AG1086" s="3">
        <f>AF1086*Ferez!$D$19</f>
        <v>0.75517377028891841</v>
      </c>
      <c r="AH1086" s="3">
        <f>(AG1086/1000)*(10000/Ferez!$D$21)</f>
        <v>1.8879344257222961E-2</v>
      </c>
      <c r="AI1086" s="3">
        <f>AE1086*Ferez!$D$20</f>
        <v>0.10519216503506928</v>
      </c>
    </row>
    <row r="1087" spans="1:35" x14ac:dyDescent="0.25">
      <c r="A1087" s="4">
        <v>1763</v>
      </c>
      <c r="B1087" s="21" t="s">
        <v>3522</v>
      </c>
      <c r="C1087" s="104">
        <v>6</v>
      </c>
      <c r="D1087" s="22" t="s">
        <v>2723</v>
      </c>
      <c r="E1087" s="100">
        <v>42719</v>
      </c>
      <c r="F1087" s="100">
        <v>44204</v>
      </c>
      <c r="G1087" s="105">
        <v>4.0999999999999996</v>
      </c>
      <c r="H1087" s="20" t="s">
        <v>2726</v>
      </c>
      <c r="I1087" s="20" t="s">
        <v>2727</v>
      </c>
      <c r="J1087" s="13">
        <v>4299</v>
      </c>
      <c r="K1087" t="s">
        <v>173</v>
      </c>
      <c r="L1087" t="s">
        <v>172</v>
      </c>
      <c r="M1087" s="20" t="str">
        <f t="shared" si="148"/>
        <v>S</v>
      </c>
      <c r="N1087" s="3">
        <v>6</v>
      </c>
      <c r="O1087" s="23">
        <f t="shared" si="149"/>
        <v>5.37</v>
      </c>
      <c r="P1087" s="3">
        <v>18.600000000000001</v>
      </c>
      <c r="Q1087" s="3">
        <f>VLOOKUP(J1087,Aux_H_adj!$X$2:$Y$922,2,FALSE)</f>
        <v>16.7</v>
      </c>
      <c r="R1087" s="3">
        <f>VLOOKUP(J1087,Aux_H_adj!$X$2:$Z$922,3,FALSE)</f>
        <v>25.7</v>
      </c>
      <c r="S1087" s="3">
        <f t="shared" si="146"/>
        <v>5.9205638830185068</v>
      </c>
      <c r="T1087" s="3">
        <v>54</v>
      </c>
      <c r="U1087" s="23">
        <f t="shared" si="150"/>
        <v>22.68</v>
      </c>
      <c r="V1087" s="3">
        <f t="shared" si="147"/>
        <v>7.2192682186483728</v>
      </c>
      <c r="W1087" s="27">
        <f t="shared" si="151"/>
        <v>2.8E-3</v>
      </c>
      <c r="X1087" s="27">
        <f t="shared" si="152"/>
        <v>4.1000000000000003E-3</v>
      </c>
      <c r="Y1087" s="3">
        <f>VLOOKUP(K1087,SSP!$B$2:$D$113,3,FALSE)</f>
        <v>0.47999999999999932</v>
      </c>
      <c r="Z1087" s="3">
        <f>EXP(Ferez!$B$8+Ferez!$B$9*LN(X1087)+Ferez!$B$10*LN(O1087)+Ferez!$B$11*LN(Y1087))</f>
        <v>5.5303369024458267</v>
      </c>
      <c r="AA1087" s="3">
        <f>EXP(Ferez!$C$8+Ferez!$C$9*LN(Z1087))</f>
        <v>2.6665973393215276</v>
      </c>
      <c r="AB1087" s="3">
        <f>Ferez!$D$8+Ferez!$D$9*Z1087+Ferez!$D$10*AA1087</f>
        <v>0.83392271977355903</v>
      </c>
      <c r="AC1087" s="3">
        <f t="shared" si="153"/>
        <v>9.0308569615409144</v>
      </c>
      <c r="AD1087" s="3">
        <f>AC1087*Ferez!$D$19</f>
        <v>4.5154284807704572</v>
      </c>
      <c r="AE1087" s="3">
        <f>(AD1087/1000)*(10000/Ferez!$D$21)</f>
        <v>0.11288571201926144</v>
      </c>
      <c r="AF1087" s="3">
        <f t="shared" si="154"/>
        <v>6.3642596222193859</v>
      </c>
      <c r="AG1087" s="3">
        <f>AF1087*Ferez!$D$19</f>
        <v>3.182129811109693</v>
      </c>
      <c r="AH1087" s="3">
        <f>(AG1087/1000)*(10000/Ferez!$D$21)</f>
        <v>7.9553245277742324E-2</v>
      </c>
      <c r="AI1087" s="3">
        <f>AE1087*Ferez!$D$20</f>
        <v>0.41391427740395859</v>
      </c>
    </row>
    <row r="1088" spans="1:35" x14ac:dyDescent="0.25">
      <c r="A1088" s="4">
        <v>1764</v>
      </c>
      <c r="B1088" s="21" t="s">
        <v>3522</v>
      </c>
      <c r="C1088" s="104">
        <v>6</v>
      </c>
      <c r="D1088" s="22" t="s">
        <v>2723</v>
      </c>
      <c r="E1088" s="100">
        <v>42719</v>
      </c>
      <c r="F1088" s="100">
        <v>44204</v>
      </c>
      <c r="G1088" s="105">
        <v>4.0999999999999996</v>
      </c>
      <c r="H1088" s="20" t="s">
        <v>2726</v>
      </c>
      <c r="I1088" s="20" t="s">
        <v>2728</v>
      </c>
      <c r="J1088" s="13">
        <v>4299</v>
      </c>
      <c r="K1088" t="s">
        <v>173</v>
      </c>
      <c r="L1088" t="s">
        <v>172</v>
      </c>
      <c r="M1088" s="20" t="str">
        <f t="shared" si="148"/>
        <v>S</v>
      </c>
      <c r="N1088" s="3">
        <v>6</v>
      </c>
      <c r="O1088" s="23">
        <f t="shared" si="149"/>
        <v>6</v>
      </c>
      <c r="P1088" s="3">
        <v>25.7</v>
      </c>
      <c r="Q1088" s="3">
        <f>VLOOKUP(J1088,Aux_H_adj!$X$2:$Y$922,2,FALSE)</f>
        <v>16.7</v>
      </c>
      <c r="R1088" s="3">
        <f>VLOOKUP(J1088,Aux_H_adj!$X$2:$Z$922,3,FALSE)</f>
        <v>25.7</v>
      </c>
      <c r="S1088" s="3">
        <f t="shared" si="146"/>
        <v>8.1805640749234207</v>
      </c>
      <c r="T1088" s="3">
        <v>54</v>
      </c>
      <c r="U1088" s="23">
        <f t="shared" si="150"/>
        <v>31.33</v>
      </c>
      <c r="V1088" s="3">
        <f t="shared" si="147"/>
        <v>9.9726487341381613</v>
      </c>
      <c r="W1088" s="27">
        <f t="shared" si="151"/>
        <v>5.3E-3</v>
      </c>
      <c r="X1088" s="27">
        <f t="shared" si="152"/>
        <v>7.7999999999999996E-3</v>
      </c>
      <c r="Y1088" s="3">
        <f>VLOOKUP(K1088,SSP!$B$2:$D$113,3,FALSE)</f>
        <v>0.47999999999999932</v>
      </c>
      <c r="Z1088" s="3">
        <f>EXP(Ferez!$B$8+Ferez!$B$9*LN(X1088)+Ferez!$B$10*LN(O1088)+Ferez!$B$11*LN(Y1088))</f>
        <v>11.298068184921275</v>
      </c>
      <c r="AA1088" s="3">
        <f>EXP(Ferez!$C$8+Ferez!$C$9*LN(Z1088))</f>
        <v>4.5305983756559947</v>
      </c>
      <c r="AB1088" s="3">
        <f>Ferez!$D$8+Ferez!$D$9*Z1088+Ferez!$D$10*AA1088</f>
        <v>1.3826971754781061</v>
      </c>
      <c r="AC1088" s="3">
        <f t="shared" si="153"/>
        <v>17.211363736055375</v>
      </c>
      <c r="AD1088" s="3">
        <f>AC1088*Ferez!$D$19</f>
        <v>8.6056818680276876</v>
      </c>
      <c r="AE1088" s="3">
        <f>(AD1088/1000)*(10000/Ferez!$D$21)</f>
        <v>0.2151420467006922</v>
      </c>
      <c r="AF1088" s="3">
        <f t="shared" si="154"/>
        <v>12.680765360399381</v>
      </c>
      <c r="AG1088" s="3">
        <f>AF1088*Ferez!$D$19</f>
        <v>6.3403826801996903</v>
      </c>
      <c r="AH1088" s="3">
        <f>(AG1088/1000)*(10000/Ferez!$D$21)</f>
        <v>0.15850956700499225</v>
      </c>
      <c r="AI1088" s="3">
        <f>AE1088*Ferez!$D$20</f>
        <v>0.78885417123587143</v>
      </c>
    </row>
    <row r="1089" spans="1:35" x14ac:dyDescent="0.25">
      <c r="A1089" s="4">
        <v>1765</v>
      </c>
      <c r="B1089" s="21" t="s">
        <v>3522</v>
      </c>
      <c r="C1089" s="104">
        <v>6</v>
      </c>
      <c r="D1089" s="22" t="s">
        <v>2723</v>
      </c>
      <c r="E1089" s="100">
        <v>42719</v>
      </c>
      <c r="F1089" s="100">
        <v>44204</v>
      </c>
      <c r="G1089" s="105">
        <v>4.0999999999999996</v>
      </c>
      <c r="H1089" s="20" t="s">
        <v>2726</v>
      </c>
      <c r="I1089" s="20" t="s">
        <v>2729</v>
      </c>
      <c r="J1089" s="13">
        <v>4299</v>
      </c>
      <c r="K1089" t="s">
        <v>173</v>
      </c>
      <c r="L1089" t="s">
        <v>172</v>
      </c>
      <c r="M1089" s="20" t="str">
        <f t="shared" si="148"/>
        <v>S</v>
      </c>
      <c r="N1089" s="3">
        <v>6</v>
      </c>
      <c r="O1089" s="23">
        <f t="shared" si="149"/>
        <v>6</v>
      </c>
      <c r="P1089" s="3">
        <v>22.8</v>
      </c>
      <c r="Q1089" s="3">
        <f>VLOOKUP(J1089,Aux_H_adj!$X$2:$Y$922,2,FALSE)</f>
        <v>16.7</v>
      </c>
      <c r="R1089" s="3">
        <f>VLOOKUP(J1089,Aux_H_adj!$X$2:$Z$922,3,FALSE)</f>
        <v>25.7</v>
      </c>
      <c r="S1089" s="3">
        <f t="shared" si="146"/>
        <v>7.2574654049904277</v>
      </c>
      <c r="T1089" s="3">
        <v>54</v>
      </c>
      <c r="U1089" s="23">
        <f t="shared" si="150"/>
        <v>27.8</v>
      </c>
      <c r="V1089" s="3">
        <f t="shared" si="147"/>
        <v>8.8490148359093812</v>
      </c>
      <c r="W1089" s="27">
        <f t="shared" si="151"/>
        <v>4.1000000000000003E-3</v>
      </c>
      <c r="X1089" s="27">
        <f t="shared" si="152"/>
        <v>6.1999999999999998E-3</v>
      </c>
      <c r="Y1089" s="3">
        <f>VLOOKUP(K1089,SSP!$B$2:$D$113,3,FALSE)</f>
        <v>0.47999999999999932</v>
      </c>
      <c r="Z1089" s="3">
        <f>EXP(Ferez!$B$8+Ferez!$B$9*LN(X1089)+Ferez!$B$10*LN(O1089)+Ferez!$B$11*LN(Y1089))</f>
        <v>9.0947532483503561</v>
      </c>
      <c r="AA1089" s="3">
        <f>EXP(Ferez!$C$8+Ferez!$C$9*LN(Z1089))</f>
        <v>3.8570222520283286</v>
      </c>
      <c r="AB1089" s="3">
        <f>Ferez!$D$8+Ferez!$D$9*Z1089+Ferez!$D$10*AA1089</f>
        <v>1.1697431385096948</v>
      </c>
      <c r="AC1089" s="3">
        <f t="shared" si="153"/>
        <v>14.121518638888379</v>
      </c>
      <c r="AD1089" s="3">
        <f>AC1089*Ferez!$D$19</f>
        <v>7.0607593194441893</v>
      </c>
      <c r="AE1089" s="3">
        <f>(AD1089/1000)*(10000/Ferez!$D$21)</f>
        <v>0.17651898298610474</v>
      </c>
      <c r="AF1089" s="3">
        <f t="shared" si="154"/>
        <v>10.264496386860051</v>
      </c>
      <c r="AG1089" s="3">
        <f>AF1089*Ferez!$D$19</f>
        <v>5.1322481934300255</v>
      </c>
      <c r="AH1089" s="3">
        <f>(AG1089/1000)*(10000/Ferez!$D$21)</f>
        <v>0.12830620483575064</v>
      </c>
      <c r="AI1089" s="3">
        <f>AE1089*Ferez!$D$20</f>
        <v>0.64723627094905067</v>
      </c>
    </row>
    <row r="1090" spans="1:35" x14ac:dyDescent="0.25">
      <c r="A1090" s="4">
        <v>1766</v>
      </c>
      <c r="B1090" s="21" t="s">
        <v>3522</v>
      </c>
      <c r="C1090" s="104">
        <v>6</v>
      </c>
      <c r="D1090" s="22" t="s">
        <v>2723</v>
      </c>
      <c r="E1090" s="100">
        <v>42719</v>
      </c>
      <c r="F1090" s="100">
        <v>44204</v>
      </c>
      <c r="G1090" s="105">
        <v>4.0999999999999996</v>
      </c>
      <c r="H1090" s="20" t="s">
        <v>2726</v>
      </c>
      <c r="I1090" s="20" t="s">
        <v>2730</v>
      </c>
      <c r="J1090" s="13">
        <v>4299</v>
      </c>
      <c r="K1090" t="s">
        <v>173</v>
      </c>
      <c r="L1090" t="s">
        <v>172</v>
      </c>
      <c r="M1090" s="20" t="str">
        <f t="shared" si="148"/>
        <v>S</v>
      </c>
      <c r="N1090" s="3">
        <v>6</v>
      </c>
      <c r="O1090" s="23">
        <f t="shared" si="149"/>
        <v>5.04</v>
      </c>
      <c r="P1090" s="3">
        <v>16.7</v>
      </c>
      <c r="Q1090" s="3">
        <f>VLOOKUP(J1090,Aux_H_adj!$X$2:$Y$922,2,FALSE)</f>
        <v>16.7</v>
      </c>
      <c r="R1090" s="3">
        <f>VLOOKUP(J1090,Aux_H_adj!$X$2:$Z$922,3,FALSE)</f>
        <v>25.7</v>
      </c>
      <c r="S1090" s="3">
        <f t="shared" ref="S1090:S1153" si="155">P1090/PI()</f>
        <v>5.3157750992693042</v>
      </c>
      <c r="T1090" s="3">
        <v>54</v>
      </c>
      <c r="U1090" s="23">
        <f t="shared" si="150"/>
        <v>20.36</v>
      </c>
      <c r="V1090" s="3">
        <f t="shared" ref="V1090:V1153" si="156">U1090/PI()</f>
        <v>6.480789282701978</v>
      </c>
      <c r="W1090" s="27">
        <f t="shared" si="151"/>
        <v>2.2000000000000001E-3</v>
      </c>
      <c r="X1090" s="27">
        <f t="shared" si="152"/>
        <v>3.3E-3</v>
      </c>
      <c r="Y1090" s="3">
        <f>VLOOKUP(K1090,SSP!$B$2:$D$113,3,FALSE)</f>
        <v>0.47999999999999932</v>
      </c>
      <c r="Z1090" s="3">
        <f>EXP(Ferez!$B$8+Ferez!$B$9*LN(X1090)+Ferez!$B$10*LN(O1090)+Ferez!$B$11*LN(Y1090))</f>
        <v>4.2382803931206539</v>
      </c>
      <c r="AA1090" s="3">
        <f>EXP(Ferez!$C$8+Ferez!$C$9*LN(Z1090))</f>
        <v>2.1888397935334845</v>
      </c>
      <c r="AB1090" s="3">
        <f>Ferez!$D$8+Ferez!$D$9*Z1090+Ferez!$D$10*AA1090</f>
        <v>0.71617910415931441</v>
      </c>
      <c r="AC1090" s="3">
        <f t="shared" si="153"/>
        <v>7.1432992908134523</v>
      </c>
      <c r="AD1090" s="3">
        <f>AC1090*Ferez!$D$19</f>
        <v>3.5716496454067261</v>
      </c>
      <c r="AE1090" s="3">
        <f>(AD1090/1000)*(10000/Ferez!$D$21)</f>
        <v>8.9291241135168148E-2</v>
      </c>
      <c r="AF1090" s="3">
        <f t="shared" si="154"/>
        <v>4.9544594972799683</v>
      </c>
      <c r="AG1090" s="3">
        <f>AF1090*Ferez!$D$19</f>
        <v>2.4772297486399841</v>
      </c>
      <c r="AH1090" s="3">
        <f>(AG1090/1000)*(10000/Ferez!$D$21)</f>
        <v>6.1930743715999603E-2</v>
      </c>
      <c r="AI1090" s="3">
        <f>AE1090*Ferez!$D$20</f>
        <v>0.32740121749561651</v>
      </c>
    </row>
    <row r="1091" spans="1:35" x14ac:dyDescent="0.25">
      <c r="A1091" s="4">
        <v>1767</v>
      </c>
      <c r="B1091" s="21" t="s">
        <v>3522</v>
      </c>
      <c r="C1091" s="104">
        <v>6</v>
      </c>
      <c r="D1091" s="22" t="s">
        <v>2723</v>
      </c>
      <c r="E1091" s="100">
        <v>42719</v>
      </c>
      <c r="F1091" s="100">
        <v>44204</v>
      </c>
      <c r="G1091" s="105">
        <v>4.0999999999999996</v>
      </c>
      <c r="H1091" s="20" t="s">
        <v>2726</v>
      </c>
      <c r="I1091" s="20" t="s">
        <v>2731</v>
      </c>
      <c r="J1091" s="13">
        <v>4299</v>
      </c>
      <c r="K1091" t="s">
        <v>173</v>
      </c>
      <c r="L1091" t="s">
        <v>172</v>
      </c>
      <c r="M1091" s="20" t="str">
        <f t="shared" ref="M1091:M1154" si="157">IF(J1092=J1091,"S",IF(J1090=J1091,"S","N"))</f>
        <v>S</v>
      </c>
      <c r="N1091" s="3">
        <v>6</v>
      </c>
      <c r="O1091" s="23">
        <f t="shared" ref="O1091:O1154" si="158">IF(M1091="N",N1091,IF(P1091=R1091,N1091,IF(ROUND(3.1139*LN(P1091)-3.7295,2)&gt;=N1091,N1091,ROUND(3.1139*LN(P1091)-3.7295,2))))</f>
        <v>5.34</v>
      </c>
      <c r="P1091" s="3">
        <v>18.399999999999999</v>
      </c>
      <c r="Q1091" s="3">
        <f>VLOOKUP(J1091,Aux_H_adj!$X$2:$Y$922,2,FALSE)</f>
        <v>16.7</v>
      </c>
      <c r="R1091" s="3">
        <f>VLOOKUP(J1091,Aux_H_adj!$X$2:$Z$922,3,FALSE)</f>
        <v>25.7</v>
      </c>
      <c r="S1091" s="3">
        <f t="shared" si="155"/>
        <v>5.856901905781748</v>
      </c>
      <c r="T1091" s="3">
        <v>54</v>
      </c>
      <c r="U1091" s="23">
        <f t="shared" ref="U1091:U1154" si="159">IF(M1091="N",T1091,ROUND(1.2191*P1091,2))</f>
        <v>22.43</v>
      </c>
      <c r="V1091" s="3">
        <f t="shared" si="156"/>
        <v>7.1396907471024251</v>
      </c>
      <c r="W1091" s="27">
        <f t="shared" ref="W1091:W1154" si="160">ROUND(PI()*((S1091/100)/2)^2,4)</f>
        <v>2.7000000000000001E-3</v>
      </c>
      <c r="X1091" s="27">
        <f t="shared" ref="X1091:X1154" si="161">ROUND(PI()*((V1091/100)/2)^2,4)</f>
        <v>4.0000000000000001E-3</v>
      </c>
      <c r="Y1091" s="3">
        <f>VLOOKUP(K1091,SSP!$B$2:$D$113,3,FALSE)</f>
        <v>0.47999999999999932</v>
      </c>
      <c r="Z1091" s="3">
        <f>EXP(Ferez!$B$8+Ferez!$B$9*LN(X1091)+Ferez!$B$10*LN(O1091)+Ferez!$B$11*LN(Y1091))</f>
        <v>5.3737677847304575</v>
      </c>
      <c r="AA1091" s="3">
        <f>EXP(Ferez!$C$8+Ferez!$C$9*LN(Z1091))</f>
        <v>2.6103760554894517</v>
      </c>
      <c r="AB1091" s="3">
        <f>Ferez!$D$8+Ferez!$D$9*Z1091+Ferez!$D$10*AA1091</f>
        <v>0.819510551695393</v>
      </c>
      <c r="AC1091" s="3">
        <f t="shared" ref="AC1091:AC1154" si="162">Z1091+AA1091+AB1091</f>
        <v>8.8036543919153019</v>
      </c>
      <c r="AD1091" s="3">
        <f>AC1091*Ferez!$D$19</f>
        <v>4.4018271959576509</v>
      </c>
      <c r="AE1091" s="3">
        <f>(AD1091/1000)*(10000/Ferez!$D$21)</f>
        <v>0.11004567989894128</v>
      </c>
      <c r="AF1091" s="3">
        <f t="shared" ref="AF1091:AF1154" si="163">Z1091+AB1091</f>
        <v>6.1932783364258501</v>
      </c>
      <c r="AG1091" s="3">
        <f>AF1091*Ferez!$D$19</f>
        <v>3.0966391682129251</v>
      </c>
      <c r="AH1091" s="3">
        <f>(AG1091/1000)*(10000/Ferez!$D$21)</f>
        <v>7.7415979205323129E-2</v>
      </c>
      <c r="AI1091" s="3">
        <f>AE1091*Ferez!$D$20</f>
        <v>0.403500826296118</v>
      </c>
    </row>
    <row r="1092" spans="1:35" x14ac:dyDescent="0.25">
      <c r="A1092" s="4">
        <v>1762</v>
      </c>
      <c r="B1092" s="21" t="s">
        <v>3522</v>
      </c>
      <c r="C1092" s="104">
        <v>6</v>
      </c>
      <c r="D1092" s="22" t="s">
        <v>2723</v>
      </c>
      <c r="E1092" s="100">
        <v>42719</v>
      </c>
      <c r="F1092" s="100">
        <v>44204</v>
      </c>
      <c r="G1092" s="105">
        <v>4.0999999999999996</v>
      </c>
      <c r="H1092" s="20" t="s">
        <v>2724</v>
      </c>
      <c r="I1092" s="20" t="s">
        <v>2725</v>
      </c>
      <c r="J1092" s="13">
        <v>4300</v>
      </c>
      <c r="K1092" t="s">
        <v>197</v>
      </c>
      <c r="L1092" t="s">
        <v>67</v>
      </c>
      <c r="M1092" s="20" t="str">
        <f t="shared" si="157"/>
        <v>N</v>
      </c>
      <c r="N1092" s="3">
        <v>8</v>
      </c>
      <c r="O1092" s="23">
        <f t="shared" si="158"/>
        <v>8</v>
      </c>
      <c r="P1092" s="3">
        <v>50.4</v>
      </c>
      <c r="Q1092" s="3">
        <f>VLOOKUP(J1092,Aux_H_adj!$X$2:$Y$922,2,FALSE)</f>
        <v>50.4</v>
      </c>
      <c r="R1092" s="3">
        <f>VLOOKUP(J1092,Aux_H_adj!$X$2:$Z$922,3,FALSE)</f>
        <v>50.4</v>
      </c>
      <c r="S1092" s="3">
        <f t="shared" si="155"/>
        <v>16.042818263663051</v>
      </c>
      <c r="T1092" s="3">
        <v>67.599999999999994</v>
      </c>
      <c r="U1092" s="23">
        <f t="shared" si="159"/>
        <v>67.599999999999994</v>
      </c>
      <c r="V1092" s="3">
        <f t="shared" si="156"/>
        <v>21.517748306024249</v>
      </c>
      <c r="W1092" s="27">
        <f t="shared" si="160"/>
        <v>2.0199999999999999E-2</v>
      </c>
      <c r="X1092" s="27">
        <f t="shared" si="161"/>
        <v>3.6400000000000002E-2</v>
      </c>
      <c r="Y1092" s="3">
        <f>VLOOKUP(K1092,SSP!$B$2:$D$113,3,FALSE)</f>
        <v>0.41000000000000009</v>
      </c>
      <c r="Z1092" s="3">
        <f>EXP(Ferez!$B$8+Ferez!$B$9*LN(X1092)+Ferez!$B$10*LN(O1092)+Ferez!$B$11*LN(Y1092))</f>
        <v>54.365387390365747</v>
      </c>
      <c r="AA1092" s="3">
        <f>EXP(Ferez!$C$8+Ferez!$C$9*LN(Z1092))</f>
        <v>14.535007852589741</v>
      </c>
      <c r="AB1092" s="3">
        <f>Ferez!$D$8+Ferez!$D$9*Z1092+Ferez!$D$10*AA1092</f>
        <v>5.8178279258386016</v>
      </c>
      <c r="AC1092" s="3">
        <f t="shared" si="162"/>
        <v>74.718223168794083</v>
      </c>
      <c r="AD1092" s="3">
        <f>AC1092*Ferez!$D$19</f>
        <v>37.359111584397041</v>
      </c>
      <c r="AE1092" s="3">
        <f>(AD1092/1000)*(10000/Ferez!$D$21)</f>
        <v>0.93397778960992595</v>
      </c>
      <c r="AF1092" s="3">
        <f t="shared" si="163"/>
        <v>60.183215316204347</v>
      </c>
      <c r="AG1092" s="3">
        <f>AF1092*Ferez!$D$19</f>
        <v>30.091607658102173</v>
      </c>
      <c r="AH1092" s="3">
        <f>(AG1092/1000)*(10000/Ferez!$D$21)</f>
        <v>0.75229019145255427</v>
      </c>
      <c r="AI1092" s="3">
        <f>AE1092*Ferez!$D$20</f>
        <v>3.4245852285697285</v>
      </c>
    </row>
    <row r="1093" spans="1:35" x14ac:dyDescent="0.25">
      <c r="A1093" s="4">
        <v>1949</v>
      </c>
      <c r="B1093" s="21" t="s">
        <v>3522</v>
      </c>
      <c r="C1093" s="104">
        <v>6</v>
      </c>
      <c r="D1093" s="22" t="s">
        <v>2873</v>
      </c>
      <c r="E1093" s="100">
        <v>42719</v>
      </c>
      <c r="F1093" s="100">
        <v>44204</v>
      </c>
      <c r="G1093" s="105">
        <v>4.0999999999999996</v>
      </c>
      <c r="H1093" s="20" t="s">
        <v>2983</v>
      </c>
      <c r="I1093" s="20" t="s">
        <v>2984</v>
      </c>
      <c r="J1093" s="13">
        <v>4123</v>
      </c>
      <c r="K1093" t="s">
        <v>9</v>
      </c>
      <c r="L1093" t="s">
        <v>232</v>
      </c>
      <c r="M1093" s="20" t="str">
        <f t="shared" si="157"/>
        <v>N</v>
      </c>
      <c r="N1093" s="3">
        <v>8.3000000000000007</v>
      </c>
      <c r="O1093" s="23">
        <f t="shared" si="158"/>
        <v>8.3000000000000007</v>
      </c>
      <c r="P1093" s="3">
        <v>38.200000000000003</v>
      </c>
      <c r="Q1093" s="3">
        <f>VLOOKUP(J1093,Aux_H_adj!$X$2:$Y$922,2,FALSE)</f>
        <v>38.200000000000003</v>
      </c>
      <c r="R1093" s="3">
        <f>VLOOKUP(J1093,Aux_H_adj!$X$2:$Z$922,3,FALSE)</f>
        <v>38.200000000000003</v>
      </c>
      <c r="S1093" s="3">
        <f t="shared" si="155"/>
        <v>12.159437652220806</v>
      </c>
      <c r="T1093" s="3">
        <v>50.2</v>
      </c>
      <c r="U1093" s="23">
        <f t="shared" si="159"/>
        <v>50.2</v>
      </c>
      <c r="V1093" s="3">
        <f t="shared" si="156"/>
        <v>15.979156286426294</v>
      </c>
      <c r="W1093" s="27">
        <f t="shared" si="160"/>
        <v>1.1599999999999999E-2</v>
      </c>
      <c r="X1093" s="27">
        <f t="shared" si="161"/>
        <v>2.01E-2</v>
      </c>
      <c r="Y1093" s="3">
        <f>VLOOKUP(K1093,SSP!$B$2:$D$113,3,FALSE)</f>
        <v>0.76000000000000079</v>
      </c>
      <c r="Z1093" s="3">
        <f>EXP(Ferez!$B$8+Ferez!$B$9*LN(X1093)+Ferez!$B$10*LN(O1093)+Ferez!$B$11*LN(Y1093))</f>
        <v>60.390995366979006</v>
      </c>
      <c r="AA1093" s="3">
        <f>EXP(Ferez!$C$8+Ferez!$C$9*LN(Z1093))</f>
        <v>15.713972152239647</v>
      </c>
      <c r="AB1093" s="3">
        <f>Ferez!$D$8+Ferez!$D$9*Z1093+Ferez!$D$10*AA1093</f>
        <v>6.4573876611259848</v>
      </c>
      <c r="AC1093" s="3">
        <f t="shared" si="162"/>
        <v>82.562355180344639</v>
      </c>
      <c r="AD1093" s="3">
        <f>AC1093*Ferez!$D$19</f>
        <v>41.281177590172319</v>
      </c>
      <c r="AE1093" s="3">
        <f>(AD1093/1000)*(10000/Ferez!$D$21)</f>
        <v>1.0320294397543079</v>
      </c>
      <c r="AF1093" s="3">
        <f t="shared" si="163"/>
        <v>66.84838302810499</v>
      </c>
      <c r="AG1093" s="3">
        <f>AF1093*Ferez!$D$19</f>
        <v>33.424191514052495</v>
      </c>
      <c r="AH1093" s="3">
        <f>(AG1093/1000)*(10000/Ferez!$D$21)</f>
        <v>0.83560478785131231</v>
      </c>
      <c r="AI1093" s="3">
        <f>AE1093*Ferez!$D$20</f>
        <v>3.7841079457657956</v>
      </c>
    </row>
    <row r="1094" spans="1:35" x14ac:dyDescent="0.25">
      <c r="A1094" s="4">
        <v>1947</v>
      </c>
      <c r="B1094" s="21" t="s">
        <v>3522</v>
      </c>
      <c r="C1094" s="104">
        <v>6</v>
      </c>
      <c r="D1094" s="22" t="s">
        <v>2873</v>
      </c>
      <c r="E1094" s="100">
        <v>42719</v>
      </c>
      <c r="F1094" s="100">
        <v>44204</v>
      </c>
      <c r="G1094" s="105">
        <v>4.0999999999999996</v>
      </c>
      <c r="H1094" s="20" t="s">
        <v>2980</v>
      </c>
      <c r="I1094" s="20" t="s">
        <v>2981</v>
      </c>
      <c r="J1094" s="13">
        <v>4124</v>
      </c>
      <c r="K1094" t="s">
        <v>173</v>
      </c>
      <c r="L1094" t="s">
        <v>172</v>
      </c>
      <c r="M1094" s="20" t="str">
        <f t="shared" si="157"/>
        <v>S</v>
      </c>
      <c r="N1094" s="3">
        <v>6.9</v>
      </c>
      <c r="O1094" s="23">
        <f t="shared" si="158"/>
        <v>6.9</v>
      </c>
      <c r="P1094" s="3">
        <v>22.4</v>
      </c>
      <c r="Q1094" s="3">
        <f>VLOOKUP(J1094,Aux_H_adj!$X$2:$Y$922,2,FALSE)</f>
        <v>12.5</v>
      </c>
      <c r="R1094" s="3">
        <f>VLOOKUP(J1094,Aux_H_adj!$X$2:$Z$922,3,FALSE)</f>
        <v>22.4</v>
      </c>
      <c r="S1094" s="3">
        <f t="shared" si="155"/>
        <v>7.130141450516911</v>
      </c>
      <c r="T1094" s="3">
        <v>34.4</v>
      </c>
      <c r="U1094" s="23">
        <f t="shared" si="159"/>
        <v>27.31</v>
      </c>
      <c r="V1094" s="3">
        <f t="shared" si="156"/>
        <v>8.6930429916793237</v>
      </c>
      <c r="W1094" s="27">
        <f t="shared" si="160"/>
        <v>4.0000000000000001E-3</v>
      </c>
      <c r="X1094" s="27">
        <f t="shared" si="161"/>
        <v>5.8999999999999999E-3</v>
      </c>
      <c r="Y1094" s="3">
        <f>VLOOKUP(K1094,SSP!$B$2:$D$113,3,FALSE)</f>
        <v>0.47999999999999932</v>
      </c>
      <c r="Z1094" s="3">
        <f>EXP(Ferez!$B$8+Ferez!$B$9*LN(X1094)+Ferez!$B$10*LN(O1094)+Ferez!$B$11*LN(Y1094))</f>
        <v>9.9265050987431653</v>
      </c>
      <c r="AA1094" s="3">
        <f>EXP(Ferez!$C$8+Ferez!$C$9*LN(Z1094))</f>
        <v>4.1157695302270403</v>
      </c>
      <c r="AB1094" s="3">
        <f>Ferez!$D$8+Ferez!$D$9*Z1094+Ferez!$D$10*AA1094</f>
        <v>1.2497477433002215</v>
      </c>
      <c r="AC1094" s="3">
        <f t="shared" si="162"/>
        <v>15.292022372270427</v>
      </c>
      <c r="AD1094" s="3">
        <f>AC1094*Ferez!$D$19</f>
        <v>7.6460111861352136</v>
      </c>
      <c r="AE1094" s="3">
        <f>(AD1094/1000)*(10000/Ferez!$D$21)</f>
        <v>0.19115027965338033</v>
      </c>
      <c r="AF1094" s="3">
        <f t="shared" si="163"/>
        <v>11.176252842043386</v>
      </c>
      <c r="AG1094" s="3">
        <f>AF1094*Ferez!$D$19</f>
        <v>5.588126421021693</v>
      </c>
      <c r="AH1094" s="3">
        <f>(AG1094/1000)*(10000/Ferez!$D$21)</f>
        <v>0.13970316052554232</v>
      </c>
      <c r="AI1094" s="3">
        <f>AE1094*Ferez!$D$20</f>
        <v>0.70088435872906119</v>
      </c>
    </row>
    <row r="1095" spans="1:35" x14ac:dyDescent="0.25">
      <c r="A1095" s="4">
        <v>1948</v>
      </c>
      <c r="B1095" s="21" t="s">
        <v>3522</v>
      </c>
      <c r="C1095" s="104">
        <v>6</v>
      </c>
      <c r="D1095" s="22" t="s">
        <v>2873</v>
      </c>
      <c r="E1095" s="100">
        <v>42719</v>
      </c>
      <c r="F1095" s="100">
        <v>44204</v>
      </c>
      <c r="G1095" s="105">
        <v>4.0999999999999996</v>
      </c>
      <c r="H1095" s="20" t="s">
        <v>2980</v>
      </c>
      <c r="I1095" s="20" t="s">
        <v>2982</v>
      </c>
      <c r="J1095" s="13">
        <v>4124</v>
      </c>
      <c r="K1095" t="s">
        <v>173</v>
      </c>
      <c r="L1095" t="s">
        <v>172</v>
      </c>
      <c r="M1095" s="20" t="str">
        <f t="shared" si="157"/>
        <v>S</v>
      </c>
      <c r="N1095" s="3">
        <v>6.9</v>
      </c>
      <c r="O1095" s="23">
        <f t="shared" si="158"/>
        <v>4.1399999999999997</v>
      </c>
      <c r="P1095" s="3">
        <v>12.5</v>
      </c>
      <c r="Q1095" s="3">
        <f>VLOOKUP(J1095,Aux_H_adj!$X$2:$Y$922,2,FALSE)</f>
        <v>12.5</v>
      </c>
      <c r="R1095" s="3">
        <f>VLOOKUP(J1095,Aux_H_adj!$X$2:$Z$922,3,FALSE)</f>
        <v>22.4</v>
      </c>
      <c r="S1095" s="3">
        <f t="shared" si="155"/>
        <v>3.9788735772973833</v>
      </c>
      <c r="T1095" s="3">
        <v>34.4</v>
      </c>
      <c r="U1095" s="23">
        <f t="shared" si="159"/>
        <v>15.24</v>
      </c>
      <c r="V1095" s="3">
        <f t="shared" si="156"/>
        <v>4.8510426654409704</v>
      </c>
      <c r="W1095" s="27">
        <f t="shared" si="160"/>
        <v>1.1999999999999999E-3</v>
      </c>
      <c r="X1095" s="27">
        <f t="shared" si="161"/>
        <v>1.8E-3</v>
      </c>
      <c r="Y1095" s="3">
        <f>VLOOKUP(K1095,SSP!$B$2:$D$113,3,FALSE)</f>
        <v>0.47999999999999932</v>
      </c>
      <c r="Z1095" s="3">
        <f>EXP(Ferez!$B$8+Ferez!$B$9*LN(X1095)+Ferez!$B$10*LN(O1095)+Ferez!$B$11*LN(Y1095))</f>
        <v>1.9783528538243247</v>
      </c>
      <c r="AA1095" s="3">
        <f>EXP(Ferez!$C$8+Ferez!$C$9*LN(Z1095))</f>
        <v>1.2436739601740567</v>
      </c>
      <c r="AB1095" s="3">
        <f>Ferez!$D$8+Ferez!$D$9*Z1095+Ferez!$D$10*AA1095</f>
        <v>0.51967761570272297</v>
      </c>
      <c r="AC1095" s="3">
        <f t="shared" si="162"/>
        <v>3.7417044297011044</v>
      </c>
      <c r="AD1095" s="3">
        <f>AC1095*Ferez!$D$19</f>
        <v>1.8708522148505522</v>
      </c>
      <c r="AE1095" s="3">
        <f>(AD1095/1000)*(10000/Ferez!$D$21)</f>
        <v>4.6771305371263804E-2</v>
      </c>
      <c r="AF1095" s="3">
        <f t="shared" si="163"/>
        <v>2.4980304695270474</v>
      </c>
      <c r="AG1095" s="3">
        <f>AF1095*Ferez!$D$19</f>
        <v>1.2490152347635237</v>
      </c>
      <c r="AH1095" s="3">
        <f>(AG1095/1000)*(10000/Ferez!$D$21)</f>
        <v>3.1225380869088094E-2</v>
      </c>
      <c r="AI1095" s="3">
        <f>AE1095*Ferez!$D$20</f>
        <v>0.17149478636130061</v>
      </c>
    </row>
    <row r="1096" spans="1:35" x14ac:dyDescent="0.25">
      <c r="A1096" s="4">
        <v>1943</v>
      </c>
      <c r="B1096" s="21" t="s">
        <v>3522</v>
      </c>
      <c r="C1096" s="104">
        <v>6</v>
      </c>
      <c r="D1096" s="22" t="s">
        <v>2873</v>
      </c>
      <c r="E1096" s="100">
        <v>42719</v>
      </c>
      <c r="F1096" s="100">
        <v>44204</v>
      </c>
      <c r="G1096" s="105">
        <v>4.0999999999999996</v>
      </c>
      <c r="H1096" s="20" t="s">
        <v>2974</v>
      </c>
      <c r="I1096" s="20" t="s">
        <v>2975</v>
      </c>
      <c r="J1096" s="13">
        <v>4125</v>
      </c>
      <c r="K1096" t="s">
        <v>9</v>
      </c>
      <c r="L1096" t="s">
        <v>232</v>
      </c>
      <c r="M1096" s="20" t="str">
        <f t="shared" si="157"/>
        <v>S</v>
      </c>
      <c r="N1096" s="3">
        <v>8</v>
      </c>
      <c r="O1096" s="23">
        <f t="shared" si="158"/>
        <v>8</v>
      </c>
      <c r="P1096" s="3">
        <v>39</v>
      </c>
      <c r="Q1096" s="3">
        <f>VLOOKUP(J1096,Aux_H_adj!$X$2:$Y$922,2,FALSE)</f>
        <v>26</v>
      </c>
      <c r="R1096" s="3">
        <f>VLOOKUP(J1096,Aux_H_adj!$X$2:$Z$922,3,FALSE)</f>
        <v>39</v>
      </c>
      <c r="S1096" s="3">
        <f t="shared" si="155"/>
        <v>12.414085561167836</v>
      </c>
      <c r="T1096" s="3">
        <v>91.5</v>
      </c>
      <c r="U1096" s="23">
        <f t="shared" si="159"/>
        <v>47.54</v>
      </c>
      <c r="V1096" s="3">
        <f t="shared" si="156"/>
        <v>15.132451989177408</v>
      </c>
      <c r="W1096" s="27">
        <f t="shared" si="160"/>
        <v>1.21E-2</v>
      </c>
      <c r="X1096" s="27">
        <f t="shared" si="161"/>
        <v>1.7999999999999999E-2</v>
      </c>
      <c r="Y1096" s="3">
        <f>VLOOKUP(K1096,SSP!$B$2:$D$113,3,FALSE)</f>
        <v>0.76000000000000079</v>
      </c>
      <c r="Z1096" s="3">
        <f>EXP(Ferez!$B$8+Ferez!$B$9*LN(X1096)+Ferez!$B$10*LN(O1096)+Ferez!$B$11*LN(Y1096))</f>
        <v>52.518851777483874</v>
      </c>
      <c r="AA1096" s="3">
        <f>EXP(Ferez!$C$8+Ferez!$C$9*LN(Z1096))</f>
        <v>14.167079489964967</v>
      </c>
      <c r="AB1096" s="3">
        <f>Ferez!$D$8+Ferez!$D$9*Z1096+Ferez!$D$10*AA1096</f>
        <v>5.6224083635235118</v>
      </c>
      <c r="AC1096" s="3">
        <f t="shared" si="162"/>
        <v>72.308339630972341</v>
      </c>
      <c r="AD1096" s="3">
        <f>AC1096*Ferez!$D$19</f>
        <v>36.154169815486171</v>
      </c>
      <c r="AE1096" s="3">
        <f>(AD1096/1000)*(10000/Ferez!$D$21)</f>
        <v>0.90385424538715431</v>
      </c>
      <c r="AF1096" s="3">
        <f t="shared" si="163"/>
        <v>58.141260141007386</v>
      </c>
      <c r="AG1096" s="3">
        <f>AF1096*Ferez!$D$19</f>
        <v>29.070630070503693</v>
      </c>
      <c r="AH1096" s="3">
        <f>(AG1096/1000)*(10000/Ferez!$D$21)</f>
        <v>0.72676575176259228</v>
      </c>
      <c r="AI1096" s="3">
        <f>AE1096*Ferez!$D$20</f>
        <v>3.3141322330862324</v>
      </c>
    </row>
    <row r="1097" spans="1:35" x14ac:dyDescent="0.25">
      <c r="A1097" s="4">
        <v>1944</v>
      </c>
      <c r="B1097" s="21" t="s">
        <v>3522</v>
      </c>
      <c r="C1097" s="104">
        <v>6</v>
      </c>
      <c r="D1097" s="22" t="s">
        <v>2873</v>
      </c>
      <c r="E1097" s="100">
        <v>42719</v>
      </c>
      <c r="F1097" s="100">
        <v>44204</v>
      </c>
      <c r="G1097" s="105">
        <v>4.0999999999999996</v>
      </c>
      <c r="H1097" s="20" t="s">
        <v>2974</v>
      </c>
      <c r="I1097" s="20" t="s">
        <v>2976</v>
      </c>
      <c r="J1097" s="13">
        <v>4125</v>
      </c>
      <c r="K1097" t="s">
        <v>9</v>
      </c>
      <c r="L1097" t="s">
        <v>232</v>
      </c>
      <c r="M1097" s="20" t="str">
        <f t="shared" si="157"/>
        <v>S</v>
      </c>
      <c r="N1097" s="3">
        <v>8</v>
      </c>
      <c r="O1097" s="23">
        <f t="shared" si="158"/>
        <v>7.51</v>
      </c>
      <c r="P1097" s="3">
        <v>37</v>
      </c>
      <c r="Q1097" s="3">
        <f>VLOOKUP(J1097,Aux_H_adj!$X$2:$Y$922,2,FALSE)</f>
        <v>26</v>
      </c>
      <c r="R1097" s="3">
        <f>VLOOKUP(J1097,Aux_H_adj!$X$2:$Z$922,3,FALSE)</f>
        <v>39</v>
      </c>
      <c r="S1097" s="3">
        <f t="shared" si="155"/>
        <v>11.777465788800255</v>
      </c>
      <c r="T1097" s="3">
        <v>91.5</v>
      </c>
      <c r="U1097" s="23">
        <f t="shared" si="159"/>
        <v>45.11</v>
      </c>
      <c r="V1097" s="3">
        <f t="shared" si="156"/>
        <v>14.358958965750798</v>
      </c>
      <c r="W1097" s="27">
        <f t="shared" si="160"/>
        <v>1.09E-2</v>
      </c>
      <c r="X1097" s="27">
        <f t="shared" si="161"/>
        <v>1.6199999999999999E-2</v>
      </c>
      <c r="Y1097" s="3">
        <f>VLOOKUP(K1097,SSP!$B$2:$D$113,3,FALSE)</f>
        <v>0.76000000000000079</v>
      </c>
      <c r="Z1097" s="3">
        <f>EXP(Ferez!$B$8+Ferez!$B$9*LN(X1097)+Ferez!$B$10*LN(O1097)+Ferez!$B$11*LN(Y1097))</f>
        <v>44.738842103170079</v>
      </c>
      <c r="AA1097" s="3">
        <f>EXP(Ferez!$C$8+Ferez!$C$9*LN(Z1097))</f>
        <v>12.578145130591732</v>
      </c>
      <c r="AB1097" s="3">
        <f>Ferez!$D$8+Ferez!$D$9*Z1097+Ferez!$D$10*AA1097</f>
        <v>4.8023872939513321</v>
      </c>
      <c r="AC1097" s="3">
        <f t="shared" si="162"/>
        <v>62.119374527713141</v>
      </c>
      <c r="AD1097" s="3">
        <f>AC1097*Ferez!$D$19</f>
        <v>31.059687263856571</v>
      </c>
      <c r="AE1097" s="3">
        <f>(AD1097/1000)*(10000/Ferez!$D$21)</f>
        <v>0.77649218159641431</v>
      </c>
      <c r="AF1097" s="3">
        <f t="shared" si="163"/>
        <v>49.541229397121413</v>
      </c>
      <c r="AG1097" s="3">
        <f>AF1097*Ferez!$D$19</f>
        <v>24.770614698560706</v>
      </c>
      <c r="AH1097" s="3">
        <f>(AG1097/1000)*(10000/Ferez!$D$21)</f>
        <v>0.61926536746401761</v>
      </c>
      <c r="AI1097" s="3">
        <f>AE1097*Ferez!$D$20</f>
        <v>2.8471379991868524</v>
      </c>
    </row>
    <row r="1098" spans="1:35" x14ac:dyDescent="0.25">
      <c r="A1098" s="4">
        <v>1945</v>
      </c>
      <c r="B1098" s="21" t="s">
        <v>3522</v>
      </c>
      <c r="C1098" s="104">
        <v>6</v>
      </c>
      <c r="D1098" s="22" t="s">
        <v>2873</v>
      </c>
      <c r="E1098" s="100">
        <v>42719</v>
      </c>
      <c r="F1098" s="100">
        <v>44204</v>
      </c>
      <c r="G1098" s="105">
        <v>4.0999999999999996</v>
      </c>
      <c r="H1098" s="20" t="s">
        <v>2974</v>
      </c>
      <c r="I1098" s="20" t="s">
        <v>2977</v>
      </c>
      <c r="J1098" s="13">
        <v>4125</v>
      </c>
      <c r="K1098" t="s">
        <v>9</v>
      </c>
      <c r="L1098" t="s">
        <v>232</v>
      </c>
      <c r="M1098" s="20" t="str">
        <f t="shared" si="157"/>
        <v>S</v>
      </c>
      <c r="N1098" s="3">
        <v>8</v>
      </c>
      <c r="O1098" s="23">
        <f t="shared" si="158"/>
        <v>6.42</v>
      </c>
      <c r="P1098" s="3">
        <v>26</v>
      </c>
      <c r="Q1098" s="3">
        <f>VLOOKUP(J1098,Aux_H_adj!$X$2:$Y$922,2,FALSE)</f>
        <v>26</v>
      </c>
      <c r="R1098" s="3">
        <f>VLOOKUP(J1098,Aux_H_adj!$X$2:$Z$922,3,FALSE)</f>
        <v>39</v>
      </c>
      <c r="S1098" s="3">
        <f t="shared" si="155"/>
        <v>8.2760570407785572</v>
      </c>
      <c r="T1098" s="3">
        <v>91.5</v>
      </c>
      <c r="U1098" s="23">
        <f t="shared" si="159"/>
        <v>31.7</v>
      </c>
      <c r="V1098" s="3">
        <f t="shared" si="156"/>
        <v>10.090423392026164</v>
      </c>
      <c r="W1098" s="27">
        <f t="shared" si="160"/>
        <v>5.4000000000000003E-3</v>
      </c>
      <c r="X1098" s="27">
        <f t="shared" si="161"/>
        <v>8.0000000000000002E-3</v>
      </c>
      <c r="Y1098" s="3">
        <f>VLOOKUP(K1098,SSP!$B$2:$D$113,3,FALSE)</f>
        <v>0.76000000000000079</v>
      </c>
      <c r="Z1098" s="3">
        <f>EXP(Ferez!$B$8+Ferez!$B$9*LN(X1098)+Ferez!$B$10*LN(O1098)+Ferez!$B$11*LN(Y1098))</f>
        <v>19.753799777821957</v>
      </c>
      <c r="AA1098" s="3">
        <f>EXP(Ferez!$C$8+Ferez!$C$9*LN(Z1098))</f>
        <v>6.8579127574798093</v>
      </c>
      <c r="AB1098" s="3">
        <f>Ferez!$D$8+Ferez!$D$9*Z1098+Ferez!$D$10*AA1098</f>
        <v>2.2221756727199695</v>
      </c>
      <c r="AC1098" s="3">
        <f t="shared" si="162"/>
        <v>28.833888208021737</v>
      </c>
      <c r="AD1098" s="3">
        <f>AC1098*Ferez!$D$19</f>
        <v>14.416944104010868</v>
      </c>
      <c r="AE1098" s="3">
        <f>(AD1098/1000)*(10000/Ferez!$D$21)</f>
        <v>0.36042360260027173</v>
      </c>
      <c r="AF1098" s="3">
        <f t="shared" si="163"/>
        <v>21.975975450541927</v>
      </c>
      <c r="AG1098" s="3">
        <f>AF1098*Ferez!$D$19</f>
        <v>10.987987725270964</v>
      </c>
      <c r="AH1098" s="3">
        <f>(AG1098/1000)*(10000/Ferez!$D$21)</f>
        <v>0.27469969313177411</v>
      </c>
      <c r="AI1098" s="3">
        <f>AE1098*Ferez!$D$20</f>
        <v>1.3215532095343296</v>
      </c>
    </row>
    <row r="1099" spans="1:35" x14ac:dyDescent="0.25">
      <c r="A1099" s="4">
        <v>1942</v>
      </c>
      <c r="B1099" s="21" t="s">
        <v>3522</v>
      </c>
      <c r="C1099" s="104">
        <v>6</v>
      </c>
      <c r="D1099" s="22" t="s">
        <v>2873</v>
      </c>
      <c r="E1099" s="100">
        <v>42719</v>
      </c>
      <c r="F1099" s="100">
        <v>44204</v>
      </c>
      <c r="G1099" s="105">
        <v>4.0999999999999996</v>
      </c>
      <c r="H1099" s="20" t="s">
        <v>2972</v>
      </c>
      <c r="I1099" s="20" t="s">
        <v>2973</v>
      </c>
      <c r="J1099" s="13">
        <v>4126</v>
      </c>
      <c r="K1099" t="s">
        <v>248</v>
      </c>
      <c r="L1099" t="s">
        <v>243</v>
      </c>
      <c r="M1099" s="20" t="str">
        <f t="shared" si="157"/>
        <v>N</v>
      </c>
      <c r="N1099" s="3">
        <v>6.1</v>
      </c>
      <c r="O1099" s="23">
        <f t="shared" si="158"/>
        <v>6.1</v>
      </c>
      <c r="P1099" s="3">
        <v>19</v>
      </c>
      <c r="Q1099" s="3">
        <f>VLOOKUP(J1099,Aux_H_adj!$X$2:$Y$922,2,FALSE)</f>
        <v>19</v>
      </c>
      <c r="R1099" s="3">
        <f>VLOOKUP(J1099,Aux_H_adj!$X$2:$Z$922,3,FALSE)</f>
        <v>19</v>
      </c>
      <c r="S1099" s="3">
        <f t="shared" si="155"/>
        <v>6.0478878374920226</v>
      </c>
      <c r="T1099" s="3">
        <v>26.7</v>
      </c>
      <c r="U1099" s="23">
        <f t="shared" si="159"/>
        <v>26.7</v>
      </c>
      <c r="V1099" s="3">
        <f t="shared" si="156"/>
        <v>8.4988739611072113</v>
      </c>
      <c r="W1099" s="27">
        <f t="shared" si="160"/>
        <v>2.8999999999999998E-3</v>
      </c>
      <c r="X1099" s="27">
        <f t="shared" si="161"/>
        <v>5.7000000000000002E-3</v>
      </c>
      <c r="Y1099" s="3">
        <f>VLOOKUP(K1099,SSP!$B$2:$D$113,3,FALSE)</f>
        <v>0.49000000000000005</v>
      </c>
      <c r="Z1099" s="3">
        <f>EXP(Ferez!$B$8+Ferez!$B$9*LN(X1099)+Ferez!$B$10*LN(O1099)+Ferez!$B$11*LN(Y1099))</f>
        <v>8.7164657326274799</v>
      </c>
      <c r="AA1099" s="3">
        <f>EXP(Ferez!$C$8+Ferez!$C$9*LN(Z1099))</f>
        <v>3.7373384742417608</v>
      </c>
      <c r="AB1099" s="3">
        <f>Ferez!$D$8+Ferez!$D$9*Z1099+Ferez!$D$10*AA1099</f>
        <v>1.1335291265213818</v>
      </c>
      <c r="AC1099" s="3">
        <f t="shared" si="162"/>
        <v>13.587333333390621</v>
      </c>
      <c r="AD1099" s="3">
        <f>AC1099*Ferez!$D$19</f>
        <v>6.7936666666953105</v>
      </c>
      <c r="AE1099" s="3">
        <f>(AD1099/1000)*(10000/Ferez!$D$21)</f>
        <v>0.16984166666738276</v>
      </c>
      <c r="AF1099" s="3">
        <f t="shared" si="163"/>
        <v>9.8499948591488611</v>
      </c>
      <c r="AG1099" s="3">
        <f>AF1099*Ferez!$D$19</f>
        <v>4.9249974295744305</v>
      </c>
      <c r="AH1099" s="3">
        <f>(AG1099/1000)*(10000/Ferez!$D$21)</f>
        <v>0.12312493573936076</v>
      </c>
      <c r="AI1099" s="3">
        <f>AE1099*Ferez!$D$20</f>
        <v>0.62275277778040339</v>
      </c>
    </row>
    <row r="1100" spans="1:35" x14ac:dyDescent="0.25">
      <c r="A1100" s="4">
        <v>1946</v>
      </c>
      <c r="B1100" s="21" t="s">
        <v>3522</v>
      </c>
      <c r="C1100" s="104">
        <v>6</v>
      </c>
      <c r="D1100" s="22" t="s">
        <v>2873</v>
      </c>
      <c r="E1100" s="100">
        <v>42719</v>
      </c>
      <c r="F1100" s="100">
        <v>44204</v>
      </c>
      <c r="G1100" s="105">
        <v>4.0999999999999996</v>
      </c>
      <c r="H1100" s="20" t="s">
        <v>2978</v>
      </c>
      <c r="I1100" s="20" t="s">
        <v>2979</v>
      </c>
      <c r="J1100" s="13">
        <v>4127</v>
      </c>
      <c r="K1100" t="s">
        <v>241</v>
      </c>
      <c r="L1100" t="s">
        <v>233</v>
      </c>
      <c r="M1100" s="20" t="str">
        <f t="shared" si="157"/>
        <v>N</v>
      </c>
      <c r="N1100" s="3">
        <v>6.3</v>
      </c>
      <c r="O1100" s="23">
        <f t="shared" si="158"/>
        <v>6.3</v>
      </c>
      <c r="P1100" s="3">
        <v>24.4</v>
      </c>
      <c r="Q1100" s="3">
        <f>VLOOKUP(J1100,Aux_H_adj!$X$2:$Y$922,2,FALSE)</f>
        <v>24.4</v>
      </c>
      <c r="R1100" s="3">
        <f>VLOOKUP(J1100,Aux_H_adj!$X$2:$Z$922,3,FALSE)</f>
        <v>24.4</v>
      </c>
      <c r="S1100" s="3">
        <f t="shared" si="155"/>
        <v>7.766761222884492</v>
      </c>
      <c r="T1100" s="3">
        <v>38.5</v>
      </c>
      <c r="U1100" s="23">
        <f t="shared" si="159"/>
        <v>38.5</v>
      </c>
      <c r="V1100" s="3">
        <f t="shared" si="156"/>
        <v>12.254930618075941</v>
      </c>
      <c r="W1100" s="27">
        <f t="shared" si="160"/>
        <v>4.7000000000000002E-3</v>
      </c>
      <c r="X1100" s="27">
        <f t="shared" si="161"/>
        <v>1.18E-2</v>
      </c>
      <c r="Y1100" s="3">
        <f>VLOOKUP(K1100,SSP!$B$2:$D$113,3,FALSE)</f>
        <v>0.25</v>
      </c>
      <c r="Z1100" s="3">
        <f>EXP(Ferez!$B$8+Ferez!$B$9*LN(X1100)+Ferez!$B$10*LN(O1100)+Ferez!$B$11*LN(Y1100))</f>
        <v>8.9881855211252706</v>
      </c>
      <c r="AA1100" s="3">
        <f>EXP(Ferez!$C$8+Ferez!$C$9*LN(Z1100))</f>
        <v>3.8234382415090251</v>
      </c>
      <c r="AB1100" s="3">
        <f>Ferez!$D$8+Ferez!$D$9*Z1100+Ferez!$D$10*AA1100</f>
        <v>1.1595298557707112</v>
      </c>
      <c r="AC1100" s="3">
        <f t="shared" si="162"/>
        <v>13.971153618405008</v>
      </c>
      <c r="AD1100" s="3">
        <f>AC1100*Ferez!$D$19</f>
        <v>6.9855768092025041</v>
      </c>
      <c r="AE1100" s="3">
        <f>(AD1100/1000)*(10000/Ferez!$D$21)</f>
        <v>0.1746394202300626</v>
      </c>
      <c r="AF1100" s="3">
        <f t="shared" si="163"/>
        <v>10.147715376895981</v>
      </c>
      <c r="AG1100" s="3">
        <f>AF1100*Ferez!$D$19</f>
        <v>5.0738576884479905</v>
      </c>
      <c r="AH1100" s="3">
        <f>(AG1100/1000)*(10000/Ferez!$D$21)</f>
        <v>0.12684644221119976</v>
      </c>
      <c r="AI1100" s="3">
        <f>AE1100*Ferez!$D$20</f>
        <v>0.64034454084356285</v>
      </c>
    </row>
    <row r="1101" spans="1:35" x14ac:dyDescent="0.25">
      <c r="A1101" s="4">
        <v>1941</v>
      </c>
      <c r="B1101" s="21" t="s">
        <v>3522</v>
      </c>
      <c r="C1101" s="104">
        <v>6</v>
      </c>
      <c r="D1101" s="22" t="s">
        <v>2873</v>
      </c>
      <c r="E1101" s="100">
        <v>42719</v>
      </c>
      <c r="F1101" s="100">
        <v>44204</v>
      </c>
      <c r="G1101" s="105">
        <v>4.0999999999999996</v>
      </c>
      <c r="H1101" s="20" t="s">
        <v>2970</v>
      </c>
      <c r="I1101" s="20" t="s">
        <v>2971</v>
      </c>
      <c r="J1101" s="13">
        <v>4128</v>
      </c>
      <c r="K1101" t="s">
        <v>246</v>
      </c>
      <c r="L1101" t="s">
        <v>98</v>
      </c>
      <c r="M1101" s="20" t="str">
        <f t="shared" si="157"/>
        <v>N</v>
      </c>
      <c r="N1101" s="3">
        <v>6.1</v>
      </c>
      <c r="O1101" s="23">
        <f t="shared" si="158"/>
        <v>6.1</v>
      </c>
      <c r="P1101" s="3">
        <v>38.5</v>
      </c>
      <c r="Q1101" s="3">
        <f>VLOOKUP(J1101,Aux_H_adj!$X$2:$Y$922,2,FALSE)</f>
        <v>38.5</v>
      </c>
      <c r="R1101" s="3">
        <f>VLOOKUP(J1101,Aux_H_adj!$X$2:$Z$922,3,FALSE)</f>
        <v>38.5</v>
      </c>
      <c r="S1101" s="3">
        <f t="shared" si="155"/>
        <v>12.254930618075941</v>
      </c>
      <c r="T1101" s="3">
        <v>44.3</v>
      </c>
      <c r="U1101" s="23">
        <f t="shared" si="159"/>
        <v>44.3</v>
      </c>
      <c r="V1101" s="3">
        <f t="shared" si="156"/>
        <v>14.101127957941927</v>
      </c>
      <c r="W1101" s="27">
        <f t="shared" si="160"/>
        <v>1.18E-2</v>
      </c>
      <c r="X1101" s="27">
        <f t="shared" si="161"/>
        <v>1.5599999999999999E-2</v>
      </c>
      <c r="Y1101" s="3">
        <f>VLOOKUP(K1101,SSP!$B$2:$D$113,3,FALSE)</f>
        <v>0.49</v>
      </c>
      <c r="Z1101" s="3">
        <f>EXP(Ferez!$B$8+Ferez!$B$9*LN(X1101)+Ferez!$B$10*LN(O1101)+Ferez!$B$11*LN(Y1101))</f>
        <v>22.569149792925217</v>
      </c>
      <c r="AA1101" s="3">
        <f>EXP(Ferez!$C$8+Ferez!$C$9*LN(Z1101))</f>
        <v>7.5705201065457555</v>
      </c>
      <c r="AB1101" s="3">
        <f>Ferez!$D$8+Ferez!$D$9*Z1101+Ferez!$D$10*AA1101</f>
        <v>2.5070508724413556</v>
      </c>
      <c r="AC1101" s="3">
        <f t="shared" si="162"/>
        <v>32.646720771912328</v>
      </c>
      <c r="AD1101" s="3">
        <f>AC1101*Ferez!$D$19</f>
        <v>16.323360385956164</v>
      </c>
      <c r="AE1101" s="3">
        <f>(AD1101/1000)*(10000/Ferez!$D$21)</f>
        <v>0.40808400964890412</v>
      </c>
      <c r="AF1101" s="3">
        <f t="shared" si="163"/>
        <v>25.076200665366571</v>
      </c>
      <c r="AG1101" s="3">
        <f>AF1101*Ferez!$D$19</f>
        <v>12.538100332683285</v>
      </c>
      <c r="AH1101" s="3">
        <f>(AG1101/1000)*(10000/Ferez!$D$21)</f>
        <v>0.31345250831708216</v>
      </c>
      <c r="AI1101" s="3">
        <f>AE1101*Ferez!$D$20</f>
        <v>1.496308035379315</v>
      </c>
    </row>
    <row r="1102" spans="1:35" x14ac:dyDescent="0.25">
      <c r="A1102" s="4">
        <v>1938</v>
      </c>
      <c r="B1102" s="21" t="s">
        <v>3522</v>
      </c>
      <c r="C1102" s="104">
        <v>6</v>
      </c>
      <c r="D1102" s="22" t="s">
        <v>2873</v>
      </c>
      <c r="E1102" s="100">
        <v>42719</v>
      </c>
      <c r="F1102" s="100">
        <v>44204</v>
      </c>
      <c r="G1102" s="105">
        <v>4.0999999999999996</v>
      </c>
      <c r="H1102" s="20" t="s">
        <v>2966</v>
      </c>
      <c r="I1102" s="20" t="s">
        <v>2967</v>
      </c>
      <c r="J1102" s="13">
        <v>4129</v>
      </c>
      <c r="K1102" t="s">
        <v>173</v>
      </c>
      <c r="L1102" t="s">
        <v>172</v>
      </c>
      <c r="M1102" s="20" t="str">
        <f t="shared" si="157"/>
        <v>S</v>
      </c>
      <c r="N1102" s="3">
        <v>4.2</v>
      </c>
      <c r="O1102" s="23">
        <f t="shared" si="158"/>
        <v>4.1100000000000003</v>
      </c>
      <c r="P1102" s="3">
        <v>12.4</v>
      </c>
      <c r="Q1102" s="3">
        <f>VLOOKUP(J1102,Aux_H_adj!$X$2:$Y$922,2,FALSE)</f>
        <v>12.4</v>
      </c>
      <c r="R1102" s="3">
        <f>VLOOKUP(J1102,Aux_H_adj!$X$2:$Z$922,3,FALSE)</f>
        <v>15.2</v>
      </c>
      <c r="S1102" s="3">
        <f t="shared" si="155"/>
        <v>3.9470425886790048</v>
      </c>
      <c r="T1102" s="3">
        <v>56.6</v>
      </c>
      <c r="U1102" s="23">
        <f t="shared" si="159"/>
        <v>15.12</v>
      </c>
      <c r="V1102" s="3">
        <f t="shared" si="156"/>
        <v>4.8128454790989146</v>
      </c>
      <c r="W1102" s="27">
        <f t="shared" si="160"/>
        <v>1.1999999999999999E-3</v>
      </c>
      <c r="X1102" s="27">
        <f t="shared" si="161"/>
        <v>1.8E-3</v>
      </c>
      <c r="Y1102" s="3">
        <f>VLOOKUP(K1102,SSP!$B$2:$D$113,3,FALSE)</f>
        <v>0.47999999999999932</v>
      </c>
      <c r="Z1102" s="3">
        <f>EXP(Ferez!$B$8+Ferez!$B$9*LN(X1102)+Ferez!$B$10*LN(O1102)+Ferez!$B$11*LN(Y1102))</f>
        <v>1.9645673963850121</v>
      </c>
      <c r="AA1102" s="3">
        <f>EXP(Ferez!$C$8+Ferez!$C$9*LN(Z1102))</f>
        <v>1.2372381724225414</v>
      </c>
      <c r="AB1102" s="3">
        <f>Ferez!$D$8+Ferez!$D$9*Z1102+Ferez!$D$10*AA1102</f>
        <v>0.51853676020304884</v>
      </c>
      <c r="AC1102" s="3">
        <f t="shared" si="162"/>
        <v>3.7203423290106024</v>
      </c>
      <c r="AD1102" s="3">
        <f>AC1102*Ferez!$D$19</f>
        <v>1.8601711645053012</v>
      </c>
      <c r="AE1102" s="3">
        <f>(AD1102/1000)*(10000/Ferez!$D$21)</f>
        <v>4.6504279112632531E-2</v>
      </c>
      <c r="AF1102" s="3">
        <f t="shared" si="163"/>
        <v>2.4831041565880607</v>
      </c>
      <c r="AG1102" s="3">
        <f>AF1102*Ferez!$D$19</f>
        <v>1.2415520782940304</v>
      </c>
      <c r="AH1102" s="3">
        <f>(AG1102/1000)*(10000/Ferez!$D$21)</f>
        <v>3.1038801957350756E-2</v>
      </c>
      <c r="AI1102" s="3">
        <f>AE1102*Ferez!$D$20</f>
        <v>0.17051569007965262</v>
      </c>
    </row>
    <row r="1103" spans="1:35" x14ac:dyDescent="0.25">
      <c r="A1103" s="4">
        <v>1939</v>
      </c>
      <c r="B1103" s="21" t="s">
        <v>3522</v>
      </c>
      <c r="C1103" s="104">
        <v>6</v>
      </c>
      <c r="D1103" s="22" t="s">
        <v>2873</v>
      </c>
      <c r="E1103" s="100">
        <v>42719</v>
      </c>
      <c r="F1103" s="100">
        <v>44204</v>
      </c>
      <c r="G1103" s="105">
        <v>4.0999999999999996</v>
      </c>
      <c r="H1103" s="20" t="s">
        <v>2966</v>
      </c>
      <c r="I1103" s="20" t="s">
        <v>2968</v>
      </c>
      <c r="J1103" s="13">
        <v>4129</v>
      </c>
      <c r="K1103" t="s">
        <v>173</v>
      </c>
      <c r="L1103" t="s">
        <v>172</v>
      </c>
      <c r="M1103" s="20" t="str">
        <f t="shared" si="157"/>
        <v>S</v>
      </c>
      <c r="N1103" s="3">
        <v>4.2</v>
      </c>
      <c r="O1103" s="23">
        <f t="shared" si="158"/>
        <v>4.2</v>
      </c>
      <c r="P1103" s="3">
        <v>13</v>
      </c>
      <c r="Q1103" s="3">
        <f>VLOOKUP(J1103,Aux_H_adj!$X$2:$Y$922,2,FALSE)</f>
        <v>12.4</v>
      </c>
      <c r="R1103" s="3">
        <f>VLOOKUP(J1103,Aux_H_adj!$X$2:$Z$922,3,FALSE)</f>
        <v>15.2</v>
      </c>
      <c r="S1103" s="3">
        <f t="shared" si="155"/>
        <v>4.1380285203892786</v>
      </c>
      <c r="T1103" s="3">
        <v>56.6</v>
      </c>
      <c r="U1103" s="23">
        <f t="shared" si="159"/>
        <v>15.85</v>
      </c>
      <c r="V1103" s="3">
        <f t="shared" si="156"/>
        <v>5.0452116960130819</v>
      </c>
      <c r="W1103" s="27">
        <f t="shared" si="160"/>
        <v>1.2999999999999999E-3</v>
      </c>
      <c r="X1103" s="27">
        <f t="shared" si="161"/>
        <v>2E-3</v>
      </c>
      <c r="Y1103" s="3">
        <f>VLOOKUP(K1103,SSP!$B$2:$D$113,3,FALSE)</f>
        <v>0.47999999999999932</v>
      </c>
      <c r="Z1103" s="3">
        <f>EXP(Ferez!$B$8+Ferez!$B$9*LN(X1103)+Ferez!$B$10*LN(O1103)+Ferez!$B$11*LN(Y1103))</f>
        <v>2.2158992688309089</v>
      </c>
      <c r="AA1103" s="3">
        <f>EXP(Ferez!$C$8+Ferez!$C$9*LN(Z1103))</f>
        <v>1.352837985557106</v>
      </c>
      <c r="AB1103" s="3">
        <f>Ferez!$D$8+Ferez!$D$9*Z1103+Ferez!$D$10*AA1103</f>
        <v>0.53948607794415637</v>
      </c>
      <c r="AC1103" s="3">
        <f t="shared" si="162"/>
        <v>4.1082233323321713</v>
      </c>
      <c r="AD1103" s="3">
        <f>AC1103*Ferez!$D$19</f>
        <v>2.0541116661660856</v>
      </c>
      <c r="AE1103" s="3">
        <f>(AD1103/1000)*(10000/Ferez!$D$21)</f>
        <v>5.1352791654152144E-2</v>
      </c>
      <c r="AF1103" s="3">
        <f t="shared" si="163"/>
        <v>2.7553853467750651</v>
      </c>
      <c r="AG1103" s="3">
        <f>AF1103*Ferez!$D$19</f>
        <v>1.3776926733875325</v>
      </c>
      <c r="AH1103" s="3">
        <f>(AG1103/1000)*(10000/Ferez!$D$21)</f>
        <v>3.4442316834688312E-2</v>
      </c>
      <c r="AI1103" s="3">
        <f>AE1103*Ferez!$D$20</f>
        <v>0.18829356939855785</v>
      </c>
    </row>
    <row r="1104" spans="1:35" x14ac:dyDescent="0.25">
      <c r="A1104" s="4">
        <v>1940</v>
      </c>
      <c r="B1104" s="21" t="s">
        <v>3522</v>
      </c>
      <c r="C1104" s="104">
        <v>6</v>
      </c>
      <c r="D1104" s="22" t="s">
        <v>2873</v>
      </c>
      <c r="E1104" s="100">
        <v>42719</v>
      </c>
      <c r="F1104" s="100">
        <v>44204</v>
      </c>
      <c r="G1104" s="105">
        <v>4.0999999999999996</v>
      </c>
      <c r="H1104" s="20" t="s">
        <v>2966</v>
      </c>
      <c r="I1104" s="20" t="s">
        <v>2969</v>
      </c>
      <c r="J1104" s="13">
        <v>4129</v>
      </c>
      <c r="K1104" t="s">
        <v>173</v>
      </c>
      <c r="L1104" t="s">
        <v>172</v>
      </c>
      <c r="M1104" s="20" t="str">
        <f t="shared" si="157"/>
        <v>S</v>
      </c>
      <c r="N1104" s="3">
        <v>4.2</v>
      </c>
      <c r="O1104" s="23">
        <f t="shared" si="158"/>
        <v>4.2</v>
      </c>
      <c r="P1104" s="3">
        <v>15.2</v>
      </c>
      <c r="Q1104" s="3">
        <f>VLOOKUP(J1104,Aux_H_adj!$X$2:$Y$922,2,FALSE)</f>
        <v>12.4</v>
      </c>
      <c r="R1104" s="3">
        <f>VLOOKUP(J1104,Aux_H_adj!$X$2:$Z$922,3,FALSE)</f>
        <v>15.2</v>
      </c>
      <c r="S1104" s="3">
        <f t="shared" si="155"/>
        <v>4.8383102699936185</v>
      </c>
      <c r="T1104" s="3">
        <v>56.6</v>
      </c>
      <c r="U1104" s="23">
        <f t="shared" si="159"/>
        <v>18.53</v>
      </c>
      <c r="V1104" s="3">
        <f t="shared" si="156"/>
        <v>5.8982821909856415</v>
      </c>
      <c r="W1104" s="27">
        <f t="shared" si="160"/>
        <v>1.8E-3</v>
      </c>
      <c r="X1104" s="27">
        <f t="shared" si="161"/>
        <v>2.7000000000000001E-3</v>
      </c>
      <c r="Y1104" s="3">
        <f>VLOOKUP(K1104,SSP!$B$2:$D$113,3,FALSE)</f>
        <v>0.47999999999999932</v>
      </c>
      <c r="Z1104" s="3">
        <f>EXP(Ferez!$B$8+Ferez!$B$9*LN(X1104)+Ferez!$B$10*LN(O1104)+Ferez!$B$11*LN(Y1104))</f>
        <v>2.9424399294340473</v>
      </c>
      <c r="AA1104" s="3">
        <f>EXP(Ferez!$C$8+Ferez!$C$9*LN(Z1104))</f>
        <v>1.6696484053062663</v>
      </c>
      <c r="AB1104" s="3">
        <f>Ferez!$D$8+Ferez!$D$9*Z1104+Ferez!$D$10*AA1104</f>
        <v>0.60154245021417574</v>
      </c>
      <c r="AC1104" s="3">
        <f t="shared" si="162"/>
        <v>5.2136307849544892</v>
      </c>
      <c r="AD1104" s="3">
        <f>AC1104*Ferez!$D$19</f>
        <v>2.6068153924772446</v>
      </c>
      <c r="AE1104" s="3">
        <f>(AD1104/1000)*(10000/Ferez!$D$21)</f>
        <v>6.5170384811931117E-2</v>
      </c>
      <c r="AF1104" s="3">
        <f t="shared" si="163"/>
        <v>3.5439823796482228</v>
      </c>
      <c r="AG1104" s="3">
        <f>AF1104*Ferez!$D$19</f>
        <v>1.7719911898241114</v>
      </c>
      <c r="AH1104" s="3">
        <f>(AG1104/1000)*(10000/Ferez!$D$21)</f>
        <v>4.4299779745602785E-2</v>
      </c>
      <c r="AI1104" s="3">
        <f>AE1104*Ferez!$D$20</f>
        <v>0.23895807764374741</v>
      </c>
    </row>
    <row r="1105" spans="1:35" x14ac:dyDescent="0.25">
      <c r="A1105" s="4">
        <v>1934</v>
      </c>
      <c r="B1105" s="21" t="s">
        <v>3522</v>
      </c>
      <c r="C1105" s="104">
        <v>6</v>
      </c>
      <c r="D1105" s="22" t="s">
        <v>2873</v>
      </c>
      <c r="E1105" s="100">
        <v>42719</v>
      </c>
      <c r="F1105" s="100">
        <v>44204</v>
      </c>
      <c r="G1105" s="105">
        <v>4.0999999999999996</v>
      </c>
      <c r="H1105" s="20" t="s">
        <v>2962</v>
      </c>
      <c r="I1105" s="20" t="s">
        <v>2963</v>
      </c>
      <c r="J1105" s="13">
        <v>4130</v>
      </c>
      <c r="K1105" t="s">
        <v>173</v>
      </c>
      <c r="L1105" t="s">
        <v>172</v>
      </c>
      <c r="M1105" s="20" t="str">
        <f t="shared" si="157"/>
        <v>S</v>
      </c>
      <c r="N1105" s="3">
        <v>5.2</v>
      </c>
      <c r="O1105" s="23">
        <f t="shared" si="158"/>
        <v>5.2</v>
      </c>
      <c r="P1105" s="3">
        <v>21</v>
      </c>
      <c r="Q1105" s="3">
        <f>VLOOKUP(J1105,Aux_H_adj!$X$2:$Y$922,2,FALSE)</f>
        <v>12.2</v>
      </c>
      <c r="R1105" s="3">
        <f>VLOOKUP(J1105,Aux_H_adj!$X$2:$Z$922,3,FALSE)</f>
        <v>21</v>
      </c>
      <c r="S1105" s="3">
        <f t="shared" si="155"/>
        <v>6.6845076098596046</v>
      </c>
      <c r="T1105" s="3">
        <v>49</v>
      </c>
      <c r="U1105" s="23">
        <f t="shared" si="159"/>
        <v>25.6</v>
      </c>
      <c r="V1105" s="3">
        <f t="shared" si="156"/>
        <v>8.1487330863050413</v>
      </c>
      <c r="W1105" s="27">
        <f t="shared" si="160"/>
        <v>3.5000000000000001E-3</v>
      </c>
      <c r="X1105" s="27">
        <f t="shared" si="161"/>
        <v>5.1999999999999998E-3</v>
      </c>
      <c r="Y1105" s="3">
        <f>VLOOKUP(K1105,SSP!$B$2:$D$113,3,FALSE)</f>
        <v>0.47999999999999932</v>
      </c>
      <c r="Z1105" s="3">
        <f>EXP(Ferez!$B$8+Ferez!$B$9*LN(X1105)+Ferez!$B$10*LN(O1105)+Ferez!$B$11*LN(Y1105))</f>
        <v>6.7120497861830168</v>
      </c>
      <c r="AA1105" s="3">
        <f>EXP(Ferez!$C$8+Ferez!$C$9*LN(Z1105))</f>
        <v>3.0786461471775741</v>
      </c>
      <c r="AB1105" s="3">
        <f>Ferez!$D$8+Ferez!$D$9*Z1105+Ferez!$D$10*AA1105</f>
        <v>0.94375837338872226</v>
      </c>
      <c r="AC1105" s="3">
        <f t="shared" si="162"/>
        <v>10.734454306749313</v>
      </c>
      <c r="AD1105" s="3">
        <f>AC1105*Ferez!$D$19</f>
        <v>5.3672271533746567</v>
      </c>
      <c r="AE1105" s="3">
        <f>(AD1105/1000)*(10000/Ferez!$D$21)</f>
        <v>0.13418067883436641</v>
      </c>
      <c r="AF1105" s="3">
        <f t="shared" si="163"/>
        <v>7.6558081595717393</v>
      </c>
      <c r="AG1105" s="3">
        <f>AF1105*Ferez!$D$19</f>
        <v>3.8279040797858697</v>
      </c>
      <c r="AH1105" s="3">
        <f>(AG1105/1000)*(10000/Ferez!$D$21)</f>
        <v>9.5697601994646747E-2</v>
      </c>
      <c r="AI1105" s="3">
        <f>AE1105*Ferez!$D$20</f>
        <v>0.49199582239267681</v>
      </c>
    </row>
    <row r="1106" spans="1:35" x14ac:dyDescent="0.25">
      <c r="A1106" s="4">
        <v>1935</v>
      </c>
      <c r="B1106" s="21" t="s">
        <v>3522</v>
      </c>
      <c r="C1106" s="104">
        <v>6</v>
      </c>
      <c r="D1106" s="22" t="s">
        <v>2873</v>
      </c>
      <c r="E1106" s="100">
        <v>42719</v>
      </c>
      <c r="F1106" s="100">
        <v>44204</v>
      </c>
      <c r="G1106" s="105">
        <v>4.0999999999999996</v>
      </c>
      <c r="H1106" s="20" t="s">
        <v>2962</v>
      </c>
      <c r="I1106" s="20" t="s">
        <v>2964</v>
      </c>
      <c r="J1106" s="13">
        <v>4130</v>
      </c>
      <c r="K1106" t="s">
        <v>173</v>
      </c>
      <c r="L1106" t="s">
        <v>172</v>
      </c>
      <c r="M1106" s="20" t="str">
        <f t="shared" si="157"/>
        <v>S</v>
      </c>
      <c r="N1106" s="3">
        <v>5.2</v>
      </c>
      <c r="O1106" s="23">
        <f t="shared" si="158"/>
        <v>4.1399999999999997</v>
      </c>
      <c r="P1106" s="3">
        <v>12.5</v>
      </c>
      <c r="Q1106" s="3">
        <f>VLOOKUP(J1106,Aux_H_adj!$X$2:$Y$922,2,FALSE)</f>
        <v>12.2</v>
      </c>
      <c r="R1106" s="3">
        <f>VLOOKUP(J1106,Aux_H_adj!$X$2:$Z$922,3,FALSE)</f>
        <v>21</v>
      </c>
      <c r="S1106" s="3">
        <f t="shared" si="155"/>
        <v>3.9788735772973833</v>
      </c>
      <c r="T1106" s="3">
        <v>49</v>
      </c>
      <c r="U1106" s="23">
        <f t="shared" si="159"/>
        <v>15.24</v>
      </c>
      <c r="V1106" s="3">
        <f t="shared" si="156"/>
        <v>4.8510426654409704</v>
      </c>
      <c r="W1106" s="27">
        <f t="shared" si="160"/>
        <v>1.1999999999999999E-3</v>
      </c>
      <c r="X1106" s="27">
        <f t="shared" si="161"/>
        <v>1.8E-3</v>
      </c>
      <c r="Y1106" s="3">
        <f>VLOOKUP(K1106,SSP!$B$2:$D$113,3,FALSE)</f>
        <v>0.47999999999999932</v>
      </c>
      <c r="Z1106" s="3">
        <f>EXP(Ferez!$B$8+Ferez!$B$9*LN(X1106)+Ferez!$B$10*LN(O1106)+Ferez!$B$11*LN(Y1106))</f>
        <v>1.9783528538243247</v>
      </c>
      <c r="AA1106" s="3">
        <f>EXP(Ferez!$C$8+Ferez!$C$9*LN(Z1106))</f>
        <v>1.2436739601740567</v>
      </c>
      <c r="AB1106" s="3">
        <f>Ferez!$D$8+Ferez!$D$9*Z1106+Ferez!$D$10*AA1106</f>
        <v>0.51967761570272297</v>
      </c>
      <c r="AC1106" s="3">
        <f t="shared" si="162"/>
        <v>3.7417044297011044</v>
      </c>
      <c r="AD1106" s="3">
        <f>AC1106*Ferez!$D$19</f>
        <v>1.8708522148505522</v>
      </c>
      <c r="AE1106" s="3">
        <f>(AD1106/1000)*(10000/Ferez!$D$21)</f>
        <v>4.6771305371263804E-2</v>
      </c>
      <c r="AF1106" s="3">
        <f t="shared" si="163"/>
        <v>2.4980304695270474</v>
      </c>
      <c r="AG1106" s="3">
        <f>AF1106*Ferez!$D$19</f>
        <v>1.2490152347635237</v>
      </c>
      <c r="AH1106" s="3">
        <f>(AG1106/1000)*(10000/Ferez!$D$21)</f>
        <v>3.1225380869088094E-2</v>
      </c>
      <c r="AI1106" s="3">
        <f>AE1106*Ferez!$D$20</f>
        <v>0.17149478636130061</v>
      </c>
    </row>
    <row r="1107" spans="1:35" x14ac:dyDescent="0.25">
      <c r="A1107" s="4">
        <v>1936</v>
      </c>
      <c r="B1107" s="21" t="s">
        <v>3522</v>
      </c>
      <c r="C1107" s="104">
        <v>6</v>
      </c>
      <c r="D1107" s="22" t="s">
        <v>2873</v>
      </c>
      <c r="E1107" s="100">
        <v>42719</v>
      </c>
      <c r="F1107" s="100">
        <v>44204</v>
      </c>
      <c r="G1107" s="105">
        <v>4.0999999999999996</v>
      </c>
      <c r="H1107" s="20" t="s">
        <v>2962</v>
      </c>
      <c r="I1107" s="20" t="s">
        <v>2965</v>
      </c>
      <c r="J1107" s="13">
        <v>4130</v>
      </c>
      <c r="K1107" t="s">
        <v>173</v>
      </c>
      <c r="L1107" t="s">
        <v>172</v>
      </c>
      <c r="M1107" s="20" t="str">
        <f t="shared" si="157"/>
        <v>S</v>
      </c>
      <c r="N1107" s="3">
        <v>5.2</v>
      </c>
      <c r="O1107" s="23">
        <f t="shared" si="158"/>
        <v>4.0599999999999996</v>
      </c>
      <c r="P1107" s="3">
        <v>12.2</v>
      </c>
      <c r="Q1107" s="3">
        <f>VLOOKUP(J1107,Aux_H_adj!$X$2:$Y$922,2,FALSE)</f>
        <v>12.2</v>
      </c>
      <c r="R1107" s="3">
        <f>VLOOKUP(J1107,Aux_H_adj!$X$2:$Z$922,3,FALSE)</f>
        <v>21</v>
      </c>
      <c r="S1107" s="3">
        <f t="shared" si="155"/>
        <v>3.883380611442246</v>
      </c>
      <c r="T1107" s="3">
        <v>49</v>
      </c>
      <c r="U1107" s="23">
        <f t="shared" si="159"/>
        <v>14.87</v>
      </c>
      <c r="V1107" s="3">
        <f t="shared" si="156"/>
        <v>4.7332680075529669</v>
      </c>
      <c r="W1107" s="27">
        <f t="shared" si="160"/>
        <v>1.1999999999999999E-3</v>
      </c>
      <c r="X1107" s="27">
        <f t="shared" si="161"/>
        <v>1.8E-3</v>
      </c>
      <c r="Y1107" s="3">
        <f>VLOOKUP(K1107,SSP!$B$2:$D$113,3,FALSE)</f>
        <v>0.47999999999999932</v>
      </c>
      <c r="Z1107" s="3">
        <f>EXP(Ferez!$B$8+Ferez!$B$9*LN(X1107)+Ferez!$B$10*LN(O1107)+Ferez!$B$11*LN(Y1107))</f>
        <v>1.9415830024586433</v>
      </c>
      <c r="AA1107" s="3">
        <f>EXP(Ferez!$C$8+Ferez!$C$9*LN(Z1107))</f>
        <v>1.2264818441955454</v>
      </c>
      <c r="AB1107" s="3">
        <f>Ferez!$D$8+Ferez!$D$9*Z1107+Ferez!$D$10*AA1107</f>
        <v>0.51663686052589775</v>
      </c>
      <c r="AC1107" s="3">
        <f t="shared" si="162"/>
        <v>3.6847017071800865</v>
      </c>
      <c r="AD1107" s="3">
        <f>AC1107*Ferez!$D$19</f>
        <v>1.8423508535900432</v>
      </c>
      <c r="AE1107" s="3">
        <f>(AD1107/1000)*(10000/Ferez!$D$21)</f>
        <v>4.605877133975108E-2</v>
      </c>
      <c r="AF1107" s="3">
        <f t="shared" si="163"/>
        <v>2.4582198629845413</v>
      </c>
      <c r="AG1107" s="3">
        <f>AF1107*Ferez!$D$19</f>
        <v>1.2291099314922707</v>
      </c>
      <c r="AH1107" s="3">
        <f>(AG1107/1000)*(10000/Ferez!$D$21)</f>
        <v>3.0727748287306764E-2</v>
      </c>
      <c r="AI1107" s="3">
        <f>AE1107*Ferez!$D$20</f>
        <v>0.16888216157908728</v>
      </c>
    </row>
    <row r="1108" spans="1:35" x14ac:dyDescent="0.25">
      <c r="A1108" s="4">
        <v>1929</v>
      </c>
      <c r="B1108" s="21" t="s">
        <v>3522</v>
      </c>
      <c r="C1108" s="104">
        <v>6</v>
      </c>
      <c r="D1108" s="22" t="s">
        <v>2873</v>
      </c>
      <c r="E1108" s="100">
        <v>42719</v>
      </c>
      <c r="F1108" s="100">
        <v>44204</v>
      </c>
      <c r="G1108" s="105">
        <v>4.0999999999999996</v>
      </c>
      <c r="H1108" s="20" t="s">
        <v>2956</v>
      </c>
      <c r="I1108" s="20" t="s">
        <v>2957</v>
      </c>
      <c r="J1108" s="13">
        <v>4131</v>
      </c>
      <c r="K1108" t="s">
        <v>125</v>
      </c>
      <c r="L1108" t="s">
        <v>124</v>
      </c>
      <c r="M1108" s="20" t="str">
        <f t="shared" si="157"/>
        <v>S</v>
      </c>
      <c r="N1108" s="3">
        <v>7.5</v>
      </c>
      <c r="O1108" s="23">
        <f t="shared" si="158"/>
        <v>2.54</v>
      </c>
      <c r="P1108" s="3">
        <v>7.5</v>
      </c>
      <c r="Q1108" s="3">
        <f>VLOOKUP(J1108,Aux_H_adj!$X$2:$Y$922,2,FALSE)</f>
        <v>7.5</v>
      </c>
      <c r="R1108" s="3">
        <f>VLOOKUP(J1108,Aux_H_adj!$X$2:$Z$922,3,FALSE)</f>
        <v>13</v>
      </c>
      <c r="S1108" s="3">
        <f t="shared" si="155"/>
        <v>2.3873241463784303</v>
      </c>
      <c r="T1108" s="3">
        <v>50.6</v>
      </c>
      <c r="U1108" s="23">
        <f t="shared" si="159"/>
        <v>9.14</v>
      </c>
      <c r="V1108" s="3">
        <f t="shared" si="156"/>
        <v>2.909352359719847</v>
      </c>
      <c r="W1108" s="27">
        <f t="shared" si="160"/>
        <v>4.0000000000000002E-4</v>
      </c>
      <c r="X1108" s="27">
        <f t="shared" si="161"/>
        <v>6.9999999999999999E-4</v>
      </c>
      <c r="Y1108" s="3">
        <f>VLOOKUP(K1108,SSP!$B$2:$D$113,3,FALSE)</f>
        <v>0.60999999999999954</v>
      </c>
      <c r="Z1108" s="3">
        <f>EXP(Ferez!$B$8+Ferez!$B$9*LN(X1108)+Ferez!$B$10*LN(O1108)+Ferez!$B$11*LN(Y1108))</f>
        <v>0.64732451659568135</v>
      </c>
      <c r="AA1108" s="3">
        <f>EXP(Ferez!$C$8+Ferez!$C$9*LN(Z1108))</f>
        <v>0.54289554355477587</v>
      </c>
      <c r="AB1108" s="3">
        <f>Ferez!$D$8+Ferez!$D$9*Z1108+Ferez!$D$10*AA1108</f>
        <v>0.41636893502114197</v>
      </c>
      <c r="AC1108" s="3">
        <f t="shared" si="162"/>
        <v>1.606588995171599</v>
      </c>
      <c r="AD1108" s="3">
        <f>AC1108*Ferez!$D$19</f>
        <v>0.80329449758579952</v>
      </c>
      <c r="AE1108" s="3">
        <f>(AD1108/1000)*(10000/Ferez!$D$21)</f>
        <v>2.0082362439644987E-2</v>
      </c>
      <c r="AF1108" s="3">
        <f t="shared" si="163"/>
        <v>1.0636934516168233</v>
      </c>
      <c r="AG1108" s="3">
        <f>AF1108*Ferez!$D$19</f>
        <v>0.53184672580841164</v>
      </c>
      <c r="AH1108" s="3">
        <f>(AG1108/1000)*(10000/Ferez!$D$21)</f>
        <v>1.3296168145210291E-2</v>
      </c>
      <c r="AI1108" s="3">
        <f>AE1108*Ferez!$D$20</f>
        <v>7.3635328945364953E-2</v>
      </c>
    </row>
    <row r="1109" spans="1:35" x14ac:dyDescent="0.25">
      <c r="A1109" s="4">
        <v>1930</v>
      </c>
      <c r="B1109" s="21" t="s">
        <v>3522</v>
      </c>
      <c r="C1109" s="104">
        <v>6</v>
      </c>
      <c r="D1109" s="22" t="s">
        <v>2873</v>
      </c>
      <c r="E1109" s="100">
        <v>42719</v>
      </c>
      <c r="F1109" s="100">
        <v>44204</v>
      </c>
      <c r="G1109" s="105">
        <v>4.0999999999999996</v>
      </c>
      <c r="H1109" s="20" t="s">
        <v>2956</v>
      </c>
      <c r="I1109" s="20" t="s">
        <v>2958</v>
      </c>
      <c r="J1109" s="13">
        <v>4131</v>
      </c>
      <c r="K1109" t="s">
        <v>125</v>
      </c>
      <c r="L1109" t="s">
        <v>124</v>
      </c>
      <c r="M1109" s="20" t="str">
        <f t="shared" si="157"/>
        <v>S</v>
      </c>
      <c r="N1109" s="3">
        <v>7.5</v>
      </c>
      <c r="O1109" s="23">
        <f t="shared" si="158"/>
        <v>3.11</v>
      </c>
      <c r="P1109" s="3">
        <v>9</v>
      </c>
      <c r="Q1109" s="3">
        <f>VLOOKUP(J1109,Aux_H_adj!$X$2:$Y$922,2,FALSE)</f>
        <v>7.5</v>
      </c>
      <c r="R1109" s="3">
        <f>VLOOKUP(J1109,Aux_H_adj!$X$2:$Z$922,3,FALSE)</f>
        <v>13</v>
      </c>
      <c r="S1109" s="3">
        <f t="shared" si="155"/>
        <v>2.8647889756541161</v>
      </c>
      <c r="T1109" s="3">
        <v>50.6</v>
      </c>
      <c r="U1109" s="23">
        <f t="shared" si="159"/>
        <v>10.97</v>
      </c>
      <c r="V1109" s="3">
        <f t="shared" si="156"/>
        <v>3.4918594514361838</v>
      </c>
      <c r="W1109" s="27">
        <f t="shared" si="160"/>
        <v>5.9999999999999995E-4</v>
      </c>
      <c r="X1109" s="27">
        <f t="shared" si="161"/>
        <v>1E-3</v>
      </c>
      <c r="Y1109" s="3">
        <f>VLOOKUP(K1109,SSP!$B$2:$D$113,3,FALSE)</f>
        <v>0.60999999999999954</v>
      </c>
      <c r="Z1109" s="3">
        <f>EXP(Ferez!$B$8+Ferez!$B$9*LN(X1109)+Ferez!$B$10*LN(O1109)+Ferez!$B$11*LN(Y1109))</f>
        <v>1.1016254777414245</v>
      </c>
      <c r="AA1109" s="3">
        <f>EXP(Ferez!$C$8+Ferez!$C$9*LN(Z1109))</f>
        <v>0.80546373355983791</v>
      </c>
      <c r="AB1109" s="3">
        <f>Ferez!$D$8+Ferez!$D$9*Z1109+Ferez!$D$10*AA1109</f>
        <v>0.44961386690944338</v>
      </c>
      <c r="AC1109" s="3">
        <f t="shared" si="162"/>
        <v>2.3567030782107059</v>
      </c>
      <c r="AD1109" s="3">
        <f>AC1109*Ferez!$D$19</f>
        <v>1.178351539105353</v>
      </c>
      <c r="AE1109" s="3">
        <f>(AD1109/1000)*(10000/Ferez!$D$21)</f>
        <v>2.9458788477633824E-2</v>
      </c>
      <c r="AF1109" s="3">
        <f t="shared" si="163"/>
        <v>1.5512393446508679</v>
      </c>
      <c r="AG1109" s="3">
        <f>AF1109*Ferez!$D$19</f>
        <v>0.77561967232543394</v>
      </c>
      <c r="AH1109" s="3">
        <f>(AG1109/1000)*(10000/Ferez!$D$21)</f>
        <v>1.9390491808135846E-2</v>
      </c>
      <c r="AI1109" s="3">
        <f>AE1109*Ferez!$D$20</f>
        <v>0.10801555775132402</v>
      </c>
    </row>
    <row r="1110" spans="1:35" x14ac:dyDescent="0.25">
      <c r="A1110" s="4">
        <v>1931</v>
      </c>
      <c r="B1110" s="21" t="s">
        <v>3522</v>
      </c>
      <c r="C1110" s="104">
        <v>6</v>
      </c>
      <c r="D1110" s="22" t="s">
        <v>2873</v>
      </c>
      <c r="E1110" s="100">
        <v>42719</v>
      </c>
      <c r="F1110" s="100">
        <v>44204</v>
      </c>
      <c r="G1110" s="105">
        <v>4.0999999999999996</v>
      </c>
      <c r="H1110" s="20" t="s">
        <v>2956</v>
      </c>
      <c r="I1110" s="20" t="s">
        <v>2959</v>
      </c>
      <c r="J1110" s="13">
        <v>4131</v>
      </c>
      <c r="K1110" t="s">
        <v>125</v>
      </c>
      <c r="L1110" t="s">
        <v>124</v>
      </c>
      <c r="M1110" s="20" t="str">
        <f t="shared" si="157"/>
        <v>S</v>
      </c>
      <c r="N1110" s="3">
        <v>7.5</v>
      </c>
      <c r="O1110" s="23">
        <f t="shared" si="158"/>
        <v>7.5</v>
      </c>
      <c r="P1110" s="3">
        <v>13</v>
      </c>
      <c r="Q1110" s="3">
        <f>VLOOKUP(J1110,Aux_H_adj!$X$2:$Y$922,2,FALSE)</f>
        <v>7.5</v>
      </c>
      <c r="R1110" s="3">
        <f>VLOOKUP(J1110,Aux_H_adj!$X$2:$Z$922,3,FALSE)</f>
        <v>13</v>
      </c>
      <c r="S1110" s="3">
        <f t="shared" si="155"/>
        <v>4.1380285203892786</v>
      </c>
      <c r="T1110" s="3">
        <v>50.6</v>
      </c>
      <c r="U1110" s="23">
        <f t="shared" si="159"/>
        <v>15.85</v>
      </c>
      <c r="V1110" s="3">
        <f t="shared" si="156"/>
        <v>5.0452116960130819</v>
      </c>
      <c r="W1110" s="27">
        <f t="shared" si="160"/>
        <v>1.2999999999999999E-3</v>
      </c>
      <c r="X1110" s="27">
        <f t="shared" si="161"/>
        <v>2E-3</v>
      </c>
      <c r="Y1110" s="3">
        <f>VLOOKUP(K1110,SSP!$B$2:$D$113,3,FALSE)</f>
        <v>0.60999999999999954</v>
      </c>
      <c r="Z1110" s="3">
        <f>EXP(Ferez!$B$8+Ferez!$B$9*LN(X1110)+Ferez!$B$10*LN(O1110)+Ferez!$B$11*LN(Y1110))</f>
        <v>4.9437907118578774</v>
      </c>
      <c r="AA1110" s="3">
        <f>EXP(Ferez!$C$8+Ferez!$C$9*LN(Z1110))</f>
        <v>2.4537471069231822</v>
      </c>
      <c r="AB1110" s="3">
        <f>Ferez!$D$8+Ferez!$D$9*Z1110+Ferez!$D$10*AA1110</f>
        <v>0.78012361990672063</v>
      </c>
      <c r="AC1110" s="3">
        <f t="shared" si="162"/>
        <v>8.1776614386877799</v>
      </c>
      <c r="AD1110" s="3">
        <f>AC1110*Ferez!$D$19</f>
        <v>4.08883071934389</v>
      </c>
      <c r="AE1110" s="3">
        <f>(AD1110/1000)*(10000/Ferez!$D$21)</f>
        <v>0.10222076798359725</v>
      </c>
      <c r="AF1110" s="3">
        <f t="shared" si="163"/>
        <v>5.7239143317645977</v>
      </c>
      <c r="AG1110" s="3">
        <f>AF1110*Ferez!$D$19</f>
        <v>2.8619571658822989</v>
      </c>
      <c r="AH1110" s="3">
        <f>(AG1110/1000)*(10000/Ferez!$D$21)</f>
        <v>7.1548929147057475E-2</v>
      </c>
      <c r="AI1110" s="3">
        <f>AE1110*Ferez!$D$20</f>
        <v>0.37480948260652325</v>
      </c>
    </row>
    <row r="1111" spans="1:35" x14ac:dyDescent="0.25">
      <c r="A1111" s="4">
        <v>1932</v>
      </c>
      <c r="B1111" s="21" t="s">
        <v>3522</v>
      </c>
      <c r="C1111" s="104">
        <v>6</v>
      </c>
      <c r="D1111" s="22" t="s">
        <v>2873</v>
      </c>
      <c r="E1111" s="100">
        <v>42719</v>
      </c>
      <c r="F1111" s="100">
        <v>44204</v>
      </c>
      <c r="G1111" s="105">
        <v>4.0999999999999996</v>
      </c>
      <c r="H1111" s="20" t="s">
        <v>2956</v>
      </c>
      <c r="I1111" s="20" t="s">
        <v>2960</v>
      </c>
      <c r="J1111" s="13">
        <v>4131</v>
      </c>
      <c r="K1111" t="s">
        <v>125</v>
      </c>
      <c r="L1111" t="s">
        <v>124</v>
      </c>
      <c r="M1111" s="20" t="str">
        <f t="shared" si="157"/>
        <v>S</v>
      </c>
      <c r="N1111" s="3">
        <v>7.5</v>
      </c>
      <c r="O1111" s="23">
        <f t="shared" si="158"/>
        <v>2.75</v>
      </c>
      <c r="P1111" s="3">
        <v>8</v>
      </c>
      <c r="Q1111" s="3">
        <f>VLOOKUP(J1111,Aux_H_adj!$X$2:$Y$922,2,FALSE)</f>
        <v>7.5</v>
      </c>
      <c r="R1111" s="3">
        <f>VLOOKUP(J1111,Aux_H_adj!$X$2:$Z$922,3,FALSE)</f>
        <v>13</v>
      </c>
      <c r="S1111" s="3">
        <f t="shared" si="155"/>
        <v>2.5464790894703255</v>
      </c>
      <c r="T1111" s="3">
        <v>50.6</v>
      </c>
      <c r="U1111" s="23">
        <f t="shared" si="159"/>
        <v>9.75</v>
      </c>
      <c r="V1111" s="3">
        <f t="shared" si="156"/>
        <v>3.1035213902919589</v>
      </c>
      <c r="W1111" s="27">
        <f t="shared" si="160"/>
        <v>5.0000000000000001E-4</v>
      </c>
      <c r="X1111" s="27">
        <f t="shared" si="161"/>
        <v>8.0000000000000004E-4</v>
      </c>
      <c r="Y1111" s="3">
        <f>VLOOKUP(K1111,SSP!$B$2:$D$113,3,FALSE)</f>
        <v>0.60999999999999954</v>
      </c>
      <c r="Z1111" s="3">
        <f>EXP(Ferez!$B$8+Ferez!$B$9*LN(X1111)+Ferez!$B$10*LN(O1111)+Ferez!$B$11*LN(Y1111))</f>
        <v>0.79266685304522155</v>
      </c>
      <c r="AA1111" s="3">
        <f>EXP(Ferez!$C$8+Ferez!$C$9*LN(Z1111))</f>
        <v>0.63093754267128255</v>
      </c>
      <c r="AB1111" s="3">
        <f>Ferez!$D$8+Ferez!$D$9*Z1111+Ferez!$D$10*AA1111</f>
        <v>0.42665651466397475</v>
      </c>
      <c r="AC1111" s="3">
        <f t="shared" si="162"/>
        <v>1.8502609103804788</v>
      </c>
      <c r="AD1111" s="3">
        <f>AC1111*Ferez!$D$19</f>
        <v>0.9251304551902394</v>
      </c>
      <c r="AE1111" s="3">
        <f>(AD1111/1000)*(10000/Ferez!$D$21)</f>
        <v>2.3128261379755984E-2</v>
      </c>
      <c r="AF1111" s="3">
        <f t="shared" si="163"/>
        <v>1.2193233677091964</v>
      </c>
      <c r="AG1111" s="3">
        <f>AF1111*Ferez!$D$19</f>
        <v>0.60966168385459818</v>
      </c>
      <c r="AH1111" s="3">
        <f>(AG1111/1000)*(10000/Ferez!$D$21)</f>
        <v>1.5241542096364956E-2</v>
      </c>
      <c r="AI1111" s="3">
        <f>AE1111*Ferez!$D$20</f>
        <v>8.480362505910527E-2</v>
      </c>
    </row>
    <row r="1112" spans="1:35" x14ac:dyDescent="0.25">
      <c r="A1112" s="4">
        <v>1933</v>
      </c>
      <c r="B1112" s="21" t="s">
        <v>3522</v>
      </c>
      <c r="C1112" s="104">
        <v>6</v>
      </c>
      <c r="D1112" s="22" t="s">
        <v>2873</v>
      </c>
      <c r="E1112" s="100">
        <v>42719</v>
      </c>
      <c r="F1112" s="100">
        <v>44204</v>
      </c>
      <c r="G1112" s="105">
        <v>4.0999999999999996</v>
      </c>
      <c r="H1112" s="20" t="s">
        <v>2956</v>
      </c>
      <c r="I1112" s="20" t="s">
        <v>2961</v>
      </c>
      <c r="J1112" s="13">
        <v>4131</v>
      </c>
      <c r="K1112" t="s">
        <v>125</v>
      </c>
      <c r="L1112" t="s">
        <v>124</v>
      </c>
      <c r="M1112" s="20" t="str">
        <f t="shared" si="157"/>
        <v>S</v>
      </c>
      <c r="N1112" s="3">
        <v>7.5</v>
      </c>
      <c r="O1112" s="23">
        <f t="shared" si="158"/>
        <v>3.82</v>
      </c>
      <c r="P1112" s="3">
        <v>11.3</v>
      </c>
      <c r="Q1112" s="3">
        <f>VLOOKUP(J1112,Aux_H_adj!$X$2:$Y$922,2,FALSE)</f>
        <v>7.5</v>
      </c>
      <c r="R1112" s="3">
        <f>VLOOKUP(J1112,Aux_H_adj!$X$2:$Z$922,3,FALSE)</f>
        <v>13</v>
      </c>
      <c r="S1112" s="3">
        <f t="shared" si="155"/>
        <v>3.5969017138768349</v>
      </c>
      <c r="T1112" s="3">
        <v>50.6</v>
      </c>
      <c r="U1112" s="23">
        <f t="shared" si="159"/>
        <v>13.78</v>
      </c>
      <c r="V1112" s="3">
        <f t="shared" si="156"/>
        <v>4.3863102316126357</v>
      </c>
      <c r="W1112" s="27">
        <f t="shared" si="160"/>
        <v>1E-3</v>
      </c>
      <c r="X1112" s="27">
        <f t="shared" si="161"/>
        <v>1.5E-3</v>
      </c>
      <c r="Y1112" s="3">
        <f>VLOOKUP(K1112,SSP!$B$2:$D$113,3,FALSE)</f>
        <v>0.60999999999999954</v>
      </c>
      <c r="Z1112" s="3">
        <f>EXP(Ferez!$B$8+Ferez!$B$9*LN(X1112)+Ferez!$B$10*LN(O1112)+Ferez!$B$11*LN(Y1112))</f>
        <v>1.9692088372875718</v>
      </c>
      <c r="AA1112" s="3">
        <f>EXP(Ferez!$C$8+Ferez!$C$9*LN(Z1112))</f>
        <v>1.2394063421878245</v>
      </c>
      <c r="AB1112" s="3">
        <f>Ferez!$D$8+Ferez!$D$9*Z1112+Ferez!$D$10*AA1112</f>
        <v>0.51892076425130995</v>
      </c>
      <c r="AC1112" s="3">
        <f t="shared" si="162"/>
        <v>3.7275359437267062</v>
      </c>
      <c r="AD1112" s="3">
        <f>AC1112*Ferez!$D$19</f>
        <v>1.8637679718633531</v>
      </c>
      <c r="AE1112" s="3">
        <f>(AD1112/1000)*(10000/Ferez!$D$21)</f>
        <v>4.659419929658383E-2</v>
      </c>
      <c r="AF1112" s="3">
        <f t="shared" si="163"/>
        <v>2.4881296015388816</v>
      </c>
      <c r="AG1112" s="3">
        <f>AF1112*Ferez!$D$19</f>
        <v>1.2440648007694408</v>
      </c>
      <c r="AH1112" s="3">
        <f>(AG1112/1000)*(10000/Ferez!$D$21)</f>
        <v>3.1101620019236019E-2</v>
      </c>
      <c r="AI1112" s="3">
        <f>AE1112*Ferez!$D$20</f>
        <v>0.17084539742080737</v>
      </c>
    </row>
    <row r="1113" spans="1:35" x14ac:dyDescent="0.25">
      <c r="A1113" s="4">
        <v>1927</v>
      </c>
      <c r="B1113" s="21" t="s">
        <v>3522</v>
      </c>
      <c r="C1113" s="104">
        <v>6</v>
      </c>
      <c r="D1113" s="22" t="s">
        <v>2873</v>
      </c>
      <c r="E1113" s="100">
        <v>42719</v>
      </c>
      <c r="F1113" s="100">
        <v>44204</v>
      </c>
      <c r="G1113" s="105">
        <v>4.0999999999999996</v>
      </c>
      <c r="H1113" s="20" t="s">
        <v>2953</v>
      </c>
      <c r="I1113" s="20" t="s">
        <v>2954</v>
      </c>
      <c r="J1113" s="13">
        <v>4132</v>
      </c>
      <c r="K1113" t="s">
        <v>5</v>
      </c>
      <c r="L1113" t="s">
        <v>186</v>
      </c>
      <c r="M1113" s="20" t="str">
        <f t="shared" si="157"/>
        <v>S</v>
      </c>
      <c r="N1113" s="3">
        <v>7.9</v>
      </c>
      <c r="O1113" s="23">
        <f t="shared" si="158"/>
        <v>7.9</v>
      </c>
      <c r="P1113" s="3">
        <v>41</v>
      </c>
      <c r="Q1113" s="3">
        <f>VLOOKUP(J1113,Aux_H_adj!$X$2:$Y$922,2,FALSE)</f>
        <v>38</v>
      </c>
      <c r="R1113" s="3">
        <f>VLOOKUP(J1113,Aux_H_adj!$X$2:$Z$922,3,FALSE)</f>
        <v>41</v>
      </c>
      <c r="S1113" s="3">
        <f t="shared" si="155"/>
        <v>13.050705333535419</v>
      </c>
      <c r="T1113" s="3">
        <v>95</v>
      </c>
      <c r="U1113" s="23">
        <f t="shared" si="159"/>
        <v>49.98</v>
      </c>
      <c r="V1113" s="3">
        <f t="shared" si="156"/>
        <v>15.909128111465858</v>
      </c>
      <c r="W1113" s="27">
        <f t="shared" si="160"/>
        <v>1.34E-2</v>
      </c>
      <c r="X1113" s="27">
        <f t="shared" si="161"/>
        <v>1.9900000000000001E-2</v>
      </c>
      <c r="Y1113" s="3">
        <f>VLOOKUP(K1113,SSP!$B$2:$D$113,3,FALSE)</f>
        <v>0.39999999999999974</v>
      </c>
      <c r="Z1113" s="3">
        <f>EXP(Ferez!$B$8+Ferez!$B$9*LN(X1113)+Ferez!$B$10*LN(O1113)+Ferez!$B$11*LN(Y1113))</f>
        <v>29.600504890658623</v>
      </c>
      <c r="AA1113" s="3">
        <f>EXP(Ferez!$C$8+Ferez!$C$9*LN(Z1113))</f>
        <v>9.258014405718459</v>
      </c>
      <c r="AB1113" s="3">
        <f>Ferez!$D$8+Ferez!$D$9*Z1113+Ferez!$D$10*AA1113</f>
        <v>3.2264821045388712</v>
      </c>
      <c r="AC1113" s="3">
        <f t="shared" si="162"/>
        <v>42.085001400915957</v>
      </c>
      <c r="AD1113" s="3">
        <f>AC1113*Ferez!$D$19</f>
        <v>21.042500700457978</v>
      </c>
      <c r="AE1113" s="3">
        <f>(AD1113/1000)*(10000/Ferez!$D$21)</f>
        <v>0.5260625175114495</v>
      </c>
      <c r="AF1113" s="3">
        <f t="shared" si="163"/>
        <v>32.826986995197494</v>
      </c>
      <c r="AG1113" s="3">
        <f>AF1113*Ferez!$D$19</f>
        <v>16.413493497598747</v>
      </c>
      <c r="AH1113" s="3">
        <f>(AG1113/1000)*(10000/Ferez!$D$21)</f>
        <v>0.4103373374399687</v>
      </c>
      <c r="AI1113" s="3">
        <f>AE1113*Ferez!$D$20</f>
        <v>1.9288958975419814</v>
      </c>
    </row>
    <row r="1114" spans="1:35" x14ac:dyDescent="0.25">
      <c r="A1114" s="4">
        <v>1928</v>
      </c>
      <c r="B1114" s="21" t="s">
        <v>3522</v>
      </c>
      <c r="C1114" s="104">
        <v>6</v>
      </c>
      <c r="D1114" s="22" t="s">
        <v>2873</v>
      </c>
      <c r="E1114" s="100">
        <v>42719</v>
      </c>
      <c r="F1114" s="100">
        <v>44204</v>
      </c>
      <c r="G1114" s="105">
        <v>4.0999999999999996</v>
      </c>
      <c r="H1114" s="20" t="s">
        <v>2953</v>
      </c>
      <c r="I1114" s="20" t="s">
        <v>2955</v>
      </c>
      <c r="J1114" s="13">
        <v>4132</v>
      </c>
      <c r="K1114" t="s">
        <v>5</v>
      </c>
      <c r="L1114" t="s">
        <v>186</v>
      </c>
      <c r="M1114" s="20" t="str">
        <f t="shared" si="157"/>
        <v>S</v>
      </c>
      <c r="N1114" s="3">
        <v>7.9</v>
      </c>
      <c r="O1114" s="23">
        <f t="shared" si="158"/>
        <v>7.6</v>
      </c>
      <c r="P1114" s="3">
        <v>38</v>
      </c>
      <c r="Q1114" s="3">
        <f>VLOOKUP(J1114,Aux_H_adj!$X$2:$Y$922,2,FALSE)</f>
        <v>38</v>
      </c>
      <c r="R1114" s="3">
        <f>VLOOKUP(J1114,Aux_H_adj!$X$2:$Z$922,3,FALSE)</f>
        <v>41</v>
      </c>
      <c r="S1114" s="3">
        <f t="shared" si="155"/>
        <v>12.095775674984045</v>
      </c>
      <c r="T1114" s="3">
        <v>95</v>
      </c>
      <c r="U1114" s="23">
        <f t="shared" si="159"/>
        <v>46.33</v>
      </c>
      <c r="V1114" s="3">
        <f t="shared" si="156"/>
        <v>14.747297026895021</v>
      </c>
      <c r="W1114" s="27">
        <f t="shared" si="160"/>
        <v>1.15E-2</v>
      </c>
      <c r="X1114" s="27">
        <f t="shared" si="161"/>
        <v>1.7100000000000001E-2</v>
      </c>
      <c r="Y1114" s="3">
        <f>VLOOKUP(K1114,SSP!$B$2:$D$113,3,FALSE)</f>
        <v>0.39999999999999974</v>
      </c>
      <c r="Z1114" s="3">
        <f>EXP(Ferez!$B$8+Ferez!$B$9*LN(X1114)+Ferez!$B$10*LN(O1114)+Ferez!$B$11*LN(Y1114))</f>
        <v>24.711696554941529</v>
      </c>
      <c r="AA1114" s="3">
        <f>EXP(Ferez!$C$8+Ferez!$C$9*LN(Z1114))</f>
        <v>8.097481403604279</v>
      </c>
      <c r="AB1114" s="3">
        <f>Ferez!$D$8+Ferez!$D$9*Z1114+Ferez!$D$10*AA1114</f>
        <v>2.7251709466045964</v>
      </c>
      <c r="AC1114" s="3">
        <f t="shared" si="162"/>
        <v>35.534348905150409</v>
      </c>
      <c r="AD1114" s="3">
        <f>AC1114*Ferez!$D$19</f>
        <v>17.767174452575205</v>
      </c>
      <c r="AE1114" s="3">
        <f>(AD1114/1000)*(10000/Ferez!$D$21)</f>
        <v>0.44417936131438007</v>
      </c>
      <c r="AF1114" s="3">
        <f t="shared" si="163"/>
        <v>27.436867501546125</v>
      </c>
      <c r="AG1114" s="3">
        <f>AF1114*Ferez!$D$19</f>
        <v>13.718433750773062</v>
      </c>
      <c r="AH1114" s="3">
        <f>(AG1114/1000)*(10000/Ferez!$D$21)</f>
        <v>0.34296084376932656</v>
      </c>
      <c r="AI1114" s="3">
        <f>AE1114*Ferez!$D$20</f>
        <v>1.6286576581527268</v>
      </c>
    </row>
    <row r="1115" spans="1:35" x14ac:dyDescent="0.25">
      <c r="A1115" s="4">
        <v>1926</v>
      </c>
      <c r="B1115" s="21" t="s">
        <v>3522</v>
      </c>
      <c r="C1115" s="104">
        <v>6</v>
      </c>
      <c r="D1115" s="22" t="s">
        <v>2873</v>
      </c>
      <c r="E1115" s="100">
        <v>42719</v>
      </c>
      <c r="F1115" s="100">
        <v>44204</v>
      </c>
      <c r="G1115" s="105">
        <v>4.0999999999999996</v>
      </c>
      <c r="H1115" s="20" t="s">
        <v>2951</v>
      </c>
      <c r="I1115" s="20" t="s">
        <v>2952</v>
      </c>
      <c r="J1115" s="13">
        <v>4133</v>
      </c>
      <c r="K1115" t="s">
        <v>94</v>
      </c>
      <c r="L1115" t="s">
        <v>93</v>
      </c>
      <c r="M1115" s="20" t="str">
        <f t="shared" si="157"/>
        <v>N</v>
      </c>
      <c r="N1115" s="3">
        <v>5.5</v>
      </c>
      <c r="O1115" s="23">
        <f t="shared" si="158"/>
        <v>5.5</v>
      </c>
      <c r="P1115" s="3">
        <v>16.600000000000001</v>
      </c>
      <c r="Q1115" s="3">
        <f>VLOOKUP(J1115,Aux_H_adj!$X$2:$Y$922,2,FALSE)</f>
        <v>16.600000000000001</v>
      </c>
      <c r="R1115" s="3">
        <f>VLOOKUP(J1115,Aux_H_adj!$X$2:$Z$922,3,FALSE)</f>
        <v>16.600000000000001</v>
      </c>
      <c r="S1115" s="3">
        <f t="shared" si="155"/>
        <v>5.2839441106509257</v>
      </c>
      <c r="T1115" s="3">
        <v>23.4</v>
      </c>
      <c r="U1115" s="23">
        <f t="shared" si="159"/>
        <v>23.4</v>
      </c>
      <c r="V1115" s="3">
        <f t="shared" si="156"/>
        <v>7.4484513367007015</v>
      </c>
      <c r="W1115" s="27">
        <f t="shared" si="160"/>
        <v>2.2000000000000001E-3</v>
      </c>
      <c r="X1115" s="27">
        <f t="shared" si="161"/>
        <v>4.4000000000000003E-3</v>
      </c>
      <c r="Y1115" s="3">
        <f>VLOOKUP(K1115,SSP!$B$2:$D$113,3,FALSE)</f>
        <v>0.48</v>
      </c>
      <c r="Z1115" s="3">
        <f>EXP(Ferez!$B$8+Ferez!$B$9*LN(X1115)+Ferez!$B$10*LN(O1115)+Ferez!$B$11*LN(Y1115))</f>
        <v>6.0495061424591245</v>
      </c>
      <c r="AA1115" s="3">
        <f>EXP(Ferez!$C$8+Ferez!$C$9*LN(Z1115))</f>
        <v>2.8501700726378361</v>
      </c>
      <c r="AB1115" s="3">
        <f>Ferez!$D$8+Ferez!$D$9*Z1115+Ferez!$D$10*AA1115</f>
        <v>0.88195808692106259</v>
      </c>
      <c r="AC1115" s="3">
        <f t="shared" si="162"/>
        <v>9.7816343020180234</v>
      </c>
      <c r="AD1115" s="3">
        <f>AC1115*Ferez!$D$19</f>
        <v>4.8908171510090117</v>
      </c>
      <c r="AE1115" s="3">
        <f>(AD1115/1000)*(10000/Ferez!$D$21)</f>
        <v>0.12227042877522529</v>
      </c>
      <c r="AF1115" s="3">
        <f t="shared" si="163"/>
        <v>6.9314642293801869</v>
      </c>
      <c r="AG1115" s="3">
        <f>AF1115*Ferez!$D$19</f>
        <v>3.4657321146900935</v>
      </c>
      <c r="AH1115" s="3">
        <f>(AG1115/1000)*(10000/Ferez!$D$21)</f>
        <v>8.6643302867252331E-2</v>
      </c>
      <c r="AI1115" s="3">
        <f>AE1115*Ferez!$D$20</f>
        <v>0.44832490550915938</v>
      </c>
    </row>
    <row r="1116" spans="1:35" x14ac:dyDescent="0.25">
      <c r="A1116" s="4">
        <v>1925</v>
      </c>
      <c r="B1116" s="21" t="s">
        <v>3522</v>
      </c>
      <c r="C1116" s="104">
        <v>6</v>
      </c>
      <c r="D1116" s="22" t="s">
        <v>2873</v>
      </c>
      <c r="E1116" s="100">
        <v>42719</v>
      </c>
      <c r="F1116" s="100">
        <v>44204</v>
      </c>
      <c r="G1116" s="105">
        <v>4.0999999999999996</v>
      </c>
      <c r="H1116" s="20" t="s">
        <v>2949</v>
      </c>
      <c r="I1116" s="20" t="s">
        <v>2950</v>
      </c>
      <c r="J1116" s="13">
        <v>4134</v>
      </c>
      <c r="K1116" t="s">
        <v>241</v>
      </c>
      <c r="L1116" t="s">
        <v>233</v>
      </c>
      <c r="M1116" s="20" t="str">
        <f t="shared" si="157"/>
        <v>N</v>
      </c>
      <c r="N1116" s="3">
        <v>2.8</v>
      </c>
      <c r="O1116" s="23">
        <f t="shared" si="158"/>
        <v>2.8</v>
      </c>
      <c r="P1116" s="3">
        <v>15.5</v>
      </c>
      <c r="Q1116" s="3">
        <f>VLOOKUP(J1116,Aux_H_adj!$X$2:$Y$922,2,FALSE)</f>
        <v>15.5</v>
      </c>
      <c r="R1116" s="3">
        <f>VLOOKUP(J1116,Aux_H_adj!$X$2:$Z$922,3,FALSE)</f>
        <v>15.5</v>
      </c>
      <c r="S1116" s="3">
        <f t="shared" si="155"/>
        <v>4.9338032358487558</v>
      </c>
      <c r="T1116" s="3">
        <v>46.7</v>
      </c>
      <c r="U1116" s="23">
        <f t="shared" si="159"/>
        <v>46.7</v>
      </c>
      <c r="V1116" s="3">
        <f t="shared" si="156"/>
        <v>14.865071684783025</v>
      </c>
      <c r="W1116" s="27">
        <f t="shared" si="160"/>
        <v>1.9E-3</v>
      </c>
      <c r="X1116" s="27">
        <f t="shared" si="161"/>
        <v>1.7399999999999999E-2</v>
      </c>
      <c r="Y1116" s="3">
        <f>VLOOKUP(K1116,SSP!$B$2:$D$113,3,FALSE)</f>
        <v>0.25</v>
      </c>
      <c r="Z1116" s="3">
        <f>EXP(Ferez!$B$8+Ferez!$B$9*LN(X1116)+Ferez!$B$10*LN(O1116)+Ferez!$B$11*LN(Y1116))</f>
        <v>5.9489391259532116</v>
      </c>
      <c r="AA1116" s="3">
        <f>EXP(Ferez!$C$8+Ferez!$C$9*LN(Z1116))</f>
        <v>2.8149386840653778</v>
      </c>
      <c r="AB1116" s="3">
        <f>Ferez!$D$8+Ferez!$D$9*Z1116+Ferez!$D$10*AA1116</f>
        <v>0.87262498854338755</v>
      </c>
      <c r="AC1116" s="3">
        <f t="shared" si="162"/>
        <v>9.6365027985619776</v>
      </c>
      <c r="AD1116" s="3">
        <f>AC1116*Ferez!$D$19</f>
        <v>4.8182513992809888</v>
      </c>
      <c r="AE1116" s="3">
        <f>(AD1116/1000)*(10000/Ferez!$D$21)</f>
        <v>0.12045628498202471</v>
      </c>
      <c r="AF1116" s="3">
        <f t="shared" si="163"/>
        <v>6.8215641144965993</v>
      </c>
      <c r="AG1116" s="3">
        <f>AF1116*Ferez!$D$19</f>
        <v>3.4107820572482996</v>
      </c>
      <c r="AH1116" s="3">
        <f>(AG1116/1000)*(10000/Ferez!$D$21)</f>
        <v>8.5269551431207485E-2</v>
      </c>
      <c r="AI1116" s="3">
        <f>AE1116*Ferez!$D$20</f>
        <v>0.4416730449340906</v>
      </c>
    </row>
    <row r="1117" spans="1:35" x14ac:dyDescent="0.25">
      <c r="A1117" s="4">
        <v>1920</v>
      </c>
      <c r="B1117" s="21" t="s">
        <v>3522</v>
      </c>
      <c r="C1117" s="104">
        <v>6</v>
      </c>
      <c r="D1117" s="22" t="s">
        <v>2873</v>
      </c>
      <c r="E1117" s="100">
        <v>42719</v>
      </c>
      <c r="F1117" s="100">
        <v>44204</v>
      </c>
      <c r="G1117" s="105">
        <v>4.0999999999999996</v>
      </c>
      <c r="H1117" s="20" t="s">
        <v>2943</v>
      </c>
      <c r="I1117" s="20" t="s">
        <v>2944</v>
      </c>
      <c r="J1117" s="13">
        <v>4135</v>
      </c>
      <c r="K1117" t="s">
        <v>173</v>
      </c>
      <c r="L1117" t="s">
        <v>172</v>
      </c>
      <c r="M1117" s="20" t="str">
        <f t="shared" si="157"/>
        <v>S</v>
      </c>
      <c r="N1117" s="3">
        <v>5</v>
      </c>
      <c r="O1117" s="23">
        <f t="shared" si="158"/>
        <v>4.1399999999999997</v>
      </c>
      <c r="P1117" s="3">
        <v>12.5</v>
      </c>
      <c r="Q1117" s="3">
        <f>VLOOKUP(J1117,Aux_H_adj!$X$2:$Y$922,2,FALSE)</f>
        <v>6.3</v>
      </c>
      <c r="R1117" s="3">
        <f>VLOOKUP(J1117,Aux_H_adj!$X$2:$Z$922,3,FALSE)</f>
        <v>24</v>
      </c>
      <c r="S1117" s="3">
        <f t="shared" si="155"/>
        <v>3.9788735772973833</v>
      </c>
      <c r="T1117" s="3">
        <v>121.6</v>
      </c>
      <c r="U1117" s="23">
        <f t="shared" si="159"/>
        <v>15.24</v>
      </c>
      <c r="V1117" s="3">
        <f t="shared" si="156"/>
        <v>4.8510426654409704</v>
      </c>
      <c r="W1117" s="27">
        <f t="shared" si="160"/>
        <v>1.1999999999999999E-3</v>
      </c>
      <c r="X1117" s="27">
        <f t="shared" si="161"/>
        <v>1.8E-3</v>
      </c>
      <c r="Y1117" s="3">
        <f>VLOOKUP(K1117,SSP!$B$2:$D$113,3,FALSE)</f>
        <v>0.47999999999999932</v>
      </c>
      <c r="Z1117" s="3">
        <f>EXP(Ferez!$B$8+Ferez!$B$9*LN(X1117)+Ferez!$B$10*LN(O1117)+Ferez!$B$11*LN(Y1117))</f>
        <v>1.9783528538243247</v>
      </c>
      <c r="AA1117" s="3">
        <f>EXP(Ferez!$C$8+Ferez!$C$9*LN(Z1117))</f>
        <v>1.2436739601740567</v>
      </c>
      <c r="AB1117" s="3">
        <f>Ferez!$D$8+Ferez!$D$9*Z1117+Ferez!$D$10*AA1117</f>
        <v>0.51967761570272297</v>
      </c>
      <c r="AC1117" s="3">
        <f t="shared" si="162"/>
        <v>3.7417044297011044</v>
      </c>
      <c r="AD1117" s="3">
        <f>AC1117*Ferez!$D$19</f>
        <v>1.8708522148505522</v>
      </c>
      <c r="AE1117" s="3">
        <f>(AD1117/1000)*(10000/Ferez!$D$21)</f>
        <v>4.6771305371263804E-2</v>
      </c>
      <c r="AF1117" s="3">
        <f t="shared" si="163"/>
        <v>2.4980304695270474</v>
      </c>
      <c r="AG1117" s="3">
        <f>AF1117*Ferez!$D$19</f>
        <v>1.2490152347635237</v>
      </c>
      <c r="AH1117" s="3">
        <f>(AG1117/1000)*(10000/Ferez!$D$21)</f>
        <v>3.1225380869088094E-2</v>
      </c>
      <c r="AI1117" s="3">
        <f>AE1117*Ferez!$D$20</f>
        <v>0.17149478636130061</v>
      </c>
    </row>
    <row r="1118" spans="1:35" x14ac:dyDescent="0.25">
      <c r="A1118" s="4">
        <v>1921</v>
      </c>
      <c r="B1118" s="21" t="s">
        <v>3522</v>
      </c>
      <c r="C1118" s="104">
        <v>6</v>
      </c>
      <c r="D1118" s="22" t="s">
        <v>2873</v>
      </c>
      <c r="E1118" s="100">
        <v>42719</v>
      </c>
      <c r="F1118" s="100">
        <v>44204</v>
      </c>
      <c r="G1118" s="105">
        <v>4.0999999999999996</v>
      </c>
      <c r="H1118" s="20" t="s">
        <v>2943</v>
      </c>
      <c r="I1118" s="20" t="s">
        <v>2945</v>
      </c>
      <c r="J1118" s="13">
        <v>4135</v>
      </c>
      <c r="K1118" t="s">
        <v>173</v>
      </c>
      <c r="L1118" t="s">
        <v>172</v>
      </c>
      <c r="M1118" s="20" t="str">
        <f t="shared" si="157"/>
        <v>S</v>
      </c>
      <c r="N1118" s="3">
        <v>5</v>
      </c>
      <c r="O1118" s="23">
        <f t="shared" si="158"/>
        <v>2</v>
      </c>
      <c r="P1118" s="3">
        <v>6.3</v>
      </c>
      <c r="Q1118" s="3">
        <f>VLOOKUP(J1118,Aux_H_adj!$X$2:$Y$922,2,FALSE)</f>
        <v>6.3</v>
      </c>
      <c r="R1118" s="3">
        <f>VLOOKUP(J1118,Aux_H_adj!$X$2:$Z$922,3,FALSE)</f>
        <v>24</v>
      </c>
      <c r="S1118" s="3">
        <f t="shared" si="155"/>
        <v>2.0053522829578814</v>
      </c>
      <c r="T1118" s="3">
        <v>121.6</v>
      </c>
      <c r="U1118" s="23">
        <f t="shared" si="159"/>
        <v>7.68</v>
      </c>
      <c r="V1118" s="3">
        <f t="shared" si="156"/>
        <v>2.4446199258915122</v>
      </c>
      <c r="W1118" s="27">
        <f t="shared" si="160"/>
        <v>2.9999999999999997E-4</v>
      </c>
      <c r="X1118" s="27">
        <f t="shared" si="161"/>
        <v>5.0000000000000001E-4</v>
      </c>
      <c r="Y1118" s="3">
        <f>VLOOKUP(K1118,SSP!$B$2:$D$113,3,FALSE)</f>
        <v>0.47999999999999932</v>
      </c>
      <c r="Z1118" s="3">
        <f>EXP(Ferez!$B$8+Ferez!$B$9*LN(X1118)+Ferez!$B$10*LN(O1118)+Ferez!$B$11*LN(Y1118))</f>
        <v>0.29297816911365621</v>
      </c>
      <c r="AA1118" s="3">
        <f>EXP(Ferez!$C$8+Ferez!$C$9*LN(Z1118))</f>
        <v>0.30148506536036607</v>
      </c>
      <c r="AB1118" s="3">
        <f>Ferez!$D$8+Ferez!$D$9*Z1118+Ferez!$D$10*AA1118</f>
        <v>0.39359520224730005</v>
      </c>
      <c r="AC1118" s="3">
        <f t="shared" si="162"/>
        <v>0.98805843672132232</v>
      </c>
      <c r="AD1118" s="3">
        <f>AC1118*Ferez!$D$19</f>
        <v>0.49402921836066116</v>
      </c>
      <c r="AE1118" s="3">
        <f>(AD1118/1000)*(10000/Ferez!$D$21)</f>
        <v>1.2350730459016529E-2</v>
      </c>
      <c r="AF1118" s="3">
        <f t="shared" si="163"/>
        <v>0.68657337136095631</v>
      </c>
      <c r="AG1118" s="3">
        <f>AF1118*Ferez!$D$19</f>
        <v>0.34328668568047815</v>
      </c>
      <c r="AH1118" s="3">
        <f>(AG1118/1000)*(10000/Ferez!$D$21)</f>
        <v>8.5821671420119542E-3</v>
      </c>
      <c r="AI1118" s="3">
        <f>AE1118*Ferez!$D$20</f>
        <v>4.5286011683060602E-2</v>
      </c>
    </row>
    <row r="1119" spans="1:35" x14ac:dyDescent="0.25">
      <c r="A1119" s="4">
        <v>1922</v>
      </c>
      <c r="B1119" s="21" t="s">
        <v>3522</v>
      </c>
      <c r="C1119" s="104">
        <v>6</v>
      </c>
      <c r="D1119" s="22" t="s">
        <v>2873</v>
      </c>
      <c r="E1119" s="100">
        <v>42719</v>
      </c>
      <c r="F1119" s="100">
        <v>44204</v>
      </c>
      <c r="G1119" s="105">
        <v>4.0999999999999996</v>
      </c>
      <c r="H1119" s="20" t="s">
        <v>2943</v>
      </c>
      <c r="I1119" s="20" t="s">
        <v>2946</v>
      </c>
      <c r="J1119" s="13">
        <v>4135</v>
      </c>
      <c r="K1119" t="s">
        <v>173</v>
      </c>
      <c r="L1119" t="s">
        <v>172</v>
      </c>
      <c r="M1119" s="20" t="str">
        <f t="shared" si="157"/>
        <v>S</v>
      </c>
      <c r="N1119" s="3">
        <v>5</v>
      </c>
      <c r="O1119" s="23">
        <f t="shared" si="158"/>
        <v>5</v>
      </c>
      <c r="P1119" s="3">
        <v>24</v>
      </c>
      <c r="Q1119" s="3">
        <f>VLOOKUP(J1119,Aux_H_adj!$X$2:$Y$922,2,FALSE)</f>
        <v>6.3</v>
      </c>
      <c r="R1119" s="3">
        <f>VLOOKUP(J1119,Aux_H_adj!$X$2:$Z$922,3,FALSE)</f>
        <v>24</v>
      </c>
      <c r="S1119" s="3">
        <f t="shared" si="155"/>
        <v>7.6394372684109761</v>
      </c>
      <c r="T1119" s="3">
        <v>121.6</v>
      </c>
      <c r="U1119" s="23">
        <f t="shared" si="159"/>
        <v>29.26</v>
      </c>
      <c r="V1119" s="3">
        <f t="shared" si="156"/>
        <v>9.3137472697377159</v>
      </c>
      <c r="W1119" s="27">
        <f t="shared" si="160"/>
        <v>4.5999999999999999E-3</v>
      </c>
      <c r="X1119" s="27">
        <f t="shared" si="161"/>
        <v>6.7999999999999996E-3</v>
      </c>
      <c r="Y1119" s="3">
        <f>VLOOKUP(K1119,SSP!$B$2:$D$113,3,FALSE)</f>
        <v>0.47999999999999932</v>
      </c>
      <c r="Z1119" s="3">
        <f>EXP(Ferez!$B$8+Ferez!$B$9*LN(X1119)+Ferez!$B$10*LN(O1119)+Ferez!$B$11*LN(Y1119))</f>
        <v>8.3285404025525782</v>
      </c>
      <c r="AA1119" s="3">
        <f>EXP(Ferez!$C$8+Ferez!$C$9*LN(Z1119))</f>
        <v>3.6132045583796653</v>
      </c>
      <c r="AB1119" s="3">
        <f>Ferez!$D$8+Ferez!$D$9*Z1119+Ferez!$D$10*AA1119</f>
        <v>1.0965132578944981</v>
      </c>
      <c r="AC1119" s="3">
        <f t="shared" si="162"/>
        <v>13.038258218826742</v>
      </c>
      <c r="AD1119" s="3">
        <f>AC1119*Ferez!$D$19</f>
        <v>6.5191291094133712</v>
      </c>
      <c r="AE1119" s="3">
        <f>(AD1119/1000)*(10000/Ferez!$D$21)</f>
        <v>0.16297822773533427</v>
      </c>
      <c r="AF1119" s="3">
        <f t="shared" si="163"/>
        <v>9.4250536604470767</v>
      </c>
      <c r="AG1119" s="3">
        <f>AF1119*Ferez!$D$19</f>
        <v>4.7125268302235384</v>
      </c>
      <c r="AH1119" s="3">
        <f>(AG1119/1000)*(10000/Ferez!$D$21)</f>
        <v>0.11781317075558846</v>
      </c>
      <c r="AI1119" s="3">
        <f>AE1119*Ferez!$D$20</f>
        <v>0.597586835029559</v>
      </c>
    </row>
    <row r="1120" spans="1:35" x14ac:dyDescent="0.25">
      <c r="A1120" s="4">
        <v>1923</v>
      </c>
      <c r="B1120" s="21" t="s">
        <v>3522</v>
      </c>
      <c r="C1120" s="104">
        <v>6</v>
      </c>
      <c r="D1120" s="22" t="s">
        <v>2873</v>
      </c>
      <c r="E1120" s="100">
        <v>42719</v>
      </c>
      <c r="F1120" s="100">
        <v>44204</v>
      </c>
      <c r="G1120" s="105">
        <v>4.0999999999999996</v>
      </c>
      <c r="H1120" s="20" t="s">
        <v>2943</v>
      </c>
      <c r="I1120" s="20" t="s">
        <v>2947</v>
      </c>
      <c r="J1120" s="13">
        <v>4135</v>
      </c>
      <c r="K1120" t="s">
        <v>173</v>
      </c>
      <c r="L1120" t="s">
        <v>172</v>
      </c>
      <c r="M1120" s="20" t="str">
        <f t="shared" si="157"/>
        <v>S</v>
      </c>
      <c r="N1120" s="3">
        <v>5</v>
      </c>
      <c r="O1120" s="23">
        <f t="shared" si="158"/>
        <v>4.33</v>
      </c>
      <c r="P1120" s="3">
        <v>13.3</v>
      </c>
      <c r="Q1120" s="3">
        <f>VLOOKUP(J1120,Aux_H_adj!$X$2:$Y$922,2,FALSE)</f>
        <v>6.3</v>
      </c>
      <c r="R1120" s="3">
        <f>VLOOKUP(J1120,Aux_H_adj!$X$2:$Z$922,3,FALSE)</f>
        <v>24</v>
      </c>
      <c r="S1120" s="3">
        <f t="shared" si="155"/>
        <v>4.2335214862444159</v>
      </c>
      <c r="T1120" s="3">
        <v>121.6</v>
      </c>
      <c r="U1120" s="23">
        <f t="shared" si="159"/>
        <v>16.21</v>
      </c>
      <c r="V1120" s="3">
        <f t="shared" si="156"/>
        <v>5.1598032550392476</v>
      </c>
      <c r="W1120" s="27">
        <f t="shared" si="160"/>
        <v>1.4E-3</v>
      </c>
      <c r="X1120" s="27">
        <f t="shared" si="161"/>
        <v>2.0999999999999999E-3</v>
      </c>
      <c r="Y1120" s="3">
        <f>VLOOKUP(K1120,SSP!$B$2:$D$113,3,FALSE)</f>
        <v>0.47999999999999932</v>
      </c>
      <c r="Z1120" s="3">
        <f>EXP(Ferez!$B$8+Ferez!$B$9*LN(X1120)+Ferez!$B$10*LN(O1120)+Ferez!$B$11*LN(Y1120))</f>
        <v>2.3894676376267885</v>
      </c>
      <c r="AA1120" s="3">
        <f>EXP(Ferez!$C$8+Ferez!$C$9*LN(Z1120))</f>
        <v>1.4306920090703987</v>
      </c>
      <c r="AB1120" s="3">
        <f>Ferez!$D$8+Ferez!$D$9*Z1120+Ferez!$D$10*AA1120</f>
        <v>0.55412414908242136</v>
      </c>
      <c r="AC1120" s="3">
        <f t="shared" si="162"/>
        <v>4.3742837957796086</v>
      </c>
      <c r="AD1120" s="3">
        <f>AC1120*Ferez!$D$19</f>
        <v>2.1871418978898043</v>
      </c>
      <c r="AE1120" s="3">
        <f>(AD1120/1000)*(10000/Ferez!$D$21)</f>
        <v>5.467854744724511E-2</v>
      </c>
      <c r="AF1120" s="3">
        <f t="shared" si="163"/>
        <v>2.9435917867092098</v>
      </c>
      <c r="AG1120" s="3">
        <f>AF1120*Ferez!$D$19</f>
        <v>1.4717958933546049</v>
      </c>
      <c r="AH1120" s="3">
        <f>(AG1120/1000)*(10000/Ferez!$D$21)</f>
        <v>3.6794897333865123E-2</v>
      </c>
      <c r="AI1120" s="3">
        <f>AE1120*Ferez!$D$20</f>
        <v>0.20048800730656541</v>
      </c>
    </row>
    <row r="1121" spans="1:35" x14ac:dyDescent="0.25">
      <c r="A1121" s="4">
        <v>1924</v>
      </c>
      <c r="B1121" s="21" t="s">
        <v>3522</v>
      </c>
      <c r="C1121" s="104">
        <v>6</v>
      </c>
      <c r="D1121" s="22" t="s">
        <v>2873</v>
      </c>
      <c r="E1121" s="100">
        <v>42719</v>
      </c>
      <c r="F1121" s="100">
        <v>44204</v>
      </c>
      <c r="G1121" s="105">
        <v>4.0999999999999996</v>
      </c>
      <c r="H1121" s="20" t="s">
        <v>2943</v>
      </c>
      <c r="I1121" s="20" t="s">
        <v>2948</v>
      </c>
      <c r="J1121" s="13">
        <v>4135</v>
      </c>
      <c r="K1121" t="s">
        <v>173</v>
      </c>
      <c r="L1121" t="s">
        <v>172</v>
      </c>
      <c r="M1121" s="20" t="str">
        <f t="shared" si="157"/>
        <v>S</v>
      </c>
      <c r="N1121" s="3">
        <v>5</v>
      </c>
      <c r="O1121" s="23">
        <f t="shared" si="158"/>
        <v>3.11</v>
      </c>
      <c r="P1121" s="3">
        <v>9</v>
      </c>
      <c r="Q1121" s="3">
        <f>VLOOKUP(J1121,Aux_H_adj!$X$2:$Y$922,2,FALSE)</f>
        <v>6.3</v>
      </c>
      <c r="R1121" s="3">
        <f>VLOOKUP(J1121,Aux_H_adj!$X$2:$Z$922,3,FALSE)</f>
        <v>24</v>
      </c>
      <c r="S1121" s="3">
        <f t="shared" si="155"/>
        <v>2.8647889756541161</v>
      </c>
      <c r="T1121" s="3">
        <v>121.6</v>
      </c>
      <c r="U1121" s="23">
        <f t="shared" si="159"/>
        <v>10.97</v>
      </c>
      <c r="V1121" s="3">
        <f t="shared" si="156"/>
        <v>3.4918594514361838</v>
      </c>
      <c r="W1121" s="27">
        <f t="shared" si="160"/>
        <v>5.9999999999999995E-4</v>
      </c>
      <c r="X1121" s="27">
        <f t="shared" si="161"/>
        <v>1E-3</v>
      </c>
      <c r="Y1121" s="3">
        <f>VLOOKUP(K1121,SSP!$B$2:$D$113,3,FALSE)</f>
        <v>0.47999999999999932</v>
      </c>
      <c r="Z1121" s="3">
        <f>EXP(Ferez!$B$8+Ferez!$B$9*LN(X1121)+Ferez!$B$10*LN(O1121)+Ferez!$B$11*LN(Y1121))</f>
        <v>0.86225072078617915</v>
      </c>
      <c r="AA1121" s="3">
        <f>EXP(Ferez!$C$8+Ferez!$C$9*LN(Z1121))</f>
        <v>0.67158359983737026</v>
      </c>
      <c r="AB1121" s="3">
        <f>Ferez!$D$8+Ferez!$D$9*Z1121+Ferez!$D$10*AA1121</f>
        <v>0.43171152318592981</v>
      </c>
      <c r="AC1121" s="3">
        <f t="shared" si="162"/>
        <v>1.9655458438094793</v>
      </c>
      <c r="AD1121" s="3">
        <f>AC1121*Ferez!$D$19</f>
        <v>0.98277292190473964</v>
      </c>
      <c r="AE1121" s="3">
        <f>(AD1121/1000)*(10000/Ferez!$D$21)</f>
        <v>2.456932304761849E-2</v>
      </c>
      <c r="AF1121" s="3">
        <f t="shared" si="163"/>
        <v>1.293962243972109</v>
      </c>
      <c r="AG1121" s="3">
        <f>AF1121*Ferez!$D$19</f>
        <v>0.64698112198605451</v>
      </c>
      <c r="AH1121" s="3">
        <f>(AG1121/1000)*(10000/Ferez!$D$21)</f>
        <v>1.6174528049651363E-2</v>
      </c>
      <c r="AI1121" s="3">
        <f>AE1121*Ferez!$D$20</f>
        <v>9.0087517841267797E-2</v>
      </c>
    </row>
    <row r="1122" spans="1:35" x14ac:dyDescent="0.25">
      <c r="A1122" s="4">
        <v>1919</v>
      </c>
      <c r="B1122" s="21" t="s">
        <v>3522</v>
      </c>
      <c r="C1122" s="104">
        <v>6</v>
      </c>
      <c r="D1122" s="22" t="s">
        <v>2873</v>
      </c>
      <c r="E1122" s="100">
        <v>42719</v>
      </c>
      <c r="F1122" s="100">
        <v>44204</v>
      </c>
      <c r="G1122" s="105">
        <v>4.0999999999999996</v>
      </c>
      <c r="H1122" s="20" t="s">
        <v>2941</v>
      </c>
      <c r="I1122" s="20" t="s">
        <v>2942</v>
      </c>
      <c r="J1122" s="13">
        <v>4136</v>
      </c>
      <c r="K1122" t="s">
        <v>197</v>
      </c>
      <c r="L1122" t="s">
        <v>67</v>
      </c>
      <c r="M1122" s="20" t="str">
        <f t="shared" si="157"/>
        <v>N</v>
      </c>
      <c r="N1122" s="3">
        <v>8.3000000000000007</v>
      </c>
      <c r="O1122" s="23">
        <f t="shared" si="158"/>
        <v>8.3000000000000007</v>
      </c>
      <c r="P1122" s="3">
        <v>31.5</v>
      </c>
      <c r="Q1122" s="3">
        <f>VLOOKUP(J1122,Aux_H_adj!$X$2:$Y$922,2,FALSE)</f>
        <v>31.5</v>
      </c>
      <c r="R1122" s="3">
        <f>VLOOKUP(J1122,Aux_H_adj!$X$2:$Z$922,3,FALSE)</f>
        <v>31.5</v>
      </c>
      <c r="S1122" s="3">
        <f t="shared" si="155"/>
        <v>10.026761414789407</v>
      </c>
      <c r="T1122" s="3">
        <v>45</v>
      </c>
      <c r="U1122" s="23">
        <f t="shared" si="159"/>
        <v>45</v>
      </c>
      <c r="V1122" s="3">
        <f t="shared" si="156"/>
        <v>14.323944878270581</v>
      </c>
      <c r="W1122" s="27">
        <f t="shared" si="160"/>
        <v>7.9000000000000008E-3</v>
      </c>
      <c r="X1122" s="27">
        <f t="shared" si="161"/>
        <v>1.61E-2</v>
      </c>
      <c r="Y1122" s="3">
        <f>VLOOKUP(K1122,SSP!$B$2:$D$113,3,FALSE)</f>
        <v>0.41000000000000009</v>
      </c>
      <c r="Z1122" s="3">
        <f>EXP(Ferez!$B$8+Ferez!$B$9*LN(X1122)+Ferez!$B$10*LN(O1122)+Ferez!$B$11*LN(Y1122))</f>
        <v>26.057063572477293</v>
      </c>
      <c r="AA1122" s="3">
        <f>EXP(Ferez!$C$8+Ferez!$C$9*LN(Z1122))</f>
        <v>8.4223302743624373</v>
      </c>
      <c r="AB1122" s="3">
        <f>Ferez!$D$8+Ferez!$D$9*Z1122+Ferez!$D$10*AA1122</f>
        <v>2.8626560737949021</v>
      </c>
      <c r="AC1122" s="3">
        <f t="shared" si="162"/>
        <v>37.342049920634629</v>
      </c>
      <c r="AD1122" s="3">
        <f>AC1122*Ferez!$D$19</f>
        <v>18.671024960317315</v>
      </c>
      <c r="AE1122" s="3">
        <f>(AD1122/1000)*(10000/Ferez!$D$21)</f>
        <v>0.46677562400793282</v>
      </c>
      <c r="AF1122" s="3">
        <f t="shared" si="163"/>
        <v>28.919719646272195</v>
      </c>
      <c r="AG1122" s="3">
        <f>AF1122*Ferez!$D$19</f>
        <v>14.459859823136098</v>
      </c>
      <c r="AH1122" s="3">
        <f>(AG1122/1000)*(10000/Ferez!$D$21)</f>
        <v>0.36149649557840247</v>
      </c>
      <c r="AI1122" s="3">
        <f>AE1122*Ferez!$D$20</f>
        <v>1.7115106213624203</v>
      </c>
    </row>
    <row r="1123" spans="1:35" x14ac:dyDescent="0.25">
      <c r="A1123" s="4">
        <v>1916</v>
      </c>
      <c r="B1123" s="21" t="s">
        <v>3522</v>
      </c>
      <c r="C1123" s="104">
        <v>6</v>
      </c>
      <c r="D1123" s="22" t="s">
        <v>2873</v>
      </c>
      <c r="E1123" s="100">
        <v>42719</v>
      </c>
      <c r="F1123" s="100">
        <v>44204</v>
      </c>
      <c r="G1123" s="105">
        <v>4.0999999999999996</v>
      </c>
      <c r="H1123" s="20" t="s">
        <v>2937</v>
      </c>
      <c r="I1123" s="20" t="s">
        <v>2938</v>
      </c>
      <c r="J1123" s="13">
        <v>4137</v>
      </c>
      <c r="K1123" t="s">
        <v>79</v>
      </c>
      <c r="L1123" t="s">
        <v>78</v>
      </c>
      <c r="M1123" s="20" t="str">
        <f t="shared" si="157"/>
        <v>S</v>
      </c>
      <c r="N1123" s="3">
        <v>6.1</v>
      </c>
      <c r="O1123" s="23">
        <f t="shared" si="158"/>
        <v>6.1</v>
      </c>
      <c r="P1123" s="3">
        <v>41.6</v>
      </c>
      <c r="Q1123" s="3">
        <f>VLOOKUP(J1123,Aux_H_adj!$X$2:$Y$922,2,FALSE)</f>
        <v>22.8</v>
      </c>
      <c r="R1123" s="3">
        <f>VLOOKUP(J1123,Aux_H_adj!$X$2:$Z$922,3,FALSE)</f>
        <v>41.6</v>
      </c>
      <c r="S1123" s="3">
        <f t="shared" si="155"/>
        <v>13.241691265245693</v>
      </c>
      <c r="T1123" s="3">
        <v>61.4</v>
      </c>
      <c r="U1123" s="23">
        <f t="shared" si="159"/>
        <v>50.71</v>
      </c>
      <c r="V1123" s="3">
        <f t="shared" si="156"/>
        <v>16.141494328380027</v>
      </c>
      <c r="W1123" s="27">
        <f t="shared" si="160"/>
        <v>1.38E-2</v>
      </c>
      <c r="X1123" s="27">
        <f t="shared" si="161"/>
        <v>2.0500000000000001E-2</v>
      </c>
      <c r="Y1123" s="3">
        <f>VLOOKUP(K1123,SSP!$B$2:$D$113,3,FALSE)</f>
        <v>0.31000000000000155</v>
      </c>
      <c r="Z1123" s="3">
        <f>EXP(Ferez!$B$8+Ferez!$B$9*LN(X1123)+Ferez!$B$10*LN(O1123)+Ferez!$B$11*LN(Y1123))</f>
        <v>18.296256350253692</v>
      </c>
      <c r="AA1123" s="3">
        <f>EXP(Ferez!$C$8+Ferez!$C$9*LN(Z1123))</f>
        <v>6.4787758357686576</v>
      </c>
      <c r="AB1123" s="3">
        <f>Ferez!$D$8+Ferez!$D$9*Z1123+Ferez!$D$10*AA1123</f>
        <v>2.0755724410847334</v>
      </c>
      <c r="AC1123" s="3">
        <f t="shared" si="162"/>
        <v>26.850604627107085</v>
      </c>
      <c r="AD1123" s="3">
        <f>AC1123*Ferez!$D$19</f>
        <v>13.425302313553543</v>
      </c>
      <c r="AE1123" s="3">
        <f>(AD1123/1000)*(10000/Ferez!$D$21)</f>
        <v>0.33563255783883855</v>
      </c>
      <c r="AF1123" s="3">
        <f t="shared" si="163"/>
        <v>20.371828791338427</v>
      </c>
      <c r="AG1123" s="3">
        <f>AF1123*Ferez!$D$19</f>
        <v>10.185914395669213</v>
      </c>
      <c r="AH1123" s="3">
        <f>(AG1123/1000)*(10000/Ferez!$D$21)</f>
        <v>0.25464785989173033</v>
      </c>
      <c r="AI1123" s="3">
        <f>AE1123*Ferez!$D$20</f>
        <v>1.2306527120757413</v>
      </c>
    </row>
    <row r="1124" spans="1:35" x14ac:dyDescent="0.25">
      <c r="A1124" s="4">
        <v>1917</v>
      </c>
      <c r="B1124" s="21" t="s">
        <v>3522</v>
      </c>
      <c r="C1124" s="104">
        <v>6</v>
      </c>
      <c r="D1124" s="22" t="s">
        <v>2873</v>
      </c>
      <c r="E1124" s="100">
        <v>42719</v>
      </c>
      <c r="F1124" s="100">
        <v>44204</v>
      </c>
      <c r="G1124" s="105">
        <v>4.0999999999999996</v>
      </c>
      <c r="H1124" s="20" t="s">
        <v>2937</v>
      </c>
      <c r="I1124" s="20" t="s">
        <v>2939</v>
      </c>
      <c r="J1124" s="13">
        <v>4137</v>
      </c>
      <c r="K1124" t="s">
        <v>79</v>
      </c>
      <c r="L1124" t="s">
        <v>78</v>
      </c>
      <c r="M1124" s="20" t="str">
        <f t="shared" si="157"/>
        <v>S</v>
      </c>
      <c r="N1124" s="3">
        <v>6.1</v>
      </c>
      <c r="O1124" s="23">
        <f t="shared" si="158"/>
        <v>6.1</v>
      </c>
      <c r="P1124" s="3">
        <v>30.5</v>
      </c>
      <c r="Q1124" s="3">
        <f>VLOOKUP(J1124,Aux_H_adj!$X$2:$Y$922,2,FALSE)</f>
        <v>22.8</v>
      </c>
      <c r="R1124" s="3">
        <f>VLOOKUP(J1124,Aux_H_adj!$X$2:$Z$922,3,FALSE)</f>
        <v>41.6</v>
      </c>
      <c r="S1124" s="3">
        <f t="shared" si="155"/>
        <v>9.7084515286056163</v>
      </c>
      <c r="T1124" s="3">
        <v>61.4</v>
      </c>
      <c r="U1124" s="23">
        <f t="shared" si="159"/>
        <v>37.18</v>
      </c>
      <c r="V1124" s="3">
        <f t="shared" si="156"/>
        <v>11.834761568313338</v>
      </c>
      <c r="W1124" s="27">
        <f t="shared" si="160"/>
        <v>7.4000000000000003E-3</v>
      </c>
      <c r="X1124" s="27">
        <f t="shared" si="161"/>
        <v>1.0999999999999999E-2</v>
      </c>
      <c r="Y1124" s="3">
        <f>VLOOKUP(K1124,SSP!$B$2:$D$113,3,FALSE)</f>
        <v>0.31000000000000155</v>
      </c>
      <c r="Z1124" s="3">
        <f>EXP(Ferez!$B$8+Ferez!$B$9*LN(X1124)+Ferez!$B$10*LN(O1124)+Ferez!$B$11*LN(Y1124))</f>
        <v>10.159846513124814</v>
      </c>
      <c r="AA1124" s="3">
        <f>EXP(Ferez!$C$8+Ferez!$C$9*LN(Z1124))</f>
        <v>4.1873388017874928</v>
      </c>
      <c r="AB1124" s="3">
        <f>Ferez!$D$8+Ferez!$D$9*Z1124+Ferez!$D$10*AA1124</f>
        <v>1.2722803680893657</v>
      </c>
      <c r="AC1124" s="3">
        <f t="shared" si="162"/>
        <v>15.619465683001671</v>
      </c>
      <c r="AD1124" s="3">
        <f>AC1124*Ferez!$D$19</f>
        <v>7.8097328415008356</v>
      </c>
      <c r="AE1124" s="3">
        <f>(AD1124/1000)*(10000/Ferez!$D$21)</f>
        <v>0.1952433210375209</v>
      </c>
      <c r="AF1124" s="3">
        <f t="shared" si="163"/>
        <v>11.432126881214179</v>
      </c>
      <c r="AG1124" s="3">
        <f>AF1124*Ferez!$D$19</f>
        <v>5.7160634406070896</v>
      </c>
      <c r="AH1124" s="3">
        <f>(AG1124/1000)*(10000/Ferez!$D$21)</f>
        <v>0.14290158601517725</v>
      </c>
      <c r="AI1124" s="3">
        <f>AE1124*Ferez!$D$20</f>
        <v>0.71589217713757658</v>
      </c>
    </row>
    <row r="1125" spans="1:35" x14ac:dyDescent="0.25">
      <c r="A1125" s="4">
        <v>1918</v>
      </c>
      <c r="B1125" s="21" t="s">
        <v>3522</v>
      </c>
      <c r="C1125" s="104">
        <v>6</v>
      </c>
      <c r="D1125" s="22" t="s">
        <v>2873</v>
      </c>
      <c r="E1125" s="100">
        <v>42719</v>
      </c>
      <c r="F1125" s="100">
        <v>44204</v>
      </c>
      <c r="G1125" s="105">
        <v>4.0999999999999996</v>
      </c>
      <c r="H1125" s="20" t="s">
        <v>2937</v>
      </c>
      <c r="I1125" s="20" t="s">
        <v>2940</v>
      </c>
      <c r="J1125" s="13">
        <v>4137</v>
      </c>
      <c r="K1125" t="s">
        <v>79</v>
      </c>
      <c r="L1125" t="s">
        <v>78</v>
      </c>
      <c r="M1125" s="20" t="str">
        <f t="shared" si="157"/>
        <v>S</v>
      </c>
      <c r="N1125" s="3">
        <v>6.1</v>
      </c>
      <c r="O1125" s="23">
        <f t="shared" si="158"/>
        <v>6.01</v>
      </c>
      <c r="P1125" s="3">
        <v>22.8</v>
      </c>
      <c r="Q1125" s="3">
        <f>VLOOKUP(J1125,Aux_H_adj!$X$2:$Y$922,2,FALSE)</f>
        <v>22.8</v>
      </c>
      <c r="R1125" s="3">
        <f>VLOOKUP(J1125,Aux_H_adj!$X$2:$Z$922,3,FALSE)</f>
        <v>41.6</v>
      </c>
      <c r="S1125" s="3">
        <f t="shared" si="155"/>
        <v>7.2574654049904277</v>
      </c>
      <c r="T1125" s="3">
        <v>61.4</v>
      </c>
      <c r="U1125" s="23">
        <f t="shared" si="159"/>
        <v>27.8</v>
      </c>
      <c r="V1125" s="3">
        <f t="shared" si="156"/>
        <v>8.8490148359093812</v>
      </c>
      <c r="W1125" s="27">
        <f t="shared" si="160"/>
        <v>4.1000000000000003E-3</v>
      </c>
      <c r="X1125" s="27">
        <f t="shared" si="161"/>
        <v>6.1999999999999998E-3</v>
      </c>
      <c r="Y1125" s="3">
        <f>VLOOKUP(K1125,SSP!$B$2:$D$113,3,FALSE)</f>
        <v>0.31000000000000155</v>
      </c>
      <c r="Z1125" s="3">
        <f>EXP(Ferez!$B$8+Ferez!$B$9*LN(X1125)+Ferez!$B$10*LN(O1125)+Ferez!$B$11*LN(Y1125))</f>
        <v>5.8262552638327918</v>
      </c>
      <c r="AA1125" s="3">
        <f>EXP(Ferez!$C$8+Ferez!$C$9*LN(Z1125))</f>
        <v>2.7717502701007759</v>
      </c>
      <c r="AB1125" s="3">
        <f>Ferez!$D$8+Ferez!$D$9*Z1125+Ferez!$D$10*AA1125</f>
        <v>0.86125735171598283</v>
      </c>
      <c r="AC1125" s="3">
        <f t="shared" si="162"/>
        <v>9.4592628856495509</v>
      </c>
      <c r="AD1125" s="3">
        <f>AC1125*Ferez!$D$19</f>
        <v>4.7296314428247754</v>
      </c>
      <c r="AE1125" s="3">
        <f>(AD1125/1000)*(10000/Ferez!$D$21)</f>
        <v>0.1182407860706194</v>
      </c>
      <c r="AF1125" s="3">
        <f t="shared" si="163"/>
        <v>6.6875126155487745</v>
      </c>
      <c r="AG1125" s="3">
        <f>AF1125*Ferez!$D$19</f>
        <v>3.3437563077743873</v>
      </c>
      <c r="AH1125" s="3">
        <f>(AG1125/1000)*(10000/Ferez!$D$21)</f>
        <v>8.359390769435969E-2</v>
      </c>
      <c r="AI1125" s="3">
        <f>AE1125*Ferez!$D$20</f>
        <v>0.43354954892560443</v>
      </c>
    </row>
    <row r="1126" spans="1:35" x14ac:dyDescent="0.25">
      <c r="A1126" s="4">
        <v>1914</v>
      </c>
      <c r="B1126" s="21" t="s">
        <v>3522</v>
      </c>
      <c r="C1126" s="104">
        <v>6</v>
      </c>
      <c r="D1126" s="22" t="s">
        <v>2873</v>
      </c>
      <c r="E1126" s="100">
        <v>42719</v>
      </c>
      <c r="F1126" s="100">
        <v>44204</v>
      </c>
      <c r="G1126" s="105">
        <v>4.0999999999999996</v>
      </c>
      <c r="H1126" s="20" t="s">
        <v>2934</v>
      </c>
      <c r="I1126" s="20" t="s">
        <v>2935</v>
      </c>
      <c r="J1126" s="13">
        <v>4138</v>
      </c>
      <c r="K1126" t="s">
        <v>8</v>
      </c>
      <c r="L1126" t="s">
        <v>120</v>
      </c>
      <c r="M1126" s="20" t="str">
        <f t="shared" si="157"/>
        <v>S</v>
      </c>
      <c r="N1126" s="3">
        <v>3.5</v>
      </c>
      <c r="O1126" s="23">
        <f t="shared" si="158"/>
        <v>3.5</v>
      </c>
      <c r="P1126" s="3">
        <v>12.7</v>
      </c>
      <c r="Q1126" s="3">
        <f>VLOOKUP(J1126,Aux_H_adj!$X$2:$Y$922,2,FALSE)</f>
        <v>10.3</v>
      </c>
      <c r="R1126" s="3">
        <f>VLOOKUP(J1126,Aux_H_adj!$X$2:$Z$922,3,FALSE)</f>
        <v>12.7</v>
      </c>
      <c r="S1126" s="3">
        <f t="shared" si="155"/>
        <v>4.0425355545341413</v>
      </c>
      <c r="T1126" s="3">
        <v>19.2</v>
      </c>
      <c r="U1126" s="23">
        <f t="shared" si="159"/>
        <v>15.48</v>
      </c>
      <c r="V1126" s="3">
        <f t="shared" si="156"/>
        <v>4.9274370381250803</v>
      </c>
      <c r="W1126" s="27">
        <f t="shared" si="160"/>
        <v>1.2999999999999999E-3</v>
      </c>
      <c r="X1126" s="27">
        <f t="shared" si="161"/>
        <v>1.9E-3</v>
      </c>
      <c r="Y1126" s="3">
        <f>VLOOKUP(K1126,SSP!$B$2:$D$113,3,FALSE)</f>
        <v>0.62000000000000022</v>
      </c>
      <c r="Z1126" s="3">
        <f>EXP(Ferez!$B$8+Ferez!$B$9*LN(X1126)+Ferez!$B$10*LN(O1126)+Ferez!$B$11*LN(Y1126))</f>
        <v>2.3013828309490449</v>
      </c>
      <c r="AA1126" s="3">
        <f>EXP(Ferez!$C$8+Ferez!$C$9*LN(Z1126))</f>
        <v>1.3913709320642496</v>
      </c>
      <c r="AB1126" s="3">
        <f>Ferez!$D$8+Ferez!$D$9*Z1126+Ferez!$D$10*AA1126</f>
        <v>0.54667910027246247</v>
      </c>
      <c r="AC1126" s="3">
        <f t="shared" si="162"/>
        <v>4.2394328632857565</v>
      </c>
      <c r="AD1126" s="3">
        <f>AC1126*Ferez!$D$19</f>
        <v>2.1197164316428783</v>
      </c>
      <c r="AE1126" s="3">
        <f>(AD1126/1000)*(10000/Ferez!$D$21)</f>
        <v>5.2992910791071962E-2</v>
      </c>
      <c r="AF1126" s="3">
        <f t="shared" si="163"/>
        <v>2.8480619312215074</v>
      </c>
      <c r="AG1126" s="3">
        <f>AF1126*Ferez!$D$19</f>
        <v>1.4240309656107537</v>
      </c>
      <c r="AH1126" s="3">
        <f>(AG1126/1000)*(10000/Ferez!$D$21)</f>
        <v>3.560077414026884E-2</v>
      </c>
      <c r="AI1126" s="3">
        <f>AE1126*Ferez!$D$20</f>
        <v>0.19430733956726384</v>
      </c>
    </row>
    <row r="1127" spans="1:35" x14ac:dyDescent="0.25">
      <c r="A1127" s="4">
        <v>1915</v>
      </c>
      <c r="B1127" s="21" t="s">
        <v>3522</v>
      </c>
      <c r="C1127" s="104">
        <v>6</v>
      </c>
      <c r="D1127" s="22" t="s">
        <v>2873</v>
      </c>
      <c r="E1127" s="100">
        <v>42719</v>
      </c>
      <c r="F1127" s="100">
        <v>44204</v>
      </c>
      <c r="G1127" s="105">
        <v>4.0999999999999996</v>
      </c>
      <c r="H1127" s="20" t="s">
        <v>2934</v>
      </c>
      <c r="I1127" s="20" t="s">
        <v>2936</v>
      </c>
      <c r="J1127" s="13">
        <v>4138</v>
      </c>
      <c r="K1127" t="s">
        <v>8</v>
      </c>
      <c r="L1127" t="s">
        <v>120</v>
      </c>
      <c r="M1127" s="20" t="str">
        <f t="shared" si="157"/>
        <v>S</v>
      </c>
      <c r="N1127" s="3">
        <v>3.5</v>
      </c>
      <c r="O1127" s="23">
        <f t="shared" si="158"/>
        <v>3.5</v>
      </c>
      <c r="P1127" s="3">
        <v>10.3</v>
      </c>
      <c r="Q1127" s="3">
        <f>VLOOKUP(J1127,Aux_H_adj!$X$2:$Y$922,2,FALSE)</f>
        <v>10.3</v>
      </c>
      <c r="R1127" s="3">
        <f>VLOOKUP(J1127,Aux_H_adj!$X$2:$Z$922,3,FALSE)</f>
        <v>12.7</v>
      </c>
      <c r="S1127" s="3">
        <f t="shared" si="155"/>
        <v>3.2785918276930444</v>
      </c>
      <c r="T1127" s="3">
        <v>19.2</v>
      </c>
      <c r="U1127" s="23">
        <f t="shared" si="159"/>
        <v>12.56</v>
      </c>
      <c r="V1127" s="3">
        <f t="shared" si="156"/>
        <v>3.9979721704684112</v>
      </c>
      <c r="W1127" s="27">
        <f t="shared" si="160"/>
        <v>8.0000000000000004E-4</v>
      </c>
      <c r="X1127" s="27">
        <f t="shared" si="161"/>
        <v>1.2999999999999999E-3</v>
      </c>
      <c r="Y1127" s="3">
        <f>VLOOKUP(K1127,SSP!$B$2:$D$113,3,FALSE)</f>
        <v>0.62000000000000022</v>
      </c>
      <c r="Z1127" s="3">
        <f>EXP(Ferez!$B$8+Ferez!$B$9*LN(X1127)+Ferez!$B$10*LN(O1127)+Ferez!$B$11*LN(Y1127))</f>
        <v>1.6078779240279952</v>
      </c>
      <c r="AA1127" s="3">
        <f>EXP(Ferez!$C$8+Ferez!$C$9*LN(Z1127))</f>
        <v>1.0663300231516231</v>
      </c>
      <c r="AB1127" s="3">
        <f>Ferez!$D$8+Ferez!$D$9*Z1127+Ferez!$D$10*AA1127</f>
        <v>0.48939608883855074</v>
      </c>
      <c r="AC1127" s="3">
        <f t="shared" si="162"/>
        <v>3.1636040360181692</v>
      </c>
      <c r="AD1127" s="3">
        <f>AC1127*Ferez!$D$19</f>
        <v>1.5818020180090846</v>
      </c>
      <c r="AE1127" s="3">
        <f>(AD1127/1000)*(10000/Ferez!$D$21)</f>
        <v>3.9545050450227118E-2</v>
      </c>
      <c r="AF1127" s="3">
        <f t="shared" si="163"/>
        <v>2.0972740128665461</v>
      </c>
      <c r="AG1127" s="3">
        <f>AF1127*Ferez!$D$19</f>
        <v>1.0486370064332731</v>
      </c>
      <c r="AH1127" s="3">
        <f>(AG1127/1000)*(10000/Ferez!$D$21)</f>
        <v>2.6215925160831825E-2</v>
      </c>
      <c r="AI1127" s="3">
        <f>AE1127*Ferez!$D$20</f>
        <v>0.14499851831749944</v>
      </c>
    </row>
    <row r="1128" spans="1:35" x14ac:dyDescent="0.25">
      <c r="A1128" s="4">
        <v>1912</v>
      </c>
      <c r="B1128" s="21" t="s">
        <v>3522</v>
      </c>
      <c r="C1128" s="104">
        <v>6</v>
      </c>
      <c r="D1128" s="22" t="s">
        <v>2873</v>
      </c>
      <c r="E1128" s="100">
        <v>42719</v>
      </c>
      <c r="F1128" s="100">
        <v>44204</v>
      </c>
      <c r="G1128" s="105">
        <v>4.0999999999999996</v>
      </c>
      <c r="H1128" s="20" t="s">
        <v>2931</v>
      </c>
      <c r="I1128" s="20" t="s">
        <v>2932</v>
      </c>
      <c r="J1128" s="13">
        <v>4139</v>
      </c>
      <c r="K1128" t="s">
        <v>79</v>
      </c>
      <c r="L1128" t="s">
        <v>78</v>
      </c>
      <c r="M1128" s="20" t="str">
        <f t="shared" si="157"/>
        <v>S</v>
      </c>
      <c r="N1128" s="3">
        <v>4.2</v>
      </c>
      <c r="O1128" s="23">
        <f t="shared" si="158"/>
        <v>4.2</v>
      </c>
      <c r="P1128" s="3">
        <v>16.2</v>
      </c>
      <c r="Q1128" s="3">
        <f>VLOOKUP(J1128,Aux_H_adj!$X$2:$Y$922,2,FALSE)</f>
        <v>7.5</v>
      </c>
      <c r="R1128" s="3">
        <f>VLOOKUP(J1128,Aux_H_adj!$X$2:$Z$922,3,FALSE)</f>
        <v>16.2</v>
      </c>
      <c r="S1128" s="3">
        <f t="shared" si="155"/>
        <v>5.156620156177409</v>
      </c>
      <c r="T1128" s="3">
        <v>28.7</v>
      </c>
      <c r="U1128" s="23">
        <f t="shared" si="159"/>
        <v>19.75</v>
      </c>
      <c r="V1128" s="3">
        <f t="shared" si="156"/>
        <v>6.2866202521298664</v>
      </c>
      <c r="W1128" s="27">
        <f t="shared" si="160"/>
        <v>2.0999999999999999E-3</v>
      </c>
      <c r="X1128" s="27">
        <f t="shared" si="161"/>
        <v>3.0999999999999999E-3</v>
      </c>
      <c r="Y1128" s="3">
        <f>VLOOKUP(K1128,SSP!$B$2:$D$113,3,FALSE)</f>
        <v>0.31000000000000155</v>
      </c>
      <c r="Z1128" s="3">
        <f>EXP(Ferez!$B$8+Ferez!$B$9*LN(X1128)+Ferez!$B$10*LN(O1128)+Ferez!$B$11*LN(Y1128))</f>
        <v>2.1443974437643116</v>
      </c>
      <c r="AA1128" s="3">
        <f>EXP(Ferez!$C$8+Ferez!$C$9*LN(Z1128))</f>
        <v>1.3203121634791677</v>
      </c>
      <c r="AB1128" s="3">
        <f>Ferez!$D$8+Ferez!$D$9*Z1128+Ferez!$D$10*AA1128</f>
        <v>0.53349501482227413</v>
      </c>
      <c r="AC1128" s="3">
        <f t="shared" si="162"/>
        <v>3.9982046220657539</v>
      </c>
      <c r="AD1128" s="3">
        <f>AC1128*Ferez!$D$19</f>
        <v>1.9991023110328769</v>
      </c>
      <c r="AE1128" s="3">
        <f>(AD1128/1000)*(10000/Ferez!$D$21)</f>
        <v>4.9977557775821926E-2</v>
      </c>
      <c r="AF1128" s="3">
        <f t="shared" si="163"/>
        <v>2.6778924585865855</v>
      </c>
      <c r="AG1128" s="3">
        <f>AF1128*Ferez!$D$19</f>
        <v>1.3389462292932928</v>
      </c>
      <c r="AH1128" s="3">
        <f>(AG1128/1000)*(10000/Ferez!$D$21)</f>
        <v>3.3473655732332318E-2</v>
      </c>
      <c r="AI1128" s="3">
        <f>AE1128*Ferez!$D$20</f>
        <v>0.18325104517801372</v>
      </c>
    </row>
    <row r="1129" spans="1:35" x14ac:dyDescent="0.25">
      <c r="A1129" s="4">
        <v>1913</v>
      </c>
      <c r="B1129" s="21" t="s">
        <v>3522</v>
      </c>
      <c r="C1129" s="104">
        <v>6</v>
      </c>
      <c r="D1129" s="22" t="s">
        <v>2873</v>
      </c>
      <c r="E1129" s="100">
        <v>42719</v>
      </c>
      <c r="F1129" s="100">
        <v>44204</v>
      </c>
      <c r="G1129" s="105">
        <v>4.0999999999999996</v>
      </c>
      <c r="H1129" s="20" t="s">
        <v>2931</v>
      </c>
      <c r="I1129" s="20" t="s">
        <v>2933</v>
      </c>
      <c r="J1129" s="13">
        <v>4139</v>
      </c>
      <c r="K1129" t="s">
        <v>79</v>
      </c>
      <c r="L1129" t="s">
        <v>78</v>
      </c>
      <c r="M1129" s="20" t="str">
        <f t="shared" si="157"/>
        <v>S</v>
      </c>
      <c r="N1129" s="3">
        <v>4.2</v>
      </c>
      <c r="O1129" s="23">
        <f t="shared" si="158"/>
        <v>2.54</v>
      </c>
      <c r="P1129" s="3">
        <v>7.5</v>
      </c>
      <c r="Q1129" s="3">
        <f>VLOOKUP(J1129,Aux_H_adj!$X$2:$Y$922,2,FALSE)</f>
        <v>7.5</v>
      </c>
      <c r="R1129" s="3">
        <f>VLOOKUP(J1129,Aux_H_adj!$X$2:$Z$922,3,FALSE)</f>
        <v>16.2</v>
      </c>
      <c r="S1129" s="3">
        <f t="shared" si="155"/>
        <v>2.3873241463784303</v>
      </c>
      <c r="T1129" s="3">
        <v>28.7</v>
      </c>
      <c r="U1129" s="23">
        <f t="shared" si="159"/>
        <v>9.14</v>
      </c>
      <c r="V1129" s="3">
        <f t="shared" si="156"/>
        <v>2.909352359719847</v>
      </c>
      <c r="W1129" s="27">
        <f t="shared" si="160"/>
        <v>4.0000000000000002E-4</v>
      </c>
      <c r="X1129" s="27">
        <f t="shared" si="161"/>
        <v>6.9999999999999999E-4</v>
      </c>
      <c r="Y1129" s="3">
        <f>VLOOKUP(K1129,SSP!$B$2:$D$113,3,FALSE)</f>
        <v>0.31000000000000155</v>
      </c>
      <c r="Z1129" s="3">
        <f>EXP(Ferez!$B$8+Ferez!$B$9*LN(X1129)+Ferez!$B$10*LN(O1129)+Ferez!$B$11*LN(Y1129))</f>
        <v>0.32405959290592684</v>
      </c>
      <c r="AA1129" s="3">
        <f>EXP(Ferez!$C$8+Ferez!$C$9*LN(Z1129))</f>
        <v>0.32490499551177721</v>
      </c>
      <c r="AB1129" s="3">
        <f>Ferez!$D$8+Ferez!$D$9*Z1129+Ferez!$D$10*AA1129</f>
        <v>0.39539926181033264</v>
      </c>
      <c r="AC1129" s="3">
        <f t="shared" si="162"/>
        <v>1.0443638502280366</v>
      </c>
      <c r="AD1129" s="3">
        <f>AC1129*Ferez!$D$19</f>
        <v>0.52218192511401829</v>
      </c>
      <c r="AE1129" s="3">
        <f>(AD1129/1000)*(10000/Ferez!$D$21)</f>
        <v>1.3054548127850457E-2</v>
      </c>
      <c r="AF1129" s="3">
        <f t="shared" si="163"/>
        <v>0.71945885471625948</v>
      </c>
      <c r="AG1129" s="3">
        <f>AF1129*Ferez!$D$19</f>
        <v>0.35972942735812974</v>
      </c>
      <c r="AH1129" s="3">
        <f>(AG1129/1000)*(10000/Ferez!$D$21)</f>
        <v>8.9932356839532435E-3</v>
      </c>
      <c r="AI1129" s="3">
        <f>AE1129*Ferez!$D$20</f>
        <v>4.7866676468785008E-2</v>
      </c>
    </row>
    <row r="1130" spans="1:35" x14ac:dyDescent="0.25">
      <c r="A1130" s="4">
        <v>1909</v>
      </c>
      <c r="B1130" s="21" t="s">
        <v>3522</v>
      </c>
      <c r="C1130" s="104">
        <v>6</v>
      </c>
      <c r="D1130" s="22" t="s">
        <v>2873</v>
      </c>
      <c r="E1130" s="100">
        <v>42719</v>
      </c>
      <c r="F1130" s="100">
        <v>44204</v>
      </c>
      <c r="G1130" s="105">
        <v>4.0999999999999996</v>
      </c>
      <c r="H1130" s="20" t="s">
        <v>2926</v>
      </c>
      <c r="I1130" s="20" t="s">
        <v>2927</v>
      </c>
      <c r="J1130" s="13">
        <v>4140</v>
      </c>
      <c r="K1130" t="s">
        <v>169</v>
      </c>
      <c r="L1130" t="s">
        <v>168</v>
      </c>
      <c r="M1130" s="20" t="str">
        <f t="shared" si="157"/>
        <v>N</v>
      </c>
      <c r="N1130" s="3">
        <v>3.9</v>
      </c>
      <c r="O1130" s="23">
        <f t="shared" si="158"/>
        <v>3.9</v>
      </c>
      <c r="P1130" s="3">
        <v>36.299999999999997</v>
      </c>
      <c r="Q1130" s="3">
        <f>VLOOKUP(J1130,Aux_H_adj!$X$2:$Y$922,2,FALSE)</f>
        <v>36.299999999999997</v>
      </c>
      <c r="R1130" s="3">
        <f>VLOOKUP(J1130,Aux_H_adj!$X$2:$Z$922,3,FALSE)</f>
        <v>36.299999999999997</v>
      </c>
      <c r="S1130" s="3">
        <f t="shared" si="155"/>
        <v>11.554648868471601</v>
      </c>
      <c r="T1130" s="3">
        <v>48</v>
      </c>
      <c r="U1130" s="23">
        <f t="shared" si="159"/>
        <v>48</v>
      </c>
      <c r="V1130" s="3">
        <f t="shared" si="156"/>
        <v>15.278874536821952</v>
      </c>
      <c r="W1130" s="27">
        <f t="shared" si="160"/>
        <v>1.0500000000000001E-2</v>
      </c>
      <c r="X1130" s="27">
        <f t="shared" si="161"/>
        <v>1.83E-2</v>
      </c>
      <c r="Y1130" s="3">
        <f>VLOOKUP(K1130,SSP!$B$2:$D$113,3,FALSE)</f>
        <v>0.39000000000000007</v>
      </c>
      <c r="Z1130" s="3">
        <f>EXP(Ferez!$B$8+Ferez!$B$9*LN(X1130)+Ferez!$B$10*LN(O1130)+Ferez!$B$11*LN(Y1130))</f>
        <v>13.517961399503733</v>
      </c>
      <c r="AA1130" s="3">
        <f>EXP(Ferez!$C$8+Ferez!$C$9*LN(Z1130))</f>
        <v>5.1755943438467611</v>
      </c>
      <c r="AB1130" s="3">
        <f>Ferez!$D$8+Ferez!$D$9*Z1130+Ferez!$D$10*AA1130</f>
        <v>1.6001546874264863</v>
      </c>
      <c r="AC1130" s="3">
        <f t="shared" si="162"/>
        <v>20.293710430776979</v>
      </c>
      <c r="AD1130" s="3">
        <f>AC1130*Ferez!$D$19</f>
        <v>10.14685521538849</v>
      </c>
      <c r="AE1130" s="3">
        <f>(AD1130/1000)*(10000/Ferez!$D$21)</f>
        <v>0.25367138038471226</v>
      </c>
      <c r="AF1130" s="3">
        <f t="shared" si="163"/>
        <v>15.118116086930218</v>
      </c>
      <c r="AG1130" s="3">
        <f>AF1130*Ferez!$D$19</f>
        <v>7.5590580434651091</v>
      </c>
      <c r="AH1130" s="3">
        <f>(AG1130/1000)*(10000/Ferez!$D$21)</f>
        <v>0.18897645108662772</v>
      </c>
      <c r="AI1130" s="3">
        <f>AE1130*Ferez!$D$20</f>
        <v>0.93012839474394493</v>
      </c>
    </row>
    <row r="1131" spans="1:35" x14ac:dyDescent="0.25">
      <c r="A1131" s="4">
        <v>1910</v>
      </c>
      <c r="B1131" s="21" t="s">
        <v>3522</v>
      </c>
      <c r="C1131" s="104">
        <v>6</v>
      </c>
      <c r="D1131" s="22" t="s">
        <v>2873</v>
      </c>
      <c r="E1131" s="100">
        <v>42719</v>
      </c>
      <c r="F1131" s="100">
        <v>44204</v>
      </c>
      <c r="G1131" s="105">
        <v>4.0999999999999996</v>
      </c>
      <c r="H1131" s="20" t="s">
        <v>2928</v>
      </c>
      <c r="I1131" s="20" t="s">
        <v>2929</v>
      </c>
      <c r="J1131" s="13">
        <v>4141</v>
      </c>
      <c r="K1131" t="s">
        <v>169</v>
      </c>
      <c r="L1131" t="s">
        <v>168</v>
      </c>
      <c r="M1131" s="20" t="str">
        <f t="shared" si="157"/>
        <v>S</v>
      </c>
      <c r="N1131" s="3">
        <v>3.8</v>
      </c>
      <c r="O1131" s="23">
        <f t="shared" si="158"/>
        <v>3.8</v>
      </c>
      <c r="P1131" s="3">
        <v>38.799999999999997</v>
      </c>
      <c r="Q1131" s="3">
        <f>VLOOKUP(J1131,Aux_H_adj!$X$2:$Y$922,2,FALSE)</f>
        <v>38.799999999999997</v>
      </c>
      <c r="R1131" s="3">
        <f>VLOOKUP(J1131,Aux_H_adj!$X$2:$Z$922,3,FALSE)</f>
        <v>63.4</v>
      </c>
      <c r="S1131" s="3">
        <f t="shared" si="155"/>
        <v>12.350423583931077</v>
      </c>
      <c r="T1131" s="3">
        <v>93.8</v>
      </c>
      <c r="U1131" s="23">
        <f t="shared" si="159"/>
        <v>47.3</v>
      </c>
      <c r="V1131" s="3">
        <f t="shared" si="156"/>
        <v>15.056057616493298</v>
      </c>
      <c r="W1131" s="27">
        <f t="shared" si="160"/>
        <v>1.2E-2</v>
      </c>
      <c r="X1131" s="27">
        <f t="shared" si="161"/>
        <v>1.78E-2</v>
      </c>
      <c r="Y1131" s="3">
        <f>VLOOKUP(K1131,SSP!$B$2:$D$113,3,FALSE)</f>
        <v>0.39000000000000007</v>
      </c>
      <c r="Z1131" s="3">
        <f>EXP(Ferez!$B$8+Ferez!$B$9*LN(X1131)+Ferez!$B$10*LN(O1131)+Ferez!$B$11*LN(Y1131))</f>
        <v>12.843878634958738</v>
      </c>
      <c r="AA1131" s="3">
        <f>EXP(Ferez!$C$8+Ferez!$C$9*LN(Z1131))</f>
        <v>4.9828447885945311</v>
      </c>
      <c r="AB1131" s="3">
        <f>Ferez!$D$8+Ferez!$D$9*Z1131+Ferez!$D$10*AA1131</f>
        <v>1.5338546332136538</v>
      </c>
      <c r="AC1131" s="3">
        <f t="shared" si="162"/>
        <v>19.360578056766922</v>
      </c>
      <c r="AD1131" s="3">
        <f>AC1131*Ferez!$D$19</f>
        <v>9.6802890283834611</v>
      </c>
      <c r="AE1131" s="3">
        <f>(AD1131/1000)*(10000/Ferez!$D$21)</f>
        <v>0.24200722570958652</v>
      </c>
      <c r="AF1131" s="3">
        <f t="shared" si="163"/>
        <v>14.377733268172392</v>
      </c>
      <c r="AG1131" s="3">
        <f>AF1131*Ferez!$D$19</f>
        <v>7.188866634086196</v>
      </c>
      <c r="AH1131" s="3">
        <f>(AG1131/1000)*(10000/Ferez!$D$21)</f>
        <v>0.1797216658521549</v>
      </c>
      <c r="AI1131" s="3">
        <f>AE1131*Ferez!$D$20</f>
        <v>0.8873598276018172</v>
      </c>
    </row>
    <row r="1132" spans="1:35" x14ac:dyDescent="0.25">
      <c r="A1132" s="4">
        <v>1911</v>
      </c>
      <c r="B1132" s="21" t="s">
        <v>3522</v>
      </c>
      <c r="C1132" s="104">
        <v>6</v>
      </c>
      <c r="D1132" s="22" t="s">
        <v>2873</v>
      </c>
      <c r="E1132" s="100">
        <v>42719</v>
      </c>
      <c r="F1132" s="100">
        <v>44204</v>
      </c>
      <c r="G1132" s="105">
        <v>4.0999999999999996</v>
      </c>
      <c r="H1132" s="20" t="s">
        <v>2928</v>
      </c>
      <c r="I1132" s="20" t="s">
        <v>2930</v>
      </c>
      <c r="J1132" s="13">
        <v>4141</v>
      </c>
      <c r="K1132" t="s">
        <v>169</v>
      </c>
      <c r="L1132" t="s">
        <v>168</v>
      </c>
      <c r="M1132" s="20" t="str">
        <f t="shared" si="157"/>
        <v>S</v>
      </c>
      <c r="N1132" s="3">
        <v>3.8</v>
      </c>
      <c r="O1132" s="23">
        <f t="shared" si="158"/>
        <v>3.8</v>
      </c>
      <c r="P1132" s="3">
        <v>63.4</v>
      </c>
      <c r="Q1132" s="3">
        <f>VLOOKUP(J1132,Aux_H_adj!$X$2:$Y$922,2,FALSE)</f>
        <v>38.799999999999997</v>
      </c>
      <c r="R1132" s="3">
        <f>VLOOKUP(J1132,Aux_H_adj!$X$2:$Z$922,3,FALSE)</f>
        <v>63.4</v>
      </c>
      <c r="S1132" s="3">
        <f t="shared" si="155"/>
        <v>20.180846784052328</v>
      </c>
      <c r="T1132" s="3">
        <v>93.8</v>
      </c>
      <c r="U1132" s="23">
        <f t="shared" si="159"/>
        <v>77.290000000000006</v>
      </c>
      <c r="V1132" s="3">
        <f t="shared" si="156"/>
        <v>24.602171103145185</v>
      </c>
      <c r="W1132" s="27">
        <f t="shared" si="160"/>
        <v>3.2000000000000001E-2</v>
      </c>
      <c r="X1132" s="27">
        <f t="shared" si="161"/>
        <v>4.7500000000000001E-2</v>
      </c>
      <c r="Y1132" s="3">
        <f>VLOOKUP(K1132,SSP!$B$2:$D$113,3,FALSE)</f>
        <v>0.39000000000000007</v>
      </c>
      <c r="Z1132" s="3">
        <f>EXP(Ferez!$B$8+Ferez!$B$9*LN(X1132)+Ferez!$B$10*LN(O1132)+Ferez!$B$11*LN(Y1132))</f>
        <v>32.471262582085068</v>
      </c>
      <c r="AA1132" s="3">
        <f>EXP(Ferez!$C$8+Ferez!$C$9*LN(Z1132))</f>
        <v>9.9161956828104412</v>
      </c>
      <c r="AB1132" s="3">
        <f>Ferez!$D$8+Ferez!$D$9*Z1132+Ferez!$D$10*AA1132</f>
        <v>3.5228656184503673</v>
      </c>
      <c r="AC1132" s="3">
        <f t="shared" si="162"/>
        <v>45.910323883345875</v>
      </c>
      <c r="AD1132" s="3">
        <f>AC1132*Ferez!$D$19</f>
        <v>22.955161941672937</v>
      </c>
      <c r="AE1132" s="3">
        <f>(AD1132/1000)*(10000/Ferez!$D$21)</f>
        <v>0.57387904854182337</v>
      </c>
      <c r="AF1132" s="3">
        <f t="shared" si="163"/>
        <v>35.994128200535435</v>
      </c>
      <c r="AG1132" s="3">
        <f>AF1132*Ferez!$D$19</f>
        <v>17.997064100267718</v>
      </c>
      <c r="AH1132" s="3">
        <f>(AG1132/1000)*(10000/Ferez!$D$21)</f>
        <v>0.44992660250669292</v>
      </c>
      <c r="AI1132" s="3">
        <f>AE1132*Ferez!$D$20</f>
        <v>2.1042231779866856</v>
      </c>
    </row>
    <row r="1133" spans="1:35" x14ac:dyDescent="0.25">
      <c r="A1133" s="4">
        <v>1908</v>
      </c>
      <c r="B1133" s="21" t="s">
        <v>3522</v>
      </c>
      <c r="C1133" s="104">
        <v>6</v>
      </c>
      <c r="D1133" s="22" t="s">
        <v>2873</v>
      </c>
      <c r="E1133" s="100">
        <v>42719</v>
      </c>
      <c r="F1133" s="100">
        <v>44204</v>
      </c>
      <c r="G1133" s="105">
        <v>4.0999999999999996</v>
      </c>
      <c r="H1133" s="20" t="s">
        <v>2924</v>
      </c>
      <c r="I1133" s="20" t="s">
        <v>2925</v>
      </c>
      <c r="J1133" s="13">
        <v>4142</v>
      </c>
      <c r="K1133" t="s">
        <v>15</v>
      </c>
      <c r="L1133" t="s">
        <v>29</v>
      </c>
      <c r="M1133" s="20" t="str">
        <f t="shared" si="157"/>
        <v>N</v>
      </c>
      <c r="N1133" s="3">
        <v>4.3</v>
      </c>
      <c r="O1133" s="23">
        <f t="shared" si="158"/>
        <v>4.3</v>
      </c>
      <c r="P1133" s="3">
        <v>16</v>
      </c>
      <c r="Q1133" s="3">
        <f>VLOOKUP(J1133,Aux_H_adj!$X$2:$Y$922,2,FALSE)</f>
        <v>16</v>
      </c>
      <c r="R1133" s="3">
        <f>VLOOKUP(J1133,Aux_H_adj!$X$2:$Z$922,3,FALSE)</f>
        <v>16</v>
      </c>
      <c r="S1133" s="3">
        <f t="shared" si="155"/>
        <v>5.0929581789406511</v>
      </c>
      <c r="T1133" s="3">
        <v>21</v>
      </c>
      <c r="U1133" s="23">
        <f t="shared" si="159"/>
        <v>21</v>
      </c>
      <c r="V1133" s="3">
        <f t="shared" si="156"/>
        <v>6.6845076098596046</v>
      </c>
      <c r="W1133" s="27">
        <f t="shared" si="160"/>
        <v>2E-3</v>
      </c>
      <c r="X1133" s="27">
        <f t="shared" si="161"/>
        <v>3.5000000000000001E-3</v>
      </c>
      <c r="Y1133" s="3">
        <f>VLOOKUP(K1133,SSP!$B$2:$D$113,3,FALSE)</f>
        <v>0.69999999999999973</v>
      </c>
      <c r="Z1133" s="3">
        <f>EXP(Ferez!$B$8+Ferez!$B$9*LN(X1133)+Ferez!$B$10*LN(O1133)+Ferez!$B$11*LN(Y1133))</f>
        <v>5.6562405489448491</v>
      </c>
      <c r="AA1133" s="3">
        <f>EXP(Ferez!$C$8+Ferez!$C$9*LN(Z1133))</f>
        <v>2.711509618864719</v>
      </c>
      <c r="AB1133" s="3">
        <f>Ferez!$D$8+Ferez!$D$9*Z1133+Ferez!$D$10*AA1133</f>
        <v>0.8455377905871897</v>
      </c>
      <c r="AC1133" s="3">
        <f t="shared" si="162"/>
        <v>9.2132879583967586</v>
      </c>
      <c r="AD1133" s="3">
        <f>AC1133*Ferez!$D$19</f>
        <v>4.6066439791983793</v>
      </c>
      <c r="AE1133" s="3">
        <f>(AD1133/1000)*(10000/Ferez!$D$21)</f>
        <v>0.11516609947995948</v>
      </c>
      <c r="AF1133" s="3">
        <f t="shared" si="163"/>
        <v>6.5017783395320388</v>
      </c>
      <c r="AG1133" s="3">
        <f>AF1133*Ferez!$D$19</f>
        <v>3.2508891697660194</v>
      </c>
      <c r="AH1133" s="3">
        <f>(AG1133/1000)*(10000/Ferez!$D$21)</f>
        <v>8.1272229244150479E-2</v>
      </c>
      <c r="AI1133" s="3">
        <f>AE1133*Ferez!$D$20</f>
        <v>0.42227569809318477</v>
      </c>
    </row>
    <row r="1134" spans="1:35" x14ac:dyDescent="0.25">
      <c r="A1134" s="4">
        <v>1907</v>
      </c>
      <c r="B1134" s="21" t="s">
        <v>3522</v>
      </c>
      <c r="C1134" s="104">
        <v>6</v>
      </c>
      <c r="D1134" s="22" t="s">
        <v>2873</v>
      </c>
      <c r="E1134" s="100">
        <v>42719</v>
      </c>
      <c r="F1134" s="100">
        <v>44204</v>
      </c>
      <c r="G1134" s="105">
        <v>4.0999999999999996</v>
      </c>
      <c r="H1134" s="20" t="s">
        <v>2922</v>
      </c>
      <c r="I1134" s="20" t="s">
        <v>2923</v>
      </c>
      <c r="J1134" s="13">
        <v>4143</v>
      </c>
      <c r="K1134" t="s">
        <v>169</v>
      </c>
      <c r="L1134" t="s">
        <v>168</v>
      </c>
      <c r="M1134" s="20" t="str">
        <f t="shared" si="157"/>
        <v>N</v>
      </c>
      <c r="N1134" s="3">
        <v>4</v>
      </c>
      <c r="O1134" s="23">
        <f t="shared" si="158"/>
        <v>4</v>
      </c>
      <c r="P1134" s="3">
        <v>17.7</v>
      </c>
      <c r="Q1134" s="3">
        <f>VLOOKUP(J1134,Aux_H_adj!$X$2:$Y$922,2,FALSE)</f>
        <v>17.7</v>
      </c>
      <c r="R1134" s="3">
        <f>VLOOKUP(J1134,Aux_H_adj!$X$2:$Z$922,3,FALSE)</f>
        <v>17.7</v>
      </c>
      <c r="S1134" s="3">
        <f t="shared" si="155"/>
        <v>5.6340849854530948</v>
      </c>
      <c r="T1134" s="3">
        <v>24</v>
      </c>
      <c r="U1134" s="23">
        <f t="shared" si="159"/>
        <v>24</v>
      </c>
      <c r="V1134" s="3">
        <f t="shared" si="156"/>
        <v>7.6394372684109761</v>
      </c>
      <c r="W1134" s="27">
        <f t="shared" si="160"/>
        <v>2.5000000000000001E-3</v>
      </c>
      <c r="X1134" s="27">
        <f t="shared" si="161"/>
        <v>4.5999999999999999E-3</v>
      </c>
      <c r="Y1134" s="3">
        <f>VLOOKUP(K1134,SSP!$B$2:$D$113,3,FALSE)</f>
        <v>0.39000000000000007</v>
      </c>
      <c r="Z1134" s="3">
        <f>EXP(Ferez!$B$8+Ferez!$B$9*LN(X1134)+Ferez!$B$10*LN(O1134)+Ferez!$B$11*LN(Y1134))</f>
        <v>3.7567196532342173</v>
      </c>
      <c r="AA1134" s="3">
        <f>EXP(Ferez!$C$8+Ferez!$C$9*LN(Z1134))</f>
        <v>2.001469243153517</v>
      </c>
      <c r="AB1134" s="3">
        <f>Ferez!$D$8+Ferez!$D$9*Z1134+Ferez!$D$10*AA1134</f>
        <v>0.67309740639964477</v>
      </c>
      <c r="AC1134" s="3">
        <f t="shared" si="162"/>
        <v>6.4312863027873792</v>
      </c>
      <c r="AD1134" s="3">
        <f>AC1134*Ferez!$D$19</f>
        <v>3.2156431513936896</v>
      </c>
      <c r="AE1134" s="3">
        <f>(AD1134/1000)*(10000/Ferez!$D$21)</f>
        <v>8.0391078784842238E-2</v>
      </c>
      <c r="AF1134" s="3">
        <f t="shared" si="163"/>
        <v>4.4298170596338622</v>
      </c>
      <c r="AG1134" s="3">
        <f>AF1134*Ferez!$D$19</f>
        <v>2.2149085298169311</v>
      </c>
      <c r="AH1134" s="3">
        <f>(AG1134/1000)*(10000/Ferez!$D$21)</f>
        <v>5.5372713245423276E-2</v>
      </c>
      <c r="AI1134" s="3">
        <f>AE1134*Ferez!$D$20</f>
        <v>0.29476728887775488</v>
      </c>
    </row>
    <row r="1135" spans="1:35" x14ac:dyDescent="0.25">
      <c r="A1135" s="4">
        <v>1903</v>
      </c>
      <c r="B1135" s="21" t="s">
        <v>3522</v>
      </c>
      <c r="C1135" s="104">
        <v>6</v>
      </c>
      <c r="D1135" s="22" t="s">
        <v>2873</v>
      </c>
      <c r="E1135" s="100">
        <v>42719</v>
      </c>
      <c r="F1135" s="100">
        <v>44204</v>
      </c>
      <c r="G1135" s="105">
        <v>4.0999999999999996</v>
      </c>
      <c r="H1135" s="20" t="s">
        <v>2917</v>
      </c>
      <c r="I1135" s="20" t="s">
        <v>2918</v>
      </c>
      <c r="J1135" s="13">
        <v>4145</v>
      </c>
      <c r="K1135" t="s">
        <v>12</v>
      </c>
      <c r="L1135" t="s">
        <v>30</v>
      </c>
      <c r="M1135" s="20" t="str">
        <f t="shared" si="157"/>
        <v>S</v>
      </c>
      <c r="N1135" s="3">
        <v>6.5</v>
      </c>
      <c r="O1135" s="23">
        <f t="shared" si="158"/>
        <v>6.5</v>
      </c>
      <c r="P1135" s="3">
        <v>24.2</v>
      </c>
      <c r="Q1135" s="3">
        <f>VLOOKUP(J1135,Aux_H_adj!$X$2:$Y$922,2,FALSE)</f>
        <v>15.5</v>
      </c>
      <c r="R1135" s="3">
        <f>VLOOKUP(J1135,Aux_H_adj!$X$2:$Z$922,3,FALSE)</f>
        <v>24.2</v>
      </c>
      <c r="S1135" s="3">
        <f t="shared" si="155"/>
        <v>7.7030992456477341</v>
      </c>
      <c r="T1135" s="3">
        <v>72.5</v>
      </c>
      <c r="U1135" s="23">
        <f t="shared" si="159"/>
        <v>29.5</v>
      </c>
      <c r="V1135" s="3">
        <f t="shared" si="156"/>
        <v>9.3901416424218258</v>
      </c>
      <c r="W1135" s="27">
        <f t="shared" si="160"/>
        <v>4.7000000000000002E-3</v>
      </c>
      <c r="X1135" s="27">
        <f t="shared" si="161"/>
        <v>6.8999999999999999E-3</v>
      </c>
      <c r="Y1135" s="3">
        <f>VLOOKUP(K1135,SSP!$B$2:$D$113,3,FALSE)</f>
        <v>0.7000000000000004</v>
      </c>
      <c r="Z1135" s="3">
        <f>EXP(Ferez!$B$8+Ferez!$B$9*LN(X1135)+Ferez!$B$10*LN(O1135)+Ferez!$B$11*LN(Y1135))</f>
        <v>15.981191730607923</v>
      </c>
      <c r="AA1135" s="3">
        <f>EXP(Ferez!$C$8+Ferez!$C$9*LN(Z1135))</f>
        <v>5.8600312888493082</v>
      </c>
      <c r="AB1135" s="3">
        <f>Ferez!$D$8+Ferez!$D$9*Z1135+Ferez!$D$10*AA1135</f>
        <v>1.8441444970574929</v>
      </c>
      <c r="AC1135" s="3">
        <f t="shared" si="162"/>
        <v>23.685367516514724</v>
      </c>
      <c r="AD1135" s="3">
        <f>AC1135*Ferez!$D$19</f>
        <v>11.842683758257362</v>
      </c>
      <c r="AE1135" s="3">
        <f>(AD1135/1000)*(10000/Ferez!$D$21)</f>
        <v>0.29606709395643405</v>
      </c>
      <c r="AF1135" s="3">
        <f t="shared" si="163"/>
        <v>17.825336227665417</v>
      </c>
      <c r="AG1135" s="3">
        <f>AF1135*Ferez!$D$19</f>
        <v>8.9126681138327086</v>
      </c>
      <c r="AH1135" s="3">
        <f>(AG1135/1000)*(10000/Ferez!$D$21)</f>
        <v>0.22281670284581773</v>
      </c>
      <c r="AI1135" s="3">
        <f>AE1135*Ferez!$D$20</f>
        <v>1.0855793445069248</v>
      </c>
    </row>
    <row r="1136" spans="1:35" x14ac:dyDescent="0.25">
      <c r="A1136" s="4">
        <v>1904</v>
      </c>
      <c r="B1136" s="21" t="s">
        <v>3522</v>
      </c>
      <c r="C1136" s="104">
        <v>6</v>
      </c>
      <c r="D1136" s="22" t="s">
        <v>2873</v>
      </c>
      <c r="E1136" s="100">
        <v>42719</v>
      </c>
      <c r="F1136" s="100">
        <v>44204</v>
      </c>
      <c r="G1136" s="105">
        <v>4.0999999999999996</v>
      </c>
      <c r="H1136" s="20" t="s">
        <v>2917</v>
      </c>
      <c r="I1136" s="20" t="s">
        <v>2919</v>
      </c>
      <c r="J1136" s="13">
        <v>4145</v>
      </c>
      <c r="K1136" t="s">
        <v>12</v>
      </c>
      <c r="L1136" t="s">
        <v>30</v>
      </c>
      <c r="M1136" s="20" t="str">
        <f t="shared" si="157"/>
        <v>S</v>
      </c>
      <c r="N1136" s="3">
        <v>6.5</v>
      </c>
      <c r="O1136" s="23">
        <f t="shared" si="158"/>
        <v>5.55</v>
      </c>
      <c r="P1136" s="3">
        <v>19.7</v>
      </c>
      <c r="Q1136" s="3">
        <f>VLOOKUP(J1136,Aux_H_adj!$X$2:$Y$922,2,FALSE)</f>
        <v>15.5</v>
      </c>
      <c r="R1136" s="3">
        <f>VLOOKUP(J1136,Aux_H_adj!$X$2:$Z$922,3,FALSE)</f>
        <v>24.2</v>
      </c>
      <c r="S1136" s="3">
        <f t="shared" si="155"/>
        <v>6.2707047578206758</v>
      </c>
      <c r="T1136" s="3">
        <v>72.5</v>
      </c>
      <c r="U1136" s="23">
        <f t="shared" si="159"/>
        <v>24.02</v>
      </c>
      <c r="V1136" s="3">
        <f t="shared" si="156"/>
        <v>7.6458034661346517</v>
      </c>
      <c r="W1136" s="27">
        <f t="shared" si="160"/>
        <v>3.0999999999999999E-3</v>
      </c>
      <c r="X1136" s="27">
        <f t="shared" si="161"/>
        <v>4.5999999999999999E-3</v>
      </c>
      <c r="Y1136" s="3">
        <f>VLOOKUP(K1136,SSP!$B$2:$D$113,3,FALSE)</f>
        <v>0.7000000000000004</v>
      </c>
      <c r="Z1136" s="3">
        <f>EXP(Ferez!$B$8+Ferez!$B$9*LN(X1136)+Ferez!$B$10*LN(O1136)+Ferez!$B$11*LN(Y1136))</f>
        <v>9.3591639906425463</v>
      </c>
      <c r="AA1136" s="3">
        <f>EXP(Ferez!$C$8+Ferez!$C$9*LN(Z1136))</f>
        <v>3.9399145628264201</v>
      </c>
      <c r="AB1136" s="3">
        <f>Ferez!$D$8+Ferez!$D$9*Z1136+Ferez!$D$10*AA1136</f>
        <v>1.1951213288820457</v>
      </c>
      <c r="AC1136" s="3">
        <f t="shared" si="162"/>
        <v>14.494199882351012</v>
      </c>
      <c r="AD1136" s="3">
        <f>AC1136*Ferez!$D$19</f>
        <v>7.2470999411755059</v>
      </c>
      <c r="AE1136" s="3">
        <f>(AD1136/1000)*(10000/Ferez!$D$21)</f>
        <v>0.18117749852938766</v>
      </c>
      <c r="AF1136" s="3">
        <f t="shared" si="163"/>
        <v>10.554285319524592</v>
      </c>
      <c r="AG1136" s="3">
        <f>AF1136*Ferez!$D$19</f>
        <v>5.2771426597622959</v>
      </c>
      <c r="AH1136" s="3">
        <f>(AG1136/1000)*(10000/Ferez!$D$21)</f>
        <v>0.1319285664940574</v>
      </c>
      <c r="AI1136" s="3">
        <f>AE1136*Ferez!$D$20</f>
        <v>0.6643174946077548</v>
      </c>
    </row>
    <row r="1137" spans="1:35" x14ac:dyDescent="0.25">
      <c r="A1137" s="4">
        <v>1905</v>
      </c>
      <c r="B1137" s="21" t="s">
        <v>3522</v>
      </c>
      <c r="C1137" s="104">
        <v>6</v>
      </c>
      <c r="D1137" s="22" t="s">
        <v>2873</v>
      </c>
      <c r="E1137" s="100">
        <v>42719</v>
      </c>
      <c r="F1137" s="100">
        <v>44204</v>
      </c>
      <c r="G1137" s="105">
        <v>4.0999999999999996</v>
      </c>
      <c r="H1137" s="20" t="s">
        <v>2917</v>
      </c>
      <c r="I1137" s="20" t="s">
        <v>2920</v>
      </c>
      <c r="J1137" s="13">
        <v>4145</v>
      </c>
      <c r="K1137" t="s">
        <v>12</v>
      </c>
      <c r="L1137" t="s">
        <v>30</v>
      </c>
      <c r="M1137" s="20" t="str">
        <f t="shared" si="157"/>
        <v>S</v>
      </c>
      <c r="N1137" s="3">
        <v>6.5</v>
      </c>
      <c r="O1137" s="23">
        <f t="shared" si="158"/>
        <v>4.8099999999999996</v>
      </c>
      <c r="P1137" s="3">
        <v>15.5</v>
      </c>
      <c r="Q1137" s="3">
        <f>VLOOKUP(J1137,Aux_H_adj!$X$2:$Y$922,2,FALSE)</f>
        <v>15.5</v>
      </c>
      <c r="R1137" s="3">
        <f>VLOOKUP(J1137,Aux_H_adj!$X$2:$Z$922,3,FALSE)</f>
        <v>24.2</v>
      </c>
      <c r="S1137" s="3">
        <f t="shared" si="155"/>
        <v>4.9338032358487558</v>
      </c>
      <c r="T1137" s="3">
        <v>72.5</v>
      </c>
      <c r="U1137" s="23">
        <f t="shared" si="159"/>
        <v>18.899999999999999</v>
      </c>
      <c r="V1137" s="3">
        <f t="shared" si="156"/>
        <v>6.0160568488736432</v>
      </c>
      <c r="W1137" s="27">
        <f t="shared" si="160"/>
        <v>1.9E-3</v>
      </c>
      <c r="X1137" s="27">
        <f t="shared" si="161"/>
        <v>2.8E-3</v>
      </c>
      <c r="Y1137" s="3">
        <f>VLOOKUP(K1137,SSP!$B$2:$D$113,3,FALSE)</f>
        <v>0.7000000000000004</v>
      </c>
      <c r="Z1137" s="3">
        <f>EXP(Ferez!$B$8+Ferez!$B$9*LN(X1137)+Ferez!$B$10*LN(O1137)+Ferez!$B$11*LN(Y1137))</f>
        <v>5.1021689302878963</v>
      </c>
      <c r="AA1137" s="3">
        <f>EXP(Ferez!$C$8+Ferez!$C$9*LN(Z1137))</f>
        <v>2.5118337937776229</v>
      </c>
      <c r="AB1137" s="3">
        <f>Ferez!$D$8+Ferez!$D$9*Z1137+Ferez!$D$10*AA1137</f>
        <v>0.79459749041520755</v>
      </c>
      <c r="AC1137" s="3">
        <f t="shared" si="162"/>
        <v>8.4086002144807281</v>
      </c>
      <c r="AD1137" s="3">
        <f>AC1137*Ferez!$D$19</f>
        <v>4.2043001072403641</v>
      </c>
      <c r="AE1137" s="3">
        <f>(AD1137/1000)*(10000/Ferez!$D$21)</f>
        <v>0.10510750268100912</v>
      </c>
      <c r="AF1137" s="3">
        <f t="shared" si="163"/>
        <v>5.8967664207031039</v>
      </c>
      <c r="AG1137" s="3">
        <f>AF1137*Ferez!$D$19</f>
        <v>2.9483832103515519</v>
      </c>
      <c r="AH1137" s="3">
        <f>(AG1137/1000)*(10000/Ferez!$D$21)</f>
        <v>7.3709580258788793E-2</v>
      </c>
      <c r="AI1137" s="3">
        <f>AE1137*Ferez!$D$20</f>
        <v>0.38539417649703339</v>
      </c>
    </row>
    <row r="1138" spans="1:35" x14ac:dyDescent="0.25">
      <c r="A1138" s="4">
        <v>1906</v>
      </c>
      <c r="B1138" s="21" t="s">
        <v>3522</v>
      </c>
      <c r="C1138" s="104">
        <v>6</v>
      </c>
      <c r="D1138" s="22" t="s">
        <v>2873</v>
      </c>
      <c r="E1138" s="100">
        <v>42719</v>
      </c>
      <c r="F1138" s="100">
        <v>44204</v>
      </c>
      <c r="G1138" s="105">
        <v>4.0999999999999996</v>
      </c>
      <c r="H1138" s="20" t="s">
        <v>2917</v>
      </c>
      <c r="I1138" s="20" t="s">
        <v>2921</v>
      </c>
      <c r="J1138" s="13">
        <v>4145</v>
      </c>
      <c r="K1138" t="s">
        <v>12</v>
      </c>
      <c r="L1138" t="s">
        <v>30</v>
      </c>
      <c r="M1138" s="20" t="str">
        <f t="shared" si="157"/>
        <v>S</v>
      </c>
      <c r="N1138" s="3">
        <v>6.5</v>
      </c>
      <c r="O1138" s="23">
        <f t="shared" si="158"/>
        <v>5.85</v>
      </c>
      <c r="P1138" s="3">
        <v>21.7</v>
      </c>
      <c r="Q1138" s="3">
        <f>VLOOKUP(J1138,Aux_H_adj!$X$2:$Y$922,2,FALSE)</f>
        <v>15.5</v>
      </c>
      <c r="R1138" s="3">
        <f>VLOOKUP(J1138,Aux_H_adj!$X$2:$Z$922,3,FALSE)</f>
        <v>24.2</v>
      </c>
      <c r="S1138" s="3">
        <f t="shared" si="155"/>
        <v>6.9073245301882578</v>
      </c>
      <c r="T1138" s="3">
        <v>72.5</v>
      </c>
      <c r="U1138" s="23">
        <f t="shared" si="159"/>
        <v>26.45</v>
      </c>
      <c r="V1138" s="3">
        <f t="shared" si="156"/>
        <v>8.4192964895612636</v>
      </c>
      <c r="W1138" s="27">
        <f t="shared" si="160"/>
        <v>3.7000000000000002E-3</v>
      </c>
      <c r="X1138" s="27">
        <f t="shared" si="161"/>
        <v>5.5999999999999999E-3</v>
      </c>
      <c r="Y1138" s="3">
        <f>VLOOKUP(K1138,SSP!$B$2:$D$113,3,FALSE)</f>
        <v>0.7000000000000004</v>
      </c>
      <c r="Z1138" s="3">
        <f>EXP(Ferez!$B$8+Ferez!$B$9*LN(X1138)+Ferez!$B$10*LN(O1138)+Ferez!$B$11*LN(Y1138))</f>
        <v>11.85619795638568</v>
      </c>
      <c r="AA1138" s="3">
        <f>EXP(Ferez!$C$8+Ferez!$C$9*LN(Z1138))</f>
        <v>4.6956243335501355</v>
      </c>
      <c r="AB1138" s="3">
        <f>Ferez!$D$8+Ferez!$D$9*Z1138+Ferez!$D$10*AA1138</f>
        <v>1.4371241805763098</v>
      </c>
      <c r="AC1138" s="3">
        <f t="shared" si="162"/>
        <v>17.988946470512122</v>
      </c>
      <c r="AD1138" s="3">
        <f>AC1138*Ferez!$D$19</f>
        <v>8.994473235256061</v>
      </c>
      <c r="AE1138" s="3">
        <f>(AD1138/1000)*(10000/Ferez!$D$21)</f>
        <v>0.22486183088140152</v>
      </c>
      <c r="AF1138" s="3">
        <f t="shared" si="163"/>
        <v>13.29332213696199</v>
      </c>
      <c r="AG1138" s="3">
        <f>AF1138*Ferez!$D$19</f>
        <v>6.646661068480995</v>
      </c>
      <c r="AH1138" s="3">
        <f>(AG1138/1000)*(10000/Ferez!$D$21)</f>
        <v>0.16616652671202486</v>
      </c>
      <c r="AI1138" s="3">
        <f>AE1138*Ferez!$D$20</f>
        <v>0.82449337989847216</v>
      </c>
    </row>
    <row r="1139" spans="1:35" x14ac:dyDescent="0.25">
      <c r="A1139" s="4">
        <v>1884</v>
      </c>
      <c r="B1139" s="21" t="s">
        <v>3522</v>
      </c>
      <c r="C1139" s="104">
        <v>6</v>
      </c>
      <c r="D1139" s="22" t="s">
        <v>2873</v>
      </c>
      <c r="E1139" s="100">
        <v>42719</v>
      </c>
      <c r="F1139" s="100">
        <v>44204</v>
      </c>
      <c r="G1139" s="105">
        <v>4.0999999999999996</v>
      </c>
      <c r="H1139" s="20" t="s">
        <v>2892</v>
      </c>
      <c r="I1139" s="20" t="s">
        <v>2893</v>
      </c>
      <c r="J1139" s="13">
        <v>4146</v>
      </c>
      <c r="K1139" t="s">
        <v>96</v>
      </c>
      <c r="L1139" t="s">
        <v>95</v>
      </c>
      <c r="M1139" s="20" t="str">
        <f t="shared" si="157"/>
        <v>N</v>
      </c>
      <c r="N1139" s="3">
        <v>3.5</v>
      </c>
      <c r="O1139" s="23">
        <f t="shared" si="158"/>
        <v>3.5</v>
      </c>
      <c r="P1139" s="3">
        <v>21.2</v>
      </c>
      <c r="Q1139" s="3">
        <f>VLOOKUP(J1139,Aux_H_adj!$X$2:$Y$922,2,FALSE)</f>
        <v>21.2</v>
      </c>
      <c r="R1139" s="3">
        <f>VLOOKUP(J1139,Aux_H_adj!$X$2:$Z$922,3,FALSE)</f>
        <v>21.2</v>
      </c>
      <c r="S1139" s="3">
        <f t="shared" si="155"/>
        <v>6.7481695870963625</v>
      </c>
      <c r="T1139" s="3">
        <v>31</v>
      </c>
      <c r="U1139" s="23">
        <f t="shared" si="159"/>
        <v>31</v>
      </c>
      <c r="V1139" s="3">
        <f t="shared" si="156"/>
        <v>9.8676064716975116</v>
      </c>
      <c r="W1139" s="27">
        <f t="shared" si="160"/>
        <v>3.5999999999999999E-3</v>
      </c>
      <c r="X1139" s="27">
        <f t="shared" si="161"/>
        <v>7.6E-3</v>
      </c>
      <c r="Y1139" s="3">
        <f>VLOOKUP(K1139,SSP!$B$2:$D$113,3,FALSE)</f>
        <v>0.76000000000000012</v>
      </c>
      <c r="Z1139" s="3">
        <f>EXP(Ferez!$B$8+Ferez!$B$9*LN(X1139)+Ferez!$B$10*LN(O1139)+Ferez!$B$11*LN(Y1139))</f>
        <v>10.502318630617168</v>
      </c>
      <c r="AA1139" s="3">
        <f>EXP(Ferez!$C$8+Ferez!$C$9*LN(Z1139))</f>
        <v>4.2916175997245434</v>
      </c>
      <c r="AB1139" s="3">
        <f>Ferez!$D$8+Ferez!$D$9*Z1139+Ferez!$D$10*AA1139</f>
        <v>1.3054169453039677</v>
      </c>
      <c r="AC1139" s="3">
        <f t="shared" si="162"/>
        <v>16.099353175645678</v>
      </c>
      <c r="AD1139" s="3">
        <f>AC1139*Ferez!$D$19</f>
        <v>8.0496765878228391</v>
      </c>
      <c r="AE1139" s="3">
        <f>(AD1139/1000)*(10000/Ferez!$D$21)</f>
        <v>0.20124191469557098</v>
      </c>
      <c r="AF1139" s="3">
        <f t="shared" si="163"/>
        <v>11.807735575921136</v>
      </c>
      <c r="AG1139" s="3">
        <f>AF1139*Ferez!$D$19</f>
        <v>5.9038677879605679</v>
      </c>
      <c r="AH1139" s="3">
        <f>(AG1139/1000)*(10000/Ferez!$D$21)</f>
        <v>0.14759669469901418</v>
      </c>
      <c r="AI1139" s="3">
        <f>AE1139*Ferez!$D$20</f>
        <v>0.73788702055042688</v>
      </c>
    </row>
    <row r="1140" spans="1:35" x14ac:dyDescent="0.25">
      <c r="A1140" s="4">
        <v>1888</v>
      </c>
      <c r="B1140" s="21" t="s">
        <v>3522</v>
      </c>
      <c r="C1140" s="104">
        <v>6</v>
      </c>
      <c r="D1140" s="22" t="s">
        <v>2873</v>
      </c>
      <c r="E1140" s="100">
        <v>42719</v>
      </c>
      <c r="F1140" s="100">
        <v>44204</v>
      </c>
      <c r="G1140" s="105">
        <v>4.0999999999999996</v>
      </c>
      <c r="H1140" s="20" t="s">
        <v>2898</v>
      </c>
      <c r="I1140" s="20" t="s">
        <v>2899</v>
      </c>
      <c r="J1140" s="13">
        <v>4147</v>
      </c>
      <c r="K1140" t="s">
        <v>79</v>
      </c>
      <c r="L1140" t="s">
        <v>78</v>
      </c>
      <c r="M1140" s="20" t="str">
        <f t="shared" si="157"/>
        <v>S</v>
      </c>
      <c r="N1140" s="3">
        <v>7.3</v>
      </c>
      <c r="O1140" s="23">
        <f t="shared" si="158"/>
        <v>7.3</v>
      </c>
      <c r="P1140" s="3">
        <v>46.2</v>
      </c>
      <c r="Q1140" s="3">
        <f>VLOOKUP(J1140,Aux_H_adj!$X$2:$Y$922,2,FALSE)</f>
        <v>20</v>
      </c>
      <c r="R1140" s="3">
        <f>VLOOKUP(J1140,Aux_H_adj!$X$2:$Z$922,3,FALSE)</f>
        <v>46.2</v>
      </c>
      <c r="S1140" s="3">
        <f t="shared" si="155"/>
        <v>14.70591674169113</v>
      </c>
      <c r="T1140" s="3">
        <v>96.7</v>
      </c>
      <c r="U1140" s="23">
        <f t="shared" si="159"/>
        <v>56.32</v>
      </c>
      <c r="V1140" s="3">
        <f t="shared" si="156"/>
        <v>17.927212789871092</v>
      </c>
      <c r="W1140" s="27">
        <f t="shared" si="160"/>
        <v>1.7000000000000001E-2</v>
      </c>
      <c r="X1140" s="27">
        <f t="shared" si="161"/>
        <v>2.52E-2</v>
      </c>
      <c r="Y1140" s="3">
        <f>VLOOKUP(K1140,SSP!$B$2:$D$113,3,FALSE)</f>
        <v>0.31000000000000155</v>
      </c>
      <c r="Z1140" s="3">
        <f>EXP(Ferez!$B$8+Ferez!$B$9*LN(X1140)+Ferez!$B$10*LN(O1140)+Ferez!$B$11*LN(Y1140))</f>
        <v>26.427794673421914</v>
      </c>
      <c r="AA1140" s="3">
        <f>EXP(Ferez!$C$8+Ferez!$C$9*LN(Z1140))</f>
        <v>8.5110783558571708</v>
      </c>
      <c r="AB1140" s="3">
        <f>Ferez!$D$8+Ferez!$D$9*Z1140+Ferez!$D$10*AA1140</f>
        <v>2.9006078469356242</v>
      </c>
      <c r="AC1140" s="3">
        <f t="shared" si="162"/>
        <v>37.839480876214708</v>
      </c>
      <c r="AD1140" s="3">
        <f>AC1140*Ferez!$D$19</f>
        <v>18.919740438107354</v>
      </c>
      <c r="AE1140" s="3">
        <f>(AD1140/1000)*(10000/Ferez!$D$21)</f>
        <v>0.47299351095268383</v>
      </c>
      <c r="AF1140" s="3">
        <f t="shared" si="163"/>
        <v>29.328402520357539</v>
      </c>
      <c r="AG1140" s="3">
        <f>AF1140*Ferez!$D$19</f>
        <v>14.664201260178769</v>
      </c>
      <c r="AH1140" s="3">
        <f>(AG1140/1000)*(10000/Ferez!$D$21)</f>
        <v>0.36660503150446921</v>
      </c>
      <c r="AI1140" s="3">
        <f>AE1140*Ferez!$D$20</f>
        <v>1.7343095401598407</v>
      </c>
    </row>
    <row r="1141" spans="1:35" x14ac:dyDescent="0.25">
      <c r="A1141" s="4">
        <v>1889</v>
      </c>
      <c r="B1141" s="21" t="s">
        <v>3522</v>
      </c>
      <c r="C1141" s="104">
        <v>6</v>
      </c>
      <c r="D1141" s="22" t="s">
        <v>2873</v>
      </c>
      <c r="E1141" s="100">
        <v>42719</v>
      </c>
      <c r="F1141" s="100">
        <v>44204</v>
      </c>
      <c r="G1141" s="105">
        <v>4.0999999999999996</v>
      </c>
      <c r="H1141" s="20" t="s">
        <v>2898</v>
      </c>
      <c r="I1141" s="20" t="s">
        <v>2900</v>
      </c>
      <c r="J1141" s="13">
        <v>4147</v>
      </c>
      <c r="K1141" t="s">
        <v>79</v>
      </c>
      <c r="L1141" t="s">
        <v>78</v>
      </c>
      <c r="M1141" s="20" t="str">
        <f t="shared" si="157"/>
        <v>S</v>
      </c>
      <c r="N1141" s="3">
        <v>7.3</v>
      </c>
      <c r="O1141" s="23">
        <f t="shared" si="158"/>
        <v>5.6</v>
      </c>
      <c r="P1141" s="3">
        <v>20</v>
      </c>
      <c r="Q1141" s="3">
        <f>VLOOKUP(J1141,Aux_H_adj!$X$2:$Y$922,2,FALSE)</f>
        <v>20</v>
      </c>
      <c r="R1141" s="3">
        <f>VLOOKUP(J1141,Aux_H_adj!$X$2:$Z$922,3,FALSE)</f>
        <v>46.2</v>
      </c>
      <c r="S1141" s="3">
        <f t="shared" si="155"/>
        <v>6.366197723675814</v>
      </c>
      <c r="T1141" s="3">
        <v>96.7</v>
      </c>
      <c r="U1141" s="23">
        <f t="shared" si="159"/>
        <v>24.38</v>
      </c>
      <c r="V1141" s="3">
        <f t="shared" si="156"/>
        <v>7.7603950251608165</v>
      </c>
      <c r="W1141" s="27">
        <f t="shared" si="160"/>
        <v>3.2000000000000002E-3</v>
      </c>
      <c r="X1141" s="27">
        <f t="shared" si="161"/>
        <v>4.7000000000000002E-3</v>
      </c>
      <c r="Y1141" s="3">
        <f>VLOOKUP(K1141,SSP!$B$2:$D$113,3,FALSE)</f>
        <v>0.31000000000000155</v>
      </c>
      <c r="Z1141" s="3">
        <f>EXP(Ferez!$B$8+Ferez!$B$9*LN(X1141)+Ferez!$B$10*LN(O1141)+Ferez!$B$11*LN(Y1141))</f>
        <v>4.1900090292028835</v>
      </c>
      <c r="AA1141" s="3">
        <f>EXP(Ferez!$C$8+Ferez!$C$9*LN(Z1141))</f>
        <v>2.1703155298805226</v>
      </c>
      <c r="AB1141" s="3">
        <f>Ferez!$D$8+Ferez!$D$9*Z1141+Ferez!$D$10*AA1141</f>
        <v>0.71183840569594792</v>
      </c>
      <c r="AC1141" s="3">
        <f t="shared" si="162"/>
        <v>7.0721629647793538</v>
      </c>
      <c r="AD1141" s="3">
        <f>AC1141*Ferez!$D$19</f>
        <v>3.5360814823896769</v>
      </c>
      <c r="AE1141" s="3">
        <f>(AD1141/1000)*(10000/Ferez!$D$21)</f>
        <v>8.8402037059741922E-2</v>
      </c>
      <c r="AF1141" s="3">
        <f t="shared" si="163"/>
        <v>4.9018474348988317</v>
      </c>
      <c r="AG1141" s="3">
        <f>AF1141*Ferez!$D$19</f>
        <v>2.4509237174494158</v>
      </c>
      <c r="AH1141" s="3">
        <f>(AG1141/1000)*(10000/Ferez!$D$21)</f>
        <v>6.1273092936235389E-2</v>
      </c>
      <c r="AI1141" s="3">
        <f>AE1141*Ferez!$D$20</f>
        <v>0.32414080255238703</v>
      </c>
    </row>
    <row r="1142" spans="1:35" x14ac:dyDescent="0.25">
      <c r="A1142" s="4">
        <v>1890</v>
      </c>
      <c r="B1142" s="21" t="s">
        <v>3522</v>
      </c>
      <c r="C1142" s="104">
        <v>6</v>
      </c>
      <c r="D1142" s="22" t="s">
        <v>2873</v>
      </c>
      <c r="E1142" s="100">
        <v>42719</v>
      </c>
      <c r="F1142" s="100">
        <v>44204</v>
      </c>
      <c r="G1142" s="105">
        <v>4.0999999999999996</v>
      </c>
      <c r="H1142" s="20" t="s">
        <v>2898</v>
      </c>
      <c r="I1142" s="20" t="s">
        <v>2901</v>
      </c>
      <c r="J1142" s="13">
        <v>4147</v>
      </c>
      <c r="K1142" t="s">
        <v>79</v>
      </c>
      <c r="L1142" t="s">
        <v>78</v>
      </c>
      <c r="M1142" s="20" t="str">
        <f t="shared" si="157"/>
        <v>S</v>
      </c>
      <c r="N1142" s="3">
        <v>7.3</v>
      </c>
      <c r="O1142" s="23">
        <f t="shared" si="158"/>
        <v>6.03</v>
      </c>
      <c r="P1142" s="3">
        <v>23</v>
      </c>
      <c r="Q1142" s="3">
        <f>VLOOKUP(J1142,Aux_H_adj!$X$2:$Y$922,2,FALSE)</f>
        <v>20</v>
      </c>
      <c r="R1142" s="3">
        <f>VLOOKUP(J1142,Aux_H_adj!$X$2:$Z$922,3,FALSE)</f>
        <v>46.2</v>
      </c>
      <c r="S1142" s="3">
        <f t="shared" si="155"/>
        <v>7.3211273822271856</v>
      </c>
      <c r="T1142" s="3">
        <v>96.7</v>
      </c>
      <c r="U1142" s="23">
        <f t="shared" si="159"/>
        <v>28.04</v>
      </c>
      <c r="V1142" s="3">
        <f t="shared" si="156"/>
        <v>8.9254092085934911</v>
      </c>
      <c r="W1142" s="27">
        <f t="shared" si="160"/>
        <v>4.1999999999999997E-3</v>
      </c>
      <c r="X1142" s="27">
        <f t="shared" si="161"/>
        <v>6.3E-3</v>
      </c>
      <c r="Y1142" s="3">
        <f>VLOOKUP(K1142,SSP!$B$2:$D$113,3,FALSE)</f>
        <v>0.31000000000000155</v>
      </c>
      <c r="Z1142" s="3">
        <f>EXP(Ferez!$B$8+Ferez!$B$9*LN(X1142)+Ferez!$B$10*LN(O1142)+Ferez!$B$11*LN(Y1142))</f>
        <v>5.9339380985308496</v>
      </c>
      <c r="AA1142" s="3">
        <f>EXP(Ferez!$C$8+Ferez!$C$9*LN(Z1142))</f>
        <v>2.8096702908711095</v>
      </c>
      <c r="AB1142" s="3">
        <f>Ferez!$D$8+Ferez!$D$9*Z1142+Ferez!$D$10*AA1142</f>
        <v>0.87123395302137274</v>
      </c>
      <c r="AC1142" s="3">
        <f t="shared" si="162"/>
        <v>9.6148423424233318</v>
      </c>
      <c r="AD1142" s="3">
        <f>AC1142*Ferez!$D$19</f>
        <v>4.8074211712116659</v>
      </c>
      <c r="AE1142" s="3">
        <f>(AD1142/1000)*(10000/Ferez!$D$21)</f>
        <v>0.12018552928029164</v>
      </c>
      <c r="AF1142" s="3">
        <f t="shared" si="163"/>
        <v>6.8051720515522227</v>
      </c>
      <c r="AG1142" s="3">
        <f>AF1142*Ferez!$D$19</f>
        <v>3.4025860257761114</v>
      </c>
      <c r="AH1142" s="3">
        <f>(AG1142/1000)*(10000/Ferez!$D$21)</f>
        <v>8.5064650644402787E-2</v>
      </c>
      <c r="AI1142" s="3">
        <f>AE1142*Ferez!$D$20</f>
        <v>0.44068027402773596</v>
      </c>
    </row>
    <row r="1143" spans="1:35" x14ac:dyDescent="0.25">
      <c r="A1143" s="4">
        <v>1891</v>
      </c>
      <c r="B1143" s="21" t="s">
        <v>3522</v>
      </c>
      <c r="C1143" s="104">
        <v>6</v>
      </c>
      <c r="D1143" s="22" t="s">
        <v>2873</v>
      </c>
      <c r="E1143" s="100">
        <v>42719</v>
      </c>
      <c r="F1143" s="100">
        <v>44204</v>
      </c>
      <c r="G1143" s="105">
        <v>4.0999999999999996</v>
      </c>
      <c r="H1143" s="20" t="s">
        <v>2898</v>
      </c>
      <c r="I1143" s="20" t="s">
        <v>2902</v>
      </c>
      <c r="J1143" s="13">
        <v>4147</v>
      </c>
      <c r="K1143" t="s">
        <v>79</v>
      </c>
      <c r="L1143" t="s">
        <v>78</v>
      </c>
      <c r="M1143" s="20" t="str">
        <f t="shared" si="157"/>
        <v>S</v>
      </c>
      <c r="N1143" s="3">
        <v>7.3</v>
      </c>
      <c r="O1143" s="23">
        <f t="shared" si="158"/>
        <v>5.8</v>
      </c>
      <c r="P1143" s="3">
        <v>21.3</v>
      </c>
      <c r="Q1143" s="3">
        <f>VLOOKUP(J1143,Aux_H_adj!$X$2:$Y$922,2,FALSE)</f>
        <v>20</v>
      </c>
      <c r="R1143" s="3">
        <f>VLOOKUP(J1143,Aux_H_adj!$X$2:$Z$922,3,FALSE)</f>
        <v>46.2</v>
      </c>
      <c r="S1143" s="3">
        <f t="shared" si="155"/>
        <v>6.7800005757147419</v>
      </c>
      <c r="T1143" s="3">
        <v>96.7</v>
      </c>
      <c r="U1143" s="23">
        <f t="shared" si="159"/>
        <v>25.97</v>
      </c>
      <c r="V1143" s="3">
        <f t="shared" si="156"/>
        <v>8.2665077441930439</v>
      </c>
      <c r="W1143" s="27">
        <f t="shared" si="160"/>
        <v>3.5999999999999999E-3</v>
      </c>
      <c r="X1143" s="27">
        <f t="shared" si="161"/>
        <v>5.4000000000000003E-3</v>
      </c>
      <c r="Y1143" s="3">
        <f>VLOOKUP(K1143,SSP!$B$2:$D$113,3,FALSE)</f>
        <v>0.31000000000000155</v>
      </c>
      <c r="Z1143" s="3">
        <f>EXP(Ferez!$B$8+Ferez!$B$9*LN(X1143)+Ferez!$B$10*LN(O1143)+Ferez!$B$11*LN(Y1143))</f>
        <v>4.9413286391542961</v>
      </c>
      <c r="AA1143" s="3">
        <f>EXP(Ferez!$C$8+Ferez!$C$9*LN(Z1143))</f>
        <v>2.4528403625875312</v>
      </c>
      <c r="AB1143" s="3">
        <f>Ferez!$D$8+Ferez!$D$9*Z1143+Ferez!$D$10*AA1143</f>
        <v>0.77989893984007308</v>
      </c>
      <c r="AC1143" s="3">
        <f t="shared" si="162"/>
        <v>8.1740679415819013</v>
      </c>
      <c r="AD1143" s="3">
        <f>AC1143*Ferez!$D$19</f>
        <v>4.0870339707909507</v>
      </c>
      <c r="AE1143" s="3">
        <f>(AD1143/1000)*(10000/Ferez!$D$21)</f>
        <v>0.10217584926977376</v>
      </c>
      <c r="AF1143" s="3">
        <f t="shared" si="163"/>
        <v>5.7212275789943696</v>
      </c>
      <c r="AG1143" s="3">
        <f>AF1143*Ferez!$D$19</f>
        <v>2.8606137894971848</v>
      </c>
      <c r="AH1143" s="3">
        <f>(AG1143/1000)*(10000/Ferez!$D$21)</f>
        <v>7.1515344737429626E-2</v>
      </c>
      <c r="AI1143" s="3">
        <f>AE1143*Ferez!$D$20</f>
        <v>0.37464478065583712</v>
      </c>
    </row>
    <row r="1144" spans="1:35" x14ac:dyDescent="0.25">
      <c r="A1144" s="4">
        <v>1893</v>
      </c>
      <c r="B1144" s="21" t="s">
        <v>3522</v>
      </c>
      <c r="C1144" s="104">
        <v>6</v>
      </c>
      <c r="D1144" s="22" t="s">
        <v>2873</v>
      </c>
      <c r="E1144" s="100">
        <v>42719</v>
      </c>
      <c r="F1144" s="100">
        <v>44204</v>
      </c>
      <c r="G1144" s="105">
        <v>4.0999999999999996</v>
      </c>
      <c r="H1144" s="20" t="s">
        <v>2905</v>
      </c>
      <c r="I1144" s="20" t="s">
        <v>2906</v>
      </c>
      <c r="J1144" s="13">
        <v>4148</v>
      </c>
      <c r="K1144" t="s">
        <v>77</v>
      </c>
      <c r="L1144" t="s">
        <v>76</v>
      </c>
      <c r="M1144" s="20" t="str">
        <f t="shared" si="157"/>
        <v>S</v>
      </c>
      <c r="N1144" s="3">
        <v>6.2</v>
      </c>
      <c r="O1144" s="23">
        <f t="shared" si="158"/>
        <v>6.2</v>
      </c>
      <c r="P1144" s="3">
        <v>38.700000000000003</v>
      </c>
      <c r="Q1144" s="3">
        <f>VLOOKUP(J1144,Aux_H_adj!$X$2:$Y$922,2,FALSE)</f>
        <v>31.4</v>
      </c>
      <c r="R1144" s="3">
        <f>VLOOKUP(J1144,Aux_H_adj!$X$2:$Z$922,3,FALSE)</f>
        <v>38.700000000000003</v>
      </c>
      <c r="S1144" s="3">
        <f t="shared" si="155"/>
        <v>12.318592595312701</v>
      </c>
      <c r="T1144" s="3">
        <v>68</v>
      </c>
      <c r="U1144" s="23">
        <f t="shared" si="159"/>
        <v>47.18</v>
      </c>
      <c r="V1144" s="3">
        <f t="shared" si="156"/>
        <v>15.017860430151245</v>
      </c>
      <c r="W1144" s="27">
        <f t="shared" si="160"/>
        <v>1.1900000000000001E-2</v>
      </c>
      <c r="X1144" s="27">
        <f t="shared" si="161"/>
        <v>1.77E-2</v>
      </c>
      <c r="Y1144" s="3">
        <f>VLOOKUP(K1144,SSP!$B$2:$D$113,3,FALSE)</f>
        <v>0.44999999999999973</v>
      </c>
      <c r="Z1144" s="3">
        <f>EXP(Ferez!$B$8+Ferez!$B$9*LN(X1144)+Ferez!$B$10*LN(O1144)+Ferez!$B$11*LN(Y1144))</f>
        <v>23.67710986342496</v>
      </c>
      <c r="AA1144" s="3">
        <f>EXP(Ferez!$C$8+Ferez!$C$9*LN(Z1144))</f>
        <v>7.8445620508994498</v>
      </c>
      <c r="AB1144" s="3">
        <f>Ferez!$D$8+Ferez!$D$9*Z1144+Ferez!$D$10*AA1144</f>
        <v>2.6197131442713535</v>
      </c>
      <c r="AC1144" s="3">
        <f t="shared" si="162"/>
        <v>34.141385058595759</v>
      </c>
      <c r="AD1144" s="3">
        <f>AC1144*Ferez!$D$19</f>
        <v>17.07069252929788</v>
      </c>
      <c r="AE1144" s="3">
        <f>(AD1144/1000)*(10000/Ferez!$D$21)</f>
        <v>0.42676731323244693</v>
      </c>
      <c r="AF1144" s="3">
        <f t="shared" si="163"/>
        <v>26.296823007696315</v>
      </c>
      <c r="AG1144" s="3">
        <f>AF1144*Ferez!$D$19</f>
        <v>13.148411503848157</v>
      </c>
      <c r="AH1144" s="3">
        <f>(AG1144/1000)*(10000/Ferez!$D$21)</f>
        <v>0.32871028759620396</v>
      </c>
      <c r="AI1144" s="3">
        <f>AE1144*Ferez!$D$20</f>
        <v>1.5648134818523054</v>
      </c>
    </row>
    <row r="1145" spans="1:35" x14ac:dyDescent="0.25">
      <c r="A1145" s="4">
        <v>1894</v>
      </c>
      <c r="B1145" s="21" t="s">
        <v>3522</v>
      </c>
      <c r="C1145" s="104">
        <v>6</v>
      </c>
      <c r="D1145" s="22" t="s">
        <v>2873</v>
      </c>
      <c r="E1145" s="100">
        <v>42719</v>
      </c>
      <c r="F1145" s="100">
        <v>44204</v>
      </c>
      <c r="G1145" s="105">
        <v>4.0999999999999996</v>
      </c>
      <c r="H1145" s="20" t="s">
        <v>2905</v>
      </c>
      <c r="I1145" s="20" t="s">
        <v>2907</v>
      </c>
      <c r="J1145" s="13">
        <v>4148</v>
      </c>
      <c r="K1145" t="s">
        <v>77</v>
      </c>
      <c r="L1145" t="s">
        <v>76</v>
      </c>
      <c r="M1145" s="20" t="str">
        <f t="shared" si="157"/>
        <v>S</v>
      </c>
      <c r="N1145" s="3">
        <v>6.2</v>
      </c>
      <c r="O1145" s="23">
        <f t="shared" si="158"/>
        <v>6.2</v>
      </c>
      <c r="P1145" s="3">
        <v>31.4</v>
      </c>
      <c r="Q1145" s="3">
        <f>VLOOKUP(J1145,Aux_H_adj!$X$2:$Y$922,2,FALSE)</f>
        <v>31.4</v>
      </c>
      <c r="R1145" s="3">
        <f>VLOOKUP(J1145,Aux_H_adj!$X$2:$Z$922,3,FALSE)</f>
        <v>38.700000000000003</v>
      </c>
      <c r="S1145" s="3">
        <f t="shared" si="155"/>
        <v>9.9949304261710274</v>
      </c>
      <c r="T1145" s="3">
        <v>68</v>
      </c>
      <c r="U1145" s="23">
        <f t="shared" si="159"/>
        <v>38.28</v>
      </c>
      <c r="V1145" s="3">
        <f t="shared" si="156"/>
        <v>12.184902443115508</v>
      </c>
      <c r="W1145" s="27">
        <f t="shared" si="160"/>
        <v>7.7999999999999996E-3</v>
      </c>
      <c r="X1145" s="27">
        <f t="shared" si="161"/>
        <v>1.17E-2</v>
      </c>
      <c r="Y1145" s="3">
        <f>VLOOKUP(K1145,SSP!$B$2:$D$113,3,FALSE)</f>
        <v>0.44999999999999973</v>
      </c>
      <c r="Z1145" s="3">
        <f>EXP(Ferez!$B$8+Ferez!$B$9*LN(X1145)+Ferez!$B$10*LN(O1145)+Ferez!$B$11*LN(Y1145))</f>
        <v>16.011808199803006</v>
      </c>
      <c r="AA1145" s="3">
        <f>EXP(Ferez!$C$8+Ferez!$C$9*LN(Z1145))</f>
        <v>5.8683589866008496</v>
      </c>
      <c r="AB1145" s="3">
        <f>Ferez!$D$8+Ferez!$D$9*Z1145+Ferez!$D$10*AA1145</f>
        <v>1.8471926148330424</v>
      </c>
      <c r="AC1145" s="3">
        <f t="shared" si="162"/>
        <v>23.727359801236897</v>
      </c>
      <c r="AD1145" s="3">
        <f>AC1145*Ferez!$D$19</f>
        <v>11.863679900618449</v>
      </c>
      <c r="AE1145" s="3">
        <f>(AD1145/1000)*(10000/Ferez!$D$21)</f>
        <v>0.29659199751546123</v>
      </c>
      <c r="AF1145" s="3">
        <f t="shared" si="163"/>
        <v>17.859000814636047</v>
      </c>
      <c r="AG1145" s="3">
        <f>AF1145*Ferez!$D$19</f>
        <v>8.9295004073180237</v>
      </c>
      <c r="AH1145" s="3">
        <f>(AG1145/1000)*(10000/Ferez!$D$21)</f>
        <v>0.22323751018295057</v>
      </c>
      <c r="AI1145" s="3">
        <f>AE1145*Ferez!$D$20</f>
        <v>1.0875039908900244</v>
      </c>
    </row>
    <row r="1146" spans="1:35" x14ac:dyDescent="0.25">
      <c r="A1146" s="4">
        <v>1895</v>
      </c>
      <c r="B1146" s="21" t="s">
        <v>3522</v>
      </c>
      <c r="C1146" s="104">
        <v>6</v>
      </c>
      <c r="D1146" s="22" t="s">
        <v>2873</v>
      </c>
      <c r="E1146" s="100">
        <v>42719</v>
      </c>
      <c r="F1146" s="100">
        <v>44204</v>
      </c>
      <c r="G1146" s="105">
        <v>4.0999999999999996</v>
      </c>
      <c r="H1146" s="20" t="s">
        <v>2908</v>
      </c>
      <c r="I1146" s="20" t="s">
        <v>2909</v>
      </c>
      <c r="J1146" s="13">
        <v>4149</v>
      </c>
      <c r="K1146" t="s">
        <v>12</v>
      </c>
      <c r="L1146" t="s">
        <v>30</v>
      </c>
      <c r="M1146" s="20" t="str">
        <f t="shared" si="157"/>
        <v>S</v>
      </c>
      <c r="N1146" s="3">
        <v>6.2</v>
      </c>
      <c r="O1146" s="23">
        <f t="shared" si="158"/>
        <v>6.2</v>
      </c>
      <c r="P1146" s="3">
        <v>33</v>
      </c>
      <c r="Q1146" s="3">
        <f>VLOOKUP(J1146,Aux_H_adj!$X$2:$Y$922,2,FALSE)</f>
        <v>9</v>
      </c>
      <c r="R1146" s="3">
        <f>VLOOKUP(J1146,Aux_H_adj!$X$2:$Z$922,3,FALSE)</f>
        <v>33</v>
      </c>
      <c r="S1146" s="3">
        <f t="shared" si="155"/>
        <v>10.504226244065093</v>
      </c>
      <c r="T1146" s="3">
        <v>96.5</v>
      </c>
      <c r="U1146" s="23">
        <f t="shared" si="159"/>
        <v>40.229999999999997</v>
      </c>
      <c r="V1146" s="3">
        <f t="shared" si="156"/>
        <v>12.805606721173898</v>
      </c>
      <c r="W1146" s="27">
        <f t="shared" si="160"/>
        <v>8.6999999999999994E-3</v>
      </c>
      <c r="X1146" s="27">
        <f t="shared" si="161"/>
        <v>1.29E-2</v>
      </c>
      <c r="Y1146" s="3">
        <f>VLOOKUP(K1146,SSP!$B$2:$D$113,3,FALSE)</f>
        <v>0.7000000000000004</v>
      </c>
      <c r="Z1146" s="3">
        <f>EXP(Ferez!$B$8+Ferez!$B$9*LN(X1146)+Ferez!$B$10*LN(O1146)+Ferez!$B$11*LN(Y1146))</f>
        <v>27.58397024200433</v>
      </c>
      <c r="AA1146" s="3">
        <f>EXP(Ferez!$C$8+Ferez!$C$9*LN(Z1146))</f>
        <v>8.7858169950338478</v>
      </c>
      <c r="AB1146" s="3">
        <f>Ferez!$D$8+Ferez!$D$9*Z1146+Ferez!$D$10*AA1146</f>
        <v>3.0191410381571346</v>
      </c>
      <c r="AC1146" s="3">
        <f t="shared" si="162"/>
        <v>39.388928275195319</v>
      </c>
      <c r="AD1146" s="3">
        <f>AC1146*Ferez!$D$19</f>
        <v>19.694464137597659</v>
      </c>
      <c r="AE1146" s="3">
        <f>(AD1146/1000)*(10000/Ferez!$D$21)</f>
        <v>0.49236160343994151</v>
      </c>
      <c r="AF1146" s="3">
        <f t="shared" si="163"/>
        <v>30.603111280161464</v>
      </c>
      <c r="AG1146" s="3">
        <f>AF1146*Ferez!$D$19</f>
        <v>15.301555640080732</v>
      </c>
      <c r="AH1146" s="3">
        <f>(AG1146/1000)*(10000/Ferez!$D$21)</f>
        <v>0.38253889100201827</v>
      </c>
      <c r="AI1146" s="3">
        <f>AE1146*Ferez!$D$20</f>
        <v>1.8053258792797855</v>
      </c>
    </row>
    <row r="1147" spans="1:35" x14ac:dyDescent="0.25">
      <c r="A1147" s="4">
        <v>1896</v>
      </c>
      <c r="B1147" s="21" t="s">
        <v>3522</v>
      </c>
      <c r="C1147" s="104">
        <v>6</v>
      </c>
      <c r="D1147" s="22" t="s">
        <v>2873</v>
      </c>
      <c r="E1147" s="100">
        <v>42719</v>
      </c>
      <c r="F1147" s="100">
        <v>44204</v>
      </c>
      <c r="G1147" s="105">
        <v>4.0999999999999996</v>
      </c>
      <c r="H1147" s="20" t="s">
        <v>2908</v>
      </c>
      <c r="I1147" s="20" t="s">
        <v>2910</v>
      </c>
      <c r="J1147" s="13">
        <v>4149</v>
      </c>
      <c r="K1147" t="s">
        <v>12</v>
      </c>
      <c r="L1147" t="s">
        <v>30</v>
      </c>
      <c r="M1147" s="20" t="str">
        <f t="shared" si="157"/>
        <v>S</v>
      </c>
      <c r="N1147" s="3">
        <v>6.2</v>
      </c>
      <c r="O1147" s="23">
        <f t="shared" si="158"/>
        <v>6.2</v>
      </c>
      <c r="P1147" s="3">
        <v>30</v>
      </c>
      <c r="Q1147" s="3">
        <f>VLOOKUP(J1147,Aux_H_adj!$X$2:$Y$922,2,FALSE)</f>
        <v>9</v>
      </c>
      <c r="R1147" s="3">
        <f>VLOOKUP(J1147,Aux_H_adj!$X$2:$Z$922,3,FALSE)</f>
        <v>33</v>
      </c>
      <c r="S1147" s="3">
        <f t="shared" si="155"/>
        <v>9.5492965855137211</v>
      </c>
      <c r="T1147" s="3">
        <v>96.5</v>
      </c>
      <c r="U1147" s="23">
        <f t="shared" si="159"/>
        <v>36.57</v>
      </c>
      <c r="V1147" s="3">
        <f t="shared" si="156"/>
        <v>11.640592537741226</v>
      </c>
      <c r="W1147" s="27">
        <f t="shared" si="160"/>
        <v>7.1999999999999998E-3</v>
      </c>
      <c r="X1147" s="27">
        <f t="shared" si="161"/>
        <v>1.06E-2</v>
      </c>
      <c r="Y1147" s="3">
        <f>VLOOKUP(K1147,SSP!$B$2:$D$113,3,FALSE)</f>
        <v>0.7000000000000004</v>
      </c>
      <c r="Z1147" s="3">
        <f>EXP(Ferez!$B$8+Ferez!$B$9*LN(X1147)+Ferez!$B$10*LN(O1147)+Ferez!$B$11*LN(Y1147))</f>
        <v>22.912298524719585</v>
      </c>
      <c r="AA1147" s="3">
        <f>EXP(Ferez!$C$8+Ferez!$C$9*LN(Z1147))</f>
        <v>7.6557578444391226</v>
      </c>
      <c r="AB1147" s="3">
        <f>Ferez!$D$8+Ferez!$D$9*Z1147+Ferez!$D$10*AA1147</f>
        <v>2.541912400178215</v>
      </c>
      <c r="AC1147" s="3">
        <f t="shared" si="162"/>
        <v>33.109968769336923</v>
      </c>
      <c r="AD1147" s="3">
        <f>AC1147*Ferez!$D$19</f>
        <v>16.554984384668462</v>
      </c>
      <c r="AE1147" s="3">
        <f>(AD1147/1000)*(10000/Ferez!$D$21)</f>
        <v>0.41387460961671158</v>
      </c>
      <c r="AF1147" s="3">
        <f t="shared" si="163"/>
        <v>25.454210924897801</v>
      </c>
      <c r="AG1147" s="3">
        <f>AF1147*Ferez!$D$19</f>
        <v>12.7271054624489</v>
      </c>
      <c r="AH1147" s="3">
        <f>(AG1147/1000)*(10000/Ferez!$D$21)</f>
        <v>0.31817763656122255</v>
      </c>
      <c r="AI1147" s="3">
        <f>AE1147*Ferez!$D$20</f>
        <v>1.5175402352612757</v>
      </c>
    </row>
    <row r="1148" spans="1:35" x14ac:dyDescent="0.25">
      <c r="A1148" s="4">
        <v>1897</v>
      </c>
      <c r="B1148" s="21" t="s">
        <v>3522</v>
      </c>
      <c r="C1148" s="104">
        <v>6</v>
      </c>
      <c r="D1148" s="22" t="s">
        <v>2873</v>
      </c>
      <c r="E1148" s="100">
        <v>42719</v>
      </c>
      <c r="F1148" s="100">
        <v>44204</v>
      </c>
      <c r="G1148" s="105">
        <v>4.0999999999999996</v>
      </c>
      <c r="H1148" s="20" t="s">
        <v>2908</v>
      </c>
      <c r="I1148" s="20" t="s">
        <v>2911</v>
      </c>
      <c r="J1148" s="13">
        <v>4149</v>
      </c>
      <c r="K1148" t="s">
        <v>12</v>
      </c>
      <c r="L1148" t="s">
        <v>30</v>
      </c>
      <c r="M1148" s="20" t="str">
        <f t="shared" si="157"/>
        <v>S</v>
      </c>
      <c r="N1148" s="3">
        <v>6.2</v>
      </c>
      <c r="O1148" s="23">
        <f t="shared" si="158"/>
        <v>6.2</v>
      </c>
      <c r="P1148" s="3">
        <v>25.3</v>
      </c>
      <c r="Q1148" s="3">
        <f>VLOOKUP(J1148,Aux_H_adj!$X$2:$Y$922,2,FALSE)</f>
        <v>9</v>
      </c>
      <c r="R1148" s="3">
        <f>VLOOKUP(J1148,Aux_H_adj!$X$2:$Z$922,3,FALSE)</f>
        <v>33</v>
      </c>
      <c r="S1148" s="3">
        <f t="shared" si="155"/>
        <v>8.0532401204499049</v>
      </c>
      <c r="T1148" s="3">
        <v>96.5</v>
      </c>
      <c r="U1148" s="23">
        <f t="shared" si="159"/>
        <v>30.84</v>
      </c>
      <c r="V1148" s="3">
        <f t="shared" si="156"/>
        <v>9.8166768899081038</v>
      </c>
      <c r="W1148" s="27">
        <f t="shared" si="160"/>
        <v>5.1000000000000004E-3</v>
      </c>
      <c r="X1148" s="27">
        <f t="shared" si="161"/>
        <v>7.6E-3</v>
      </c>
      <c r="Y1148" s="3">
        <f>VLOOKUP(K1148,SSP!$B$2:$D$113,3,FALSE)</f>
        <v>0.7000000000000004</v>
      </c>
      <c r="Z1148" s="3">
        <f>EXP(Ferez!$B$8+Ferez!$B$9*LN(X1148)+Ferez!$B$10*LN(O1148)+Ferez!$B$11*LN(Y1148))</f>
        <v>16.731394166661023</v>
      </c>
      <c r="AA1148" s="3">
        <f>EXP(Ferez!$C$8+Ferez!$C$9*LN(Z1148))</f>
        <v>6.062924777983409</v>
      </c>
      <c r="AB1148" s="3">
        <f>Ferez!$D$8+Ferez!$D$9*Z1148+Ferez!$D$10*AA1148</f>
        <v>1.9189334220832426</v>
      </c>
      <c r="AC1148" s="3">
        <f t="shared" si="162"/>
        <v>24.713252366727673</v>
      </c>
      <c r="AD1148" s="3">
        <f>AC1148*Ferez!$D$19</f>
        <v>12.356626183363836</v>
      </c>
      <c r="AE1148" s="3">
        <f>(AD1148/1000)*(10000/Ferez!$D$21)</f>
        <v>0.30891565458409592</v>
      </c>
      <c r="AF1148" s="3">
        <f t="shared" si="163"/>
        <v>18.650327588744265</v>
      </c>
      <c r="AG1148" s="3">
        <f>AF1148*Ferez!$D$19</f>
        <v>9.3251637943721324</v>
      </c>
      <c r="AH1148" s="3">
        <f>(AG1148/1000)*(10000/Ferez!$D$21)</f>
        <v>0.23312909485930333</v>
      </c>
      <c r="AI1148" s="3">
        <f>AE1148*Ferez!$D$20</f>
        <v>1.1326907334750183</v>
      </c>
    </row>
    <row r="1149" spans="1:35" x14ac:dyDescent="0.25">
      <c r="A1149" s="4">
        <v>1898</v>
      </c>
      <c r="B1149" s="21" t="s">
        <v>3522</v>
      </c>
      <c r="C1149" s="104">
        <v>6</v>
      </c>
      <c r="D1149" s="22" t="s">
        <v>2873</v>
      </c>
      <c r="E1149" s="100">
        <v>42719</v>
      </c>
      <c r="F1149" s="100">
        <v>44204</v>
      </c>
      <c r="G1149" s="105">
        <v>4.0999999999999996</v>
      </c>
      <c r="H1149" s="20" t="s">
        <v>2908</v>
      </c>
      <c r="I1149" s="20" t="s">
        <v>2912</v>
      </c>
      <c r="J1149" s="13">
        <v>4149</v>
      </c>
      <c r="K1149" t="s">
        <v>12</v>
      </c>
      <c r="L1149" t="s">
        <v>30</v>
      </c>
      <c r="M1149" s="20" t="str">
        <f t="shared" si="157"/>
        <v>S</v>
      </c>
      <c r="N1149" s="3">
        <v>6.2</v>
      </c>
      <c r="O1149" s="23">
        <f t="shared" si="158"/>
        <v>4.7</v>
      </c>
      <c r="P1149" s="3">
        <v>15</v>
      </c>
      <c r="Q1149" s="3">
        <f>VLOOKUP(J1149,Aux_H_adj!$X$2:$Y$922,2,FALSE)</f>
        <v>9</v>
      </c>
      <c r="R1149" s="3">
        <f>VLOOKUP(J1149,Aux_H_adj!$X$2:$Z$922,3,FALSE)</f>
        <v>33</v>
      </c>
      <c r="S1149" s="3">
        <f t="shared" si="155"/>
        <v>4.7746482927568605</v>
      </c>
      <c r="T1149" s="3">
        <v>96.5</v>
      </c>
      <c r="U1149" s="23">
        <f t="shared" si="159"/>
        <v>18.29</v>
      </c>
      <c r="V1149" s="3">
        <f t="shared" si="156"/>
        <v>5.8218878183015317</v>
      </c>
      <c r="W1149" s="27">
        <f t="shared" si="160"/>
        <v>1.8E-3</v>
      </c>
      <c r="X1149" s="27">
        <f t="shared" si="161"/>
        <v>2.7000000000000001E-3</v>
      </c>
      <c r="Y1149" s="3">
        <f>VLOOKUP(K1149,SSP!$B$2:$D$113,3,FALSE)</f>
        <v>0.7000000000000004</v>
      </c>
      <c r="Z1149" s="3">
        <f>EXP(Ferez!$B$8+Ferez!$B$9*LN(X1149)+Ferez!$B$10*LN(O1149)+Ferez!$B$11*LN(Y1149))</f>
        <v>4.8213659878371153</v>
      </c>
      <c r="AA1149" s="3">
        <f>EXP(Ferez!$C$8+Ferez!$C$9*LN(Z1149))</f>
        <v>2.4085172661145089</v>
      </c>
      <c r="AB1149" s="3">
        <f>Ferez!$D$8+Ferez!$D$9*Z1149+Ferez!$D$10*AA1149</f>
        <v>0.76896387147945056</v>
      </c>
      <c r="AC1149" s="3">
        <f t="shared" si="162"/>
        <v>7.9988471254310749</v>
      </c>
      <c r="AD1149" s="3">
        <f>AC1149*Ferez!$D$19</f>
        <v>3.9994235627155375</v>
      </c>
      <c r="AE1149" s="3">
        <f>(AD1149/1000)*(10000/Ferez!$D$21)</f>
        <v>9.9985589067888445E-2</v>
      </c>
      <c r="AF1149" s="3">
        <f t="shared" si="163"/>
        <v>5.590329859316566</v>
      </c>
      <c r="AG1149" s="3">
        <f>AF1149*Ferez!$D$19</f>
        <v>2.795164929658283</v>
      </c>
      <c r="AH1149" s="3">
        <f>(AG1149/1000)*(10000/Ferez!$D$21)</f>
        <v>6.9879123241457064E-2</v>
      </c>
      <c r="AI1149" s="3">
        <f>AE1149*Ferez!$D$20</f>
        <v>0.36661382658225761</v>
      </c>
    </row>
    <row r="1150" spans="1:35" x14ac:dyDescent="0.25">
      <c r="A1150" s="4">
        <v>1899</v>
      </c>
      <c r="B1150" s="21" t="s">
        <v>3522</v>
      </c>
      <c r="C1150" s="104">
        <v>6</v>
      </c>
      <c r="D1150" s="22" t="s">
        <v>2873</v>
      </c>
      <c r="E1150" s="100">
        <v>42719</v>
      </c>
      <c r="F1150" s="100">
        <v>44204</v>
      </c>
      <c r="G1150" s="105">
        <v>4.0999999999999996</v>
      </c>
      <c r="H1150" s="20" t="s">
        <v>2908</v>
      </c>
      <c r="I1150" s="20" t="s">
        <v>2913</v>
      </c>
      <c r="J1150" s="13">
        <v>4149</v>
      </c>
      <c r="K1150" t="s">
        <v>12</v>
      </c>
      <c r="L1150" t="s">
        <v>30</v>
      </c>
      <c r="M1150" s="20" t="str">
        <f t="shared" si="157"/>
        <v>S</v>
      </c>
      <c r="N1150" s="3">
        <v>6.2</v>
      </c>
      <c r="O1150" s="23">
        <f t="shared" si="158"/>
        <v>5.63</v>
      </c>
      <c r="P1150" s="3">
        <v>20.2</v>
      </c>
      <c r="Q1150" s="3">
        <f>VLOOKUP(J1150,Aux_H_adj!$X$2:$Y$922,2,FALSE)</f>
        <v>9</v>
      </c>
      <c r="R1150" s="3">
        <f>VLOOKUP(J1150,Aux_H_adj!$X$2:$Z$922,3,FALSE)</f>
        <v>33</v>
      </c>
      <c r="S1150" s="3">
        <f t="shared" si="155"/>
        <v>6.429859700912572</v>
      </c>
      <c r="T1150" s="3">
        <v>72.3</v>
      </c>
      <c r="U1150" s="23">
        <f t="shared" si="159"/>
        <v>24.63</v>
      </c>
      <c r="V1150" s="3">
        <f t="shared" si="156"/>
        <v>7.8399724967067641</v>
      </c>
      <c r="W1150" s="27">
        <f t="shared" si="160"/>
        <v>3.2000000000000002E-3</v>
      </c>
      <c r="X1150" s="27">
        <f t="shared" si="161"/>
        <v>4.7999999999999996E-3</v>
      </c>
      <c r="Y1150" s="3">
        <f>VLOOKUP(K1150,SSP!$B$2:$D$113,3,FALSE)</f>
        <v>0.7000000000000004</v>
      </c>
      <c r="Z1150" s="3">
        <f>EXP(Ferez!$B$8+Ferez!$B$9*LN(X1150)+Ferez!$B$10*LN(O1150)+Ferez!$B$11*LN(Y1150))</f>
        <v>9.8782200935336153</v>
      </c>
      <c r="AA1150" s="3">
        <f>EXP(Ferez!$C$8+Ferez!$C$9*LN(Z1150))</f>
        <v>4.1009058510029472</v>
      </c>
      <c r="AB1150" s="3">
        <f>Ferez!$D$8+Ferez!$D$9*Z1150+Ferez!$D$10*AA1150</f>
        <v>1.2450897512320958</v>
      </c>
      <c r="AC1150" s="3">
        <f t="shared" si="162"/>
        <v>15.224215695768658</v>
      </c>
      <c r="AD1150" s="3">
        <f>AC1150*Ferez!$D$19</f>
        <v>7.6121078478843289</v>
      </c>
      <c r="AE1150" s="3">
        <f>(AD1150/1000)*(10000/Ferez!$D$21)</f>
        <v>0.19030269619710821</v>
      </c>
      <c r="AF1150" s="3">
        <f t="shared" si="163"/>
        <v>11.123309844765711</v>
      </c>
      <c r="AG1150" s="3">
        <f>AF1150*Ferez!$D$19</f>
        <v>5.5616549223828553</v>
      </c>
      <c r="AH1150" s="3">
        <f>(AG1150/1000)*(10000/Ferez!$D$21)</f>
        <v>0.13904137305957137</v>
      </c>
      <c r="AI1150" s="3">
        <f>AE1150*Ferez!$D$20</f>
        <v>0.69777655272273009</v>
      </c>
    </row>
    <row r="1151" spans="1:35" x14ac:dyDescent="0.25">
      <c r="A1151" s="4">
        <v>1900</v>
      </c>
      <c r="B1151" s="21" t="s">
        <v>3522</v>
      </c>
      <c r="C1151" s="104">
        <v>6</v>
      </c>
      <c r="D1151" s="22" t="s">
        <v>2873</v>
      </c>
      <c r="E1151" s="100">
        <v>42719</v>
      </c>
      <c r="F1151" s="100">
        <v>44204</v>
      </c>
      <c r="G1151" s="105">
        <v>4.0999999999999996</v>
      </c>
      <c r="H1151" s="20" t="s">
        <v>2908</v>
      </c>
      <c r="I1151" s="20" t="s">
        <v>2914</v>
      </c>
      <c r="J1151" s="13">
        <v>4149</v>
      </c>
      <c r="K1151" t="s">
        <v>12</v>
      </c>
      <c r="L1151" t="s">
        <v>30</v>
      </c>
      <c r="M1151" s="20" t="str">
        <f t="shared" si="157"/>
        <v>S</v>
      </c>
      <c r="N1151" s="3">
        <v>6.2</v>
      </c>
      <c r="O1151" s="23">
        <f t="shared" si="158"/>
        <v>3.11</v>
      </c>
      <c r="P1151" s="3">
        <v>9</v>
      </c>
      <c r="Q1151" s="3">
        <f>VLOOKUP(J1151,Aux_H_adj!$X$2:$Y$922,2,FALSE)</f>
        <v>9</v>
      </c>
      <c r="R1151" s="3">
        <f>VLOOKUP(J1151,Aux_H_adj!$X$2:$Z$922,3,FALSE)</f>
        <v>33</v>
      </c>
      <c r="S1151" s="3">
        <f t="shared" si="155"/>
        <v>2.8647889756541161</v>
      </c>
      <c r="T1151" s="3">
        <v>72.3</v>
      </c>
      <c r="U1151" s="23">
        <f t="shared" si="159"/>
        <v>10.97</v>
      </c>
      <c r="V1151" s="3">
        <f t="shared" si="156"/>
        <v>3.4918594514361838</v>
      </c>
      <c r="W1151" s="27">
        <f t="shared" si="160"/>
        <v>5.9999999999999995E-4</v>
      </c>
      <c r="X1151" s="27">
        <f t="shared" si="161"/>
        <v>1E-3</v>
      </c>
      <c r="Y1151" s="3">
        <f>VLOOKUP(K1151,SSP!$B$2:$D$113,3,FALSE)</f>
        <v>0.7000000000000004</v>
      </c>
      <c r="Z1151" s="3">
        <f>EXP(Ferez!$B$8+Ferez!$B$9*LN(X1151)+Ferez!$B$10*LN(O1151)+Ferez!$B$11*LN(Y1151))</f>
        <v>1.2680302913234036</v>
      </c>
      <c r="AA1151" s="3">
        <f>EXP(Ferez!$C$8+Ferez!$C$9*LN(Z1151))</f>
        <v>0.89408155484444218</v>
      </c>
      <c r="AB1151" s="3">
        <f>Ferez!$D$8+Ferez!$D$9*Z1151+Ferez!$D$10*AA1151</f>
        <v>0.46244269447700398</v>
      </c>
      <c r="AC1151" s="3">
        <f t="shared" si="162"/>
        <v>2.6245545406448501</v>
      </c>
      <c r="AD1151" s="3">
        <f>AC1151*Ferez!$D$19</f>
        <v>1.312277270322425</v>
      </c>
      <c r="AE1151" s="3">
        <f>(AD1151/1000)*(10000/Ferez!$D$21)</f>
        <v>3.2806931758060626E-2</v>
      </c>
      <c r="AF1151" s="3">
        <f t="shared" si="163"/>
        <v>1.7304729858004075</v>
      </c>
      <c r="AG1151" s="3">
        <f>AF1151*Ferez!$D$19</f>
        <v>0.86523649290020377</v>
      </c>
      <c r="AH1151" s="3">
        <f>(AG1151/1000)*(10000/Ferez!$D$21)</f>
        <v>2.1630912322505094E-2</v>
      </c>
      <c r="AI1151" s="3">
        <f>AE1151*Ferez!$D$20</f>
        <v>0.12029208311288896</v>
      </c>
    </row>
    <row r="1152" spans="1:35" x14ac:dyDescent="0.25">
      <c r="A1152" s="4">
        <v>1901</v>
      </c>
      <c r="B1152" s="21" t="s">
        <v>3522</v>
      </c>
      <c r="C1152" s="104">
        <v>6</v>
      </c>
      <c r="D1152" s="22" t="s">
        <v>2873</v>
      </c>
      <c r="E1152" s="100">
        <v>42719</v>
      </c>
      <c r="F1152" s="100">
        <v>44204</v>
      </c>
      <c r="G1152" s="105">
        <v>4.0999999999999996</v>
      </c>
      <c r="H1152" s="20" t="s">
        <v>2908</v>
      </c>
      <c r="I1152" s="20" t="s">
        <v>2915</v>
      </c>
      <c r="J1152" s="13">
        <v>4149</v>
      </c>
      <c r="K1152" t="s">
        <v>12</v>
      </c>
      <c r="L1152" t="s">
        <v>30</v>
      </c>
      <c r="M1152" s="20" t="str">
        <f t="shared" si="157"/>
        <v>S</v>
      </c>
      <c r="N1152" s="3">
        <v>6.2</v>
      </c>
      <c r="O1152" s="23">
        <f t="shared" si="158"/>
        <v>4.01</v>
      </c>
      <c r="P1152" s="3">
        <v>12</v>
      </c>
      <c r="Q1152" s="3">
        <f>VLOOKUP(J1152,Aux_H_adj!$X$2:$Y$922,2,FALSE)</f>
        <v>9</v>
      </c>
      <c r="R1152" s="3">
        <f>VLOOKUP(J1152,Aux_H_adj!$X$2:$Z$922,3,FALSE)</f>
        <v>33</v>
      </c>
      <c r="S1152" s="3">
        <f t="shared" si="155"/>
        <v>3.8197186342054881</v>
      </c>
      <c r="T1152" s="3">
        <v>72.3</v>
      </c>
      <c r="U1152" s="23">
        <f t="shared" si="159"/>
        <v>14.63</v>
      </c>
      <c r="V1152" s="3">
        <f t="shared" si="156"/>
        <v>4.656873634868858</v>
      </c>
      <c r="W1152" s="27">
        <f t="shared" si="160"/>
        <v>1.1000000000000001E-3</v>
      </c>
      <c r="X1152" s="27">
        <f t="shared" si="161"/>
        <v>1.6999999999999999E-3</v>
      </c>
      <c r="Y1152" s="3">
        <f>VLOOKUP(K1152,SSP!$B$2:$D$113,3,FALSE)</f>
        <v>0.7000000000000004</v>
      </c>
      <c r="Z1152" s="3">
        <f>EXP(Ferez!$B$8+Ferez!$B$9*LN(X1152)+Ferez!$B$10*LN(O1152)+Ferez!$B$11*LN(Y1152))</f>
        <v>2.6731351754972597</v>
      </c>
      <c r="AA1152" s="3">
        <f>EXP(Ferez!$C$8+Ferez!$C$9*LN(Z1152))</f>
        <v>1.5548724107889584</v>
      </c>
      <c r="AB1152" s="3">
        <f>Ferez!$D$8+Ferez!$D$9*Z1152+Ferez!$D$10*AA1152</f>
        <v>0.57831125867969391</v>
      </c>
      <c r="AC1152" s="3">
        <f t="shared" si="162"/>
        <v>4.8063188449659116</v>
      </c>
      <c r="AD1152" s="3">
        <f>AC1152*Ferez!$D$19</f>
        <v>2.4031594224829558</v>
      </c>
      <c r="AE1152" s="3">
        <f>(AD1152/1000)*(10000/Ferez!$D$21)</f>
        <v>6.0078985562073896E-2</v>
      </c>
      <c r="AF1152" s="3">
        <f t="shared" si="163"/>
        <v>3.2514464341769536</v>
      </c>
      <c r="AG1152" s="3">
        <f>AF1152*Ferez!$D$19</f>
        <v>1.6257232170884768</v>
      </c>
      <c r="AH1152" s="3">
        <f>(AG1152/1000)*(10000/Ferez!$D$21)</f>
        <v>4.0643080427211917E-2</v>
      </c>
      <c r="AI1152" s="3">
        <f>AE1152*Ferez!$D$20</f>
        <v>0.22028961372760428</v>
      </c>
    </row>
    <row r="1153" spans="1:35" x14ac:dyDescent="0.25">
      <c r="A1153" s="4">
        <v>1902</v>
      </c>
      <c r="B1153" s="21" t="s">
        <v>3522</v>
      </c>
      <c r="C1153" s="104">
        <v>6</v>
      </c>
      <c r="D1153" s="22" t="s">
        <v>2873</v>
      </c>
      <c r="E1153" s="100">
        <v>42719</v>
      </c>
      <c r="F1153" s="100">
        <v>44204</v>
      </c>
      <c r="G1153" s="105">
        <v>4.0999999999999996</v>
      </c>
      <c r="H1153" s="20" t="s">
        <v>2908</v>
      </c>
      <c r="I1153" s="20" t="s">
        <v>2916</v>
      </c>
      <c r="J1153" s="13">
        <v>4149</v>
      </c>
      <c r="K1153" t="s">
        <v>12</v>
      </c>
      <c r="L1153" t="s">
        <v>30</v>
      </c>
      <c r="M1153" s="20" t="str">
        <f t="shared" si="157"/>
        <v>S</v>
      </c>
      <c r="N1153" s="3">
        <v>6.2</v>
      </c>
      <c r="O1153" s="23">
        <f t="shared" si="158"/>
        <v>3.88</v>
      </c>
      <c r="P1153" s="3">
        <v>11.5</v>
      </c>
      <c r="Q1153" s="3">
        <f>VLOOKUP(J1153,Aux_H_adj!$X$2:$Y$922,2,FALSE)</f>
        <v>9</v>
      </c>
      <c r="R1153" s="3">
        <f>VLOOKUP(J1153,Aux_H_adj!$X$2:$Z$922,3,FALSE)</f>
        <v>33</v>
      </c>
      <c r="S1153" s="3">
        <f t="shared" si="155"/>
        <v>3.6605636911135928</v>
      </c>
      <c r="T1153" s="3">
        <v>72.3</v>
      </c>
      <c r="U1153" s="23">
        <f t="shared" si="159"/>
        <v>14.02</v>
      </c>
      <c r="V1153" s="3">
        <f t="shared" si="156"/>
        <v>4.4627046042967455</v>
      </c>
      <c r="W1153" s="27">
        <f t="shared" si="160"/>
        <v>1.1000000000000001E-3</v>
      </c>
      <c r="X1153" s="27">
        <f t="shared" si="161"/>
        <v>1.6000000000000001E-3</v>
      </c>
      <c r="Y1153" s="3">
        <f>VLOOKUP(K1153,SSP!$B$2:$D$113,3,FALSE)</f>
        <v>0.7000000000000004</v>
      </c>
      <c r="Z1153" s="3">
        <f>EXP(Ferez!$B$8+Ferez!$B$9*LN(X1153)+Ferez!$B$10*LN(O1153)+Ferez!$B$11*LN(Y1153))</f>
        <v>2.445572108642788</v>
      </c>
      <c r="AA1153" s="3">
        <f>EXP(Ferez!$C$8+Ferez!$C$9*LN(Z1153))</f>
        <v>1.4555418751108387</v>
      </c>
      <c r="AB1153" s="3">
        <f>Ferez!$D$8+Ferez!$D$9*Z1153+Ferez!$D$10*AA1153</f>
        <v>0.55888300461209273</v>
      </c>
      <c r="AC1153" s="3">
        <f t="shared" si="162"/>
        <v>4.4599969883657193</v>
      </c>
      <c r="AD1153" s="3">
        <f>AC1153*Ferez!$D$19</f>
        <v>2.2299984941828597</v>
      </c>
      <c r="AE1153" s="3">
        <f>(AD1153/1000)*(10000/Ferez!$D$21)</f>
        <v>5.574996235457149E-2</v>
      </c>
      <c r="AF1153" s="3">
        <f t="shared" si="163"/>
        <v>3.0044551132548807</v>
      </c>
      <c r="AG1153" s="3">
        <f>AF1153*Ferez!$D$19</f>
        <v>1.5022275566274403</v>
      </c>
      <c r="AH1153" s="3">
        <f>(AG1153/1000)*(10000/Ferez!$D$21)</f>
        <v>3.755568891568601E-2</v>
      </c>
      <c r="AI1153" s="3">
        <f>AE1153*Ferez!$D$20</f>
        <v>0.2044165286334288</v>
      </c>
    </row>
    <row r="1154" spans="1:35" x14ac:dyDescent="0.25">
      <c r="A1154" s="4">
        <v>1892</v>
      </c>
      <c r="B1154" s="21" t="s">
        <v>3522</v>
      </c>
      <c r="C1154" s="104">
        <v>6</v>
      </c>
      <c r="D1154" s="22" t="s">
        <v>2873</v>
      </c>
      <c r="E1154" s="100">
        <v>42719</v>
      </c>
      <c r="F1154" s="100">
        <v>44204</v>
      </c>
      <c r="G1154" s="105">
        <v>4.0999999999999996</v>
      </c>
      <c r="H1154" s="20" t="s">
        <v>2903</v>
      </c>
      <c r="I1154" s="20" t="s">
        <v>2904</v>
      </c>
      <c r="J1154" s="13">
        <v>4150</v>
      </c>
      <c r="K1154" t="s">
        <v>6</v>
      </c>
      <c r="L1154" t="s">
        <v>225</v>
      </c>
      <c r="M1154" s="20" t="str">
        <f t="shared" si="157"/>
        <v>N</v>
      </c>
      <c r="N1154" s="3">
        <v>3.8</v>
      </c>
      <c r="O1154" s="23">
        <f t="shared" si="158"/>
        <v>3.8</v>
      </c>
      <c r="P1154" s="3">
        <v>11.7</v>
      </c>
      <c r="Q1154" s="3">
        <f>VLOOKUP(J1154,Aux_H_adj!$X$2:$Y$922,2,FALSE)</f>
        <v>11.7</v>
      </c>
      <c r="R1154" s="3">
        <f>VLOOKUP(J1154,Aux_H_adj!$X$2:$Z$922,3,FALSE)</f>
        <v>11.7</v>
      </c>
      <c r="S1154" s="3">
        <f t="shared" ref="S1154:S1217" si="164">P1154/PI()</f>
        <v>3.7242256683503507</v>
      </c>
      <c r="T1154" s="3">
        <v>17.100000000000001</v>
      </c>
      <c r="U1154" s="23">
        <f t="shared" si="159"/>
        <v>17.100000000000001</v>
      </c>
      <c r="V1154" s="3">
        <f t="shared" ref="V1154:V1217" si="165">U1154/PI()</f>
        <v>5.443099053742821</v>
      </c>
      <c r="W1154" s="27">
        <f t="shared" si="160"/>
        <v>1.1000000000000001E-3</v>
      </c>
      <c r="X1154" s="27">
        <f t="shared" si="161"/>
        <v>2.3E-3</v>
      </c>
      <c r="Y1154" s="3">
        <f>VLOOKUP(K1154,SSP!$B$2:$D$113,3,FALSE)</f>
        <v>0.55000000000000004</v>
      </c>
      <c r="Z1154" s="3">
        <f>EXP(Ferez!$B$8+Ferez!$B$9*LN(X1154)+Ferez!$B$10*LN(O1154)+Ferez!$B$11*LN(Y1154))</f>
        <v>2.6396686248605312</v>
      </c>
      <c r="AA1154" s="3">
        <f>EXP(Ferez!$C$8+Ferez!$C$9*LN(Z1154))</f>
        <v>1.5404055017453262</v>
      </c>
      <c r="AB1154" s="3">
        <f>Ferez!$D$8+Ferez!$D$9*Z1154+Ferez!$D$10*AA1154</f>
        <v>0.5754418751836119</v>
      </c>
      <c r="AC1154" s="3">
        <f t="shared" si="162"/>
        <v>4.75551600178947</v>
      </c>
      <c r="AD1154" s="3">
        <f>AC1154*Ferez!$D$19</f>
        <v>2.377758000894735</v>
      </c>
      <c r="AE1154" s="3">
        <f>(AD1154/1000)*(10000/Ferez!$D$21)</f>
        <v>5.9443950022368373E-2</v>
      </c>
      <c r="AF1154" s="3">
        <f t="shared" si="163"/>
        <v>3.2151105000441431</v>
      </c>
      <c r="AG1154" s="3">
        <f>AF1154*Ferez!$D$19</f>
        <v>1.6075552500220716</v>
      </c>
      <c r="AH1154" s="3">
        <f>(AG1154/1000)*(10000/Ferez!$D$21)</f>
        <v>4.018888125055179E-2</v>
      </c>
      <c r="AI1154" s="3">
        <f>AE1154*Ferez!$D$20</f>
        <v>0.21796115008201736</v>
      </c>
    </row>
    <row r="1155" spans="1:35" x14ac:dyDescent="0.25">
      <c r="A1155" s="4">
        <v>1885</v>
      </c>
      <c r="B1155" s="21" t="s">
        <v>3522</v>
      </c>
      <c r="C1155" s="104">
        <v>6</v>
      </c>
      <c r="D1155" s="22" t="s">
        <v>2873</v>
      </c>
      <c r="E1155" s="100">
        <v>42719</v>
      </c>
      <c r="F1155" s="100">
        <v>44204</v>
      </c>
      <c r="G1155" s="105">
        <v>4.0999999999999996</v>
      </c>
      <c r="H1155" s="20" t="s">
        <v>2894</v>
      </c>
      <c r="I1155" s="20" t="s">
        <v>2895</v>
      </c>
      <c r="J1155" s="13">
        <v>4151</v>
      </c>
      <c r="K1155" t="s">
        <v>173</v>
      </c>
      <c r="L1155" t="s">
        <v>172</v>
      </c>
      <c r="M1155" s="20" t="str">
        <f t="shared" ref="M1155:M1218" si="166">IF(J1156=J1155,"S",IF(J1154=J1155,"S","N"))</f>
        <v>S</v>
      </c>
      <c r="N1155" s="3">
        <v>5.5</v>
      </c>
      <c r="O1155" s="23">
        <f t="shared" ref="O1155:O1218" si="167">IF(M1155="N",N1155,IF(P1155=R1155,N1155,IF(ROUND(3.1139*LN(P1155)-3.7295,2)&gt;=N1155,N1155,ROUND(3.1139*LN(P1155)-3.7295,2))))</f>
        <v>5.5</v>
      </c>
      <c r="P1155" s="3">
        <v>16.600000000000001</v>
      </c>
      <c r="Q1155" s="3">
        <f>VLOOKUP(J1155,Aux_H_adj!$X$2:$Y$922,2,FALSE)</f>
        <v>10</v>
      </c>
      <c r="R1155" s="3">
        <f>VLOOKUP(J1155,Aux_H_adj!$X$2:$Z$922,3,FALSE)</f>
        <v>16.600000000000001</v>
      </c>
      <c r="S1155" s="3">
        <f t="shared" si="164"/>
        <v>5.2839441106509257</v>
      </c>
      <c r="T1155" s="3">
        <v>44.2</v>
      </c>
      <c r="U1155" s="23">
        <f t="shared" ref="U1155:U1218" si="168">IF(M1155="N",T1155,ROUND(1.2191*P1155,2))</f>
        <v>20.239999999999998</v>
      </c>
      <c r="V1155" s="3">
        <f t="shared" si="165"/>
        <v>6.442592096359923</v>
      </c>
      <c r="W1155" s="27">
        <f t="shared" ref="W1155:W1218" si="169">ROUND(PI()*((S1155/100)/2)^2,4)</f>
        <v>2.2000000000000001E-3</v>
      </c>
      <c r="X1155" s="27">
        <f t="shared" ref="X1155:X1218" si="170">ROUND(PI()*((V1155/100)/2)^2,4)</f>
        <v>3.3E-3</v>
      </c>
      <c r="Y1155" s="3">
        <f>VLOOKUP(K1155,SSP!$B$2:$D$113,3,FALSE)</f>
        <v>0.47999999999999932</v>
      </c>
      <c r="Z1155" s="3">
        <f>EXP(Ferez!$B$8+Ferez!$B$9*LN(X1155)+Ferez!$B$10*LN(O1155)+Ferez!$B$11*LN(Y1155))</f>
        <v>4.6095689151500334</v>
      </c>
      <c r="AA1155" s="3">
        <f>EXP(Ferez!$C$8+Ferez!$C$9*LN(Z1155))</f>
        <v>2.3295609995190061</v>
      </c>
      <c r="AB1155" s="3">
        <f>Ferez!$D$8+Ferez!$D$9*Z1155+Ferez!$D$10*AA1155</f>
        <v>0.74971832287407691</v>
      </c>
      <c r="AC1155" s="3">
        <f t="shared" ref="AC1155:AC1218" si="171">Z1155+AA1155+AB1155</f>
        <v>7.688848237543116</v>
      </c>
      <c r="AD1155" s="3">
        <f>AC1155*Ferez!$D$19</f>
        <v>3.844424118771558</v>
      </c>
      <c r="AE1155" s="3">
        <f>(AD1155/1000)*(10000/Ferez!$D$21)</f>
        <v>9.6110602969288958E-2</v>
      </c>
      <c r="AF1155" s="3">
        <f t="shared" ref="AF1155:AF1218" si="172">Z1155+AB1155</f>
        <v>5.3592872380241108</v>
      </c>
      <c r="AG1155" s="3">
        <f>AF1155*Ferez!$D$19</f>
        <v>2.6796436190120554</v>
      </c>
      <c r="AH1155" s="3">
        <f>(AG1155/1000)*(10000/Ferez!$D$21)</f>
        <v>6.6991090475301385E-2</v>
      </c>
      <c r="AI1155" s="3">
        <f>AE1155*Ferez!$D$20</f>
        <v>0.35240554422072617</v>
      </c>
    </row>
    <row r="1156" spans="1:35" x14ac:dyDescent="0.25">
      <c r="A1156" s="4">
        <v>1886</v>
      </c>
      <c r="B1156" s="21" t="s">
        <v>3522</v>
      </c>
      <c r="C1156" s="104">
        <v>6</v>
      </c>
      <c r="D1156" s="22" t="s">
        <v>2873</v>
      </c>
      <c r="E1156" s="100">
        <v>42719</v>
      </c>
      <c r="F1156" s="100">
        <v>44204</v>
      </c>
      <c r="G1156" s="105">
        <v>4.0999999999999996</v>
      </c>
      <c r="H1156" s="20" t="s">
        <v>2894</v>
      </c>
      <c r="I1156" s="20" t="s">
        <v>2896</v>
      </c>
      <c r="J1156" s="13">
        <v>4151</v>
      </c>
      <c r="K1156" t="s">
        <v>173</v>
      </c>
      <c r="L1156" t="s">
        <v>172</v>
      </c>
      <c r="M1156" s="20" t="str">
        <f t="shared" si="166"/>
        <v>S</v>
      </c>
      <c r="N1156" s="3">
        <v>5.5</v>
      </c>
      <c r="O1156" s="23">
        <f t="shared" si="167"/>
        <v>3.93</v>
      </c>
      <c r="P1156" s="3">
        <v>11.7</v>
      </c>
      <c r="Q1156" s="3">
        <f>VLOOKUP(J1156,Aux_H_adj!$X$2:$Y$922,2,FALSE)</f>
        <v>10</v>
      </c>
      <c r="R1156" s="3">
        <f>VLOOKUP(J1156,Aux_H_adj!$X$2:$Z$922,3,FALSE)</f>
        <v>16.600000000000001</v>
      </c>
      <c r="S1156" s="3">
        <f t="shared" si="164"/>
        <v>3.7242256683503507</v>
      </c>
      <c r="T1156" s="3">
        <v>44.2</v>
      </c>
      <c r="U1156" s="23">
        <f t="shared" si="168"/>
        <v>14.26</v>
      </c>
      <c r="V1156" s="3">
        <f t="shared" si="165"/>
        <v>4.5390989769808554</v>
      </c>
      <c r="W1156" s="27">
        <f t="shared" si="169"/>
        <v>1.1000000000000001E-3</v>
      </c>
      <c r="X1156" s="27">
        <f t="shared" si="170"/>
        <v>1.6000000000000001E-3</v>
      </c>
      <c r="Y1156" s="3">
        <f>VLOOKUP(K1156,SSP!$B$2:$D$113,3,FALSE)</f>
        <v>0.47999999999999932</v>
      </c>
      <c r="Z1156" s="3">
        <f>EXP(Ferez!$B$8+Ferez!$B$9*LN(X1156)+Ferez!$B$10*LN(O1156)+Ferez!$B$11*LN(Y1156))</f>
        <v>1.6835692182263273</v>
      </c>
      <c r="AA1156" s="3">
        <f>EXP(Ferez!$C$8+Ferez!$C$9*LN(Z1156))</f>
        <v>1.1033534131150913</v>
      </c>
      <c r="AB1156" s="3">
        <f>Ferez!$D$8+Ferez!$D$9*Z1156+Ferez!$D$10*AA1156</f>
        <v>0.49551471825523741</v>
      </c>
      <c r="AC1156" s="3">
        <f t="shared" si="171"/>
        <v>3.2824373495966563</v>
      </c>
      <c r="AD1156" s="3">
        <f>AC1156*Ferez!$D$19</f>
        <v>1.6412186747983282</v>
      </c>
      <c r="AE1156" s="3">
        <f>(AD1156/1000)*(10000/Ferez!$D$21)</f>
        <v>4.1030466869958204E-2</v>
      </c>
      <c r="AF1156" s="3">
        <f t="shared" si="172"/>
        <v>2.1790839364815646</v>
      </c>
      <c r="AG1156" s="3">
        <f>AF1156*Ferez!$D$19</f>
        <v>1.0895419682407823</v>
      </c>
      <c r="AH1156" s="3">
        <f>(AG1156/1000)*(10000/Ferez!$D$21)</f>
        <v>2.723854920601956E-2</v>
      </c>
      <c r="AI1156" s="3">
        <f>AE1156*Ferez!$D$20</f>
        <v>0.15044504518984675</v>
      </c>
    </row>
    <row r="1157" spans="1:35" x14ac:dyDescent="0.25">
      <c r="A1157" s="4">
        <v>1887</v>
      </c>
      <c r="B1157" s="21" t="s">
        <v>3522</v>
      </c>
      <c r="C1157" s="104">
        <v>6</v>
      </c>
      <c r="D1157" s="22" t="s">
        <v>2873</v>
      </c>
      <c r="E1157" s="100">
        <v>42719</v>
      </c>
      <c r="F1157" s="100">
        <v>44204</v>
      </c>
      <c r="G1157" s="105">
        <v>4.0999999999999996</v>
      </c>
      <c r="H1157" s="20" t="s">
        <v>2894</v>
      </c>
      <c r="I1157" s="20" t="s">
        <v>2897</v>
      </c>
      <c r="J1157" s="13">
        <v>4151</v>
      </c>
      <c r="K1157" t="s">
        <v>173</v>
      </c>
      <c r="L1157" t="s">
        <v>172</v>
      </c>
      <c r="M1157" s="20" t="str">
        <f t="shared" si="166"/>
        <v>S</v>
      </c>
      <c r="N1157" s="3">
        <v>5.5</v>
      </c>
      <c r="O1157" s="23">
        <f t="shared" si="167"/>
        <v>3.44</v>
      </c>
      <c r="P1157" s="3">
        <v>10</v>
      </c>
      <c r="Q1157" s="3">
        <f>VLOOKUP(J1157,Aux_H_adj!$X$2:$Y$922,2,FALSE)</f>
        <v>10</v>
      </c>
      <c r="R1157" s="3">
        <f>VLOOKUP(J1157,Aux_H_adj!$X$2:$Z$922,3,FALSE)</f>
        <v>16.600000000000001</v>
      </c>
      <c r="S1157" s="3">
        <f t="shared" si="164"/>
        <v>3.183098861837907</v>
      </c>
      <c r="T1157" s="3">
        <v>44.2</v>
      </c>
      <c r="U1157" s="23">
        <f t="shared" si="168"/>
        <v>12.19</v>
      </c>
      <c r="V1157" s="3">
        <f t="shared" si="165"/>
        <v>3.8801975125804082</v>
      </c>
      <c r="W1157" s="27">
        <f t="shared" si="169"/>
        <v>8.0000000000000004E-4</v>
      </c>
      <c r="X1157" s="27">
        <f t="shared" si="170"/>
        <v>1.1999999999999999E-3</v>
      </c>
      <c r="Y1157" s="3">
        <f>VLOOKUP(K1157,SSP!$B$2:$D$113,3,FALSE)</f>
        <v>0.47999999999999932</v>
      </c>
      <c r="Z1157" s="3">
        <f>EXP(Ferez!$B$8+Ferez!$B$9*LN(X1157)+Ferez!$B$10*LN(O1157)+Ferez!$B$11*LN(Y1157))</f>
        <v>1.1286664281193381</v>
      </c>
      <c r="AA1157" s="3">
        <f>EXP(Ferez!$C$8+Ferez!$C$9*LN(Z1157))</f>
        <v>0.82008741757608972</v>
      </c>
      <c r="AB1157" s="3">
        <f>Ferez!$D$8+Ferez!$D$9*Z1157+Ferez!$D$10*AA1157</f>
        <v>0.45167932017954932</v>
      </c>
      <c r="AC1157" s="3">
        <f t="shared" si="171"/>
        <v>2.4004331658749773</v>
      </c>
      <c r="AD1157" s="3">
        <f>AC1157*Ferez!$D$19</f>
        <v>1.2002165829374887</v>
      </c>
      <c r="AE1157" s="3">
        <f>(AD1157/1000)*(10000/Ferez!$D$21)</f>
        <v>3.0005414573437215E-2</v>
      </c>
      <c r="AF1157" s="3">
        <f t="shared" si="172"/>
        <v>1.5803457482988874</v>
      </c>
      <c r="AG1157" s="3">
        <f>AF1157*Ferez!$D$19</f>
        <v>0.7901728741494437</v>
      </c>
      <c r="AH1157" s="3">
        <f>(AG1157/1000)*(10000/Ferez!$D$21)</f>
        <v>1.9754321853736094E-2</v>
      </c>
      <c r="AI1157" s="3">
        <f>AE1157*Ferez!$D$20</f>
        <v>0.11001985343593645</v>
      </c>
    </row>
    <row r="1158" spans="1:35" x14ac:dyDescent="0.25">
      <c r="A1158" s="4">
        <v>1882</v>
      </c>
      <c r="B1158" s="21" t="s">
        <v>3522</v>
      </c>
      <c r="C1158" s="104">
        <v>6</v>
      </c>
      <c r="D1158" s="22" t="s">
        <v>2873</v>
      </c>
      <c r="E1158" s="100">
        <v>42719</v>
      </c>
      <c r="F1158" s="100">
        <v>44204</v>
      </c>
      <c r="G1158" s="105">
        <v>4.0999999999999996</v>
      </c>
      <c r="H1158" s="20" t="s">
        <v>2889</v>
      </c>
      <c r="I1158" s="20" t="s">
        <v>2890</v>
      </c>
      <c r="J1158" s="13">
        <v>4152</v>
      </c>
      <c r="K1158" t="s">
        <v>130</v>
      </c>
      <c r="L1158" t="s">
        <v>130</v>
      </c>
      <c r="M1158" s="20" t="str">
        <f t="shared" si="166"/>
        <v>S</v>
      </c>
      <c r="N1158" s="3">
        <v>8</v>
      </c>
      <c r="O1158" s="23">
        <f t="shared" si="167"/>
        <v>8</v>
      </c>
      <c r="P1158" s="3">
        <v>43.4</v>
      </c>
      <c r="Q1158" s="3">
        <f>VLOOKUP(J1158,Aux_H_adj!$X$2:$Y$922,2,FALSE)</f>
        <v>43.4</v>
      </c>
      <c r="R1158" s="3">
        <f>VLOOKUP(J1158,Aux_H_adj!$X$2:$Z$922,3,FALSE)</f>
        <v>45.8</v>
      </c>
      <c r="S1158" s="3">
        <f t="shared" si="164"/>
        <v>13.814649060376516</v>
      </c>
      <c r="T1158" s="3">
        <v>66.099999999999994</v>
      </c>
      <c r="U1158" s="23">
        <f t="shared" si="168"/>
        <v>52.91</v>
      </c>
      <c r="V1158" s="3">
        <f t="shared" si="165"/>
        <v>16.841776077984363</v>
      </c>
      <c r="W1158" s="27">
        <f t="shared" si="169"/>
        <v>1.4999999999999999E-2</v>
      </c>
      <c r="X1158" s="27">
        <f t="shared" si="170"/>
        <v>2.23E-2</v>
      </c>
      <c r="Y1158" s="3">
        <f>VLOOKUP(K1158,SSP!$B$2:$D$113,3,FALSE)</f>
        <v>0.49000000000000005</v>
      </c>
      <c r="Z1158" s="3">
        <f>EXP(Ferez!$B$8+Ferez!$B$9*LN(X1158)+Ferez!$B$10*LN(O1158)+Ferez!$B$11*LN(Y1158))</f>
        <v>41.055759592648883</v>
      </c>
      <c r="AA1158" s="3">
        <f>EXP(Ferez!$C$8+Ferez!$C$9*LN(Z1158))</f>
        <v>11.80139155157808</v>
      </c>
      <c r="AB1158" s="3">
        <f>Ferez!$D$8+Ferez!$D$9*Z1158+Ferez!$D$10*AA1158</f>
        <v>4.4163030079146761</v>
      </c>
      <c r="AC1158" s="3">
        <f t="shared" si="171"/>
        <v>57.273454152141639</v>
      </c>
      <c r="AD1158" s="3">
        <f>AC1158*Ferez!$D$19</f>
        <v>28.636727076070819</v>
      </c>
      <c r="AE1158" s="3">
        <f>(AD1158/1000)*(10000/Ferez!$D$21)</f>
        <v>0.71591817690177051</v>
      </c>
      <c r="AF1158" s="3">
        <f t="shared" si="172"/>
        <v>45.472062600563561</v>
      </c>
      <c r="AG1158" s="3">
        <f>AF1158*Ferez!$D$19</f>
        <v>22.73603130028178</v>
      </c>
      <c r="AH1158" s="3">
        <f>(AG1158/1000)*(10000/Ferez!$D$21)</f>
        <v>0.56840078250704451</v>
      </c>
      <c r="AI1158" s="3">
        <f>AE1158*Ferez!$D$20</f>
        <v>2.6250333153064918</v>
      </c>
    </row>
    <row r="1159" spans="1:35" x14ac:dyDescent="0.25">
      <c r="A1159" s="4">
        <v>1883</v>
      </c>
      <c r="B1159" s="21" t="s">
        <v>3522</v>
      </c>
      <c r="C1159" s="104">
        <v>6</v>
      </c>
      <c r="D1159" s="22" t="s">
        <v>2873</v>
      </c>
      <c r="E1159" s="100">
        <v>42719</v>
      </c>
      <c r="F1159" s="100">
        <v>44204</v>
      </c>
      <c r="G1159" s="105">
        <v>4.0999999999999996</v>
      </c>
      <c r="H1159" s="20" t="s">
        <v>2889</v>
      </c>
      <c r="I1159" s="20" t="s">
        <v>2891</v>
      </c>
      <c r="J1159" s="13">
        <v>4152</v>
      </c>
      <c r="K1159" t="s">
        <v>130</v>
      </c>
      <c r="L1159" t="s">
        <v>130</v>
      </c>
      <c r="M1159" s="20" t="str">
        <f t="shared" si="166"/>
        <v>S</v>
      </c>
      <c r="N1159" s="3">
        <v>8</v>
      </c>
      <c r="O1159" s="23">
        <f t="shared" si="167"/>
        <v>8</v>
      </c>
      <c r="P1159" s="3">
        <v>45.8</v>
      </c>
      <c r="Q1159" s="3">
        <f>VLOOKUP(J1159,Aux_H_adj!$X$2:$Y$922,2,FALSE)</f>
        <v>43.4</v>
      </c>
      <c r="R1159" s="3">
        <f>VLOOKUP(J1159,Aux_H_adj!$X$2:$Z$922,3,FALSE)</f>
        <v>45.8</v>
      </c>
      <c r="S1159" s="3">
        <f t="shared" si="164"/>
        <v>14.578592787217612</v>
      </c>
      <c r="T1159" s="3">
        <v>66.099999999999994</v>
      </c>
      <c r="U1159" s="23">
        <f t="shared" si="168"/>
        <v>55.83</v>
      </c>
      <c r="V1159" s="3">
        <f t="shared" si="165"/>
        <v>17.771240945641033</v>
      </c>
      <c r="W1159" s="27">
        <f t="shared" si="169"/>
        <v>1.67E-2</v>
      </c>
      <c r="X1159" s="27">
        <f t="shared" si="170"/>
        <v>2.4799999999999999E-2</v>
      </c>
      <c r="Y1159" s="3">
        <f>VLOOKUP(K1159,SSP!$B$2:$D$113,3,FALSE)</f>
        <v>0.49000000000000005</v>
      </c>
      <c r="Z1159" s="3">
        <f>EXP(Ferez!$B$8+Ferez!$B$9*LN(X1159)+Ferez!$B$10*LN(O1159)+Ferez!$B$11*LN(Y1159))</f>
        <v>45.392078093878268</v>
      </c>
      <c r="AA1159" s="3">
        <f>EXP(Ferez!$C$8+Ferez!$C$9*LN(Z1159))</f>
        <v>12.714156248939506</v>
      </c>
      <c r="AB1159" s="3">
        <f>Ferez!$D$8+Ferez!$D$9*Z1159+Ferez!$D$10*AA1159</f>
        <v>4.8710149745444005</v>
      </c>
      <c r="AC1159" s="3">
        <f t="shared" si="171"/>
        <v>62.977249317362173</v>
      </c>
      <c r="AD1159" s="3">
        <f>AC1159*Ferez!$D$19</f>
        <v>31.488624658681086</v>
      </c>
      <c r="AE1159" s="3">
        <f>(AD1159/1000)*(10000/Ferez!$D$21)</f>
        <v>0.7872156164670272</v>
      </c>
      <c r="AF1159" s="3">
        <f t="shared" si="172"/>
        <v>50.26309306842267</v>
      </c>
      <c r="AG1159" s="3">
        <f>AF1159*Ferez!$D$19</f>
        <v>25.131546534211335</v>
      </c>
      <c r="AH1159" s="3">
        <f>(AG1159/1000)*(10000/Ferez!$D$21)</f>
        <v>0.62828866335528344</v>
      </c>
      <c r="AI1159" s="3">
        <f>AE1159*Ferez!$D$20</f>
        <v>2.8864572603790997</v>
      </c>
    </row>
    <row r="1160" spans="1:35" x14ac:dyDescent="0.25">
      <c r="A1160" s="4">
        <v>1878</v>
      </c>
      <c r="B1160" s="21" t="s">
        <v>3522</v>
      </c>
      <c r="C1160" s="104">
        <v>6</v>
      </c>
      <c r="D1160" s="22" t="s">
        <v>2873</v>
      </c>
      <c r="E1160" s="100">
        <v>42719</v>
      </c>
      <c r="F1160" s="100">
        <v>44204</v>
      </c>
      <c r="G1160" s="105">
        <v>4.0999999999999996</v>
      </c>
      <c r="H1160" s="20" t="s">
        <v>2884</v>
      </c>
      <c r="I1160" s="20" t="s">
        <v>2885</v>
      </c>
      <c r="J1160" s="13">
        <v>4153</v>
      </c>
      <c r="K1160" t="s">
        <v>173</v>
      </c>
      <c r="L1160" t="s">
        <v>172</v>
      </c>
      <c r="M1160" s="20" t="str">
        <f t="shared" si="166"/>
        <v>S</v>
      </c>
      <c r="N1160" s="3">
        <v>6</v>
      </c>
      <c r="O1160" s="23">
        <f t="shared" si="167"/>
        <v>6</v>
      </c>
      <c r="P1160" s="3">
        <v>32.200000000000003</v>
      </c>
      <c r="Q1160" s="3">
        <f>VLOOKUP(J1160,Aux_H_adj!$X$2:$Y$922,2,FALSE)</f>
        <v>15.6</v>
      </c>
      <c r="R1160" s="3">
        <f>VLOOKUP(J1160,Aux_H_adj!$X$2:$Z$922,3,FALSE)</f>
        <v>32.200000000000003</v>
      </c>
      <c r="S1160" s="3">
        <f t="shared" si="164"/>
        <v>10.249578335118061</v>
      </c>
      <c r="T1160" s="3">
        <v>53.8</v>
      </c>
      <c r="U1160" s="23">
        <f t="shared" si="168"/>
        <v>39.26</v>
      </c>
      <c r="V1160" s="3">
        <f t="shared" si="165"/>
        <v>12.496846131575621</v>
      </c>
      <c r="W1160" s="27">
        <f t="shared" si="169"/>
        <v>8.3000000000000001E-3</v>
      </c>
      <c r="X1160" s="27">
        <f t="shared" si="170"/>
        <v>1.23E-2</v>
      </c>
      <c r="Y1160" s="3">
        <f>VLOOKUP(K1160,SSP!$B$2:$D$113,3,FALSE)</f>
        <v>0.47999999999999932</v>
      </c>
      <c r="Z1160" s="3">
        <f>EXP(Ferez!$B$8+Ferez!$B$9*LN(X1160)+Ferez!$B$10*LN(O1160)+Ferez!$B$11*LN(Y1160))</f>
        <v>17.374937600224168</v>
      </c>
      <c r="AA1160" s="3">
        <f>EXP(Ferez!$C$8+Ferez!$C$9*LN(Z1160))</f>
        <v>6.2351068667649878</v>
      </c>
      <c r="AB1160" s="3">
        <f>Ferez!$D$8+Ferez!$D$9*Z1160+Ferez!$D$10*AA1160</f>
        <v>1.9832501601510975</v>
      </c>
      <c r="AC1160" s="3">
        <f t="shared" si="171"/>
        <v>25.593294627140253</v>
      </c>
      <c r="AD1160" s="3">
        <f>AC1160*Ferez!$D$19</f>
        <v>12.796647313570126</v>
      </c>
      <c r="AE1160" s="3">
        <f>(AD1160/1000)*(10000/Ferez!$D$21)</f>
        <v>0.31991618283925316</v>
      </c>
      <c r="AF1160" s="3">
        <f t="shared" si="172"/>
        <v>19.358187760375266</v>
      </c>
      <c r="AG1160" s="3">
        <f>AF1160*Ferez!$D$19</f>
        <v>9.6790938801876329</v>
      </c>
      <c r="AH1160" s="3">
        <f>(AG1160/1000)*(10000/Ferez!$D$21)</f>
        <v>0.24197734700469081</v>
      </c>
      <c r="AI1160" s="3">
        <f>AE1160*Ferez!$D$20</f>
        <v>1.1730260037439282</v>
      </c>
    </row>
    <row r="1161" spans="1:35" x14ac:dyDescent="0.25">
      <c r="A1161" s="4">
        <v>1879</v>
      </c>
      <c r="B1161" s="21" t="s">
        <v>3522</v>
      </c>
      <c r="C1161" s="104">
        <v>6</v>
      </c>
      <c r="D1161" s="22" t="s">
        <v>2873</v>
      </c>
      <c r="E1161" s="100">
        <v>42719</v>
      </c>
      <c r="F1161" s="100">
        <v>44204</v>
      </c>
      <c r="G1161" s="105">
        <v>4.0999999999999996</v>
      </c>
      <c r="H1161" s="20" t="s">
        <v>2884</v>
      </c>
      <c r="I1161" s="20" t="s">
        <v>2886</v>
      </c>
      <c r="J1161" s="13">
        <v>4153</v>
      </c>
      <c r="K1161" t="s">
        <v>173</v>
      </c>
      <c r="L1161" t="s">
        <v>172</v>
      </c>
      <c r="M1161" s="20" t="str">
        <f t="shared" si="166"/>
        <v>S</v>
      </c>
      <c r="N1161" s="3">
        <v>6</v>
      </c>
      <c r="O1161" s="23">
        <f t="shared" si="167"/>
        <v>5.44</v>
      </c>
      <c r="P1161" s="3">
        <v>19</v>
      </c>
      <c r="Q1161" s="3">
        <f>VLOOKUP(J1161,Aux_H_adj!$X$2:$Y$922,2,FALSE)</f>
        <v>15.6</v>
      </c>
      <c r="R1161" s="3">
        <f>VLOOKUP(J1161,Aux_H_adj!$X$2:$Z$922,3,FALSE)</f>
        <v>32.200000000000003</v>
      </c>
      <c r="S1161" s="3">
        <f t="shared" si="164"/>
        <v>6.0478878374920226</v>
      </c>
      <c r="T1161" s="3">
        <v>53.8</v>
      </c>
      <c r="U1161" s="23">
        <f t="shared" si="168"/>
        <v>23.16</v>
      </c>
      <c r="V1161" s="3">
        <f t="shared" si="165"/>
        <v>7.3720569640165925</v>
      </c>
      <c r="W1161" s="27">
        <f t="shared" si="169"/>
        <v>2.8999999999999998E-3</v>
      </c>
      <c r="X1161" s="27">
        <f t="shared" si="170"/>
        <v>4.3E-3</v>
      </c>
      <c r="Y1161" s="3">
        <f>VLOOKUP(K1161,SSP!$B$2:$D$113,3,FALSE)</f>
        <v>0.47999999999999932</v>
      </c>
      <c r="Z1161" s="3">
        <f>EXP(Ferez!$B$8+Ferez!$B$9*LN(X1161)+Ferez!$B$10*LN(O1161)+Ferez!$B$11*LN(Y1161))</f>
        <v>5.8574041605000815</v>
      </c>
      <c r="AA1161" s="3">
        <f>EXP(Ferez!$C$8+Ferez!$C$9*LN(Z1161))</f>
        <v>2.7827376619933371</v>
      </c>
      <c r="AB1161" s="3">
        <f>Ferez!$D$8+Ferez!$D$9*Z1161+Ferez!$D$10*AA1161</f>
        <v>0.86414164456604936</v>
      </c>
      <c r="AC1161" s="3">
        <f t="shared" si="171"/>
        <v>9.5042834670594676</v>
      </c>
      <c r="AD1161" s="3">
        <f>AC1161*Ferez!$D$19</f>
        <v>4.7521417335297338</v>
      </c>
      <c r="AE1161" s="3">
        <f>(AD1161/1000)*(10000/Ferez!$D$21)</f>
        <v>0.11880354333824335</v>
      </c>
      <c r="AF1161" s="3">
        <f t="shared" si="172"/>
        <v>6.721545805066131</v>
      </c>
      <c r="AG1161" s="3">
        <f>AF1161*Ferez!$D$19</f>
        <v>3.3607729025330655</v>
      </c>
      <c r="AH1161" s="3">
        <f>(AG1161/1000)*(10000/Ferez!$D$21)</f>
        <v>8.4019322563326629E-2</v>
      </c>
      <c r="AI1161" s="3">
        <f>AE1161*Ferez!$D$20</f>
        <v>0.43561299224022559</v>
      </c>
    </row>
    <row r="1162" spans="1:35" x14ac:dyDescent="0.25">
      <c r="A1162" s="4">
        <v>1880</v>
      </c>
      <c r="B1162" s="21" t="s">
        <v>3522</v>
      </c>
      <c r="C1162" s="104">
        <v>6</v>
      </c>
      <c r="D1162" s="22" t="s">
        <v>2873</v>
      </c>
      <c r="E1162" s="100">
        <v>42719</v>
      </c>
      <c r="F1162" s="100">
        <v>44204</v>
      </c>
      <c r="G1162" s="105">
        <v>4.0999999999999996</v>
      </c>
      <c r="H1162" s="20" t="s">
        <v>2884</v>
      </c>
      <c r="I1162" s="20" t="s">
        <v>2887</v>
      </c>
      <c r="J1162" s="13">
        <v>4153</v>
      </c>
      <c r="K1162" t="s">
        <v>173</v>
      </c>
      <c r="L1162" t="s">
        <v>172</v>
      </c>
      <c r="M1162" s="20" t="str">
        <f t="shared" si="166"/>
        <v>S</v>
      </c>
      <c r="N1162" s="3">
        <v>6</v>
      </c>
      <c r="O1162" s="23">
        <f t="shared" si="167"/>
        <v>4.83</v>
      </c>
      <c r="P1162" s="3">
        <v>15.6</v>
      </c>
      <c r="Q1162" s="3">
        <f>VLOOKUP(J1162,Aux_H_adj!$X$2:$Y$922,2,FALSE)</f>
        <v>15.6</v>
      </c>
      <c r="R1162" s="3">
        <f>VLOOKUP(J1162,Aux_H_adj!$X$2:$Z$922,3,FALSE)</f>
        <v>32.200000000000003</v>
      </c>
      <c r="S1162" s="3">
        <f t="shared" si="164"/>
        <v>4.9656342244671343</v>
      </c>
      <c r="T1162" s="3">
        <v>53.8</v>
      </c>
      <c r="U1162" s="23">
        <f t="shared" si="168"/>
        <v>19.02</v>
      </c>
      <c r="V1162" s="3">
        <f t="shared" si="165"/>
        <v>6.054254035215699</v>
      </c>
      <c r="W1162" s="27">
        <f t="shared" si="169"/>
        <v>1.9E-3</v>
      </c>
      <c r="X1162" s="27">
        <f t="shared" si="170"/>
        <v>2.8999999999999998E-3</v>
      </c>
      <c r="Y1162" s="3">
        <f>VLOOKUP(K1162,SSP!$B$2:$D$113,3,FALSE)</f>
        <v>0.47999999999999932</v>
      </c>
      <c r="Z1162" s="3">
        <f>EXP(Ferez!$B$8+Ferez!$B$9*LN(X1162)+Ferez!$B$10*LN(O1162)+Ferez!$B$11*LN(Y1162))</f>
        <v>3.6007440090838232</v>
      </c>
      <c r="AA1162" s="3">
        <f>EXP(Ferez!$C$8+Ferez!$C$9*LN(Z1162))</f>
        <v>1.939475957942322</v>
      </c>
      <c r="AB1162" s="3">
        <f>Ferez!$D$8+Ferez!$D$9*Z1162+Ferez!$D$10*AA1162</f>
        <v>0.65925590346361407</v>
      </c>
      <c r="AC1162" s="3">
        <f t="shared" si="171"/>
        <v>6.199475870489759</v>
      </c>
      <c r="AD1162" s="3">
        <f>AC1162*Ferez!$D$19</f>
        <v>3.0997379352448795</v>
      </c>
      <c r="AE1162" s="3">
        <f>(AD1162/1000)*(10000/Ferez!$D$21)</f>
        <v>7.7493448381121988E-2</v>
      </c>
      <c r="AF1162" s="3">
        <f t="shared" si="172"/>
        <v>4.2599999125474373</v>
      </c>
      <c r="AG1162" s="3">
        <f>AF1162*Ferez!$D$19</f>
        <v>2.1299999562737186</v>
      </c>
      <c r="AH1162" s="3">
        <f>(AG1162/1000)*(10000/Ferez!$D$21)</f>
        <v>5.3249998906842969E-2</v>
      </c>
      <c r="AI1162" s="3">
        <f>AE1162*Ferez!$D$20</f>
        <v>0.28414264406411394</v>
      </c>
    </row>
    <row r="1163" spans="1:35" x14ac:dyDescent="0.25">
      <c r="A1163" s="4">
        <v>1881</v>
      </c>
      <c r="B1163" s="21" t="s">
        <v>3522</v>
      </c>
      <c r="C1163" s="104">
        <v>6</v>
      </c>
      <c r="D1163" s="22" t="s">
        <v>2873</v>
      </c>
      <c r="E1163" s="100">
        <v>42719</v>
      </c>
      <c r="F1163" s="100">
        <v>44204</v>
      </c>
      <c r="G1163" s="105">
        <v>4.0999999999999996</v>
      </c>
      <c r="H1163" s="20" t="s">
        <v>2884</v>
      </c>
      <c r="I1163" s="20" t="s">
        <v>2888</v>
      </c>
      <c r="J1163" s="13">
        <v>4153</v>
      </c>
      <c r="K1163" t="s">
        <v>173</v>
      </c>
      <c r="L1163" t="s">
        <v>172</v>
      </c>
      <c r="M1163" s="20" t="str">
        <f t="shared" si="166"/>
        <v>S</v>
      </c>
      <c r="N1163" s="3">
        <v>6</v>
      </c>
      <c r="O1163" s="23">
        <f t="shared" si="167"/>
        <v>5.34</v>
      </c>
      <c r="P1163" s="3">
        <v>18.399999999999999</v>
      </c>
      <c r="Q1163" s="3">
        <f>VLOOKUP(J1163,Aux_H_adj!$X$2:$Y$922,2,FALSE)</f>
        <v>15.6</v>
      </c>
      <c r="R1163" s="3">
        <f>VLOOKUP(J1163,Aux_H_adj!$X$2:$Z$922,3,FALSE)</f>
        <v>32.200000000000003</v>
      </c>
      <c r="S1163" s="3">
        <f t="shared" si="164"/>
        <v>5.856901905781748</v>
      </c>
      <c r="T1163" s="3">
        <v>53.8</v>
      </c>
      <c r="U1163" s="23">
        <f t="shared" si="168"/>
        <v>22.43</v>
      </c>
      <c r="V1163" s="3">
        <f t="shared" si="165"/>
        <v>7.1396907471024251</v>
      </c>
      <c r="W1163" s="27">
        <f t="shared" si="169"/>
        <v>2.7000000000000001E-3</v>
      </c>
      <c r="X1163" s="27">
        <f t="shared" si="170"/>
        <v>4.0000000000000001E-3</v>
      </c>
      <c r="Y1163" s="3">
        <f>VLOOKUP(K1163,SSP!$B$2:$D$113,3,FALSE)</f>
        <v>0.47999999999999932</v>
      </c>
      <c r="Z1163" s="3">
        <f>EXP(Ferez!$B$8+Ferez!$B$9*LN(X1163)+Ferez!$B$10*LN(O1163)+Ferez!$B$11*LN(Y1163))</f>
        <v>5.3737677847304575</v>
      </c>
      <c r="AA1163" s="3">
        <f>EXP(Ferez!$C$8+Ferez!$C$9*LN(Z1163))</f>
        <v>2.6103760554894517</v>
      </c>
      <c r="AB1163" s="3">
        <f>Ferez!$D$8+Ferez!$D$9*Z1163+Ferez!$D$10*AA1163</f>
        <v>0.819510551695393</v>
      </c>
      <c r="AC1163" s="3">
        <f t="shared" si="171"/>
        <v>8.8036543919153019</v>
      </c>
      <c r="AD1163" s="3">
        <f>AC1163*Ferez!$D$19</f>
        <v>4.4018271959576509</v>
      </c>
      <c r="AE1163" s="3">
        <f>(AD1163/1000)*(10000/Ferez!$D$21)</f>
        <v>0.11004567989894128</v>
      </c>
      <c r="AF1163" s="3">
        <f t="shared" si="172"/>
        <v>6.1932783364258501</v>
      </c>
      <c r="AG1163" s="3">
        <f>AF1163*Ferez!$D$19</f>
        <v>3.0966391682129251</v>
      </c>
      <c r="AH1163" s="3">
        <f>(AG1163/1000)*(10000/Ferez!$D$21)</f>
        <v>7.7415979205323129E-2</v>
      </c>
      <c r="AI1163" s="3">
        <f>AE1163*Ferez!$D$20</f>
        <v>0.403500826296118</v>
      </c>
    </row>
    <row r="1164" spans="1:35" x14ac:dyDescent="0.25">
      <c r="A1164" s="4">
        <v>1869</v>
      </c>
      <c r="B1164" s="21" t="s">
        <v>3522</v>
      </c>
      <c r="C1164" s="104">
        <v>6</v>
      </c>
      <c r="D1164" s="22" t="s">
        <v>2873</v>
      </c>
      <c r="E1164" s="100">
        <v>42719</v>
      </c>
      <c r="F1164" s="100">
        <v>44204</v>
      </c>
      <c r="G1164" s="105">
        <v>4.0999999999999996</v>
      </c>
      <c r="H1164" s="20" t="s">
        <v>2874</v>
      </c>
      <c r="I1164" s="20" t="s">
        <v>2875</v>
      </c>
      <c r="J1164" s="13">
        <v>4154</v>
      </c>
      <c r="K1164" t="s">
        <v>173</v>
      </c>
      <c r="L1164" t="s">
        <v>172</v>
      </c>
      <c r="M1164" s="20" t="str">
        <f t="shared" si="166"/>
        <v>S</v>
      </c>
      <c r="N1164" s="3">
        <v>5.8</v>
      </c>
      <c r="O1164" s="23">
        <f t="shared" si="167"/>
        <v>5.8</v>
      </c>
      <c r="P1164" s="3">
        <v>14.6</v>
      </c>
      <c r="Q1164" s="3">
        <f>VLOOKUP(J1164,Aux_H_adj!$X$2:$Y$922,2,FALSE)</f>
        <v>9.4</v>
      </c>
      <c r="R1164" s="3">
        <f>VLOOKUP(J1164,Aux_H_adj!$X$2:$Z$922,3,FALSE)</f>
        <v>14.6</v>
      </c>
      <c r="S1164" s="3">
        <f t="shared" si="164"/>
        <v>4.6473243382833438</v>
      </c>
      <c r="T1164" s="3">
        <v>43.6</v>
      </c>
      <c r="U1164" s="23">
        <f t="shared" si="168"/>
        <v>17.8</v>
      </c>
      <c r="V1164" s="3">
        <f t="shared" si="165"/>
        <v>5.6659159740714742</v>
      </c>
      <c r="W1164" s="27">
        <f t="shared" si="169"/>
        <v>1.6999999999999999E-3</v>
      </c>
      <c r="X1164" s="27">
        <f t="shared" si="170"/>
        <v>2.5000000000000001E-3</v>
      </c>
      <c r="Y1164" s="3">
        <f>VLOOKUP(K1164,SSP!$B$2:$D$113,3,FALSE)</f>
        <v>0.47999999999999932</v>
      </c>
      <c r="Z1164" s="3">
        <f>EXP(Ferez!$B$8+Ferez!$B$9*LN(X1164)+Ferez!$B$10*LN(O1164)+Ferez!$B$11*LN(Y1164))</f>
        <v>3.731657527839336</v>
      </c>
      <c r="AA1164" s="3">
        <f>EXP(Ferez!$C$8+Ferez!$C$9*LN(Z1164))</f>
        <v>1.9915536417262756</v>
      </c>
      <c r="AB1164" s="3">
        <f>Ferez!$D$8+Ferez!$D$9*Z1164+Ferez!$D$10*AA1164</f>
        <v>0.67086943750987715</v>
      </c>
      <c r="AC1164" s="3">
        <f t="shared" si="171"/>
        <v>6.3940806070754883</v>
      </c>
      <c r="AD1164" s="3">
        <f>AC1164*Ferez!$D$19</f>
        <v>3.1970403035377442</v>
      </c>
      <c r="AE1164" s="3">
        <f>(AD1164/1000)*(10000/Ferez!$D$21)</f>
        <v>7.9926007588443607E-2</v>
      </c>
      <c r="AF1164" s="3">
        <f t="shared" si="172"/>
        <v>4.402526965349213</v>
      </c>
      <c r="AG1164" s="3">
        <f>AF1164*Ferez!$D$19</f>
        <v>2.2012634826746065</v>
      </c>
      <c r="AH1164" s="3">
        <f>(AG1164/1000)*(10000/Ferez!$D$21)</f>
        <v>5.5031587066865166E-2</v>
      </c>
      <c r="AI1164" s="3">
        <f>AE1164*Ferez!$D$20</f>
        <v>0.29306202782429319</v>
      </c>
    </row>
    <row r="1165" spans="1:35" x14ac:dyDescent="0.25">
      <c r="A1165" s="4">
        <v>1870</v>
      </c>
      <c r="B1165" s="21" t="s">
        <v>3522</v>
      </c>
      <c r="C1165" s="104">
        <v>6</v>
      </c>
      <c r="D1165" s="22" t="s">
        <v>2873</v>
      </c>
      <c r="E1165" s="100">
        <v>42719</v>
      </c>
      <c r="F1165" s="100">
        <v>44204</v>
      </c>
      <c r="G1165" s="105">
        <v>4.0999999999999996</v>
      </c>
      <c r="H1165" s="20" t="s">
        <v>2874</v>
      </c>
      <c r="I1165" s="20" t="s">
        <v>2876</v>
      </c>
      <c r="J1165" s="13">
        <v>4154</v>
      </c>
      <c r="K1165" t="s">
        <v>173</v>
      </c>
      <c r="L1165" t="s">
        <v>172</v>
      </c>
      <c r="M1165" s="20" t="str">
        <f t="shared" si="166"/>
        <v>S</v>
      </c>
      <c r="N1165" s="3">
        <v>5.8</v>
      </c>
      <c r="O1165" s="23">
        <f t="shared" si="167"/>
        <v>4.28</v>
      </c>
      <c r="P1165" s="3">
        <v>13.1</v>
      </c>
      <c r="Q1165" s="3">
        <f>VLOOKUP(J1165,Aux_H_adj!$X$2:$Y$922,2,FALSE)</f>
        <v>9.4</v>
      </c>
      <c r="R1165" s="3">
        <f>VLOOKUP(J1165,Aux_H_adj!$X$2:$Z$922,3,FALSE)</f>
        <v>14.6</v>
      </c>
      <c r="S1165" s="3">
        <f t="shared" si="164"/>
        <v>4.169859509007658</v>
      </c>
      <c r="T1165" s="3">
        <v>43.6</v>
      </c>
      <c r="U1165" s="23">
        <f t="shared" si="168"/>
        <v>15.97</v>
      </c>
      <c r="V1165" s="3">
        <f t="shared" si="165"/>
        <v>5.0834088823551378</v>
      </c>
      <c r="W1165" s="27">
        <f t="shared" si="169"/>
        <v>1.4E-3</v>
      </c>
      <c r="X1165" s="27">
        <f t="shared" si="170"/>
        <v>2E-3</v>
      </c>
      <c r="Y1165" s="3">
        <f>VLOOKUP(K1165,SSP!$B$2:$D$113,3,FALSE)</f>
        <v>0.47999999999999932</v>
      </c>
      <c r="Z1165" s="3">
        <f>EXP(Ferez!$B$8+Ferez!$B$9*LN(X1165)+Ferez!$B$10*LN(O1165)+Ferez!$B$11*LN(Y1165))</f>
        <v>2.2564658207540185</v>
      </c>
      <c r="AA1165" s="3">
        <f>EXP(Ferez!$C$8+Ferez!$C$9*LN(Z1165))</f>
        <v>1.3711708810450007</v>
      </c>
      <c r="AB1165" s="3">
        <f>Ferez!$D$8+Ferez!$D$9*Z1165+Ferez!$D$10*AA1165</f>
        <v>0.54289550724725177</v>
      </c>
      <c r="AC1165" s="3">
        <f t="shared" si="171"/>
        <v>4.1705322090462706</v>
      </c>
      <c r="AD1165" s="3">
        <f>AC1165*Ferez!$D$19</f>
        <v>2.0852661045231353</v>
      </c>
      <c r="AE1165" s="3">
        <f>(AD1165/1000)*(10000/Ferez!$D$21)</f>
        <v>5.2131652613078387E-2</v>
      </c>
      <c r="AF1165" s="3">
        <f t="shared" si="172"/>
        <v>2.7993613280012704</v>
      </c>
      <c r="AG1165" s="3">
        <f>AF1165*Ferez!$D$19</f>
        <v>1.3996806640006352</v>
      </c>
      <c r="AH1165" s="3">
        <f>(AG1165/1000)*(10000/Ferez!$D$21)</f>
        <v>3.4992016600015878E-2</v>
      </c>
      <c r="AI1165" s="3">
        <f>AE1165*Ferez!$D$20</f>
        <v>0.19114939291462074</v>
      </c>
    </row>
    <row r="1166" spans="1:35" x14ac:dyDescent="0.25">
      <c r="A1166" s="4">
        <v>1871</v>
      </c>
      <c r="B1166" s="21" t="s">
        <v>3522</v>
      </c>
      <c r="C1166" s="104">
        <v>6</v>
      </c>
      <c r="D1166" s="22" t="s">
        <v>2873</v>
      </c>
      <c r="E1166" s="100">
        <v>42719</v>
      </c>
      <c r="F1166" s="100">
        <v>44204</v>
      </c>
      <c r="G1166" s="105">
        <v>4.0999999999999996</v>
      </c>
      <c r="H1166" s="20" t="s">
        <v>2874</v>
      </c>
      <c r="I1166" s="20" t="s">
        <v>2877</v>
      </c>
      <c r="J1166" s="13">
        <v>4154</v>
      </c>
      <c r="K1166" t="s">
        <v>173</v>
      </c>
      <c r="L1166" t="s">
        <v>172</v>
      </c>
      <c r="M1166" s="20" t="str">
        <f t="shared" si="166"/>
        <v>S</v>
      </c>
      <c r="N1166" s="3">
        <v>5.8</v>
      </c>
      <c r="O1166" s="23">
        <f t="shared" si="167"/>
        <v>4.4400000000000004</v>
      </c>
      <c r="P1166" s="3">
        <v>13.8</v>
      </c>
      <c r="Q1166" s="3">
        <f>VLOOKUP(J1166,Aux_H_adj!$X$2:$Y$922,2,FALSE)</f>
        <v>9.4</v>
      </c>
      <c r="R1166" s="3">
        <f>VLOOKUP(J1166,Aux_H_adj!$X$2:$Z$922,3,FALSE)</f>
        <v>14.6</v>
      </c>
      <c r="S1166" s="3">
        <f t="shared" si="164"/>
        <v>4.3926764293363121</v>
      </c>
      <c r="T1166" s="3">
        <v>43.6</v>
      </c>
      <c r="U1166" s="23">
        <f t="shared" si="168"/>
        <v>16.82</v>
      </c>
      <c r="V1166" s="3">
        <f t="shared" si="165"/>
        <v>5.3539722856113592</v>
      </c>
      <c r="W1166" s="27">
        <f t="shared" si="169"/>
        <v>1.5E-3</v>
      </c>
      <c r="X1166" s="27">
        <f t="shared" si="170"/>
        <v>2.3E-3</v>
      </c>
      <c r="Y1166" s="3">
        <f>VLOOKUP(K1166,SSP!$B$2:$D$113,3,FALSE)</f>
        <v>0.47999999999999932</v>
      </c>
      <c r="Z1166" s="3">
        <f>EXP(Ferez!$B$8+Ferez!$B$9*LN(X1166)+Ferez!$B$10*LN(O1166)+Ferez!$B$11*LN(Y1166))</f>
        <v>2.6675320154528426</v>
      </c>
      <c r="AA1166" s="3">
        <f>EXP(Ferez!$C$8+Ferez!$C$9*LN(Z1166))</f>
        <v>1.5524535507307913</v>
      </c>
      <c r="AB1166" s="3">
        <f>Ferez!$D$8+Ferez!$D$9*Z1166+Ferez!$D$10*AA1166</f>
        <v>0.5778305680768453</v>
      </c>
      <c r="AC1166" s="3">
        <f t="shared" si="171"/>
        <v>4.7978161342604793</v>
      </c>
      <c r="AD1166" s="3">
        <f>AC1166*Ferez!$D$19</f>
        <v>2.3989080671302396</v>
      </c>
      <c r="AE1166" s="3">
        <f>(AD1166/1000)*(10000/Ferez!$D$21)</f>
        <v>5.9972701678255989E-2</v>
      </c>
      <c r="AF1166" s="3">
        <f t="shared" si="172"/>
        <v>3.2453625835296878</v>
      </c>
      <c r="AG1166" s="3">
        <f>AF1166*Ferez!$D$19</f>
        <v>1.6226812917648439</v>
      </c>
      <c r="AH1166" s="3">
        <f>(AG1166/1000)*(10000/Ferez!$D$21)</f>
        <v>4.0567032294121091E-2</v>
      </c>
      <c r="AI1166" s="3">
        <f>AE1166*Ferez!$D$20</f>
        <v>0.21989990615360527</v>
      </c>
    </row>
    <row r="1167" spans="1:35" x14ac:dyDescent="0.25">
      <c r="A1167" s="4">
        <v>1872</v>
      </c>
      <c r="B1167" s="21" t="s">
        <v>3522</v>
      </c>
      <c r="C1167" s="104">
        <v>6</v>
      </c>
      <c r="D1167" s="22" t="s">
        <v>2873</v>
      </c>
      <c r="E1167" s="100">
        <v>42719</v>
      </c>
      <c r="F1167" s="100">
        <v>44204</v>
      </c>
      <c r="G1167" s="105">
        <v>4.0999999999999996</v>
      </c>
      <c r="H1167" s="20" t="s">
        <v>2874</v>
      </c>
      <c r="I1167" s="20" t="s">
        <v>2878</v>
      </c>
      <c r="J1167" s="13">
        <v>4154</v>
      </c>
      <c r="K1167" t="s">
        <v>173</v>
      </c>
      <c r="L1167" t="s">
        <v>172</v>
      </c>
      <c r="M1167" s="20" t="str">
        <f t="shared" si="166"/>
        <v>S</v>
      </c>
      <c r="N1167" s="3">
        <v>5.8</v>
      </c>
      <c r="O1167" s="23">
        <f t="shared" si="167"/>
        <v>3.93</v>
      </c>
      <c r="P1167" s="3">
        <v>11.7</v>
      </c>
      <c r="Q1167" s="3">
        <f>VLOOKUP(J1167,Aux_H_adj!$X$2:$Y$922,2,FALSE)</f>
        <v>9.4</v>
      </c>
      <c r="R1167" s="3">
        <f>VLOOKUP(J1167,Aux_H_adj!$X$2:$Z$922,3,FALSE)</f>
        <v>14.6</v>
      </c>
      <c r="S1167" s="3">
        <f t="shared" si="164"/>
        <v>3.7242256683503507</v>
      </c>
      <c r="T1167" s="3">
        <v>43.6</v>
      </c>
      <c r="U1167" s="23">
        <f t="shared" si="168"/>
        <v>14.26</v>
      </c>
      <c r="V1167" s="3">
        <f t="shared" si="165"/>
        <v>4.5390989769808554</v>
      </c>
      <c r="W1167" s="27">
        <f t="shared" si="169"/>
        <v>1.1000000000000001E-3</v>
      </c>
      <c r="X1167" s="27">
        <f t="shared" si="170"/>
        <v>1.6000000000000001E-3</v>
      </c>
      <c r="Y1167" s="3">
        <f>VLOOKUP(K1167,SSP!$B$2:$D$113,3,FALSE)</f>
        <v>0.47999999999999932</v>
      </c>
      <c r="Z1167" s="3">
        <f>EXP(Ferez!$B$8+Ferez!$B$9*LN(X1167)+Ferez!$B$10*LN(O1167)+Ferez!$B$11*LN(Y1167))</f>
        <v>1.6835692182263273</v>
      </c>
      <c r="AA1167" s="3">
        <f>EXP(Ferez!$C$8+Ferez!$C$9*LN(Z1167))</f>
        <v>1.1033534131150913</v>
      </c>
      <c r="AB1167" s="3">
        <f>Ferez!$D$8+Ferez!$D$9*Z1167+Ferez!$D$10*AA1167</f>
        <v>0.49551471825523741</v>
      </c>
      <c r="AC1167" s="3">
        <f t="shared" si="171"/>
        <v>3.2824373495966563</v>
      </c>
      <c r="AD1167" s="3">
        <f>AC1167*Ferez!$D$19</f>
        <v>1.6412186747983282</v>
      </c>
      <c r="AE1167" s="3">
        <f>(AD1167/1000)*(10000/Ferez!$D$21)</f>
        <v>4.1030466869958204E-2</v>
      </c>
      <c r="AF1167" s="3">
        <f t="shared" si="172"/>
        <v>2.1790839364815646</v>
      </c>
      <c r="AG1167" s="3">
        <f>AF1167*Ferez!$D$19</f>
        <v>1.0895419682407823</v>
      </c>
      <c r="AH1167" s="3">
        <f>(AG1167/1000)*(10000/Ferez!$D$21)</f>
        <v>2.723854920601956E-2</v>
      </c>
      <c r="AI1167" s="3">
        <f>AE1167*Ferez!$D$20</f>
        <v>0.15044504518984675</v>
      </c>
    </row>
    <row r="1168" spans="1:35" x14ac:dyDescent="0.25">
      <c r="A1168" s="4">
        <v>1873</v>
      </c>
      <c r="B1168" s="21" t="s">
        <v>3522</v>
      </c>
      <c r="C1168" s="104">
        <v>6</v>
      </c>
      <c r="D1168" s="22" t="s">
        <v>2873</v>
      </c>
      <c r="E1168" s="100">
        <v>42719</v>
      </c>
      <c r="F1168" s="100">
        <v>44204</v>
      </c>
      <c r="G1168" s="105">
        <v>4.0999999999999996</v>
      </c>
      <c r="H1168" s="20" t="s">
        <v>2874</v>
      </c>
      <c r="I1168" s="20" t="s">
        <v>2879</v>
      </c>
      <c r="J1168" s="13">
        <v>4154</v>
      </c>
      <c r="K1168" t="s">
        <v>173</v>
      </c>
      <c r="L1168" t="s">
        <v>172</v>
      </c>
      <c r="M1168" s="20" t="str">
        <f t="shared" si="166"/>
        <v>S</v>
      </c>
      <c r="N1168" s="3">
        <v>5.8</v>
      </c>
      <c r="O1168" s="23">
        <f t="shared" si="167"/>
        <v>4.16</v>
      </c>
      <c r="P1168" s="3">
        <v>12.6</v>
      </c>
      <c r="Q1168" s="3">
        <f>VLOOKUP(J1168,Aux_H_adj!$X$2:$Y$922,2,FALSE)</f>
        <v>9.4</v>
      </c>
      <c r="R1168" s="3">
        <f>VLOOKUP(J1168,Aux_H_adj!$X$2:$Z$922,3,FALSE)</f>
        <v>14.6</v>
      </c>
      <c r="S1168" s="3">
        <f t="shared" si="164"/>
        <v>4.0107045659157627</v>
      </c>
      <c r="T1168" s="3">
        <v>43.6</v>
      </c>
      <c r="U1168" s="23">
        <f t="shared" si="168"/>
        <v>15.36</v>
      </c>
      <c r="V1168" s="3">
        <f t="shared" si="165"/>
        <v>4.8892398517830244</v>
      </c>
      <c r="W1168" s="27">
        <f t="shared" si="169"/>
        <v>1.2999999999999999E-3</v>
      </c>
      <c r="X1168" s="27">
        <f t="shared" si="170"/>
        <v>1.9E-3</v>
      </c>
      <c r="Y1168" s="3">
        <f>VLOOKUP(K1168,SSP!$B$2:$D$113,3,FALSE)</f>
        <v>0.47999999999999932</v>
      </c>
      <c r="Z1168" s="3">
        <f>EXP(Ferez!$B$8+Ferez!$B$9*LN(X1168)+Ferez!$B$10*LN(O1168)+Ferez!$B$11*LN(Y1168))</f>
        <v>2.0917237480485316</v>
      </c>
      <c r="AA1168" s="3">
        <f>EXP(Ferez!$C$8+Ferez!$C$9*LN(Z1168))</f>
        <v>1.296172015159635</v>
      </c>
      <c r="AB1168" s="3">
        <f>Ferez!$D$8+Ferez!$D$9*Z1168+Ferez!$D$10*AA1168</f>
        <v>0.52909698710038622</v>
      </c>
      <c r="AC1168" s="3">
        <f t="shared" si="171"/>
        <v>3.9169927503085527</v>
      </c>
      <c r="AD1168" s="3">
        <f>AC1168*Ferez!$D$19</f>
        <v>1.9584963751542763</v>
      </c>
      <c r="AE1168" s="3">
        <f>(AD1168/1000)*(10000/Ferez!$D$21)</f>
        <v>4.8962409378856903E-2</v>
      </c>
      <c r="AF1168" s="3">
        <f t="shared" si="172"/>
        <v>2.6208207351489179</v>
      </c>
      <c r="AG1168" s="3">
        <f>AF1168*Ferez!$D$19</f>
        <v>1.3104103675744589</v>
      </c>
      <c r="AH1168" s="3">
        <f>(AG1168/1000)*(10000/Ferez!$D$21)</f>
        <v>3.2760259189361471E-2</v>
      </c>
      <c r="AI1168" s="3">
        <f>AE1168*Ferez!$D$20</f>
        <v>0.17952883438914197</v>
      </c>
    </row>
    <row r="1169" spans="1:35" x14ac:dyDescent="0.25">
      <c r="A1169" s="4">
        <v>1874</v>
      </c>
      <c r="B1169" s="21" t="s">
        <v>3522</v>
      </c>
      <c r="C1169" s="104">
        <v>6</v>
      </c>
      <c r="D1169" s="22" t="s">
        <v>2873</v>
      </c>
      <c r="E1169" s="100">
        <v>42719</v>
      </c>
      <c r="F1169" s="100">
        <v>44204</v>
      </c>
      <c r="G1169" s="105">
        <v>4.0999999999999996</v>
      </c>
      <c r="H1169" s="20" t="s">
        <v>2874</v>
      </c>
      <c r="I1169" s="20" t="s">
        <v>2880</v>
      </c>
      <c r="J1169" s="13">
        <v>4154</v>
      </c>
      <c r="K1169" t="s">
        <v>173</v>
      </c>
      <c r="L1169" t="s">
        <v>172</v>
      </c>
      <c r="M1169" s="20" t="str">
        <f t="shared" si="166"/>
        <v>S</v>
      </c>
      <c r="N1169" s="3">
        <v>5.8</v>
      </c>
      <c r="O1169" s="23">
        <f t="shared" si="167"/>
        <v>3.25</v>
      </c>
      <c r="P1169" s="3">
        <v>9.4</v>
      </c>
      <c r="Q1169" s="3">
        <f>VLOOKUP(J1169,Aux_H_adj!$X$2:$Y$922,2,FALSE)</f>
        <v>9.4</v>
      </c>
      <c r="R1169" s="3">
        <f>VLOOKUP(J1169,Aux_H_adj!$X$2:$Z$922,3,FALSE)</f>
        <v>14.6</v>
      </c>
      <c r="S1169" s="3">
        <f t="shared" si="164"/>
        <v>2.9921129301276324</v>
      </c>
      <c r="T1169" s="3">
        <v>43.6</v>
      </c>
      <c r="U1169" s="23">
        <f t="shared" si="168"/>
        <v>11.46</v>
      </c>
      <c r="V1169" s="3">
        <f t="shared" si="165"/>
        <v>3.6478312956662413</v>
      </c>
      <c r="W1169" s="27">
        <f t="shared" si="169"/>
        <v>6.9999999999999999E-4</v>
      </c>
      <c r="X1169" s="27">
        <f t="shared" si="170"/>
        <v>1E-3</v>
      </c>
      <c r="Y1169" s="3">
        <f>VLOOKUP(K1169,SSP!$B$2:$D$113,3,FALSE)</f>
        <v>0.47999999999999932</v>
      </c>
      <c r="Z1169" s="3">
        <f>EXP(Ferez!$B$8+Ferez!$B$9*LN(X1169)+Ferez!$B$10*LN(O1169)+Ferez!$B$11*LN(Y1169))</f>
        <v>0.89953844648068015</v>
      </c>
      <c r="AA1169" s="3">
        <f>EXP(Ferez!$C$8+Ferez!$C$9*LN(Z1169))</f>
        <v>0.69301408920516305</v>
      </c>
      <c r="AB1169" s="3">
        <f>Ferez!$D$8+Ferez!$D$9*Z1169+Ferez!$D$10*AA1169</f>
        <v>0.43445054953031925</v>
      </c>
      <c r="AC1169" s="3">
        <f t="shared" si="171"/>
        <v>2.0270030852161627</v>
      </c>
      <c r="AD1169" s="3">
        <f>AC1169*Ferez!$D$19</f>
        <v>1.0135015426080813</v>
      </c>
      <c r="AE1169" s="3">
        <f>(AD1169/1000)*(10000/Ferez!$D$21)</f>
        <v>2.5337538565202031E-2</v>
      </c>
      <c r="AF1169" s="3">
        <f t="shared" si="172"/>
        <v>1.3339889960109994</v>
      </c>
      <c r="AG1169" s="3">
        <f>AF1169*Ferez!$D$19</f>
        <v>0.6669944980054997</v>
      </c>
      <c r="AH1169" s="3">
        <f>(AG1169/1000)*(10000/Ferez!$D$21)</f>
        <v>1.6674862450137492E-2</v>
      </c>
      <c r="AI1169" s="3">
        <f>AE1169*Ferez!$D$20</f>
        <v>9.2904308072407446E-2</v>
      </c>
    </row>
    <row r="1170" spans="1:35" x14ac:dyDescent="0.25">
      <c r="A1170" s="4">
        <v>1875</v>
      </c>
      <c r="B1170" s="21" t="s">
        <v>3522</v>
      </c>
      <c r="C1170" s="104">
        <v>6</v>
      </c>
      <c r="D1170" s="22" t="s">
        <v>2873</v>
      </c>
      <c r="E1170" s="100">
        <v>42719</v>
      </c>
      <c r="F1170" s="100">
        <v>44204</v>
      </c>
      <c r="G1170" s="105">
        <v>4.0999999999999996</v>
      </c>
      <c r="H1170" s="20" t="s">
        <v>2874</v>
      </c>
      <c r="I1170" s="20" t="s">
        <v>2881</v>
      </c>
      <c r="J1170" s="13">
        <v>4154</v>
      </c>
      <c r="K1170" t="s">
        <v>173</v>
      </c>
      <c r="L1170" t="s">
        <v>172</v>
      </c>
      <c r="M1170" s="20" t="str">
        <f t="shared" si="166"/>
        <v>S</v>
      </c>
      <c r="N1170" s="3">
        <v>5.8</v>
      </c>
      <c r="O1170" s="23">
        <f t="shared" si="167"/>
        <v>3.62</v>
      </c>
      <c r="P1170" s="3">
        <v>10.6</v>
      </c>
      <c r="Q1170" s="3">
        <f>VLOOKUP(J1170,Aux_H_adj!$X$2:$Y$922,2,FALSE)</f>
        <v>9.4</v>
      </c>
      <c r="R1170" s="3">
        <f>VLOOKUP(J1170,Aux_H_adj!$X$2:$Z$922,3,FALSE)</f>
        <v>14.6</v>
      </c>
      <c r="S1170" s="3">
        <f t="shared" si="164"/>
        <v>3.3740847935481812</v>
      </c>
      <c r="T1170" s="3">
        <v>43.6</v>
      </c>
      <c r="U1170" s="23">
        <f t="shared" si="168"/>
        <v>12.92</v>
      </c>
      <c r="V1170" s="3">
        <f t="shared" si="165"/>
        <v>4.1125637294945756</v>
      </c>
      <c r="W1170" s="27">
        <f t="shared" si="169"/>
        <v>8.9999999999999998E-4</v>
      </c>
      <c r="X1170" s="27">
        <f t="shared" si="170"/>
        <v>1.2999999999999999E-3</v>
      </c>
      <c r="Y1170" s="3">
        <f>VLOOKUP(K1170,SSP!$B$2:$D$113,3,FALSE)</f>
        <v>0.47999999999999932</v>
      </c>
      <c r="Z1170" s="3">
        <f>EXP(Ferez!$B$8+Ferez!$B$9*LN(X1170)+Ferez!$B$10*LN(O1170)+Ferez!$B$11*LN(Y1170))</f>
        <v>1.2785284471445604</v>
      </c>
      <c r="AA1170" s="3">
        <f>EXP(Ferez!$C$8+Ferez!$C$9*LN(Z1170))</f>
        <v>0.89956791535553582</v>
      </c>
      <c r="AB1170" s="3">
        <f>Ferez!$D$8+Ferez!$D$9*Z1170+Ferez!$D$10*AA1170</f>
        <v>0.46326103862129803</v>
      </c>
      <c r="AC1170" s="3">
        <f t="shared" si="171"/>
        <v>2.6413574011213941</v>
      </c>
      <c r="AD1170" s="3">
        <f>AC1170*Ferez!$D$19</f>
        <v>1.320678700560697</v>
      </c>
      <c r="AE1170" s="3">
        <f>(AD1170/1000)*(10000/Ferez!$D$21)</f>
        <v>3.3016967514017427E-2</v>
      </c>
      <c r="AF1170" s="3">
        <f t="shared" si="172"/>
        <v>1.7417894857658585</v>
      </c>
      <c r="AG1170" s="3">
        <f>AF1170*Ferez!$D$19</f>
        <v>0.87089474288292923</v>
      </c>
      <c r="AH1170" s="3">
        <f>(AG1170/1000)*(10000/Ferez!$D$21)</f>
        <v>2.1772368572073229E-2</v>
      </c>
      <c r="AI1170" s="3">
        <f>AE1170*Ferez!$D$20</f>
        <v>0.12106221421806389</v>
      </c>
    </row>
    <row r="1171" spans="1:35" x14ac:dyDescent="0.25">
      <c r="A1171" s="4">
        <v>1876</v>
      </c>
      <c r="B1171" s="21" t="s">
        <v>3522</v>
      </c>
      <c r="C1171" s="104">
        <v>6</v>
      </c>
      <c r="D1171" s="22" t="s">
        <v>2873</v>
      </c>
      <c r="E1171" s="100">
        <v>42719</v>
      </c>
      <c r="F1171" s="100">
        <v>44204</v>
      </c>
      <c r="G1171" s="105">
        <v>4.0999999999999996</v>
      </c>
      <c r="H1171" s="20" t="s">
        <v>2874</v>
      </c>
      <c r="I1171" s="20" t="s">
        <v>2882</v>
      </c>
      <c r="J1171" s="13">
        <v>4154</v>
      </c>
      <c r="K1171" t="s">
        <v>173</v>
      </c>
      <c r="L1171" t="s">
        <v>172</v>
      </c>
      <c r="M1171" s="20" t="str">
        <f t="shared" si="166"/>
        <v>S</v>
      </c>
      <c r="N1171" s="3">
        <v>5.8</v>
      </c>
      <c r="O1171" s="23">
        <f t="shared" si="167"/>
        <v>4.01</v>
      </c>
      <c r="P1171" s="3">
        <v>12</v>
      </c>
      <c r="Q1171" s="3">
        <f>VLOOKUP(J1171,Aux_H_adj!$X$2:$Y$922,2,FALSE)</f>
        <v>9.4</v>
      </c>
      <c r="R1171" s="3">
        <f>VLOOKUP(J1171,Aux_H_adj!$X$2:$Z$922,3,FALSE)</f>
        <v>14.6</v>
      </c>
      <c r="S1171" s="3">
        <f t="shared" si="164"/>
        <v>3.8197186342054881</v>
      </c>
      <c r="T1171" s="3">
        <v>43.6</v>
      </c>
      <c r="U1171" s="23">
        <f t="shared" si="168"/>
        <v>14.63</v>
      </c>
      <c r="V1171" s="3">
        <f t="shared" si="165"/>
        <v>4.656873634868858</v>
      </c>
      <c r="W1171" s="27">
        <f t="shared" si="169"/>
        <v>1.1000000000000001E-3</v>
      </c>
      <c r="X1171" s="27">
        <f t="shared" si="170"/>
        <v>1.6999999999999999E-3</v>
      </c>
      <c r="Y1171" s="3">
        <f>VLOOKUP(K1171,SSP!$B$2:$D$113,3,FALSE)</f>
        <v>0.47999999999999932</v>
      </c>
      <c r="Z1171" s="3">
        <f>EXP(Ferez!$B$8+Ferez!$B$9*LN(X1171)+Ferez!$B$10*LN(O1171)+Ferez!$B$11*LN(Y1171))</f>
        <v>1.8177110969690131</v>
      </c>
      <c r="AA1171" s="3">
        <f>EXP(Ferez!$C$8+Ferez!$C$9*LN(Z1171))</f>
        <v>1.1679323941618949</v>
      </c>
      <c r="AB1171" s="3">
        <f>Ferez!$D$8+Ferez!$D$9*Z1171+Ferez!$D$10*AA1171</f>
        <v>0.5064475110135197</v>
      </c>
      <c r="AC1171" s="3">
        <f t="shared" si="171"/>
        <v>3.4920910021444276</v>
      </c>
      <c r="AD1171" s="3">
        <f>AC1171*Ferez!$D$19</f>
        <v>1.7460455010722138</v>
      </c>
      <c r="AE1171" s="3">
        <f>(AD1171/1000)*(10000/Ferez!$D$21)</f>
        <v>4.3651137526805342E-2</v>
      </c>
      <c r="AF1171" s="3">
        <f t="shared" si="172"/>
        <v>2.3241586079825329</v>
      </c>
      <c r="AG1171" s="3">
        <f>AF1171*Ferez!$D$19</f>
        <v>1.1620793039912665</v>
      </c>
      <c r="AH1171" s="3">
        <f>(AG1171/1000)*(10000/Ferez!$D$21)</f>
        <v>2.9051982599781662E-2</v>
      </c>
      <c r="AI1171" s="3">
        <f>AE1171*Ferez!$D$20</f>
        <v>0.16005417093161958</v>
      </c>
    </row>
    <row r="1172" spans="1:35" x14ac:dyDescent="0.25">
      <c r="A1172" s="4">
        <v>1877</v>
      </c>
      <c r="B1172" s="21" t="s">
        <v>3522</v>
      </c>
      <c r="C1172" s="104">
        <v>6</v>
      </c>
      <c r="D1172" s="22" t="s">
        <v>2873</v>
      </c>
      <c r="E1172" s="100">
        <v>42719</v>
      </c>
      <c r="F1172" s="100">
        <v>44204</v>
      </c>
      <c r="G1172" s="105">
        <v>4.0999999999999996</v>
      </c>
      <c r="H1172" s="20" t="s">
        <v>2874</v>
      </c>
      <c r="I1172" s="20" t="s">
        <v>2883</v>
      </c>
      <c r="J1172" s="13">
        <v>4154</v>
      </c>
      <c r="K1172" t="s">
        <v>173</v>
      </c>
      <c r="L1172" t="s">
        <v>172</v>
      </c>
      <c r="M1172" s="20" t="str">
        <f t="shared" si="166"/>
        <v>S</v>
      </c>
      <c r="N1172" s="3">
        <v>5.8</v>
      </c>
      <c r="O1172" s="23">
        <f t="shared" si="167"/>
        <v>3.41</v>
      </c>
      <c r="P1172" s="3">
        <v>9.9</v>
      </c>
      <c r="Q1172" s="3">
        <f>VLOOKUP(J1172,Aux_H_adj!$X$2:$Y$922,2,FALSE)</f>
        <v>9.4</v>
      </c>
      <c r="R1172" s="3">
        <f>VLOOKUP(J1172,Aux_H_adj!$X$2:$Z$922,3,FALSE)</f>
        <v>14.6</v>
      </c>
      <c r="S1172" s="3">
        <f t="shared" si="164"/>
        <v>3.1512678732195281</v>
      </c>
      <c r="T1172" s="3">
        <v>43.6</v>
      </c>
      <c r="U1172" s="23">
        <f t="shared" si="168"/>
        <v>12.07</v>
      </c>
      <c r="V1172" s="3">
        <f t="shared" si="165"/>
        <v>3.8420003262383537</v>
      </c>
      <c r="W1172" s="27">
        <f t="shared" si="169"/>
        <v>8.0000000000000004E-4</v>
      </c>
      <c r="X1172" s="27">
        <f t="shared" si="170"/>
        <v>1.1999999999999999E-3</v>
      </c>
      <c r="Y1172" s="3">
        <f>VLOOKUP(K1172,SSP!$B$2:$D$113,3,FALSE)</f>
        <v>0.47999999999999932</v>
      </c>
      <c r="Z1172" s="3">
        <f>EXP(Ferez!$B$8+Ferez!$B$9*LN(X1172)+Ferez!$B$10*LN(O1172)+Ferez!$B$11*LN(Y1172))</f>
        <v>1.1192010637323311</v>
      </c>
      <c r="AA1172" s="3">
        <f>EXP(Ferez!$C$8+Ferez!$C$9*LN(Z1172))</f>
        <v>0.81497896319516805</v>
      </c>
      <c r="AB1172" s="3">
        <f>Ferez!$D$8+Ferez!$D$9*Z1172+Ferez!$D$10*AA1172</f>
        <v>0.45095543664302667</v>
      </c>
      <c r="AC1172" s="3">
        <f t="shared" si="171"/>
        <v>2.385135463570526</v>
      </c>
      <c r="AD1172" s="3">
        <f>AC1172*Ferez!$D$19</f>
        <v>1.192567731785263</v>
      </c>
      <c r="AE1172" s="3">
        <f>(AD1172/1000)*(10000/Ferez!$D$21)</f>
        <v>2.9814193294631579E-2</v>
      </c>
      <c r="AF1172" s="3">
        <f t="shared" si="172"/>
        <v>1.5701565003753577</v>
      </c>
      <c r="AG1172" s="3">
        <f>AF1172*Ferez!$D$19</f>
        <v>0.78507825018767885</v>
      </c>
      <c r="AH1172" s="3">
        <f>(AG1172/1000)*(10000/Ferez!$D$21)</f>
        <v>1.9626956254691973E-2</v>
      </c>
      <c r="AI1172" s="3">
        <f>AE1172*Ferez!$D$20</f>
        <v>0.10931870874698245</v>
      </c>
    </row>
    <row r="1173" spans="1:35" x14ac:dyDescent="0.25">
      <c r="A1173" s="4">
        <v>2061</v>
      </c>
      <c r="B1173" s="21" t="s">
        <v>3522</v>
      </c>
      <c r="C1173" s="104">
        <v>6</v>
      </c>
      <c r="D1173" s="22" t="s">
        <v>2985</v>
      </c>
      <c r="E1173" s="100">
        <v>42719</v>
      </c>
      <c r="F1173" s="100">
        <v>44204</v>
      </c>
      <c r="G1173" s="105">
        <v>4.0999999999999996</v>
      </c>
      <c r="H1173" s="20" t="s">
        <v>3134</v>
      </c>
      <c r="I1173" s="20" t="s">
        <v>3135</v>
      </c>
      <c r="J1173" s="13">
        <v>3862</v>
      </c>
      <c r="K1173" t="s">
        <v>79</v>
      </c>
      <c r="L1173" t="s">
        <v>78</v>
      </c>
      <c r="M1173" s="20" t="str">
        <f t="shared" si="166"/>
        <v>S</v>
      </c>
      <c r="N1173" s="3">
        <v>7</v>
      </c>
      <c r="O1173" s="23">
        <f t="shared" si="167"/>
        <v>5.95</v>
      </c>
      <c r="P1173" s="3">
        <v>22.4</v>
      </c>
      <c r="Q1173" s="3">
        <f>VLOOKUP(J1173,Aux_H_adj!$X$2:$Y$922,2,FALSE)</f>
        <v>13.4</v>
      </c>
      <c r="R1173" s="3">
        <f>VLOOKUP(J1173,Aux_H_adj!$X$2:$Z$922,3,FALSE)</f>
        <v>32.4</v>
      </c>
      <c r="S1173" s="3">
        <f t="shared" si="164"/>
        <v>7.130141450516911</v>
      </c>
      <c r="T1173" s="3">
        <v>118.5</v>
      </c>
      <c r="U1173" s="23">
        <f t="shared" si="168"/>
        <v>27.31</v>
      </c>
      <c r="V1173" s="3">
        <f t="shared" si="165"/>
        <v>8.6930429916793237</v>
      </c>
      <c r="W1173" s="27">
        <f t="shared" si="169"/>
        <v>4.0000000000000001E-3</v>
      </c>
      <c r="X1173" s="27">
        <f t="shared" si="170"/>
        <v>5.8999999999999999E-3</v>
      </c>
      <c r="Y1173" s="3">
        <f>VLOOKUP(K1173,SSP!$B$2:$D$113,3,FALSE)</f>
        <v>0.31000000000000155</v>
      </c>
      <c r="Z1173" s="3">
        <f>EXP(Ferez!$B$8+Ferez!$B$9*LN(X1173)+Ferez!$B$10*LN(O1173)+Ferez!$B$11*LN(Y1173))</f>
        <v>5.5061266106843432</v>
      </c>
      <c r="AA1173" s="3">
        <f>EXP(Ferez!$C$8+Ferez!$C$9*LN(Z1173))</f>
        <v>2.6579309560937978</v>
      </c>
      <c r="AB1173" s="3">
        <f>Ferez!$D$8+Ferez!$D$9*Z1173+Ferez!$D$10*AA1173</f>
        <v>0.83169182734587377</v>
      </c>
      <c r="AC1173" s="3">
        <f t="shared" si="171"/>
        <v>8.9957493941240152</v>
      </c>
      <c r="AD1173" s="3">
        <f>AC1173*Ferez!$D$19</f>
        <v>4.4978746970620076</v>
      </c>
      <c r="AE1173" s="3">
        <f>(AD1173/1000)*(10000/Ferez!$D$21)</f>
        <v>0.11244686742655019</v>
      </c>
      <c r="AF1173" s="3">
        <f t="shared" si="172"/>
        <v>6.3378184380302169</v>
      </c>
      <c r="AG1173" s="3">
        <f>AF1173*Ferez!$D$19</f>
        <v>3.1689092190151085</v>
      </c>
      <c r="AH1173" s="3">
        <f>(AG1173/1000)*(10000/Ferez!$D$21)</f>
        <v>7.9222730475377701E-2</v>
      </c>
      <c r="AI1173" s="3">
        <f>AE1173*Ferez!$D$20</f>
        <v>0.41230518056401733</v>
      </c>
    </row>
    <row r="1174" spans="1:35" x14ac:dyDescent="0.25">
      <c r="A1174" s="4">
        <v>2062</v>
      </c>
      <c r="B1174" s="21" t="s">
        <v>3522</v>
      </c>
      <c r="C1174" s="104">
        <v>6</v>
      </c>
      <c r="D1174" s="22" t="s">
        <v>2985</v>
      </c>
      <c r="E1174" s="100">
        <v>42719</v>
      </c>
      <c r="F1174" s="100">
        <v>44204</v>
      </c>
      <c r="G1174" s="105">
        <v>4.0999999999999996</v>
      </c>
      <c r="H1174" s="20" t="s">
        <v>3134</v>
      </c>
      <c r="I1174" s="20" t="s">
        <v>3136</v>
      </c>
      <c r="J1174" s="13">
        <v>3862</v>
      </c>
      <c r="K1174" t="s">
        <v>79</v>
      </c>
      <c r="L1174" t="s">
        <v>78</v>
      </c>
      <c r="M1174" s="20" t="str">
        <f t="shared" si="166"/>
        <v>S</v>
      </c>
      <c r="N1174" s="3">
        <v>7</v>
      </c>
      <c r="O1174" s="23">
        <f t="shared" si="167"/>
        <v>5.75</v>
      </c>
      <c r="P1174" s="3">
        <v>21</v>
      </c>
      <c r="Q1174" s="3">
        <f>VLOOKUP(J1174,Aux_H_adj!$X$2:$Y$922,2,FALSE)</f>
        <v>13.4</v>
      </c>
      <c r="R1174" s="3">
        <f>VLOOKUP(J1174,Aux_H_adj!$X$2:$Z$922,3,FALSE)</f>
        <v>32.4</v>
      </c>
      <c r="S1174" s="3">
        <f t="shared" si="164"/>
        <v>6.6845076098596046</v>
      </c>
      <c r="T1174" s="3">
        <v>118.5</v>
      </c>
      <c r="U1174" s="23">
        <f t="shared" si="168"/>
        <v>25.6</v>
      </c>
      <c r="V1174" s="3">
        <f t="shared" si="165"/>
        <v>8.1487330863050413</v>
      </c>
      <c r="W1174" s="27">
        <f t="shared" si="169"/>
        <v>3.5000000000000001E-3</v>
      </c>
      <c r="X1174" s="27">
        <f t="shared" si="170"/>
        <v>5.1999999999999998E-3</v>
      </c>
      <c r="Y1174" s="3">
        <f>VLOOKUP(K1174,SSP!$B$2:$D$113,3,FALSE)</f>
        <v>0.31000000000000155</v>
      </c>
      <c r="Z1174" s="3">
        <f>EXP(Ferez!$B$8+Ferez!$B$9*LN(X1174)+Ferez!$B$10*LN(O1174)+Ferez!$B$11*LN(Y1174))</f>
        <v>4.728686352670497</v>
      </c>
      <c r="AA1174" s="3">
        <f>EXP(Ferez!$C$8+Ferez!$C$9*LN(Z1174))</f>
        <v>2.3740795132589323</v>
      </c>
      <c r="AB1174" s="3">
        <f>Ferez!$D$8+Ferez!$D$9*Z1174+Ferez!$D$10*AA1174</f>
        <v>0.76053257260881257</v>
      </c>
      <c r="AC1174" s="3">
        <f t="shared" si="171"/>
        <v>7.8632984385382416</v>
      </c>
      <c r="AD1174" s="3">
        <f>AC1174*Ferez!$D$19</f>
        <v>3.9316492192691208</v>
      </c>
      <c r="AE1174" s="3">
        <f>(AD1174/1000)*(10000/Ferez!$D$21)</f>
        <v>9.8291230481728026E-2</v>
      </c>
      <c r="AF1174" s="3">
        <f t="shared" si="172"/>
        <v>5.4892189252793093</v>
      </c>
      <c r="AG1174" s="3">
        <f>AF1174*Ferez!$D$19</f>
        <v>2.7446094626396547</v>
      </c>
      <c r="AH1174" s="3">
        <f>(AG1174/1000)*(10000/Ferez!$D$21)</f>
        <v>6.8615236565991375E-2</v>
      </c>
      <c r="AI1174" s="3">
        <f>AE1174*Ferez!$D$20</f>
        <v>0.36040117843300273</v>
      </c>
    </row>
    <row r="1175" spans="1:35" x14ac:dyDescent="0.25">
      <c r="A1175" s="4">
        <v>2063</v>
      </c>
      <c r="B1175" s="21" t="s">
        <v>3522</v>
      </c>
      <c r="C1175" s="104">
        <v>6</v>
      </c>
      <c r="D1175" s="22" t="s">
        <v>2985</v>
      </c>
      <c r="E1175" s="100">
        <v>42719</v>
      </c>
      <c r="F1175" s="100">
        <v>44204</v>
      </c>
      <c r="G1175" s="105">
        <v>4.0999999999999996</v>
      </c>
      <c r="H1175" s="20" t="s">
        <v>3134</v>
      </c>
      <c r="I1175" s="20" t="s">
        <v>3137</v>
      </c>
      <c r="J1175" s="13">
        <v>3862</v>
      </c>
      <c r="K1175" t="s">
        <v>79</v>
      </c>
      <c r="L1175" t="s">
        <v>78</v>
      </c>
      <c r="M1175" s="20" t="str">
        <f t="shared" si="166"/>
        <v>S</v>
      </c>
      <c r="N1175" s="3">
        <v>7</v>
      </c>
      <c r="O1175" s="23">
        <f t="shared" si="167"/>
        <v>6.93</v>
      </c>
      <c r="P1175" s="3">
        <v>30.7</v>
      </c>
      <c r="Q1175" s="3">
        <f>VLOOKUP(J1175,Aux_H_adj!$X$2:$Y$922,2,FALSE)</f>
        <v>13.4</v>
      </c>
      <c r="R1175" s="3">
        <f>VLOOKUP(J1175,Aux_H_adj!$X$2:$Z$922,3,FALSE)</f>
        <v>32.4</v>
      </c>
      <c r="S1175" s="3">
        <f t="shared" si="164"/>
        <v>9.7721135058423734</v>
      </c>
      <c r="T1175" s="3">
        <v>118.5</v>
      </c>
      <c r="U1175" s="23">
        <f t="shared" si="168"/>
        <v>37.43</v>
      </c>
      <c r="V1175" s="3">
        <f t="shared" si="165"/>
        <v>11.914339039859286</v>
      </c>
      <c r="W1175" s="27">
        <f t="shared" si="169"/>
        <v>7.4999999999999997E-3</v>
      </c>
      <c r="X1175" s="27">
        <f t="shared" si="170"/>
        <v>1.11E-2</v>
      </c>
      <c r="Y1175" s="3">
        <f>VLOOKUP(K1175,SSP!$B$2:$D$113,3,FALSE)</f>
        <v>0.31000000000000155</v>
      </c>
      <c r="Z1175" s="3">
        <f>EXP(Ferez!$B$8+Ferez!$B$9*LN(X1175)+Ferez!$B$10*LN(O1175)+Ferez!$B$11*LN(Y1175))</f>
        <v>11.584298648249597</v>
      </c>
      <c r="AA1175" s="3">
        <f>EXP(Ferez!$C$8+Ferez!$C$9*LN(Z1175))</f>
        <v>4.6154864461869352</v>
      </c>
      <c r="AB1175" s="3">
        <f>Ferez!$D$8+Ferez!$D$9*Z1175+Ferez!$D$10*AA1175</f>
        <v>1.4105873353309453</v>
      </c>
      <c r="AC1175" s="3">
        <f t="shared" si="171"/>
        <v>17.610372429767477</v>
      </c>
      <c r="AD1175" s="3">
        <f>AC1175*Ferez!$D$19</f>
        <v>8.8051862148837383</v>
      </c>
      <c r="AE1175" s="3">
        <f>(AD1175/1000)*(10000/Ferez!$D$21)</f>
        <v>0.22012965537209347</v>
      </c>
      <c r="AF1175" s="3">
        <f t="shared" si="172"/>
        <v>12.994885983580541</v>
      </c>
      <c r="AG1175" s="3">
        <f>AF1175*Ferez!$D$19</f>
        <v>6.4974429917902707</v>
      </c>
      <c r="AH1175" s="3">
        <f>(AG1175/1000)*(10000/Ferez!$D$21)</f>
        <v>0.16243607479475677</v>
      </c>
      <c r="AI1175" s="3">
        <f>AE1175*Ferez!$D$20</f>
        <v>0.80714206969767599</v>
      </c>
    </row>
    <row r="1176" spans="1:35" x14ac:dyDescent="0.25">
      <c r="A1176" s="4">
        <v>2064</v>
      </c>
      <c r="B1176" s="21" t="s">
        <v>3522</v>
      </c>
      <c r="C1176" s="104">
        <v>6</v>
      </c>
      <c r="D1176" s="22" t="s">
        <v>2985</v>
      </c>
      <c r="E1176" s="100">
        <v>42719</v>
      </c>
      <c r="F1176" s="100">
        <v>44204</v>
      </c>
      <c r="G1176" s="105">
        <v>4.0999999999999996</v>
      </c>
      <c r="H1176" s="20" t="s">
        <v>3134</v>
      </c>
      <c r="I1176" s="20" t="s">
        <v>3138</v>
      </c>
      <c r="J1176" s="13">
        <v>3862</v>
      </c>
      <c r="K1176" t="s">
        <v>79</v>
      </c>
      <c r="L1176" t="s">
        <v>78</v>
      </c>
      <c r="M1176" s="20" t="str">
        <f t="shared" si="166"/>
        <v>S</v>
      </c>
      <c r="N1176" s="3">
        <v>7</v>
      </c>
      <c r="O1176" s="23">
        <f t="shared" si="167"/>
        <v>5.94</v>
      </c>
      <c r="P1176" s="3">
        <v>22.3</v>
      </c>
      <c r="Q1176" s="3">
        <f>VLOOKUP(J1176,Aux_H_adj!$X$2:$Y$922,2,FALSE)</f>
        <v>13.4</v>
      </c>
      <c r="R1176" s="3">
        <f>VLOOKUP(J1176,Aux_H_adj!$X$2:$Z$922,3,FALSE)</f>
        <v>32.4</v>
      </c>
      <c r="S1176" s="3">
        <f t="shared" si="164"/>
        <v>7.0983104618985324</v>
      </c>
      <c r="T1176" s="3">
        <v>118.5</v>
      </c>
      <c r="U1176" s="23">
        <f t="shared" si="168"/>
        <v>27.19</v>
      </c>
      <c r="V1176" s="3">
        <f t="shared" si="165"/>
        <v>8.6548458053372688</v>
      </c>
      <c r="W1176" s="27">
        <f t="shared" si="169"/>
        <v>4.0000000000000001E-3</v>
      </c>
      <c r="X1176" s="27">
        <f t="shared" si="170"/>
        <v>5.8999999999999999E-3</v>
      </c>
      <c r="Y1176" s="3">
        <f>VLOOKUP(K1176,SSP!$B$2:$D$113,3,FALSE)</f>
        <v>0.31000000000000155</v>
      </c>
      <c r="Z1176" s="3">
        <f>EXP(Ferez!$B$8+Ferez!$B$9*LN(X1176)+Ferez!$B$10*LN(O1176)+Ferez!$B$11*LN(Y1176))</f>
        <v>5.4972288845308501</v>
      </c>
      <c r="AA1176" s="3">
        <f>EXP(Ferez!$C$8+Ferez!$C$9*LN(Z1176))</f>
        <v>2.6547434319843708</v>
      </c>
      <c r="AB1176" s="3">
        <f>Ferez!$D$8+Ferez!$D$9*Z1176+Ferez!$D$10*AA1176</f>
        <v>0.83087214638044737</v>
      </c>
      <c r="AC1176" s="3">
        <f t="shared" si="171"/>
        <v>8.9828444628956667</v>
      </c>
      <c r="AD1176" s="3">
        <f>AC1176*Ferez!$D$19</f>
        <v>4.4914222314478334</v>
      </c>
      <c r="AE1176" s="3">
        <f>(AD1176/1000)*(10000/Ferez!$D$21)</f>
        <v>0.11228555578619583</v>
      </c>
      <c r="AF1176" s="3">
        <f t="shared" si="172"/>
        <v>6.3281010309112977</v>
      </c>
      <c r="AG1176" s="3">
        <f>AF1176*Ferez!$D$19</f>
        <v>3.1640505154556489</v>
      </c>
      <c r="AH1176" s="3">
        <f>(AG1176/1000)*(10000/Ferez!$D$21)</f>
        <v>7.910126288639123E-2</v>
      </c>
      <c r="AI1176" s="3">
        <f>AE1176*Ferez!$D$20</f>
        <v>0.41171370454938466</v>
      </c>
    </row>
    <row r="1177" spans="1:35" x14ac:dyDescent="0.25">
      <c r="A1177" s="4">
        <v>2065</v>
      </c>
      <c r="B1177" s="21" t="s">
        <v>3522</v>
      </c>
      <c r="C1177" s="104">
        <v>6</v>
      </c>
      <c r="D1177" s="22" t="s">
        <v>2985</v>
      </c>
      <c r="E1177" s="100">
        <v>42719</v>
      </c>
      <c r="F1177" s="100">
        <v>44204</v>
      </c>
      <c r="G1177" s="105">
        <v>4.0999999999999996</v>
      </c>
      <c r="H1177" s="20" t="s">
        <v>3134</v>
      </c>
      <c r="I1177" s="20" t="s">
        <v>3139</v>
      </c>
      <c r="J1177" s="13">
        <v>3862</v>
      </c>
      <c r="K1177" t="s">
        <v>79</v>
      </c>
      <c r="L1177" t="s">
        <v>78</v>
      </c>
      <c r="M1177" s="20" t="str">
        <f t="shared" si="166"/>
        <v>S</v>
      </c>
      <c r="N1177" s="3">
        <v>7</v>
      </c>
      <c r="O1177" s="23">
        <f t="shared" si="167"/>
        <v>7</v>
      </c>
      <c r="P1177" s="3">
        <v>32.4</v>
      </c>
      <c r="Q1177" s="3">
        <f>VLOOKUP(J1177,Aux_H_adj!$X$2:$Y$922,2,FALSE)</f>
        <v>13.4</v>
      </c>
      <c r="R1177" s="3">
        <f>VLOOKUP(J1177,Aux_H_adj!$X$2:$Z$922,3,FALSE)</f>
        <v>32.4</v>
      </c>
      <c r="S1177" s="3">
        <f t="shared" si="164"/>
        <v>10.313240312354818</v>
      </c>
      <c r="T1177" s="3">
        <v>118.5</v>
      </c>
      <c r="U1177" s="23">
        <f t="shared" si="168"/>
        <v>39.5</v>
      </c>
      <c r="V1177" s="3">
        <f t="shared" si="165"/>
        <v>12.573240504259733</v>
      </c>
      <c r="W1177" s="27">
        <f t="shared" si="169"/>
        <v>8.3999999999999995E-3</v>
      </c>
      <c r="X1177" s="27">
        <f t="shared" si="170"/>
        <v>1.24E-2</v>
      </c>
      <c r="Y1177" s="3">
        <f>VLOOKUP(K1177,SSP!$B$2:$D$113,3,FALSE)</f>
        <v>0.31000000000000155</v>
      </c>
      <c r="Z1177" s="3">
        <f>EXP(Ferez!$B$8+Ferez!$B$9*LN(X1177)+Ferez!$B$10*LN(O1177)+Ferez!$B$11*LN(Y1177))</f>
        <v>12.987237013221661</v>
      </c>
      <c r="AA1177" s="3">
        <f>EXP(Ferez!$C$8+Ferez!$C$9*LN(Z1177))</f>
        <v>5.0240514722148699</v>
      </c>
      <c r="AB1177" s="3">
        <f>Ferez!$D$8+Ferez!$D$9*Z1177+Ferez!$D$10*AA1177</f>
        <v>1.5479363070620304</v>
      </c>
      <c r="AC1177" s="3">
        <f t="shared" si="171"/>
        <v>19.559224792498561</v>
      </c>
      <c r="AD1177" s="3">
        <f>AC1177*Ferez!$D$19</f>
        <v>9.7796123962492807</v>
      </c>
      <c r="AE1177" s="3">
        <f>(AD1177/1000)*(10000/Ferez!$D$21)</f>
        <v>0.244490309906232</v>
      </c>
      <c r="AF1177" s="3">
        <f t="shared" si="172"/>
        <v>14.535173320283691</v>
      </c>
      <c r="AG1177" s="3">
        <f>AF1177*Ferez!$D$19</f>
        <v>7.2675866601418457</v>
      </c>
      <c r="AH1177" s="3">
        <f>(AG1177/1000)*(10000/Ferez!$D$21)</f>
        <v>0.18168966650354615</v>
      </c>
      <c r="AI1177" s="3">
        <f>AE1177*Ferez!$D$20</f>
        <v>0.89646446965618398</v>
      </c>
    </row>
    <row r="1178" spans="1:35" x14ac:dyDescent="0.25">
      <c r="A1178" s="4">
        <v>2066</v>
      </c>
      <c r="B1178" s="21" t="s">
        <v>3522</v>
      </c>
      <c r="C1178" s="104">
        <v>6</v>
      </c>
      <c r="D1178" s="22" t="s">
        <v>2985</v>
      </c>
      <c r="E1178" s="100">
        <v>42719</v>
      </c>
      <c r="F1178" s="100">
        <v>44204</v>
      </c>
      <c r="G1178" s="105">
        <v>4.0999999999999996</v>
      </c>
      <c r="H1178" s="20" t="s">
        <v>3134</v>
      </c>
      <c r="I1178" s="20" t="s">
        <v>3140</v>
      </c>
      <c r="J1178" s="13">
        <v>3862</v>
      </c>
      <c r="K1178" t="s">
        <v>79</v>
      </c>
      <c r="L1178" t="s">
        <v>78</v>
      </c>
      <c r="M1178" s="20" t="str">
        <f t="shared" si="166"/>
        <v>S</v>
      </c>
      <c r="N1178" s="3">
        <v>7</v>
      </c>
      <c r="O1178" s="23">
        <f t="shared" si="167"/>
        <v>5.94</v>
      </c>
      <c r="P1178" s="3">
        <v>22.3</v>
      </c>
      <c r="Q1178" s="3">
        <f>VLOOKUP(J1178,Aux_H_adj!$X$2:$Y$922,2,FALSE)</f>
        <v>13.4</v>
      </c>
      <c r="R1178" s="3">
        <f>VLOOKUP(J1178,Aux_H_adj!$X$2:$Z$922,3,FALSE)</f>
        <v>32.4</v>
      </c>
      <c r="S1178" s="3">
        <f t="shared" si="164"/>
        <v>7.0983104618985324</v>
      </c>
      <c r="T1178" s="3">
        <v>118.5</v>
      </c>
      <c r="U1178" s="23">
        <f t="shared" si="168"/>
        <v>27.19</v>
      </c>
      <c r="V1178" s="3">
        <f t="shared" si="165"/>
        <v>8.6548458053372688</v>
      </c>
      <c r="W1178" s="27">
        <f t="shared" si="169"/>
        <v>4.0000000000000001E-3</v>
      </c>
      <c r="X1178" s="27">
        <f t="shared" si="170"/>
        <v>5.8999999999999999E-3</v>
      </c>
      <c r="Y1178" s="3">
        <f>VLOOKUP(K1178,SSP!$B$2:$D$113,3,FALSE)</f>
        <v>0.31000000000000155</v>
      </c>
      <c r="Z1178" s="3">
        <f>EXP(Ferez!$B$8+Ferez!$B$9*LN(X1178)+Ferez!$B$10*LN(O1178)+Ferez!$B$11*LN(Y1178))</f>
        <v>5.4972288845308501</v>
      </c>
      <c r="AA1178" s="3">
        <f>EXP(Ferez!$C$8+Ferez!$C$9*LN(Z1178))</f>
        <v>2.6547434319843708</v>
      </c>
      <c r="AB1178" s="3">
        <f>Ferez!$D$8+Ferez!$D$9*Z1178+Ferez!$D$10*AA1178</f>
        <v>0.83087214638044737</v>
      </c>
      <c r="AC1178" s="3">
        <f t="shared" si="171"/>
        <v>8.9828444628956667</v>
      </c>
      <c r="AD1178" s="3">
        <f>AC1178*Ferez!$D$19</f>
        <v>4.4914222314478334</v>
      </c>
      <c r="AE1178" s="3">
        <f>(AD1178/1000)*(10000/Ferez!$D$21)</f>
        <v>0.11228555578619583</v>
      </c>
      <c r="AF1178" s="3">
        <f t="shared" si="172"/>
        <v>6.3281010309112977</v>
      </c>
      <c r="AG1178" s="3">
        <f>AF1178*Ferez!$D$19</f>
        <v>3.1640505154556489</v>
      </c>
      <c r="AH1178" s="3">
        <f>(AG1178/1000)*(10000/Ferez!$D$21)</f>
        <v>7.910126288639123E-2</v>
      </c>
      <c r="AI1178" s="3">
        <f>AE1178*Ferez!$D$20</f>
        <v>0.41171370454938466</v>
      </c>
    </row>
    <row r="1179" spans="1:35" x14ac:dyDescent="0.25">
      <c r="A1179" s="4">
        <v>2067</v>
      </c>
      <c r="B1179" s="21" t="s">
        <v>3522</v>
      </c>
      <c r="C1179" s="104">
        <v>6</v>
      </c>
      <c r="D1179" s="22" t="s">
        <v>2985</v>
      </c>
      <c r="E1179" s="100">
        <v>42719</v>
      </c>
      <c r="F1179" s="100">
        <v>44204</v>
      </c>
      <c r="G1179" s="105">
        <v>4.0999999999999996</v>
      </c>
      <c r="H1179" s="20" t="s">
        <v>3134</v>
      </c>
      <c r="I1179" s="20" t="s">
        <v>3141</v>
      </c>
      <c r="J1179" s="13">
        <v>3862</v>
      </c>
      <c r="K1179" t="s">
        <v>79</v>
      </c>
      <c r="L1179" t="s">
        <v>78</v>
      </c>
      <c r="M1179" s="20" t="str">
        <f t="shared" si="166"/>
        <v>S</v>
      </c>
      <c r="N1179" s="3">
        <v>7</v>
      </c>
      <c r="O1179" s="23">
        <f t="shared" si="167"/>
        <v>4.3499999999999996</v>
      </c>
      <c r="P1179" s="3">
        <v>13.4</v>
      </c>
      <c r="Q1179" s="3">
        <f>VLOOKUP(J1179,Aux_H_adj!$X$2:$Y$922,2,FALSE)</f>
        <v>13.4</v>
      </c>
      <c r="R1179" s="3">
        <f>VLOOKUP(J1179,Aux_H_adj!$X$2:$Z$922,3,FALSE)</f>
        <v>32.4</v>
      </c>
      <c r="S1179" s="3">
        <f t="shared" si="164"/>
        <v>4.2653524748627953</v>
      </c>
      <c r="T1179" s="3">
        <v>118.5</v>
      </c>
      <c r="U1179" s="23">
        <f t="shared" si="168"/>
        <v>16.34</v>
      </c>
      <c r="V1179" s="3">
        <f t="shared" si="165"/>
        <v>5.2011835402431394</v>
      </c>
      <c r="W1179" s="27">
        <f t="shared" si="169"/>
        <v>1.4E-3</v>
      </c>
      <c r="X1179" s="27">
        <f t="shared" si="170"/>
        <v>2.0999999999999999E-3</v>
      </c>
      <c r="Y1179" s="3">
        <f>VLOOKUP(K1179,SSP!$B$2:$D$113,3,FALSE)</f>
        <v>0.31000000000000155</v>
      </c>
      <c r="Z1179" s="3">
        <f>EXP(Ferez!$B$8+Ferez!$B$9*LN(X1179)+Ferez!$B$10*LN(O1179)+Ferez!$B$11*LN(Y1179))</f>
        <v>1.5350715855265535</v>
      </c>
      <c r="AA1179" s="3">
        <f>EXP(Ferez!$C$8+Ferez!$C$9*LN(Z1179))</f>
        <v>1.0302910016075415</v>
      </c>
      <c r="AB1179" s="3">
        <f>Ferez!$D$8+Ferez!$D$9*Z1179+Ferez!$D$10*AA1179</f>
        <v>0.48354746557701911</v>
      </c>
      <c r="AC1179" s="3">
        <f t="shared" si="171"/>
        <v>3.0489100527111139</v>
      </c>
      <c r="AD1179" s="3">
        <f>AC1179*Ferez!$D$19</f>
        <v>1.524455026355557</v>
      </c>
      <c r="AE1179" s="3">
        <f>(AD1179/1000)*(10000/Ferez!$D$21)</f>
        <v>3.8111375658888925E-2</v>
      </c>
      <c r="AF1179" s="3">
        <f t="shared" si="172"/>
        <v>2.0186190511035726</v>
      </c>
      <c r="AG1179" s="3">
        <f>AF1179*Ferez!$D$19</f>
        <v>1.0093095255517863</v>
      </c>
      <c r="AH1179" s="3">
        <f>(AG1179/1000)*(10000/Ferez!$D$21)</f>
        <v>2.5232738138794657E-2</v>
      </c>
      <c r="AI1179" s="3">
        <f>AE1179*Ferez!$D$20</f>
        <v>0.1397417107492594</v>
      </c>
    </row>
    <row r="1180" spans="1:35" x14ac:dyDescent="0.25">
      <c r="A1180" s="4">
        <v>2068</v>
      </c>
      <c r="B1180" s="21" t="s">
        <v>3522</v>
      </c>
      <c r="C1180" s="104">
        <v>6</v>
      </c>
      <c r="D1180" s="22" t="s">
        <v>2985</v>
      </c>
      <c r="E1180" s="100">
        <v>42719</v>
      </c>
      <c r="F1180" s="100">
        <v>44204</v>
      </c>
      <c r="G1180" s="105">
        <v>4.0999999999999996</v>
      </c>
      <c r="H1180" s="20" t="s">
        <v>3134</v>
      </c>
      <c r="I1180" s="20" t="s">
        <v>3142</v>
      </c>
      <c r="J1180" s="13">
        <v>3862</v>
      </c>
      <c r="K1180" t="s">
        <v>79</v>
      </c>
      <c r="L1180" t="s">
        <v>78</v>
      </c>
      <c r="M1180" s="20" t="str">
        <f t="shared" si="166"/>
        <v>S</v>
      </c>
      <c r="N1180" s="3">
        <v>7</v>
      </c>
      <c r="O1180" s="23">
        <f t="shared" si="167"/>
        <v>6.11</v>
      </c>
      <c r="P1180" s="3">
        <v>23.6</v>
      </c>
      <c r="Q1180" s="3">
        <f>VLOOKUP(J1180,Aux_H_adj!$X$2:$Y$922,2,FALSE)</f>
        <v>13.4</v>
      </c>
      <c r="R1180" s="3">
        <f>VLOOKUP(J1180,Aux_H_adj!$X$2:$Z$922,3,FALSE)</f>
        <v>32.4</v>
      </c>
      <c r="S1180" s="3">
        <f t="shared" si="164"/>
        <v>7.5121133139374603</v>
      </c>
      <c r="T1180" s="3">
        <v>118.5</v>
      </c>
      <c r="U1180" s="23">
        <f t="shared" si="168"/>
        <v>28.77</v>
      </c>
      <c r="V1180" s="3">
        <f t="shared" si="165"/>
        <v>9.1577754255076584</v>
      </c>
      <c r="W1180" s="27">
        <f t="shared" si="169"/>
        <v>4.4000000000000003E-3</v>
      </c>
      <c r="X1180" s="27">
        <f t="shared" si="170"/>
        <v>6.6E-3</v>
      </c>
      <c r="Y1180" s="3">
        <f>VLOOKUP(K1180,SSP!$B$2:$D$113,3,FALSE)</f>
        <v>0.31000000000000155</v>
      </c>
      <c r="Z1180" s="3">
        <f>EXP(Ferez!$B$8+Ferez!$B$9*LN(X1180)+Ferez!$B$10*LN(O1180)+Ferez!$B$11*LN(Y1180))</f>
        <v>6.2796777151895604</v>
      </c>
      <c r="AA1180" s="3">
        <f>EXP(Ferez!$C$8+Ferez!$C$9*LN(Z1180))</f>
        <v>2.9302429160824994</v>
      </c>
      <c r="AB1180" s="3">
        <f>Ferez!$D$8+Ferez!$D$9*Z1180+Ferez!$D$10*AA1180</f>
        <v>0.90336761152083467</v>
      </c>
      <c r="AC1180" s="3">
        <f t="shared" si="171"/>
        <v>10.113288242792894</v>
      </c>
      <c r="AD1180" s="3">
        <f>AC1180*Ferez!$D$19</f>
        <v>5.056644121396447</v>
      </c>
      <c r="AE1180" s="3">
        <f>(AD1180/1000)*(10000/Ferez!$D$21)</f>
        <v>0.12641610303491116</v>
      </c>
      <c r="AF1180" s="3">
        <f t="shared" si="172"/>
        <v>7.1830453267103955</v>
      </c>
      <c r="AG1180" s="3">
        <f>AF1180*Ferez!$D$19</f>
        <v>3.5915226633551978</v>
      </c>
      <c r="AH1180" s="3">
        <f>(AG1180/1000)*(10000/Ferez!$D$21)</f>
        <v>8.9788066583879944E-2</v>
      </c>
      <c r="AI1180" s="3">
        <f>AE1180*Ferez!$D$20</f>
        <v>0.46352571112800756</v>
      </c>
    </row>
    <row r="1181" spans="1:35" x14ac:dyDescent="0.25">
      <c r="A1181" s="4">
        <v>2069</v>
      </c>
      <c r="B1181" s="21" t="s">
        <v>3522</v>
      </c>
      <c r="C1181" s="104">
        <v>6</v>
      </c>
      <c r="D1181" s="22" t="s">
        <v>2985</v>
      </c>
      <c r="E1181" s="100">
        <v>42719</v>
      </c>
      <c r="F1181" s="100">
        <v>44204</v>
      </c>
      <c r="G1181" s="105">
        <v>4.0999999999999996</v>
      </c>
      <c r="H1181" s="20" t="s">
        <v>3134</v>
      </c>
      <c r="I1181" s="20" t="s">
        <v>3143</v>
      </c>
      <c r="J1181" s="13">
        <v>3862</v>
      </c>
      <c r="K1181" t="s">
        <v>79</v>
      </c>
      <c r="L1181" t="s">
        <v>78</v>
      </c>
      <c r="M1181" s="20" t="str">
        <f t="shared" si="166"/>
        <v>S</v>
      </c>
      <c r="N1181" s="3">
        <v>7</v>
      </c>
      <c r="O1181" s="23">
        <f t="shared" si="167"/>
        <v>6.01</v>
      </c>
      <c r="P1181" s="3">
        <v>22.8</v>
      </c>
      <c r="Q1181" s="3">
        <f>VLOOKUP(J1181,Aux_H_adj!$X$2:$Y$922,2,FALSE)</f>
        <v>13.4</v>
      </c>
      <c r="R1181" s="3">
        <f>VLOOKUP(J1181,Aux_H_adj!$X$2:$Z$922,3,FALSE)</f>
        <v>32.4</v>
      </c>
      <c r="S1181" s="3">
        <f t="shared" si="164"/>
        <v>7.2574654049904277</v>
      </c>
      <c r="T1181" s="3">
        <v>118.5</v>
      </c>
      <c r="U1181" s="23">
        <f t="shared" si="168"/>
        <v>27.8</v>
      </c>
      <c r="V1181" s="3">
        <f t="shared" si="165"/>
        <v>8.8490148359093812</v>
      </c>
      <c r="W1181" s="27">
        <f t="shared" si="169"/>
        <v>4.1000000000000003E-3</v>
      </c>
      <c r="X1181" s="27">
        <f t="shared" si="170"/>
        <v>6.1999999999999998E-3</v>
      </c>
      <c r="Y1181" s="3">
        <f>VLOOKUP(K1181,SSP!$B$2:$D$113,3,FALSE)</f>
        <v>0.31000000000000155</v>
      </c>
      <c r="Z1181" s="3">
        <f>EXP(Ferez!$B$8+Ferez!$B$9*LN(X1181)+Ferez!$B$10*LN(O1181)+Ferez!$B$11*LN(Y1181))</f>
        <v>5.8262552638327918</v>
      </c>
      <c r="AA1181" s="3">
        <f>EXP(Ferez!$C$8+Ferez!$C$9*LN(Z1181))</f>
        <v>2.7717502701007759</v>
      </c>
      <c r="AB1181" s="3">
        <f>Ferez!$D$8+Ferez!$D$9*Z1181+Ferez!$D$10*AA1181</f>
        <v>0.86125735171598283</v>
      </c>
      <c r="AC1181" s="3">
        <f t="shared" si="171"/>
        <v>9.4592628856495509</v>
      </c>
      <c r="AD1181" s="3">
        <f>AC1181*Ferez!$D$19</f>
        <v>4.7296314428247754</v>
      </c>
      <c r="AE1181" s="3">
        <f>(AD1181/1000)*(10000/Ferez!$D$21)</f>
        <v>0.1182407860706194</v>
      </c>
      <c r="AF1181" s="3">
        <f t="shared" si="172"/>
        <v>6.6875126155487745</v>
      </c>
      <c r="AG1181" s="3">
        <f>AF1181*Ferez!$D$19</f>
        <v>3.3437563077743873</v>
      </c>
      <c r="AH1181" s="3">
        <f>(AG1181/1000)*(10000/Ferez!$D$21)</f>
        <v>8.359390769435969E-2</v>
      </c>
      <c r="AI1181" s="3">
        <f>AE1181*Ferez!$D$20</f>
        <v>0.43354954892560443</v>
      </c>
    </row>
    <row r="1182" spans="1:35" x14ac:dyDescent="0.25">
      <c r="A1182" s="4">
        <v>2055</v>
      </c>
      <c r="B1182" s="21" t="s">
        <v>3522</v>
      </c>
      <c r="C1182" s="104">
        <v>6</v>
      </c>
      <c r="D1182" s="22" t="s">
        <v>2985</v>
      </c>
      <c r="E1182" s="100">
        <v>42719</v>
      </c>
      <c r="F1182" s="100">
        <v>44204</v>
      </c>
      <c r="G1182" s="105">
        <v>4.0999999999999996</v>
      </c>
      <c r="H1182" s="20" t="s">
        <v>3127</v>
      </c>
      <c r="I1182" s="20" t="s">
        <v>3128</v>
      </c>
      <c r="J1182" s="13">
        <v>3864</v>
      </c>
      <c r="K1182" t="s">
        <v>79</v>
      </c>
      <c r="L1182" t="s">
        <v>78</v>
      </c>
      <c r="M1182" s="20" t="str">
        <f t="shared" si="166"/>
        <v>S</v>
      </c>
      <c r="N1182" s="3">
        <v>7</v>
      </c>
      <c r="O1182" s="23">
        <f t="shared" si="167"/>
        <v>5.75</v>
      </c>
      <c r="P1182" s="3">
        <v>21</v>
      </c>
      <c r="Q1182" s="3">
        <f>VLOOKUP(J1182,Aux_H_adj!$X$2:$Y$922,2,FALSE)</f>
        <v>17.5</v>
      </c>
      <c r="R1182" s="3">
        <f>VLOOKUP(J1182,Aux_H_adj!$X$2:$Z$922,3,FALSE)</f>
        <v>25</v>
      </c>
      <c r="S1182" s="3">
        <f t="shared" si="164"/>
        <v>6.6845076098596046</v>
      </c>
      <c r="T1182" s="3">
        <v>85</v>
      </c>
      <c r="U1182" s="23">
        <f t="shared" si="168"/>
        <v>25.6</v>
      </c>
      <c r="V1182" s="3">
        <f t="shared" si="165"/>
        <v>8.1487330863050413</v>
      </c>
      <c r="W1182" s="27">
        <f t="shared" si="169"/>
        <v>3.5000000000000001E-3</v>
      </c>
      <c r="X1182" s="27">
        <f t="shared" si="170"/>
        <v>5.1999999999999998E-3</v>
      </c>
      <c r="Y1182" s="3">
        <f>VLOOKUP(K1182,SSP!$B$2:$D$113,3,FALSE)</f>
        <v>0.31000000000000155</v>
      </c>
      <c r="Z1182" s="3">
        <f>EXP(Ferez!$B$8+Ferez!$B$9*LN(X1182)+Ferez!$B$10*LN(O1182)+Ferez!$B$11*LN(Y1182))</f>
        <v>4.728686352670497</v>
      </c>
      <c r="AA1182" s="3">
        <f>EXP(Ferez!$C$8+Ferez!$C$9*LN(Z1182))</f>
        <v>2.3740795132589323</v>
      </c>
      <c r="AB1182" s="3">
        <f>Ferez!$D$8+Ferez!$D$9*Z1182+Ferez!$D$10*AA1182</f>
        <v>0.76053257260881257</v>
      </c>
      <c r="AC1182" s="3">
        <f t="shared" si="171"/>
        <v>7.8632984385382416</v>
      </c>
      <c r="AD1182" s="3">
        <f>AC1182*Ferez!$D$19</f>
        <v>3.9316492192691208</v>
      </c>
      <c r="AE1182" s="3">
        <f>(AD1182/1000)*(10000/Ferez!$D$21)</f>
        <v>9.8291230481728026E-2</v>
      </c>
      <c r="AF1182" s="3">
        <f t="shared" si="172"/>
        <v>5.4892189252793093</v>
      </c>
      <c r="AG1182" s="3">
        <f>AF1182*Ferez!$D$19</f>
        <v>2.7446094626396547</v>
      </c>
      <c r="AH1182" s="3">
        <f>(AG1182/1000)*(10000/Ferez!$D$21)</f>
        <v>6.8615236565991375E-2</v>
      </c>
      <c r="AI1182" s="3">
        <f>AE1182*Ferez!$D$20</f>
        <v>0.36040117843300273</v>
      </c>
    </row>
    <row r="1183" spans="1:35" x14ac:dyDescent="0.25">
      <c r="A1183" s="4">
        <v>2056</v>
      </c>
      <c r="B1183" s="21" t="s">
        <v>3522</v>
      </c>
      <c r="C1183" s="104">
        <v>6</v>
      </c>
      <c r="D1183" s="22" t="s">
        <v>2985</v>
      </c>
      <c r="E1183" s="100">
        <v>42719</v>
      </c>
      <c r="F1183" s="100">
        <v>44204</v>
      </c>
      <c r="G1183" s="105">
        <v>4.0999999999999996</v>
      </c>
      <c r="H1183" s="20" t="s">
        <v>3127</v>
      </c>
      <c r="I1183" s="20" t="s">
        <v>3129</v>
      </c>
      <c r="J1183" s="13">
        <v>3864</v>
      </c>
      <c r="K1183" t="s">
        <v>79</v>
      </c>
      <c r="L1183" t="s">
        <v>78</v>
      </c>
      <c r="M1183" s="20" t="str">
        <f t="shared" si="166"/>
        <v>S</v>
      </c>
      <c r="N1183" s="3">
        <v>7</v>
      </c>
      <c r="O1183" s="23">
        <f t="shared" si="167"/>
        <v>5.75</v>
      </c>
      <c r="P1183" s="3">
        <v>21</v>
      </c>
      <c r="Q1183" s="3">
        <f>VLOOKUP(J1183,Aux_H_adj!$X$2:$Y$922,2,FALSE)</f>
        <v>17.5</v>
      </c>
      <c r="R1183" s="3">
        <f>VLOOKUP(J1183,Aux_H_adj!$X$2:$Z$922,3,FALSE)</f>
        <v>25</v>
      </c>
      <c r="S1183" s="3">
        <f t="shared" si="164"/>
        <v>6.6845076098596046</v>
      </c>
      <c r="T1183" s="3">
        <v>85</v>
      </c>
      <c r="U1183" s="23">
        <f t="shared" si="168"/>
        <v>25.6</v>
      </c>
      <c r="V1183" s="3">
        <f t="shared" si="165"/>
        <v>8.1487330863050413</v>
      </c>
      <c r="W1183" s="27">
        <f t="shared" si="169"/>
        <v>3.5000000000000001E-3</v>
      </c>
      <c r="X1183" s="27">
        <f t="shared" si="170"/>
        <v>5.1999999999999998E-3</v>
      </c>
      <c r="Y1183" s="3">
        <f>VLOOKUP(K1183,SSP!$B$2:$D$113,3,FALSE)</f>
        <v>0.31000000000000155</v>
      </c>
      <c r="Z1183" s="3">
        <f>EXP(Ferez!$B$8+Ferez!$B$9*LN(X1183)+Ferez!$B$10*LN(O1183)+Ferez!$B$11*LN(Y1183))</f>
        <v>4.728686352670497</v>
      </c>
      <c r="AA1183" s="3">
        <f>EXP(Ferez!$C$8+Ferez!$C$9*LN(Z1183))</f>
        <v>2.3740795132589323</v>
      </c>
      <c r="AB1183" s="3">
        <f>Ferez!$D$8+Ferez!$D$9*Z1183+Ferez!$D$10*AA1183</f>
        <v>0.76053257260881257</v>
      </c>
      <c r="AC1183" s="3">
        <f t="shared" si="171"/>
        <v>7.8632984385382416</v>
      </c>
      <c r="AD1183" s="3">
        <f>AC1183*Ferez!$D$19</f>
        <v>3.9316492192691208</v>
      </c>
      <c r="AE1183" s="3">
        <f>(AD1183/1000)*(10000/Ferez!$D$21)</f>
        <v>9.8291230481728026E-2</v>
      </c>
      <c r="AF1183" s="3">
        <f t="shared" si="172"/>
        <v>5.4892189252793093</v>
      </c>
      <c r="AG1183" s="3">
        <f>AF1183*Ferez!$D$19</f>
        <v>2.7446094626396547</v>
      </c>
      <c r="AH1183" s="3">
        <f>(AG1183/1000)*(10000/Ferez!$D$21)</f>
        <v>6.8615236565991375E-2</v>
      </c>
      <c r="AI1183" s="3">
        <f>AE1183*Ferez!$D$20</f>
        <v>0.36040117843300273</v>
      </c>
    </row>
    <row r="1184" spans="1:35" x14ac:dyDescent="0.25">
      <c r="A1184" s="4">
        <v>2057</v>
      </c>
      <c r="B1184" s="21" t="s">
        <v>3522</v>
      </c>
      <c r="C1184" s="104">
        <v>6</v>
      </c>
      <c r="D1184" s="22" t="s">
        <v>2985</v>
      </c>
      <c r="E1184" s="100">
        <v>42719</v>
      </c>
      <c r="F1184" s="100">
        <v>44204</v>
      </c>
      <c r="G1184" s="105">
        <v>4.0999999999999996</v>
      </c>
      <c r="H1184" s="20" t="s">
        <v>3127</v>
      </c>
      <c r="I1184" s="20" t="s">
        <v>3130</v>
      </c>
      <c r="J1184" s="13">
        <v>3864</v>
      </c>
      <c r="K1184" t="s">
        <v>79</v>
      </c>
      <c r="L1184" t="s">
        <v>78</v>
      </c>
      <c r="M1184" s="20" t="str">
        <f t="shared" si="166"/>
        <v>S</v>
      </c>
      <c r="N1184" s="3">
        <v>7</v>
      </c>
      <c r="O1184" s="23">
        <f t="shared" si="167"/>
        <v>5.31</v>
      </c>
      <c r="P1184" s="3">
        <v>18.2</v>
      </c>
      <c r="Q1184" s="3">
        <f>VLOOKUP(J1184,Aux_H_adj!$X$2:$Y$922,2,FALSE)</f>
        <v>17.5</v>
      </c>
      <c r="R1184" s="3">
        <f>VLOOKUP(J1184,Aux_H_adj!$X$2:$Z$922,3,FALSE)</f>
        <v>25</v>
      </c>
      <c r="S1184" s="3">
        <f t="shared" si="164"/>
        <v>5.79323992854499</v>
      </c>
      <c r="T1184" s="3">
        <v>85</v>
      </c>
      <c r="U1184" s="23">
        <f t="shared" si="168"/>
        <v>22.19</v>
      </c>
      <c r="V1184" s="3">
        <f t="shared" si="165"/>
        <v>7.0632963744183153</v>
      </c>
      <c r="W1184" s="27">
        <f t="shared" si="169"/>
        <v>2.5999999999999999E-3</v>
      </c>
      <c r="X1184" s="27">
        <f t="shared" si="170"/>
        <v>3.8999999999999998E-3</v>
      </c>
      <c r="Y1184" s="3">
        <f>VLOOKUP(K1184,SSP!$B$2:$D$113,3,FALSE)</f>
        <v>0.31000000000000155</v>
      </c>
      <c r="Z1184" s="3">
        <f>EXP(Ferez!$B$8+Ferez!$B$9*LN(X1184)+Ferez!$B$10*LN(O1184)+Ferez!$B$11*LN(Y1184))</f>
        <v>3.3376414909435916</v>
      </c>
      <c r="AA1184" s="3">
        <f>EXP(Ferez!$C$8+Ferez!$C$9*LN(Z1184))</f>
        <v>1.833304432892086</v>
      </c>
      <c r="AB1184" s="3">
        <f>Ferez!$D$8+Ferez!$D$9*Z1184+Ferez!$D$10*AA1184</f>
        <v>0.63604577159701547</v>
      </c>
      <c r="AC1184" s="3">
        <f t="shared" si="171"/>
        <v>5.8069916954326937</v>
      </c>
      <c r="AD1184" s="3">
        <f>AC1184*Ferez!$D$19</f>
        <v>2.9034958477163468</v>
      </c>
      <c r="AE1184" s="3">
        <f>(AD1184/1000)*(10000/Ferez!$D$21)</f>
        <v>7.258739619290866E-2</v>
      </c>
      <c r="AF1184" s="3">
        <f t="shared" si="172"/>
        <v>3.973687262540607</v>
      </c>
      <c r="AG1184" s="3">
        <f>AF1184*Ferez!$D$19</f>
        <v>1.9868436312703035</v>
      </c>
      <c r="AH1184" s="3">
        <f>(AG1184/1000)*(10000/Ferez!$D$21)</f>
        <v>4.967109078175759E-2</v>
      </c>
      <c r="AI1184" s="3">
        <f>AE1184*Ferez!$D$20</f>
        <v>0.26615378604066509</v>
      </c>
    </row>
    <row r="1185" spans="1:35" x14ac:dyDescent="0.25">
      <c r="A1185" s="4">
        <v>2058</v>
      </c>
      <c r="B1185" s="21" t="s">
        <v>3522</v>
      </c>
      <c r="C1185" s="104">
        <v>6</v>
      </c>
      <c r="D1185" s="22" t="s">
        <v>2985</v>
      </c>
      <c r="E1185" s="100">
        <v>42719</v>
      </c>
      <c r="F1185" s="100">
        <v>44204</v>
      </c>
      <c r="G1185" s="105">
        <v>4.0999999999999996</v>
      </c>
      <c r="H1185" s="20" t="s">
        <v>3127</v>
      </c>
      <c r="I1185" s="20" t="s">
        <v>3131</v>
      </c>
      <c r="J1185" s="13">
        <v>3864</v>
      </c>
      <c r="K1185" t="s">
        <v>79</v>
      </c>
      <c r="L1185" t="s">
        <v>78</v>
      </c>
      <c r="M1185" s="20" t="str">
        <f t="shared" si="166"/>
        <v>S</v>
      </c>
      <c r="N1185" s="3">
        <v>7</v>
      </c>
      <c r="O1185" s="23">
        <f t="shared" si="167"/>
        <v>5.18</v>
      </c>
      <c r="P1185" s="3">
        <v>17.5</v>
      </c>
      <c r="Q1185" s="3">
        <f>VLOOKUP(J1185,Aux_H_adj!$X$2:$Y$922,2,FALSE)</f>
        <v>17.5</v>
      </c>
      <c r="R1185" s="3">
        <f>VLOOKUP(J1185,Aux_H_adj!$X$2:$Z$922,3,FALSE)</f>
        <v>25</v>
      </c>
      <c r="S1185" s="3">
        <f t="shared" si="164"/>
        <v>5.5704230082163368</v>
      </c>
      <c r="T1185" s="3">
        <v>85</v>
      </c>
      <c r="U1185" s="23">
        <f t="shared" si="168"/>
        <v>21.33</v>
      </c>
      <c r="V1185" s="3">
        <f t="shared" si="165"/>
        <v>6.7895498723002543</v>
      </c>
      <c r="W1185" s="27">
        <f t="shared" si="169"/>
        <v>2.3999999999999998E-3</v>
      </c>
      <c r="X1185" s="27">
        <f t="shared" si="170"/>
        <v>3.5999999999999999E-3</v>
      </c>
      <c r="Y1185" s="3">
        <f>VLOOKUP(K1185,SSP!$B$2:$D$113,3,FALSE)</f>
        <v>0.31000000000000155</v>
      </c>
      <c r="Z1185" s="3">
        <f>EXP(Ferez!$B$8+Ferez!$B$9*LN(X1185)+Ferez!$B$10*LN(O1185)+Ferez!$B$11*LN(Y1185))</f>
        <v>3.0216321020253178</v>
      </c>
      <c r="AA1185" s="3">
        <f>EXP(Ferez!$C$8+Ferez!$C$9*LN(Z1185))</f>
        <v>1.7028754895010219</v>
      </c>
      <c r="AB1185" s="3">
        <f>Ferez!$D$8+Ferez!$D$9*Z1185+Ferez!$D$10*AA1185</f>
        <v>0.6084190401653562</v>
      </c>
      <c r="AC1185" s="3">
        <f t="shared" si="171"/>
        <v>5.3329266316916959</v>
      </c>
      <c r="AD1185" s="3">
        <f>AC1185*Ferez!$D$19</f>
        <v>2.6664633158458479</v>
      </c>
      <c r="AE1185" s="3">
        <f>(AD1185/1000)*(10000/Ferez!$D$21)</f>
        <v>6.6661582896146196E-2</v>
      </c>
      <c r="AF1185" s="3">
        <f t="shared" si="172"/>
        <v>3.6300511421906743</v>
      </c>
      <c r="AG1185" s="3">
        <f>AF1185*Ferez!$D$19</f>
        <v>1.8150255710953371</v>
      </c>
      <c r="AH1185" s="3">
        <f>(AG1185/1000)*(10000/Ferez!$D$21)</f>
        <v>4.5375639277383424E-2</v>
      </c>
      <c r="AI1185" s="3">
        <f>AE1185*Ferez!$D$20</f>
        <v>0.24442580395253605</v>
      </c>
    </row>
    <row r="1186" spans="1:35" x14ac:dyDescent="0.25">
      <c r="A1186" s="4">
        <v>2059</v>
      </c>
      <c r="B1186" s="21" t="s">
        <v>3522</v>
      </c>
      <c r="C1186" s="104">
        <v>6</v>
      </c>
      <c r="D1186" s="22" t="s">
        <v>2985</v>
      </c>
      <c r="E1186" s="100">
        <v>42719</v>
      </c>
      <c r="F1186" s="100">
        <v>44204</v>
      </c>
      <c r="G1186" s="105">
        <v>4.0999999999999996</v>
      </c>
      <c r="H1186" s="20" t="s">
        <v>3127</v>
      </c>
      <c r="I1186" s="20" t="s">
        <v>3132</v>
      </c>
      <c r="J1186" s="13">
        <v>3864</v>
      </c>
      <c r="K1186" t="s">
        <v>79</v>
      </c>
      <c r="L1186" t="s">
        <v>78</v>
      </c>
      <c r="M1186" s="20" t="str">
        <f t="shared" si="166"/>
        <v>S</v>
      </c>
      <c r="N1186" s="3">
        <v>7</v>
      </c>
      <c r="O1186" s="23">
        <f t="shared" si="167"/>
        <v>7</v>
      </c>
      <c r="P1186" s="3">
        <v>25</v>
      </c>
      <c r="Q1186" s="3">
        <f>VLOOKUP(J1186,Aux_H_adj!$X$2:$Y$922,2,FALSE)</f>
        <v>17.5</v>
      </c>
      <c r="R1186" s="3">
        <f>VLOOKUP(J1186,Aux_H_adj!$X$2:$Z$922,3,FALSE)</f>
        <v>25</v>
      </c>
      <c r="S1186" s="3">
        <f t="shared" si="164"/>
        <v>7.9577471545947667</v>
      </c>
      <c r="T1186" s="3">
        <v>85</v>
      </c>
      <c r="U1186" s="23">
        <f t="shared" si="168"/>
        <v>30.48</v>
      </c>
      <c r="V1186" s="3">
        <f t="shared" si="165"/>
        <v>9.7020853308819408</v>
      </c>
      <c r="W1186" s="27">
        <f t="shared" si="169"/>
        <v>5.0000000000000001E-3</v>
      </c>
      <c r="X1186" s="27">
        <f t="shared" si="170"/>
        <v>7.4000000000000003E-3</v>
      </c>
      <c r="Y1186" s="3">
        <f>VLOOKUP(K1186,SSP!$B$2:$D$113,3,FALSE)</f>
        <v>0.31000000000000155</v>
      </c>
      <c r="Z1186" s="3">
        <f>EXP(Ferez!$B$8+Ferez!$B$9*LN(X1186)+Ferez!$B$10*LN(O1186)+Ferez!$B$11*LN(Y1186))</f>
        <v>7.97389844863166</v>
      </c>
      <c r="AA1186" s="3">
        <f>EXP(Ferez!$C$8+Ferez!$C$9*LN(Z1186))</f>
        <v>3.4984095882352046</v>
      </c>
      <c r="AB1186" s="3">
        <f>Ferez!$D$8+Ferez!$D$9*Z1186+Ferez!$D$10*AA1186</f>
        <v>1.0627863734685412</v>
      </c>
      <c r="AC1186" s="3">
        <f t="shared" si="171"/>
        <v>12.535094410335406</v>
      </c>
      <c r="AD1186" s="3">
        <f>AC1186*Ferez!$D$19</f>
        <v>6.2675472051677028</v>
      </c>
      <c r="AE1186" s="3">
        <f>(AD1186/1000)*(10000/Ferez!$D$21)</f>
        <v>0.15668868012919257</v>
      </c>
      <c r="AF1186" s="3">
        <f t="shared" si="172"/>
        <v>9.0366848221002005</v>
      </c>
      <c r="AG1186" s="3">
        <f>AF1186*Ferez!$D$19</f>
        <v>4.5183424110501003</v>
      </c>
      <c r="AH1186" s="3">
        <f>(AG1186/1000)*(10000/Ferez!$D$21)</f>
        <v>0.11295856027625251</v>
      </c>
      <c r="AI1186" s="3">
        <f>AE1186*Ferez!$D$20</f>
        <v>0.57452516047370605</v>
      </c>
    </row>
    <row r="1187" spans="1:35" x14ac:dyDescent="0.25">
      <c r="A1187" s="4">
        <v>2060</v>
      </c>
      <c r="B1187" s="21" t="s">
        <v>3522</v>
      </c>
      <c r="C1187" s="104">
        <v>6</v>
      </c>
      <c r="D1187" s="22" t="s">
        <v>2985</v>
      </c>
      <c r="E1187" s="100">
        <v>42719</v>
      </c>
      <c r="F1187" s="100">
        <v>44204</v>
      </c>
      <c r="G1187" s="105">
        <v>4.0999999999999996</v>
      </c>
      <c r="H1187" s="20" t="s">
        <v>3127</v>
      </c>
      <c r="I1187" s="20" t="s">
        <v>3133</v>
      </c>
      <c r="J1187" s="13">
        <v>3864</v>
      </c>
      <c r="K1187" t="s">
        <v>79</v>
      </c>
      <c r="L1187" t="s">
        <v>78</v>
      </c>
      <c r="M1187" s="20" t="str">
        <f t="shared" si="166"/>
        <v>S</v>
      </c>
      <c r="N1187" s="3">
        <v>7</v>
      </c>
      <c r="O1187" s="23">
        <f t="shared" si="167"/>
        <v>5.71</v>
      </c>
      <c r="P1187" s="3">
        <v>20.7</v>
      </c>
      <c r="Q1187" s="3">
        <f>VLOOKUP(J1187,Aux_H_adj!$X$2:$Y$922,2,FALSE)</f>
        <v>17.5</v>
      </c>
      <c r="R1187" s="3">
        <f>VLOOKUP(J1187,Aux_H_adj!$X$2:$Z$922,3,FALSE)</f>
        <v>25</v>
      </c>
      <c r="S1187" s="3">
        <f t="shared" si="164"/>
        <v>6.5890146440044672</v>
      </c>
      <c r="T1187" s="3">
        <v>85</v>
      </c>
      <c r="U1187" s="23">
        <f t="shared" si="168"/>
        <v>25.24</v>
      </c>
      <c r="V1187" s="3">
        <f t="shared" si="165"/>
        <v>8.0341415272788765</v>
      </c>
      <c r="W1187" s="27">
        <f t="shared" si="169"/>
        <v>3.3999999999999998E-3</v>
      </c>
      <c r="X1187" s="27">
        <f t="shared" si="170"/>
        <v>5.1000000000000004E-3</v>
      </c>
      <c r="Y1187" s="3">
        <f>VLOOKUP(K1187,SSP!$B$2:$D$113,3,FALSE)</f>
        <v>0.31000000000000155</v>
      </c>
      <c r="Z1187" s="3">
        <f>EXP(Ferez!$B$8+Ferez!$B$9*LN(X1187)+Ferez!$B$10*LN(O1187)+Ferez!$B$11*LN(Y1187))</f>
        <v>4.6116543391652387</v>
      </c>
      <c r="AA1187" s="3">
        <f>EXP(Ferez!$C$8+Ferez!$C$9*LN(Z1187))</f>
        <v>2.3303429318061646</v>
      </c>
      <c r="AB1187" s="3">
        <f>Ferez!$D$8+Ferez!$D$9*Z1187+Ferez!$D$10*AA1187</f>
        <v>0.7499074326803884</v>
      </c>
      <c r="AC1187" s="3">
        <f t="shared" si="171"/>
        <v>7.691904703651792</v>
      </c>
      <c r="AD1187" s="3">
        <f>AC1187*Ferez!$D$19</f>
        <v>3.845952351825896</v>
      </c>
      <c r="AE1187" s="3">
        <f>(AD1187/1000)*(10000/Ferez!$D$21)</f>
        <v>9.6148808795647397E-2</v>
      </c>
      <c r="AF1187" s="3">
        <f t="shared" si="172"/>
        <v>5.3615617718456274</v>
      </c>
      <c r="AG1187" s="3">
        <f>AF1187*Ferez!$D$19</f>
        <v>2.6807808859228137</v>
      </c>
      <c r="AH1187" s="3">
        <f>(AG1187/1000)*(10000/Ferez!$D$21)</f>
        <v>6.7019522148070346E-2</v>
      </c>
      <c r="AI1187" s="3">
        <f>AE1187*Ferez!$D$20</f>
        <v>0.35254563225070712</v>
      </c>
    </row>
    <row r="1188" spans="1:35" x14ac:dyDescent="0.25">
      <c r="A1188" s="4">
        <v>2054</v>
      </c>
      <c r="B1188" s="21" t="s">
        <v>3522</v>
      </c>
      <c r="C1188" s="104">
        <v>6</v>
      </c>
      <c r="D1188" s="22" t="s">
        <v>2985</v>
      </c>
      <c r="E1188" s="100">
        <v>42719</v>
      </c>
      <c r="F1188" s="100">
        <v>44204</v>
      </c>
      <c r="G1188" s="105">
        <v>4.0999999999999996</v>
      </c>
      <c r="H1188" s="20" t="s">
        <v>3125</v>
      </c>
      <c r="I1188" s="20" t="s">
        <v>3126</v>
      </c>
      <c r="J1188" s="13">
        <v>3865</v>
      </c>
      <c r="K1188" t="s">
        <v>200</v>
      </c>
      <c r="L1188" t="s">
        <v>226</v>
      </c>
      <c r="M1188" s="20" t="str">
        <f t="shared" si="166"/>
        <v>N</v>
      </c>
      <c r="N1188" s="3">
        <v>4.7</v>
      </c>
      <c r="O1188" s="23">
        <f t="shared" si="167"/>
        <v>4.7</v>
      </c>
      <c r="P1188" s="3">
        <v>13.8</v>
      </c>
      <c r="Q1188" s="3">
        <f>VLOOKUP(J1188,Aux_H_adj!$X$2:$Y$922,2,FALSE)</f>
        <v>13.8</v>
      </c>
      <c r="R1188" s="3">
        <f>VLOOKUP(J1188,Aux_H_adj!$X$2:$Z$922,3,FALSE)</f>
        <v>13.8</v>
      </c>
      <c r="S1188" s="3">
        <f t="shared" si="164"/>
        <v>4.3926764293363121</v>
      </c>
      <c r="T1188" s="3">
        <v>17.8</v>
      </c>
      <c r="U1188" s="23">
        <f t="shared" si="168"/>
        <v>17.8</v>
      </c>
      <c r="V1188" s="3">
        <f t="shared" si="165"/>
        <v>5.6659159740714742</v>
      </c>
      <c r="W1188" s="27">
        <f t="shared" si="169"/>
        <v>1.5E-3</v>
      </c>
      <c r="X1188" s="27">
        <f t="shared" si="170"/>
        <v>2.5000000000000001E-3</v>
      </c>
      <c r="Y1188" s="3">
        <f>VLOOKUP(K1188,SSP!$B$2:$D$113,3,FALSE)</f>
        <v>0.45</v>
      </c>
      <c r="Z1188" s="3">
        <f>EXP(Ferez!$B$8+Ferez!$B$9*LN(X1188)+Ferez!$B$10*LN(O1188)+Ferez!$B$11*LN(Y1188))</f>
        <v>2.8539039499767509</v>
      </c>
      <c r="AA1188" s="3">
        <f>EXP(Ferez!$C$8+Ferez!$C$9*LN(Z1188))</f>
        <v>1.6322263379948694</v>
      </c>
      <c r="AB1188" s="3">
        <f>Ferez!$D$8+Ferez!$D$9*Z1188+Ferez!$D$10*AA1188</f>
        <v>0.59387817002472254</v>
      </c>
      <c r="AC1188" s="3">
        <f t="shared" si="171"/>
        <v>5.0800084579963425</v>
      </c>
      <c r="AD1188" s="3">
        <f>AC1188*Ferez!$D$19</f>
        <v>2.5400042289981712</v>
      </c>
      <c r="AE1188" s="3">
        <f>(AD1188/1000)*(10000/Ferez!$D$21)</f>
        <v>6.3500105724954278E-2</v>
      </c>
      <c r="AF1188" s="3">
        <f t="shared" si="172"/>
        <v>3.4477821200014733</v>
      </c>
      <c r="AG1188" s="3">
        <f>AF1188*Ferez!$D$19</f>
        <v>1.7238910600007367</v>
      </c>
      <c r="AH1188" s="3">
        <f>(AG1188/1000)*(10000/Ferez!$D$21)</f>
        <v>4.3097276500018419E-2</v>
      </c>
      <c r="AI1188" s="3">
        <f>AE1188*Ferez!$D$20</f>
        <v>0.23283372099149902</v>
      </c>
    </row>
    <row r="1189" spans="1:35" x14ac:dyDescent="0.25">
      <c r="A1189" s="4">
        <v>2052</v>
      </c>
      <c r="B1189" s="21" t="s">
        <v>3522</v>
      </c>
      <c r="C1189" s="104">
        <v>6</v>
      </c>
      <c r="D1189" s="22" t="s">
        <v>2985</v>
      </c>
      <c r="E1189" s="100">
        <v>42719</v>
      </c>
      <c r="F1189" s="100">
        <v>44204</v>
      </c>
      <c r="G1189" s="105">
        <v>4.0999999999999996</v>
      </c>
      <c r="H1189" s="20" t="s">
        <v>3122</v>
      </c>
      <c r="I1189" s="20" t="s">
        <v>3123</v>
      </c>
      <c r="J1189" s="13">
        <v>3866</v>
      </c>
      <c r="K1189" t="s">
        <v>173</v>
      </c>
      <c r="L1189" t="s">
        <v>172</v>
      </c>
      <c r="M1189" s="20" t="str">
        <f t="shared" si="166"/>
        <v>S</v>
      </c>
      <c r="N1189" s="3">
        <v>4.8</v>
      </c>
      <c r="O1189" s="23">
        <f t="shared" si="167"/>
        <v>4.8</v>
      </c>
      <c r="P1189" s="3">
        <v>16.3</v>
      </c>
      <c r="Q1189" s="3">
        <f>VLOOKUP(J1189,Aux_H_adj!$X$2:$Y$922,2,FALSE)</f>
        <v>16.3</v>
      </c>
      <c r="R1189" s="3">
        <f>VLOOKUP(J1189,Aux_H_adj!$X$2:$Z$922,3,FALSE)</f>
        <v>17</v>
      </c>
      <c r="S1189" s="3">
        <f t="shared" si="164"/>
        <v>5.1884511447957884</v>
      </c>
      <c r="T1189" s="3">
        <v>45</v>
      </c>
      <c r="U1189" s="23">
        <f t="shared" si="168"/>
        <v>19.87</v>
      </c>
      <c r="V1189" s="3">
        <f t="shared" si="165"/>
        <v>6.3248174384719213</v>
      </c>
      <c r="W1189" s="27">
        <f t="shared" si="169"/>
        <v>2.0999999999999999E-3</v>
      </c>
      <c r="X1189" s="27">
        <f t="shared" si="170"/>
        <v>3.0999999999999999E-3</v>
      </c>
      <c r="Y1189" s="3">
        <f>VLOOKUP(K1189,SSP!$B$2:$D$113,3,FALSE)</f>
        <v>0.47999999999999932</v>
      </c>
      <c r="Z1189" s="3">
        <f>EXP(Ferez!$B$8+Ferez!$B$9*LN(X1189)+Ferez!$B$10*LN(O1189)+Ferez!$B$11*LN(Y1189))</f>
        <v>3.8120585842456842</v>
      </c>
      <c r="AA1189" s="3">
        <f>EXP(Ferez!$C$8+Ferez!$C$9*LN(Z1189))</f>
        <v>2.0233033866441739</v>
      </c>
      <c r="AB1189" s="3">
        <f>Ferez!$D$8+Ferez!$D$9*Z1189+Ferez!$D$10*AA1189</f>
        <v>0.67802210845160094</v>
      </c>
      <c r="AC1189" s="3">
        <f t="shared" si="171"/>
        <v>6.513384079341459</v>
      </c>
      <c r="AD1189" s="3">
        <f>AC1189*Ferez!$D$19</f>
        <v>3.2566920396707295</v>
      </c>
      <c r="AE1189" s="3">
        <f>(AD1189/1000)*(10000/Ferez!$D$21)</f>
        <v>8.1417300991768235E-2</v>
      </c>
      <c r="AF1189" s="3">
        <f t="shared" si="172"/>
        <v>4.4900806926972852</v>
      </c>
      <c r="AG1189" s="3">
        <f>AF1189*Ferez!$D$19</f>
        <v>2.2450403463486426</v>
      </c>
      <c r="AH1189" s="3">
        <f>(AG1189/1000)*(10000/Ferez!$D$21)</f>
        <v>5.6126008658716066E-2</v>
      </c>
      <c r="AI1189" s="3">
        <f>AE1189*Ferez!$D$20</f>
        <v>0.29853010363648352</v>
      </c>
    </row>
    <row r="1190" spans="1:35" x14ac:dyDescent="0.25">
      <c r="A1190" s="4">
        <v>2053</v>
      </c>
      <c r="B1190" s="21" t="s">
        <v>3522</v>
      </c>
      <c r="C1190" s="104">
        <v>6</v>
      </c>
      <c r="D1190" s="22" t="s">
        <v>2985</v>
      </c>
      <c r="E1190" s="100">
        <v>42719</v>
      </c>
      <c r="F1190" s="100">
        <v>44204</v>
      </c>
      <c r="G1190" s="105">
        <v>4.0999999999999996</v>
      </c>
      <c r="H1190" s="20" t="s">
        <v>3122</v>
      </c>
      <c r="I1190" s="20" t="s">
        <v>3124</v>
      </c>
      <c r="J1190" s="13">
        <v>3866</v>
      </c>
      <c r="K1190" t="s">
        <v>173</v>
      </c>
      <c r="L1190" t="s">
        <v>172</v>
      </c>
      <c r="M1190" s="20" t="str">
        <f t="shared" si="166"/>
        <v>S</v>
      </c>
      <c r="N1190" s="3">
        <v>4.8</v>
      </c>
      <c r="O1190" s="23">
        <f t="shared" si="167"/>
        <v>4.8</v>
      </c>
      <c r="P1190" s="3">
        <v>17</v>
      </c>
      <c r="Q1190" s="3">
        <f>VLOOKUP(J1190,Aux_H_adj!$X$2:$Y$922,2,FALSE)</f>
        <v>16.3</v>
      </c>
      <c r="R1190" s="3">
        <f>VLOOKUP(J1190,Aux_H_adj!$X$2:$Z$922,3,FALSE)</f>
        <v>17</v>
      </c>
      <c r="S1190" s="3">
        <f t="shared" si="164"/>
        <v>5.4112680651244416</v>
      </c>
      <c r="T1190" s="3">
        <v>45</v>
      </c>
      <c r="U1190" s="23">
        <f t="shared" si="168"/>
        <v>20.72</v>
      </c>
      <c r="V1190" s="3">
        <f t="shared" si="165"/>
        <v>6.5953808417281428</v>
      </c>
      <c r="W1190" s="27">
        <f t="shared" si="169"/>
        <v>2.3E-3</v>
      </c>
      <c r="X1190" s="27">
        <f t="shared" si="170"/>
        <v>3.3999999999999998E-3</v>
      </c>
      <c r="Y1190" s="3">
        <f>VLOOKUP(K1190,SSP!$B$2:$D$113,3,FALSE)</f>
        <v>0.47999999999999932</v>
      </c>
      <c r="Z1190" s="3">
        <f>EXP(Ferez!$B$8+Ferez!$B$9*LN(X1190)+Ferez!$B$10*LN(O1190)+Ferez!$B$11*LN(Y1190))</f>
        <v>4.1597567506975022</v>
      </c>
      <c r="AA1190" s="3">
        <f>EXP(Ferez!$C$8+Ferez!$C$9*LN(Z1190))</f>
        <v>2.1586780768507907</v>
      </c>
      <c r="AB1190" s="3">
        <f>Ferez!$D$8+Ferez!$D$9*Z1190+Ferez!$D$10*AA1190</f>
        <v>0.70912045411722446</v>
      </c>
      <c r="AC1190" s="3">
        <f t="shared" si="171"/>
        <v>7.0275552816655171</v>
      </c>
      <c r="AD1190" s="3">
        <f>AC1190*Ferez!$D$19</f>
        <v>3.5137776408327586</v>
      </c>
      <c r="AE1190" s="3">
        <f>(AD1190/1000)*(10000/Ferez!$D$21)</f>
        <v>8.7844441020818967E-2</v>
      </c>
      <c r="AF1190" s="3">
        <f t="shared" si="172"/>
        <v>4.8688772048147264</v>
      </c>
      <c r="AG1190" s="3">
        <f>AF1190*Ferez!$D$19</f>
        <v>2.4344386024073632</v>
      </c>
      <c r="AH1190" s="3">
        <f>(AG1190/1000)*(10000/Ferez!$D$21)</f>
        <v>6.0860965060184083E-2</v>
      </c>
      <c r="AI1190" s="3">
        <f>AE1190*Ferez!$D$20</f>
        <v>0.32209628374300286</v>
      </c>
    </row>
    <row r="1191" spans="1:35" x14ac:dyDescent="0.25">
      <c r="A1191" s="4">
        <v>2049</v>
      </c>
      <c r="B1191" s="21" t="s">
        <v>3522</v>
      </c>
      <c r="C1191" s="104">
        <v>6</v>
      </c>
      <c r="D1191" s="22" t="s">
        <v>2985</v>
      </c>
      <c r="E1191" s="100">
        <v>42719</v>
      </c>
      <c r="F1191" s="100">
        <v>44204</v>
      </c>
      <c r="G1191" s="105">
        <v>4.0999999999999996</v>
      </c>
      <c r="H1191" s="20" t="s">
        <v>3118</v>
      </c>
      <c r="I1191" s="20" t="s">
        <v>3119</v>
      </c>
      <c r="J1191" s="13">
        <v>3867</v>
      </c>
      <c r="K1191" t="s">
        <v>79</v>
      </c>
      <c r="L1191" t="s">
        <v>78</v>
      </c>
      <c r="M1191" s="20" t="str">
        <f t="shared" si="166"/>
        <v>S</v>
      </c>
      <c r="N1191" s="3">
        <v>7</v>
      </c>
      <c r="O1191" s="23">
        <f t="shared" si="167"/>
        <v>6.7</v>
      </c>
      <c r="P1191" s="3">
        <v>28.5</v>
      </c>
      <c r="Q1191" s="3">
        <f>VLOOKUP(J1191,Aux_H_adj!$X$2:$Y$922,2,FALSE)</f>
        <v>19.399999999999999</v>
      </c>
      <c r="R1191" s="3">
        <f>VLOOKUP(J1191,Aux_H_adj!$X$2:$Z$922,3,FALSE)</f>
        <v>56.5</v>
      </c>
      <c r="S1191" s="3">
        <f t="shared" si="164"/>
        <v>9.0718317562380353</v>
      </c>
      <c r="T1191" s="3">
        <v>100.2</v>
      </c>
      <c r="U1191" s="23">
        <f t="shared" si="168"/>
        <v>34.74</v>
      </c>
      <c r="V1191" s="3">
        <f t="shared" si="165"/>
        <v>11.058085446024888</v>
      </c>
      <c r="W1191" s="27">
        <f t="shared" si="169"/>
        <v>6.4999999999999997E-3</v>
      </c>
      <c r="X1191" s="27">
        <f t="shared" si="170"/>
        <v>9.5999999999999992E-3</v>
      </c>
      <c r="Y1191" s="3">
        <f>VLOOKUP(K1191,SSP!$B$2:$D$113,3,FALSE)</f>
        <v>0.31000000000000155</v>
      </c>
      <c r="Z1191" s="3">
        <f>EXP(Ferez!$B$8+Ferez!$B$9*LN(X1191)+Ferez!$B$10*LN(O1191)+Ferez!$B$11*LN(Y1191))</f>
        <v>9.776783229786389</v>
      </c>
      <c r="AA1191" s="3">
        <f>EXP(Ferez!$C$8+Ferez!$C$9*LN(Z1191))</f>
        <v>4.0696190809678061</v>
      </c>
      <c r="AB1191" s="3">
        <f>Ferez!$D$8+Ferez!$D$9*Z1191+Ferez!$D$10*AA1191</f>
        <v>1.2353095479349794</v>
      </c>
      <c r="AC1191" s="3">
        <f t="shared" si="171"/>
        <v>15.081711858689175</v>
      </c>
      <c r="AD1191" s="3">
        <f>AC1191*Ferez!$D$19</f>
        <v>7.5408559293445876</v>
      </c>
      <c r="AE1191" s="3">
        <f>(AD1191/1000)*(10000/Ferez!$D$21)</f>
        <v>0.18852139823361469</v>
      </c>
      <c r="AF1191" s="3">
        <f t="shared" si="172"/>
        <v>11.012092777721369</v>
      </c>
      <c r="AG1191" s="3">
        <f>AF1191*Ferez!$D$19</f>
        <v>5.5060463888606845</v>
      </c>
      <c r="AH1191" s="3">
        <f>(AG1191/1000)*(10000/Ferez!$D$21)</f>
        <v>0.13765115972151712</v>
      </c>
      <c r="AI1191" s="3">
        <f>AE1191*Ferez!$D$20</f>
        <v>0.69124512685658712</v>
      </c>
    </row>
    <row r="1192" spans="1:35" x14ac:dyDescent="0.25">
      <c r="A1192" s="4">
        <v>2050</v>
      </c>
      <c r="B1192" s="21" t="s">
        <v>3522</v>
      </c>
      <c r="C1192" s="104">
        <v>6</v>
      </c>
      <c r="D1192" s="22" t="s">
        <v>2985</v>
      </c>
      <c r="E1192" s="100">
        <v>42719</v>
      </c>
      <c r="F1192" s="100">
        <v>44204</v>
      </c>
      <c r="G1192" s="105">
        <v>4.0999999999999996</v>
      </c>
      <c r="H1192" s="20" t="s">
        <v>3118</v>
      </c>
      <c r="I1192" s="20" t="s">
        <v>3120</v>
      </c>
      <c r="J1192" s="13">
        <v>3867</v>
      </c>
      <c r="K1192" t="s">
        <v>79</v>
      </c>
      <c r="L1192" t="s">
        <v>78</v>
      </c>
      <c r="M1192" s="20" t="str">
        <f t="shared" si="166"/>
        <v>S</v>
      </c>
      <c r="N1192" s="3">
        <v>7</v>
      </c>
      <c r="O1192" s="23">
        <f t="shared" si="167"/>
        <v>5.5</v>
      </c>
      <c r="P1192" s="3">
        <v>19.399999999999999</v>
      </c>
      <c r="Q1192" s="3">
        <f>VLOOKUP(J1192,Aux_H_adj!$X$2:$Y$922,2,FALSE)</f>
        <v>19.399999999999999</v>
      </c>
      <c r="R1192" s="3">
        <f>VLOOKUP(J1192,Aux_H_adj!$X$2:$Z$922,3,FALSE)</f>
        <v>56.5</v>
      </c>
      <c r="S1192" s="3">
        <f t="shared" si="164"/>
        <v>6.1752117919655385</v>
      </c>
      <c r="T1192" s="3">
        <v>100.2</v>
      </c>
      <c r="U1192" s="23">
        <f t="shared" si="168"/>
        <v>23.65</v>
      </c>
      <c r="V1192" s="3">
        <f t="shared" si="165"/>
        <v>7.5280288082466491</v>
      </c>
      <c r="W1192" s="27">
        <f t="shared" si="169"/>
        <v>3.0000000000000001E-3</v>
      </c>
      <c r="X1192" s="27">
        <f t="shared" si="170"/>
        <v>4.4999999999999997E-3</v>
      </c>
      <c r="Y1192" s="3">
        <f>VLOOKUP(K1192,SSP!$B$2:$D$113,3,FALSE)</f>
        <v>0.31000000000000155</v>
      </c>
      <c r="Z1192" s="3">
        <f>EXP(Ferez!$B$8+Ferez!$B$9*LN(X1192)+Ferez!$B$10*LN(O1192)+Ferez!$B$11*LN(Y1192))</f>
        <v>3.952260978245639</v>
      </c>
      <c r="AA1192" s="3">
        <f>EXP(Ferez!$C$8+Ferez!$C$9*LN(Z1192))</f>
        <v>2.0782585965988885</v>
      </c>
      <c r="AB1192" s="3">
        <f>Ferez!$D$8+Ferez!$D$9*Z1192+Ferez!$D$10*AA1192</f>
        <v>0.69053016673523981</v>
      </c>
      <c r="AC1192" s="3">
        <f t="shared" si="171"/>
        <v>6.7210497415797672</v>
      </c>
      <c r="AD1192" s="3">
        <f>AC1192*Ferez!$D$19</f>
        <v>3.3605248707898836</v>
      </c>
      <c r="AE1192" s="3">
        <f>(AD1192/1000)*(10000/Ferez!$D$21)</f>
        <v>8.4013121769747082E-2</v>
      </c>
      <c r="AF1192" s="3">
        <f t="shared" si="172"/>
        <v>4.6427911449808787</v>
      </c>
      <c r="AG1192" s="3">
        <f>AF1192*Ferez!$D$19</f>
        <v>2.3213955724904394</v>
      </c>
      <c r="AH1192" s="3">
        <f>(AG1192/1000)*(10000/Ferez!$D$21)</f>
        <v>5.8034889312260987E-2</v>
      </c>
      <c r="AI1192" s="3">
        <f>AE1192*Ferez!$D$20</f>
        <v>0.30804811315573927</v>
      </c>
    </row>
    <row r="1193" spans="1:35" x14ac:dyDescent="0.25">
      <c r="A1193" s="4">
        <v>2051</v>
      </c>
      <c r="B1193" s="21" t="s">
        <v>3522</v>
      </c>
      <c r="C1193" s="104">
        <v>6</v>
      </c>
      <c r="D1193" s="22" t="s">
        <v>2985</v>
      </c>
      <c r="E1193" s="100">
        <v>42719</v>
      </c>
      <c r="F1193" s="100">
        <v>44204</v>
      </c>
      <c r="G1193" s="105">
        <v>4.0999999999999996</v>
      </c>
      <c r="H1193" s="20" t="s">
        <v>3118</v>
      </c>
      <c r="I1193" s="20" t="s">
        <v>3121</v>
      </c>
      <c r="J1193" s="13">
        <v>3867</v>
      </c>
      <c r="K1193" t="s">
        <v>79</v>
      </c>
      <c r="L1193" t="s">
        <v>78</v>
      </c>
      <c r="M1193" s="20" t="str">
        <f t="shared" si="166"/>
        <v>S</v>
      </c>
      <c r="N1193" s="3">
        <v>7</v>
      </c>
      <c r="O1193" s="23">
        <f t="shared" si="167"/>
        <v>7</v>
      </c>
      <c r="P1193" s="3">
        <v>56.5</v>
      </c>
      <c r="Q1193" s="3">
        <f>VLOOKUP(J1193,Aux_H_adj!$X$2:$Y$922,2,FALSE)</f>
        <v>19.399999999999999</v>
      </c>
      <c r="R1193" s="3">
        <f>VLOOKUP(J1193,Aux_H_adj!$X$2:$Z$922,3,FALSE)</f>
        <v>56.5</v>
      </c>
      <c r="S1193" s="3">
        <f t="shared" si="164"/>
        <v>17.984508569384175</v>
      </c>
      <c r="T1193" s="3">
        <v>100.2</v>
      </c>
      <c r="U1193" s="23">
        <f t="shared" si="168"/>
        <v>68.88</v>
      </c>
      <c r="V1193" s="3">
        <f t="shared" si="165"/>
        <v>21.9251849603395</v>
      </c>
      <c r="W1193" s="27">
        <f t="shared" si="169"/>
        <v>2.5399999999999999E-2</v>
      </c>
      <c r="X1193" s="27">
        <f t="shared" si="170"/>
        <v>3.78E-2</v>
      </c>
      <c r="Y1193" s="3">
        <f>VLOOKUP(K1193,SSP!$B$2:$D$113,3,FALSE)</f>
        <v>0.31000000000000155</v>
      </c>
      <c r="Z1193" s="3">
        <f>EXP(Ferez!$B$8+Ferez!$B$9*LN(X1193)+Ferez!$B$10*LN(O1193)+Ferez!$B$11*LN(Y1193))</f>
        <v>37.233510124941482</v>
      </c>
      <c r="AA1193" s="3">
        <f>EXP(Ferez!$C$8+Ferez!$C$9*LN(Z1193))</f>
        <v>10.975995759087805</v>
      </c>
      <c r="AB1193" s="3">
        <f>Ferez!$D$8+Ferez!$D$9*Z1193+Ferez!$D$10*AA1193</f>
        <v>4.0172937261205011</v>
      </c>
      <c r="AC1193" s="3">
        <f t="shared" si="171"/>
        <v>52.226799610149783</v>
      </c>
      <c r="AD1193" s="3">
        <f>AC1193*Ferez!$D$19</f>
        <v>26.113399805074891</v>
      </c>
      <c r="AE1193" s="3">
        <f>(AD1193/1000)*(10000/Ferez!$D$21)</f>
        <v>0.65283499512687226</v>
      </c>
      <c r="AF1193" s="3">
        <f t="shared" si="172"/>
        <v>41.250803851061981</v>
      </c>
      <c r="AG1193" s="3">
        <f>AF1193*Ferez!$D$19</f>
        <v>20.625401925530991</v>
      </c>
      <c r="AH1193" s="3">
        <f>(AG1193/1000)*(10000/Ferez!$D$21)</f>
        <v>0.51563504813827477</v>
      </c>
      <c r="AI1193" s="3">
        <f>AE1193*Ferez!$D$20</f>
        <v>2.3937283154651983</v>
      </c>
    </row>
    <row r="1194" spans="1:35" x14ac:dyDescent="0.25">
      <c r="A1194" s="4">
        <v>2046</v>
      </c>
      <c r="B1194" s="21" t="s">
        <v>3522</v>
      </c>
      <c r="C1194" s="104">
        <v>6</v>
      </c>
      <c r="D1194" s="22" t="s">
        <v>2985</v>
      </c>
      <c r="E1194" s="100">
        <v>42719</v>
      </c>
      <c r="F1194" s="100">
        <v>44204</v>
      </c>
      <c r="G1194" s="105">
        <v>4.0999999999999996</v>
      </c>
      <c r="H1194" s="20" t="s">
        <v>3114</v>
      </c>
      <c r="I1194" s="20" t="s">
        <v>3115</v>
      </c>
      <c r="J1194" s="13">
        <v>3868</v>
      </c>
      <c r="K1194" t="s">
        <v>173</v>
      </c>
      <c r="L1194" t="s">
        <v>172</v>
      </c>
      <c r="M1194" s="20" t="str">
        <f t="shared" si="166"/>
        <v>S</v>
      </c>
      <c r="N1194" s="3">
        <v>5.2</v>
      </c>
      <c r="O1194" s="23">
        <f t="shared" si="167"/>
        <v>5.2</v>
      </c>
      <c r="P1194" s="3">
        <v>13</v>
      </c>
      <c r="Q1194" s="3">
        <f>VLOOKUP(J1194,Aux_H_adj!$X$2:$Y$922,2,FALSE)</f>
        <v>8.6999999999999993</v>
      </c>
      <c r="R1194" s="3">
        <f>VLOOKUP(J1194,Aux_H_adj!$X$2:$Z$922,3,FALSE)</f>
        <v>13</v>
      </c>
      <c r="S1194" s="3">
        <f t="shared" si="164"/>
        <v>4.1380285203892786</v>
      </c>
      <c r="T1194" s="3">
        <v>38.5</v>
      </c>
      <c r="U1194" s="23">
        <f t="shared" si="168"/>
        <v>15.85</v>
      </c>
      <c r="V1194" s="3">
        <f t="shared" si="165"/>
        <v>5.0452116960130819</v>
      </c>
      <c r="W1194" s="27">
        <f t="shared" si="169"/>
        <v>1.2999999999999999E-3</v>
      </c>
      <c r="X1194" s="27">
        <f t="shared" si="170"/>
        <v>2E-3</v>
      </c>
      <c r="Y1194" s="3">
        <f>VLOOKUP(K1194,SSP!$B$2:$D$113,3,FALSE)</f>
        <v>0.47999999999999932</v>
      </c>
      <c r="Z1194" s="3">
        <f>EXP(Ferez!$B$8+Ferez!$B$9*LN(X1194)+Ferez!$B$10*LN(O1194)+Ferez!$B$11*LN(Y1194))</f>
        <v>2.7210107260959124</v>
      </c>
      <c r="AA1194" s="3">
        <f>EXP(Ferez!$C$8+Ferez!$C$9*LN(Z1194))</f>
        <v>1.5754870995278623</v>
      </c>
      <c r="AB1194" s="3">
        <f>Ferez!$D$8+Ferez!$D$9*Z1194+Ferez!$D$10*AA1194</f>
        <v>0.58242303169576592</v>
      </c>
      <c r="AC1194" s="3">
        <f t="shared" si="171"/>
        <v>4.8789208573195406</v>
      </c>
      <c r="AD1194" s="3">
        <f>AC1194*Ferez!$D$19</f>
        <v>2.4394604286597703</v>
      </c>
      <c r="AE1194" s="3">
        <f>(AD1194/1000)*(10000/Ferez!$D$21)</f>
        <v>6.098651071649426E-2</v>
      </c>
      <c r="AF1194" s="3">
        <f t="shared" si="172"/>
        <v>3.3034337577916784</v>
      </c>
      <c r="AG1194" s="3">
        <f>AF1194*Ferez!$D$19</f>
        <v>1.6517168788958392</v>
      </c>
      <c r="AH1194" s="3">
        <f>(AG1194/1000)*(10000/Ferez!$D$21)</f>
        <v>4.129292197239598E-2</v>
      </c>
      <c r="AI1194" s="3">
        <f>AE1194*Ferez!$D$20</f>
        <v>0.22361720596047896</v>
      </c>
    </row>
    <row r="1195" spans="1:35" x14ac:dyDescent="0.25">
      <c r="A1195" s="4">
        <v>2047</v>
      </c>
      <c r="B1195" s="21" t="s">
        <v>3522</v>
      </c>
      <c r="C1195" s="104">
        <v>6</v>
      </c>
      <c r="D1195" s="22" t="s">
        <v>2985</v>
      </c>
      <c r="E1195" s="100">
        <v>42719</v>
      </c>
      <c r="F1195" s="100">
        <v>44204</v>
      </c>
      <c r="G1195" s="105">
        <v>4.0999999999999996</v>
      </c>
      <c r="H1195" s="20" t="s">
        <v>3114</v>
      </c>
      <c r="I1195" s="20" t="s">
        <v>3116</v>
      </c>
      <c r="J1195" s="13">
        <v>3868</v>
      </c>
      <c r="K1195" t="s">
        <v>173</v>
      </c>
      <c r="L1195" t="s">
        <v>172</v>
      </c>
      <c r="M1195" s="20" t="str">
        <f t="shared" si="166"/>
        <v>S</v>
      </c>
      <c r="N1195" s="3">
        <v>5.2</v>
      </c>
      <c r="O1195" s="23">
        <f t="shared" si="167"/>
        <v>3.74</v>
      </c>
      <c r="P1195" s="3">
        <v>11</v>
      </c>
      <c r="Q1195" s="3">
        <f>VLOOKUP(J1195,Aux_H_adj!$X$2:$Y$922,2,FALSE)</f>
        <v>8.6999999999999993</v>
      </c>
      <c r="R1195" s="3">
        <f>VLOOKUP(J1195,Aux_H_adj!$X$2:$Z$922,3,FALSE)</f>
        <v>13</v>
      </c>
      <c r="S1195" s="3">
        <f t="shared" si="164"/>
        <v>3.5014087480216975</v>
      </c>
      <c r="T1195" s="3">
        <v>38.5</v>
      </c>
      <c r="U1195" s="23">
        <f t="shared" si="168"/>
        <v>13.41</v>
      </c>
      <c r="V1195" s="3">
        <f t="shared" si="165"/>
        <v>4.2685355737246331</v>
      </c>
      <c r="W1195" s="27">
        <f t="shared" si="169"/>
        <v>1E-3</v>
      </c>
      <c r="X1195" s="27">
        <f t="shared" si="170"/>
        <v>1.4E-3</v>
      </c>
      <c r="Y1195" s="3">
        <f>VLOOKUP(K1195,SSP!$B$2:$D$113,3,FALSE)</f>
        <v>0.47999999999999932</v>
      </c>
      <c r="Z1195" s="3">
        <f>EXP(Ferez!$B$8+Ferez!$B$9*LN(X1195)+Ferez!$B$10*LN(O1195)+Ferez!$B$11*LN(Y1195))</f>
        <v>1.4149474807249149</v>
      </c>
      <c r="AA1195" s="3">
        <f>EXP(Ferez!$C$8+Ferez!$C$9*LN(Z1195))</f>
        <v>0.96984613735128522</v>
      </c>
      <c r="AB1195" s="3">
        <f>Ferez!$D$8+Ferez!$D$9*Z1195+Ferez!$D$10*AA1195</f>
        <v>0.4739825556415439</v>
      </c>
      <c r="AC1195" s="3">
        <f t="shared" si="171"/>
        <v>2.858776173717744</v>
      </c>
      <c r="AD1195" s="3">
        <f>AC1195*Ferez!$D$19</f>
        <v>1.429388086858872</v>
      </c>
      <c r="AE1195" s="3">
        <f>(AD1195/1000)*(10000/Ferez!$D$21)</f>
        <v>3.5734702171471802E-2</v>
      </c>
      <c r="AF1195" s="3">
        <f t="shared" si="172"/>
        <v>1.888930036366459</v>
      </c>
      <c r="AG1195" s="3">
        <f>AF1195*Ferez!$D$19</f>
        <v>0.94446501818322948</v>
      </c>
      <c r="AH1195" s="3">
        <f>(AG1195/1000)*(10000/Ferez!$D$21)</f>
        <v>2.3611625454580738E-2</v>
      </c>
      <c r="AI1195" s="3">
        <f>AE1195*Ferez!$D$20</f>
        <v>0.13102724129539661</v>
      </c>
    </row>
    <row r="1196" spans="1:35" x14ac:dyDescent="0.25">
      <c r="A1196" s="4">
        <v>2048</v>
      </c>
      <c r="B1196" s="21" t="s">
        <v>3522</v>
      </c>
      <c r="C1196" s="104">
        <v>6</v>
      </c>
      <c r="D1196" s="22" t="s">
        <v>2985</v>
      </c>
      <c r="E1196" s="100">
        <v>42719</v>
      </c>
      <c r="F1196" s="100">
        <v>44204</v>
      </c>
      <c r="G1196" s="105">
        <v>4.0999999999999996</v>
      </c>
      <c r="H1196" s="20" t="s">
        <v>3114</v>
      </c>
      <c r="I1196" s="20" t="s">
        <v>3117</v>
      </c>
      <c r="J1196" s="13">
        <v>3868</v>
      </c>
      <c r="K1196" t="s">
        <v>173</v>
      </c>
      <c r="L1196" t="s">
        <v>172</v>
      </c>
      <c r="M1196" s="20" t="str">
        <f t="shared" si="166"/>
        <v>S</v>
      </c>
      <c r="N1196" s="3">
        <v>5.2</v>
      </c>
      <c r="O1196" s="23">
        <f t="shared" si="167"/>
        <v>3.01</v>
      </c>
      <c r="P1196" s="3">
        <v>8.6999999999999993</v>
      </c>
      <c r="Q1196" s="3">
        <f>VLOOKUP(J1196,Aux_H_adj!$X$2:$Y$922,2,FALSE)</f>
        <v>8.6999999999999993</v>
      </c>
      <c r="R1196" s="3">
        <f>VLOOKUP(J1196,Aux_H_adj!$X$2:$Z$922,3,FALSE)</f>
        <v>13</v>
      </c>
      <c r="S1196" s="3">
        <f t="shared" si="164"/>
        <v>2.7692960097989787</v>
      </c>
      <c r="T1196" s="3">
        <v>38.5</v>
      </c>
      <c r="U1196" s="23">
        <f t="shared" si="168"/>
        <v>10.61</v>
      </c>
      <c r="V1196" s="3">
        <f t="shared" si="165"/>
        <v>3.377267892410019</v>
      </c>
      <c r="W1196" s="27">
        <f t="shared" si="169"/>
        <v>5.9999999999999995E-4</v>
      </c>
      <c r="X1196" s="27">
        <f t="shared" si="170"/>
        <v>8.9999999999999998E-4</v>
      </c>
      <c r="Y1196" s="3">
        <f>VLOOKUP(K1196,SSP!$B$2:$D$113,3,FALSE)</f>
        <v>0.47999999999999932</v>
      </c>
      <c r="Z1196" s="3">
        <f>EXP(Ferez!$B$8+Ferez!$B$9*LN(X1196)+Ferez!$B$10*LN(O1196)+Ferez!$B$11*LN(Y1196))</f>
        <v>0.75639470542891984</v>
      </c>
      <c r="AA1196" s="3">
        <f>EXP(Ferez!$C$8+Ferez!$C$9*LN(Z1196))</f>
        <v>0.6093868171656901</v>
      </c>
      <c r="AB1196" s="3">
        <f>Ferez!$D$8+Ferez!$D$9*Z1196+Ferez!$D$10*AA1196</f>
        <v>0.42405278133878566</v>
      </c>
      <c r="AC1196" s="3">
        <f t="shared" si="171"/>
        <v>1.7898343039333957</v>
      </c>
      <c r="AD1196" s="3">
        <f>AC1196*Ferez!$D$19</f>
        <v>0.89491715196669785</v>
      </c>
      <c r="AE1196" s="3">
        <f>(AD1196/1000)*(10000/Ferez!$D$21)</f>
        <v>2.2372928799167448E-2</v>
      </c>
      <c r="AF1196" s="3">
        <f t="shared" si="172"/>
        <v>1.1804474867677055</v>
      </c>
      <c r="AG1196" s="3">
        <f>AF1196*Ferez!$D$19</f>
        <v>0.59022374338385275</v>
      </c>
      <c r="AH1196" s="3">
        <f>(AG1196/1000)*(10000/Ferez!$D$21)</f>
        <v>1.4755593584596317E-2</v>
      </c>
      <c r="AI1196" s="3">
        <f>AE1196*Ferez!$D$20</f>
        <v>8.2034072263613977E-2</v>
      </c>
    </row>
    <row r="1197" spans="1:35" x14ac:dyDescent="0.25">
      <c r="A1197" s="4">
        <v>2040</v>
      </c>
      <c r="B1197" s="21" t="s">
        <v>3522</v>
      </c>
      <c r="C1197" s="104">
        <v>6</v>
      </c>
      <c r="D1197" s="22" t="s">
        <v>2985</v>
      </c>
      <c r="E1197" s="100">
        <v>42719</v>
      </c>
      <c r="F1197" s="100">
        <v>44204</v>
      </c>
      <c r="G1197" s="105">
        <v>4.0999999999999996</v>
      </c>
      <c r="H1197" s="20" t="s">
        <v>3107</v>
      </c>
      <c r="I1197" s="20" t="s">
        <v>3108</v>
      </c>
      <c r="J1197" s="13">
        <v>3869</v>
      </c>
      <c r="K1197" t="s">
        <v>79</v>
      </c>
      <c r="L1197" t="s">
        <v>78</v>
      </c>
      <c r="M1197" s="20" t="str">
        <f t="shared" si="166"/>
        <v>S</v>
      </c>
      <c r="N1197" s="3">
        <v>6.5</v>
      </c>
      <c r="O1197" s="23">
        <f t="shared" si="167"/>
        <v>6.42</v>
      </c>
      <c r="P1197" s="3">
        <v>26</v>
      </c>
      <c r="Q1197" s="3">
        <f>VLOOKUP(J1197,Aux_H_adj!$X$2:$Y$922,2,FALSE)</f>
        <v>18</v>
      </c>
      <c r="R1197" s="3">
        <f>VLOOKUP(J1197,Aux_H_adj!$X$2:$Z$922,3,FALSE)</f>
        <v>33.799999999999997</v>
      </c>
      <c r="S1197" s="3">
        <f t="shared" si="164"/>
        <v>8.2760570407785572</v>
      </c>
      <c r="T1197" s="3">
        <v>95.7</v>
      </c>
      <c r="U1197" s="23">
        <f t="shared" si="168"/>
        <v>31.7</v>
      </c>
      <c r="V1197" s="3">
        <f t="shared" si="165"/>
        <v>10.090423392026164</v>
      </c>
      <c r="W1197" s="27">
        <f t="shared" si="169"/>
        <v>5.4000000000000003E-3</v>
      </c>
      <c r="X1197" s="27">
        <f t="shared" si="170"/>
        <v>8.0000000000000002E-3</v>
      </c>
      <c r="Y1197" s="3">
        <f>VLOOKUP(K1197,SSP!$B$2:$D$113,3,FALSE)</f>
        <v>0.31000000000000155</v>
      </c>
      <c r="Z1197" s="3">
        <f>EXP(Ferez!$B$8+Ferez!$B$9*LN(X1197)+Ferez!$B$10*LN(O1197)+Ferez!$B$11*LN(Y1197))</f>
        <v>7.8985800213034585</v>
      </c>
      <c r="AA1197" s="3">
        <f>EXP(Ferez!$C$8+Ferez!$C$9*LN(Z1197))</f>
        <v>3.4738614495036315</v>
      </c>
      <c r="AB1197" s="3">
        <f>Ferez!$D$8+Ferez!$D$9*Z1197+Ferez!$D$10*AA1197</f>
        <v>1.0556379942443352</v>
      </c>
      <c r="AC1197" s="3">
        <f t="shared" si="171"/>
        <v>12.428079465051425</v>
      </c>
      <c r="AD1197" s="3">
        <f>AC1197*Ferez!$D$19</f>
        <v>6.2140397325257126</v>
      </c>
      <c r="AE1197" s="3">
        <f>(AD1197/1000)*(10000/Ferez!$D$21)</f>
        <v>0.15535099331314284</v>
      </c>
      <c r="AF1197" s="3">
        <f t="shared" si="172"/>
        <v>8.9542180155477933</v>
      </c>
      <c r="AG1197" s="3">
        <f>AF1197*Ferez!$D$19</f>
        <v>4.4771090077738966</v>
      </c>
      <c r="AH1197" s="3">
        <f>(AG1197/1000)*(10000/Ferez!$D$21)</f>
        <v>0.11192772519434742</v>
      </c>
      <c r="AI1197" s="3">
        <f>AE1197*Ferez!$D$20</f>
        <v>0.56962030881485703</v>
      </c>
    </row>
    <row r="1198" spans="1:35" x14ac:dyDescent="0.25">
      <c r="A1198" s="4">
        <v>2041</v>
      </c>
      <c r="B1198" s="21" t="s">
        <v>3522</v>
      </c>
      <c r="C1198" s="104">
        <v>6</v>
      </c>
      <c r="D1198" s="22" t="s">
        <v>2985</v>
      </c>
      <c r="E1198" s="100">
        <v>42719</v>
      </c>
      <c r="F1198" s="100">
        <v>44204</v>
      </c>
      <c r="G1198" s="105">
        <v>4.0999999999999996</v>
      </c>
      <c r="H1198" s="20" t="s">
        <v>3107</v>
      </c>
      <c r="I1198" s="20" t="s">
        <v>3109</v>
      </c>
      <c r="J1198" s="13">
        <v>3869</v>
      </c>
      <c r="K1198" t="s">
        <v>79</v>
      </c>
      <c r="L1198" t="s">
        <v>78</v>
      </c>
      <c r="M1198" s="20" t="str">
        <f t="shared" si="166"/>
        <v>S</v>
      </c>
      <c r="N1198" s="3">
        <v>6.5</v>
      </c>
      <c r="O1198" s="23">
        <f t="shared" si="167"/>
        <v>6.5</v>
      </c>
      <c r="P1198" s="3">
        <v>33.799999999999997</v>
      </c>
      <c r="Q1198" s="3">
        <f>VLOOKUP(J1198,Aux_H_adj!$X$2:$Y$922,2,FALSE)</f>
        <v>18</v>
      </c>
      <c r="R1198" s="3">
        <f>VLOOKUP(J1198,Aux_H_adj!$X$2:$Z$922,3,FALSE)</f>
        <v>33.799999999999997</v>
      </c>
      <c r="S1198" s="3">
        <f t="shared" si="164"/>
        <v>10.758874153012124</v>
      </c>
      <c r="T1198" s="3">
        <v>95.7</v>
      </c>
      <c r="U1198" s="23">
        <f t="shared" si="168"/>
        <v>41.21</v>
      </c>
      <c r="V1198" s="3">
        <f t="shared" si="165"/>
        <v>13.117550409634015</v>
      </c>
      <c r="W1198" s="27">
        <f t="shared" si="169"/>
        <v>9.1000000000000004E-3</v>
      </c>
      <c r="X1198" s="27">
        <f t="shared" si="170"/>
        <v>1.35E-2</v>
      </c>
      <c r="Y1198" s="3">
        <f>VLOOKUP(K1198,SSP!$B$2:$D$113,3,FALSE)</f>
        <v>0.31000000000000155</v>
      </c>
      <c r="Z1198" s="3">
        <f>EXP(Ferez!$B$8+Ferez!$B$9*LN(X1198)+Ferez!$B$10*LN(O1198)+Ferez!$B$11*LN(Y1198))</f>
        <v>13.105447736966022</v>
      </c>
      <c r="AA1198" s="3">
        <f>EXP(Ferez!$C$8+Ferez!$C$9*LN(Z1198))</f>
        <v>5.0579415200416546</v>
      </c>
      <c r="AB1198" s="3">
        <f>Ferez!$D$8+Ferez!$D$9*Z1198+Ferez!$D$10*AA1198</f>
        <v>1.5595554082661991</v>
      </c>
      <c r="AC1198" s="3">
        <f t="shared" si="171"/>
        <v>19.722944665273875</v>
      </c>
      <c r="AD1198" s="3">
        <f>AC1198*Ferez!$D$19</f>
        <v>9.8614723326369376</v>
      </c>
      <c r="AE1198" s="3">
        <f>(AD1198/1000)*(10000/Ferez!$D$21)</f>
        <v>0.24653680831592345</v>
      </c>
      <c r="AF1198" s="3">
        <f t="shared" si="172"/>
        <v>14.665003145232221</v>
      </c>
      <c r="AG1198" s="3">
        <f>AF1198*Ferez!$D$19</f>
        <v>7.3325015726161107</v>
      </c>
      <c r="AH1198" s="3">
        <f>(AG1198/1000)*(10000/Ferez!$D$21)</f>
        <v>0.18331253931540276</v>
      </c>
      <c r="AI1198" s="3">
        <f>AE1198*Ferez!$D$20</f>
        <v>0.903968297158386</v>
      </c>
    </row>
    <row r="1199" spans="1:35" x14ac:dyDescent="0.25">
      <c r="A1199" s="4">
        <v>2042</v>
      </c>
      <c r="B1199" s="21" t="s">
        <v>3522</v>
      </c>
      <c r="C1199" s="104">
        <v>6</v>
      </c>
      <c r="D1199" s="22" t="s">
        <v>2985</v>
      </c>
      <c r="E1199" s="100">
        <v>42719</v>
      </c>
      <c r="F1199" s="100">
        <v>44204</v>
      </c>
      <c r="G1199" s="105">
        <v>4.0999999999999996</v>
      </c>
      <c r="H1199" s="20" t="s">
        <v>3107</v>
      </c>
      <c r="I1199" s="20" t="s">
        <v>3110</v>
      </c>
      <c r="J1199" s="13">
        <v>3869</v>
      </c>
      <c r="K1199" t="s">
        <v>79</v>
      </c>
      <c r="L1199" t="s">
        <v>78</v>
      </c>
      <c r="M1199" s="20" t="str">
        <f t="shared" si="166"/>
        <v>S</v>
      </c>
      <c r="N1199" s="3">
        <v>6.5</v>
      </c>
      <c r="O1199" s="23">
        <f t="shared" si="167"/>
        <v>5.6</v>
      </c>
      <c r="P1199" s="3">
        <v>20</v>
      </c>
      <c r="Q1199" s="3">
        <f>VLOOKUP(J1199,Aux_H_adj!$X$2:$Y$922,2,FALSE)</f>
        <v>18</v>
      </c>
      <c r="R1199" s="3">
        <f>VLOOKUP(J1199,Aux_H_adj!$X$2:$Z$922,3,FALSE)</f>
        <v>33.799999999999997</v>
      </c>
      <c r="S1199" s="3">
        <f t="shared" si="164"/>
        <v>6.366197723675814</v>
      </c>
      <c r="T1199" s="3">
        <v>95.7</v>
      </c>
      <c r="U1199" s="23">
        <f t="shared" si="168"/>
        <v>24.38</v>
      </c>
      <c r="V1199" s="3">
        <f t="shared" si="165"/>
        <v>7.7603950251608165</v>
      </c>
      <c r="W1199" s="27">
        <f t="shared" si="169"/>
        <v>3.2000000000000002E-3</v>
      </c>
      <c r="X1199" s="27">
        <f t="shared" si="170"/>
        <v>4.7000000000000002E-3</v>
      </c>
      <c r="Y1199" s="3">
        <f>VLOOKUP(K1199,SSP!$B$2:$D$113,3,FALSE)</f>
        <v>0.31000000000000155</v>
      </c>
      <c r="Z1199" s="3">
        <f>EXP(Ferez!$B$8+Ferez!$B$9*LN(X1199)+Ferez!$B$10*LN(O1199)+Ferez!$B$11*LN(Y1199))</f>
        <v>4.1900090292028835</v>
      </c>
      <c r="AA1199" s="3">
        <f>EXP(Ferez!$C$8+Ferez!$C$9*LN(Z1199))</f>
        <v>2.1703155298805226</v>
      </c>
      <c r="AB1199" s="3">
        <f>Ferez!$D$8+Ferez!$D$9*Z1199+Ferez!$D$10*AA1199</f>
        <v>0.71183840569594792</v>
      </c>
      <c r="AC1199" s="3">
        <f t="shared" si="171"/>
        <v>7.0721629647793538</v>
      </c>
      <c r="AD1199" s="3">
        <f>AC1199*Ferez!$D$19</f>
        <v>3.5360814823896769</v>
      </c>
      <c r="AE1199" s="3">
        <f>(AD1199/1000)*(10000/Ferez!$D$21)</f>
        <v>8.8402037059741922E-2</v>
      </c>
      <c r="AF1199" s="3">
        <f t="shared" si="172"/>
        <v>4.9018474348988317</v>
      </c>
      <c r="AG1199" s="3">
        <f>AF1199*Ferez!$D$19</f>
        <v>2.4509237174494158</v>
      </c>
      <c r="AH1199" s="3">
        <f>(AG1199/1000)*(10000/Ferez!$D$21)</f>
        <v>6.1273092936235389E-2</v>
      </c>
      <c r="AI1199" s="3">
        <f>AE1199*Ferez!$D$20</f>
        <v>0.32414080255238703</v>
      </c>
    </row>
    <row r="1200" spans="1:35" x14ac:dyDescent="0.25">
      <c r="A1200" s="4">
        <v>2043</v>
      </c>
      <c r="B1200" s="21" t="s">
        <v>3522</v>
      </c>
      <c r="C1200" s="104">
        <v>6</v>
      </c>
      <c r="D1200" s="22" t="s">
        <v>2985</v>
      </c>
      <c r="E1200" s="100">
        <v>42719</v>
      </c>
      <c r="F1200" s="100">
        <v>44204</v>
      </c>
      <c r="G1200" s="105">
        <v>4.0999999999999996</v>
      </c>
      <c r="H1200" s="20" t="s">
        <v>3107</v>
      </c>
      <c r="I1200" s="20" t="s">
        <v>3111</v>
      </c>
      <c r="J1200" s="13">
        <v>3869</v>
      </c>
      <c r="K1200" t="s">
        <v>79</v>
      </c>
      <c r="L1200" t="s">
        <v>78</v>
      </c>
      <c r="M1200" s="20" t="str">
        <f t="shared" si="166"/>
        <v>S</v>
      </c>
      <c r="N1200" s="3">
        <v>6.5</v>
      </c>
      <c r="O1200" s="23">
        <f t="shared" si="167"/>
        <v>5.27</v>
      </c>
      <c r="P1200" s="3">
        <v>18</v>
      </c>
      <c r="Q1200" s="3">
        <f>VLOOKUP(J1200,Aux_H_adj!$X$2:$Y$922,2,FALSE)</f>
        <v>18</v>
      </c>
      <c r="R1200" s="3">
        <f>VLOOKUP(J1200,Aux_H_adj!$X$2:$Z$922,3,FALSE)</f>
        <v>33.799999999999997</v>
      </c>
      <c r="S1200" s="3">
        <f t="shared" si="164"/>
        <v>5.7295779513082321</v>
      </c>
      <c r="T1200" s="3">
        <v>95.7</v>
      </c>
      <c r="U1200" s="23">
        <f t="shared" si="168"/>
        <v>21.94</v>
      </c>
      <c r="V1200" s="3">
        <f t="shared" si="165"/>
        <v>6.9837189028723676</v>
      </c>
      <c r="W1200" s="27">
        <f t="shared" si="169"/>
        <v>2.5999999999999999E-3</v>
      </c>
      <c r="X1200" s="27">
        <f t="shared" si="170"/>
        <v>3.8E-3</v>
      </c>
      <c r="Y1200" s="3">
        <f>VLOOKUP(K1200,SSP!$B$2:$D$113,3,FALSE)</f>
        <v>0.31000000000000155</v>
      </c>
      <c r="Z1200" s="3">
        <f>EXP(Ferez!$B$8+Ferez!$B$9*LN(X1200)+Ferez!$B$10*LN(O1200)+Ferez!$B$11*LN(Y1200))</f>
        <v>3.233124515234997</v>
      </c>
      <c r="AA1200" s="3">
        <f>EXP(Ferez!$C$8+Ferez!$C$9*LN(Z1200))</f>
        <v>1.7905341144664719</v>
      </c>
      <c r="AB1200" s="3">
        <f>Ferez!$D$8+Ferez!$D$9*Z1200+Ferez!$D$10*AA1200</f>
        <v>0.6268767952697577</v>
      </c>
      <c r="AC1200" s="3">
        <f t="shared" si="171"/>
        <v>5.6505354249712267</v>
      </c>
      <c r="AD1200" s="3">
        <f>AC1200*Ferez!$D$19</f>
        <v>2.8252677124856134</v>
      </c>
      <c r="AE1200" s="3">
        <f>(AD1200/1000)*(10000/Ferez!$D$21)</f>
        <v>7.0631692812140337E-2</v>
      </c>
      <c r="AF1200" s="3">
        <f t="shared" si="172"/>
        <v>3.8600013105047548</v>
      </c>
      <c r="AG1200" s="3">
        <f>AF1200*Ferez!$D$19</f>
        <v>1.9300006552523774</v>
      </c>
      <c r="AH1200" s="3">
        <f>(AG1200/1000)*(10000/Ferez!$D$21)</f>
        <v>4.8250016381309435E-2</v>
      </c>
      <c r="AI1200" s="3">
        <f>AE1200*Ferez!$D$20</f>
        <v>0.25898287364451456</v>
      </c>
    </row>
    <row r="1201" spans="1:35" x14ac:dyDescent="0.25">
      <c r="A1201" s="4">
        <v>2044</v>
      </c>
      <c r="B1201" s="21" t="s">
        <v>3522</v>
      </c>
      <c r="C1201" s="104">
        <v>6</v>
      </c>
      <c r="D1201" s="22" t="s">
        <v>2985</v>
      </c>
      <c r="E1201" s="100">
        <v>42719</v>
      </c>
      <c r="F1201" s="100">
        <v>44204</v>
      </c>
      <c r="G1201" s="105">
        <v>4.0999999999999996</v>
      </c>
      <c r="H1201" s="20" t="s">
        <v>3107</v>
      </c>
      <c r="I1201" s="20" t="s">
        <v>3112</v>
      </c>
      <c r="J1201" s="13">
        <v>3869</v>
      </c>
      <c r="K1201" t="s">
        <v>79</v>
      </c>
      <c r="L1201" t="s">
        <v>78</v>
      </c>
      <c r="M1201" s="20" t="str">
        <f t="shared" si="166"/>
        <v>S</v>
      </c>
      <c r="N1201" s="3">
        <v>6.5</v>
      </c>
      <c r="O1201" s="23">
        <f t="shared" si="167"/>
        <v>5.78</v>
      </c>
      <c r="P1201" s="3">
        <v>21.2</v>
      </c>
      <c r="Q1201" s="3">
        <f>VLOOKUP(J1201,Aux_H_adj!$X$2:$Y$922,2,FALSE)</f>
        <v>18</v>
      </c>
      <c r="R1201" s="3">
        <f>VLOOKUP(J1201,Aux_H_adj!$X$2:$Z$922,3,FALSE)</f>
        <v>33.799999999999997</v>
      </c>
      <c r="S1201" s="3">
        <f t="shared" si="164"/>
        <v>6.7481695870963625</v>
      </c>
      <c r="T1201" s="3">
        <v>95.7</v>
      </c>
      <c r="U1201" s="23">
        <f t="shared" si="168"/>
        <v>25.84</v>
      </c>
      <c r="V1201" s="3">
        <f t="shared" si="165"/>
        <v>8.2251274589891512</v>
      </c>
      <c r="W1201" s="27">
        <f t="shared" si="169"/>
        <v>3.5999999999999999E-3</v>
      </c>
      <c r="X1201" s="27">
        <f t="shared" si="170"/>
        <v>5.3E-3</v>
      </c>
      <c r="Y1201" s="3">
        <f>VLOOKUP(K1201,SSP!$B$2:$D$113,3,FALSE)</f>
        <v>0.31000000000000155</v>
      </c>
      <c r="Z1201" s="3">
        <f>EXP(Ferez!$B$8+Ferez!$B$9*LN(X1201)+Ferez!$B$10*LN(O1201)+Ferez!$B$11*LN(Y1201))</f>
        <v>4.8387197097878101</v>
      </c>
      <c r="AA1201" s="3">
        <f>EXP(Ferez!$C$8+Ferez!$C$9*LN(Z1201))</f>
        <v>2.4149464704535659</v>
      </c>
      <c r="AB1201" s="3">
        <f>Ferez!$D$8+Ferez!$D$9*Z1201+Ferez!$D$10*AA1201</f>
        <v>0.77054422681849211</v>
      </c>
      <c r="AC1201" s="3">
        <f t="shared" si="171"/>
        <v>8.0242104070598685</v>
      </c>
      <c r="AD1201" s="3">
        <f>AC1201*Ferez!$D$19</f>
        <v>4.0121052035299343</v>
      </c>
      <c r="AE1201" s="3">
        <f>(AD1201/1000)*(10000/Ferez!$D$21)</f>
        <v>0.10030263008824836</v>
      </c>
      <c r="AF1201" s="3">
        <f t="shared" si="172"/>
        <v>5.6092639366063022</v>
      </c>
      <c r="AG1201" s="3">
        <f>AF1201*Ferez!$D$19</f>
        <v>2.8046319683031511</v>
      </c>
      <c r="AH1201" s="3">
        <f>(AG1201/1000)*(10000/Ferez!$D$21)</f>
        <v>7.0115799207578766E-2</v>
      </c>
      <c r="AI1201" s="3">
        <f>AE1201*Ferez!$D$20</f>
        <v>0.36777631032357727</v>
      </c>
    </row>
    <row r="1202" spans="1:35" x14ac:dyDescent="0.25">
      <c r="A1202" s="4">
        <v>2045</v>
      </c>
      <c r="B1202" s="21" t="s">
        <v>3522</v>
      </c>
      <c r="C1202" s="104">
        <v>6</v>
      </c>
      <c r="D1202" s="22" t="s">
        <v>2985</v>
      </c>
      <c r="E1202" s="100">
        <v>42719</v>
      </c>
      <c r="F1202" s="100">
        <v>44204</v>
      </c>
      <c r="G1202" s="105">
        <v>4.0999999999999996</v>
      </c>
      <c r="H1202" s="20" t="s">
        <v>3107</v>
      </c>
      <c r="I1202" s="20" t="s">
        <v>3113</v>
      </c>
      <c r="J1202" s="13">
        <v>3869</v>
      </c>
      <c r="K1202" t="s">
        <v>79</v>
      </c>
      <c r="L1202" t="s">
        <v>78</v>
      </c>
      <c r="M1202" s="20" t="str">
        <f t="shared" si="166"/>
        <v>S</v>
      </c>
      <c r="N1202" s="3">
        <v>6.5</v>
      </c>
      <c r="O1202" s="23">
        <f t="shared" si="167"/>
        <v>6.17</v>
      </c>
      <c r="P1202" s="3">
        <v>24</v>
      </c>
      <c r="Q1202" s="3">
        <f>VLOOKUP(J1202,Aux_H_adj!$X$2:$Y$922,2,FALSE)</f>
        <v>18</v>
      </c>
      <c r="R1202" s="3">
        <f>VLOOKUP(J1202,Aux_H_adj!$X$2:$Z$922,3,FALSE)</f>
        <v>33.799999999999997</v>
      </c>
      <c r="S1202" s="3">
        <f t="shared" si="164"/>
        <v>7.6394372684109761</v>
      </c>
      <c r="T1202" s="3">
        <v>95.7</v>
      </c>
      <c r="U1202" s="23">
        <f t="shared" si="168"/>
        <v>29.26</v>
      </c>
      <c r="V1202" s="3">
        <f t="shared" si="165"/>
        <v>9.3137472697377159</v>
      </c>
      <c r="W1202" s="27">
        <f t="shared" si="169"/>
        <v>4.5999999999999999E-3</v>
      </c>
      <c r="X1202" s="27">
        <f t="shared" si="170"/>
        <v>6.7999999999999996E-3</v>
      </c>
      <c r="Y1202" s="3">
        <f>VLOOKUP(K1202,SSP!$B$2:$D$113,3,FALSE)</f>
        <v>0.31000000000000155</v>
      </c>
      <c r="Z1202" s="3">
        <f>EXP(Ferez!$B$8+Ferez!$B$9*LN(X1202)+Ferez!$B$10*LN(O1202)+Ferez!$B$11*LN(Y1202))</f>
        <v>6.5203200750838821</v>
      </c>
      <c r="AA1202" s="3">
        <f>EXP(Ferez!$C$8+Ferez!$C$9*LN(Z1202))</f>
        <v>3.0131527747929305</v>
      </c>
      <c r="AB1202" s="3">
        <f>Ferez!$D$8+Ferez!$D$9*Z1202+Ferez!$D$10*AA1202</f>
        <v>0.92582054019342186</v>
      </c>
      <c r="AC1202" s="3">
        <f t="shared" si="171"/>
        <v>10.459293390070235</v>
      </c>
      <c r="AD1202" s="3">
        <f>AC1202*Ferez!$D$19</f>
        <v>5.2296466950351173</v>
      </c>
      <c r="AE1202" s="3">
        <f>(AD1202/1000)*(10000/Ferez!$D$21)</f>
        <v>0.13074116737587793</v>
      </c>
      <c r="AF1202" s="3">
        <f t="shared" si="172"/>
        <v>7.4461406152773044</v>
      </c>
      <c r="AG1202" s="3">
        <f>AF1202*Ferez!$D$19</f>
        <v>3.7230703076386522</v>
      </c>
      <c r="AH1202" s="3">
        <f>(AG1202/1000)*(10000/Ferez!$D$21)</f>
        <v>9.3076757690966308E-2</v>
      </c>
      <c r="AI1202" s="3">
        <f>AE1202*Ferez!$D$20</f>
        <v>0.47938428037821906</v>
      </c>
    </row>
    <row r="1203" spans="1:35" x14ac:dyDescent="0.25">
      <c r="A1203" s="4">
        <v>2039</v>
      </c>
      <c r="B1203" s="21" t="s">
        <v>3522</v>
      </c>
      <c r="C1203" s="104">
        <v>6</v>
      </c>
      <c r="D1203" s="22" t="s">
        <v>2985</v>
      </c>
      <c r="E1203" s="100">
        <v>42719</v>
      </c>
      <c r="F1203" s="100">
        <v>44204</v>
      </c>
      <c r="G1203" s="105">
        <v>4.0999999999999996</v>
      </c>
      <c r="H1203" s="20" t="s">
        <v>3105</v>
      </c>
      <c r="I1203" s="20" t="s">
        <v>3106</v>
      </c>
      <c r="J1203" s="13">
        <v>3870</v>
      </c>
      <c r="K1203" t="s">
        <v>4</v>
      </c>
      <c r="L1203" t="s">
        <v>142</v>
      </c>
      <c r="M1203" s="20" t="str">
        <f t="shared" si="166"/>
        <v>N</v>
      </c>
      <c r="N1203" s="3">
        <v>6.2</v>
      </c>
      <c r="O1203" s="23">
        <f t="shared" si="167"/>
        <v>6.2</v>
      </c>
      <c r="P1203" s="3">
        <v>17.2</v>
      </c>
      <c r="Q1203" s="3">
        <f>VLOOKUP(J1203,Aux_H_adj!$X$2:$Y$922,2,FALSE)</f>
        <v>17.2</v>
      </c>
      <c r="R1203" s="3">
        <f>VLOOKUP(J1203,Aux_H_adj!$X$2:$Z$922,3,FALSE)</f>
        <v>17.2</v>
      </c>
      <c r="S1203" s="3">
        <f t="shared" si="164"/>
        <v>5.4749300423611995</v>
      </c>
      <c r="T1203" s="3">
        <v>23</v>
      </c>
      <c r="U1203" s="23">
        <f t="shared" si="168"/>
        <v>23</v>
      </c>
      <c r="V1203" s="3">
        <f t="shared" si="165"/>
        <v>7.3211273822271856</v>
      </c>
      <c r="W1203" s="27">
        <f t="shared" si="169"/>
        <v>2.3999999999999998E-3</v>
      </c>
      <c r="X1203" s="27">
        <f t="shared" si="170"/>
        <v>4.1999999999999997E-3</v>
      </c>
      <c r="Y1203" s="3">
        <f>VLOOKUP(K1203,SSP!$B$2:$D$113,3,FALSE)</f>
        <v>0.46000000000000074</v>
      </c>
      <c r="Z1203" s="3">
        <f>EXP(Ferez!$B$8+Ferez!$B$9*LN(X1203)+Ferez!$B$10*LN(O1203)+Ferez!$B$11*LN(Y1203))</f>
        <v>6.2195553180474477</v>
      </c>
      <c r="AA1203" s="3">
        <f>EXP(Ferez!$C$8+Ferez!$C$9*LN(Z1203))</f>
        <v>2.9094015022257431</v>
      </c>
      <c r="AB1203" s="3">
        <f>Ferez!$D$8+Ferez!$D$9*Z1203+Ferez!$D$10*AA1203</f>
        <v>0.89776890215111294</v>
      </c>
      <c r="AC1203" s="3">
        <f t="shared" si="171"/>
        <v>10.026725722424302</v>
      </c>
      <c r="AD1203" s="3">
        <f>AC1203*Ferez!$D$19</f>
        <v>5.0133628612121512</v>
      </c>
      <c r="AE1203" s="3">
        <f>(AD1203/1000)*(10000/Ferez!$D$21)</f>
        <v>0.12533407153030379</v>
      </c>
      <c r="AF1203" s="3">
        <f t="shared" si="172"/>
        <v>7.1173242201985607</v>
      </c>
      <c r="AG1203" s="3">
        <f>AF1203*Ferez!$D$19</f>
        <v>3.5586621100992804</v>
      </c>
      <c r="AH1203" s="3">
        <f>(AG1203/1000)*(10000/Ferez!$D$21)</f>
        <v>8.8966552752481998E-2</v>
      </c>
      <c r="AI1203" s="3">
        <f>AE1203*Ferez!$D$20</f>
        <v>0.45955826227778057</v>
      </c>
    </row>
    <row r="1204" spans="1:35" x14ac:dyDescent="0.25">
      <c r="A1204" s="4">
        <v>2034</v>
      </c>
      <c r="B1204" s="21" t="s">
        <v>3522</v>
      </c>
      <c r="C1204" s="104">
        <v>6</v>
      </c>
      <c r="D1204" s="22" t="s">
        <v>2985</v>
      </c>
      <c r="E1204" s="100">
        <v>42719</v>
      </c>
      <c r="F1204" s="100">
        <v>44204</v>
      </c>
      <c r="G1204" s="105">
        <v>4.0999999999999996</v>
      </c>
      <c r="H1204" s="20" t="s">
        <v>3099</v>
      </c>
      <c r="I1204" s="20" t="s">
        <v>3100</v>
      </c>
      <c r="J1204" s="13">
        <v>3871</v>
      </c>
      <c r="K1204" t="s">
        <v>173</v>
      </c>
      <c r="L1204" t="s">
        <v>172</v>
      </c>
      <c r="M1204" s="20" t="str">
        <f t="shared" si="166"/>
        <v>S</v>
      </c>
      <c r="N1204" s="3">
        <v>6.2</v>
      </c>
      <c r="O1204" s="23">
        <f t="shared" si="167"/>
        <v>5.44</v>
      </c>
      <c r="P1204" s="3">
        <v>19</v>
      </c>
      <c r="Q1204" s="3">
        <f>VLOOKUP(J1204,Aux_H_adj!$X$2:$Y$922,2,FALSE)</f>
        <v>10.4</v>
      </c>
      <c r="R1204" s="3">
        <f>VLOOKUP(J1204,Aux_H_adj!$X$2:$Z$922,3,FALSE)</f>
        <v>25.4</v>
      </c>
      <c r="S1204" s="3">
        <f t="shared" si="164"/>
        <v>6.0478878374920226</v>
      </c>
      <c r="T1204" s="3">
        <v>82.2</v>
      </c>
      <c r="U1204" s="23">
        <f t="shared" si="168"/>
        <v>23.16</v>
      </c>
      <c r="V1204" s="3">
        <f t="shared" si="165"/>
        <v>7.3720569640165925</v>
      </c>
      <c r="W1204" s="27">
        <f t="shared" si="169"/>
        <v>2.8999999999999998E-3</v>
      </c>
      <c r="X1204" s="27">
        <f t="shared" si="170"/>
        <v>4.3E-3</v>
      </c>
      <c r="Y1204" s="3">
        <f>VLOOKUP(K1204,SSP!$B$2:$D$113,3,FALSE)</f>
        <v>0.47999999999999932</v>
      </c>
      <c r="Z1204" s="3">
        <f>EXP(Ferez!$B$8+Ferez!$B$9*LN(X1204)+Ferez!$B$10*LN(O1204)+Ferez!$B$11*LN(Y1204))</f>
        <v>5.8574041605000815</v>
      </c>
      <c r="AA1204" s="3">
        <f>EXP(Ferez!$C$8+Ferez!$C$9*LN(Z1204))</f>
        <v>2.7827376619933371</v>
      </c>
      <c r="AB1204" s="3">
        <f>Ferez!$D$8+Ferez!$D$9*Z1204+Ferez!$D$10*AA1204</f>
        <v>0.86414164456604936</v>
      </c>
      <c r="AC1204" s="3">
        <f t="shared" si="171"/>
        <v>9.5042834670594676</v>
      </c>
      <c r="AD1204" s="3">
        <f>AC1204*Ferez!$D$19</f>
        <v>4.7521417335297338</v>
      </c>
      <c r="AE1204" s="3">
        <f>(AD1204/1000)*(10000/Ferez!$D$21)</f>
        <v>0.11880354333824335</v>
      </c>
      <c r="AF1204" s="3">
        <f t="shared" si="172"/>
        <v>6.721545805066131</v>
      </c>
      <c r="AG1204" s="3">
        <f>AF1204*Ferez!$D$19</f>
        <v>3.3607729025330655</v>
      </c>
      <c r="AH1204" s="3">
        <f>(AG1204/1000)*(10000/Ferez!$D$21)</f>
        <v>8.4019322563326629E-2</v>
      </c>
      <c r="AI1204" s="3">
        <f>AE1204*Ferez!$D$20</f>
        <v>0.43561299224022559</v>
      </c>
    </row>
    <row r="1205" spans="1:35" x14ac:dyDescent="0.25">
      <c r="A1205" s="4">
        <v>2035</v>
      </c>
      <c r="B1205" s="21" t="s">
        <v>3522</v>
      </c>
      <c r="C1205" s="104">
        <v>6</v>
      </c>
      <c r="D1205" s="22" t="s">
        <v>2985</v>
      </c>
      <c r="E1205" s="100">
        <v>42719</v>
      </c>
      <c r="F1205" s="100">
        <v>44204</v>
      </c>
      <c r="G1205" s="105">
        <v>4.0999999999999996</v>
      </c>
      <c r="H1205" s="20" t="s">
        <v>3099</v>
      </c>
      <c r="I1205" s="20" t="s">
        <v>3101</v>
      </c>
      <c r="J1205" s="13">
        <v>3871</v>
      </c>
      <c r="K1205" t="s">
        <v>173</v>
      </c>
      <c r="L1205" t="s">
        <v>172</v>
      </c>
      <c r="M1205" s="20" t="str">
        <f t="shared" si="166"/>
        <v>S</v>
      </c>
      <c r="N1205" s="3">
        <v>6.2</v>
      </c>
      <c r="O1205" s="23">
        <f t="shared" si="167"/>
        <v>6.2</v>
      </c>
      <c r="P1205" s="3">
        <v>25.4</v>
      </c>
      <c r="Q1205" s="3">
        <f>VLOOKUP(J1205,Aux_H_adj!$X$2:$Y$922,2,FALSE)</f>
        <v>10.4</v>
      </c>
      <c r="R1205" s="3">
        <f>VLOOKUP(J1205,Aux_H_adj!$X$2:$Z$922,3,FALSE)</f>
        <v>25.4</v>
      </c>
      <c r="S1205" s="3">
        <f t="shared" si="164"/>
        <v>8.0850711090682825</v>
      </c>
      <c r="T1205" s="3">
        <v>82.2</v>
      </c>
      <c r="U1205" s="23">
        <f t="shared" si="168"/>
        <v>30.97</v>
      </c>
      <c r="V1205" s="3">
        <f t="shared" si="165"/>
        <v>9.8580571751119965</v>
      </c>
      <c r="W1205" s="27">
        <f t="shared" si="169"/>
        <v>5.1000000000000004E-3</v>
      </c>
      <c r="X1205" s="27">
        <f t="shared" si="170"/>
        <v>7.6E-3</v>
      </c>
      <c r="Y1205" s="3">
        <f>VLOOKUP(K1205,SSP!$B$2:$D$113,3,FALSE)</f>
        <v>0.47999999999999932</v>
      </c>
      <c r="Z1205" s="3">
        <f>EXP(Ferez!$B$8+Ferez!$B$9*LN(X1205)+Ferez!$B$10*LN(O1205)+Ferez!$B$11*LN(Y1205))</f>
        <v>11.377217704243083</v>
      </c>
      <c r="AA1205" s="3">
        <f>EXP(Ferez!$C$8+Ferez!$C$9*LN(Z1205))</f>
        <v>4.5541268868360856</v>
      </c>
      <c r="AB1205" s="3">
        <f>Ferez!$D$8+Ferez!$D$9*Z1205+Ferez!$D$10*AA1205</f>
        <v>1.3904047296159345</v>
      </c>
      <c r="AC1205" s="3">
        <f t="shared" si="171"/>
        <v>17.321749320695105</v>
      </c>
      <c r="AD1205" s="3">
        <f>AC1205*Ferez!$D$19</f>
        <v>8.6608746603475524</v>
      </c>
      <c r="AE1205" s="3">
        <f>(AD1205/1000)*(10000/Ferez!$D$21)</f>
        <v>0.21652186650868879</v>
      </c>
      <c r="AF1205" s="3">
        <f t="shared" si="172"/>
        <v>12.767622433859017</v>
      </c>
      <c r="AG1205" s="3">
        <f>AF1205*Ferez!$D$19</f>
        <v>6.3838112169295087</v>
      </c>
      <c r="AH1205" s="3">
        <f>(AG1205/1000)*(10000/Ferez!$D$21)</f>
        <v>0.15959528042323773</v>
      </c>
      <c r="AI1205" s="3">
        <f>AE1205*Ferez!$D$20</f>
        <v>0.79391351053185888</v>
      </c>
    </row>
    <row r="1206" spans="1:35" x14ac:dyDescent="0.25">
      <c r="A1206" s="4">
        <v>2036</v>
      </c>
      <c r="B1206" s="21" t="s">
        <v>3522</v>
      </c>
      <c r="C1206" s="104">
        <v>6</v>
      </c>
      <c r="D1206" s="22" t="s">
        <v>2985</v>
      </c>
      <c r="E1206" s="100">
        <v>42719</v>
      </c>
      <c r="F1206" s="100">
        <v>44204</v>
      </c>
      <c r="G1206" s="105">
        <v>4.0999999999999996</v>
      </c>
      <c r="H1206" s="20" t="s">
        <v>3099</v>
      </c>
      <c r="I1206" s="20" t="s">
        <v>3102</v>
      </c>
      <c r="J1206" s="13">
        <v>3871</v>
      </c>
      <c r="K1206" t="s">
        <v>173</v>
      </c>
      <c r="L1206" t="s">
        <v>172</v>
      </c>
      <c r="M1206" s="20" t="str">
        <f t="shared" si="166"/>
        <v>S</v>
      </c>
      <c r="N1206" s="3">
        <v>6.2</v>
      </c>
      <c r="O1206" s="23">
        <f t="shared" si="167"/>
        <v>5.55</v>
      </c>
      <c r="P1206" s="3">
        <v>19.7</v>
      </c>
      <c r="Q1206" s="3">
        <f>VLOOKUP(J1206,Aux_H_adj!$X$2:$Y$922,2,FALSE)</f>
        <v>10.4</v>
      </c>
      <c r="R1206" s="3">
        <f>VLOOKUP(J1206,Aux_H_adj!$X$2:$Z$922,3,FALSE)</f>
        <v>25.4</v>
      </c>
      <c r="S1206" s="3">
        <f t="shared" si="164"/>
        <v>6.2707047578206758</v>
      </c>
      <c r="T1206" s="3">
        <v>82.2</v>
      </c>
      <c r="U1206" s="23">
        <f t="shared" si="168"/>
        <v>24.02</v>
      </c>
      <c r="V1206" s="3">
        <f t="shared" si="165"/>
        <v>7.6458034661346517</v>
      </c>
      <c r="W1206" s="27">
        <f t="shared" si="169"/>
        <v>3.0999999999999999E-3</v>
      </c>
      <c r="X1206" s="27">
        <f t="shared" si="170"/>
        <v>4.5999999999999999E-3</v>
      </c>
      <c r="Y1206" s="3">
        <f>VLOOKUP(K1206,SSP!$B$2:$D$113,3,FALSE)</f>
        <v>0.47999999999999932</v>
      </c>
      <c r="Z1206" s="3">
        <f>EXP(Ferez!$B$8+Ferez!$B$9*LN(X1206)+Ferez!$B$10*LN(O1206)+Ferez!$B$11*LN(Y1206))</f>
        <v>6.3641586104896906</v>
      </c>
      <c r="AA1206" s="3">
        <f>EXP(Ferez!$C$8+Ferez!$C$9*LN(Z1206))</f>
        <v>2.9594414411278285</v>
      </c>
      <c r="AB1206" s="3">
        <f>Ferez!$D$8+Ferez!$D$9*Z1206+Ferez!$D$10*AA1206</f>
        <v>0.91124210962229557</v>
      </c>
      <c r="AC1206" s="3">
        <f t="shared" si="171"/>
        <v>10.234842161239813</v>
      </c>
      <c r="AD1206" s="3">
        <f>AC1206*Ferez!$D$19</f>
        <v>5.1174210806199065</v>
      </c>
      <c r="AE1206" s="3">
        <f>(AD1206/1000)*(10000/Ferez!$D$21)</f>
        <v>0.12793552701549765</v>
      </c>
      <c r="AF1206" s="3">
        <f t="shared" si="172"/>
        <v>7.2754007201119864</v>
      </c>
      <c r="AG1206" s="3">
        <f>AF1206*Ferez!$D$19</f>
        <v>3.6377003600559932</v>
      </c>
      <c r="AH1206" s="3">
        <f>(AG1206/1000)*(10000/Ferez!$D$21)</f>
        <v>9.0942509001399829E-2</v>
      </c>
      <c r="AI1206" s="3">
        <f>AE1206*Ferez!$D$20</f>
        <v>0.46909693239015804</v>
      </c>
    </row>
    <row r="1207" spans="1:35" x14ac:dyDescent="0.25">
      <c r="A1207" s="4">
        <v>2037</v>
      </c>
      <c r="B1207" s="21" t="s">
        <v>3522</v>
      </c>
      <c r="C1207" s="104">
        <v>6</v>
      </c>
      <c r="D1207" s="22" t="s">
        <v>2985</v>
      </c>
      <c r="E1207" s="100">
        <v>42719</v>
      </c>
      <c r="F1207" s="100">
        <v>44204</v>
      </c>
      <c r="G1207" s="105">
        <v>4.0999999999999996</v>
      </c>
      <c r="H1207" s="20" t="s">
        <v>3099</v>
      </c>
      <c r="I1207" s="20" t="s">
        <v>3103</v>
      </c>
      <c r="J1207" s="13">
        <v>3871</v>
      </c>
      <c r="K1207" t="s">
        <v>173</v>
      </c>
      <c r="L1207" t="s">
        <v>172</v>
      </c>
      <c r="M1207" s="20" t="str">
        <f t="shared" si="166"/>
        <v>S</v>
      </c>
      <c r="N1207" s="3">
        <v>6.2</v>
      </c>
      <c r="O1207" s="23">
        <f t="shared" si="167"/>
        <v>5.63</v>
      </c>
      <c r="P1207" s="3">
        <v>20.2</v>
      </c>
      <c r="Q1207" s="3">
        <f>VLOOKUP(J1207,Aux_H_adj!$X$2:$Y$922,2,FALSE)</f>
        <v>10.4</v>
      </c>
      <c r="R1207" s="3">
        <f>VLOOKUP(J1207,Aux_H_adj!$X$2:$Z$922,3,FALSE)</f>
        <v>25.4</v>
      </c>
      <c r="S1207" s="3">
        <f t="shared" si="164"/>
        <v>6.429859700912572</v>
      </c>
      <c r="T1207" s="3">
        <v>82.2</v>
      </c>
      <c r="U1207" s="23">
        <f t="shared" si="168"/>
        <v>24.63</v>
      </c>
      <c r="V1207" s="3">
        <f t="shared" si="165"/>
        <v>7.8399724967067641</v>
      </c>
      <c r="W1207" s="27">
        <f t="shared" si="169"/>
        <v>3.2000000000000002E-3</v>
      </c>
      <c r="X1207" s="27">
        <f t="shared" si="170"/>
        <v>4.7999999999999996E-3</v>
      </c>
      <c r="Y1207" s="3">
        <f>VLOOKUP(K1207,SSP!$B$2:$D$113,3,FALSE)</f>
        <v>0.47999999999999932</v>
      </c>
      <c r="Z1207" s="3">
        <f>EXP(Ferez!$B$8+Ferez!$B$9*LN(X1207)+Ferez!$B$10*LN(O1207)+Ferez!$B$11*LN(Y1207))</f>
        <v>6.7171127172714691</v>
      </c>
      <c r="AA1207" s="3">
        <f>EXP(Ferez!$C$8+Ferez!$C$9*LN(Z1207))</f>
        <v>3.0803690100618057</v>
      </c>
      <c r="AB1207" s="3">
        <f>Ferez!$D$8+Ferez!$D$9*Z1207+Ferez!$D$10*AA1207</f>
        <v>0.94423261930403446</v>
      </c>
      <c r="AC1207" s="3">
        <f t="shared" si="171"/>
        <v>10.741714346637309</v>
      </c>
      <c r="AD1207" s="3">
        <f>AC1207*Ferez!$D$19</f>
        <v>5.3708571733186545</v>
      </c>
      <c r="AE1207" s="3">
        <f>(AD1207/1000)*(10000/Ferez!$D$21)</f>
        <v>0.13427142933296635</v>
      </c>
      <c r="AF1207" s="3">
        <f t="shared" si="172"/>
        <v>7.6613453365755033</v>
      </c>
      <c r="AG1207" s="3">
        <f>AF1207*Ferez!$D$19</f>
        <v>3.8306726682877517</v>
      </c>
      <c r="AH1207" s="3">
        <f>(AG1207/1000)*(10000/Ferez!$D$21)</f>
        <v>9.5766816707193794E-2</v>
      </c>
      <c r="AI1207" s="3">
        <f>AE1207*Ferez!$D$20</f>
        <v>0.49232857422087656</v>
      </c>
    </row>
    <row r="1208" spans="1:35" x14ac:dyDescent="0.25">
      <c r="A1208" s="4">
        <v>2038</v>
      </c>
      <c r="B1208" s="21" t="s">
        <v>3522</v>
      </c>
      <c r="C1208" s="104">
        <v>6</v>
      </c>
      <c r="D1208" s="22" t="s">
        <v>2985</v>
      </c>
      <c r="E1208" s="100">
        <v>42719</v>
      </c>
      <c r="F1208" s="100">
        <v>44204</v>
      </c>
      <c r="G1208" s="105">
        <v>4.0999999999999996</v>
      </c>
      <c r="H1208" s="20" t="s">
        <v>3099</v>
      </c>
      <c r="I1208" s="20" t="s">
        <v>3104</v>
      </c>
      <c r="J1208" s="13">
        <v>3871</v>
      </c>
      <c r="K1208" t="s">
        <v>173</v>
      </c>
      <c r="L1208" t="s">
        <v>172</v>
      </c>
      <c r="M1208" s="20" t="str">
        <f t="shared" si="166"/>
        <v>S</v>
      </c>
      <c r="N1208" s="3">
        <v>6.2</v>
      </c>
      <c r="O1208" s="23">
        <f t="shared" si="167"/>
        <v>3.56</v>
      </c>
      <c r="P1208" s="3">
        <v>10.4</v>
      </c>
      <c r="Q1208" s="3">
        <f>VLOOKUP(J1208,Aux_H_adj!$X$2:$Y$922,2,FALSE)</f>
        <v>10.4</v>
      </c>
      <c r="R1208" s="3">
        <f>VLOOKUP(J1208,Aux_H_adj!$X$2:$Z$922,3,FALSE)</f>
        <v>25.4</v>
      </c>
      <c r="S1208" s="3">
        <f t="shared" si="164"/>
        <v>3.3104228163114233</v>
      </c>
      <c r="T1208" s="3">
        <v>82.2</v>
      </c>
      <c r="U1208" s="23">
        <f t="shared" si="168"/>
        <v>12.68</v>
      </c>
      <c r="V1208" s="3">
        <f t="shared" si="165"/>
        <v>4.0361693568104657</v>
      </c>
      <c r="W1208" s="27">
        <f t="shared" si="169"/>
        <v>8.9999999999999998E-4</v>
      </c>
      <c r="X1208" s="27">
        <f t="shared" si="170"/>
        <v>1.2999999999999999E-3</v>
      </c>
      <c r="Y1208" s="3">
        <f>VLOOKUP(K1208,SSP!$B$2:$D$113,3,FALSE)</f>
        <v>0.47999999999999932</v>
      </c>
      <c r="Z1208" s="3">
        <f>EXP(Ferez!$B$8+Ferez!$B$9*LN(X1208)+Ferez!$B$10*LN(O1208)+Ferez!$B$11*LN(Y1208))</f>
        <v>1.2581473167489843</v>
      </c>
      <c r="AA1208" s="3">
        <f>EXP(Ferez!$C$8+Ferez!$C$9*LN(Z1208))</f>
        <v>0.88890596987341941</v>
      </c>
      <c r="AB1208" s="3">
        <f>Ferez!$D$8+Ferez!$D$9*Z1208+Ferez!$D$10*AA1208</f>
        <v>0.46167322871080629</v>
      </c>
      <c r="AC1208" s="3">
        <f t="shared" si="171"/>
        <v>2.6087265153332098</v>
      </c>
      <c r="AD1208" s="3">
        <f>AC1208*Ferez!$D$19</f>
        <v>1.3043632576666049</v>
      </c>
      <c r="AE1208" s="3">
        <f>(AD1208/1000)*(10000/Ferez!$D$21)</f>
        <v>3.2609081441665119E-2</v>
      </c>
      <c r="AF1208" s="3">
        <f t="shared" si="172"/>
        <v>1.7198205454597906</v>
      </c>
      <c r="AG1208" s="3">
        <f>AF1208*Ferez!$D$19</f>
        <v>0.85991027272989529</v>
      </c>
      <c r="AH1208" s="3">
        <f>(AG1208/1000)*(10000/Ferez!$D$21)</f>
        <v>2.1497756818247383E-2</v>
      </c>
      <c r="AI1208" s="3">
        <f>AE1208*Ferez!$D$20</f>
        <v>0.1195666319527721</v>
      </c>
    </row>
    <row r="1209" spans="1:35" x14ac:dyDescent="0.25">
      <c r="A1209" s="4">
        <v>2033</v>
      </c>
      <c r="B1209" s="21" t="s">
        <v>3522</v>
      </c>
      <c r="C1209" s="104">
        <v>6</v>
      </c>
      <c r="D1209" s="22" t="s">
        <v>2985</v>
      </c>
      <c r="E1209" s="100">
        <v>42719</v>
      </c>
      <c r="F1209" s="100">
        <v>44204</v>
      </c>
      <c r="G1209" s="105">
        <v>4.0999999999999996</v>
      </c>
      <c r="H1209" s="20" t="s">
        <v>3097</v>
      </c>
      <c r="I1209" s="20" t="s">
        <v>3098</v>
      </c>
      <c r="J1209" s="13">
        <v>3872</v>
      </c>
      <c r="K1209" t="s">
        <v>4</v>
      </c>
      <c r="L1209" t="s">
        <v>142</v>
      </c>
      <c r="M1209" s="20" t="str">
        <f t="shared" si="166"/>
        <v>N</v>
      </c>
      <c r="N1209" s="3">
        <v>6</v>
      </c>
      <c r="O1209" s="23">
        <f t="shared" si="167"/>
        <v>6</v>
      </c>
      <c r="P1209" s="3">
        <v>24</v>
      </c>
      <c r="Q1209" s="3">
        <f>VLOOKUP(J1209,Aux_H_adj!$X$2:$Y$922,2,FALSE)</f>
        <v>24</v>
      </c>
      <c r="R1209" s="3">
        <f>VLOOKUP(J1209,Aux_H_adj!$X$2:$Z$922,3,FALSE)</f>
        <v>24</v>
      </c>
      <c r="S1209" s="3">
        <f t="shared" si="164"/>
        <v>7.6394372684109761</v>
      </c>
      <c r="T1209" s="3">
        <v>31</v>
      </c>
      <c r="U1209" s="23">
        <f t="shared" si="168"/>
        <v>31</v>
      </c>
      <c r="V1209" s="3">
        <f t="shared" si="165"/>
        <v>9.8676064716975116</v>
      </c>
      <c r="W1209" s="27">
        <f t="shared" si="169"/>
        <v>4.5999999999999999E-3</v>
      </c>
      <c r="X1209" s="27">
        <f t="shared" si="170"/>
        <v>7.6E-3</v>
      </c>
      <c r="Y1209" s="3">
        <f>VLOOKUP(K1209,SSP!$B$2:$D$113,3,FALSE)</f>
        <v>0.46000000000000074</v>
      </c>
      <c r="Z1209" s="3">
        <f>EXP(Ferez!$B$8+Ferez!$B$9*LN(X1209)+Ferez!$B$10*LN(O1209)+Ferez!$B$11*LN(Y1209))</f>
        <v>10.554809306011505</v>
      </c>
      <c r="AA1209" s="3">
        <f>EXP(Ferez!$C$8+Ferez!$C$9*LN(Z1209))</f>
        <v>4.3075222743384138</v>
      </c>
      <c r="AB1209" s="3">
        <f>Ferez!$D$8+Ferez!$D$9*Z1209+Ferez!$D$10*AA1209</f>
        <v>1.3105025222390172</v>
      </c>
      <c r="AC1209" s="3">
        <f t="shared" si="171"/>
        <v>16.172834102588936</v>
      </c>
      <c r="AD1209" s="3">
        <f>AC1209*Ferez!$D$19</f>
        <v>8.0864170512944682</v>
      </c>
      <c r="AE1209" s="3">
        <f>(AD1209/1000)*(10000/Ferez!$D$21)</f>
        <v>0.20216042628236172</v>
      </c>
      <c r="AF1209" s="3">
        <f t="shared" si="172"/>
        <v>11.865311828250523</v>
      </c>
      <c r="AG1209" s="3">
        <f>AF1209*Ferez!$D$19</f>
        <v>5.9326559141252613</v>
      </c>
      <c r="AH1209" s="3">
        <f>(AG1209/1000)*(10000/Ferez!$D$21)</f>
        <v>0.14831639785313153</v>
      </c>
      <c r="AI1209" s="3">
        <f>AE1209*Ferez!$D$20</f>
        <v>0.7412548963686596</v>
      </c>
    </row>
    <row r="1210" spans="1:35" x14ac:dyDescent="0.25">
      <c r="A1210" s="4">
        <v>2029</v>
      </c>
      <c r="B1210" s="21" t="s">
        <v>3522</v>
      </c>
      <c r="C1210" s="104">
        <v>6</v>
      </c>
      <c r="D1210" s="22" t="s">
        <v>2985</v>
      </c>
      <c r="E1210" s="100">
        <v>42719</v>
      </c>
      <c r="F1210" s="100">
        <v>44204</v>
      </c>
      <c r="G1210" s="105">
        <v>4.0999999999999996</v>
      </c>
      <c r="H1210" s="20" t="s">
        <v>3092</v>
      </c>
      <c r="I1210" s="20" t="s">
        <v>3093</v>
      </c>
      <c r="J1210" s="13">
        <v>3873</v>
      </c>
      <c r="K1210" t="s">
        <v>203</v>
      </c>
      <c r="L1210" t="s">
        <v>201</v>
      </c>
      <c r="M1210" s="20" t="str">
        <f t="shared" si="166"/>
        <v>S</v>
      </c>
      <c r="N1210" s="3">
        <v>5</v>
      </c>
      <c r="O1210" s="23">
        <f t="shared" si="167"/>
        <v>3.11</v>
      </c>
      <c r="P1210" s="3">
        <v>9</v>
      </c>
      <c r="Q1210" s="3">
        <f>VLOOKUP(J1210,Aux_H_adj!$X$2:$Y$922,2,FALSE)</f>
        <v>9</v>
      </c>
      <c r="R1210" s="3">
        <f>VLOOKUP(J1210,Aux_H_adj!$X$2:$Z$922,3,FALSE)</f>
        <v>14.4</v>
      </c>
      <c r="S1210" s="3">
        <f t="shared" si="164"/>
        <v>2.8647889756541161</v>
      </c>
      <c r="T1210" s="3">
        <v>44.5</v>
      </c>
      <c r="U1210" s="23">
        <f t="shared" si="168"/>
        <v>10.97</v>
      </c>
      <c r="V1210" s="3">
        <f t="shared" si="165"/>
        <v>3.4918594514361838</v>
      </c>
      <c r="W1210" s="27">
        <f t="shared" si="169"/>
        <v>5.9999999999999995E-4</v>
      </c>
      <c r="X1210" s="27">
        <f t="shared" si="170"/>
        <v>1E-3</v>
      </c>
      <c r="Y1210" s="3">
        <f>VLOOKUP(K1210,SSP!$B$2:$D$113,3,FALSE)</f>
        <v>0.74</v>
      </c>
      <c r="Z1210" s="3">
        <f>EXP(Ferez!$B$8+Ferez!$B$9*LN(X1210)+Ferez!$B$10*LN(O1210)+Ferez!$B$11*LN(Y1210))</f>
        <v>1.3421446267927337</v>
      </c>
      <c r="AA1210" s="3">
        <f>EXP(Ferez!$C$8+Ferez!$C$9*LN(Z1210))</f>
        <v>0.93256970766350467</v>
      </c>
      <c r="AB1210" s="3">
        <f>Ferez!$D$8+Ferez!$D$9*Z1210+Ferez!$D$10*AA1210</f>
        <v>0.46824105034702673</v>
      </c>
      <c r="AC1210" s="3">
        <f t="shared" si="171"/>
        <v>2.7429553848032651</v>
      </c>
      <c r="AD1210" s="3">
        <f>AC1210*Ferez!$D$19</f>
        <v>1.3714776924016325</v>
      </c>
      <c r="AE1210" s="3">
        <f>(AD1210/1000)*(10000/Ferez!$D$21)</f>
        <v>3.4286942310040813E-2</v>
      </c>
      <c r="AF1210" s="3">
        <f t="shared" si="172"/>
        <v>1.8103856771397604</v>
      </c>
      <c r="AG1210" s="3">
        <f>AF1210*Ferez!$D$19</f>
        <v>0.9051928385698802</v>
      </c>
      <c r="AH1210" s="3">
        <f>(AG1210/1000)*(10000/Ferez!$D$21)</f>
        <v>2.2629820964247004E-2</v>
      </c>
      <c r="AI1210" s="3">
        <f>AE1210*Ferez!$D$20</f>
        <v>0.12571878847014964</v>
      </c>
    </row>
    <row r="1211" spans="1:35" x14ac:dyDescent="0.25">
      <c r="A1211" s="4">
        <v>2030</v>
      </c>
      <c r="B1211" s="21" t="s">
        <v>3522</v>
      </c>
      <c r="C1211" s="104">
        <v>6</v>
      </c>
      <c r="D1211" s="22" t="s">
        <v>2985</v>
      </c>
      <c r="E1211" s="100">
        <v>42719</v>
      </c>
      <c r="F1211" s="100">
        <v>44204</v>
      </c>
      <c r="G1211" s="105">
        <v>4.0999999999999996</v>
      </c>
      <c r="H1211" s="20" t="s">
        <v>3092</v>
      </c>
      <c r="I1211" s="20" t="s">
        <v>3094</v>
      </c>
      <c r="J1211" s="13">
        <v>3873</v>
      </c>
      <c r="K1211" t="s">
        <v>203</v>
      </c>
      <c r="L1211" t="s">
        <v>201</v>
      </c>
      <c r="M1211" s="20" t="str">
        <f t="shared" si="166"/>
        <v>S</v>
      </c>
      <c r="N1211" s="3">
        <v>5</v>
      </c>
      <c r="O1211" s="23">
        <f t="shared" si="167"/>
        <v>5</v>
      </c>
      <c r="P1211" s="3">
        <v>14.4</v>
      </c>
      <c r="Q1211" s="3">
        <f>VLOOKUP(J1211,Aux_H_adj!$X$2:$Y$922,2,FALSE)</f>
        <v>9</v>
      </c>
      <c r="R1211" s="3">
        <f>VLOOKUP(J1211,Aux_H_adj!$X$2:$Z$922,3,FALSE)</f>
        <v>14.4</v>
      </c>
      <c r="S1211" s="3">
        <f t="shared" si="164"/>
        <v>4.5836623610465859</v>
      </c>
      <c r="T1211" s="3">
        <v>44.5</v>
      </c>
      <c r="U1211" s="23">
        <f t="shared" si="168"/>
        <v>17.559999999999999</v>
      </c>
      <c r="V1211" s="3">
        <f t="shared" si="165"/>
        <v>5.5895216013873643</v>
      </c>
      <c r="W1211" s="27">
        <f t="shared" si="169"/>
        <v>1.6999999999999999E-3</v>
      </c>
      <c r="X1211" s="27">
        <f t="shared" si="170"/>
        <v>2.5000000000000001E-3</v>
      </c>
      <c r="Y1211" s="3">
        <f>VLOOKUP(K1211,SSP!$B$2:$D$113,3,FALSE)</f>
        <v>0.74</v>
      </c>
      <c r="Z1211" s="3">
        <f>EXP(Ferez!$B$8+Ferez!$B$9*LN(X1211)+Ferez!$B$10*LN(O1211)+Ferez!$B$11*LN(Y1211))</f>
        <v>5.0360856502316622</v>
      </c>
      <c r="AA1211" s="3">
        <f>EXP(Ferez!$C$8+Ferez!$C$9*LN(Z1211))</f>
        <v>2.4876545303108841</v>
      </c>
      <c r="AB1211" s="3">
        <f>Ferez!$D$8+Ferez!$D$9*Z1211+Ferez!$D$10*AA1211</f>
        <v>0.78855332223159225</v>
      </c>
      <c r="AC1211" s="3">
        <f t="shared" si="171"/>
        <v>8.3122935027741391</v>
      </c>
      <c r="AD1211" s="3">
        <f>AC1211*Ferez!$D$19</f>
        <v>4.1561467513870696</v>
      </c>
      <c r="AE1211" s="3">
        <f>(AD1211/1000)*(10000/Ferez!$D$21)</f>
        <v>0.10390366878467673</v>
      </c>
      <c r="AF1211" s="3">
        <f t="shared" si="172"/>
        <v>5.8246389724632541</v>
      </c>
      <c r="AG1211" s="3">
        <f>AF1211*Ferez!$D$19</f>
        <v>2.9123194862316271</v>
      </c>
      <c r="AH1211" s="3">
        <f>(AG1211/1000)*(10000/Ferez!$D$21)</f>
        <v>7.2807987155790677E-2</v>
      </c>
      <c r="AI1211" s="3">
        <f>AE1211*Ferez!$D$20</f>
        <v>0.380980118877148</v>
      </c>
    </row>
    <row r="1212" spans="1:35" x14ac:dyDescent="0.25">
      <c r="A1212" s="4">
        <v>2031</v>
      </c>
      <c r="B1212" s="21" t="s">
        <v>3522</v>
      </c>
      <c r="C1212" s="104">
        <v>6</v>
      </c>
      <c r="D1212" s="22" t="s">
        <v>2985</v>
      </c>
      <c r="E1212" s="100">
        <v>42719</v>
      </c>
      <c r="F1212" s="100">
        <v>44204</v>
      </c>
      <c r="G1212" s="105">
        <v>4.0999999999999996</v>
      </c>
      <c r="H1212" s="20" t="s">
        <v>3092</v>
      </c>
      <c r="I1212" s="20" t="s">
        <v>3095</v>
      </c>
      <c r="J1212" s="13">
        <v>3873</v>
      </c>
      <c r="K1212" t="s">
        <v>203</v>
      </c>
      <c r="L1212" t="s">
        <v>201</v>
      </c>
      <c r="M1212" s="20" t="str">
        <f t="shared" si="166"/>
        <v>S</v>
      </c>
      <c r="N1212" s="3">
        <v>5</v>
      </c>
      <c r="O1212" s="23">
        <f t="shared" si="167"/>
        <v>3.59</v>
      </c>
      <c r="P1212" s="3">
        <v>10.5</v>
      </c>
      <c r="Q1212" s="3">
        <f>VLOOKUP(J1212,Aux_H_adj!$X$2:$Y$922,2,FALSE)</f>
        <v>9</v>
      </c>
      <c r="R1212" s="3">
        <f>VLOOKUP(J1212,Aux_H_adj!$X$2:$Z$922,3,FALSE)</f>
        <v>14.4</v>
      </c>
      <c r="S1212" s="3">
        <f t="shared" si="164"/>
        <v>3.3422538049298023</v>
      </c>
      <c r="T1212" s="3">
        <v>44.5</v>
      </c>
      <c r="U1212" s="23">
        <f t="shared" si="168"/>
        <v>12.8</v>
      </c>
      <c r="V1212" s="3">
        <f t="shared" si="165"/>
        <v>4.0743665431525207</v>
      </c>
      <c r="W1212" s="27">
        <f t="shared" si="169"/>
        <v>8.9999999999999998E-4</v>
      </c>
      <c r="X1212" s="27">
        <f t="shared" si="170"/>
        <v>1.2999999999999999E-3</v>
      </c>
      <c r="Y1212" s="3">
        <f>VLOOKUP(K1212,SSP!$B$2:$D$113,3,FALSE)</f>
        <v>0.74</v>
      </c>
      <c r="Z1212" s="3">
        <f>EXP(Ferez!$B$8+Ferez!$B$9*LN(X1212)+Ferez!$B$10*LN(O1212)+Ferez!$B$11*LN(Y1212))</f>
        <v>1.9742460447760717</v>
      </c>
      <c r="AA1212" s="3">
        <f>EXP(Ferez!$C$8+Ferez!$C$9*LN(Z1212))</f>
        <v>1.2417578960405358</v>
      </c>
      <c r="AB1212" s="3">
        <f>Ferez!$D$8+Ferez!$D$9*Z1212+Ferez!$D$10*AA1212</f>
        <v>0.51933764017128947</v>
      </c>
      <c r="AC1212" s="3">
        <f t="shared" si="171"/>
        <v>3.7353415809878969</v>
      </c>
      <c r="AD1212" s="3">
        <f>AC1212*Ferez!$D$19</f>
        <v>1.8676707904939485</v>
      </c>
      <c r="AE1212" s="3">
        <f>(AD1212/1000)*(10000/Ferez!$D$21)</f>
        <v>4.6691769762348713E-2</v>
      </c>
      <c r="AF1212" s="3">
        <f t="shared" si="172"/>
        <v>2.4935836849473612</v>
      </c>
      <c r="AG1212" s="3">
        <f>AF1212*Ferez!$D$19</f>
        <v>1.2467918424736806</v>
      </c>
      <c r="AH1212" s="3">
        <f>(AG1212/1000)*(10000/Ferez!$D$21)</f>
        <v>3.1169796061842014E-2</v>
      </c>
      <c r="AI1212" s="3">
        <f>AE1212*Ferez!$D$20</f>
        <v>0.17120315579527862</v>
      </c>
    </row>
    <row r="1213" spans="1:35" x14ac:dyDescent="0.25">
      <c r="A1213" s="4">
        <v>2032</v>
      </c>
      <c r="B1213" s="21" t="s">
        <v>3522</v>
      </c>
      <c r="C1213" s="104">
        <v>6</v>
      </c>
      <c r="D1213" s="22" t="s">
        <v>2985</v>
      </c>
      <c r="E1213" s="100">
        <v>42719</v>
      </c>
      <c r="F1213" s="100">
        <v>44204</v>
      </c>
      <c r="G1213" s="105">
        <v>4.0999999999999996</v>
      </c>
      <c r="H1213" s="20" t="s">
        <v>3092</v>
      </c>
      <c r="I1213" s="20" t="s">
        <v>3096</v>
      </c>
      <c r="J1213" s="13">
        <v>3873</v>
      </c>
      <c r="K1213" t="s">
        <v>203</v>
      </c>
      <c r="L1213" t="s">
        <v>201</v>
      </c>
      <c r="M1213" s="20" t="str">
        <f t="shared" si="166"/>
        <v>S</v>
      </c>
      <c r="N1213" s="3">
        <v>5</v>
      </c>
      <c r="O1213" s="23">
        <f t="shared" si="167"/>
        <v>3.31</v>
      </c>
      <c r="P1213" s="3">
        <v>9.6</v>
      </c>
      <c r="Q1213" s="3">
        <f>VLOOKUP(J1213,Aux_H_adj!$X$2:$Y$922,2,FALSE)</f>
        <v>9</v>
      </c>
      <c r="R1213" s="3">
        <f>VLOOKUP(J1213,Aux_H_adj!$X$2:$Z$922,3,FALSE)</f>
        <v>14.4</v>
      </c>
      <c r="S1213" s="3">
        <f t="shared" si="164"/>
        <v>3.0557749073643903</v>
      </c>
      <c r="T1213" s="3">
        <v>44.5</v>
      </c>
      <c r="U1213" s="23">
        <f t="shared" si="168"/>
        <v>11.7</v>
      </c>
      <c r="V1213" s="3">
        <f t="shared" si="165"/>
        <v>3.7242256683503507</v>
      </c>
      <c r="W1213" s="27">
        <f t="shared" si="169"/>
        <v>6.9999999999999999E-4</v>
      </c>
      <c r="X1213" s="27">
        <f t="shared" si="170"/>
        <v>1.1000000000000001E-3</v>
      </c>
      <c r="Y1213" s="3">
        <f>VLOOKUP(K1213,SSP!$B$2:$D$113,3,FALSE)</f>
        <v>0.74</v>
      </c>
      <c r="Z1213" s="3">
        <f>EXP(Ferez!$B$8+Ferez!$B$9*LN(X1213)+Ferez!$B$10*LN(O1213)+Ferez!$B$11*LN(Y1213))</f>
        <v>1.5593284795201323</v>
      </c>
      <c r="AA1213" s="3">
        <f>EXP(Ferez!$C$8+Ferez!$C$9*LN(Z1213))</f>
        <v>1.0423461441635524</v>
      </c>
      <c r="AB1213" s="3">
        <f>Ferez!$D$8+Ferez!$D$9*Z1213+Ferez!$D$10*AA1213</f>
        <v>0.48549191171598999</v>
      </c>
      <c r="AC1213" s="3">
        <f t="shared" si="171"/>
        <v>3.0871665353996747</v>
      </c>
      <c r="AD1213" s="3">
        <f>AC1213*Ferez!$D$19</f>
        <v>1.5435832676998373</v>
      </c>
      <c r="AE1213" s="3">
        <f>(AD1213/1000)*(10000/Ferez!$D$21)</f>
        <v>3.8589581692495933E-2</v>
      </c>
      <c r="AF1213" s="3">
        <f t="shared" si="172"/>
        <v>2.0448203912361222</v>
      </c>
      <c r="AG1213" s="3">
        <f>AF1213*Ferez!$D$19</f>
        <v>1.0224101956180611</v>
      </c>
      <c r="AH1213" s="3">
        <f>(AG1213/1000)*(10000/Ferez!$D$21)</f>
        <v>2.5560254890451526E-2</v>
      </c>
      <c r="AI1213" s="3">
        <f>AE1213*Ferez!$D$20</f>
        <v>0.14149513287248508</v>
      </c>
    </row>
    <row r="1214" spans="1:35" x14ac:dyDescent="0.25">
      <c r="A1214" s="4">
        <v>2028</v>
      </c>
      <c r="B1214" s="21" t="s">
        <v>3522</v>
      </c>
      <c r="C1214" s="104">
        <v>6</v>
      </c>
      <c r="D1214" s="22" t="s">
        <v>2985</v>
      </c>
      <c r="E1214" s="100">
        <v>42719</v>
      </c>
      <c r="F1214" s="100">
        <v>44204</v>
      </c>
      <c r="G1214" s="105">
        <v>4.0999999999999996</v>
      </c>
      <c r="H1214" s="20" t="s">
        <v>3090</v>
      </c>
      <c r="I1214" s="20" t="s">
        <v>3091</v>
      </c>
      <c r="J1214" s="13">
        <v>3874</v>
      </c>
      <c r="K1214" t="s">
        <v>4</v>
      </c>
      <c r="L1214" t="s">
        <v>142</v>
      </c>
      <c r="M1214" s="20" t="str">
        <f t="shared" si="166"/>
        <v>N</v>
      </c>
      <c r="N1214" s="3">
        <v>5.3</v>
      </c>
      <c r="O1214" s="23">
        <f t="shared" si="167"/>
        <v>5.3</v>
      </c>
      <c r="P1214" s="3">
        <v>29.2</v>
      </c>
      <c r="Q1214" s="3">
        <f>VLOOKUP(J1214,Aux_H_adj!$X$2:$Y$922,2,FALSE)</f>
        <v>29.2</v>
      </c>
      <c r="R1214" s="3">
        <f>VLOOKUP(J1214,Aux_H_adj!$X$2:$Z$922,3,FALSE)</f>
        <v>29.2</v>
      </c>
      <c r="S1214" s="3">
        <f t="shared" si="164"/>
        <v>9.2946486765666876</v>
      </c>
      <c r="T1214" s="3">
        <v>34</v>
      </c>
      <c r="U1214" s="23">
        <f t="shared" si="168"/>
        <v>34</v>
      </c>
      <c r="V1214" s="3">
        <f t="shared" si="165"/>
        <v>10.822536130248883</v>
      </c>
      <c r="W1214" s="27">
        <f t="shared" si="169"/>
        <v>6.7999999999999996E-3</v>
      </c>
      <c r="X1214" s="27">
        <f t="shared" si="170"/>
        <v>9.1999999999999998E-3</v>
      </c>
      <c r="Y1214" s="3">
        <f>VLOOKUP(K1214,SSP!$B$2:$D$113,3,FALSE)</f>
        <v>0.46000000000000074</v>
      </c>
      <c r="Z1214" s="3">
        <f>EXP(Ferez!$B$8+Ferez!$B$9*LN(X1214)+Ferez!$B$10*LN(O1214)+Ferez!$B$11*LN(Y1214))</f>
        <v>11.221644407622108</v>
      </c>
      <c r="AA1214" s="3">
        <f>EXP(Ferez!$C$8+Ferez!$C$9*LN(Z1214))</f>
        <v>4.5078397443649934</v>
      </c>
      <c r="AB1214" s="3">
        <f>Ferez!$D$8+Ferez!$D$9*Z1214+Ferez!$D$10*AA1214</f>
        <v>1.3752585358224458</v>
      </c>
      <c r="AC1214" s="3">
        <f t="shared" si="171"/>
        <v>17.104742687809548</v>
      </c>
      <c r="AD1214" s="3">
        <f>AC1214*Ferez!$D$19</f>
        <v>8.5523713439047739</v>
      </c>
      <c r="AE1214" s="3">
        <f>(AD1214/1000)*(10000/Ferez!$D$21)</f>
        <v>0.21380928359761936</v>
      </c>
      <c r="AF1214" s="3">
        <f t="shared" si="172"/>
        <v>12.596902943444555</v>
      </c>
      <c r="AG1214" s="3">
        <f>AF1214*Ferez!$D$19</f>
        <v>6.2984514717222773</v>
      </c>
      <c r="AH1214" s="3">
        <f>(AG1214/1000)*(10000/Ferez!$D$21)</f>
        <v>0.15746128679305693</v>
      </c>
      <c r="AI1214" s="3">
        <f>AE1214*Ferez!$D$20</f>
        <v>0.78396737319127097</v>
      </c>
    </row>
    <row r="1215" spans="1:35" x14ac:dyDescent="0.25">
      <c r="A1215" s="4">
        <v>2025</v>
      </c>
      <c r="B1215" s="21" t="s">
        <v>3522</v>
      </c>
      <c r="C1215" s="104">
        <v>6</v>
      </c>
      <c r="D1215" s="22" t="s">
        <v>2985</v>
      </c>
      <c r="E1215" s="100">
        <v>42719</v>
      </c>
      <c r="F1215" s="100">
        <v>44204</v>
      </c>
      <c r="G1215" s="105">
        <v>4.0999999999999996</v>
      </c>
      <c r="H1215" s="20" t="s">
        <v>3086</v>
      </c>
      <c r="I1215" s="20" t="s">
        <v>3087</v>
      </c>
      <c r="J1215" s="13">
        <v>3875</v>
      </c>
      <c r="K1215" t="s">
        <v>173</v>
      </c>
      <c r="L1215" t="s">
        <v>172</v>
      </c>
      <c r="M1215" s="20" t="str">
        <f t="shared" si="166"/>
        <v>S</v>
      </c>
      <c r="N1215" s="3">
        <v>5.5</v>
      </c>
      <c r="O1215" s="23">
        <f t="shared" si="167"/>
        <v>5.5</v>
      </c>
      <c r="P1215" s="3">
        <v>19</v>
      </c>
      <c r="Q1215" s="3">
        <f>VLOOKUP(J1215,Aux_H_adj!$X$2:$Y$922,2,FALSE)</f>
        <v>12</v>
      </c>
      <c r="R1215" s="3">
        <f>VLOOKUP(J1215,Aux_H_adj!$X$2:$Z$922,3,FALSE)</f>
        <v>19</v>
      </c>
      <c r="S1215" s="3">
        <f t="shared" si="164"/>
        <v>6.0478878374920226</v>
      </c>
      <c r="T1215" s="3">
        <v>41.6</v>
      </c>
      <c r="U1215" s="23">
        <f t="shared" si="168"/>
        <v>23.16</v>
      </c>
      <c r="V1215" s="3">
        <f t="shared" si="165"/>
        <v>7.3720569640165925</v>
      </c>
      <c r="W1215" s="27">
        <f t="shared" si="169"/>
        <v>2.8999999999999998E-3</v>
      </c>
      <c r="X1215" s="27">
        <f t="shared" si="170"/>
        <v>4.3E-3</v>
      </c>
      <c r="Y1215" s="3">
        <f>VLOOKUP(K1215,SSP!$B$2:$D$113,3,FALSE)</f>
        <v>0.47999999999999932</v>
      </c>
      <c r="Z1215" s="3">
        <f>EXP(Ferez!$B$8+Ferez!$B$9*LN(X1215)+Ferez!$B$10*LN(O1215)+Ferez!$B$11*LN(Y1215))</f>
        <v>5.9195055533489302</v>
      </c>
      <c r="AA1215" s="3">
        <f>EXP(Ferez!$C$8+Ferez!$C$9*LN(Z1215))</f>
        <v>2.8045983052376342</v>
      </c>
      <c r="AB1215" s="3">
        <f>Ferez!$D$8+Ferez!$D$9*Z1215+Ferez!$D$10*AA1215</f>
        <v>0.86989591223986307</v>
      </c>
      <c r="AC1215" s="3">
        <f t="shared" si="171"/>
        <v>9.5939997708264286</v>
      </c>
      <c r="AD1215" s="3">
        <f>AC1215*Ferez!$D$19</f>
        <v>4.7969998854132143</v>
      </c>
      <c r="AE1215" s="3">
        <f>(AD1215/1000)*(10000/Ferez!$D$21)</f>
        <v>0.11992499713533036</v>
      </c>
      <c r="AF1215" s="3">
        <f t="shared" si="172"/>
        <v>6.7894014655887931</v>
      </c>
      <c r="AG1215" s="3">
        <f>AF1215*Ferez!$D$19</f>
        <v>3.3947007327943965</v>
      </c>
      <c r="AH1215" s="3">
        <f>(AG1215/1000)*(10000/Ferez!$D$21)</f>
        <v>8.4867518319859905E-2</v>
      </c>
      <c r="AI1215" s="3">
        <f>AE1215*Ferez!$D$20</f>
        <v>0.4397249894962113</v>
      </c>
    </row>
    <row r="1216" spans="1:35" x14ac:dyDescent="0.25">
      <c r="A1216" s="4">
        <v>2026</v>
      </c>
      <c r="B1216" s="21" t="s">
        <v>3522</v>
      </c>
      <c r="C1216" s="104">
        <v>6</v>
      </c>
      <c r="D1216" s="22" t="s">
        <v>2985</v>
      </c>
      <c r="E1216" s="100">
        <v>42719</v>
      </c>
      <c r="F1216" s="100">
        <v>44204</v>
      </c>
      <c r="G1216" s="105">
        <v>4.0999999999999996</v>
      </c>
      <c r="H1216" s="20" t="s">
        <v>3086</v>
      </c>
      <c r="I1216" s="20" t="s">
        <v>3088</v>
      </c>
      <c r="J1216" s="13">
        <v>3875</v>
      </c>
      <c r="K1216" t="s">
        <v>173</v>
      </c>
      <c r="L1216" t="s">
        <v>172</v>
      </c>
      <c r="M1216" s="20" t="str">
        <f t="shared" si="166"/>
        <v>S</v>
      </c>
      <c r="N1216" s="3">
        <v>5.5</v>
      </c>
      <c r="O1216" s="23">
        <f t="shared" si="167"/>
        <v>4.26</v>
      </c>
      <c r="P1216" s="3">
        <v>13</v>
      </c>
      <c r="Q1216" s="3">
        <f>VLOOKUP(J1216,Aux_H_adj!$X$2:$Y$922,2,FALSE)</f>
        <v>12</v>
      </c>
      <c r="R1216" s="3">
        <f>VLOOKUP(J1216,Aux_H_adj!$X$2:$Z$922,3,FALSE)</f>
        <v>19</v>
      </c>
      <c r="S1216" s="3">
        <f t="shared" si="164"/>
        <v>4.1380285203892786</v>
      </c>
      <c r="T1216" s="3">
        <v>41.6</v>
      </c>
      <c r="U1216" s="23">
        <f t="shared" si="168"/>
        <v>15.85</v>
      </c>
      <c r="V1216" s="3">
        <f t="shared" si="165"/>
        <v>5.0452116960130819</v>
      </c>
      <c r="W1216" s="27">
        <f t="shared" si="169"/>
        <v>1.2999999999999999E-3</v>
      </c>
      <c r="X1216" s="27">
        <f t="shared" si="170"/>
        <v>2E-3</v>
      </c>
      <c r="Y1216" s="3">
        <f>VLOOKUP(K1216,SSP!$B$2:$D$113,3,FALSE)</f>
        <v>0.47999999999999932</v>
      </c>
      <c r="Z1216" s="3">
        <f>EXP(Ferez!$B$8+Ferez!$B$9*LN(X1216)+Ferez!$B$10*LN(O1216)+Ferez!$B$11*LN(Y1216))</f>
        <v>2.2463269431033575</v>
      </c>
      <c r="AA1216" s="3">
        <f>EXP(Ferez!$C$8+Ferez!$C$9*LN(Z1216))</f>
        <v>1.3665969331590304</v>
      </c>
      <c r="AB1216" s="3">
        <f>Ferez!$D$8+Ferez!$D$9*Z1216+Ferez!$D$10*AA1216</f>
        <v>0.54204268969417235</v>
      </c>
      <c r="AC1216" s="3">
        <f t="shared" si="171"/>
        <v>4.1549665659565598</v>
      </c>
      <c r="AD1216" s="3">
        <f>AC1216*Ferez!$D$19</f>
        <v>2.0774832829782799</v>
      </c>
      <c r="AE1216" s="3">
        <f>(AD1216/1000)*(10000/Ferez!$D$21)</f>
        <v>5.1937082074456999E-2</v>
      </c>
      <c r="AF1216" s="3">
        <f t="shared" si="172"/>
        <v>2.7883696327975298</v>
      </c>
      <c r="AG1216" s="3">
        <f>AF1216*Ferez!$D$19</f>
        <v>1.3941848163987649</v>
      </c>
      <c r="AH1216" s="3">
        <f>(AG1216/1000)*(10000/Ferez!$D$21)</f>
        <v>3.4854620409969124E-2</v>
      </c>
      <c r="AI1216" s="3">
        <f>AE1216*Ferez!$D$20</f>
        <v>0.19043596760634232</v>
      </c>
    </row>
    <row r="1217" spans="1:35" x14ac:dyDescent="0.25">
      <c r="A1217" s="4">
        <v>2027</v>
      </c>
      <c r="B1217" s="21" t="s">
        <v>3522</v>
      </c>
      <c r="C1217" s="104">
        <v>6</v>
      </c>
      <c r="D1217" s="22" t="s">
        <v>2985</v>
      </c>
      <c r="E1217" s="100">
        <v>42719</v>
      </c>
      <c r="F1217" s="100">
        <v>44204</v>
      </c>
      <c r="G1217" s="105">
        <v>4.0999999999999996</v>
      </c>
      <c r="H1217" s="20" t="s">
        <v>3086</v>
      </c>
      <c r="I1217" s="20" t="s">
        <v>3089</v>
      </c>
      <c r="J1217" s="13">
        <v>3875</v>
      </c>
      <c r="K1217" t="s">
        <v>173</v>
      </c>
      <c r="L1217" t="s">
        <v>172</v>
      </c>
      <c r="M1217" s="20" t="str">
        <f t="shared" si="166"/>
        <v>S</v>
      </c>
      <c r="N1217" s="3">
        <v>5.5</v>
      </c>
      <c r="O1217" s="23">
        <f t="shared" si="167"/>
        <v>4.01</v>
      </c>
      <c r="P1217" s="3">
        <v>12</v>
      </c>
      <c r="Q1217" s="3">
        <f>VLOOKUP(J1217,Aux_H_adj!$X$2:$Y$922,2,FALSE)</f>
        <v>12</v>
      </c>
      <c r="R1217" s="3">
        <f>VLOOKUP(J1217,Aux_H_adj!$X$2:$Z$922,3,FALSE)</f>
        <v>19</v>
      </c>
      <c r="S1217" s="3">
        <f t="shared" si="164"/>
        <v>3.8197186342054881</v>
      </c>
      <c r="T1217" s="3">
        <v>41.6</v>
      </c>
      <c r="U1217" s="23">
        <f t="shared" si="168"/>
        <v>14.63</v>
      </c>
      <c r="V1217" s="3">
        <f t="shared" si="165"/>
        <v>4.656873634868858</v>
      </c>
      <c r="W1217" s="27">
        <f t="shared" si="169"/>
        <v>1.1000000000000001E-3</v>
      </c>
      <c r="X1217" s="27">
        <f t="shared" si="170"/>
        <v>1.6999999999999999E-3</v>
      </c>
      <c r="Y1217" s="3">
        <f>VLOOKUP(K1217,SSP!$B$2:$D$113,3,FALSE)</f>
        <v>0.47999999999999932</v>
      </c>
      <c r="Z1217" s="3">
        <f>EXP(Ferez!$B$8+Ferez!$B$9*LN(X1217)+Ferez!$B$10*LN(O1217)+Ferez!$B$11*LN(Y1217))</f>
        <v>1.8177110969690131</v>
      </c>
      <c r="AA1217" s="3">
        <f>EXP(Ferez!$C$8+Ferez!$C$9*LN(Z1217))</f>
        <v>1.1679323941618949</v>
      </c>
      <c r="AB1217" s="3">
        <f>Ferez!$D$8+Ferez!$D$9*Z1217+Ferez!$D$10*AA1217</f>
        <v>0.5064475110135197</v>
      </c>
      <c r="AC1217" s="3">
        <f t="shared" si="171"/>
        <v>3.4920910021444276</v>
      </c>
      <c r="AD1217" s="3">
        <f>AC1217*Ferez!$D$19</f>
        <v>1.7460455010722138</v>
      </c>
      <c r="AE1217" s="3">
        <f>(AD1217/1000)*(10000/Ferez!$D$21)</f>
        <v>4.3651137526805342E-2</v>
      </c>
      <c r="AF1217" s="3">
        <f t="shared" si="172"/>
        <v>2.3241586079825329</v>
      </c>
      <c r="AG1217" s="3">
        <f>AF1217*Ferez!$D$19</f>
        <v>1.1620793039912665</v>
      </c>
      <c r="AH1217" s="3">
        <f>(AG1217/1000)*(10000/Ferez!$D$21)</f>
        <v>2.9051982599781662E-2</v>
      </c>
      <c r="AI1217" s="3">
        <f>AE1217*Ferez!$D$20</f>
        <v>0.16005417093161958</v>
      </c>
    </row>
    <row r="1218" spans="1:35" x14ac:dyDescent="0.25">
      <c r="A1218" s="4">
        <v>2021</v>
      </c>
      <c r="B1218" s="21" t="s">
        <v>3522</v>
      </c>
      <c r="C1218" s="104">
        <v>6</v>
      </c>
      <c r="D1218" s="22" t="s">
        <v>2985</v>
      </c>
      <c r="E1218" s="100">
        <v>42719</v>
      </c>
      <c r="F1218" s="100">
        <v>44204</v>
      </c>
      <c r="G1218" s="105">
        <v>4.0999999999999996</v>
      </c>
      <c r="H1218" s="20" t="s">
        <v>3081</v>
      </c>
      <c r="I1218" s="20" t="s">
        <v>3082</v>
      </c>
      <c r="J1218" s="13">
        <v>3876</v>
      </c>
      <c r="K1218" t="s">
        <v>79</v>
      </c>
      <c r="L1218" t="s">
        <v>78</v>
      </c>
      <c r="M1218" s="20" t="str">
        <f t="shared" si="166"/>
        <v>S</v>
      </c>
      <c r="N1218" s="3">
        <v>7</v>
      </c>
      <c r="O1218" s="23">
        <f t="shared" si="167"/>
        <v>7</v>
      </c>
      <c r="P1218" s="3">
        <v>33.6</v>
      </c>
      <c r="Q1218" s="3">
        <f>VLOOKUP(J1218,Aux_H_adj!$X$2:$Y$922,2,FALSE)</f>
        <v>10.8</v>
      </c>
      <c r="R1218" s="3">
        <f>VLOOKUP(J1218,Aux_H_adj!$X$2:$Z$922,3,FALSE)</f>
        <v>33.6</v>
      </c>
      <c r="S1218" s="3">
        <f t="shared" ref="S1218:S1281" si="173">P1218/PI()</f>
        <v>10.695212175775367</v>
      </c>
      <c r="T1218" s="3">
        <v>99.5</v>
      </c>
      <c r="U1218" s="23">
        <f t="shared" si="168"/>
        <v>40.96</v>
      </c>
      <c r="V1218" s="3">
        <f t="shared" ref="V1218:V1281" si="174">U1218/PI()</f>
        <v>13.037972938088068</v>
      </c>
      <c r="W1218" s="27">
        <f t="shared" si="169"/>
        <v>8.9999999999999993E-3</v>
      </c>
      <c r="X1218" s="27">
        <f t="shared" si="170"/>
        <v>1.34E-2</v>
      </c>
      <c r="Y1218" s="3">
        <f>VLOOKUP(K1218,SSP!$B$2:$D$113,3,FALSE)</f>
        <v>0.31000000000000155</v>
      </c>
      <c r="Z1218" s="3">
        <f>EXP(Ferez!$B$8+Ferez!$B$9*LN(X1218)+Ferez!$B$10*LN(O1218)+Ferez!$B$11*LN(Y1218))</f>
        <v>13.974789900302506</v>
      </c>
      <c r="AA1218" s="3">
        <f>EXP(Ferez!$C$8+Ferez!$C$9*LN(Z1218))</f>
        <v>5.3048106632881042</v>
      </c>
      <c r="AB1218" s="3">
        <f>Ferez!$D$8+Ferez!$D$9*Z1218+Ferez!$D$10*AA1218</f>
        <v>1.6452081302475108</v>
      </c>
      <c r="AC1218" s="3">
        <f t="shared" si="171"/>
        <v>20.92480869383812</v>
      </c>
      <c r="AD1218" s="3">
        <f>AC1218*Ferez!$D$19</f>
        <v>10.46240434691906</v>
      </c>
      <c r="AE1218" s="3">
        <f>(AD1218/1000)*(10000/Ferez!$D$21)</f>
        <v>0.26156010867297647</v>
      </c>
      <c r="AF1218" s="3">
        <f t="shared" si="172"/>
        <v>15.619998030550017</v>
      </c>
      <c r="AG1218" s="3">
        <f>AF1218*Ferez!$D$19</f>
        <v>7.8099990152750083</v>
      </c>
      <c r="AH1218" s="3">
        <f>(AG1218/1000)*(10000/Ferez!$D$21)</f>
        <v>0.19524997538187522</v>
      </c>
      <c r="AI1218" s="3">
        <f>AE1218*Ferez!$D$20</f>
        <v>0.95905373180091369</v>
      </c>
    </row>
    <row r="1219" spans="1:35" x14ac:dyDescent="0.25">
      <c r="A1219" s="4">
        <v>2022</v>
      </c>
      <c r="B1219" s="21" t="s">
        <v>3522</v>
      </c>
      <c r="C1219" s="104">
        <v>6</v>
      </c>
      <c r="D1219" s="22" t="s">
        <v>2985</v>
      </c>
      <c r="E1219" s="100">
        <v>42719</v>
      </c>
      <c r="F1219" s="100">
        <v>44204</v>
      </c>
      <c r="G1219" s="105">
        <v>4.0999999999999996</v>
      </c>
      <c r="H1219" s="20" t="s">
        <v>3081</v>
      </c>
      <c r="I1219" s="20" t="s">
        <v>3083</v>
      </c>
      <c r="J1219" s="13">
        <v>3876</v>
      </c>
      <c r="K1219" t="s">
        <v>79</v>
      </c>
      <c r="L1219" t="s">
        <v>78</v>
      </c>
      <c r="M1219" s="20" t="str">
        <f t="shared" ref="M1219:M1282" si="175">IF(J1220=J1219,"S",IF(J1218=J1219,"S","N"))</f>
        <v>S</v>
      </c>
      <c r="N1219" s="3">
        <v>7</v>
      </c>
      <c r="O1219" s="23">
        <f t="shared" ref="O1219:O1282" si="176">IF(M1219="N",N1219,IF(P1219=R1219,N1219,IF(ROUND(3.1139*LN(P1219)-3.7295,2)&gt;=N1219,N1219,ROUND(3.1139*LN(P1219)-3.7295,2))))</f>
        <v>6.23</v>
      </c>
      <c r="P1219" s="3">
        <v>24.5</v>
      </c>
      <c r="Q1219" s="3">
        <f>VLOOKUP(J1219,Aux_H_adj!$X$2:$Y$922,2,FALSE)</f>
        <v>10.8</v>
      </c>
      <c r="R1219" s="3">
        <f>VLOOKUP(J1219,Aux_H_adj!$X$2:$Z$922,3,FALSE)</f>
        <v>33.6</v>
      </c>
      <c r="S1219" s="3">
        <f t="shared" si="173"/>
        <v>7.7985922115028714</v>
      </c>
      <c r="T1219" s="3">
        <v>99.5</v>
      </c>
      <c r="U1219" s="23">
        <f t="shared" ref="U1219:U1282" si="177">IF(M1219="N",T1219,ROUND(1.2191*P1219,2))</f>
        <v>29.87</v>
      </c>
      <c r="V1219" s="3">
        <f t="shared" si="174"/>
        <v>9.5079163003098284</v>
      </c>
      <c r="W1219" s="27">
        <f t="shared" ref="W1219:W1282" si="178">ROUND(PI()*((S1219/100)/2)^2,4)</f>
        <v>4.7999999999999996E-3</v>
      </c>
      <c r="X1219" s="27">
        <f t="shared" ref="X1219:X1282" si="179">ROUND(PI()*((V1219/100)/2)^2,4)</f>
        <v>7.1000000000000004E-3</v>
      </c>
      <c r="Y1219" s="3">
        <f>VLOOKUP(K1219,SSP!$B$2:$D$113,3,FALSE)</f>
        <v>0.31000000000000155</v>
      </c>
      <c r="Z1219" s="3">
        <f>EXP(Ferez!$B$8+Ferez!$B$9*LN(X1219)+Ferez!$B$10*LN(O1219)+Ferez!$B$11*LN(Y1219))</f>
        <v>6.8553077009597647</v>
      </c>
      <c r="AA1219" s="3">
        <f>EXP(Ferez!$C$8+Ferez!$C$9*LN(Z1219))</f>
        <v>3.1272670088982992</v>
      </c>
      <c r="AB1219" s="3">
        <f>Ferez!$D$8+Ferez!$D$9*Z1219+Ferez!$D$10*AA1219</f>
        <v>0.95718843878784921</v>
      </c>
      <c r="AC1219" s="3">
        <f t="shared" ref="AC1219:AC1282" si="180">Z1219+AA1219+AB1219</f>
        <v>10.939763148645913</v>
      </c>
      <c r="AD1219" s="3">
        <f>AC1219*Ferez!$D$19</f>
        <v>5.4698815743229563</v>
      </c>
      <c r="AE1219" s="3">
        <f>(AD1219/1000)*(10000/Ferez!$D$21)</f>
        <v>0.13674703935807392</v>
      </c>
      <c r="AF1219" s="3">
        <f t="shared" ref="AF1219:AF1282" si="181">Z1219+AB1219</f>
        <v>7.8124961397476138</v>
      </c>
      <c r="AG1219" s="3">
        <f>AF1219*Ferez!$D$19</f>
        <v>3.9062480698738069</v>
      </c>
      <c r="AH1219" s="3">
        <f>(AG1219/1000)*(10000/Ferez!$D$21)</f>
        <v>9.7656201746845181E-2</v>
      </c>
      <c r="AI1219" s="3">
        <f>AE1219*Ferez!$D$20</f>
        <v>0.50140581097960435</v>
      </c>
    </row>
    <row r="1220" spans="1:35" x14ac:dyDescent="0.25">
      <c r="A1220" s="4">
        <v>2023</v>
      </c>
      <c r="B1220" s="21" t="s">
        <v>3522</v>
      </c>
      <c r="C1220" s="104">
        <v>6</v>
      </c>
      <c r="D1220" s="22" t="s">
        <v>2985</v>
      </c>
      <c r="E1220" s="100">
        <v>42719</v>
      </c>
      <c r="F1220" s="100">
        <v>44204</v>
      </c>
      <c r="G1220" s="105">
        <v>4.0999999999999996</v>
      </c>
      <c r="H1220" s="20" t="s">
        <v>3081</v>
      </c>
      <c r="I1220" s="20" t="s">
        <v>3084</v>
      </c>
      <c r="J1220" s="13">
        <v>3876</v>
      </c>
      <c r="K1220" t="s">
        <v>79</v>
      </c>
      <c r="L1220" t="s">
        <v>78</v>
      </c>
      <c r="M1220" s="20" t="str">
        <f t="shared" si="175"/>
        <v>S</v>
      </c>
      <c r="N1220" s="3">
        <v>7</v>
      </c>
      <c r="O1220" s="23">
        <f t="shared" si="176"/>
        <v>3.68</v>
      </c>
      <c r="P1220" s="3">
        <v>10.8</v>
      </c>
      <c r="Q1220" s="3">
        <f>VLOOKUP(J1220,Aux_H_adj!$X$2:$Y$922,2,FALSE)</f>
        <v>10.8</v>
      </c>
      <c r="R1220" s="3">
        <f>VLOOKUP(J1220,Aux_H_adj!$X$2:$Z$922,3,FALSE)</f>
        <v>33.6</v>
      </c>
      <c r="S1220" s="3">
        <f t="shared" si="173"/>
        <v>3.4377467707849396</v>
      </c>
      <c r="T1220" s="3">
        <v>99.5</v>
      </c>
      <c r="U1220" s="23">
        <f t="shared" si="177"/>
        <v>13.17</v>
      </c>
      <c r="V1220" s="3">
        <f t="shared" si="174"/>
        <v>4.1921412010405232</v>
      </c>
      <c r="W1220" s="27">
        <f t="shared" si="178"/>
        <v>8.9999999999999998E-4</v>
      </c>
      <c r="X1220" s="27">
        <f t="shared" si="179"/>
        <v>1.4E-3</v>
      </c>
      <c r="Y1220" s="3">
        <f>VLOOKUP(K1220,SSP!$B$2:$D$113,3,FALSE)</f>
        <v>0.31000000000000155</v>
      </c>
      <c r="Z1220" s="3">
        <f>EXP(Ferez!$B$8+Ferez!$B$9*LN(X1220)+Ferez!$B$10*LN(O1220)+Ferez!$B$11*LN(Y1220))</f>
        <v>0.8910260369863906</v>
      </c>
      <c r="AA1220" s="3">
        <f>EXP(Ferez!$C$8+Ferez!$C$9*LN(Z1220))</f>
        <v>0.68814224717017958</v>
      </c>
      <c r="AB1220" s="3">
        <f>Ferez!$D$8+Ferez!$D$9*Z1220+Ferez!$D$10*AA1220</f>
        <v>0.43382348825868305</v>
      </c>
      <c r="AC1220" s="3">
        <f t="shared" si="180"/>
        <v>2.0129917724152531</v>
      </c>
      <c r="AD1220" s="3">
        <f>AC1220*Ferez!$D$19</f>
        <v>1.0064958862076265</v>
      </c>
      <c r="AE1220" s="3">
        <f>(AD1220/1000)*(10000/Ferez!$D$21)</f>
        <v>2.5162397155190662E-2</v>
      </c>
      <c r="AF1220" s="3">
        <f t="shared" si="181"/>
        <v>1.3248495252450736</v>
      </c>
      <c r="AG1220" s="3">
        <f>AF1220*Ferez!$D$19</f>
        <v>0.6624247626225368</v>
      </c>
      <c r="AH1220" s="3">
        <f>(AG1220/1000)*(10000/Ferez!$D$21)</f>
        <v>1.6560619065563421E-2</v>
      </c>
      <c r="AI1220" s="3">
        <f>AE1220*Ferez!$D$20</f>
        <v>9.2262122902365754E-2</v>
      </c>
    </row>
    <row r="1221" spans="1:35" x14ac:dyDescent="0.25">
      <c r="A1221" s="4">
        <v>2024</v>
      </c>
      <c r="B1221" s="21" t="s">
        <v>3522</v>
      </c>
      <c r="C1221" s="104">
        <v>6</v>
      </c>
      <c r="D1221" s="22" t="s">
        <v>2985</v>
      </c>
      <c r="E1221" s="100">
        <v>42719</v>
      </c>
      <c r="F1221" s="100">
        <v>44204</v>
      </c>
      <c r="G1221" s="105">
        <v>4.0999999999999996</v>
      </c>
      <c r="H1221" s="20" t="s">
        <v>3081</v>
      </c>
      <c r="I1221" s="20" t="s">
        <v>3085</v>
      </c>
      <c r="J1221" s="13">
        <v>3876</v>
      </c>
      <c r="K1221" t="s">
        <v>79</v>
      </c>
      <c r="L1221" t="s">
        <v>78</v>
      </c>
      <c r="M1221" s="20" t="str">
        <f t="shared" si="175"/>
        <v>S</v>
      </c>
      <c r="N1221" s="3">
        <v>7</v>
      </c>
      <c r="O1221" s="23">
        <f t="shared" si="176"/>
        <v>4.26</v>
      </c>
      <c r="P1221" s="3">
        <v>13</v>
      </c>
      <c r="Q1221" s="3">
        <f>VLOOKUP(J1221,Aux_H_adj!$X$2:$Y$922,2,FALSE)</f>
        <v>10.8</v>
      </c>
      <c r="R1221" s="3">
        <f>VLOOKUP(J1221,Aux_H_adj!$X$2:$Z$922,3,FALSE)</f>
        <v>33.6</v>
      </c>
      <c r="S1221" s="3">
        <f t="shared" si="173"/>
        <v>4.1380285203892786</v>
      </c>
      <c r="T1221" s="3">
        <v>99.5</v>
      </c>
      <c r="U1221" s="23">
        <f t="shared" si="177"/>
        <v>15.85</v>
      </c>
      <c r="V1221" s="3">
        <f t="shared" si="174"/>
        <v>5.0452116960130819</v>
      </c>
      <c r="W1221" s="27">
        <f t="shared" si="178"/>
        <v>1.2999999999999999E-3</v>
      </c>
      <c r="X1221" s="27">
        <f t="shared" si="179"/>
        <v>2E-3</v>
      </c>
      <c r="Y1221" s="3">
        <f>VLOOKUP(K1221,SSP!$B$2:$D$113,3,FALSE)</f>
        <v>0.31000000000000155</v>
      </c>
      <c r="Z1221" s="3">
        <f>EXP(Ferez!$B$8+Ferez!$B$9*LN(X1221)+Ferez!$B$10*LN(O1221)+Ferez!$B$11*LN(Y1221))</f>
        <v>1.436733433053019</v>
      </c>
      <c r="AA1221" s="3">
        <f>EXP(Ferez!$C$8+Ferez!$C$9*LN(Z1221))</f>
        <v>0.98090390317283338</v>
      </c>
      <c r="AB1221" s="3">
        <f>Ferez!$D$8+Ferez!$D$9*Z1221+Ferez!$D$10*AA1221</f>
        <v>0.47570904506829015</v>
      </c>
      <c r="AC1221" s="3">
        <f t="shared" si="180"/>
        <v>2.8933463812941427</v>
      </c>
      <c r="AD1221" s="3">
        <f>AC1221*Ferez!$D$19</f>
        <v>1.4466731906470713</v>
      </c>
      <c r="AE1221" s="3">
        <f>(AD1221/1000)*(10000/Ferez!$D$21)</f>
        <v>3.6166829766176786E-2</v>
      </c>
      <c r="AF1221" s="3">
        <f t="shared" si="181"/>
        <v>1.9124424781213092</v>
      </c>
      <c r="AG1221" s="3">
        <f>AF1221*Ferez!$D$19</f>
        <v>0.95622123906065459</v>
      </c>
      <c r="AH1221" s="3">
        <f>(AG1221/1000)*(10000/Ferez!$D$21)</f>
        <v>2.3905530976516366E-2</v>
      </c>
      <c r="AI1221" s="3">
        <f>AE1221*Ferez!$D$20</f>
        <v>0.13261170914264822</v>
      </c>
    </row>
    <row r="1222" spans="1:35" x14ac:dyDescent="0.25">
      <c r="A1222" s="4">
        <v>2012</v>
      </c>
      <c r="B1222" s="21" t="s">
        <v>3522</v>
      </c>
      <c r="C1222" s="104">
        <v>6</v>
      </c>
      <c r="D1222" s="22" t="s">
        <v>2985</v>
      </c>
      <c r="E1222" s="100">
        <v>42719</v>
      </c>
      <c r="F1222" s="100">
        <v>44204</v>
      </c>
      <c r="G1222" s="105">
        <v>4.0999999999999996</v>
      </c>
      <c r="H1222" s="20" t="s">
        <v>3071</v>
      </c>
      <c r="I1222" s="20" t="s">
        <v>3072</v>
      </c>
      <c r="J1222" s="13">
        <v>3877</v>
      </c>
      <c r="K1222" t="s">
        <v>12</v>
      </c>
      <c r="L1222" t="s">
        <v>30</v>
      </c>
      <c r="M1222" s="20" t="str">
        <f t="shared" si="175"/>
        <v>S</v>
      </c>
      <c r="N1222" s="3">
        <v>6.1</v>
      </c>
      <c r="O1222" s="23">
        <f t="shared" si="176"/>
        <v>6.1</v>
      </c>
      <c r="P1222" s="3">
        <v>22.5</v>
      </c>
      <c r="Q1222" s="3">
        <f>VLOOKUP(J1222,Aux_H_adj!$X$2:$Y$922,2,FALSE)</f>
        <v>12.4</v>
      </c>
      <c r="R1222" s="3">
        <f>VLOOKUP(J1222,Aux_H_adj!$X$2:$Z$922,3,FALSE)</f>
        <v>22.5</v>
      </c>
      <c r="S1222" s="3">
        <f t="shared" si="173"/>
        <v>7.1619724391352904</v>
      </c>
      <c r="T1222" s="3">
        <v>75</v>
      </c>
      <c r="U1222" s="23">
        <f t="shared" si="177"/>
        <v>27.43</v>
      </c>
      <c r="V1222" s="3">
        <f t="shared" si="174"/>
        <v>8.7312401780213786</v>
      </c>
      <c r="W1222" s="27">
        <f t="shared" si="178"/>
        <v>4.0000000000000001E-3</v>
      </c>
      <c r="X1222" s="27">
        <f t="shared" si="179"/>
        <v>6.0000000000000001E-3</v>
      </c>
      <c r="Y1222" s="3">
        <f>VLOOKUP(K1222,SSP!$B$2:$D$113,3,FALSE)</f>
        <v>0.7000000000000004</v>
      </c>
      <c r="Z1222" s="3">
        <f>EXP(Ferez!$B$8+Ferez!$B$9*LN(X1222)+Ferez!$B$10*LN(O1222)+Ferez!$B$11*LN(Y1222))</f>
        <v>13.174453716349458</v>
      </c>
      <c r="AA1222" s="3">
        <f>EXP(Ferez!$C$8+Ferez!$C$9*LN(Z1222))</f>
        <v>5.077688493166133</v>
      </c>
      <c r="AB1222" s="3">
        <f>Ferez!$D$8+Ferez!$D$9*Z1222+Ferez!$D$10*AA1222</f>
        <v>1.5663412497673626</v>
      </c>
      <c r="AC1222" s="3">
        <f t="shared" si="180"/>
        <v>19.818483459282952</v>
      </c>
      <c r="AD1222" s="3">
        <f>AC1222*Ferez!$D$19</f>
        <v>9.9092417296414759</v>
      </c>
      <c r="AE1222" s="3">
        <f>(AD1222/1000)*(10000/Ferez!$D$21)</f>
        <v>0.24773104324103692</v>
      </c>
      <c r="AF1222" s="3">
        <f t="shared" si="181"/>
        <v>14.74079496611682</v>
      </c>
      <c r="AG1222" s="3">
        <f>AF1222*Ferez!$D$19</f>
        <v>7.3703974830584098</v>
      </c>
      <c r="AH1222" s="3">
        <f>(AG1222/1000)*(10000/Ferez!$D$21)</f>
        <v>0.18425993707646024</v>
      </c>
      <c r="AI1222" s="3">
        <f>AE1222*Ferez!$D$20</f>
        <v>0.90834715855046866</v>
      </c>
    </row>
    <row r="1223" spans="1:35" x14ac:dyDescent="0.25">
      <c r="A1223" s="4">
        <v>2013</v>
      </c>
      <c r="B1223" s="21" t="s">
        <v>3522</v>
      </c>
      <c r="C1223" s="104">
        <v>6</v>
      </c>
      <c r="D1223" s="22" t="s">
        <v>2985</v>
      </c>
      <c r="E1223" s="100">
        <v>42719</v>
      </c>
      <c r="F1223" s="100">
        <v>44204</v>
      </c>
      <c r="G1223" s="105">
        <v>4.0999999999999996</v>
      </c>
      <c r="H1223" s="20" t="s">
        <v>3071</v>
      </c>
      <c r="I1223" s="20" t="s">
        <v>3073</v>
      </c>
      <c r="J1223" s="13">
        <v>3877</v>
      </c>
      <c r="K1223" t="s">
        <v>12</v>
      </c>
      <c r="L1223" t="s">
        <v>30</v>
      </c>
      <c r="M1223" s="20" t="str">
        <f t="shared" si="175"/>
        <v>S</v>
      </c>
      <c r="N1223" s="3">
        <v>6.1</v>
      </c>
      <c r="O1223" s="23">
        <f t="shared" si="176"/>
        <v>5.87</v>
      </c>
      <c r="P1223" s="3">
        <v>21.8</v>
      </c>
      <c r="Q1223" s="3">
        <f>VLOOKUP(J1223,Aux_H_adj!$X$2:$Y$922,2,FALSE)</f>
        <v>12.4</v>
      </c>
      <c r="R1223" s="3">
        <f>VLOOKUP(J1223,Aux_H_adj!$X$2:$Z$922,3,FALSE)</f>
        <v>22.5</v>
      </c>
      <c r="S1223" s="3">
        <f t="shared" si="173"/>
        <v>6.9391555188066372</v>
      </c>
      <c r="T1223" s="3">
        <v>75</v>
      </c>
      <c r="U1223" s="23">
        <f t="shared" si="177"/>
        <v>26.58</v>
      </c>
      <c r="V1223" s="3">
        <f t="shared" si="174"/>
        <v>8.4606767747651563</v>
      </c>
      <c r="W1223" s="27">
        <f t="shared" si="178"/>
        <v>3.8E-3</v>
      </c>
      <c r="X1223" s="27">
        <f t="shared" si="179"/>
        <v>5.5999999999999999E-3</v>
      </c>
      <c r="Y1223" s="3">
        <f>VLOOKUP(K1223,SSP!$B$2:$D$113,3,FALSE)</f>
        <v>0.7000000000000004</v>
      </c>
      <c r="Z1223" s="3">
        <f>EXP(Ferez!$B$8+Ferez!$B$9*LN(X1223)+Ferez!$B$10*LN(O1223)+Ferez!$B$11*LN(Y1223))</f>
        <v>11.895167627278191</v>
      </c>
      <c r="AA1223" s="3">
        <f>EXP(Ferez!$C$8+Ferez!$C$9*LN(Z1223))</f>
        <v>4.7070709475155272</v>
      </c>
      <c r="AB1223" s="3">
        <f>Ferez!$D$8+Ferez!$D$9*Z1223+Ferez!$D$10*AA1223</f>
        <v>1.4409309127367016</v>
      </c>
      <c r="AC1223" s="3">
        <f t="shared" si="180"/>
        <v>18.043169487530417</v>
      </c>
      <c r="AD1223" s="3">
        <f>AC1223*Ferez!$D$19</f>
        <v>9.0215847437652084</v>
      </c>
      <c r="AE1223" s="3">
        <f>(AD1223/1000)*(10000/Ferez!$D$21)</f>
        <v>0.22553961859413021</v>
      </c>
      <c r="AF1223" s="3">
        <f t="shared" si="181"/>
        <v>13.336098540014893</v>
      </c>
      <c r="AG1223" s="3">
        <f>AF1223*Ferez!$D$19</f>
        <v>6.6680492700074465</v>
      </c>
      <c r="AH1223" s="3">
        <f>(AG1223/1000)*(10000/Ferez!$D$21)</f>
        <v>0.16670123175018617</v>
      </c>
      <c r="AI1223" s="3">
        <f>AE1223*Ferez!$D$20</f>
        <v>0.8269786015118108</v>
      </c>
    </row>
    <row r="1224" spans="1:35" x14ac:dyDescent="0.25">
      <c r="A1224" s="4">
        <v>2014</v>
      </c>
      <c r="B1224" s="21" t="s">
        <v>3522</v>
      </c>
      <c r="C1224" s="104">
        <v>6</v>
      </c>
      <c r="D1224" s="22" t="s">
        <v>2985</v>
      </c>
      <c r="E1224" s="100">
        <v>42719</v>
      </c>
      <c r="F1224" s="100">
        <v>44204</v>
      </c>
      <c r="G1224" s="105">
        <v>4.0999999999999996</v>
      </c>
      <c r="H1224" s="20" t="s">
        <v>3071</v>
      </c>
      <c r="I1224" s="20" t="s">
        <v>3074</v>
      </c>
      <c r="J1224" s="13">
        <v>3877</v>
      </c>
      <c r="K1224" t="s">
        <v>12</v>
      </c>
      <c r="L1224" t="s">
        <v>30</v>
      </c>
      <c r="M1224" s="20" t="str">
        <f t="shared" si="175"/>
        <v>S</v>
      </c>
      <c r="N1224" s="3">
        <v>6.1</v>
      </c>
      <c r="O1224" s="23">
        <f t="shared" si="176"/>
        <v>5.09</v>
      </c>
      <c r="P1224" s="3">
        <v>17</v>
      </c>
      <c r="Q1224" s="3">
        <f>VLOOKUP(J1224,Aux_H_adj!$X$2:$Y$922,2,FALSE)</f>
        <v>12.4</v>
      </c>
      <c r="R1224" s="3">
        <f>VLOOKUP(J1224,Aux_H_adj!$X$2:$Z$922,3,FALSE)</f>
        <v>22.5</v>
      </c>
      <c r="S1224" s="3">
        <f t="shared" si="173"/>
        <v>5.4112680651244416</v>
      </c>
      <c r="T1224" s="3">
        <v>75</v>
      </c>
      <c r="U1224" s="23">
        <f t="shared" si="177"/>
        <v>20.72</v>
      </c>
      <c r="V1224" s="3">
        <f t="shared" si="174"/>
        <v>6.5953808417281428</v>
      </c>
      <c r="W1224" s="27">
        <f t="shared" si="178"/>
        <v>2.3E-3</v>
      </c>
      <c r="X1224" s="27">
        <f t="shared" si="179"/>
        <v>3.3999999999999998E-3</v>
      </c>
      <c r="Y1224" s="3">
        <f>VLOOKUP(K1224,SSP!$B$2:$D$113,3,FALSE)</f>
        <v>0.7000000000000004</v>
      </c>
      <c r="Z1224" s="3">
        <f>EXP(Ferez!$B$8+Ferez!$B$9*LN(X1224)+Ferez!$B$10*LN(O1224)+Ferez!$B$11*LN(Y1224))</f>
        <v>6.472304350280913</v>
      </c>
      <c r="AA1224" s="3">
        <f>EXP(Ferez!$C$8+Ferez!$C$9*LN(Z1224))</f>
        <v>2.9966735884977731</v>
      </c>
      <c r="AB1224" s="3">
        <f>Ferez!$D$8+Ferez!$D$9*Z1224+Ferez!$D$10*AA1224</f>
        <v>0.92133496132777704</v>
      </c>
      <c r="AC1224" s="3">
        <f t="shared" si="180"/>
        <v>10.390312900106462</v>
      </c>
      <c r="AD1224" s="3">
        <f>AC1224*Ferez!$D$19</f>
        <v>5.195156450053231</v>
      </c>
      <c r="AE1224" s="3">
        <f>(AD1224/1000)*(10000/Ferez!$D$21)</f>
        <v>0.12987891125133078</v>
      </c>
      <c r="AF1224" s="3">
        <f t="shared" si="181"/>
        <v>7.3936393116086903</v>
      </c>
      <c r="AG1224" s="3">
        <f>AF1224*Ferez!$D$19</f>
        <v>3.6968196558043451</v>
      </c>
      <c r="AH1224" s="3">
        <f>(AG1224/1000)*(10000/Ferez!$D$21)</f>
        <v>9.242049139510862E-2</v>
      </c>
      <c r="AI1224" s="3">
        <f>AE1224*Ferez!$D$20</f>
        <v>0.47622267458821282</v>
      </c>
    </row>
    <row r="1225" spans="1:35" x14ac:dyDescent="0.25">
      <c r="A1225" s="4">
        <v>2015</v>
      </c>
      <c r="B1225" s="21" t="s">
        <v>3522</v>
      </c>
      <c r="C1225" s="104">
        <v>6</v>
      </c>
      <c r="D1225" s="22" t="s">
        <v>2985</v>
      </c>
      <c r="E1225" s="100">
        <v>42719</v>
      </c>
      <c r="F1225" s="100">
        <v>44204</v>
      </c>
      <c r="G1225" s="105">
        <v>4.0999999999999996</v>
      </c>
      <c r="H1225" s="20" t="s">
        <v>3071</v>
      </c>
      <c r="I1225" s="20" t="s">
        <v>3075</v>
      </c>
      <c r="J1225" s="13">
        <v>3877</v>
      </c>
      <c r="K1225" t="s">
        <v>12</v>
      </c>
      <c r="L1225" t="s">
        <v>30</v>
      </c>
      <c r="M1225" s="20" t="str">
        <f t="shared" si="175"/>
        <v>S</v>
      </c>
      <c r="N1225" s="3">
        <v>6.1</v>
      </c>
      <c r="O1225" s="23">
        <f t="shared" si="176"/>
        <v>4.83</v>
      </c>
      <c r="P1225" s="3">
        <v>15.6</v>
      </c>
      <c r="Q1225" s="3">
        <f>VLOOKUP(J1225,Aux_H_adj!$X$2:$Y$922,2,FALSE)</f>
        <v>12.4</v>
      </c>
      <c r="R1225" s="3">
        <f>VLOOKUP(J1225,Aux_H_adj!$X$2:$Z$922,3,FALSE)</f>
        <v>22.5</v>
      </c>
      <c r="S1225" s="3">
        <f t="shared" si="173"/>
        <v>4.9656342244671343</v>
      </c>
      <c r="T1225" s="3">
        <v>75</v>
      </c>
      <c r="U1225" s="23">
        <f t="shared" si="177"/>
        <v>19.02</v>
      </c>
      <c r="V1225" s="3">
        <f t="shared" si="174"/>
        <v>6.054254035215699</v>
      </c>
      <c r="W1225" s="27">
        <f t="shared" si="178"/>
        <v>1.9E-3</v>
      </c>
      <c r="X1225" s="27">
        <f t="shared" si="179"/>
        <v>2.8999999999999998E-3</v>
      </c>
      <c r="Y1225" s="3">
        <f>VLOOKUP(K1225,SSP!$B$2:$D$113,3,FALSE)</f>
        <v>0.7000000000000004</v>
      </c>
      <c r="Z1225" s="3">
        <f>EXP(Ferez!$B$8+Ferez!$B$9*LN(X1225)+Ferez!$B$10*LN(O1225)+Ferez!$B$11*LN(Y1225))</f>
        <v>5.2952724361384442</v>
      </c>
      <c r="AA1225" s="3">
        <f>EXP(Ferez!$C$8+Ferez!$C$9*LN(Z1225))</f>
        <v>2.5820310092152341</v>
      </c>
      <c r="AB1225" s="3">
        <f>Ferez!$D$8+Ferez!$D$9*Z1225+Ferez!$D$10*AA1225</f>
        <v>0.81229874875485253</v>
      </c>
      <c r="AC1225" s="3">
        <f t="shared" si="180"/>
        <v>8.6896021941085309</v>
      </c>
      <c r="AD1225" s="3">
        <f>AC1225*Ferez!$D$19</f>
        <v>4.3448010970542654</v>
      </c>
      <c r="AE1225" s="3">
        <f>(AD1225/1000)*(10000/Ferez!$D$21)</f>
        <v>0.10862002742635664</v>
      </c>
      <c r="AF1225" s="3">
        <f t="shared" si="181"/>
        <v>6.1075711848932972</v>
      </c>
      <c r="AG1225" s="3">
        <f>AF1225*Ferez!$D$19</f>
        <v>3.0537855924466486</v>
      </c>
      <c r="AH1225" s="3">
        <f>(AG1225/1000)*(10000/Ferez!$D$21)</f>
        <v>7.6344639811166209E-2</v>
      </c>
      <c r="AI1225" s="3">
        <f>AE1225*Ferez!$D$20</f>
        <v>0.39827343389664099</v>
      </c>
    </row>
    <row r="1226" spans="1:35" x14ac:dyDescent="0.25">
      <c r="A1226" s="4">
        <v>2016</v>
      </c>
      <c r="B1226" s="21" t="s">
        <v>3522</v>
      </c>
      <c r="C1226" s="104">
        <v>6</v>
      </c>
      <c r="D1226" s="22" t="s">
        <v>2985</v>
      </c>
      <c r="E1226" s="100">
        <v>42719</v>
      </c>
      <c r="F1226" s="100">
        <v>44204</v>
      </c>
      <c r="G1226" s="105">
        <v>4.0999999999999996</v>
      </c>
      <c r="H1226" s="20" t="s">
        <v>3071</v>
      </c>
      <c r="I1226" s="20" t="s">
        <v>3076</v>
      </c>
      <c r="J1226" s="13">
        <v>3877</v>
      </c>
      <c r="K1226" t="s">
        <v>12</v>
      </c>
      <c r="L1226" t="s">
        <v>30</v>
      </c>
      <c r="M1226" s="20" t="str">
        <f t="shared" si="175"/>
        <v>S</v>
      </c>
      <c r="N1226" s="3">
        <v>6.1</v>
      </c>
      <c r="O1226" s="23">
        <f t="shared" si="176"/>
        <v>5.09</v>
      </c>
      <c r="P1226" s="3">
        <v>17</v>
      </c>
      <c r="Q1226" s="3">
        <f>VLOOKUP(J1226,Aux_H_adj!$X$2:$Y$922,2,FALSE)</f>
        <v>12.4</v>
      </c>
      <c r="R1226" s="3">
        <f>VLOOKUP(J1226,Aux_H_adj!$X$2:$Z$922,3,FALSE)</f>
        <v>22.5</v>
      </c>
      <c r="S1226" s="3">
        <f t="shared" si="173"/>
        <v>5.4112680651244416</v>
      </c>
      <c r="T1226" s="3">
        <v>75</v>
      </c>
      <c r="U1226" s="23">
        <f t="shared" si="177"/>
        <v>20.72</v>
      </c>
      <c r="V1226" s="3">
        <f t="shared" si="174"/>
        <v>6.5953808417281428</v>
      </c>
      <c r="W1226" s="27">
        <f t="shared" si="178"/>
        <v>2.3E-3</v>
      </c>
      <c r="X1226" s="27">
        <f t="shared" si="179"/>
        <v>3.3999999999999998E-3</v>
      </c>
      <c r="Y1226" s="3">
        <f>VLOOKUP(K1226,SSP!$B$2:$D$113,3,FALSE)</f>
        <v>0.7000000000000004</v>
      </c>
      <c r="Z1226" s="3">
        <f>EXP(Ferez!$B$8+Ferez!$B$9*LN(X1226)+Ferez!$B$10*LN(O1226)+Ferez!$B$11*LN(Y1226))</f>
        <v>6.472304350280913</v>
      </c>
      <c r="AA1226" s="3">
        <f>EXP(Ferez!$C$8+Ferez!$C$9*LN(Z1226))</f>
        <v>2.9966735884977731</v>
      </c>
      <c r="AB1226" s="3">
        <f>Ferez!$D$8+Ferez!$D$9*Z1226+Ferez!$D$10*AA1226</f>
        <v>0.92133496132777704</v>
      </c>
      <c r="AC1226" s="3">
        <f t="shared" si="180"/>
        <v>10.390312900106462</v>
      </c>
      <c r="AD1226" s="3">
        <f>AC1226*Ferez!$D$19</f>
        <v>5.195156450053231</v>
      </c>
      <c r="AE1226" s="3">
        <f>(AD1226/1000)*(10000/Ferez!$D$21)</f>
        <v>0.12987891125133078</v>
      </c>
      <c r="AF1226" s="3">
        <f t="shared" si="181"/>
        <v>7.3936393116086903</v>
      </c>
      <c r="AG1226" s="3">
        <f>AF1226*Ferez!$D$19</f>
        <v>3.6968196558043451</v>
      </c>
      <c r="AH1226" s="3">
        <f>(AG1226/1000)*(10000/Ferez!$D$21)</f>
        <v>9.242049139510862E-2</v>
      </c>
      <c r="AI1226" s="3">
        <f>AE1226*Ferez!$D$20</f>
        <v>0.47622267458821282</v>
      </c>
    </row>
    <row r="1227" spans="1:35" x14ac:dyDescent="0.25">
      <c r="A1227" s="4">
        <v>2017</v>
      </c>
      <c r="B1227" s="21" t="s">
        <v>3522</v>
      </c>
      <c r="C1227" s="104">
        <v>6</v>
      </c>
      <c r="D1227" s="22" t="s">
        <v>2985</v>
      </c>
      <c r="E1227" s="100">
        <v>42719</v>
      </c>
      <c r="F1227" s="100">
        <v>44204</v>
      </c>
      <c r="G1227" s="105">
        <v>4.0999999999999996</v>
      </c>
      <c r="H1227" s="20" t="s">
        <v>3071</v>
      </c>
      <c r="I1227" s="20" t="s">
        <v>3077</v>
      </c>
      <c r="J1227" s="13">
        <v>3877</v>
      </c>
      <c r="K1227" t="s">
        <v>12</v>
      </c>
      <c r="L1227" t="s">
        <v>30</v>
      </c>
      <c r="M1227" s="20" t="str">
        <f t="shared" si="175"/>
        <v>S</v>
      </c>
      <c r="N1227" s="3">
        <v>6.1</v>
      </c>
      <c r="O1227" s="23">
        <f t="shared" si="176"/>
        <v>4.1100000000000003</v>
      </c>
      <c r="P1227" s="3">
        <v>12.4</v>
      </c>
      <c r="Q1227" s="3">
        <f>VLOOKUP(J1227,Aux_H_adj!$X$2:$Y$922,2,FALSE)</f>
        <v>12.4</v>
      </c>
      <c r="R1227" s="3">
        <f>VLOOKUP(J1227,Aux_H_adj!$X$2:$Z$922,3,FALSE)</f>
        <v>22.5</v>
      </c>
      <c r="S1227" s="3">
        <f t="shared" si="173"/>
        <v>3.9470425886790048</v>
      </c>
      <c r="T1227" s="3">
        <v>75</v>
      </c>
      <c r="U1227" s="23">
        <f t="shared" si="177"/>
        <v>15.12</v>
      </c>
      <c r="V1227" s="3">
        <f t="shared" si="174"/>
        <v>4.8128454790989146</v>
      </c>
      <c r="W1227" s="27">
        <f t="shared" si="178"/>
        <v>1.1999999999999999E-3</v>
      </c>
      <c r="X1227" s="27">
        <f t="shared" si="179"/>
        <v>1.8E-3</v>
      </c>
      <c r="Y1227" s="3">
        <f>VLOOKUP(K1227,SSP!$B$2:$D$113,3,FALSE)</f>
        <v>0.7000000000000004</v>
      </c>
      <c r="Z1227" s="3">
        <f>EXP(Ferez!$B$8+Ferez!$B$9*LN(X1227)+Ferez!$B$10*LN(O1227)+Ferez!$B$11*LN(Y1227))</f>
        <v>2.889102795636048</v>
      </c>
      <c r="AA1227" s="3">
        <f>EXP(Ferez!$C$8+Ferez!$C$9*LN(Z1227))</f>
        <v>1.6471394316066024</v>
      </c>
      <c r="AB1227" s="3">
        <f>Ferez!$D$8+Ferez!$D$9*Z1227+Ferez!$D$10*AA1227</f>
        <v>0.59692217309806905</v>
      </c>
      <c r="AC1227" s="3">
        <f t="shared" si="180"/>
        <v>5.1331644003407195</v>
      </c>
      <c r="AD1227" s="3">
        <f>AC1227*Ferez!$D$19</f>
        <v>2.5665822001703598</v>
      </c>
      <c r="AE1227" s="3">
        <f>(AD1227/1000)*(10000/Ferez!$D$21)</f>
        <v>6.4164555004258994E-2</v>
      </c>
      <c r="AF1227" s="3">
        <f t="shared" si="181"/>
        <v>3.4860249687341169</v>
      </c>
      <c r="AG1227" s="3">
        <f>AF1227*Ferez!$D$19</f>
        <v>1.7430124843670585</v>
      </c>
      <c r="AH1227" s="3">
        <f>(AG1227/1000)*(10000/Ferez!$D$21)</f>
        <v>4.3575312109176464E-2</v>
      </c>
      <c r="AI1227" s="3">
        <f>AE1227*Ferez!$D$20</f>
        <v>0.2352700350156163</v>
      </c>
    </row>
    <row r="1228" spans="1:35" x14ac:dyDescent="0.25">
      <c r="A1228" s="4">
        <v>2018</v>
      </c>
      <c r="B1228" s="21" t="s">
        <v>3522</v>
      </c>
      <c r="C1228" s="104">
        <v>6</v>
      </c>
      <c r="D1228" s="22" t="s">
        <v>2985</v>
      </c>
      <c r="E1228" s="100">
        <v>42719</v>
      </c>
      <c r="F1228" s="100">
        <v>44204</v>
      </c>
      <c r="G1228" s="105">
        <v>4.0999999999999996</v>
      </c>
      <c r="H1228" s="20" t="s">
        <v>3071</v>
      </c>
      <c r="I1228" s="20" t="s">
        <v>3078</v>
      </c>
      <c r="J1228" s="13">
        <v>3877</v>
      </c>
      <c r="K1228" t="s">
        <v>12</v>
      </c>
      <c r="L1228" t="s">
        <v>30</v>
      </c>
      <c r="M1228" s="20" t="str">
        <f t="shared" si="175"/>
        <v>S</v>
      </c>
      <c r="N1228" s="3">
        <v>6.1</v>
      </c>
      <c r="O1228" s="23">
        <f t="shared" si="176"/>
        <v>4.58</v>
      </c>
      <c r="P1228" s="3">
        <v>14.4</v>
      </c>
      <c r="Q1228" s="3">
        <f>VLOOKUP(J1228,Aux_H_adj!$X$2:$Y$922,2,FALSE)</f>
        <v>12.4</v>
      </c>
      <c r="R1228" s="3">
        <f>VLOOKUP(J1228,Aux_H_adj!$X$2:$Z$922,3,FALSE)</f>
        <v>22.5</v>
      </c>
      <c r="S1228" s="3">
        <f t="shared" si="173"/>
        <v>4.5836623610465859</v>
      </c>
      <c r="T1228" s="3">
        <v>75</v>
      </c>
      <c r="U1228" s="23">
        <f t="shared" si="177"/>
        <v>17.559999999999999</v>
      </c>
      <c r="V1228" s="3">
        <f t="shared" si="174"/>
        <v>5.5895216013873643</v>
      </c>
      <c r="W1228" s="27">
        <f t="shared" si="178"/>
        <v>1.6999999999999999E-3</v>
      </c>
      <c r="X1228" s="27">
        <f t="shared" si="179"/>
        <v>2.5000000000000001E-3</v>
      </c>
      <c r="Y1228" s="3">
        <f>VLOOKUP(K1228,SSP!$B$2:$D$113,3,FALSE)</f>
        <v>0.7000000000000004</v>
      </c>
      <c r="Z1228" s="3">
        <f>EXP(Ferez!$B$8+Ferez!$B$9*LN(X1228)+Ferez!$B$10*LN(O1228)+Ferez!$B$11*LN(Y1228))</f>
        <v>4.3730763519769891</v>
      </c>
      <c r="AA1228" s="3">
        <f>EXP(Ferez!$C$8+Ferez!$C$9*LN(Z1228))</f>
        <v>2.2402826730838945</v>
      </c>
      <c r="AB1228" s="3">
        <f>Ferez!$D$8+Ferez!$D$9*Z1228+Ferez!$D$10*AA1228</f>
        <v>0.72832494998339592</v>
      </c>
      <c r="AC1228" s="3">
        <f t="shared" si="180"/>
        <v>7.3416839750442797</v>
      </c>
      <c r="AD1228" s="3">
        <f>AC1228*Ferez!$D$19</f>
        <v>3.6708419875221399</v>
      </c>
      <c r="AE1228" s="3">
        <f>(AD1228/1000)*(10000/Ferez!$D$21)</f>
        <v>9.1771049688053496E-2</v>
      </c>
      <c r="AF1228" s="3">
        <f t="shared" si="181"/>
        <v>5.1014013019603848</v>
      </c>
      <c r="AG1228" s="3">
        <f>AF1228*Ferez!$D$19</f>
        <v>2.5507006509801924</v>
      </c>
      <c r="AH1228" s="3">
        <f>(AG1228/1000)*(10000/Ferez!$D$21)</f>
        <v>6.3767516274504804E-2</v>
      </c>
      <c r="AI1228" s="3">
        <f>AE1228*Ferez!$D$20</f>
        <v>0.33649384885619615</v>
      </c>
    </row>
    <row r="1229" spans="1:35" x14ac:dyDescent="0.25">
      <c r="A1229" s="4">
        <v>2019</v>
      </c>
      <c r="B1229" s="21" t="s">
        <v>3522</v>
      </c>
      <c r="C1229" s="104">
        <v>6</v>
      </c>
      <c r="D1229" s="22" t="s">
        <v>2985</v>
      </c>
      <c r="E1229" s="100">
        <v>42719</v>
      </c>
      <c r="F1229" s="100">
        <v>44204</v>
      </c>
      <c r="G1229" s="105">
        <v>4.0999999999999996</v>
      </c>
      <c r="H1229" s="20" t="s">
        <v>3071</v>
      </c>
      <c r="I1229" s="20" t="s">
        <v>3079</v>
      </c>
      <c r="J1229" s="13">
        <v>3877</v>
      </c>
      <c r="K1229" t="s">
        <v>12</v>
      </c>
      <c r="L1229" t="s">
        <v>30</v>
      </c>
      <c r="M1229" s="20" t="str">
        <f t="shared" si="175"/>
        <v>S</v>
      </c>
      <c r="N1229" s="3">
        <v>6.1</v>
      </c>
      <c r="O1229" s="23">
        <f t="shared" si="176"/>
        <v>5.81</v>
      </c>
      <c r="P1229" s="3">
        <v>21.4</v>
      </c>
      <c r="Q1229" s="3">
        <f>VLOOKUP(J1229,Aux_H_adj!$X$2:$Y$922,2,FALSE)</f>
        <v>12.4</v>
      </c>
      <c r="R1229" s="3">
        <f>VLOOKUP(J1229,Aux_H_adj!$X$2:$Z$922,3,FALSE)</f>
        <v>22.5</v>
      </c>
      <c r="S1229" s="3">
        <f t="shared" si="173"/>
        <v>6.8118315643331204</v>
      </c>
      <c r="T1229" s="3">
        <v>75</v>
      </c>
      <c r="U1229" s="23">
        <f t="shared" si="177"/>
        <v>26.09</v>
      </c>
      <c r="V1229" s="3">
        <f t="shared" si="174"/>
        <v>8.3047049305350988</v>
      </c>
      <c r="W1229" s="27">
        <f t="shared" si="178"/>
        <v>3.5999999999999999E-3</v>
      </c>
      <c r="X1229" s="27">
        <f t="shared" si="179"/>
        <v>5.4000000000000003E-3</v>
      </c>
      <c r="Y1229" s="3">
        <f>VLOOKUP(K1229,SSP!$B$2:$D$113,3,FALSE)</f>
        <v>0.7000000000000004</v>
      </c>
      <c r="Z1229" s="3">
        <f>EXP(Ferez!$B$8+Ferez!$B$9*LN(X1229)+Ferez!$B$10*LN(O1229)+Ferez!$B$11*LN(Y1229))</f>
        <v>11.380356907340627</v>
      </c>
      <c r="AA1229" s="3">
        <f>EXP(Ferez!$C$8+Ferez!$C$9*LN(Z1229))</f>
        <v>4.5550591947268115</v>
      </c>
      <c r="AB1229" s="3">
        <f>Ferez!$D$8+Ferez!$D$9*Z1229+Ferez!$D$10*AA1229</f>
        <v>1.3907104994026247</v>
      </c>
      <c r="AC1229" s="3">
        <f t="shared" si="180"/>
        <v>17.326126601470065</v>
      </c>
      <c r="AD1229" s="3">
        <f>AC1229*Ferez!$D$19</f>
        <v>8.6630633007350326</v>
      </c>
      <c r="AE1229" s="3">
        <f>(AD1229/1000)*(10000/Ferez!$D$21)</f>
        <v>0.2165765825183758</v>
      </c>
      <c r="AF1229" s="3">
        <f t="shared" si="181"/>
        <v>12.771067406743251</v>
      </c>
      <c r="AG1229" s="3">
        <f>AF1229*Ferez!$D$19</f>
        <v>6.3855337033716255</v>
      </c>
      <c r="AH1229" s="3">
        <f>(AG1229/1000)*(10000/Ferez!$D$21)</f>
        <v>0.15963834258429063</v>
      </c>
      <c r="AI1229" s="3">
        <f>AE1229*Ferez!$D$20</f>
        <v>0.79411413590071123</v>
      </c>
    </row>
    <row r="1230" spans="1:35" x14ac:dyDescent="0.25">
      <c r="A1230" s="4">
        <v>2020</v>
      </c>
      <c r="B1230" s="21" t="s">
        <v>3522</v>
      </c>
      <c r="C1230" s="104">
        <v>6</v>
      </c>
      <c r="D1230" s="22" t="s">
        <v>2985</v>
      </c>
      <c r="E1230" s="100">
        <v>42719</v>
      </c>
      <c r="F1230" s="100">
        <v>44204</v>
      </c>
      <c r="G1230" s="105">
        <v>4.0999999999999996</v>
      </c>
      <c r="H1230" s="20" t="s">
        <v>3071</v>
      </c>
      <c r="I1230" s="20" t="s">
        <v>3080</v>
      </c>
      <c r="J1230" s="13">
        <v>3877</v>
      </c>
      <c r="K1230" t="s">
        <v>12</v>
      </c>
      <c r="L1230" t="s">
        <v>30</v>
      </c>
      <c r="M1230" s="20" t="str">
        <f t="shared" si="175"/>
        <v>S</v>
      </c>
      <c r="N1230" s="3">
        <v>6.1</v>
      </c>
      <c r="O1230" s="23">
        <f t="shared" si="176"/>
        <v>5.63</v>
      </c>
      <c r="P1230" s="3">
        <v>20.2</v>
      </c>
      <c r="Q1230" s="3">
        <f>VLOOKUP(J1230,Aux_H_adj!$X$2:$Y$922,2,FALSE)</f>
        <v>12.4</v>
      </c>
      <c r="R1230" s="3">
        <f>VLOOKUP(J1230,Aux_H_adj!$X$2:$Z$922,3,FALSE)</f>
        <v>22.5</v>
      </c>
      <c r="S1230" s="3">
        <f t="shared" si="173"/>
        <v>6.429859700912572</v>
      </c>
      <c r="T1230" s="3">
        <v>75</v>
      </c>
      <c r="U1230" s="23">
        <f t="shared" si="177"/>
        <v>24.63</v>
      </c>
      <c r="V1230" s="3">
        <f t="shared" si="174"/>
        <v>7.8399724967067641</v>
      </c>
      <c r="W1230" s="27">
        <f t="shared" si="178"/>
        <v>3.2000000000000002E-3</v>
      </c>
      <c r="X1230" s="27">
        <f t="shared" si="179"/>
        <v>4.7999999999999996E-3</v>
      </c>
      <c r="Y1230" s="3">
        <f>VLOOKUP(K1230,SSP!$B$2:$D$113,3,FALSE)</f>
        <v>0.7000000000000004</v>
      </c>
      <c r="Z1230" s="3">
        <f>EXP(Ferez!$B$8+Ferez!$B$9*LN(X1230)+Ferez!$B$10*LN(O1230)+Ferez!$B$11*LN(Y1230))</f>
        <v>9.8782200935336153</v>
      </c>
      <c r="AA1230" s="3">
        <f>EXP(Ferez!$C$8+Ferez!$C$9*LN(Z1230))</f>
        <v>4.1009058510029472</v>
      </c>
      <c r="AB1230" s="3">
        <f>Ferez!$D$8+Ferez!$D$9*Z1230+Ferez!$D$10*AA1230</f>
        <v>1.2450897512320958</v>
      </c>
      <c r="AC1230" s="3">
        <f t="shared" si="180"/>
        <v>15.224215695768658</v>
      </c>
      <c r="AD1230" s="3">
        <f>AC1230*Ferez!$D$19</f>
        <v>7.6121078478843289</v>
      </c>
      <c r="AE1230" s="3">
        <f>(AD1230/1000)*(10000/Ferez!$D$21)</f>
        <v>0.19030269619710821</v>
      </c>
      <c r="AF1230" s="3">
        <f t="shared" si="181"/>
        <v>11.123309844765711</v>
      </c>
      <c r="AG1230" s="3">
        <f>AF1230*Ferez!$D$19</f>
        <v>5.5616549223828553</v>
      </c>
      <c r="AH1230" s="3">
        <f>(AG1230/1000)*(10000/Ferez!$D$21)</f>
        <v>0.13904137305957137</v>
      </c>
      <c r="AI1230" s="3">
        <f>AE1230*Ferez!$D$20</f>
        <v>0.69777655272273009</v>
      </c>
    </row>
    <row r="1231" spans="1:35" x14ac:dyDescent="0.25">
      <c r="A1231" s="4">
        <v>2005</v>
      </c>
      <c r="B1231" s="21" t="s">
        <v>3522</v>
      </c>
      <c r="C1231" s="104">
        <v>6</v>
      </c>
      <c r="D1231" s="22" t="s">
        <v>2985</v>
      </c>
      <c r="E1231" s="100">
        <v>42719</v>
      </c>
      <c r="F1231" s="100">
        <v>44204</v>
      </c>
      <c r="G1231" s="105">
        <v>4.0999999999999996</v>
      </c>
      <c r="H1231" s="20" t="s">
        <v>3061</v>
      </c>
      <c r="I1231" s="20" t="s">
        <v>3062</v>
      </c>
      <c r="J1231" s="13">
        <v>3878</v>
      </c>
      <c r="K1231" t="s">
        <v>110</v>
      </c>
      <c r="L1231" t="s">
        <v>109</v>
      </c>
      <c r="M1231" s="20" t="str">
        <f t="shared" si="175"/>
        <v>S</v>
      </c>
      <c r="N1231" s="3">
        <v>5</v>
      </c>
      <c r="O1231" s="23">
        <f t="shared" si="176"/>
        <v>5</v>
      </c>
      <c r="P1231" s="3">
        <v>20.2</v>
      </c>
      <c r="Q1231" s="3">
        <f>VLOOKUP(J1231,Aux_H_adj!$X$2:$Y$922,2,FALSE)</f>
        <v>19.5</v>
      </c>
      <c r="R1231" s="3">
        <f>VLOOKUP(J1231,Aux_H_adj!$X$2:$Z$922,3,FALSE)</f>
        <v>20.2</v>
      </c>
      <c r="S1231" s="3">
        <f t="shared" si="173"/>
        <v>6.429859700912572</v>
      </c>
      <c r="T1231" s="3">
        <v>39</v>
      </c>
      <c r="U1231" s="23">
        <f t="shared" si="177"/>
        <v>24.63</v>
      </c>
      <c r="V1231" s="3">
        <f t="shared" si="174"/>
        <v>7.8399724967067641</v>
      </c>
      <c r="W1231" s="27">
        <f t="shared" si="178"/>
        <v>3.2000000000000002E-3</v>
      </c>
      <c r="X1231" s="27">
        <f t="shared" si="179"/>
        <v>4.7999999999999996E-3</v>
      </c>
      <c r="Y1231" s="3">
        <f>VLOOKUP(K1231,SSP!$B$2:$D$113,3,FALSE)</f>
        <v>0.34</v>
      </c>
      <c r="Z1231" s="3">
        <f>EXP(Ferez!$B$8+Ferez!$B$9*LN(X1231)+Ferez!$B$10*LN(O1231)+Ferez!$B$11*LN(Y1231))</f>
        <v>4.2125151742554978</v>
      </c>
      <c r="AA1231" s="3">
        <f>EXP(Ferez!$C$8+Ferez!$C$9*LN(Z1231))</f>
        <v>2.178959136418388</v>
      </c>
      <c r="AB1231" s="3">
        <f>Ferez!$D$8+Ferez!$D$9*Z1231+Ferez!$D$10*AA1231</f>
        <v>0.71386163484317544</v>
      </c>
      <c r="AC1231" s="3">
        <f t="shared" si="180"/>
        <v>7.1053359455170604</v>
      </c>
      <c r="AD1231" s="3">
        <f>AC1231*Ferez!$D$19</f>
        <v>3.5526679727585302</v>
      </c>
      <c r="AE1231" s="3">
        <f>(AD1231/1000)*(10000/Ferez!$D$21)</f>
        <v>8.8816699318963258E-2</v>
      </c>
      <c r="AF1231" s="3">
        <f t="shared" si="181"/>
        <v>4.9263768090986737</v>
      </c>
      <c r="AG1231" s="3">
        <f>AF1231*Ferez!$D$19</f>
        <v>2.4631884045493369</v>
      </c>
      <c r="AH1231" s="3">
        <f>(AG1231/1000)*(10000/Ferez!$D$21)</f>
        <v>6.1579710113733428E-2</v>
      </c>
      <c r="AI1231" s="3">
        <f>AE1231*Ferez!$D$20</f>
        <v>0.32566123083619858</v>
      </c>
    </row>
    <row r="1232" spans="1:35" x14ac:dyDescent="0.25">
      <c r="A1232" s="4">
        <v>2006</v>
      </c>
      <c r="B1232" s="21" t="s">
        <v>3522</v>
      </c>
      <c r="C1232" s="104">
        <v>6</v>
      </c>
      <c r="D1232" s="22" t="s">
        <v>2985</v>
      </c>
      <c r="E1232" s="100">
        <v>42719</v>
      </c>
      <c r="F1232" s="100">
        <v>44204</v>
      </c>
      <c r="G1232" s="105">
        <v>4.0999999999999996</v>
      </c>
      <c r="H1232" s="20" t="s">
        <v>3061</v>
      </c>
      <c r="I1232" s="20" t="s">
        <v>3063</v>
      </c>
      <c r="J1232" s="13">
        <v>3878</v>
      </c>
      <c r="K1232" t="s">
        <v>110</v>
      </c>
      <c r="L1232" t="s">
        <v>109</v>
      </c>
      <c r="M1232" s="20" t="str">
        <f t="shared" si="175"/>
        <v>S</v>
      </c>
      <c r="N1232" s="3">
        <v>5</v>
      </c>
      <c r="O1232" s="23">
        <f t="shared" si="176"/>
        <v>5</v>
      </c>
      <c r="P1232" s="3">
        <v>19.5</v>
      </c>
      <c r="Q1232" s="3">
        <f>VLOOKUP(J1232,Aux_H_adj!$X$2:$Y$922,2,FALSE)</f>
        <v>19.5</v>
      </c>
      <c r="R1232" s="3">
        <f>VLOOKUP(J1232,Aux_H_adj!$X$2:$Z$922,3,FALSE)</f>
        <v>20.2</v>
      </c>
      <c r="S1232" s="3">
        <f t="shared" si="173"/>
        <v>6.2070427805839179</v>
      </c>
      <c r="T1232" s="3">
        <v>39</v>
      </c>
      <c r="U1232" s="23">
        <f t="shared" si="177"/>
        <v>23.77</v>
      </c>
      <c r="V1232" s="3">
        <f t="shared" si="174"/>
        <v>7.566225994588704</v>
      </c>
      <c r="W1232" s="27">
        <f t="shared" si="178"/>
        <v>3.0000000000000001E-3</v>
      </c>
      <c r="X1232" s="27">
        <f t="shared" si="179"/>
        <v>4.4999999999999997E-3</v>
      </c>
      <c r="Y1232" s="3">
        <f>VLOOKUP(K1232,SSP!$B$2:$D$113,3,FALSE)</f>
        <v>0.34</v>
      </c>
      <c r="Z1232" s="3">
        <f>EXP(Ferez!$B$8+Ferez!$B$9*LN(X1232)+Ferez!$B$10*LN(O1232)+Ferez!$B$11*LN(Y1232))</f>
        <v>3.9632915032294491</v>
      </c>
      <c r="AA1232" s="3">
        <f>EXP(Ferez!$C$8+Ferez!$C$9*LN(Z1232))</f>
        <v>2.0825606943734218</v>
      </c>
      <c r="AB1232" s="3">
        <f>Ferez!$D$8+Ferez!$D$9*Z1232+Ferez!$D$10*AA1232</f>
        <v>0.69151610474337799</v>
      </c>
      <c r="AC1232" s="3">
        <f t="shared" si="180"/>
        <v>6.7373683023462494</v>
      </c>
      <c r="AD1232" s="3">
        <f>AC1232*Ferez!$D$19</f>
        <v>3.3686841511731247</v>
      </c>
      <c r="AE1232" s="3">
        <f>(AD1232/1000)*(10000/Ferez!$D$21)</f>
        <v>8.4217103779328117E-2</v>
      </c>
      <c r="AF1232" s="3">
        <f t="shared" si="181"/>
        <v>4.6548076079728276</v>
      </c>
      <c r="AG1232" s="3">
        <f>AF1232*Ferez!$D$19</f>
        <v>2.3274038039864138</v>
      </c>
      <c r="AH1232" s="3">
        <f>(AG1232/1000)*(10000/Ferez!$D$21)</f>
        <v>5.8185095099660349E-2</v>
      </c>
      <c r="AI1232" s="3">
        <f>AE1232*Ferez!$D$20</f>
        <v>0.30879604719086973</v>
      </c>
    </row>
    <row r="1233" spans="1:35" x14ac:dyDescent="0.25">
      <c r="A1233" s="4">
        <v>2002</v>
      </c>
      <c r="B1233" s="21" t="s">
        <v>3522</v>
      </c>
      <c r="C1233" s="104">
        <v>6</v>
      </c>
      <c r="D1233" s="22" t="s">
        <v>2985</v>
      </c>
      <c r="E1233" s="100">
        <v>42719</v>
      </c>
      <c r="F1233" s="100">
        <v>44204</v>
      </c>
      <c r="G1233" s="105">
        <v>4.0999999999999996</v>
      </c>
      <c r="H1233" s="20" t="s">
        <v>3056</v>
      </c>
      <c r="I1233" s="20" t="s">
        <v>3057</v>
      </c>
      <c r="J1233" s="13">
        <v>3879</v>
      </c>
      <c r="K1233" t="s">
        <v>173</v>
      </c>
      <c r="L1233" t="s">
        <v>172</v>
      </c>
      <c r="M1233" s="20" t="str">
        <f t="shared" si="175"/>
        <v>S</v>
      </c>
      <c r="N1233" s="3">
        <v>5.8</v>
      </c>
      <c r="O1233" s="23">
        <f t="shared" si="176"/>
        <v>5.8</v>
      </c>
      <c r="P1233" s="3">
        <v>16</v>
      </c>
      <c r="Q1233" s="3">
        <f>VLOOKUP(J1233,Aux_H_adj!$X$2:$Y$922,2,FALSE)</f>
        <v>13.6</v>
      </c>
      <c r="R1233" s="3">
        <f>VLOOKUP(J1233,Aux_H_adj!$X$2:$Z$922,3,FALSE)</f>
        <v>16</v>
      </c>
      <c r="S1233" s="3">
        <f t="shared" si="173"/>
        <v>5.0929581789406511</v>
      </c>
      <c r="T1233" s="3">
        <v>26</v>
      </c>
      <c r="U1233" s="23">
        <f t="shared" si="177"/>
        <v>19.510000000000002</v>
      </c>
      <c r="V1233" s="3">
        <f t="shared" si="174"/>
        <v>6.2102258794457565</v>
      </c>
      <c r="W1233" s="27">
        <f t="shared" si="178"/>
        <v>2E-3</v>
      </c>
      <c r="X1233" s="27">
        <f t="shared" si="179"/>
        <v>3.0000000000000001E-3</v>
      </c>
      <c r="Y1233" s="3">
        <f>VLOOKUP(K1233,SSP!$B$2:$D$113,3,FALSE)</f>
        <v>0.47999999999999932</v>
      </c>
      <c r="Z1233" s="3">
        <f>EXP(Ferez!$B$8+Ferez!$B$9*LN(X1233)+Ferez!$B$10*LN(O1233)+Ferez!$B$11*LN(Y1233))</f>
        <v>4.4332610604075668</v>
      </c>
      <c r="AA1233" s="3">
        <f>EXP(Ferez!$C$8+Ferez!$C$9*LN(Z1233))</f>
        <v>2.2631187176688998</v>
      </c>
      <c r="AB1233" s="3">
        <f>Ferez!$D$8+Ferez!$D$9*Z1233+Ferez!$D$10*AA1233</f>
        <v>0.73375934720332214</v>
      </c>
      <c r="AC1233" s="3">
        <f t="shared" si="180"/>
        <v>7.4301391252797888</v>
      </c>
      <c r="AD1233" s="3">
        <f>AC1233*Ferez!$D$19</f>
        <v>3.7150695626398944</v>
      </c>
      <c r="AE1233" s="3">
        <f>(AD1233/1000)*(10000/Ferez!$D$21)</f>
        <v>9.287673906599736E-2</v>
      </c>
      <c r="AF1233" s="3">
        <f t="shared" si="181"/>
        <v>5.167020407610889</v>
      </c>
      <c r="AG1233" s="3">
        <f>AF1233*Ferez!$D$19</f>
        <v>2.5835102038054445</v>
      </c>
      <c r="AH1233" s="3">
        <f>(AG1233/1000)*(10000/Ferez!$D$21)</f>
        <v>6.4587755095136118E-2</v>
      </c>
      <c r="AI1233" s="3">
        <f>AE1233*Ferez!$D$20</f>
        <v>0.34054804324199028</v>
      </c>
    </row>
    <row r="1234" spans="1:35" x14ac:dyDescent="0.25">
      <c r="A1234" s="4">
        <v>2003</v>
      </c>
      <c r="B1234" s="21" t="s">
        <v>3522</v>
      </c>
      <c r="C1234" s="104">
        <v>6</v>
      </c>
      <c r="D1234" s="22" t="s">
        <v>2985</v>
      </c>
      <c r="E1234" s="100">
        <v>42719</v>
      </c>
      <c r="F1234" s="100">
        <v>44204</v>
      </c>
      <c r="G1234" s="105">
        <v>4.0999999999999996</v>
      </c>
      <c r="H1234" s="20" t="s">
        <v>3056</v>
      </c>
      <c r="I1234" s="20" t="s">
        <v>3058</v>
      </c>
      <c r="J1234" s="13">
        <v>3879</v>
      </c>
      <c r="K1234" t="s">
        <v>173</v>
      </c>
      <c r="L1234" t="s">
        <v>172</v>
      </c>
      <c r="M1234" s="20" t="str">
        <f t="shared" si="175"/>
        <v>S</v>
      </c>
      <c r="N1234" s="3">
        <v>5.8</v>
      </c>
      <c r="O1234" s="23">
        <f t="shared" si="176"/>
        <v>4.4000000000000004</v>
      </c>
      <c r="P1234" s="3">
        <v>13.6</v>
      </c>
      <c r="Q1234" s="3">
        <f>VLOOKUP(J1234,Aux_H_adj!$X$2:$Y$922,2,FALSE)</f>
        <v>13.6</v>
      </c>
      <c r="R1234" s="3">
        <f>VLOOKUP(J1234,Aux_H_adj!$X$2:$Z$922,3,FALSE)</f>
        <v>16</v>
      </c>
      <c r="S1234" s="3">
        <f t="shared" si="173"/>
        <v>4.3290144520995533</v>
      </c>
      <c r="T1234" s="3">
        <v>26</v>
      </c>
      <c r="U1234" s="23">
        <f t="shared" si="177"/>
        <v>16.579999999999998</v>
      </c>
      <c r="V1234" s="3">
        <f t="shared" si="174"/>
        <v>5.2775779129272493</v>
      </c>
      <c r="W1234" s="27">
        <f t="shared" si="178"/>
        <v>1.5E-3</v>
      </c>
      <c r="X1234" s="27">
        <f t="shared" si="179"/>
        <v>2.2000000000000001E-3</v>
      </c>
      <c r="Y1234" s="3">
        <f>VLOOKUP(K1234,SSP!$B$2:$D$113,3,FALSE)</f>
        <v>0.47999999999999932</v>
      </c>
      <c r="Z1234" s="3">
        <f>EXP(Ferez!$B$8+Ferez!$B$9*LN(X1234)+Ferez!$B$10*LN(O1234)+Ferez!$B$11*LN(Y1234))</f>
        <v>2.5356456839542272</v>
      </c>
      <c r="AA1234" s="3">
        <f>EXP(Ferez!$C$8+Ferez!$C$9*LN(Z1234))</f>
        <v>1.4951323543563639</v>
      </c>
      <c r="AB1234" s="3">
        <f>Ferez!$D$8+Ferez!$D$9*Z1234+Ferez!$D$10*AA1234</f>
        <v>0.5665494639906038</v>
      </c>
      <c r="AC1234" s="3">
        <f t="shared" si="180"/>
        <v>4.5973275023011944</v>
      </c>
      <c r="AD1234" s="3">
        <f>AC1234*Ferez!$D$19</f>
        <v>2.2986637511505972</v>
      </c>
      <c r="AE1234" s="3">
        <f>(AD1234/1000)*(10000/Ferez!$D$21)</f>
        <v>5.7466593778764931E-2</v>
      </c>
      <c r="AF1234" s="3">
        <f t="shared" si="181"/>
        <v>3.1021951479448311</v>
      </c>
      <c r="AG1234" s="3">
        <f>AF1234*Ferez!$D$19</f>
        <v>1.5510975739724155</v>
      </c>
      <c r="AH1234" s="3">
        <f>(AG1234/1000)*(10000/Ferez!$D$21)</f>
        <v>3.877743934931039E-2</v>
      </c>
      <c r="AI1234" s="3">
        <f>AE1234*Ferez!$D$20</f>
        <v>0.2107108438554714</v>
      </c>
    </row>
    <row r="1235" spans="1:35" x14ac:dyDescent="0.25">
      <c r="A1235" s="4">
        <v>2011</v>
      </c>
      <c r="B1235" s="21" t="s">
        <v>3522</v>
      </c>
      <c r="C1235" s="104">
        <v>6</v>
      </c>
      <c r="D1235" s="22" t="s">
        <v>2985</v>
      </c>
      <c r="E1235" s="100">
        <v>42719</v>
      </c>
      <c r="F1235" s="100">
        <v>44204</v>
      </c>
      <c r="G1235" s="105">
        <v>4.0999999999999996</v>
      </c>
      <c r="H1235" s="20" t="s">
        <v>3069</v>
      </c>
      <c r="I1235" s="20" t="s">
        <v>3070</v>
      </c>
      <c r="J1235" s="13">
        <v>3880</v>
      </c>
      <c r="K1235" t="s">
        <v>103</v>
      </c>
      <c r="L1235" t="s">
        <v>102</v>
      </c>
      <c r="M1235" s="20" t="str">
        <f t="shared" si="175"/>
        <v>N</v>
      </c>
      <c r="N1235" s="3">
        <v>4.3</v>
      </c>
      <c r="O1235" s="23">
        <f t="shared" si="176"/>
        <v>4.3</v>
      </c>
      <c r="P1235" s="3">
        <v>15</v>
      </c>
      <c r="Q1235" s="3">
        <f>VLOOKUP(J1235,Aux_H_adj!$X$2:$Y$922,2,FALSE)</f>
        <v>15</v>
      </c>
      <c r="R1235" s="3">
        <f>VLOOKUP(J1235,Aux_H_adj!$X$2:$Z$922,3,FALSE)</f>
        <v>15</v>
      </c>
      <c r="S1235" s="3">
        <f t="shared" si="173"/>
        <v>4.7746482927568605</v>
      </c>
      <c r="T1235" s="3">
        <v>21</v>
      </c>
      <c r="U1235" s="23">
        <f t="shared" si="177"/>
        <v>21</v>
      </c>
      <c r="V1235" s="3">
        <f t="shared" si="174"/>
        <v>6.6845076098596046</v>
      </c>
      <c r="W1235" s="27">
        <f t="shared" si="178"/>
        <v>1.8E-3</v>
      </c>
      <c r="X1235" s="27">
        <f t="shared" si="179"/>
        <v>3.5000000000000001E-3</v>
      </c>
      <c r="Y1235" s="3">
        <f>VLOOKUP(K1235,SSP!$B$2:$D$113,3,FALSE)</f>
        <v>0.9800000000000002</v>
      </c>
      <c r="Z1235" s="3">
        <f>EXP(Ferez!$B$8+Ferez!$B$9*LN(X1235)+Ferez!$B$10*LN(O1235)+Ferez!$B$11*LN(Y1235))</f>
        <v>7.9781355399779841</v>
      </c>
      <c r="AA1235" s="3">
        <f>EXP(Ferez!$C$8+Ferez!$C$9*LN(Z1235))</f>
        <v>3.4997887790611903</v>
      </c>
      <c r="AB1235" s="3">
        <f>Ferez!$D$8+Ferez!$D$9*Z1235+Ferez!$D$10*AA1235</f>
        <v>1.0631886642420358</v>
      </c>
      <c r="AC1235" s="3">
        <f t="shared" si="180"/>
        <v>12.541112983281211</v>
      </c>
      <c r="AD1235" s="3">
        <f>AC1235*Ferez!$D$19</f>
        <v>6.2705564916406056</v>
      </c>
      <c r="AE1235" s="3">
        <f>(AD1235/1000)*(10000/Ferez!$D$21)</f>
        <v>0.15676391229101513</v>
      </c>
      <c r="AF1235" s="3">
        <f t="shared" si="181"/>
        <v>9.0413242042200199</v>
      </c>
      <c r="AG1235" s="3">
        <f>AF1235*Ferez!$D$19</f>
        <v>4.52066210211001</v>
      </c>
      <c r="AH1235" s="3">
        <f>(AG1235/1000)*(10000/Ferez!$D$21)</f>
        <v>0.11301655255275024</v>
      </c>
      <c r="AI1235" s="3">
        <f>AE1235*Ferez!$D$20</f>
        <v>0.57480101173372211</v>
      </c>
    </row>
    <row r="1236" spans="1:35" x14ac:dyDescent="0.25">
      <c r="A1236" s="4">
        <v>2007</v>
      </c>
      <c r="B1236" s="21" t="s">
        <v>3522</v>
      </c>
      <c r="C1236" s="104">
        <v>6</v>
      </c>
      <c r="D1236" s="22" t="s">
        <v>2985</v>
      </c>
      <c r="E1236" s="100">
        <v>42719</v>
      </c>
      <c r="F1236" s="100">
        <v>44204</v>
      </c>
      <c r="G1236" s="105">
        <v>4.0999999999999996</v>
      </c>
      <c r="H1236" s="20" t="s">
        <v>3064</v>
      </c>
      <c r="I1236" s="20" t="s">
        <v>3065</v>
      </c>
      <c r="J1236" s="13">
        <v>3881</v>
      </c>
      <c r="K1236" t="s">
        <v>173</v>
      </c>
      <c r="L1236" t="s">
        <v>172</v>
      </c>
      <c r="M1236" s="20" t="str">
        <f t="shared" si="175"/>
        <v>S</v>
      </c>
      <c r="N1236" s="3">
        <v>6</v>
      </c>
      <c r="O1236" s="23">
        <f t="shared" si="176"/>
        <v>4.49</v>
      </c>
      <c r="P1236" s="3">
        <v>14</v>
      </c>
      <c r="Q1236" s="3">
        <f>VLOOKUP(J1236,Aux_H_adj!$X$2:$Y$922,2,FALSE)</f>
        <v>12.3</v>
      </c>
      <c r="R1236" s="3">
        <f>VLOOKUP(J1236,Aux_H_adj!$X$2:$Z$922,3,FALSE)</f>
        <v>18.100000000000001</v>
      </c>
      <c r="S1236" s="3">
        <f t="shared" si="173"/>
        <v>4.45633840657307</v>
      </c>
      <c r="T1236" s="3">
        <v>50.1</v>
      </c>
      <c r="U1236" s="23">
        <f t="shared" si="177"/>
        <v>17.07</v>
      </c>
      <c r="V1236" s="3">
        <f t="shared" si="174"/>
        <v>5.4335497571573068</v>
      </c>
      <c r="W1236" s="27">
        <f t="shared" si="178"/>
        <v>1.6000000000000001E-3</v>
      </c>
      <c r="X1236" s="27">
        <f t="shared" si="179"/>
        <v>2.3E-3</v>
      </c>
      <c r="Y1236" s="3">
        <f>VLOOKUP(K1236,SSP!$B$2:$D$113,3,FALSE)</f>
        <v>0.47999999999999932</v>
      </c>
      <c r="Z1236" s="3">
        <f>EXP(Ferez!$B$8+Ferez!$B$9*LN(X1236)+Ferez!$B$10*LN(O1236)+Ferez!$B$11*LN(Y1236))</f>
        <v>2.6964081161886497</v>
      </c>
      <c r="AA1236" s="3">
        <f>EXP(Ferez!$C$8+Ferez!$C$9*LN(Z1236))</f>
        <v>1.564905279539446</v>
      </c>
      <c r="AB1236" s="3">
        <f>Ferez!$D$8+Ferez!$D$9*Z1236+Ferez!$D$10*AA1236</f>
        <v>0.58030902917047478</v>
      </c>
      <c r="AC1236" s="3">
        <f t="shared" si="180"/>
        <v>4.8416224248985706</v>
      </c>
      <c r="AD1236" s="3">
        <f>AC1236*Ferez!$D$19</f>
        <v>2.4208112124492853</v>
      </c>
      <c r="AE1236" s="3">
        <f>(AD1236/1000)*(10000/Ferez!$D$21)</f>
        <v>6.0520280311232133E-2</v>
      </c>
      <c r="AF1236" s="3">
        <f t="shared" si="181"/>
        <v>3.2767171453591244</v>
      </c>
      <c r="AG1236" s="3">
        <f>AF1236*Ferez!$D$19</f>
        <v>1.6383585726795622</v>
      </c>
      <c r="AH1236" s="3">
        <f>(AG1236/1000)*(10000/Ferez!$D$21)</f>
        <v>4.0958964316989054E-2</v>
      </c>
      <c r="AI1236" s="3">
        <f>AE1236*Ferez!$D$20</f>
        <v>0.2219076944745178</v>
      </c>
    </row>
    <row r="1237" spans="1:35" x14ac:dyDescent="0.25">
      <c r="A1237" s="4">
        <v>2008</v>
      </c>
      <c r="B1237" s="21" t="s">
        <v>3522</v>
      </c>
      <c r="C1237" s="104">
        <v>6</v>
      </c>
      <c r="D1237" s="22" t="s">
        <v>2985</v>
      </c>
      <c r="E1237" s="100">
        <v>42719</v>
      </c>
      <c r="F1237" s="100">
        <v>44204</v>
      </c>
      <c r="G1237" s="105">
        <v>4.0999999999999996</v>
      </c>
      <c r="H1237" s="20" t="s">
        <v>3064</v>
      </c>
      <c r="I1237" s="20" t="s">
        <v>3066</v>
      </c>
      <c r="J1237" s="13">
        <v>3881</v>
      </c>
      <c r="K1237" t="s">
        <v>173</v>
      </c>
      <c r="L1237" t="s">
        <v>172</v>
      </c>
      <c r="M1237" s="20" t="str">
        <f t="shared" si="175"/>
        <v>S</v>
      </c>
      <c r="N1237" s="3">
        <v>6</v>
      </c>
      <c r="O1237" s="23">
        <f t="shared" si="176"/>
        <v>4.51</v>
      </c>
      <c r="P1237" s="3">
        <v>14.1</v>
      </c>
      <c r="Q1237" s="3">
        <f>VLOOKUP(J1237,Aux_H_adj!$X$2:$Y$922,2,FALSE)</f>
        <v>12.3</v>
      </c>
      <c r="R1237" s="3">
        <f>VLOOKUP(J1237,Aux_H_adj!$X$2:$Z$922,3,FALSE)</f>
        <v>18.100000000000001</v>
      </c>
      <c r="S1237" s="3">
        <f t="shared" si="173"/>
        <v>4.4881693951914485</v>
      </c>
      <c r="T1237" s="3">
        <v>50.1</v>
      </c>
      <c r="U1237" s="23">
        <f t="shared" si="177"/>
        <v>17.190000000000001</v>
      </c>
      <c r="V1237" s="3">
        <f t="shared" si="174"/>
        <v>5.4717469434993626</v>
      </c>
      <c r="W1237" s="27">
        <f t="shared" si="178"/>
        <v>1.6000000000000001E-3</v>
      </c>
      <c r="X1237" s="27">
        <f t="shared" si="179"/>
        <v>2.3999999999999998E-3</v>
      </c>
      <c r="Y1237" s="3">
        <f>VLOOKUP(K1237,SSP!$B$2:$D$113,3,FALSE)</f>
        <v>0.47999999999999932</v>
      </c>
      <c r="Z1237" s="3">
        <f>EXP(Ferez!$B$8+Ferez!$B$9*LN(X1237)+Ferez!$B$10*LN(O1237)+Ferez!$B$11*LN(Y1237))</f>
        <v>2.8190784734620986</v>
      </c>
      <c r="AA1237" s="3">
        <f>EXP(Ferez!$C$8+Ferez!$C$9*LN(Z1237))</f>
        <v>1.6174246533100651</v>
      </c>
      <c r="AB1237" s="3">
        <f>Ferez!$D$8+Ferez!$D$9*Z1237+Ferez!$D$10*AA1237</f>
        <v>0.59087048941217879</v>
      </c>
      <c r="AC1237" s="3">
        <f t="shared" si="180"/>
        <v>5.0273736161843425</v>
      </c>
      <c r="AD1237" s="3">
        <f>AC1237*Ferez!$D$19</f>
        <v>2.5136868080921713</v>
      </c>
      <c r="AE1237" s="3">
        <f>(AD1237/1000)*(10000/Ferez!$D$21)</f>
        <v>6.2842170202304273E-2</v>
      </c>
      <c r="AF1237" s="3">
        <f t="shared" si="181"/>
        <v>3.4099489628742772</v>
      </c>
      <c r="AG1237" s="3">
        <f>AF1237*Ferez!$D$19</f>
        <v>1.7049744814371386</v>
      </c>
      <c r="AH1237" s="3">
        <f>(AG1237/1000)*(10000/Ferez!$D$21)</f>
        <v>4.2624362035928468E-2</v>
      </c>
      <c r="AI1237" s="3">
        <f>AE1237*Ferez!$D$20</f>
        <v>0.23042129074178233</v>
      </c>
    </row>
    <row r="1238" spans="1:35" x14ac:dyDescent="0.25">
      <c r="A1238" s="4">
        <v>2009</v>
      </c>
      <c r="B1238" s="21" t="s">
        <v>3522</v>
      </c>
      <c r="C1238" s="104">
        <v>6</v>
      </c>
      <c r="D1238" s="22" t="s">
        <v>2985</v>
      </c>
      <c r="E1238" s="100">
        <v>42719</v>
      </c>
      <c r="F1238" s="100">
        <v>44204</v>
      </c>
      <c r="G1238" s="105">
        <v>4.0999999999999996</v>
      </c>
      <c r="H1238" s="20" t="s">
        <v>3064</v>
      </c>
      <c r="I1238" s="20" t="s">
        <v>3067</v>
      </c>
      <c r="J1238" s="13">
        <v>3881</v>
      </c>
      <c r="K1238" t="s">
        <v>173</v>
      </c>
      <c r="L1238" t="s">
        <v>172</v>
      </c>
      <c r="M1238" s="20" t="str">
        <f t="shared" si="175"/>
        <v>S</v>
      </c>
      <c r="N1238" s="3">
        <v>6</v>
      </c>
      <c r="O1238" s="23">
        <f t="shared" si="176"/>
        <v>6</v>
      </c>
      <c r="P1238" s="3">
        <v>18.100000000000001</v>
      </c>
      <c r="Q1238" s="3">
        <f>VLOOKUP(J1238,Aux_H_adj!$X$2:$Y$922,2,FALSE)</f>
        <v>12.3</v>
      </c>
      <c r="R1238" s="3">
        <f>VLOOKUP(J1238,Aux_H_adj!$X$2:$Z$922,3,FALSE)</f>
        <v>18.100000000000001</v>
      </c>
      <c r="S1238" s="3">
        <f t="shared" si="173"/>
        <v>5.7614089399266115</v>
      </c>
      <c r="T1238" s="3">
        <v>50.1</v>
      </c>
      <c r="U1238" s="23">
        <f t="shared" si="177"/>
        <v>22.07</v>
      </c>
      <c r="V1238" s="3">
        <f t="shared" si="174"/>
        <v>7.0250991880762603</v>
      </c>
      <c r="W1238" s="27">
        <f t="shared" si="178"/>
        <v>2.5999999999999999E-3</v>
      </c>
      <c r="X1238" s="27">
        <f t="shared" si="179"/>
        <v>3.8999999999999998E-3</v>
      </c>
      <c r="Y1238" s="3">
        <f>VLOOKUP(K1238,SSP!$B$2:$D$113,3,FALSE)</f>
        <v>0.47999999999999932</v>
      </c>
      <c r="Z1238" s="3">
        <f>EXP(Ferez!$B$8+Ferez!$B$9*LN(X1238)+Ferez!$B$10*LN(O1238)+Ferez!$B$11*LN(Y1238))</f>
        <v>5.8687945630205167</v>
      </c>
      <c r="AA1238" s="3">
        <f>EXP(Ferez!$C$8+Ferez!$C$9*LN(Z1238))</f>
        <v>2.7867517196784388</v>
      </c>
      <c r="AB1238" s="3">
        <f>Ferez!$D$8+Ferez!$D$9*Z1238+Ferez!$D$10*AA1238</f>
        <v>0.8651966859264788</v>
      </c>
      <c r="AC1238" s="3">
        <f t="shared" si="180"/>
        <v>9.5207429686254343</v>
      </c>
      <c r="AD1238" s="3">
        <f>AC1238*Ferez!$D$19</f>
        <v>4.7603714843127172</v>
      </c>
      <c r="AE1238" s="3">
        <f>(AD1238/1000)*(10000/Ferez!$D$21)</f>
        <v>0.11900928710781793</v>
      </c>
      <c r="AF1238" s="3">
        <f t="shared" si="181"/>
        <v>6.733991248946996</v>
      </c>
      <c r="AG1238" s="3">
        <f>AF1238*Ferez!$D$19</f>
        <v>3.366995624473498</v>
      </c>
      <c r="AH1238" s="3">
        <f>(AG1238/1000)*(10000/Ferez!$D$21)</f>
        <v>8.4174890611837444E-2</v>
      </c>
      <c r="AI1238" s="3">
        <f>AE1238*Ferez!$D$20</f>
        <v>0.43636738606199904</v>
      </c>
    </row>
    <row r="1239" spans="1:35" x14ac:dyDescent="0.25">
      <c r="A1239" s="4">
        <v>2010</v>
      </c>
      <c r="B1239" s="21" t="s">
        <v>3522</v>
      </c>
      <c r="C1239" s="104">
        <v>6</v>
      </c>
      <c r="D1239" s="22" t="s">
        <v>2985</v>
      </c>
      <c r="E1239" s="100">
        <v>42719</v>
      </c>
      <c r="F1239" s="100">
        <v>44204</v>
      </c>
      <c r="G1239" s="105">
        <v>4.0999999999999996</v>
      </c>
      <c r="H1239" s="20" t="s">
        <v>3064</v>
      </c>
      <c r="I1239" s="20" t="s">
        <v>3068</v>
      </c>
      <c r="J1239" s="13">
        <v>3881</v>
      </c>
      <c r="K1239" t="s">
        <v>173</v>
      </c>
      <c r="L1239" t="s">
        <v>172</v>
      </c>
      <c r="M1239" s="20" t="str">
        <f t="shared" si="175"/>
        <v>S</v>
      </c>
      <c r="N1239" s="3">
        <v>6</v>
      </c>
      <c r="O1239" s="23">
        <f t="shared" si="176"/>
        <v>4.09</v>
      </c>
      <c r="P1239" s="3">
        <v>12.3</v>
      </c>
      <c r="Q1239" s="3">
        <f>VLOOKUP(J1239,Aux_H_adj!$X$2:$Y$922,2,FALSE)</f>
        <v>12.3</v>
      </c>
      <c r="R1239" s="3">
        <f>VLOOKUP(J1239,Aux_H_adj!$X$2:$Z$922,3,FALSE)</f>
        <v>18.100000000000001</v>
      </c>
      <c r="S1239" s="3">
        <f t="shared" si="173"/>
        <v>3.9152116000606259</v>
      </c>
      <c r="T1239" s="3">
        <v>50.1</v>
      </c>
      <c r="U1239" s="23">
        <f t="shared" si="177"/>
        <v>14.99</v>
      </c>
      <c r="V1239" s="3">
        <f t="shared" si="174"/>
        <v>4.7714651938950228</v>
      </c>
      <c r="W1239" s="27">
        <f t="shared" si="178"/>
        <v>1.1999999999999999E-3</v>
      </c>
      <c r="X1239" s="27">
        <f t="shared" si="179"/>
        <v>1.8E-3</v>
      </c>
      <c r="Y1239" s="3">
        <f>VLOOKUP(K1239,SSP!$B$2:$D$113,3,FALSE)</f>
        <v>0.47999999999999932</v>
      </c>
      <c r="Z1239" s="3">
        <f>EXP(Ferez!$B$8+Ferez!$B$9*LN(X1239)+Ferez!$B$10*LN(O1239)+Ferez!$B$11*LN(Y1239))</f>
        <v>1.9553749390141992</v>
      </c>
      <c r="AA1239" s="3">
        <f>EXP(Ferez!$C$8+Ferez!$C$9*LN(Z1239))</f>
        <v>1.2329401670005891</v>
      </c>
      <c r="AB1239" s="3">
        <f>Ferez!$D$8+Ferez!$D$9*Z1239+Ferez!$D$10*AA1239</f>
        <v>0.51777657004934574</v>
      </c>
      <c r="AC1239" s="3">
        <f t="shared" si="180"/>
        <v>3.7060916760641343</v>
      </c>
      <c r="AD1239" s="3">
        <f>AC1239*Ferez!$D$19</f>
        <v>1.8530458380320671</v>
      </c>
      <c r="AE1239" s="3">
        <f>(AD1239/1000)*(10000/Ferez!$D$21)</f>
        <v>4.632614595080168E-2</v>
      </c>
      <c r="AF1239" s="3">
        <f t="shared" si="181"/>
        <v>2.4731515090635448</v>
      </c>
      <c r="AG1239" s="3">
        <f>AF1239*Ferez!$D$19</f>
        <v>1.2365757545317724</v>
      </c>
      <c r="AH1239" s="3">
        <f>(AG1239/1000)*(10000/Ferez!$D$21)</f>
        <v>3.0914393863294309E-2</v>
      </c>
      <c r="AI1239" s="3">
        <f>AE1239*Ferez!$D$20</f>
        <v>0.16986253515293948</v>
      </c>
    </row>
    <row r="1240" spans="1:35" x14ac:dyDescent="0.25">
      <c r="A1240" s="4">
        <v>1997</v>
      </c>
      <c r="B1240" s="21" t="s">
        <v>3522</v>
      </c>
      <c r="C1240" s="104">
        <v>6</v>
      </c>
      <c r="D1240" s="22" t="s">
        <v>2985</v>
      </c>
      <c r="E1240" s="100">
        <v>42719</v>
      </c>
      <c r="F1240" s="100">
        <v>44204</v>
      </c>
      <c r="G1240" s="105">
        <v>4.0999999999999996</v>
      </c>
      <c r="H1240" s="20" t="s">
        <v>3050</v>
      </c>
      <c r="I1240" s="20" t="s">
        <v>3051</v>
      </c>
      <c r="J1240" s="13">
        <v>3882</v>
      </c>
      <c r="K1240" t="s">
        <v>173</v>
      </c>
      <c r="L1240" t="s">
        <v>172</v>
      </c>
      <c r="M1240" s="20" t="str">
        <f t="shared" si="175"/>
        <v>S</v>
      </c>
      <c r="N1240" s="3">
        <v>5.8</v>
      </c>
      <c r="O1240" s="23">
        <f t="shared" si="176"/>
        <v>5.8</v>
      </c>
      <c r="P1240" s="3">
        <v>16.600000000000001</v>
      </c>
      <c r="Q1240" s="3">
        <f>VLOOKUP(J1240,Aux_H_adj!$X$2:$Y$922,2,FALSE)</f>
        <v>12.2</v>
      </c>
      <c r="R1240" s="3">
        <f>VLOOKUP(J1240,Aux_H_adj!$X$2:$Z$922,3,FALSE)</f>
        <v>16.600000000000001</v>
      </c>
      <c r="S1240" s="3">
        <f t="shared" si="173"/>
        <v>5.2839441106509257</v>
      </c>
      <c r="T1240" s="3">
        <v>77.400000000000006</v>
      </c>
      <c r="U1240" s="23">
        <f t="shared" si="177"/>
        <v>20.239999999999998</v>
      </c>
      <c r="V1240" s="3">
        <f t="shared" si="174"/>
        <v>6.442592096359923</v>
      </c>
      <c r="W1240" s="27">
        <f t="shared" si="178"/>
        <v>2.2000000000000001E-3</v>
      </c>
      <c r="X1240" s="27">
        <f t="shared" si="179"/>
        <v>3.3E-3</v>
      </c>
      <c r="Y1240" s="3">
        <f>VLOOKUP(K1240,SSP!$B$2:$D$113,3,FALSE)</f>
        <v>0.47999999999999932</v>
      </c>
      <c r="Z1240" s="3">
        <f>EXP(Ferez!$B$8+Ferez!$B$9*LN(X1240)+Ferez!$B$10*LN(O1240)+Ferez!$B$11*LN(Y1240))</f>
        <v>4.8510629484602346</v>
      </c>
      <c r="AA1240" s="3">
        <f>EXP(Ferez!$C$8+Ferez!$C$9*LN(Z1240))</f>
        <v>2.4195157708951895</v>
      </c>
      <c r="AB1240" s="3">
        <f>Ferez!$D$8+Ferez!$D$9*Z1240+Ferez!$D$10*AA1240</f>
        <v>0.77166860352351019</v>
      </c>
      <c r="AC1240" s="3">
        <f t="shared" si="180"/>
        <v>8.042247322878934</v>
      </c>
      <c r="AD1240" s="3">
        <f>AC1240*Ferez!$D$19</f>
        <v>4.021123661439467</v>
      </c>
      <c r="AE1240" s="3">
        <f>(AD1240/1000)*(10000/Ferez!$D$21)</f>
        <v>0.10052809153598669</v>
      </c>
      <c r="AF1240" s="3">
        <f t="shared" si="181"/>
        <v>5.6227315519837449</v>
      </c>
      <c r="AG1240" s="3">
        <f>AF1240*Ferez!$D$19</f>
        <v>2.8113657759918724</v>
      </c>
      <c r="AH1240" s="3">
        <f>(AG1240/1000)*(10000/Ferez!$D$21)</f>
        <v>7.0284144399796813E-2</v>
      </c>
      <c r="AI1240" s="3">
        <f>AE1240*Ferez!$D$20</f>
        <v>0.36860300229861781</v>
      </c>
    </row>
    <row r="1241" spans="1:35" x14ac:dyDescent="0.25">
      <c r="A1241" s="4">
        <v>1998</v>
      </c>
      <c r="B1241" s="21" t="s">
        <v>3522</v>
      </c>
      <c r="C1241" s="104">
        <v>6</v>
      </c>
      <c r="D1241" s="22" t="s">
        <v>2985</v>
      </c>
      <c r="E1241" s="100">
        <v>42719</v>
      </c>
      <c r="F1241" s="100">
        <v>44204</v>
      </c>
      <c r="G1241" s="105">
        <v>4.0999999999999996</v>
      </c>
      <c r="H1241" s="20" t="s">
        <v>3050</v>
      </c>
      <c r="I1241" s="20" t="s">
        <v>3052</v>
      </c>
      <c r="J1241" s="13">
        <v>3882</v>
      </c>
      <c r="K1241" t="s">
        <v>173</v>
      </c>
      <c r="L1241" t="s">
        <v>172</v>
      </c>
      <c r="M1241" s="20" t="str">
        <f t="shared" si="175"/>
        <v>S</v>
      </c>
      <c r="N1241" s="3">
        <v>5.8</v>
      </c>
      <c r="O1241" s="23">
        <f t="shared" si="176"/>
        <v>4.74</v>
      </c>
      <c r="P1241" s="3">
        <v>15.2</v>
      </c>
      <c r="Q1241" s="3">
        <f>VLOOKUP(J1241,Aux_H_adj!$X$2:$Y$922,2,FALSE)</f>
        <v>12.2</v>
      </c>
      <c r="R1241" s="3">
        <f>VLOOKUP(J1241,Aux_H_adj!$X$2:$Z$922,3,FALSE)</f>
        <v>16.600000000000001</v>
      </c>
      <c r="S1241" s="3">
        <f t="shared" si="173"/>
        <v>4.8383102699936185</v>
      </c>
      <c r="T1241" s="3">
        <v>77.400000000000006</v>
      </c>
      <c r="U1241" s="23">
        <f t="shared" si="177"/>
        <v>18.53</v>
      </c>
      <c r="V1241" s="3">
        <f t="shared" si="174"/>
        <v>5.8982821909856415</v>
      </c>
      <c r="W1241" s="27">
        <f t="shared" si="178"/>
        <v>1.8E-3</v>
      </c>
      <c r="X1241" s="27">
        <f t="shared" si="179"/>
        <v>2.7000000000000001E-3</v>
      </c>
      <c r="Y1241" s="3">
        <f>VLOOKUP(K1241,SSP!$B$2:$D$113,3,FALSE)</f>
        <v>0.47999999999999932</v>
      </c>
      <c r="Z1241" s="3">
        <f>EXP(Ferez!$B$8+Ferez!$B$9*LN(X1241)+Ferez!$B$10*LN(O1241)+Ferez!$B$11*LN(Y1241))</f>
        <v>3.3053139177684328</v>
      </c>
      <c r="AA1241" s="3">
        <f>EXP(Ferez!$C$8+Ferez!$C$9*LN(Z1241))</f>
        <v>1.8201127888278463</v>
      </c>
      <c r="AB1241" s="3">
        <f>Ferez!$D$8+Ferez!$D$9*Z1241+Ferez!$D$10*AA1241</f>
        <v>0.63320654037195789</v>
      </c>
      <c r="AC1241" s="3">
        <f t="shared" si="180"/>
        <v>5.7586332469682375</v>
      </c>
      <c r="AD1241" s="3">
        <f>AC1241*Ferez!$D$19</f>
        <v>2.8793166234841188</v>
      </c>
      <c r="AE1241" s="3">
        <f>(AD1241/1000)*(10000/Ferez!$D$21)</f>
        <v>7.1982915587102972E-2</v>
      </c>
      <c r="AF1241" s="3">
        <f t="shared" si="181"/>
        <v>3.9385204581403905</v>
      </c>
      <c r="AG1241" s="3">
        <f>AF1241*Ferez!$D$19</f>
        <v>1.9692602290701953</v>
      </c>
      <c r="AH1241" s="3">
        <f>(AG1241/1000)*(10000/Ferez!$D$21)</f>
        <v>4.923150572675488E-2</v>
      </c>
      <c r="AI1241" s="3">
        <f>AE1241*Ferez!$D$20</f>
        <v>0.26393735715271088</v>
      </c>
    </row>
    <row r="1242" spans="1:35" x14ac:dyDescent="0.25">
      <c r="A1242" s="4">
        <v>1999</v>
      </c>
      <c r="B1242" s="21" t="s">
        <v>3522</v>
      </c>
      <c r="C1242" s="104">
        <v>6</v>
      </c>
      <c r="D1242" s="22" t="s">
        <v>2985</v>
      </c>
      <c r="E1242" s="100">
        <v>42719</v>
      </c>
      <c r="F1242" s="100">
        <v>44204</v>
      </c>
      <c r="G1242" s="105">
        <v>4.0999999999999996</v>
      </c>
      <c r="H1242" s="20" t="s">
        <v>3050</v>
      </c>
      <c r="I1242" s="20" t="s">
        <v>3053</v>
      </c>
      <c r="J1242" s="13">
        <v>3882</v>
      </c>
      <c r="K1242" t="s">
        <v>173</v>
      </c>
      <c r="L1242" t="s">
        <v>172</v>
      </c>
      <c r="M1242" s="20" t="str">
        <f t="shared" si="175"/>
        <v>S</v>
      </c>
      <c r="N1242" s="3">
        <v>5.8</v>
      </c>
      <c r="O1242" s="23">
        <f t="shared" si="176"/>
        <v>4.0599999999999996</v>
      </c>
      <c r="P1242" s="3">
        <v>12.2</v>
      </c>
      <c r="Q1242" s="3">
        <f>VLOOKUP(J1242,Aux_H_adj!$X$2:$Y$922,2,FALSE)</f>
        <v>12.2</v>
      </c>
      <c r="R1242" s="3">
        <f>VLOOKUP(J1242,Aux_H_adj!$X$2:$Z$922,3,FALSE)</f>
        <v>16.600000000000001</v>
      </c>
      <c r="S1242" s="3">
        <f t="shared" si="173"/>
        <v>3.883380611442246</v>
      </c>
      <c r="T1242" s="3">
        <v>77.400000000000006</v>
      </c>
      <c r="U1242" s="23">
        <f t="shared" si="177"/>
        <v>14.87</v>
      </c>
      <c r="V1242" s="3">
        <f t="shared" si="174"/>
        <v>4.7332680075529669</v>
      </c>
      <c r="W1242" s="27">
        <f t="shared" si="178"/>
        <v>1.1999999999999999E-3</v>
      </c>
      <c r="X1242" s="27">
        <f t="shared" si="179"/>
        <v>1.8E-3</v>
      </c>
      <c r="Y1242" s="3">
        <f>VLOOKUP(K1242,SSP!$B$2:$D$113,3,FALSE)</f>
        <v>0.47999999999999932</v>
      </c>
      <c r="Z1242" s="3">
        <f>EXP(Ferez!$B$8+Ferez!$B$9*LN(X1242)+Ferez!$B$10*LN(O1242)+Ferez!$B$11*LN(Y1242))</f>
        <v>1.9415830024586433</v>
      </c>
      <c r="AA1242" s="3">
        <f>EXP(Ferez!$C$8+Ferez!$C$9*LN(Z1242))</f>
        <v>1.2264818441955454</v>
      </c>
      <c r="AB1242" s="3">
        <f>Ferez!$D$8+Ferez!$D$9*Z1242+Ferez!$D$10*AA1242</f>
        <v>0.51663686052589775</v>
      </c>
      <c r="AC1242" s="3">
        <f t="shared" si="180"/>
        <v>3.6847017071800865</v>
      </c>
      <c r="AD1242" s="3">
        <f>AC1242*Ferez!$D$19</f>
        <v>1.8423508535900432</v>
      </c>
      <c r="AE1242" s="3">
        <f>(AD1242/1000)*(10000/Ferez!$D$21)</f>
        <v>4.605877133975108E-2</v>
      </c>
      <c r="AF1242" s="3">
        <f t="shared" si="181"/>
        <v>2.4582198629845413</v>
      </c>
      <c r="AG1242" s="3">
        <f>AF1242*Ferez!$D$19</f>
        <v>1.2291099314922707</v>
      </c>
      <c r="AH1242" s="3">
        <f>(AG1242/1000)*(10000/Ferez!$D$21)</f>
        <v>3.0727748287306764E-2</v>
      </c>
      <c r="AI1242" s="3">
        <f>AE1242*Ferez!$D$20</f>
        <v>0.16888216157908728</v>
      </c>
    </row>
    <row r="1243" spans="1:35" x14ac:dyDescent="0.25">
      <c r="A1243" s="4">
        <v>2000</v>
      </c>
      <c r="B1243" s="21" t="s">
        <v>3522</v>
      </c>
      <c r="C1243" s="104">
        <v>6</v>
      </c>
      <c r="D1243" s="22" t="s">
        <v>2985</v>
      </c>
      <c r="E1243" s="100">
        <v>42719</v>
      </c>
      <c r="F1243" s="100">
        <v>44204</v>
      </c>
      <c r="G1243" s="105">
        <v>4.0999999999999996</v>
      </c>
      <c r="H1243" s="20" t="s">
        <v>3050</v>
      </c>
      <c r="I1243" s="20" t="s">
        <v>3054</v>
      </c>
      <c r="J1243" s="13">
        <v>3882</v>
      </c>
      <c r="K1243" t="s">
        <v>173</v>
      </c>
      <c r="L1243" t="s">
        <v>172</v>
      </c>
      <c r="M1243" s="20" t="str">
        <f t="shared" si="175"/>
        <v>S</v>
      </c>
      <c r="N1243" s="3">
        <v>5.8</v>
      </c>
      <c r="O1243" s="23">
        <f t="shared" si="176"/>
        <v>4.62</v>
      </c>
      <c r="P1243" s="3">
        <v>14.6</v>
      </c>
      <c r="Q1243" s="3">
        <f>VLOOKUP(J1243,Aux_H_adj!$X$2:$Y$922,2,FALSE)</f>
        <v>12.2</v>
      </c>
      <c r="R1243" s="3">
        <f>VLOOKUP(J1243,Aux_H_adj!$X$2:$Z$922,3,FALSE)</f>
        <v>16.600000000000001</v>
      </c>
      <c r="S1243" s="3">
        <f t="shared" si="173"/>
        <v>4.6473243382833438</v>
      </c>
      <c r="T1243" s="3">
        <v>77.400000000000006</v>
      </c>
      <c r="U1243" s="23">
        <f t="shared" si="177"/>
        <v>17.8</v>
      </c>
      <c r="V1243" s="3">
        <f t="shared" si="174"/>
        <v>5.6659159740714742</v>
      </c>
      <c r="W1243" s="27">
        <f t="shared" si="178"/>
        <v>1.6999999999999999E-3</v>
      </c>
      <c r="X1243" s="27">
        <f t="shared" si="179"/>
        <v>2.5000000000000001E-3</v>
      </c>
      <c r="Y1243" s="3">
        <f>VLOOKUP(K1243,SSP!$B$2:$D$113,3,FALSE)</f>
        <v>0.47999999999999932</v>
      </c>
      <c r="Z1243" s="3">
        <f>EXP(Ferez!$B$8+Ferez!$B$9*LN(X1243)+Ferez!$B$10*LN(O1243)+Ferez!$B$11*LN(Y1243))</f>
        <v>2.9986238222467541</v>
      </c>
      <c r="AA1243" s="3">
        <f>EXP(Ferez!$C$8+Ferez!$C$9*LN(Z1243))</f>
        <v>1.6932451941416182</v>
      </c>
      <c r="AB1243" s="3">
        <f>Ferez!$D$8+Ferez!$D$9*Z1243+Ferez!$D$10*AA1243</f>
        <v>0.60641911573568286</v>
      </c>
      <c r="AC1243" s="3">
        <f t="shared" si="180"/>
        <v>5.2982881321240551</v>
      </c>
      <c r="AD1243" s="3">
        <f>AC1243*Ferez!$D$19</f>
        <v>2.6491440660620276</v>
      </c>
      <c r="AE1243" s="3">
        <f>(AD1243/1000)*(10000/Ferez!$D$21)</f>
        <v>6.6228601651550686E-2</v>
      </c>
      <c r="AF1243" s="3">
        <f t="shared" si="181"/>
        <v>3.6050429379824367</v>
      </c>
      <c r="AG1243" s="3">
        <f>AF1243*Ferez!$D$19</f>
        <v>1.8025214689912183</v>
      </c>
      <c r="AH1243" s="3">
        <f>(AG1243/1000)*(10000/Ferez!$D$21)</f>
        <v>4.5063036724780459E-2</v>
      </c>
      <c r="AI1243" s="3">
        <f>AE1243*Ferez!$D$20</f>
        <v>0.24283820605568585</v>
      </c>
    </row>
    <row r="1244" spans="1:35" x14ac:dyDescent="0.25">
      <c r="A1244" s="4">
        <v>2001</v>
      </c>
      <c r="B1244" s="21" t="s">
        <v>3522</v>
      </c>
      <c r="C1244" s="104">
        <v>6</v>
      </c>
      <c r="D1244" s="22" t="s">
        <v>2985</v>
      </c>
      <c r="E1244" s="100">
        <v>42719</v>
      </c>
      <c r="F1244" s="100">
        <v>44204</v>
      </c>
      <c r="G1244" s="105">
        <v>4.0999999999999996</v>
      </c>
      <c r="H1244" s="20" t="s">
        <v>3050</v>
      </c>
      <c r="I1244" s="20" t="s">
        <v>3055</v>
      </c>
      <c r="J1244" s="13">
        <v>3882</v>
      </c>
      <c r="K1244" t="s">
        <v>173</v>
      </c>
      <c r="L1244" t="s">
        <v>172</v>
      </c>
      <c r="M1244" s="20" t="str">
        <f t="shared" si="175"/>
        <v>S</v>
      </c>
      <c r="N1244" s="3">
        <v>5.8</v>
      </c>
      <c r="O1244" s="23">
        <f t="shared" si="176"/>
        <v>4.26</v>
      </c>
      <c r="P1244" s="3">
        <v>13</v>
      </c>
      <c r="Q1244" s="3">
        <f>VLOOKUP(J1244,Aux_H_adj!$X$2:$Y$922,2,FALSE)</f>
        <v>12.2</v>
      </c>
      <c r="R1244" s="3">
        <f>VLOOKUP(J1244,Aux_H_adj!$X$2:$Z$922,3,FALSE)</f>
        <v>16.600000000000001</v>
      </c>
      <c r="S1244" s="3">
        <f t="shared" si="173"/>
        <v>4.1380285203892786</v>
      </c>
      <c r="T1244" s="3">
        <v>77.400000000000006</v>
      </c>
      <c r="U1244" s="23">
        <f t="shared" si="177"/>
        <v>15.85</v>
      </c>
      <c r="V1244" s="3">
        <f t="shared" si="174"/>
        <v>5.0452116960130819</v>
      </c>
      <c r="W1244" s="27">
        <f t="shared" si="178"/>
        <v>1.2999999999999999E-3</v>
      </c>
      <c r="X1244" s="27">
        <f t="shared" si="179"/>
        <v>2E-3</v>
      </c>
      <c r="Y1244" s="3">
        <f>VLOOKUP(K1244,SSP!$B$2:$D$113,3,FALSE)</f>
        <v>0.47999999999999932</v>
      </c>
      <c r="Z1244" s="3">
        <f>EXP(Ferez!$B$8+Ferez!$B$9*LN(X1244)+Ferez!$B$10*LN(O1244)+Ferez!$B$11*LN(Y1244))</f>
        <v>2.2463269431033575</v>
      </c>
      <c r="AA1244" s="3">
        <f>EXP(Ferez!$C$8+Ferez!$C$9*LN(Z1244))</f>
        <v>1.3665969331590304</v>
      </c>
      <c r="AB1244" s="3">
        <f>Ferez!$D$8+Ferez!$D$9*Z1244+Ferez!$D$10*AA1244</f>
        <v>0.54204268969417235</v>
      </c>
      <c r="AC1244" s="3">
        <f t="shared" si="180"/>
        <v>4.1549665659565598</v>
      </c>
      <c r="AD1244" s="3">
        <f>AC1244*Ferez!$D$19</f>
        <v>2.0774832829782799</v>
      </c>
      <c r="AE1244" s="3">
        <f>(AD1244/1000)*(10000/Ferez!$D$21)</f>
        <v>5.1937082074456999E-2</v>
      </c>
      <c r="AF1244" s="3">
        <f t="shared" si="181"/>
        <v>2.7883696327975298</v>
      </c>
      <c r="AG1244" s="3">
        <f>AF1244*Ferez!$D$19</f>
        <v>1.3941848163987649</v>
      </c>
      <c r="AH1244" s="3">
        <f>(AG1244/1000)*(10000/Ferez!$D$21)</f>
        <v>3.4854620409969124E-2</v>
      </c>
      <c r="AI1244" s="3">
        <f>AE1244*Ferez!$D$20</f>
        <v>0.19043596760634232</v>
      </c>
    </row>
    <row r="1245" spans="1:35" x14ac:dyDescent="0.25">
      <c r="A1245" s="4">
        <v>2004</v>
      </c>
      <c r="B1245" s="21" t="s">
        <v>3522</v>
      </c>
      <c r="C1245" s="104">
        <v>6</v>
      </c>
      <c r="D1245" s="22" t="s">
        <v>2985</v>
      </c>
      <c r="E1245" s="100">
        <v>42719</v>
      </c>
      <c r="F1245" s="100">
        <v>44204</v>
      </c>
      <c r="G1245" s="105">
        <v>4.0999999999999996</v>
      </c>
      <c r="H1245" s="20" t="s">
        <v>3059</v>
      </c>
      <c r="I1245" s="20" t="s">
        <v>3060</v>
      </c>
      <c r="J1245" s="13">
        <v>3883</v>
      </c>
      <c r="K1245" t="s">
        <v>9</v>
      </c>
      <c r="L1245" t="s">
        <v>232</v>
      </c>
      <c r="M1245" s="20" t="str">
        <f t="shared" si="175"/>
        <v>N</v>
      </c>
      <c r="N1245" s="3">
        <v>4.2</v>
      </c>
      <c r="O1245" s="23">
        <f t="shared" si="176"/>
        <v>4.2</v>
      </c>
      <c r="P1245" s="3">
        <v>17.600000000000001</v>
      </c>
      <c r="Q1245" s="3">
        <f>VLOOKUP(J1245,Aux_H_adj!$X$2:$Y$922,2,FALSE)</f>
        <v>17.600000000000001</v>
      </c>
      <c r="R1245" s="3">
        <f>VLOOKUP(J1245,Aux_H_adj!$X$2:$Z$922,3,FALSE)</f>
        <v>17.600000000000001</v>
      </c>
      <c r="S1245" s="3">
        <f t="shared" si="173"/>
        <v>5.6022539968347163</v>
      </c>
      <c r="T1245" s="3">
        <v>47</v>
      </c>
      <c r="U1245" s="23">
        <f t="shared" si="177"/>
        <v>47</v>
      </c>
      <c r="V1245" s="3">
        <f t="shared" si="174"/>
        <v>14.960564650638162</v>
      </c>
      <c r="W1245" s="27">
        <f t="shared" si="178"/>
        <v>2.5000000000000001E-3</v>
      </c>
      <c r="X1245" s="27">
        <f t="shared" si="179"/>
        <v>1.7600000000000001E-2</v>
      </c>
      <c r="Y1245" s="3">
        <f>VLOOKUP(K1245,SSP!$B$2:$D$113,3,FALSE)</f>
        <v>0.76000000000000079</v>
      </c>
      <c r="Z1245" s="3">
        <f>EXP(Ferez!$B$8+Ferez!$B$9*LN(X1245)+Ferez!$B$10*LN(O1245)+Ferez!$B$11*LN(Y1245))</f>
        <v>27.671603574499233</v>
      </c>
      <c r="AA1245" s="3">
        <f>EXP(Ferez!$C$8+Ferez!$C$9*LN(Z1245))</f>
        <v>8.8065185631361782</v>
      </c>
      <c r="AB1245" s="3">
        <f>Ferez!$D$8+Ferez!$D$9*Z1245+Ferez!$D$10*AA1245</f>
        <v>3.0281359251855493</v>
      </c>
      <c r="AC1245" s="3">
        <f t="shared" si="180"/>
        <v>39.506258062820962</v>
      </c>
      <c r="AD1245" s="3">
        <f>AC1245*Ferez!$D$19</f>
        <v>19.753129031410481</v>
      </c>
      <c r="AE1245" s="3">
        <f>(AD1245/1000)*(10000/Ferez!$D$21)</f>
        <v>0.49382822578526198</v>
      </c>
      <c r="AF1245" s="3">
        <f t="shared" si="181"/>
        <v>30.699739499684782</v>
      </c>
      <c r="AG1245" s="3">
        <f>AF1245*Ferez!$D$19</f>
        <v>15.349869749842391</v>
      </c>
      <c r="AH1245" s="3">
        <f>(AG1245/1000)*(10000/Ferez!$D$21)</f>
        <v>0.38374674374605977</v>
      </c>
      <c r="AI1245" s="3">
        <f>AE1245*Ferez!$D$20</f>
        <v>1.8107034945459606</v>
      </c>
    </row>
    <row r="1246" spans="1:35" x14ac:dyDescent="0.25">
      <c r="A1246" s="4">
        <v>1996</v>
      </c>
      <c r="B1246" s="21" t="s">
        <v>3522</v>
      </c>
      <c r="C1246" s="104">
        <v>6</v>
      </c>
      <c r="D1246" s="22" t="s">
        <v>2985</v>
      </c>
      <c r="E1246" s="100">
        <v>42719</v>
      </c>
      <c r="F1246" s="100">
        <v>44204</v>
      </c>
      <c r="G1246" s="105">
        <v>4.0999999999999996</v>
      </c>
      <c r="H1246" s="20" t="s">
        <v>3048</v>
      </c>
      <c r="I1246" s="20" t="s">
        <v>3049</v>
      </c>
      <c r="J1246" s="13">
        <v>3884</v>
      </c>
      <c r="K1246" t="s">
        <v>197</v>
      </c>
      <c r="L1246" t="s">
        <v>67</v>
      </c>
      <c r="M1246" s="20" t="str">
        <f t="shared" si="175"/>
        <v>N</v>
      </c>
      <c r="N1246" s="3">
        <v>8</v>
      </c>
      <c r="O1246" s="23">
        <f t="shared" si="176"/>
        <v>8</v>
      </c>
      <c r="P1246" s="3">
        <v>34.700000000000003</v>
      </c>
      <c r="Q1246" s="3">
        <f>VLOOKUP(J1246,Aux_H_adj!$X$2:$Y$922,2,FALSE)</f>
        <v>34.700000000000003</v>
      </c>
      <c r="R1246" s="3">
        <f>VLOOKUP(J1246,Aux_H_adj!$X$2:$Z$922,3,FALSE)</f>
        <v>34.700000000000003</v>
      </c>
      <c r="S1246" s="3">
        <f t="shared" si="173"/>
        <v>11.045353050577537</v>
      </c>
      <c r="T1246" s="3">
        <v>46</v>
      </c>
      <c r="U1246" s="23">
        <f t="shared" si="177"/>
        <v>46</v>
      </c>
      <c r="V1246" s="3">
        <f t="shared" si="174"/>
        <v>14.642254764454371</v>
      </c>
      <c r="W1246" s="27">
        <f t="shared" si="178"/>
        <v>9.5999999999999992E-3</v>
      </c>
      <c r="X1246" s="27">
        <f t="shared" si="179"/>
        <v>1.6799999999999999E-2</v>
      </c>
      <c r="Y1246" s="3">
        <f>VLOOKUP(K1246,SSP!$B$2:$D$113,3,FALSE)</f>
        <v>0.41000000000000009</v>
      </c>
      <c r="Z1246" s="3">
        <f>EXP(Ferez!$B$8+Ferez!$B$9*LN(X1246)+Ferez!$B$10*LN(O1246)+Ferez!$B$11*LN(Y1246))</f>
        <v>26.182981461401567</v>
      </c>
      <c r="AA1246" s="3">
        <f>EXP(Ferez!$C$8+Ferez!$C$9*LN(Z1246))</f>
        <v>8.4525096518275209</v>
      </c>
      <c r="AB1246" s="3">
        <f>Ferez!$D$8+Ferez!$D$9*Z1246+Ferez!$D$10*AA1246</f>
        <v>2.8755431673864376</v>
      </c>
      <c r="AC1246" s="3">
        <f t="shared" si="180"/>
        <v>37.511034280615526</v>
      </c>
      <c r="AD1246" s="3">
        <f>AC1246*Ferez!$D$19</f>
        <v>18.755517140307763</v>
      </c>
      <c r="AE1246" s="3">
        <f>(AD1246/1000)*(10000/Ferez!$D$21)</f>
        <v>0.46888792850769401</v>
      </c>
      <c r="AF1246" s="3">
        <f t="shared" si="181"/>
        <v>29.058524628788007</v>
      </c>
      <c r="AG1246" s="3">
        <f>AF1246*Ferez!$D$19</f>
        <v>14.529262314394003</v>
      </c>
      <c r="AH1246" s="3">
        <f>(AG1246/1000)*(10000/Ferez!$D$21)</f>
        <v>0.36323155785985006</v>
      </c>
      <c r="AI1246" s="3">
        <f>AE1246*Ferez!$D$20</f>
        <v>1.7192557378615447</v>
      </c>
    </row>
    <row r="1247" spans="1:35" x14ac:dyDescent="0.25">
      <c r="A1247" s="4">
        <v>1992</v>
      </c>
      <c r="B1247" s="21" t="s">
        <v>3522</v>
      </c>
      <c r="C1247" s="104">
        <v>6</v>
      </c>
      <c r="D1247" s="22" t="s">
        <v>2985</v>
      </c>
      <c r="E1247" s="100">
        <v>42719</v>
      </c>
      <c r="F1247" s="100">
        <v>44204</v>
      </c>
      <c r="G1247" s="105">
        <v>4.0999999999999996</v>
      </c>
      <c r="H1247" s="20" t="s">
        <v>3043</v>
      </c>
      <c r="I1247" s="20" t="s">
        <v>3044</v>
      </c>
      <c r="J1247" s="13">
        <v>3885</v>
      </c>
      <c r="K1247" t="s">
        <v>79</v>
      </c>
      <c r="L1247" t="s">
        <v>78</v>
      </c>
      <c r="M1247" s="20" t="str">
        <f t="shared" si="175"/>
        <v>S</v>
      </c>
      <c r="N1247" s="3">
        <v>7.3</v>
      </c>
      <c r="O1247" s="23">
        <f t="shared" si="176"/>
        <v>4.96</v>
      </c>
      <c r="P1247" s="3">
        <v>16.3</v>
      </c>
      <c r="Q1247" s="3">
        <f>VLOOKUP(J1247,Aux_H_adj!$X$2:$Y$922,2,FALSE)</f>
        <v>16.3</v>
      </c>
      <c r="R1247" s="3">
        <f>VLOOKUP(J1247,Aux_H_adj!$X$2:$Z$922,3,FALSE)</f>
        <v>30.3</v>
      </c>
      <c r="S1247" s="3">
        <f t="shared" si="173"/>
        <v>5.1884511447957884</v>
      </c>
      <c r="T1247" s="3">
        <v>80.8</v>
      </c>
      <c r="U1247" s="23">
        <f t="shared" si="177"/>
        <v>19.87</v>
      </c>
      <c r="V1247" s="3">
        <f t="shared" si="174"/>
        <v>6.3248174384719213</v>
      </c>
      <c r="W1247" s="27">
        <f t="shared" si="178"/>
        <v>2.0999999999999999E-3</v>
      </c>
      <c r="X1247" s="27">
        <f t="shared" si="179"/>
        <v>3.0999999999999999E-3</v>
      </c>
      <c r="Y1247" s="3">
        <f>VLOOKUP(K1247,SSP!$B$2:$D$113,3,FALSE)</f>
        <v>0.31000000000000155</v>
      </c>
      <c r="Z1247" s="3">
        <f>EXP(Ferez!$B$8+Ferez!$B$9*LN(X1247)+Ferez!$B$10*LN(O1247)+Ferez!$B$11*LN(Y1247))</f>
        <v>2.5162544335440113</v>
      </c>
      <c r="AA1247" s="3">
        <f>EXP(Ferez!$C$8+Ferez!$C$9*LN(Z1247))</f>
        <v>1.486640297543327</v>
      </c>
      <c r="AB1247" s="3">
        <f>Ferez!$D$8+Ferez!$D$9*Z1247+Ferez!$D$10*AA1247</f>
        <v>0.5648963314160631</v>
      </c>
      <c r="AC1247" s="3">
        <f t="shared" si="180"/>
        <v>4.5677910625034013</v>
      </c>
      <c r="AD1247" s="3">
        <f>AC1247*Ferez!$D$19</f>
        <v>2.2838955312517006</v>
      </c>
      <c r="AE1247" s="3">
        <f>(AD1247/1000)*(10000/Ferez!$D$21)</f>
        <v>5.7097388281292523E-2</v>
      </c>
      <c r="AF1247" s="3">
        <f t="shared" si="181"/>
        <v>3.0811507649600745</v>
      </c>
      <c r="AG1247" s="3">
        <f>AF1247*Ferez!$D$19</f>
        <v>1.5405753824800372</v>
      </c>
      <c r="AH1247" s="3">
        <f>(AG1247/1000)*(10000/Ferez!$D$21)</f>
        <v>3.8514384562000931E-2</v>
      </c>
      <c r="AI1247" s="3">
        <f>AE1247*Ferez!$D$20</f>
        <v>0.20935709036473923</v>
      </c>
    </row>
    <row r="1248" spans="1:35" x14ac:dyDescent="0.25">
      <c r="A1248" s="4">
        <v>1993</v>
      </c>
      <c r="B1248" s="21" t="s">
        <v>3522</v>
      </c>
      <c r="C1248" s="104">
        <v>6</v>
      </c>
      <c r="D1248" s="22" t="s">
        <v>2985</v>
      </c>
      <c r="E1248" s="100">
        <v>42719</v>
      </c>
      <c r="F1248" s="100">
        <v>44204</v>
      </c>
      <c r="G1248" s="105">
        <v>4.0999999999999996</v>
      </c>
      <c r="H1248" s="20" t="s">
        <v>3043</v>
      </c>
      <c r="I1248" s="20" t="s">
        <v>3045</v>
      </c>
      <c r="J1248" s="13">
        <v>3885</v>
      </c>
      <c r="K1248" t="s">
        <v>79</v>
      </c>
      <c r="L1248" t="s">
        <v>78</v>
      </c>
      <c r="M1248" s="20" t="str">
        <f t="shared" si="175"/>
        <v>S</v>
      </c>
      <c r="N1248" s="3">
        <v>7.3</v>
      </c>
      <c r="O1248" s="23">
        <f t="shared" si="176"/>
        <v>6.17</v>
      </c>
      <c r="P1248" s="3">
        <v>24</v>
      </c>
      <c r="Q1248" s="3">
        <f>VLOOKUP(J1248,Aux_H_adj!$X$2:$Y$922,2,FALSE)</f>
        <v>16.3</v>
      </c>
      <c r="R1248" s="3">
        <f>VLOOKUP(J1248,Aux_H_adj!$X$2:$Z$922,3,FALSE)</f>
        <v>30.3</v>
      </c>
      <c r="S1248" s="3">
        <f t="shared" si="173"/>
        <v>7.6394372684109761</v>
      </c>
      <c r="T1248" s="3">
        <v>80.8</v>
      </c>
      <c r="U1248" s="23">
        <f t="shared" si="177"/>
        <v>29.26</v>
      </c>
      <c r="V1248" s="3">
        <f t="shared" si="174"/>
        <v>9.3137472697377159</v>
      </c>
      <c r="W1248" s="27">
        <f t="shared" si="178"/>
        <v>4.5999999999999999E-3</v>
      </c>
      <c r="X1248" s="27">
        <f t="shared" si="179"/>
        <v>6.7999999999999996E-3</v>
      </c>
      <c r="Y1248" s="3">
        <f>VLOOKUP(K1248,SSP!$B$2:$D$113,3,FALSE)</f>
        <v>0.31000000000000155</v>
      </c>
      <c r="Z1248" s="3">
        <f>EXP(Ferez!$B$8+Ferez!$B$9*LN(X1248)+Ferez!$B$10*LN(O1248)+Ferez!$B$11*LN(Y1248))</f>
        <v>6.5203200750838821</v>
      </c>
      <c r="AA1248" s="3">
        <f>EXP(Ferez!$C$8+Ferez!$C$9*LN(Z1248))</f>
        <v>3.0131527747929305</v>
      </c>
      <c r="AB1248" s="3">
        <f>Ferez!$D$8+Ferez!$D$9*Z1248+Ferez!$D$10*AA1248</f>
        <v>0.92582054019342186</v>
      </c>
      <c r="AC1248" s="3">
        <f t="shared" si="180"/>
        <v>10.459293390070235</v>
      </c>
      <c r="AD1248" s="3">
        <f>AC1248*Ferez!$D$19</f>
        <v>5.2296466950351173</v>
      </c>
      <c r="AE1248" s="3">
        <f>(AD1248/1000)*(10000/Ferez!$D$21)</f>
        <v>0.13074116737587793</v>
      </c>
      <c r="AF1248" s="3">
        <f t="shared" si="181"/>
        <v>7.4461406152773044</v>
      </c>
      <c r="AG1248" s="3">
        <f>AF1248*Ferez!$D$19</f>
        <v>3.7230703076386522</v>
      </c>
      <c r="AH1248" s="3">
        <f>(AG1248/1000)*(10000/Ferez!$D$21)</f>
        <v>9.3076757690966308E-2</v>
      </c>
      <c r="AI1248" s="3">
        <f>AE1248*Ferez!$D$20</f>
        <v>0.47938428037821906</v>
      </c>
    </row>
    <row r="1249" spans="1:35" x14ac:dyDescent="0.25">
      <c r="A1249" s="4">
        <v>1994</v>
      </c>
      <c r="B1249" s="21" t="s">
        <v>3522</v>
      </c>
      <c r="C1249" s="104">
        <v>6</v>
      </c>
      <c r="D1249" s="22" t="s">
        <v>2985</v>
      </c>
      <c r="E1249" s="100">
        <v>42719</v>
      </c>
      <c r="F1249" s="100">
        <v>44204</v>
      </c>
      <c r="G1249" s="105">
        <v>4.0999999999999996</v>
      </c>
      <c r="H1249" s="20" t="s">
        <v>3043</v>
      </c>
      <c r="I1249" s="20" t="s">
        <v>3046</v>
      </c>
      <c r="J1249" s="13">
        <v>3885</v>
      </c>
      <c r="K1249" t="s">
        <v>79</v>
      </c>
      <c r="L1249" t="s">
        <v>78</v>
      </c>
      <c r="M1249" s="20" t="str">
        <f t="shared" si="175"/>
        <v>S</v>
      </c>
      <c r="N1249" s="3">
        <v>7.3</v>
      </c>
      <c r="O1249" s="23">
        <f t="shared" si="176"/>
        <v>6.22</v>
      </c>
      <c r="P1249" s="3">
        <v>24.4</v>
      </c>
      <c r="Q1249" s="3">
        <f>VLOOKUP(J1249,Aux_H_adj!$X$2:$Y$922,2,FALSE)</f>
        <v>16.3</v>
      </c>
      <c r="R1249" s="3">
        <f>VLOOKUP(J1249,Aux_H_adj!$X$2:$Z$922,3,FALSE)</f>
        <v>30.3</v>
      </c>
      <c r="S1249" s="3">
        <f t="shared" si="173"/>
        <v>7.766761222884492</v>
      </c>
      <c r="T1249" s="3">
        <v>80.8</v>
      </c>
      <c r="U1249" s="23">
        <f t="shared" si="177"/>
        <v>29.75</v>
      </c>
      <c r="V1249" s="3">
        <f t="shared" si="174"/>
        <v>9.4697191139677734</v>
      </c>
      <c r="W1249" s="27">
        <f t="shared" si="178"/>
        <v>4.7000000000000002E-3</v>
      </c>
      <c r="X1249" s="27">
        <f t="shared" si="179"/>
        <v>7.0000000000000001E-3</v>
      </c>
      <c r="Y1249" s="3">
        <f>VLOOKUP(K1249,SSP!$B$2:$D$113,3,FALSE)</f>
        <v>0.31000000000000155</v>
      </c>
      <c r="Z1249" s="3">
        <f>EXP(Ferez!$B$8+Ferez!$B$9*LN(X1249)+Ferez!$B$10*LN(O1249)+Ferez!$B$11*LN(Y1249))</f>
        <v>6.7535955669566397</v>
      </c>
      <c r="AA1249" s="3">
        <f>EXP(Ferez!$C$8+Ferez!$C$9*LN(Z1249))</f>
        <v>3.0927738588255544</v>
      </c>
      <c r="AB1249" s="3">
        <f>Ferez!$D$8+Ferez!$D$9*Z1249+Ferez!$D$10*AA1249</f>
        <v>0.94765082858339689</v>
      </c>
      <c r="AC1249" s="3">
        <f t="shared" si="180"/>
        <v>10.794020254365591</v>
      </c>
      <c r="AD1249" s="3">
        <f>AC1249*Ferez!$D$19</f>
        <v>5.3970101271827957</v>
      </c>
      <c r="AE1249" s="3">
        <f>(AD1249/1000)*(10000/Ferez!$D$21)</f>
        <v>0.13492525317956988</v>
      </c>
      <c r="AF1249" s="3">
        <f t="shared" si="181"/>
        <v>7.7012463955400365</v>
      </c>
      <c r="AG1249" s="3">
        <f>AF1249*Ferez!$D$19</f>
        <v>3.8506231977700183</v>
      </c>
      <c r="AH1249" s="3">
        <f>(AG1249/1000)*(10000/Ferez!$D$21)</f>
        <v>9.6265579944250459E-2</v>
      </c>
      <c r="AI1249" s="3">
        <f>AE1249*Ferez!$D$20</f>
        <v>0.49472592832508955</v>
      </c>
    </row>
    <row r="1250" spans="1:35" x14ac:dyDescent="0.25">
      <c r="A1250" s="4">
        <v>1995</v>
      </c>
      <c r="B1250" s="21" t="s">
        <v>3522</v>
      </c>
      <c r="C1250" s="104">
        <v>6</v>
      </c>
      <c r="D1250" s="22" t="s">
        <v>2985</v>
      </c>
      <c r="E1250" s="100">
        <v>42719</v>
      </c>
      <c r="F1250" s="100">
        <v>44204</v>
      </c>
      <c r="G1250" s="105">
        <v>4.0999999999999996</v>
      </c>
      <c r="H1250" s="20" t="s">
        <v>3043</v>
      </c>
      <c r="I1250" s="20" t="s">
        <v>3047</v>
      </c>
      <c r="J1250" s="13">
        <v>3885</v>
      </c>
      <c r="K1250" t="s">
        <v>79</v>
      </c>
      <c r="L1250" t="s">
        <v>78</v>
      </c>
      <c r="M1250" s="20" t="str">
        <f t="shared" si="175"/>
        <v>S</v>
      </c>
      <c r="N1250" s="3">
        <v>7.3</v>
      </c>
      <c r="O1250" s="23">
        <f t="shared" si="176"/>
        <v>7.3</v>
      </c>
      <c r="P1250" s="3">
        <v>30.3</v>
      </c>
      <c r="Q1250" s="3">
        <f>VLOOKUP(J1250,Aux_H_adj!$X$2:$Y$922,2,FALSE)</f>
        <v>16.3</v>
      </c>
      <c r="R1250" s="3">
        <f>VLOOKUP(J1250,Aux_H_adj!$X$2:$Z$922,3,FALSE)</f>
        <v>30.3</v>
      </c>
      <c r="S1250" s="3">
        <f t="shared" si="173"/>
        <v>9.6447895513688575</v>
      </c>
      <c r="T1250" s="3">
        <v>80.8</v>
      </c>
      <c r="U1250" s="23">
        <f t="shared" si="177"/>
        <v>36.94</v>
      </c>
      <c r="V1250" s="3">
        <f t="shared" si="174"/>
        <v>11.758367195629226</v>
      </c>
      <c r="W1250" s="27">
        <f t="shared" si="178"/>
        <v>7.3000000000000001E-3</v>
      </c>
      <c r="X1250" s="27">
        <f t="shared" si="179"/>
        <v>1.09E-2</v>
      </c>
      <c r="Y1250" s="3">
        <f>VLOOKUP(K1250,SSP!$B$2:$D$113,3,FALSE)</f>
        <v>0.31000000000000155</v>
      </c>
      <c r="Z1250" s="3">
        <f>EXP(Ferez!$B$8+Ferez!$B$9*LN(X1250)+Ferez!$B$10*LN(O1250)+Ferez!$B$11*LN(Y1250))</f>
        <v>11.970913479515579</v>
      </c>
      <c r="AA1250" s="3">
        <f>EXP(Ferez!$C$8+Ferez!$C$9*LN(Z1250))</f>
        <v>4.7292922439672171</v>
      </c>
      <c r="AB1250" s="3">
        <f>Ferez!$D$8+Ferez!$D$9*Z1250+Ferez!$D$10*AA1250</f>
        <v>1.4483324898403578</v>
      </c>
      <c r="AC1250" s="3">
        <f t="shared" si="180"/>
        <v>18.148538213323153</v>
      </c>
      <c r="AD1250" s="3">
        <f>AC1250*Ferez!$D$19</f>
        <v>9.0742691066615766</v>
      </c>
      <c r="AE1250" s="3">
        <f>(AD1250/1000)*(10000/Ferez!$D$21)</f>
        <v>0.22685672766653942</v>
      </c>
      <c r="AF1250" s="3">
        <f t="shared" si="181"/>
        <v>13.419245969355936</v>
      </c>
      <c r="AG1250" s="3">
        <f>AF1250*Ferez!$D$19</f>
        <v>6.709622984677968</v>
      </c>
      <c r="AH1250" s="3">
        <f>(AG1250/1000)*(10000/Ferez!$D$21)</f>
        <v>0.16774057461694919</v>
      </c>
      <c r="AI1250" s="3">
        <f>AE1250*Ferez!$D$20</f>
        <v>0.83180800144397782</v>
      </c>
    </row>
    <row r="1251" spans="1:35" x14ac:dyDescent="0.25">
      <c r="A1251" s="4">
        <v>1991</v>
      </c>
      <c r="B1251" s="21" t="s">
        <v>3522</v>
      </c>
      <c r="C1251" s="104">
        <v>6</v>
      </c>
      <c r="D1251" s="22" t="s">
        <v>2985</v>
      </c>
      <c r="E1251" s="100">
        <v>42719</v>
      </c>
      <c r="F1251" s="100">
        <v>44204</v>
      </c>
      <c r="G1251" s="105">
        <v>4.0999999999999996</v>
      </c>
      <c r="H1251" s="20" t="s">
        <v>3041</v>
      </c>
      <c r="I1251" s="20" t="s">
        <v>3042</v>
      </c>
      <c r="J1251" s="13">
        <v>3886</v>
      </c>
      <c r="K1251" t="s">
        <v>4</v>
      </c>
      <c r="L1251" t="s">
        <v>142</v>
      </c>
      <c r="M1251" s="20" t="str">
        <f t="shared" si="175"/>
        <v>N</v>
      </c>
      <c r="N1251" s="3">
        <v>4.8</v>
      </c>
      <c r="O1251" s="23">
        <f t="shared" si="176"/>
        <v>4.8</v>
      </c>
      <c r="P1251" s="3">
        <v>26.3</v>
      </c>
      <c r="Q1251" s="3">
        <f>VLOOKUP(J1251,Aux_H_adj!$X$2:$Y$922,2,FALSE)</f>
        <v>26.3</v>
      </c>
      <c r="R1251" s="3">
        <f>VLOOKUP(J1251,Aux_H_adj!$X$2:$Z$922,3,FALSE)</f>
        <v>26.3</v>
      </c>
      <c r="S1251" s="3">
        <f t="shared" si="173"/>
        <v>8.3715500066336954</v>
      </c>
      <c r="T1251" s="3">
        <v>34.5</v>
      </c>
      <c r="U1251" s="23">
        <f t="shared" si="177"/>
        <v>34.5</v>
      </c>
      <c r="V1251" s="3">
        <f t="shared" si="174"/>
        <v>10.981691073340778</v>
      </c>
      <c r="W1251" s="27">
        <f t="shared" si="178"/>
        <v>5.4999999999999997E-3</v>
      </c>
      <c r="X1251" s="27">
        <f t="shared" si="179"/>
        <v>9.4999999999999998E-3</v>
      </c>
      <c r="Y1251" s="3">
        <f>VLOOKUP(K1251,SSP!$B$2:$D$113,3,FALSE)</f>
        <v>0.46000000000000074</v>
      </c>
      <c r="Z1251" s="3">
        <f>EXP(Ferez!$B$8+Ferez!$B$9*LN(X1251)+Ferez!$B$10*LN(O1251)+Ferez!$B$11*LN(Y1251))</f>
        <v>10.515948941463826</v>
      </c>
      <c r="AA1251" s="3">
        <f>EXP(Ferez!$C$8+Ferez!$C$9*LN(Z1251))</f>
        <v>4.2957495515407622</v>
      </c>
      <c r="AB1251" s="3">
        <f>Ferez!$D$8+Ferez!$D$9*Z1251+Ferez!$D$10*AA1251</f>
        <v>1.3067373529556208</v>
      </c>
      <c r="AC1251" s="3">
        <f t="shared" si="180"/>
        <v>16.11843584596021</v>
      </c>
      <c r="AD1251" s="3">
        <f>AC1251*Ferez!$D$19</f>
        <v>8.0592179229801051</v>
      </c>
      <c r="AE1251" s="3">
        <f>(AD1251/1000)*(10000/Ferez!$D$21)</f>
        <v>0.2014804480745026</v>
      </c>
      <c r="AF1251" s="3">
        <f t="shared" si="181"/>
        <v>11.822686294419446</v>
      </c>
      <c r="AG1251" s="3">
        <f>AF1251*Ferez!$D$19</f>
        <v>5.9113431472097231</v>
      </c>
      <c r="AH1251" s="3">
        <f>(AG1251/1000)*(10000/Ferez!$D$21)</f>
        <v>0.14778357868024308</v>
      </c>
      <c r="AI1251" s="3">
        <f>AE1251*Ferez!$D$20</f>
        <v>0.73876164293984281</v>
      </c>
    </row>
    <row r="1252" spans="1:35" x14ac:dyDescent="0.25">
      <c r="A1252" s="4">
        <v>1985</v>
      </c>
      <c r="B1252" s="21" t="s">
        <v>3522</v>
      </c>
      <c r="C1252" s="104">
        <v>6</v>
      </c>
      <c r="D1252" s="22" t="s">
        <v>2985</v>
      </c>
      <c r="E1252" s="100">
        <v>42719</v>
      </c>
      <c r="F1252" s="100">
        <v>44204</v>
      </c>
      <c r="G1252" s="105">
        <v>4.0999999999999996</v>
      </c>
      <c r="H1252" s="20" t="s">
        <v>3034</v>
      </c>
      <c r="I1252" s="20" t="s">
        <v>3035</v>
      </c>
      <c r="J1252" s="13">
        <v>3887</v>
      </c>
      <c r="K1252" t="s">
        <v>203</v>
      </c>
      <c r="L1252" t="s">
        <v>201</v>
      </c>
      <c r="M1252" s="20" t="str">
        <f t="shared" si="175"/>
        <v>S</v>
      </c>
      <c r="N1252" s="3">
        <v>3.5</v>
      </c>
      <c r="O1252" s="23">
        <f t="shared" si="176"/>
        <v>3.5</v>
      </c>
      <c r="P1252" s="3">
        <v>9.5</v>
      </c>
      <c r="Q1252" s="3">
        <f>VLOOKUP(J1252,Aux_H_adj!$X$2:$Y$922,2,FALSE)</f>
        <v>6.7</v>
      </c>
      <c r="R1252" s="3">
        <f>VLOOKUP(J1252,Aux_H_adj!$X$2:$Z$922,3,FALSE)</f>
        <v>9.5</v>
      </c>
      <c r="S1252" s="3">
        <f t="shared" si="173"/>
        <v>3.0239439187460113</v>
      </c>
      <c r="T1252" s="3">
        <v>52.2</v>
      </c>
      <c r="U1252" s="23">
        <f t="shared" si="177"/>
        <v>11.58</v>
      </c>
      <c r="V1252" s="3">
        <f t="shared" si="174"/>
        <v>3.6860284820082962</v>
      </c>
      <c r="W1252" s="27">
        <f t="shared" si="178"/>
        <v>6.9999999999999999E-4</v>
      </c>
      <c r="X1252" s="27">
        <f t="shared" si="179"/>
        <v>1.1000000000000001E-3</v>
      </c>
      <c r="Y1252" s="3">
        <f>VLOOKUP(K1252,SSP!$B$2:$D$113,3,FALSE)</f>
        <v>0.74</v>
      </c>
      <c r="Z1252" s="3">
        <f>EXP(Ferez!$B$8+Ferez!$B$9*LN(X1252)+Ferez!$B$10*LN(O1252)+Ferez!$B$11*LN(Y1252))</f>
        <v>1.6452946758129436</v>
      </c>
      <c r="AA1252" s="3">
        <f>EXP(Ferez!$C$8+Ferez!$C$9*LN(Z1252))</f>
        <v>1.0846868558339291</v>
      </c>
      <c r="AB1252" s="3">
        <f>Ferez!$D$8+Ferez!$D$9*Z1252+Ferez!$D$10*AA1252</f>
        <v>0.49241599736174885</v>
      </c>
      <c r="AC1252" s="3">
        <f t="shared" si="180"/>
        <v>3.2223975290086218</v>
      </c>
      <c r="AD1252" s="3">
        <f>AC1252*Ferez!$D$19</f>
        <v>1.6111987645043109</v>
      </c>
      <c r="AE1252" s="3">
        <f>(AD1252/1000)*(10000/Ferez!$D$21)</f>
        <v>4.0279969112607769E-2</v>
      </c>
      <c r="AF1252" s="3">
        <f t="shared" si="181"/>
        <v>2.1377106731746927</v>
      </c>
      <c r="AG1252" s="3">
        <f>AF1252*Ferez!$D$19</f>
        <v>1.0688553365873463</v>
      </c>
      <c r="AH1252" s="3">
        <f>(AG1252/1000)*(10000/Ferez!$D$21)</f>
        <v>2.672138341468366E-2</v>
      </c>
      <c r="AI1252" s="3">
        <f>AE1252*Ferez!$D$20</f>
        <v>0.14769322007956182</v>
      </c>
    </row>
    <row r="1253" spans="1:35" x14ac:dyDescent="0.25">
      <c r="A1253" s="4">
        <v>1986</v>
      </c>
      <c r="B1253" s="21" t="s">
        <v>3522</v>
      </c>
      <c r="C1253" s="104">
        <v>6</v>
      </c>
      <c r="D1253" s="22" t="s">
        <v>2985</v>
      </c>
      <c r="E1253" s="100">
        <v>42719</v>
      </c>
      <c r="F1253" s="100">
        <v>44204</v>
      </c>
      <c r="G1253" s="105">
        <v>4.0999999999999996</v>
      </c>
      <c r="H1253" s="20" t="s">
        <v>3034</v>
      </c>
      <c r="I1253" s="20" t="s">
        <v>3036</v>
      </c>
      <c r="J1253" s="13">
        <v>3887</v>
      </c>
      <c r="K1253" t="s">
        <v>203</v>
      </c>
      <c r="L1253" t="s">
        <v>201</v>
      </c>
      <c r="M1253" s="20" t="str">
        <f t="shared" si="175"/>
        <v>S</v>
      </c>
      <c r="N1253" s="3">
        <v>3.5</v>
      </c>
      <c r="O1253" s="23">
        <f t="shared" si="176"/>
        <v>2.54</v>
      </c>
      <c r="P1253" s="3">
        <v>7.5</v>
      </c>
      <c r="Q1253" s="3">
        <f>VLOOKUP(J1253,Aux_H_adj!$X$2:$Y$922,2,FALSE)</f>
        <v>6.7</v>
      </c>
      <c r="R1253" s="3">
        <f>VLOOKUP(J1253,Aux_H_adj!$X$2:$Z$922,3,FALSE)</f>
        <v>9.5</v>
      </c>
      <c r="S1253" s="3">
        <f t="shared" si="173"/>
        <v>2.3873241463784303</v>
      </c>
      <c r="T1253" s="3">
        <v>52.2</v>
      </c>
      <c r="U1253" s="23">
        <f t="shared" si="177"/>
        <v>9.14</v>
      </c>
      <c r="V1253" s="3">
        <f t="shared" si="174"/>
        <v>2.909352359719847</v>
      </c>
      <c r="W1253" s="27">
        <f t="shared" si="178"/>
        <v>4.0000000000000002E-4</v>
      </c>
      <c r="X1253" s="27">
        <f t="shared" si="179"/>
        <v>6.9999999999999999E-4</v>
      </c>
      <c r="Y1253" s="3">
        <f>VLOOKUP(K1253,SSP!$B$2:$D$113,3,FALSE)</f>
        <v>0.74</v>
      </c>
      <c r="Z1253" s="3">
        <f>EXP(Ferez!$B$8+Ferez!$B$9*LN(X1253)+Ferez!$B$10*LN(O1253)+Ferez!$B$11*LN(Y1253))</f>
        <v>0.78865561780700244</v>
      </c>
      <c r="AA1253" s="3">
        <f>EXP(Ferez!$C$8+Ferez!$C$9*LN(Z1253))</f>
        <v>0.62856701953184158</v>
      </c>
      <c r="AB1253" s="3">
        <f>Ferez!$D$8+Ferez!$D$9*Z1253+Ferez!$D$10*AA1253</f>
        <v>0.42636747912240397</v>
      </c>
      <c r="AC1253" s="3">
        <f t="shared" si="180"/>
        <v>1.843590116461248</v>
      </c>
      <c r="AD1253" s="3">
        <f>AC1253*Ferez!$D$19</f>
        <v>0.92179505823062402</v>
      </c>
      <c r="AE1253" s="3">
        <f>(AD1253/1000)*(10000/Ferez!$D$21)</f>
        <v>2.3044876455765601E-2</v>
      </c>
      <c r="AF1253" s="3">
        <f t="shared" si="181"/>
        <v>1.2150230969294065</v>
      </c>
      <c r="AG1253" s="3">
        <f>AF1253*Ferez!$D$19</f>
        <v>0.60751154846470323</v>
      </c>
      <c r="AH1253" s="3">
        <f>(AG1253/1000)*(10000/Ferez!$D$21)</f>
        <v>1.5187788711617582E-2</v>
      </c>
      <c r="AI1253" s="3">
        <f>AE1253*Ferez!$D$20</f>
        <v>8.4497880337807196E-2</v>
      </c>
    </row>
    <row r="1254" spans="1:35" x14ac:dyDescent="0.25">
      <c r="A1254" s="4">
        <v>1987</v>
      </c>
      <c r="B1254" s="21" t="s">
        <v>3522</v>
      </c>
      <c r="C1254" s="104">
        <v>6</v>
      </c>
      <c r="D1254" s="22" t="s">
        <v>2985</v>
      </c>
      <c r="E1254" s="100">
        <v>42719</v>
      </c>
      <c r="F1254" s="100">
        <v>44204</v>
      </c>
      <c r="G1254" s="105">
        <v>4.0999999999999996</v>
      </c>
      <c r="H1254" s="20" t="s">
        <v>3034</v>
      </c>
      <c r="I1254" s="20" t="s">
        <v>3037</v>
      </c>
      <c r="J1254" s="13">
        <v>3887</v>
      </c>
      <c r="K1254" t="s">
        <v>203</v>
      </c>
      <c r="L1254" t="s">
        <v>201</v>
      </c>
      <c r="M1254" s="20" t="str">
        <f t="shared" si="175"/>
        <v>S</v>
      </c>
      <c r="N1254" s="3">
        <v>3.5</v>
      </c>
      <c r="O1254" s="23">
        <f t="shared" si="176"/>
        <v>2.75</v>
      </c>
      <c r="P1254" s="3">
        <v>8</v>
      </c>
      <c r="Q1254" s="3">
        <f>VLOOKUP(J1254,Aux_H_adj!$X$2:$Y$922,2,FALSE)</f>
        <v>6.7</v>
      </c>
      <c r="R1254" s="3">
        <f>VLOOKUP(J1254,Aux_H_adj!$X$2:$Z$922,3,FALSE)</f>
        <v>9.5</v>
      </c>
      <c r="S1254" s="3">
        <f t="shared" si="173"/>
        <v>2.5464790894703255</v>
      </c>
      <c r="T1254" s="3">
        <v>52.2</v>
      </c>
      <c r="U1254" s="23">
        <f t="shared" si="177"/>
        <v>9.75</v>
      </c>
      <c r="V1254" s="3">
        <f t="shared" si="174"/>
        <v>3.1035213902919589</v>
      </c>
      <c r="W1254" s="27">
        <f t="shared" si="178"/>
        <v>5.0000000000000001E-4</v>
      </c>
      <c r="X1254" s="27">
        <f t="shared" si="179"/>
        <v>8.0000000000000004E-4</v>
      </c>
      <c r="Y1254" s="3">
        <f>VLOOKUP(K1254,SSP!$B$2:$D$113,3,FALSE)</f>
        <v>0.74</v>
      </c>
      <c r="Z1254" s="3">
        <f>EXP(Ferez!$B$8+Ferez!$B$9*LN(X1254)+Ferez!$B$10*LN(O1254)+Ferez!$B$11*LN(Y1254))</f>
        <v>0.96573071261253429</v>
      </c>
      <c r="AA1254" s="3">
        <f>EXP(Ferez!$C$8+Ferez!$C$9*LN(Z1254))</f>
        <v>0.73050246113802975</v>
      </c>
      <c r="AB1254" s="3">
        <f>Ferez!$D$8+Ferez!$D$9*Z1254+Ferez!$D$10*AA1254</f>
        <v>0.43936061275914695</v>
      </c>
      <c r="AC1254" s="3">
        <f t="shared" si="180"/>
        <v>2.1355937865097108</v>
      </c>
      <c r="AD1254" s="3">
        <f>AC1254*Ferez!$D$19</f>
        <v>1.0677968932548554</v>
      </c>
      <c r="AE1254" s="3">
        <f>(AD1254/1000)*(10000/Ferez!$D$21)</f>
        <v>2.6694922331371388E-2</v>
      </c>
      <c r="AF1254" s="3">
        <f t="shared" si="181"/>
        <v>1.4050913253716812</v>
      </c>
      <c r="AG1254" s="3">
        <f>AF1254*Ferez!$D$19</f>
        <v>0.70254566268584062</v>
      </c>
      <c r="AH1254" s="3">
        <f>(AG1254/1000)*(10000/Ferez!$D$21)</f>
        <v>1.7563641567146016E-2</v>
      </c>
      <c r="AI1254" s="3">
        <f>AE1254*Ferez!$D$20</f>
        <v>9.7881381881695081E-2</v>
      </c>
    </row>
    <row r="1255" spans="1:35" x14ac:dyDescent="0.25">
      <c r="A1255" s="4">
        <v>1988</v>
      </c>
      <c r="B1255" s="21" t="s">
        <v>3522</v>
      </c>
      <c r="C1255" s="104">
        <v>6</v>
      </c>
      <c r="D1255" s="22" t="s">
        <v>2985</v>
      </c>
      <c r="E1255" s="100">
        <v>42719</v>
      </c>
      <c r="F1255" s="100">
        <v>44204</v>
      </c>
      <c r="G1255" s="105">
        <v>4.0999999999999996</v>
      </c>
      <c r="H1255" s="20" t="s">
        <v>3034</v>
      </c>
      <c r="I1255" s="20" t="s">
        <v>3038</v>
      </c>
      <c r="J1255" s="13">
        <v>3887</v>
      </c>
      <c r="K1255" t="s">
        <v>203</v>
      </c>
      <c r="L1255" t="s">
        <v>201</v>
      </c>
      <c r="M1255" s="20" t="str">
        <f t="shared" si="175"/>
        <v>S</v>
      </c>
      <c r="N1255" s="3">
        <v>3.5</v>
      </c>
      <c r="O1255" s="23">
        <f t="shared" si="176"/>
        <v>2.19</v>
      </c>
      <c r="P1255" s="3">
        <v>6.7</v>
      </c>
      <c r="Q1255" s="3">
        <f>VLOOKUP(J1255,Aux_H_adj!$X$2:$Y$922,2,FALSE)</f>
        <v>6.7</v>
      </c>
      <c r="R1255" s="3">
        <f>VLOOKUP(J1255,Aux_H_adj!$X$2:$Z$922,3,FALSE)</f>
        <v>9.5</v>
      </c>
      <c r="S1255" s="3">
        <f t="shared" si="173"/>
        <v>2.1326762374313977</v>
      </c>
      <c r="T1255" s="3">
        <v>52.2</v>
      </c>
      <c r="U1255" s="23">
        <f t="shared" si="177"/>
        <v>8.17</v>
      </c>
      <c r="V1255" s="3">
        <f t="shared" si="174"/>
        <v>2.6005917701215697</v>
      </c>
      <c r="W1255" s="27">
        <f t="shared" si="178"/>
        <v>4.0000000000000002E-4</v>
      </c>
      <c r="X1255" s="27">
        <f t="shared" si="179"/>
        <v>5.0000000000000001E-4</v>
      </c>
      <c r="Y1255" s="3">
        <f>VLOOKUP(K1255,SSP!$B$2:$D$113,3,FALSE)</f>
        <v>0.74</v>
      </c>
      <c r="Z1255" s="3">
        <f>EXP(Ferez!$B$8+Ferez!$B$9*LN(X1255)+Ferez!$B$10*LN(O1255)+Ferez!$B$11*LN(Y1255))</f>
        <v>0.49761848513217</v>
      </c>
      <c r="AA1255" s="3">
        <f>EXP(Ferez!$C$8+Ferez!$C$9*LN(Z1255))</f>
        <v>0.44664692122853383</v>
      </c>
      <c r="AB1255" s="3">
        <f>Ferez!$D$8+Ferez!$D$9*Z1255+Ferez!$D$10*AA1255</f>
        <v>0.40625215230778405</v>
      </c>
      <c r="AC1255" s="3">
        <f t="shared" si="180"/>
        <v>1.3505175586684879</v>
      </c>
      <c r="AD1255" s="3">
        <f>AC1255*Ferez!$D$19</f>
        <v>0.67525877933424394</v>
      </c>
      <c r="AE1255" s="3">
        <f>(AD1255/1000)*(10000/Ferez!$D$21)</f>
        <v>1.6881469483356098E-2</v>
      </c>
      <c r="AF1255" s="3">
        <f t="shared" si="181"/>
        <v>0.90387063743995411</v>
      </c>
      <c r="AG1255" s="3">
        <f>AF1255*Ferez!$D$19</f>
        <v>0.45193531871997705</v>
      </c>
      <c r="AH1255" s="3">
        <f>(AG1255/1000)*(10000/Ferez!$D$21)</f>
        <v>1.1298382967999426E-2</v>
      </c>
      <c r="AI1255" s="3">
        <f>AE1255*Ferez!$D$20</f>
        <v>6.1898721438972355E-2</v>
      </c>
    </row>
    <row r="1256" spans="1:35" x14ac:dyDescent="0.25">
      <c r="A1256" s="4">
        <v>1989</v>
      </c>
      <c r="B1256" s="21" t="s">
        <v>3522</v>
      </c>
      <c r="C1256" s="104">
        <v>6</v>
      </c>
      <c r="D1256" s="22" t="s">
        <v>2985</v>
      </c>
      <c r="E1256" s="100">
        <v>42719</v>
      </c>
      <c r="F1256" s="100">
        <v>44204</v>
      </c>
      <c r="G1256" s="105">
        <v>4.0999999999999996</v>
      </c>
      <c r="H1256" s="20" t="s">
        <v>3034</v>
      </c>
      <c r="I1256" s="20" t="s">
        <v>3039</v>
      </c>
      <c r="J1256" s="13">
        <v>3887</v>
      </c>
      <c r="K1256" t="s">
        <v>203</v>
      </c>
      <c r="L1256" t="s">
        <v>201</v>
      </c>
      <c r="M1256" s="20" t="str">
        <f t="shared" si="175"/>
        <v>S</v>
      </c>
      <c r="N1256" s="3">
        <v>3.5</v>
      </c>
      <c r="O1256" s="23">
        <f t="shared" si="176"/>
        <v>2.33</v>
      </c>
      <c r="P1256" s="3">
        <v>7</v>
      </c>
      <c r="Q1256" s="3">
        <f>VLOOKUP(J1256,Aux_H_adj!$X$2:$Y$922,2,FALSE)</f>
        <v>6.7</v>
      </c>
      <c r="R1256" s="3">
        <f>VLOOKUP(J1256,Aux_H_adj!$X$2:$Z$922,3,FALSE)</f>
        <v>9.5</v>
      </c>
      <c r="S1256" s="3">
        <f t="shared" si="173"/>
        <v>2.228169203286535</v>
      </c>
      <c r="T1256" s="3">
        <v>52.2</v>
      </c>
      <c r="U1256" s="23">
        <f t="shared" si="177"/>
        <v>8.5299999999999994</v>
      </c>
      <c r="V1256" s="3">
        <f t="shared" si="174"/>
        <v>2.7151833291477345</v>
      </c>
      <c r="W1256" s="27">
        <f t="shared" si="178"/>
        <v>4.0000000000000002E-4</v>
      </c>
      <c r="X1256" s="27">
        <f t="shared" si="179"/>
        <v>5.9999999999999995E-4</v>
      </c>
      <c r="Y1256" s="3">
        <f>VLOOKUP(K1256,SSP!$B$2:$D$113,3,FALSE)</f>
        <v>0.74</v>
      </c>
      <c r="Z1256" s="3">
        <f>EXP(Ferez!$B$8+Ferez!$B$9*LN(X1256)+Ferez!$B$10*LN(O1256)+Ferez!$B$11*LN(Y1256))</f>
        <v>0.6274699410017528</v>
      </c>
      <c r="AA1256" s="3">
        <f>EXP(Ferez!$C$8+Ferez!$C$9*LN(Z1256))</f>
        <v>0.53049105843234712</v>
      </c>
      <c r="AB1256" s="3">
        <f>Ferez!$D$8+Ferez!$D$9*Z1256+Ferez!$D$10*AA1256</f>
        <v>0.4149961383845886</v>
      </c>
      <c r="AC1256" s="3">
        <f t="shared" si="180"/>
        <v>1.5729571378186886</v>
      </c>
      <c r="AD1256" s="3">
        <f>AC1256*Ferez!$D$19</f>
        <v>0.78647856890934431</v>
      </c>
      <c r="AE1256" s="3">
        <f>(AD1256/1000)*(10000/Ferez!$D$21)</f>
        <v>1.9661964222733606E-2</v>
      </c>
      <c r="AF1256" s="3">
        <f t="shared" si="181"/>
        <v>1.0424660793863414</v>
      </c>
      <c r="AG1256" s="3">
        <f>AF1256*Ferez!$D$19</f>
        <v>0.5212330396931707</v>
      </c>
      <c r="AH1256" s="3">
        <f>(AG1256/1000)*(10000/Ferez!$D$21)</f>
        <v>1.3030825992329267E-2</v>
      </c>
      <c r="AI1256" s="3">
        <f>AE1256*Ferez!$D$20</f>
        <v>7.2093868816689888E-2</v>
      </c>
    </row>
    <row r="1257" spans="1:35" x14ac:dyDescent="0.25">
      <c r="A1257" s="4">
        <v>1990</v>
      </c>
      <c r="B1257" s="21" t="s">
        <v>3522</v>
      </c>
      <c r="C1257" s="104">
        <v>6</v>
      </c>
      <c r="D1257" s="22" t="s">
        <v>2985</v>
      </c>
      <c r="E1257" s="100">
        <v>42719</v>
      </c>
      <c r="F1257" s="100">
        <v>44204</v>
      </c>
      <c r="G1257" s="105">
        <v>4.0999999999999996</v>
      </c>
      <c r="H1257" s="20" t="s">
        <v>3034</v>
      </c>
      <c r="I1257" s="20" t="s">
        <v>3040</v>
      </c>
      <c r="J1257" s="13">
        <v>3887</v>
      </c>
      <c r="K1257" t="s">
        <v>203</v>
      </c>
      <c r="L1257" t="s">
        <v>201</v>
      </c>
      <c r="M1257" s="20" t="str">
        <f t="shared" si="175"/>
        <v>S</v>
      </c>
      <c r="N1257" s="3">
        <v>3.5</v>
      </c>
      <c r="O1257" s="23">
        <f t="shared" si="176"/>
        <v>2.42</v>
      </c>
      <c r="P1257" s="3">
        <v>7.2</v>
      </c>
      <c r="Q1257" s="3">
        <f>VLOOKUP(J1257,Aux_H_adj!$X$2:$Y$922,2,FALSE)</f>
        <v>6.7</v>
      </c>
      <c r="R1257" s="3">
        <f>VLOOKUP(J1257,Aux_H_adj!$X$2:$Z$922,3,FALSE)</f>
        <v>9.5</v>
      </c>
      <c r="S1257" s="3">
        <f t="shared" si="173"/>
        <v>2.2918311805232929</v>
      </c>
      <c r="T1257" s="3">
        <v>52.2</v>
      </c>
      <c r="U1257" s="23">
        <f t="shared" si="177"/>
        <v>8.7799999999999994</v>
      </c>
      <c r="V1257" s="3">
        <f t="shared" si="174"/>
        <v>2.7947608006936822</v>
      </c>
      <c r="W1257" s="27">
        <f t="shared" si="178"/>
        <v>4.0000000000000002E-4</v>
      </c>
      <c r="X1257" s="27">
        <f t="shared" si="179"/>
        <v>5.9999999999999995E-4</v>
      </c>
      <c r="Y1257" s="3">
        <f>VLOOKUP(K1257,SSP!$B$2:$D$113,3,FALSE)</f>
        <v>0.74</v>
      </c>
      <c r="Z1257" s="3">
        <f>EXP(Ferez!$B$8+Ferez!$B$9*LN(X1257)+Ferez!$B$10*LN(O1257)+Ferez!$B$11*LN(Y1257))</f>
        <v>0.6507560108857029</v>
      </c>
      <c r="AA1257" s="3">
        <f>EXP(Ferez!$C$8+Ferez!$C$9*LN(Z1257))</f>
        <v>0.54502941073835764</v>
      </c>
      <c r="AB1257" s="3">
        <f>Ferez!$D$8+Ferez!$D$9*Z1257+Ferez!$D$10*AA1257</f>
        <v>0.41660706110518914</v>
      </c>
      <c r="AC1257" s="3">
        <f t="shared" si="180"/>
        <v>1.6123924827292495</v>
      </c>
      <c r="AD1257" s="3">
        <f>AC1257*Ferez!$D$19</f>
        <v>0.80619624136462475</v>
      </c>
      <c r="AE1257" s="3">
        <f>(AD1257/1000)*(10000/Ferez!$D$21)</f>
        <v>2.0154906034115617E-2</v>
      </c>
      <c r="AF1257" s="3">
        <f t="shared" si="181"/>
        <v>1.067363071990892</v>
      </c>
      <c r="AG1257" s="3">
        <f>AF1257*Ferez!$D$19</f>
        <v>0.53368153599544599</v>
      </c>
      <c r="AH1257" s="3">
        <f>(AG1257/1000)*(10000/Ferez!$D$21)</f>
        <v>1.3342038399886149E-2</v>
      </c>
      <c r="AI1257" s="3">
        <f>AE1257*Ferez!$D$20</f>
        <v>7.3901322125090596E-2</v>
      </c>
    </row>
    <row r="1258" spans="1:35" x14ac:dyDescent="0.25">
      <c r="A1258" s="4">
        <v>1983</v>
      </c>
      <c r="B1258" s="21" t="s">
        <v>3522</v>
      </c>
      <c r="C1258" s="104">
        <v>6</v>
      </c>
      <c r="D1258" s="22" t="s">
        <v>2985</v>
      </c>
      <c r="E1258" s="100">
        <v>42719</v>
      </c>
      <c r="F1258" s="100">
        <v>44204</v>
      </c>
      <c r="G1258" s="105">
        <v>4.0999999999999996</v>
      </c>
      <c r="H1258" s="20" t="s">
        <v>3031</v>
      </c>
      <c r="I1258" s="20" t="s">
        <v>3032</v>
      </c>
      <c r="J1258" s="13">
        <v>3888</v>
      </c>
      <c r="K1258" t="s">
        <v>197</v>
      </c>
      <c r="L1258" t="s">
        <v>67</v>
      </c>
      <c r="M1258" s="20" t="str">
        <f t="shared" si="175"/>
        <v>S</v>
      </c>
      <c r="N1258" s="3">
        <v>8.1999999999999993</v>
      </c>
      <c r="O1258" s="23">
        <f t="shared" si="176"/>
        <v>8.1999999999999993</v>
      </c>
      <c r="P1258" s="3">
        <v>39.299999999999997</v>
      </c>
      <c r="Q1258" s="3">
        <f>VLOOKUP(J1258,Aux_H_adj!$X$2:$Y$922,2,FALSE)</f>
        <v>22.6</v>
      </c>
      <c r="R1258" s="3">
        <f>VLOOKUP(J1258,Aux_H_adj!$X$2:$Z$922,3,FALSE)</f>
        <v>39.299999999999997</v>
      </c>
      <c r="S1258" s="3">
        <f t="shared" si="173"/>
        <v>12.509578527022972</v>
      </c>
      <c r="T1258" s="3">
        <v>67.599999999999994</v>
      </c>
      <c r="U1258" s="23">
        <f t="shared" si="177"/>
        <v>47.91</v>
      </c>
      <c r="V1258" s="3">
        <f t="shared" si="174"/>
        <v>15.250226647065411</v>
      </c>
      <c r="W1258" s="27">
        <f t="shared" si="178"/>
        <v>1.23E-2</v>
      </c>
      <c r="X1258" s="27">
        <f t="shared" si="179"/>
        <v>1.83E-2</v>
      </c>
      <c r="Y1258" s="3">
        <f>VLOOKUP(K1258,SSP!$B$2:$D$113,3,FALSE)</f>
        <v>0.41000000000000009</v>
      </c>
      <c r="Z1258" s="3">
        <f>EXP(Ferez!$B$8+Ferez!$B$9*LN(X1258)+Ferez!$B$10*LN(O1258)+Ferez!$B$11*LN(Y1258))</f>
        <v>29.06876313831139</v>
      </c>
      <c r="AA1258" s="3">
        <f>EXP(Ferez!$C$8+Ferez!$C$9*LN(Z1258))</f>
        <v>9.1343288889031626</v>
      </c>
      <c r="AB1258" s="3">
        <f>Ferez!$D$8+Ferez!$D$9*Z1258+Ferez!$D$10*AA1258</f>
        <v>3.1717367168424531</v>
      </c>
      <c r="AC1258" s="3">
        <f t="shared" si="180"/>
        <v>41.374828744057005</v>
      </c>
      <c r="AD1258" s="3">
        <f>AC1258*Ferez!$D$19</f>
        <v>20.687414372028503</v>
      </c>
      <c r="AE1258" s="3">
        <f>(AD1258/1000)*(10000/Ferez!$D$21)</f>
        <v>0.51718535930071252</v>
      </c>
      <c r="AF1258" s="3">
        <f t="shared" si="181"/>
        <v>32.240499855153843</v>
      </c>
      <c r="AG1258" s="3">
        <f>AF1258*Ferez!$D$19</f>
        <v>16.120249927576921</v>
      </c>
      <c r="AH1258" s="3">
        <f>(AG1258/1000)*(10000/Ferez!$D$21)</f>
        <v>0.40300624818942304</v>
      </c>
      <c r="AI1258" s="3">
        <f>AE1258*Ferez!$D$20</f>
        <v>1.8963463174359458</v>
      </c>
    </row>
    <row r="1259" spans="1:35" x14ac:dyDescent="0.25">
      <c r="A1259" s="4">
        <v>1984</v>
      </c>
      <c r="B1259" s="21" t="s">
        <v>3522</v>
      </c>
      <c r="C1259" s="104">
        <v>6</v>
      </c>
      <c r="D1259" s="22" t="s">
        <v>2985</v>
      </c>
      <c r="E1259" s="100">
        <v>42719</v>
      </c>
      <c r="F1259" s="100">
        <v>44204</v>
      </c>
      <c r="G1259" s="105">
        <v>4.0999999999999996</v>
      </c>
      <c r="H1259" s="20" t="s">
        <v>3031</v>
      </c>
      <c r="I1259" s="20" t="s">
        <v>3033</v>
      </c>
      <c r="J1259" s="13">
        <v>3888</v>
      </c>
      <c r="K1259" t="s">
        <v>197</v>
      </c>
      <c r="L1259" t="s">
        <v>67</v>
      </c>
      <c r="M1259" s="20" t="str">
        <f t="shared" si="175"/>
        <v>S</v>
      </c>
      <c r="N1259" s="3">
        <v>8.1999999999999993</v>
      </c>
      <c r="O1259" s="23">
        <f t="shared" si="176"/>
        <v>5.98</v>
      </c>
      <c r="P1259" s="3">
        <v>22.6</v>
      </c>
      <c r="Q1259" s="3">
        <f>VLOOKUP(J1259,Aux_H_adj!$X$2:$Y$922,2,FALSE)</f>
        <v>22.6</v>
      </c>
      <c r="R1259" s="3">
        <f>VLOOKUP(J1259,Aux_H_adj!$X$2:$Z$922,3,FALSE)</f>
        <v>39.299999999999997</v>
      </c>
      <c r="S1259" s="3">
        <f t="shared" si="173"/>
        <v>7.1938034277536698</v>
      </c>
      <c r="T1259" s="3">
        <v>67.599999999999994</v>
      </c>
      <c r="U1259" s="23">
        <f t="shared" si="177"/>
        <v>27.55</v>
      </c>
      <c r="V1259" s="3">
        <f t="shared" si="174"/>
        <v>8.7694373643634336</v>
      </c>
      <c r="W1259" s="27">
        <f t="shared" si="178"/>
        <v>4.1000000000000003E-3</v>
      </c>
      <c r="X1259" s="27">
        <f t="shared" si="179"/>
        <v>6.0000000000000001E-3</v>
      </c>
      <c r="Y1259" s="3">
        <f>VLOOKUP(K1259,SSP!$B$2:$D$113,3,FALSE)</f>
        <v>0.41000000000000009</v>
      </c>
      <c r="Z1259" s="3">
        <f>EXP(Ferez!$B$8+Ferez!$B$9*LN(X1259)+Ferez!$B$10*LN(O1259)+Ferez!$B$11*LN(Y1259))</f>
        <v>7.4810497982395434</v>
      </c>
      <c r="AA1259" s="3">
        <f>EXP(Ferez!$C$8+Ferez!$C$9*LN(Z1259))</f>
        <v>3.3366606147387818</v>
      </c>
      <c r="AB1259" s="3">
        <f>Ferez!$D$8+Ferez!$D$9*Z1259+Ferez!$D$10*AA1259</f>
        <v>1.0161070574786686</v>
      </c>
      <c r="AC1259" s="3">
        <f t="shared" si="180"/>
        <v>11.833817470456994</v>
      </c>
      <c r="AD1259" s="3">
        <f>AC1259*Ferez!$D$19</f>
        <v>5.916908735228497</v>
      </c>
      <c r="AE1259" s="3">
        <f>(AD1259/1000)*(10000/Ferez!$D$21)</f>
        <v>0.14792271838071244</v>
      </c>
      <c r="AF1259" s="3">
        <f t="shared" si="181"/>
        <v>8.4971568557182113</v>
      </c>
      <c r="AG1259" s="3">
        <f>AF1259*Ferez!$D$19</f>
        <v>4.2485784278591057</v>
      </c>
      <c r="AH1259" s="3">
        <f>(AG1259/1000)*(10000/Ferez!$D$21)</f>
        <v>0.10621446069647765</v>
      </c>
      <c r="AI1259" s="3">
        <f>AE1259*Ferez!$D$20</f>
        <v>0.54238330072927898</v>
      </c>
    </row>
    <row r="1260" spans="1:35" x14ac:dyDescent="0.25">
      <c r="A1260" s="4">
        <v>1982</v>
      </c>
      <c r="B1260" s="21" t="s">
        <v>3522</v>
      </c>
      <c r="C1260" s="104">
        <v>6</v>
      </c>
      <c r="D1260" s="22" t="s">
        <v>2985</v>
      </c>
      <c r="E1260" s="100">
        <v>42719</v>
      </c>
      <c r="F1260" s="100">
        <v>44204</v>
      </c>
      <c r="G1260" s="105">
        <v>4.0999999999999996</v>
      </c>
      <c r="H1260" s="20" t="s">
        <v>3029</v>
      </c>
      <c r="I1260" s="20" t="s">
        <v>3030</v>
      </c>
      <c r="J1260" s="13">
        <v>3889</v>
      </c>
      <c r="K1260" t="s">
        <v>197</v>
      </c>
      <c r="L1260" t="s">
        <v>67</v>
      </c>
      <c r="M1260" s="20" t="str">
        <f t="shared" si="175"/>
        <v>N</v>
      </c>
      <c r="N1260" s="3">
        <v>8.1</v>
      </c>
      <c r="O1260" s="23">
        <f t="shared" si="176"/>
        <v>8.1</v>
      </c>
      <c r="P1260" s="3">
        <v>31.7</v>
      </c>
      <c r="Q1260" s="3">
        <f>VLOOKUP(J1260,Aux_H_adj!$X$2:$Y$922,2,FALSE)</f>
        <v>31.7</v>
      </c>
      <c r="R1260" s="3">
        <f>VLOOKUP(J1260,Aux_H_adj!$X$2:$Z$922,3,FALSE)</f>
        <v>31.7</v>
      </c>
      <c r="S1260" s="3">
        <f t="shared" si="173"/>
        <v>10.090423392026164</v>
      </c>
      <c r="T1260" s="3">
        <v>39.200000000000003</v>
      </c>
      <c r="U1260" s="23">
        <f t="shared" si="177"/>
        <v>39.200000000000003</v>
      </c>
      <c r="V1260" s="3">
        <f t="shared" si="174"/>
        <v>12.477747538404596</v>
      </c>
      <c r="W1260" s="27">
        <f t="shared" si="178"/>
        <v>8.0000000000000002E-3</v>
      </c>
      <c r="X1260" s="27">
        <f t="shared" si="179"/>
        <v>1.2200000000000001E-2</v>
      </c>
      <c r="Y1260" s="3">
        <f>VLOOKUP(K1260,SSP!$B$2:$D$113,3,FALSE)</f>
        <v>0.41000000000000009</v>
      </c>
      <c r="Z1260" s="3">
        <f>EXP(Ferez!$B$8+Ferez!$B$9*LN(X1260)+Ferez!$B$10*LN(O1260)+Ferez!$B$11*LN(Y1260))</f>
        <v>19.584268977394306</v>
      </c>
      <c r="AA1260" s="3">
        <f>EXP(Ferez!$C$8+Ferez!$C$9*LN(Z1260))</f>
        <v>6.8141949269589484</v>
      </c>
      <c r="AB1260" s="3">
        <f>Ferez!$D$8+Ferez!$D$9*Z1260+Ferez!$D$10*AA1260</f>
        <v>2.2050910403068729</v>
      </c>
      <c r="AC1260" s="3">
        <f t="shared" si="180"/>
        <v>28.603554944660125</v>
      </c>
      <c r="AD1260" s="3">
        <f>AC1260*Ferez!$D$19</f>
        <v>14.301777472330063</v>
      </c>
      <c r="AE1260" s="3">
        <f>(AD1260/1000)*(10000/Ferez!$D$21)</f>
        <v>0.35754443680825154</v>
      </c>
      <c r="AF1260" s="3">
        <f t="shared" si="181"/>
        <v>21.789360017701178</v>
      </c>
      <c r="AG1260" s="3">
        <f>AF1260*Ferez!$D$19</f>
        <v>10.894680008850589</v>
      </c>
      <c r="AH1260" s="3">
        <f>(AG1260/1000)*(10000/Ferez!$D$21)</f>
        <v>0.2723670002212647</v>
      </c>
      <c r="AI1260" s="3">
        <f>AE1260*Ferez!$D$20</f>
        <v>1.3109962682969223</v>
      </c>
    </row>
    <row r="1261" spans="1:35" x14ac:dyDescent="0.25">
      <c r="A1261" s="4">
        <v>1976</v>
      </c>
      <c r="B1261" s="21" t="s">
        <v>3522</v>
      </c>
      <c r="C1261" s="104">
        <v>6</v>
      </c>
      <c r="D1261" s="22" t="s">
        <v>2985</v>
      </c>
      <c r="E1261" s="100">
        <v>42719</v>
      </c>
      <c r="F1261" s="100">
        <v>44204</v>
      </c>
      <c r="G1261" s="105">
        <v>4.0999999999999996</v>
      </c>
      <c r="H1261" s="20" t="s">
        <v>3022</v>
      </c>
      <c r="I1261" s="20" t="s">
        <v>3023</v>
      </c>
      <c r="J1261" s="13">
        <v>3890</v>
      </c>
      <c r="K1261" t="s">
        <v>79</v>
      </c>
      <c r="L1261" t="s">
        <v>78</v>
      </c>
      <c r="M1261" s="20" t="str">
        <f t="shared" si="175"/>
        <v>S</v>
      </c>
      <c r="N1261" s="3">
        <v>7.8</v>
      </c>
      <c r="O1261" s="23">
        <f t="shared" si="176"/>
        <v>6.13</v>
      </c>
      <c r="P1261" s="3">
        <v>23.7</v>
      </c>
      <c r="Q1261" s="3">
        <f>VLOOKUP(J1261,Aux_H_adj!$X$2:$Y$922,2,FALSE)</f>
        <v>12</v>
      </c>
      <c r="R1261" s="3">
        <f>VLOOKUP(J1261,Aux_H_adj!$X$2:$Z$922,3,FALSE)</f>
        <v>38.5</v>
      </c>
      <c r="S1261" s="3">
        <f t="shared" si="173"/>
        <v>7.5439443025558388</v>
      </c>
      <c r="T1261" s="3">
        <v>71</v>
      </c>
      <c r="U1261" s="23">
        <f t="shared" si="177"/>
        <v>28.89</v>
      </c>
      <c r="V1261" s="3">
        <f t="shared" si="174"/>
        <v>9.1959726118497134</v>
      </c>
      <c r="W1261" s="27">
        <f t="shared" si="178"/>
        <v>4.4999999999999997E-3</v>
      </c>
      <c r="X1261" s="27">
        <f t="shared" si="179"/>
        <v>6.6E-3</v>
      </c>
      <c r="Y1261" s="3">
        <f>VLOOKUP(K1261,SSP!$B$2:$D$113,3,FALSE)</f>
        <v>0.31000000000000155</v>
      </c>
      <c r="Z1261" s="3">
        <f>EXP(Ferez!$B$8+Ferez!$B$9*LN(X1261)+Ferez!$B$10*LN(O1261)+Ferez!$B$11*LN(Y1261))</f>
        <v>6.2994398802352229</v>
      </c>
      <c r="AA1261" s="3">
        <f>EXP(Ferez!$C$8+Ferez!$C$9*LN(Z1261))</f>
        <v>2.9370822058679678</v>
      </c>
      <c r="AB1261" s="3">
        <f>Ferez!$D$8+Ferez!$D$9*Z1261+Ferez!$D$10*AA1261</f>
        <v>0.90520887187779864</v>
      </c>
      <c r="AC1261" s="3">
        <f t="shared" si="180"/>
        <v>10.14173095798099</v>
      </c>
      <c r="AD1261" s="3">
        <f>AC1261*Ferez!$D$19</f>
        <v>5.0708654789904948</v>
      </c>
      <c r="AE1261" s="3">
        <f>(AD1261/1000)*(10000/Ferez!$D$21)</f>
        <v>0.12677163697476238</v>
      </c>
      <c r="AF1261" s="3">
        <f t="shared" si="181"/>
        <v>7.2046487521130214</v>
      </c>
      <c r="AG1261" s="3">
        <f>AF1261*Ferez!$D$19</f>
        <v>3.6023243760565107</v>
      </c>
      <c r="AH1261" s="3">
        <f>(AG1261/1000)*(10000/Ferez!$D$21)</f>
        <v>9.0058109401412761E-2</v>
      </c>
      <c r="AI1261" s="3">
        <f>AE1261*Ferez!$D$20</f>
        <v>0.4648293355741287</v>
      </c>
    </row>
    <row r="1262" spans="1:35" x14ac:dyDescent="0.25">
      <c r="A1262" s="4">
        <v>1977</v>
      </c>
      <c r="B1262" s="21" t="s">
        <v>3522</v>
      </c>
      <c r="C1262" s="104">
        <v>6</v>
      </c>
      <c r="D1262" s="22" t="s">
        <v>2985</v>
      </c>
      <c r="E1262" s="100">
        <v>42719</v>
      </c>
      <c r="F1262" s="100">
        <v>44204</v>
      </c>
      <c r="G1262" s="105">
        <v>4.0999999999999996</v>
      </c>
      <c r="H1262" s="20" t="s">
        <v>3022</v>
      </c>
      <c r="I1262" s="20" t="s">
        <v>3024</v>
      </c>
      <c r="J1262" s="13">
        <v>3890</v>
      </c>
      <c r="K1262" t="s">
        <v>79</v>
      </c>
      <c r="L1262" t="s">
        <v>78</v>
      </c>
      <c r="M1262" s="20" t="str">
        <f t="shared" si="175"/>
        <v>S</v>
      </c>
      <c r="N1262" s="3">
        <v>7.8</v>
      </c>
      <c r="O1262" s="23">
        <f t="shared" si="176"/>
        <v>5.9</v>
      </c>
      <c r="P1262" s="3">
        <v>22</v>
      </c>
      <c r="Q1262" s="3">
        <f>VLOOKUP(J1262,Aux_H_adj!$X$2:$Y$922,2,FALSE)</f>
        <v>12</v>
      </c>
      <c r="R1262" s="3">
        <f>VLOOKUP(J1262,Aux_H_adj!$X$2:$Z$922,3,FALSE)</f>
        <v>38.5</v>
      </c>
      <c r="S1262" s="3">
        <f t="shared" si="173"/>
        <v>7.0028174960433951</v>
      </c>
      <c r="T1262" s="3">
        <v>71</v>
      </c>
      <c r="U1262" s="23">
        <f t="shared" si="177"/>
        <v>26.82</v>
      </c>
      <c r="V1262" s="3">
        <f t="shared" si="174"/>
        <v>8.5370711474492662</v>
      </c>
      <c r="W1262" s="27">
        <f t="shared" si="178"/>
        <v>3.8999999999999998E-3</v>
      </c>
      <c r="X1262" s="27">
        <f t="shared" si="179"/>
        <v>5.7000000000000002E-3</v>
      </c>
      <c r="Y1262" s="3">
        <f>VLOOKUP(K1262,SSP!$B$2:$D$113,3,FALSE)</f>
        <v>0.31000000000000155</v>
      </c>
      <c r="Z1262" s="3">
        <f>EXP(Ferez!$B$8+Ferez!$B$9*LN(X1262)+Ferez!$B$10*LN(O1262)+Ferez!$B$11*LN(Y1262))</f>
        <v>5.2865206916705123</v>
      </c>
      <c r="AA1262" s="3">
        <f>EXP(Ferez!$C$8+Ferez!$C$9*LN(Z1262))</f>
        <v>2.5788640185898717</v>
      </c>
      <c r="AB1262" s="3">
        <f>Ferez!$D$8+Ferez!$D$9*Z1262+Ferez!$D$10*AA1262</f>
        <v>0.81149525459957095</v>
      </c>
      <c r="AC1262" s="3">
        <f t="shared" si="180"/>
        <v>8.6768799648599551</v>
      </c>
      <c r="AD1262" s="3">
        <f>AC1262*Ferez!$D$19</f>
        <v>4.3384399824299775</v>
      </c>
      <c r="AE1262" s="3">
        <f>(AD1262/1000)*(10000/Ferez!$D$21)</f>
        <v>0.10846099956074942</v>
      </c>
      <c r="AF1262" s="3">
        <f t="shared" si="181"/>
        <v>6.0980159462700829</v>
      </c>
      <c r="AG1262" s="3">
        <f>AF1262*Ferez!$D$19</f>
        <v>3.0490079731350415</v>
      </c>
      <c r="AH1262" s="3">
        <f>(AG1262/1000)*(10000/Ferez!$D$21)</f>
        <v>7.6225199328376042E-2</v>
      </c>
      <c r="AI1262" s="3">
        <f>AE1262*Ferez!$D$20</f>
        <v>0.39769033172274787</v>
      </c>
    </row>
    <row r="1263" spans="1:35" x14ac:dyDescent="0.25">
      <c r="A1263" s="4">
        <v>1978</v>
      </c>
      <c r="B1263" s="21" t="s">
        <v>3522</v>
      </c>
      <c r="C1263" s="104">
        <v>6</v>
      </c>
      <c r="D1263" s="22" t="s">
        <v>2985</v>
      </c>
      <c r="E1263" s="100">
        <v>42719</v>
      </c>
      <c r="F1263" s="100">
        <v>44204</v>
      </c>
      <c r="G1263" s="105">
        <v>4.0999999999999996</v>
      </c>
      <c r="H1263" s="20" t="s">
        <v>3022</v>
      </c>
      <c r="I1263" s="20" t="s">
        <v>3025</v>
      </c>
      <c r="J1263" s="13">
        <v>3890</v>
      </c>
      <c r="K1263" t="s">
        <v>79</v>
      </c>
      <c r="L1263" t="s">
        <v>78</v>
      </c>
      <c r="M1263" s="20" t="str">
        <f t="shared" si="175"/>
        <v>S</v>
      </c>
      <c r="N1263" s="3">
        <v>7.8</v>
      </c>
      <c r="O1263" s="23">
        <f t="shared" si="176"/>
        <v>6.45</v>
      </c>
      <c r="P1263" s="3">
        <v>26.3</v>
      </c>
      <c r="Q1263" s="3">
        <f>VLOOKUP(J1263,Aux_H_adj!$X$2:$Y$922,2,FALSE)</f>
        <v>12</v>
      </c>
      <c r="R1263" s="3">
        <f>VLOOKUP(J1263,Aux_H_adj!$X$2:$Z$922,3,FALSE)</f>
        <v>38.5</v>
      </c>
      <c r="S1263" s="3">
        <f t="shared" si="173"/>
        <v>8.3715500066336954</v>
      </c>
      <c r="T1263" s="3">
        <v>71</v>
      </c>
      <c r="U1263" s="23">
        <f t="shared" si="177"/>
        <v>32.06</v>
      </c>
      <c r="V1263" s="3">
        <f t="shared" si="174"/>
        <v>10.20501495105233</v>
      </c>
      <c r="W1263" s="27">
        <f t="shared" si="178"/>
        <v>5.4999999999999997E-3</v>
      </c>
      <c r="X1263" s="27">
        <f t="shared" si="179"/>
        <v>8.2000000000000007E-3</v>
      </c>
      <c r="Y1263" s="3">
        <f>VLOOKUP(K1263,SSP!$B$2:$D$113,3,FALSE)</f>
        <v>0.31000000000000155</v>
      </c>
      <c r="Z1263" s="3">
        <f>EXP(Ferez!$B$8+Ferez!$B$9*LN(X1263)+Ferez!$B$10*LN(O1263)+Ferez!$B$11*LN(Y1263))</f>
        <v>8.1213664518255975</v>
      </c>
      <c r="AA1263" s="3">
        <f>EXP(Ferez!$C$8+Ferez!$C$9*LN(Z1263))</f>
        <v>3.5463006664283245</v>
      </c>
      <c r="AB1263" s="3">
        <f>Ferez!$D$8+Ferez!$D$9*Z1263+Ferez!$D$10*AA1263</f>
        <v>1.0767972437796165</v>
      </c>
      <c r="AC1263" s="3">
        <f t="shared" si="180"/>
        <v>12.744464362033538</v>
      </c>
      <c r="AD1263" s="3">
        <f>AC1263*Ferez!$D$19</f>
        <v>6.372232181016769</v>
      </c>
      <c r="AE1263" s="3">
        <f>(AD1263/1000)*(10000/Ferez!$D$21)</f>
        <v>0.1593058045254192</v>
      </c>
      <c r="AF1263" s="3">
        <f t="shared" si="181"/>
        <v>9.1981636956052135</v>
      </c>
      <c r="AG1263" s="3">
        <f>AF1263*Ferez!$D$19</f>
        <v>4.5990818478026068</v>
      </c>
      <c r="AH1263" s="3">
        <f>(AG1263/1000)*(10000/Ferez!$D$21)</f>
        <v>0.11497704619506516</v>
      </c>
      <c r="AI1263" s="3">
        <f>AE1263*Ferez!$D$20</f>
        <v>0.58412128325987034</v>
      </c>
    </row>
    <row r="1264" spans="1:35" x14ac:dyDescent="0.25">
      <c r="A1264" s="4">
        <v>1979</v>
      </c>
      <c r="B1264" s="21" t="s">
        <v>3522</v>
      </c>
      <c r="C1264" s="104">
        <v>6</v>
      </c>
      <c r="D1264" s="22" t="s">
        <v>2985</v>
      </c>
      <c r="E1264" s="100">
        <v>42719</v>
      </c>
      <c r="F1264" s="100">
        <v>44204</v>
      </c>
      <c r="G1264" s="105">
        <v>4.0999999999999996</v>
      </c>
      <c r="H1264" s="20" t="s">
        <v>3022</v>
      </c>
      <c r="I1264" s="20" t="s">
        <v>3026</v>
      </c>
      <c r="J1264" s="13">
        <v>3890</v>
      </c>
      <c r="K1264" t="s">
        <v>79</v>
      </c>
      <c r="L1264" t="s">
        <v>78</v>
      </c>
      <c r="M1264" s="20" t="str">
        <f t="shared" si="175"/>
        <v>S</v>
      </c>
      <c r="N1264" s="3">
        <v>7.8</v>
      </c>
      <c r="O1264" s="23">
        <f t="shared" si="176"/>
        <v>7.8</v>
      </c>
      <c r="P1264" s="3">
        <v>38.5</v>
      </c>
      <c r="Q1264" s="3">
        <f>VLOOKUP(J1264,Aux_H_adj!$X$2:$Y$922,2,FALSE)</f>
        <v>12</v>
      </c>
      <c r="R1264" s="3">
        <f>VLOOKUP(J1264,Aux_H_adj!$X$2:$Z$922,3,FALSE)</f>
        <v>38.5</v>
      </c>
      <c r="S1264" s="3">
        <f t="shared" si="173"/>
        <v>12.254930618075941</v>
      </c>
      <c r="T1264" s="3">
        <v>71</v>
      </c>
      <c r="U1264" s="23">
        <f t="shared" si="177"/>
        <v>46.94</v>
      </c>
      <c r="V1264" s="3">
        <f t="shared" si="174"/>
        <v>14.941466057467133</v>
      </c>
      <c r="W1264" s="27">
        <f t="shared" si="178"/>
        <v>1.18E-2</v>
      </c>
      <c r="X1264" s="27">
        <f t="shared" si="179"/>
        <v>1.7500000000000002E-2</v>
      </c>
      <c r="Y1264" s="3">
        <f>VLOOKUP(K1264,SSP!$B$2:$D$113,3,FALSE)</f>
        <v>0.31000000000000155</v>
      </c>
      <c r="Z1264" s="3">
        <f>EXP(Ferez!$B$8+Ferez!$B$9*LN(X1264)+Ferez!$B$10*LN(O1264)+Ferez!$B$11*LN(Y1264))</f>
        <v>19.956346595214885</v>
      </c>
      <c r="AA1264" s="3">
        <f>EXP(Ferez!$C$8+Ferez!$C$9*LN(Z1264))</f>
        <v>6.9100179067701406</v>
      </c>
      <c r="AB1264" s="3">
        <f>Ferez!$D$8+Ferez!$D$9*Z1264+Ferez!$D$10*AA1264</f>
        <v>2.2425984507556613</v>
      </c>
      <c r="AC1264" s="3">
        <f t="shared" si="180"/>
        <v>29.108962952740686</v>
      </c>
      <c r="AD1264" s="3">
        <f>AC1264*Ferez!$D$19</f>
        <v>14.554481476370343</v>
      </c>
      <c r="AE1264" s="3">
        <f>(AD1264/1000)*(10000/Ferez!$D$21)</f>
        <v>0.36386203690925861</v>
      </c>
      <c r="AF1264" s="3">
        <f t="shared" si="181"/>
        <v>22.198945045970547</v>
      </c>
      <c r="AG1264" s="3">
        <f>AF1264*Ferez!$D$19</f>
        <v>11.099472522985273</v>
      </c>
      <c r="AH1264" s="3">
        <f>(AG1264/1000)*(10000/Ferez!$D$21)</f>
        <v>0.27748681307463186</v>
      </c>
      <c r="AI1264" s="3">
        <f>AE1264*Ferez!$D$20</f>
        <v>1.3341608020006148</v>
      </c>
    </row>
    <row r="1265" spans="1:35" x14ac:dyDescent="0.25">
      <c r="A1265" s="4">
        <v>1980</v>
      </c>
      <c r="B1265" s="21" t="s">
        <v>3522</v>
      </c>
      <c r="C1265" s="104">
        <v>6</v>
      </c>
      <c r="D1265" s="22" t="s">
        <v>2985</v>
      </c>
      <c r="E1265" s="100">
        <v>42719</v>
      </c>
      <c r="F1265" s="100">
        <v>44204</v>
      </c>
      <c r="G1265" s="105">
        <v>4.0999999999999996</v>
      </c>
      <c r="H1265" s="20" t="s">
        <v>3022</v>
      </c>
      <c r="I1265" s="20" t="s">
        <v>3027</v>
      </c>
      <c r="J1265" s="13">
        <v>3890</v>
      </c>
      <c r="K1265" t="s">
        <v>79</v>
      </c>
      <c r="L1265" t="s">
        <v>78</v>
      </c>
      <c r="M1265" s="20" t="str">
        <f t="shared" si="175"/>
        <v>S</v>
      </c>
      <c r="N1265" s="3">
        <v>7.8</v>
      </c>
      <c r="O1265" s="23">
        <f t="shared" si="176"/>
        <v>4.5999999999999996</v>
      </c>
      <c r="P1265" s="3">
        <v>14.5</v>
      </c>
      <c r="Q1265" s="3">
        <f>VLOOKUP(J1265,Aux_H_adj!$X$2:$Y$922,2,FALSE)</f>
        <v>12</v>
      </c>
      <c r="R1265" s="3">
        <f>VLOOKUP(J1265,Aux_H_adj!$X$2:$Z$922,3,FALSE)</f>
        <v>38.5</v>
      </c>
      <c r="S1265" s="3">
        <f t="shared" si="173"/>
        <v>4.6154933496649653</v>
      </c>
      <c r="T1265" s="3">
        <v>71</v>
      </c>
      <c r="U1265" s="23">
        <f t="shared" si="177"/>
        <v>17.68</v>
      </c>
      <c r="V1265" s="3">
        <f t="shared" si="174"/>
        <v>5.6277187877294192</v>
      </c>
      <c r="W1265" s="27">
        <f t="shared" si="178"/>
        <v>1.6999999999999999E-3</v>
      </c>
      <c r="X1265" s="27">
        <f t="shared" si="179"/>
        <v>2.5000000000000001E-3</v>
      </c>
      <c r="Y1265" s="3">
        <f>VLOOKUP(K1265,SSP!$B$2:$D$113,3,FALSE)</f>
        <v>0.31000000000000155</v>
      </c>
      <c r="Z1265" s="3">
        <f>EXP(Ferez!$B$8+Ferez!$B$9*LN(X1265)+Ferez!$B$10*LN(O1265)+Ferez!$B$11*LN(Y1265))</f>
        <v>1.9099133784916031</v>
      </c>
      <c r="AA1265" s="3">
        <f>EXP(Ferez!$C$8+Ferez!$C$9*LN(Z1265))</f>
        <v>1.2116069571095831</v>
      </c>
      <c r="AB1265" s="3">
        <f>Ferez!$D$8+Ferez!$D$9*Z1265+Ferez!$D$10*AA1265</f>
        <v>0.51402369284626392</v>
      </c>
      <c r="AC1265" s="3">
        <f t="shared" si="180"/>
        <v>3.6355440284474501</v>
      </c>
      <c r="AD1265" s="3">
        <f>AC1265*Ferez!$D$19</f>
        <v>1.817772014223725</v>
      </c>
      <c r="AE1265" s="3">
        <f>(AD1265/1000)*(10000/Ferez!$D$21)</f>
        <v>4.5444300355593131E-2</v>
      </c>
      <c r="AF1265" s="3">
        <f t="shared" si="181"/>
        <v>2.4239370713378672</v>
      </c>
      <c r="AG1265" s="3">
        <f>AF1265*Ferez!$D$19</f>
        <v>1.2119685356689336</v>
      </c>
      <c r="AH1265" s="3">
        <f>(AG1265/1000)*(10000/Ferez!$D$21)</f>
        <v>3.029921339172334E-2</v>
      </c>
      <c r="AI1265" s="3">
        <f>AE1265*Ferez!$D$20</f>
        <v>0.16662910130384148</v>
      </c>
    </row>
    <row r="1266" spans="1:35" x14ac:dyDescent="0.25">
      <c r="A1266" s="4">
        <v>1981</v>
      </c>
      <c r="B1266" s="21" t="s">
        <v>3522</v>
      </c>
      <c r="C1266" s="104">
        <v>6</v>
      </c>
      <c r="D1266" s="22" t="s">
        <v>2985</v>
      </c>
      <c r="E1266" s="100">
        <v>42719</v>
      </c>
      <c r="F1266" s="100">
        <v>44204</v>
      </c>
      <c r="G1266" s="105">
        <v>4.0999999999999996</v>
      </c>
      <c r="H1266" s="20" t="s">
        <v>3022</v>
      </c>
      <c r="I1266" s="20" t="s">
        <v>3028</v>
      </c>
      <c r="J1266" s="13">
        <v>3890</v>
      </c>
      <c r="K1266" t="s">
        <v>79</v>
      </c>
      <c r="L1266" t="s">
        <v>78</v>
      </c>
      <c r="M1266" s="20" t="str">
        <f t="shared" si="175"/>
        <v>S</v>
      </c>
      <c r="N1266" s="3">
        <v>7.8</v>
      </c>
      <c r="O1266" s="23">
        <f t="shared" si="176"/>
        <v>4.01</v>
      </c>
      <c r="P1266" s="3">
        <v>12</v>
      </c>
      <c r="Q1266" s="3">
        <f>VLOOKUP(J1266,Aux_H_adj!$X$2:$Y$922,2,FALSE)</f>
        <v>12</v>
      </c>
      <c r="R1266" s="3">
        <f>VLOOKUP(J1266,Aux_H_adj!$X$2:$Z$922,3,FALSE)</f>
        <v>38.5</v>
      </c>
      <c r="S1266" s="3">
        <f t="shared" si="173"/>
        <v>3.8197186342054881</v>
      </c>
      <c r="T1266" s="3">
        <v>71</v>
      </c>
      <c r="U1266" s="23">
        <f t="shared" si="177"/>
        <v>14.63</v>
      </c>
      <c r="V1266" s="3">
        <f t="shared" si="174"/>
        <v>4.656873634868858</v>
      </c>
      <c r="W1266" s="27">
        <f t="shared" si="178"/>
        <v>1.1000000000000001E-3</v>
      </c>
      <c r="X1266" s="27">
        <f t="shared" si="179"/>
        <v>1.6999999999999999E-3</v>
      </c>
      <c r="Y1266" s="3">
        <f>VLOOKUP(K1266,SSP!$B$2:$D$113,3,FALSE)</f>
        <v>0.31000000000000155</v>
      </c>
      <c r="Z1266" s="3">
        <f>EXP(Ferez!$B$8+Ferez!$B$9*LN(X1266)+Ferez!$B$10*LN(O1266)+Ferez!$B$11*LN(Y1266))</f>
        <v>1.1625940349711135</v>
      </c>
      <c r="AA1266" s="3">
        <f>EXP(Ferez!$C$8+Ferez!$C$9*LN(Z1266))</f>
        <v>0.83830822115717285</v>
      </c>
      <c r="AB1266" s="3">
        <f>Ferez!$D$8+Ferez!$D$9*Z1266+Ferez!$D$10*AA1266</f>
        <v>0.45428175741362525</v>
      </c>
      <c r="AC1266" s="3">
        <f t="shared" si="180"/>
        <v>2.4551840135419116</v>
      </c>
      <c r="AD1266" s="3">
        <f>AC1266*Ferez!$D$19</f>
        <v>1.2275920067709558</v>
      </c>
      <c r="AE1266" s="3">
        <f>(AD1266/1000)*(10000/Ferez!$D$21)</f>
        <v>3.0689800169273893E-2</v>
      </c>
      <c r="AF1266" s="3">
        <f t="shared" si="181"/>
        <v>1.6168757923847388</v>
      </c>
      <c r="AG1266" s="3">
        <f>AF1266*Ferez!$D$19</f>
        <v>0.80843789619236939</v>
      </c>
      <c r="AH1266" s="3">
        <f>(AG1266/1000)*(10000/Ferez!$D$21)</f>
        <v>2.0210947404809235E-2</v>
      </c>
      <c r="AI1266" s="3">
        <f>AE1266*Ferez!$D$20</f>
        <v>0.1125292672873376</v>
      </c>
    </row>
    <row r="1267" spans="1:35" x14ac:dyDescent="0.25">
      <c r="A1267" s="4">
        <v>1975</v>
      </c>
      <c r="B1267" s="21" t="s">
        <v>3522</v>
      </c>
      <c r="C1267" s="104">
        <v>6</v>
      </c>
      <c r="D1267" s="22" t="s">
        <v>2985</v>
      </c>
      <c r="E1267" s="100">
        <v>42719</v>
      </c>
      <c r="F1267" s="100">
        <v>44204</v>
      </c>
      <c r="G1267" s="105">
        <v>4.0999999999999996</v>
      </c>
      <c r="H1267" s="20" t="s">
        <v>3020</v>
      </c>
      <c r="I1267" s="20" t="s">
        <v>3021</v>
      </c>
      <c r="J1267" s="13">
        <v>3891</v>
      </c>
      <c r="K1267" t="s">
        <v>200</v>
      </c>
      <c r="L1267" t="s">
        <v>226</v>
      </c>
      <c r="M1267" s="20" t="str">
        <f t="shared" si="175"/>
        <v>N</v>
      </c>
      <c r="N1267" s="3">
        <v>4.3</v>
      </c>
      <c r="O1267" s="23">
        <f t="shared" si="176"/>
        <v>4.3</v>
      </c>
      <c r="P1267" s="3">
        <v>16.3</v>
      </c>
      <c r="Q1267" s="3">
        <f>VLOOKUP(J1267,Aux_H_adj!$X$2:$Y$922,2,FALSE)</f>
        <v>16.3</v>
      </c>
      <c r="R1267" s="3">
        <f>VLOOKUP(J1267,Aux_H_adj!$X$2:$Z$922,3,FALSE)</f>
        <v>16.3</v>
      </c>
      <c r="S1267" s="3">
        <f t="shared" si="173"/>
        <v>5.1884511447957884</v>
      </c>
      <c r="T1267" s="3">
        <v>22.2</v>
      </c>
      <c r="U1267" s="23">
        <f t="shared" si="177"/>
        <v>22.2</v>
      </c>
      <c r="V1267" s="3">
        <f t="shared" si="174"/>
        <v>7.066479473280153</v>
      </c>
      <c r="W1267" s="27">
        <f t="shared" si="178"/>
        <v>2.0999999999999999E-3</v>
      </c>
      <c r="X1267" s="27">
        <f t="shared" si="179"/>
        <v>3.8999999999999998E-3</v>
      </c>
      <c r="Y1267" s="3">
        <f>VLOOKUP(K1267,SSP!$B$2:$D$113,3,FALSE)</f>
        <v>0.45</v>
      </c>
      <c r="Z1267" s="3">
        <f>EXP(Ferez!$B$8+Ferez!$B$9*LN(X1267)+Ferez!$B$10*LN(O1267)+Ferez!$B$11*LN(Y1267))</f>
        <v>3.9883154330574131</v>
      </c>
      <c r="AA1267" s="3">
        <f>EXP(Ferez!$C$8+Ferez!$C$9*LN(Z1267))</f>
        <v>2.092309031232515</v>
      </c>
      <c r="AB1267" s="3">
        <f>Ferez!$D$8+Ferez!$D$9*Z1267+Ferez!$D$10*AA1267</f>
        <v>0.69375379674752491</v>
      </c>
      <c r="AC1267" s="3">
        <f t="shared" si="180"/>
        <v>6.7743782610374526</v>
      </c>
      <c r="AD1267" s="3">
        <f>AC1267*Ferez!$D$19</f>
        <v>3.3871891305187263</v>
      </c>
      <c r="AE1267" s="3">
        <f>(AD1267/1000)*(10000/Ferez!$D$21)</f>
        <v>8.4679728262968157E-2</v>
      </c>
      <c r="AF1267" s="3">
        <f t="shared" si="181"/>
        <v>4.682069229804938</v>
      </c>
      <c r="AG1267" s="3">
        <f>AF1267*Ferez!$D$19</f>
        <v>2.341034614902469</v>
      </c>
      <c r="AH1267" s="3">
        <f>(AG1267/1000)*(10000/Ferez!$D$21)</f>
        <v>5.8525865372561721E-2</v>
      </c>
      <c r="AI1267" s="3">
        <f>AE1267*Ferez!$D$20</f>
        <v>0.31049233696421658</v>
      </c>
    </row>
    <row r="1268" spans="1:35" x14ac:dyDescent="0.25">
      <c r="A1268" s="4">
        <v>1973</v>
      </c>
      <c r="B1268" s="21" t="s">
        <v>3522</v>
      </c>
      <c r="C1268" s="104">
        <v>6</v>
      </c>
      <c r="D1268" s="22" t="s">
        <v>2985</v>
      </c>
      <c r="E1268" s="100">
        <v>42719</v>
      </c>
      <c r="F1268" s="100">
        <v>44204</v>
      </c>
      <c r="G1268" s="105">
        <v>4.0999999999999996</v>
      </c>
      <c r="H1268" s="20" t="s">
        <v>3017</v>
      </c>
      <c r="I1268" s="20" t="s">
        <v>3018</v>
      </c>
      <c r="J1268" s="13">
        <v>3892</v>
      </c>
      <c r="K1268" t="s">
        <v>200</v>
      </c>
      <c r="L1268" t="s">
        <v>226</v>
      </c>
      <c r="M1268" s="20" t="str">
        <f t="shared" si="175"/>
        <v>S</v>
      </c>
      <c r="N1268" s="3">
        <v>5</v>
      </c>
      <c r="O1268" s="23">
        <f t="shared" si="176"/>
        <v>5</v>
      </c>
      <c r="P1268" s="3">
        <v>22.7</v>
      </c>
      <c r="Q1268" s="3">
        <f>VLOOKUP(J1268,Aux_H_adj!$X$2:$Y$922,2,FALSE)</f>
        <v>22</v>
      </c>
      <c r="R1268" s="3">
        <f>VLOOKUP(J1268,Aux_H_adj!$X$2:$Z$922,3,FALSE)</f>
        <v>22.7</v>
      </c>
      <c r="S1268" s="3">
        <f t="shared" si="173"/>
        <v>7.2256344163720483</v>
      </c>
      <c r="T1268" s="3">
        <v>40.700000000000003</v>
      </c>
      <c r="U1268" s="23">
        <f t="shared" si="177"/>
        <v>27.67</v>
      </c>
      <c r="V1268" s="3">
        <f t="shared" si="174"/>
        <v>8.8076345507054885</v>
      </c>
      <c r="W1268" s="27">
        <f t="shared" si="178"/>
        <v>4.1000000000000003E-3</v>
      </c>
      <c r="X1268" s="27">
        <f t="shared" si="179"/>
        <v>6.1000000000000004E-3</v>
      </c>
      <c r="Y1268" s="3">
        <f>VLOOKUP(K1268,SSP!$B$2:$D$113,3,FALSE)</f>
        <v>0.45</v>
      </c>
      <c r="Z1268" s="3">
        <f>EXP(Ferez!$B$8+Ferez!$B$9*LN(X1268)+Ferez!$B$10*LN(O1268)+Ferez!$B$11*LN(Y1268))</f>
        <v>7.0361689276540007</v>
      </c>
      <c r="AA1268" s="3">
        <f>EXP(Ferez!$C$8+Ferez!$C$9*LN(Z1268))</f>
        <v>3.18827760143893</v>
      </c>
      <c r="AB1268" s="3">
        <f>Ferez!$D$8+Ferez!$D$9*Z1268+Ferez!$D$10*AA1268</f>
        <v>0.97417584499465404</v>
      </c>
      <c r="AC1268" s="3">
        <f t="shared" si="180"/>
        <v>11.198622374087584</v>
      </c>
      <c r="AD1268" s="3">
        <f>AC1268*Ferez!$D$19</f>
        <v>5.5993111870437922</v>
      </c>
      <c r="AE1268" s="3">
        <f>(AD1268/1000)*(10000/Ferez!$D$21)</f>
        <v>0.13998277967609479</v>
      </c>
      <c r="AF1268" s="3">
        <f t="shared" si="181"/>
        <v>8.0103447726486543</v>
      </c>
      <c r="AG1268" s="3">
        <f>AF1268*Ferez!$D$19</f>
        <v>4.0051723863243271</v>
      </c>
      <c r="AH1268" s="3">
        <f>(AG1268/1000)*(10000/Ferez!$D$21)</f>
        <v>0.10012930965810818</v>
      </c>
      <c r="AI1268" s="3">
        <f>AE1268*Ferez!$D$20</f>
        <v>0.51327019214568093</v>
      </c>
    </row>
    <row r="1269" spans="1:35" x14ac:dyDescent="0.25">
      <c r="A1269" s="4">
        <v>1974</v>
      </c>
      <c r="B1269" s="21" t="s">
        <v>3522</v>
      </c>
      <c r="C1269" s="104">
        <v>6</v>
      </c>
      <c r="D1269" s="22" t="s">
        <v>2985</v>
      </c>
      <c r="E1269" s="100">
        <v>42719</v>
      </c>
      <c r="F1269" s="100">
        <v>44204</v>
      </c>
      <c r="G1269" s="105">
        <v>4.0999999999999996</v>
      </c>
      <c r="H1269" s="20" t="s">
        <v>3017</v>
      </c>
      <c r="I1269" s="20" t="s">
        <v>3019</v>
      </c>
      <c r="J1269" s="13">
        <v>3892</v>
      </c>
      <c r="K1269" t="s">
        <v>200</v>
      </c>
      <c r="L1269" t="s">
        <v>226</v>
      </c>
      <c r="M1269" s="20" t="str">
        <f t="shared" si="175"/>
        <v>S</v>
      </c>
      <c r="N1269" s="3">
        <v>5</v>
      </c>
      <c r="O1269" s="23">
        <f t="shared" si="176"/>
        <v>5</v>
      </c>
      <c r="P1269" s="3">
        <v>22</v>
      </c>
      <c r="Q1269" s="3">
        <f>VLOOKUP(J1269,Aux_H_adj!$X$2:$Y$922,2,FALSE)</f>
        <v>22</v>
      </c>
      <c r="R1269" s="3">
        <f>VLOOKUP(J1269,Aux_H_adj!$X$2:$Z$922,3,FALSE)</f>
        <v>22.7</v>
      </c>
      <c r="S1269" s="3">
        <f t="shared" si="173"/>
        <v>7.0028174960433951</v>
      </c>
      <c r="T1269" s="3">
        <v>40.700000000000003</v>
      </c>
      <c r="U1269" s="23">
        <f t="shared" si="177"/>
        <v>26.82</v>
      </c>
      <c r="V1269" s="3">
        <f t="shared" si="174"/>
        <v>8.5370711474492662</v>
      </c>
      <c r="W1269" s="27">
        <f t="shared" si="178"/>
        <v>3.8999999999999998E-3</v>
      </c>
      <c r="X1269" s="27">
        <f t="shared" si="179"/>
        <v>5.7000000000000002E-3</v>
      </c>
      <c r="Y1269" s="3">
        <f>VLOOKUP(K1269,SSP!$B$2:$D$113,3,FALSE)</f>
        <v>0.45</v>
      </c>
      <c r="Z1269" s="3">
        <f>EXP(Ferez!$B$8+Ferez!$B$9*LN(X1269)+Ferez!$B$10*LN(O1269)+Ferez!$B$11*LN(Y1269))</f>
        <v>6.5993789851724518</v>
      </c>
      <c r="AA1269" s="3">
        <f>EXP(Ferez!$C$8+Ferez!$C$9*LN(Z1269))</f>
        <v>3.0402180806744021</v>
      </c>
      <c r="AB1269" s="3">
        <f>Ferez!$D$8+Ferez!$D$9*Z1269+Ferez!$D$10*AA1269</f>
        <v>0.93321200605031629</v>
      </c>
      <c r="AC1269" s="3">
        <f t="shared" si="180"/>
        <v>10.57280907189717</v>
      </c>
      <c r="AD1269" s="3">
        <f>AC1269*Ferez!$D$19</f>
        <v>5.2864045359485852</v>
      </c>
      <c r="AE1269" s="3">
        <f>(AD1269/1000)*(10000/Ferez!$D$21)</f>
        <v>0.13216011339871461</v>
      </c>
      <c r="AF1269" s="3">
        <f t="shared" si="181"/>
        <v>7.5325909912227678</v>
      </c>
      <c r="AG1269" s="3">
        <f>AF1269*Ferez!$D$19</f>
        <v>3.7662954956113839</v>
      </c>
      <c r="AH1269" s="3">
        <f>(AG1269/1000)*(10000/Ferez!$D$21)</f>
        <v>9.4157387390284591E-2</v>
      </c>
      <c r="AI1269" s="3">
        <f>AE1269*Ferez!$D$20</f>
        <v>0.48458708246195353</v>
      </c>
    </row>
    <row r="1270" spans="1:35" x14ac:dyDescent="0.25">
      <c r="A1270" s="4">
        <v>1972</v>
      </c>
      <c r="B1270" s="21" t="s">
        <v>3522</v>
      </c>
      <c r="C1270" s="104">
        <v>6</v>
      </c>
      <c r="D1270" s="22" t="s">
        <v>2985</v>
      </c>
      <c r="E1270" s="100">
        <v>42719</v>
      </c>
      <c r="F1270" s="100">
        <v>44204</v>
      </c>
      <c r="G1270" s="105">
        <v>4.0999999999999996</v>
      </c>
      <c r="H1270" s="20" t="s">
        <v>3015</v>
      </c>
      <c r="I1270" s="20" t="s">
        <v>3016</v>
      </c>
      <c r="J1270" s="13">
        <v>3893</v>
      </c>
      <c r="K1270" t="s">
        <v>94</v>
      </c>
      <c r="L1270" t="s">
        <v>93</v>
      </c>
      <c r="M1270" s="20" t="str">
        <f t="shared" si="175"/>
        <v>N</v>
      </c>
      <c r="N1270" s="3">
        <v>4.2</v>
      </c>
      <c r="O1270" s="23">
        <f t="shared" si="176"/>
        <v>4.2</v>
      </c>
      <c r="P1270" s="3">
        <v>17.2</v>
      </c>
      <c r="Q1270" s="3">
        <f>VLOOKUP(J1270,Aux_H_adj!$X$2:$Y$922,2,FALSE)</f>
        <v>17.2</v>
      </c>
      <c r="R1270" s="3">
        <f>VLOOKUP(J1270,Aux_H_adj!$X$2:$Z$922,3,FALSE)</f>
        <v>17.2</v>
      </c>
      <c r="S1270" s="3">
        <f t="shared" si="173"/>
        <v>5.4749300423611995</v>
      </c>
      <c r="T1270" s="3">
        <v>26</v>
      </c>
      <c r="U1270" s="23">
        <f t="shared" si="177"/>
        <v>26</v>
      </c>
      <c r="V1270" s="3">
        <f t="shared" si="174"/>
        <v>8.2760570407785572</v>
      </c>
      <c r="W1270" s="27">
        <f t="shared" si="178"/>
        <v>2.3999999999999998E-3</v>
      </c>
      <c r="X1270" s="27">
        <f t="shared" si="179"/>
        <v>5.4000000000000003E-3</v>
      </c>
      <c r="Y1270" s="3">
        <f>VLOOKUP(K1270,SSP!$B$2:$D$113,3,FALSE)</f>
        <v>0.48</v>
      </c>
      <c r="Z1270" s="3">
        <f>EXP(Ferez!$B$8+Ferez!$B$9*LN(X1270)+Ferez!$B$10*LN(O1270)+Ferez!$B$11*LN(Y1270))</f>
        <v>5.6645170649270584</v>
      </c>
      <c r="AA1270" s="3">
        <f>EXP(Ferez!$C$8+Ferez!$C$9*LN(Z1270))</f>
        <v>2.714452923660549</v>
      </c>
      <c r="AB1270" s="3">
        <f>Ferez!$D$8+Ferez!$D$9*Z1270+Ferez!$D$10*AA1270</f>
        <v>0.84630211307866487</v>
      </c>
      <c r="AC1270" s="3">
        <f t="shared" si="180"/>
        <v>9.2252721016662722</v>
      </c>
      <c r="AD1270" s="3">
        <f>AC1270*Ferez!$D$19</f>
        <v>4.6126360508331361</v>
      </c>
      <c r="AE1270" s="3">
        <f>(AD1270/1000)*(10000/Ferez!$D$21)</f>
        <v>0.1153159012708284</v>
      </c>
      <c r="AF1270" s="3">
        <f t="shared" si="181"/>
        <v>6.5108191780057236</v>
      </c>
      <c r="AG1270" s="3">
        <f>AF1270*Ferez!$D$19</f>
        <v>3.2554095890028618</v>
      </c>
      <c r="AH1270" s="3">
        <f>(AG1270/1000)*(10000/Ferez!$D$21)</f>
        <v>8.1385239725071556E-2</v>
      </c>
      <c r="AI1270" s="3">
        <f>AE1270*Ferez!$D$20</f>
        <v>0.42282497132637076</v>
      </c>
    </row>
    <row r="1271" spans="1:35" x14ac:dyDescent="0.25">
      <c r="A1271" s="4">
        <v>1967</v>
      </c>
      <c r="B1271" s="21" t="s">
        <v>3522</v>
      </c>
      <c r="C1271" s="104">
        <v>6</v>
      </c>
      <c r="D1271" s="22" t="s">
        <v>2985</v>
      </c>
      <c r="E1271" s="100">
        <v>42719</v>
      </c>
      <c r="F1271" s="100">
        <v>44204</v>
      </c>
      <c r="G1271" s="105">
        <v>4.0999999999999996</v>
      </c>
      <c r="H1271" s="20" t="s">
        <v>3009</v>
      </c>
      <c r="I1271" s="20" t="s">
        <v>3010</v>
      </c>
      <c r="J1271" s="13">
        <v>3894</v>
      </c>
      <c r="K1271" t="s">
        <v>79</v>
      </c>
      <c r="L1271" t="s">
        <v>78</v>
      </c>
      <c r="M1271" s="20" t="str">
        <f t="shared" si="175"/>
        <v>S</v>
      </c>
      <c r="N1271" s="3">
        <v>6.7</v>
      </c>
      <c r="O1271" s="23">
        <f t="shared" si="176"/>
        <v>6.7</v>
      </c>
      <c r="P1271" s="3">
        <v>31</v>
      </c>
      <c r="Q1271" s="3">
        <f>VLOOKUP(J1271,Aux_H_adj!$X$2:$Y$922,2,FALSE)</f>
        <v>21</v>
      </c>
      <c r="R1271" s="3">
        <f>VLOOKUP(J1271,Aux_H_adj!$X$2:$Z$922,3,FALSE)</f>
        <v>31</v>
      </c>
      <c r="S1271" s="3">
        <f t="shared" si="173"/>
        <v>9.8676064716975116</v>
      </c>
      <c r="T1271" s="3">
        <v>91</v>
      </c>
      <c r="U1271" s="23">
        <f t="shared" si="177"/>
        <v>37.79</v>
      </c>
      <c r="V1271" s="3">
        <f t="shared" si="174"/>
        <v>12.02893059888545</v>
      </c>
      <c r="W1271" s="27">
        <f t="shared" si="178"/>
        <v>7.6E-3</v>
      </c>
      <c r="X1271" s="27">
        <f t="shared" si="179"/>
        <v>1.14E-2</v>
      </c>
      <c r="Y1271" s="3">
        <f>VLOOKUP(K1271,SSP!$B$2:$D$113,3,FALSE)</f>
        <v>0.31000000000000155</v>
      </c>
      <c r="Z1271" s="3">
        <f>EXP(Ferez!$B$8+Ferez!$B$9*LN(X1271)+Ferez!$B$10*LN(O1271)+Ferez!$B$11*LN(Y1271))</f>
        <v>11.500594142656325</v>
      </c>
      <c r="AA1271" s="3">
        <f>EXP(Ferez!$C$8+Ferez!$C$9*LN(Z1271))</f>
        <v>4.5907185672105353</v>
      </c>
      <c r="AB1271" s="3">
        <f>Ferez!$D$8+Ferez!$D$9*Z1271+Ferez!$D$10*AA1271</f>
        <v>1.4024263306232623</v>
      </c>
      <c r="AC1271" s="3">
        <f t="shared" si="180"/>
        <v>17.493739040490127</v>
      </c>
      <c r="AD1271" s="3">
        <f>AC1271*Ferez!$D$19</f>
        <v>8.7468695202450633</v>
      </c>
      <c r="AE1271" s="3">
        <f>(AD1271/1000)*(10000/Ferez!$D$21)</f>
        <v>0.21867173800612658</v>
      </c>
      <c r="AF1271" s="3">
        <f t="shared" si="181"/>
        <v>12.903020473279588</v>
      </c>
      <c r="AG1271" s="3">
        <f>AF1271*Ferez!$D$19</f>
        <v>6.4515102366397938</v>
      </c>
      <c r="AH1271" s="3">
        <f>(AG1271/1000)*(10000/Ferez!$D$21)</f>
        <v>0.16128775591599484</v>
      </c>
      <c r="AI1271" s="3">
        <f>AE1271*Ferez!$D$20</f>
        <v>0.80179637268913073</v>
      </c>
    </row>
    <row r="1272" spans="1:35" x14ac:dyDescent="0.25">
      <c r="A1272" s="4">
        <v>1968</v>
      </c>
      <c r="B1272" s="21" t="s">
        <v>3522</v>
      </c>
      <c r="C1272" s="104">
        <v>6</v>
      </c>
      <c r="D1272" s="22" t="s">
        <v>2985</v>
      </c>
      <c r="E1272" s="100">
        <v>42719</v>
      </c>
      <c r="F1272" s="100">
        <v>44204</v>
      </c>
      <c r="G1272" s="105">
        <v>4.0999999999999996</v>
      </c>
      <c r="H1272" s="20" t="s">
        <v>3009</v>
      </c>
      <c r="I1272" s="20" t="s">
        <v>3011</v>
      </c>
      <c r="J1272" s="13">
        <v>3894</v>
      </c>
      <c r="K1272" t="s">
        <v>79</v>
      </c>
      <c r="L1272" t="s">
        <v>78</v>
      </c>
      <c r="M1272" s="20" t="str">
        <f t="shared" si="175"/>
        <v>S</v>
      </c>
      <c r="N1272" s="3">
        <v>6.7</v>
      </c>
      <c r="O1272" s="23">
        <f t="shared" si="176"/>
        <v>5.75</v>
      </c>
      <c r="P1272" s="3">
        <v>21</v>
      </c>
      <c r="Q1272" s="3">
        <f>VLOOKUP(J1272,Aux_H_adj!$X$2:$Y$922,2,FALSE)</f>
        <v>21</v>
      </c>
      <c r="R1272" s="3">
        <f>VLOOKUP(J1272,Aux_H_adj!$X$2:$Z$922,3,FALSE)</f>
        <v>31</v>
      </c>
      <c r="S1272" s="3">
        <f t="shared" si="173"/>
        <v>6.6845076098596046</v>
      </c>
      <c r="T1272" s="3">
        <v>91</v>
      </c>
      <c r="U1272" s="23">
        <f t="shared" si="177"/>
        <v>25.6</v>
      </c>
      <c r="V1272" s="3">
        <f t="shared" si="174"/>
        <v>8.1487330863050413</v>
      </c>
      <c r="W1272" s="27">
        <f t="shared" si="178"/>
        <v>3.5000000000000001E-3</v>
      </c>
      <c r="X1272" s="27">
        <f t="shared" si="179"/>
        <v>5.1999999999999998E-3</v>
      </c>
      <c r="Y1272" s="3">
        <f>VLOOKUP(K1272,SSP!$B$2:$D$113,3,FALSE)</f>
        <v>0.31000000000000155</v>
      </c>
      <c r="Z1272" s="3">
        <f>EXP(Ferez!$B$8+Ferez!$B$9*LN(X1272)+Ferez!$B$10*LN(O1272)+Ferez!$B$11*LN(Y1272))</f>
        <v>4.728686352670497</v>
      </c>
      <c r="AA1272" s="3">
        <f>EXP(Ferez!$C$8+Ferez!$C$9*LN(Z1272))</f>
        <v>2.3740795132589323</v>
      </c>
      <c r="AB1272" s="3">
        <f>Ferez!$D$8+Ferez!$D$9*Z1272+Ferez!$D$10*AA1272</f>
        <v>0.76053257260881257</v>
      </c>
      <c r="AC1272" s="3">
        <f t="shared" si="180"/>
        <v>7.8632984385382416</v>
      </c>
      <c r="AD1272" s="3">
        <f>AC1272*Ferez!$D$19</f>
        <v>3.9316492192691208</v>
      </c>
      <c r="AE1272" s="3">
        <f>(AD1272/1000)*(10000/Ferez!$D$21)</f>
        <v>9.8291230481728026E-2</v>
      </c>
      <c r="AF1272" s="3">
        <f t="shared" si="181"/>
        <v>5.4892189252793093</v>
      </c>
      <c r="AG1272" s="3">
        <f>AF1272*Ferez!$D$19</f>
        <v>2.7446094626396547</v>
      </c>
      <c r="AH1272" s="3">
        <f>(AG1272/1000)*(10000/Ferez!$D$21)</f>
        <v>6.8615236565991375E-2</v>
      </c>
      <c r="AI1272" s="3">
        <f>AE1272*Ferez!$D$20</f>
        <v>0.36040117843300273</v>
      </c>
    </row>
    <row r="1273" spans="1:35" x14ac:dyDescent="0.25">
      <c r="A1273" s="4">
        <v>1969</v>
      </c>
      <c r="B1273" s="21" t="s">
        <v>3522</v>
      </c>
      <c r="C1273" s="104">
        <v>6</v>
      </c>
      <c r="D1273" s="22" t="s">
        <v>2985</v>
      </c>
      <c r="E1273" s="100">
        <v>42719</v>
      </c>
      <c r="F1273" s="100">
        <v>44204</v>
      </c>
      <c r="G1273" s="105">
        <v>4.0999999999999996</v>
      </c>
      <c r="H1273" s="20" t="s">
        <v>3009</v>
      </c>
      <c r="I1273" s="20" t="s">
        <v>3012</v>
      </c>
      <c r="J1273" s="13">
        <v>3894</v>
      </c>
      <c r="K1273" t="s">
        <v>79</v>
      </c>
      <c r="L1273" t="s">
        <v>78</v>
      </c>
      <c r="M1273" s="20" t="str">
        <f t="shared" si="175"/>
        <v>S</v>
      </c>
      <c r="N1273" s="3">
        <v>6.7</v>
      </c>
      <c r="O1273" s="23">
        <f t="shared" si="176"/>
        <v>5.8</v>
      </c>
      <c r="P1273" s="3">
        <v>21.3</v>
      </c>
      <c r="Q1273" s="3">
        <f>VLOOKUP(J1273,Aux_H_adj!$X$2:$Y$922,2,FALSE)</f>
        <v>21</v>
      </c>
      <c r="R1273" s="3">
        <f>VLOOKUP(J1273,Aux_H_adj!$X$2:$Z$922,3,FALSE)</f>
        <v>31</v>
      </c>
      <c r="S1273" s="3">
        <f t="shared" si="173"/>
        <v>6.7800005757147419</v>
      </c>
      <c r="T1273" s="3">
        <v>91</v>
      </c>
      <c r="U1273" s="23">
        <f t="shared" si="177"/>
        <v>25.97</v>
      </c>
      <c r="V1273" s="3">
        <f t="shared" si="174"/>
        <v>8.2665077441930439</v>
      </c>
      <c r="W1273" s="27">
        <f t="shared" si="178"/>
        <v>3.5999999999999999E-3</v>
      </c>
      <c r="X1273" s="27">
        <f t="shared" si="179"/>
        <v>5.4000000000000003E-3</v>
      </c>
      <c r="Y1273" s="3">
        <f>VLOOKUP(K1273,SSP!$B$2:$D$113,3,FALSE)</f>
        <v>0.31000000000000155</v>
      </c>
      <c r="Z1273" s="3">
        <f>EXP(Ferez!$B$8+Ferez!$B$9*LN(X1273)+Ferez!$B$10*LN(O1273)+Ferez!$B$11*LN(Y1273))</f>
        <v>4.9413286391542961</v>
      </c>
      <c r="AA1273" s="3">
        <f>EXP(Ferez!$C$8+Ferez!$C$9*LN(Z1273))</f>
        <v>2.4528403625875312</v>
      </c>
      <c r="AB1273" s="3">
        <f>Ferez!$D$8+Ferez!$D$9*Z1273+Ferez!$D$10*AA1273</f>
        <v>0.77989893984007308</v>
      </c>
      <c r="AC1273" s="3">
        <f t="shared" si="180"/>
        <v>8.1740679415819013</v>
      </c>
      <c r="AD1273" s="3">
        <f>AC1273*Ferez!$D$19</f>
        <v>4.0870339707909507</v>
      </c>
      <c r="AE1273" s="3">
        <f>(AD1273/1000)*(10000/Ferez!$D$21)</f>
        <v>0.10217584926977376</v>
      </c>
      <c r="AF1273" s="3">
        <f t="shared" si="181"/>
        <v>5.7212275789943696</v>
      </c>
      <c r="AG1273" s="3">
        <f>AF1273*Ferez!$D$19</f>
        <v>2.8606137894971848</v>
      </c>
      <c r="AH1273" s="3">
        <f>(AG1273/1000)*(10000/Ferez!$D$21)</f>
        <v>7.1515344737429626E-2</v>
      </c>
      <c r="AI1273" s="3">
        <f>AE1273*Ferez!$D$20</f>
        <v>0.37464478065583712</v>
      </c>
    </row>
    <row r="1274" spans="1:35" x14ac:dyDescent="0.25">
      <c r="A1274" s="4">
        <v>1970</v>
      </c>
      <c r="B1274" s="21" t="s">
        <v>3522</v>
      </c>
      <c r="C1274" s="104">
        <v>6</v>
      </c>
      <c r="D1274" s="22" t="s">
        <v>2985</v>
      </c>
      <c r="E1274" s="100">
        <v>42719</v>
      </c>
      <c r="F1274" s="100">
        <v>44204</v>
      </c>
      <c r="G1274" s="105">
        <v>4.0999999999999996</v>
      </c>
      <c r="H1274" s="20" t="s">
        <v>3009</v>
      </c>
      <c r="I1274" s="20" t="s">
        <v>3013</v>
      </c>
      <c r="J1274" s="13">
        <v>3894</v>
      </c>
      <c r="K1274" t="s">
        <v>79</v>
      </c>
      <c r="L1274" t="s">
        <v>78</v>
      </c>
      <c r="M1274" s="20" t="str">
        <f t="shared" si="175"/>
        <v>S</v>
      </c>
      <c r="N1274" s="3">
        <v>6.7</v>
      </c>
      <c r="O1274" s="23">
        <f t="shared" si="176"/>
        <v>6.38</v>
      </c>
      <c r="P1274" s="3">
        <v>25.7</v>
      </c>
      <c r="Q1274" s="3">
        <f>VLOOKUP(J1274,Aux_H_adj!$X$2:$Y$922,2,FALSE)</f>
        <v>21</v>
      </c>
      <c r="R1274" s="3">
        <f>VLOOKUP(J1274,Aux_H_adj!$X$2:$Z$922,3,FALSE)</f>
        <v>31</v>
      </c>
      <c r="S1274" s="3">
        <f t="shared" si="173"/>
        <v>8.1805640749234207</v>
      </c>
      <c r="T1274" s="3">
        <v>91</v>
      </c>
      <c r="U1274" s="23">
        <f t="shared" si="177"/>
        <v>31.33</v>
      </c>
      <c r="V1274" s="3">
        <f t="shared" si="174"/>
        <v>9.9726487341381613</v>
      </c>
      <c r="W1274" s="27">
        <f t="shared" si="178"/>
        <v>5.3E-3</v>
      </c>
      <c r="X1274" s="27">
        <f t="shared" si="179"/>
        <v>7.7999999999999996E-3</v>
      </c>
      <c r="Y1274" s="3">
        <f>VLOOKUP(K1274,SSP!$B$2:$D$113,3,FALSE)</f>
        <v>0.31000000000000155</v>
      </c>
      <c r="Z1274" s="3">
        <f>EXP(Ferez!$B$8+Ferez!$B$9*LN(X1274)+Ferez!$B$10*LN(O1274)+Ferez!$B$11*LN(Y1274))</f>
        <v>7.6656551579741263</v>
      </c>
      <c r="AA1274" s="3">
        <f>EXP(Ferez!$C$8+Ferez!$C$9*LN(Z1274))</f>
        <v>3.3975595164873513</v>
      </c>
      <c r="AB1274" s="3">
        <f>Ferez!$D$8+Ferez!$D$9*Z1274+Ferez!$D$10*AA1274</f>
        <v>1.0335646594708578</v>
      </c>
      <c r="AC1274" s="3">
        <f t="shared" si="180"/>
        <v>12.096779333932336</v>
      </c>
      <c r="AD1274" s="3">
        <f>AC1274*Ferez!$D$19</f>
        <v>6.0483896669661679</v>
      </c>
      <c r="AE1274" s="3">
        <f>(AD1274/1000)*(10000/Ferez!$D$21)</f>
        <v>0.15120974167415419</v>
      </c>
      <c r="AF1274" s="3">
        <f t="shared" si="181"/>
        <v>8.699219817444984</v>
      </c>
      <c r="AG1274" s="3">
        <f>AF1274*Ferez!$D$19</f>
        <v>4.349609908722492</v>
      </c>
      <c r="AH1274" s="3">
        <f>(AG1274/1000)*(10000/Ferez!$D$21)</f>
        <v>0.1087402477180623</v>
      </c>
      <c r="AI1274" s="3">
        <f>AE1274*Ferez!$D$20</f>
        <v>0.55443571947189862</v>
      </c>
    </row>
    <row r="1275" spans="1:35" x14ac:dyDescent="0.25">
      <c r="A1275" s="4">
        <v>1971</v>
      </c>
      <c r="B1275" s="21" t="s">
        <v>3522</v>
      </c>
      <c r="C1275" s="104">
        <v>6</v>
      </c>
      <c r="D1275" s="22" t="s">
        <v>2985</v>
      </c>
      <c r="E1275" s="100">
        <v>42719</v>
      </c>
      <c r="F1275" s="100">
        <v>44204</v>
      </c>
      <c r="G1275" s="105">
        <v>4.0999999999999996</v>
      </c>
      <c r="H1275" s="20" t="s">
        <v>3009</v>
      </c>
      <c r="I1275" s="20" t="s">
        <v>3014</v>
      </c>
      <c r="J1275" s="13">
        <v>3894</v>
      </c>
      <c r="K1275" t="s">
        <v>79</v>
      </c>
      <c r="L1275" t="s">
        <v>78</v>
      </c>
      <c r="M1275" s="20" t="str">
        <f t="shared" si="175"/>
        <v>S</v>
      </c>
      <c r="N1275" s="3">
        <v>6.7</v>
      </c>
      <c r="O1275" s="23">
        <f t="shared" si="176"/>
        <v>6.53</v>
      </c>
      <c r="P1275" s="3">
        <v>27</v>
      </c>
      <c r="Q1275" s="3">
        <f>VLOOKUP(J1275,Aux_H_adj!$X$2:$Y$922,2,FALSE)</f>
        <v>21</v>
      </c>
      <c r="R1275" s="3">
        <f>VLOOKUP(J1275,Aux_H_adj!$X$2:$Z$922,3,FALSE)</f>
        <v>31</v>
      </c>
      <c r="S1275" s="3">
        <f t="shared" si="173"/>
        <v>8.5943669269623477</v>
      </c>
      <c r="T1275" s="3">
        <v>91</v>
      </c>
      <c r="U1275" s="23">
        <f t="shared" si="177"/>
        <v>32.92</v>
      </c>
      <c r="V1275" s="3">
        <f t="shared" si="174"/>
        <v>10.478761453170391</v>
      </c>
      <c r="W1275" s="27">
        <f t="shared" si="178"/>
        <v>5.7999999999999996E-3</v>
      </c>
      <c r="X1275" s="27">
        <f t="shared" si="179"/>
        <v>8.6E-3</v>
      </c>
      <c r="Y1275" s="3">
        <f>VLOOKUP(K1275,SSP!$B$2:$D$113,3,FALSE)</f>
        <v>0.31000000000000155</v>
      </c>
      <c r="Z1275" s="3">
        <f>EXP(Ferez!$B$8+Ferez!$B$9*LN(X1275)+Ferez!$B$10*LN(O1275)+Ferez!$B$11*LN(Y1275))</f>
        <v>8.5965067705215592</v>
      </c>
      <c r="AA1275" s="3">
        <f>EXP(Ferez!$C$8+Ferez!$C$9*LN(Z1275))</f>
        <v>3.6991074481615134</v>
      </c>
      <c r="AB1275" s="3">
        <f>Ferez!$D$8+Ferez!$D$9*Z1275+Ferez!$D$10*AA1275</f>
        <v>1.1220692536613712</v>
      </c>
      <c r="AC1275" s="3">
        <f t="shared" si="180"/>
        <v>13.417683472344443</v>
      </c>
      <c r="AD1275" s="3">
        <f>AC1275*Ferez!$D$19</f>
        <v>6.7088417361722215</v>
      </c>
      <c r="AE1275" s="3">
        <f>(AD1275/1000)*(10000/Ferez!$D$21)</f>
        <v>0.16772104340430555</v>
      </c>
      <c r="AF1275" s="3">
        <f t="shared" si="181"/>
        <v>9.71857602418293</v>
      </c>
      <c r="AG1275" s="3">
        <f>AF1275*Ferez!$D$19</f>
        <v>4.859288012091465</v>
      </c>
      <c r="AH1275" s="3">
        <f>(AG1275/1000)*(10000/Ferez!$D$21)</f>
        <v>0.12148220030228662</v>
      </c>
      <c r="AI1275" s="3">
        <f>AE1275*Ferez!$D$20</f>
        <v>0.61497715914912032</v>
      </c>
    </row>
    <row r="1276" spans="1:35" x14ac:dyDescent="0.25">
      <c r="A1276" s="4">
        <v>1965</v>
      </c>
      <c r="B1276" s="21" t="s">
        <v>3522</v>
      </c>
      <c r="C1276" s="104">
        <v>6</v>
      </c>
      <c r="D1276" s="22" t="s">
        <v>2985</v>
      </c>
      <c r="E1276" s="100">
        <v>42719</v>
      </c>
      <c r="F1276" s="100">
        <v>44204</v>
      </c>
      <c r="G1276" s="105">
        <v>4.0999999999999996</v>
      </c>
      <c r="H1276" s="20" t="s">
        <v>3006</v>
      </c>
      <c r="I1276" s="20" t="s">
        <v>3007</v>
      </c>
      <c r="J1276" s="13">
        <v>3895</v>
      </c>
      <c r="K1276" t="s">
        <v>77</v>
      </c>
      <c r="L1276" t="s">
        <v>76</v>
      </c>
      <c r="M1276" s="20" t="str">
        <f t="shared" si="175"/>
        <v>S</v>
      </c>
      <c r="N1276" s="3">
        <v>6.3</v>
      </c>
      <c r="O1276" s="23">
        <f t="shared" si="176"/>
        <v>6.3</v>
      </c>
      <c r="P1276" s="3">
        <v>29</v>
      </c>
      <c r="Q1276" s="3">
        <f>VLOOKUP(J1276,Aux_H_adj!$X$2:$Y$922,2,FALSE)</f>
        <v>23.3</v>
      </c>
      <c r="R1276" s="3">
        <f>VLOOKUP(J1276,Aux_H_adj!$X$2:$Z$922,3,FALSE)</f>
        <v>29</v>
      </c>
      <c r="S1276" s="3">
        <f t="shared" si="173"/>
        <v>9.2309866993299305</v>
      </c>
      <c r="T1276" s="3">
        <v>54.9</v>
      </c>
      <c r="U1276" s="23">
        <f t="shared" si="177"/>
        <v>35.35</v>
      </c>
      <c r="V1276" s="3">
        <f t="shared" si="174"/>
        <v>11.252254476597001</v>
      </c>
      <c r="W1276" s="27">
        <f t="shared" si="178"/>
        <v>6.7000000000000002E-3</v>
      </c>
      <c r="X1276" s="27">
        <f t="shared" si="179"/>
        <v>9.9000000000000008E-3</v>
      </c>
      <c r="Y1276" s="3">
        <f>VLOOKUP(K1276,SSP!$B$2:$D$113,3,FALSE)</f>
        <v>0.44999999999999973</v>
      </c>
      <c r="Z1276" s="3">
        <f>EXP(Ferez!$B$8+Ferez!$B$9*LN(X1276)+Ferez!$B$10*LN(O1276)+Ferez!$B$11*LN(Y1276))</f>
        <v>13.885626272113031</v>
      </c>
      <c r="AA1276" s="3">
        <f>EXP(Ferez!$C$8+Ferez!$C$9*LN(Z1276))</f>
        <v>5.2796769310962084</v>
      </c>
      <c r="AB1276" s="3">
        <f>Ferez!$D$8+Ferez!$D$9*Z1276+Ferez!$D$10*AA1276</f>
        <v>1.6364071427335085</v>
      </c>
      <c r="AC1276" s="3">
        <f t="shared" si="180"/>
        <v>20.801710345942748</v>
      </c>
      <c r="AD1276" s="3">
        <f>AC1276*Ferez!$D$19</f>
        <v>10.400855172971374</v>
      </c>
      <c r="AE1276" s="3">
        <f>(AD1276/1000)*(10000/Ferez!$D$21)</f>
        <v>0.26002137932428437</v>
      </c>
      <c r="AF1276" s="3">
        <f t="shared" si="181"/>
        <v>15.52203341484654</v>
      </c>
      <c r="AG1276" s="3">
        <f>AF1276*Ferez!$D$19</f>
        <v>7.7610167074232699</v>
      </c>
      <c r="AH1276" s="3">
        <f>(AG1276/1000)*(10000/Ferez!$D$21)</f>
        <v>0.19402541768558176</v>
      </c>
      <c r="AI1276" s="3">
        <f>AE1276*Ferez!$D$20</f>
        <v>0.95341172418904263</v>
      </c>
    </row>
    <row r="1277" spans="1:35" x14ac:dyDescent="0.25">
      <c r="A1277" s="4">
        <v>1966</v>
      </c>
      <c r="B1277" s="21" t="s">
        <v>3522</v>
      </c>
      <c r="C1277" s="104">
        <v>6</v>
      </c>
      <c r="D1277" s="22" t="s">
        <v>2985</v>
      </c>
      <c r="E1277" s="100">
        <v>42719</v>
      </c>
      <c r="F1277" s="100">
        <v>44204</v>
      </c>
      <c r="G1277" s="105">
        <v>4.0999999999999996</v>
      </c>
      <c r="H1277" s="20" t="s">
        <v>3006</v>
      </c>
      <c r="I1277" s="20" t="s">
        <v>3008</v>
      </c>
      <c r="J1277" s="13">
        <v>3895</v>
      </c>
      <c r="K1277" t="s">
        <v>77</v>
      </c>
      <c r="L1277" t="s">
        <v>76</v>
      </c>
      <c r="M1277" s="20" t="str">
        <f t="shared" si="175"/>
        <v>S</v>
      </c>
      <c r="N1277" s="3">
        <v>6.3</v>
      </c>
      <c r="O1277" s="23">
        <f t="shared" si="176"/>
        <v>6.07</v>
      </c>
      <c r="P1277" s="3">
        <v>23.3</v>
      </c>
      <c r="Q1277" s="3">
        <f>VLOOKUP(J1277,Aux_H_adj!$X$2:$Y$922,2,FALSE)</f>
        <v>23.3</v>
      </c>
      <c r="R1277" s="3">
        <f>VLOOKUP(J1277,Aux_H_adj!$X$2:$Z$922,3,FALSE)</f>
        <v>29</v>
      </c>
      <c r="S1277" s="3">
        <f t="shared" si="173"/>
        <v>7.416620348082323</v>
      </c>
      <c r="T1277" s="3">
        <v>54.9</v>
      </c>
      <c r="U1277" s="23">
        <f t="shared" si="177"/>
        <v>28.41</v>
      </c>
      <c r="V1277" s="3">
        <f t="shared" si="174"/>
        <v>9.0431838664814936</v>
      </c>
      <c r="W1277" s="27">
        <f t="shared" si="178"/>
        <v>4.3E-3</v>
      </c>
      <c r="X1277" s="27">
        <f t="shared" si="179"/>
        <v>6.4000000000000003E-3</v>
      </c>
      <c r="Y1277" s="3">
        <f>VLOOKUP(K1277,SSP!$B$2:$D$113,3,FALSE)</f>
        <v>0.44999999999999973</v>
      </c>
      <c r="Z1277" s="3">
        <f>EXP(Ferez!$B$8+Ferez!$B$9*LN(X1277)+Ferez!$B$10*LN(O1277)+Ferez!$B$11*LN(Y1277))</f>
        <v>8.8718078834792884</v>
      </c>
      <c r="AA1277" s="3">
        <f>EXP(Ferez!$C$8+Ferez!$C$9*LN(Z1277))</f>
        <v>3.7866451089476891</v>
      </c>
      <c r="AB1277" s="3">
        <f>Ferez!$D$8+Ferez!$D$9*Z1277+Ferez!$D$10*AA1277</f>
        <v>1.1483865464533174</v>
      </c>
      <c r="AC1277" s="3">
        <f t="shared" si="180"/>
        <v>13.806839538880293</v>
      </c>
      <c r="AD1277" s="3">
        <f>AC1277*Ferez!$D$19</f>
        <v>6.9034197694401467</v>
      </c>
      <c r="AE1277" s="3">
        <f>(AD1277/1000)*(10000/Ferez!$D$21)</f>
        <v>0.17258549423600367</v>
      </c>
      <c r="AF1277" s="3">
        <f t="shared" si="181"/>
        <v>10.020194429932605</v>
      </c>
      <c r="AG1277" s="3">
        <f>AF1277*Ferez!$D$19</f>
        <v>5.0100972149663026</v>
      </c>
      <c r="AH1277" s="3">
        <f>(AG1277/1000)*(10000/Ferez!$D$21)</f>
        <v>0.12525243037415756</v>
      </c>
      <c r="AI1277" s="3">
        <f>AE1277*Ferez!$D$20</f>
        <v>0.63281347886534678</v>
      </c>
    </row>
    <row r="1278" spans="1:35" x14ac:dyDescent="0.25">
      <c r="A1278" s="4">
        <v>1964</v>
      </c>
      <c r="B1278" s="21" t="s">
        <v>3522</v>
      </c>
      <c r="C1278" s="104">
        <v>6</v>
      </c>
      <c r="D1278" s="22" t="s">
        <v>2985</v>
      </c>
      <c r="E1278" s="100">
        <v>42719</v>
      </c>
      <c r="F1278" s="100">
        <v>44204</v>
      </c>
      <c r="G1278" s="105">
        <v>4.0999999999999996</v>
      </c>
      <c r="H1278" s="20" t="s">
        <v>3004</v>
      </c>
      <c r="I1278" s="20" t="s">
        <v>3005</v>
      </c>
      <c r="J1278" s="13">
        <v>3896</v>
      </c>
      <c r="K1278" t="s">
        <v>6</v>
      </c>
      <c r="L1278" t="s">
        <v>225</v>
      </c>
      <c r="M1278" s="20" t="str">
        <f t="shared" si="175"/>
        <v>N</v>
      </c>
      <c r="N1278" s="3">
        <v>5.3</v>
      </c>
      <c r="O1278" s="23">
        <f t="shared" si="176"/>
        <v>5.3</v>
      </c>
      <c r="P1278" s="3">
        <v>26.7</v>
      </c>
      <c r="Q1278" s="3">
        <f>VLOOKUP(J1278,Aux_H_adj!$X$2:$Y$922,2,FALSE)</f>
        <v>26.7</v>
      </c>
      <c r="R1278" s="3">
        <f>VLOOKUP(J1278,Aux_H_adj!$X$2:$Z$922,3,FALSE)</f>
        <v>26.7</v>
      </c>
      <c r="S1278" s="3">
        <f t="shared" si="173"/>
        <v>8.4988739611072113</v>
      </c>
      <c r="T1278" s="3">
        <v>37.4</v>
      </c>
      <c r="U1278" s="23">
        <f t="shared" si="177"/>
        <v>37.4</v>
      </c>
      <c r="V1278" s="3">
        <f t="shared" si="174"/>
        <v>11.904789743273771</v>
      </c>
      <c r="W1278" s="27">
        <f t="shared" si="178"/>
        <v>5.7000000000000002E-3</v>
      </c>
      <c r="X1278" s="27">
        <f t="shared" si="179"/>
        <v>1.11E-2</v>
      </c>
      <c r="Y1278" s="3">
        <f>VLOOKUP(K1278,SSP!$B$2:$D$113,3,FALSE)</f>
        <v>0.55000000000000004</v>
      </c>
      <c r="Z1278" s="3">
        <f>EXP(Ferez!$B$8+Ferez!$B$9*LN(X1278)+Ferez!$B$10*LN(O1278)+Ferez!$B$11*LN(Y1278))</f>
        <v>16.08536019320983</v>
      </c>
      <c r="AA1278" s="3">
        <f>EXP(Ferez!$C$8+Ferez!$C$9*LN(Z1278))</f>
        <v>5.8883484034013893</v>
      </c>
      <c r="AB1278" s="3">
        <f>Ferez!$D$8+Ferez!$D$9*Z1278+Ferez!$D$10*AA1278</f>
        <v>1.8545167580254733</v>
      </c>
      <c r="AC1278" s="3">
        <f t="shared" si="180"/>
        <v>23.82822535463669</v>
      </c>
      <c r="AD1278" s="3">
        <f>AC1278*Ferez!$D$19</f>
        <v>11.914112677318345</v>
      </c>
      <c r="AE1278" s="3">
        <f>(AD1278/1000)*(10000/Ferez!$D$21)</f>
        <v>0.29785281693295862</v>
      </c>
      <c r="AF1278" s="3">
        <f t="shared" si="181"/>
        <v>17.939876951235302</v>
      </c>
      <c r="AG1278" s="3">
        <f>AF1278*Ferez!$D$19</f>
        <v>8.969938475617651</v>
      </c>
      <c r="AH1278" s="3">
        <f>(AG1278/1000)*(10000/Ferez!$D$21)</f>
        <v>0.22424846189044129</v>
      </c>
      <c r="AI1278" s="3">
        <f>AE1278*Ferez!$D$20</f>
        <v>1.0921269954208481</v>
      </c>
    </row>
    <row r="1279" spans="1:35" x14ac:dyDescent="0.25">
      <c r="A1279" s="4">
        <v>1962</v>
      </c>
      <c r="B1279" s="21" t="s">
        <v>3522</v>
      </c>
      <c r="C1279" s="104">
        <v>6</v>
      </c>
      <c r="D1279" s="22" t="s">
        <v>2985</v>
      </c>
      <c r="E1279" s="100">
        <v>42719</v>
      </c>
      <c r="F1279" s="100">
        <v>44204</v>
      </c>
      <c r="G1279" s="105">
        <v>4.0999999999999996</v>
      </c>
      <c r="H1279" s="20" t="s">
        <v>3001</v>
      </c>
      <c r="I1279" s="20" t="s">
        <v>3002</v>
      </c>
      <c r="J1279" s="13">
        <v>3897</v>
      </c>
      <c r="K1279" t="s">
        <v>12</v>
      </c>
      <c r="L1279" t="s">
        <v>30</v>
      </c>
      <c r="M1279" s="20" t="str">
        <f t="shared" si="175"/>
        <v>S</v>
      </c>
      <c r="N1279" s="3">
        <v>5</v>
      </c>
      <c r="O1279" s="23">
        <f t="shared" si="176"/>
        <v>5</v>
      </c>
      <c r="P1279" s="3">
        <v>15.7</v>
      </c>
      <c r="Q1279" s="3">
        <f>VLOOKUP(J1279,Aux_H_adj!$X$2:$Y$922,2,FALSE)</f>
        <v>10.1</v>
      </c>
      <c r="R1279" s="3">
        <f>VLOOKUP(J1279,Aux_H_adj!$X$2:$Z$922,3,FALSE)</f>
        <v>15.7</v>
      </c>
      <c r="S1279" s="3">
        <f t="shared" si="173"/>
        <v>4.9974652130855137</v>
      </c>
      <c r="T1279" s="3">
        <v>57</v>
      </c>
      <c r="U1279" s="23">
        <f t="shared" si="177"/>
        <v>19.14</v>
      </c>
      <c r="V1279" s="3">
        <f t="shared" si="174"/>
        <v>6.092451221557754</v>
      </c>
      <c r="W1279" s="27">
        <f t="shared" si="178"/>
        <v>2E-3</v>
      </c>
      <c r="X1279" s="27">
        <f t="shared" si="179"/>
        <v>2.8999999999999998E-3</v>
      </c>
      <c r="Y1279" s="3">
        <f>VLOOKUP(K1279,SSP!$B$2:$D$113,3,FALSE)</f>
        <v>0.7000000000000004</v>
      </c>
      <c r="Z1279" s="3">
        <f>EXP(Ferez!$B$8+Ferez!$B$9*LN(X1279)+Ferez!$B$10*LN(O1279)+Ferez!$B$11*LN(Y1279))</f>
        <v>5.4743473642282332</v>
      </c>
      <c r="AA1279" s="3">
        <f>EXP(Ferez!$C$8+Ferez!$C$9*LN(Z1279))</f>
        <v>2.6465402277776198</v>
      </c>
      <c r="AB1279" s="3">
        <f>Ferez!$D$8+Ferez!$D$9*Z1279+Ferez!$D$10*AA1279</f>
        <v>0.82876477083472855</v>
      </c>
      <c r="AC1279" s="3">
        <f t="shared" si="180"/>
        <v>8.9496523628405829</v>
      </c>
      <c r="AD1279" s="3">
        <f>AC1279*Ferez!$D$19</f>
        <v>4.4748261814202914</v>
      </c>
      <c r="AE1279" s="3">
        <f>(AD1279/1000)*(10000/Ferez!$D$21)</f>
        <v>0.11187065453550729</v>
      </c>
      <c r="AF1279" s="3">
        <f t="shared" si="181"/>
        <v>6.3031121350629622</v>
      </c>
      <c r="AG1279" s="3">
        <f>AF1279*Ferez!$D$19</f>
        <v>3.1515560675314811</v>
      </c>
      <c r="AH1279" s="3">
        <f>(AG1279/1000)*(10000/Ferez!$D$21)</f>
        <v>7.8788901688287033E-2</v>
      </c>
      <c r="AI1279" s="3">
        <f>AE1279*Ferez!$D$20</f>
        <v>0.41019239996352674</v>
      </c>
    </row>
    <row r="1280" spans="1:35" x14ac:dyDescent="0.25">
      <c r="A1280" s="4">
        <v>1963</v>
      </c>
      <c r="B1280" s="21" t="s">
        <v>3522</v>
      </c>
      <c r="C1280" s="104">
        <v>6</v>
      </c>
      <c r="D1280" s="22" t="s">
        <v>2985</v>
      </c>
      <c r="E1280" s="100">
        <v>42719</v>
      </c>
      <c r="F1280" s="100">
        <v>44204</v>
      </c>
      <c r="G1280" s="105">
        <v>4.0999999999999996</v>
      </c>
      <c r="H1280" s="20" t="s">
        <v>3001</v>
      </c>
      <c r="I1280" s="20" t="s">
        <v>3003</v>
      </c>
      <c r="J1280" s="13">
        <v>3897</v>
      </c>
      <c r="K1280" t="s">
        <v>12</v>
      </c>
      <c r="L1280" t="s">
        <v>30</v>
      </c>
      <c r="M1280" s="20" t="str">
        <f t="shared" si="175"/>
        <v>S</v>
      </c>
      <c r="N1280" s="3">
        <v>5</v>
      </c>
      <c r="O1280" s="23">
        <f t="shared" si="176"/>
        <v>3.47</v>
      </c>
      <c r="P1280" s="3">
        <v>10.1</v>
      </c>
      <c r="Q1280" s="3">
        <f>VLOOKUP(J1280,Aux_H_adj!$X$2:$Y$922,2,FALSE)</f>
        <v>10.1</v>
      </c>
      <c r="R1280" s="3">
        <f>VLOOKUP(J1280,Aux_H_adj!$X$2:$Z$922,3,FALSE)</f>
        <v>15.7</v>
      </c>
      <c r="S1280" s="3">
        <f t="shared" si="173"/>
        <v>3.214929850456286</v>
      </c>
      <c r="T1280" s="3">
        <v>57</v>
      </c>
      <c r="U1280" s="23">
        <f t="shared" si="177"/>
        <v>12.31</v>
      </c>
      <c r="V1280" s="3">
        <f t="shared" si="174"/>
        <v>3.9183946989224636</v>
      </c>
      <c r="W1280" s="27">
        <f t="shared" si="178"/>
        <v>8.0000000000000004E-4</v>
      </c>
      <c r="X1280" s="27">
        <f t="shared" si="179"/>
        <v>1.1999999999999999E-3</v>
      </c>
      <c r="Y1280" s="3">
        <f>VLOOKUP(K1280,SSP!$B$2:$D$113,3,FALSE)</f>
        <v>0.7000000000000004</v>
      </c>
      <c r="Z1280" s="3">
        <f>EXP(Ferez!$B$8+Ferez!$B$9*LN(X1280)+Ferez!$B$10*LN(O1280)+Ferez!$B$11*LN(Y1280))</f>
        <v>1.673737720648766</v>
      </c>
      <c r="AA1280" s="3">
        <f>EXP(Ferez!$C$8+Ferez!$C$9*LN(Z1280))</f>
        <v>1.0985691223218212</v>
      </c>
      <c r="AB1280" s="3">
        <f>Ferez!$D$8+Ferez!$D$9*Z1280+Ferez!$D$10*AA1280</f>
        <v>0.49471784729041723</v>
      </c>
      <c r="AC1280" s="3">
        <f t="shared" si="180"/>
        <v>3.2670246902610041</v>
      </c>
      <c r="AD1280" s="3">
        <f>AC1280*Ferez!$D$19</f>
        <v>1.633512345130502</v>
      </c>
      <c r="AE1280" s="3">
        <f>(AD1280/1000)*(10000/Ferez!$D$21)</f>
        <v>4.0837808628262549E-2</v>
      </c>
      <c r="AF1280" s="3">
        <f t="shared" si="181"/>
        <v>2.1684555679391835</v>
      </c>
      <c r="AG1280" s="3">
        <f>AF1280*Ferez!$D$19</f>
        <v>1.0842277839695917</v>
      </c>
      <c r="AH1280" s="3">
        <f>(AG1280/1000)*(10000/Ferez!$D$21)</f>
        <v>2.7105694599239796E-2</v>
      </c>
      <c r="AI1280" s="3">
        <f>AE1280*Ferez!$D$20</f>
        <v>0.14973863163696269</v>
      </c>
    </row>
    <row r="1281" spans="1:35" x14ac:dyDescent="0.25">
      <c r="A1281" s="4">
        <v>1959</v>
      </c>
      <c r="B1281" s="21" t="s">
        <v>3522</v>
      </c>
      <c r="C1281" s="104">
        <v>6</v>
      </c>
      <c r="D1281" s="22" t="s">
        <v>2985</v>
      </c>
      <c r="E1281" s="100">
        <v>42719</v>
      </c>
      <c r="F1281" s="100">
        <v>44204</v>
      </c>
      <c r="G1281" s="105">
        <v>4.0999999999999996</v>
      </c>
      <c r="H1281" s="20" t="s">
        <v>2997</v>
      </c>
      <c r="I1281" s="20" t="s">
        <v>2998</v>
      </c>
      <c r="J1281" s="13">
        <v>3898</v>
      </c>
      <c r="K1281" t="s">
        <v>173</v>
      </c>
      <c r="L1281" t="s">
        <v>172</v>
      </c>
      <c r="M1281" s="20" t="str">
        <f t="shared" si="175"/>
        <v>S</v>
      </c>
      <c r="N1281" s="3">
        <v>5.0999999999999996</v>
      </c>
      <c r="O1281" s="23">
        <f t="shared" si="176"/>
        <v>5.0999999999999996</v>
      </c>
      <c r="P1281" s="3">
        <v>18.600000000000001</v>
      </c>
      <c r="Q1281" s="3">
        <f>VLOOKUP(J1281,Aux_H_adj!$X$2:$Y$922,2,FALSE)</f>
        <v>12.6</v>
      </c>
      <c r="R1281" s="3">
        <f>VLOOKUP(J1281,Aux_H_adj!$X$2:$Z$922,3,FALSE)</f>
        <v>18.600000000000001</v>
      </c>
      <c r="S1281" s="3">
        <f t="shared" si="173"/>
        <v>5.9205638830185068</v>
      </c>
      <c r="T1281" s="3">
        <v>58</v>
      </c>
      <c r="U1281" s="23">
        <f t="shared" si="177"/>
        <v>22.68</v>
      </c>
      <c r="V1281" s="3">
        <f t="shared" si="174"/>
        <v>7.2192682186483728</v>
      </c>
      <c r="W1281" s="27">
        <f t="shared" si="178"/>
        <v>2.8E-3</v>
      </c>
      <c r="X1281" s="27">
        <f t="shared" si="179"/>
        <v>4.1000000000000003E-3</v>
      </c>
      <c r="Y1281" s="3">
        <f>VLOOKUP(K1281,SSP!$B$2:$D$113,3,FALSE)</f>
        <v>0.47999999999999932</v>
      </c>
      <c r="Z1281" s="3">
        <f>EXP(Ferez!$B$8+Ferez!$B$9*LN(X1281)+Ferez!$B$10*LN(O1281)+Ferez!$B$11*LN(Y1281))</f>
        <v>5.2627253970894579</v>
      </c>
      <c r="AA1281" s="3">
        <f>EXP(Ferez!$C$8+Ferez!$C$9*LN(Z1281))</f>
        <v>2.5702463747328017</v>
      </c>
      <c r="AB1281" s="3">
        <f>Ferez!$D$8+Ferez!$D$9*Z1281+Ferez!$D$10*AA1281</f>
        <v>0.80931120866651207</v>
      </c>
      <c r="AC1281" s="3">
        <f t="shared" si="180"/>
        <v>8.6422829804887726</v>
      </c>
      <c r="AD1281" s="3">
        <f>AC1281*Ferez!$D$19</f>
        <v>4.3211414902443863</v>
      </c>
      <c r="AE1281" s="3">
        <f>(AD1281/1000)*(10000/Ferez!$D$21)</f>
        <v>0.10802853725610966</v>
      </c>
      <c r="AF1281" s="3">
        <f t="shared" si="181"/>
        <v>6.0720366057559696</v>
      </c>
      <c r="AG1281" s="3">
        <f>AF1281*Ferez!$D$19</f>
        <v>3.0360183028779848</v>
      </c>
      <c r="AH1281" s="3">
        <f>(AG1281/1000)*(10000/Ferez!$D$21)</f>
        <v>7.5900457571949631E-2</v>
      </c>
      <c r="AI1281" s="3">
        <f>AE1281*Ferez!$D$20</f>
        <v>0.39610463660573536</v>
      </c>
    </row>
    <row r="1282" spans="1:35" x14ac:dyDescent="0.25">
      <c r="A1282" s="4">
        <v>1960</v>
      </c>
      <c r="B1282" s="21" t="s">
        <v>3522</v>
      </c>
      <c r="C1282" s="104">
        <v>6</v>
      </c>
      <c r="D1282" s="22" t="s">
        <v>2985</v>
      </c>
      <c r="E1282" s="100">
        <v>42719</v>
      </c>
      <c r="F1282" s="100">
        <v>44204</v>
      </c>
      <c r="G1282" s="105">
        <v>4.0999999999999996</v>
      </c>
      <c r="H1282" s="20" t="s">
        <v>2997</v>
      </c>
      <c r="I1282" s="20" t="s">
        <v>2999</v>
      </c>
      <c r="J1282" s="13">
        <v>3898</v>
      </c>
      <c r="K1282" t="s">
        <v>173</v>
      </c>
      <c r="L1282" t="s">
        <v>172</v>
      </c>
      <c r="M1282" s="20" t="str">
        <f t="shared" si="175"/>
        <v>S</v>
      </c>
      <c r="N1282" s="3">
        <v>5.0999999999999996</v>
      </c>
      <c r="O1282" s="23">
        <f t="shared" si="176"/>
        <v>4.3099999999999996</v>
      </c>
      <c r="P1282" s="3">
        <v>13.2</v>
      </c>
      <c r="Q1282" s="3">
        <f>VLOOKUP(J1282,Aux_H_adj!$X$2:$Y$922,2,FALSE)</f>
        <v>12.6</v>
      </c>
      <c r="R1282" s="3">
        <f>VLOOKUP(J1282,Aux_H_adj!$X$2:$Z$922,3,FALSE)</f>
        <v>18.600000000000001</v>
      </c>
      <c r="S1282" s="3">
        <f t="shared" ref="S1282:S1345" si="182">P1282/PI()</f>
        <v>4.2016904976260365</v>
      </c>
      <c r="T1282" s="3">
        <v>58</v>
      </c>
      <c r="U1282" s="23">
        <f t="shared" si="177"/>
        <v>16.09</v>
      </c>
      <c r="V1282" s="3">
        <f t="shared" ref="V1282:V1345" si="183">U1282/PI()</f>
        <v>5.1216060686971918</v>
      </c>
      <c r="W1282" s="27">
        <f t="shared" si="178"/>
        <v>1.4E-3</v>
      </c>
      <c r="X1282" s="27">
        <f t="shared" si="179"/>
        <v>2.0999999999999999E-3</v>
      </c>
      <c r="Y1282" s="3">
        <f>VLOOKUP(K1282,SSP!$B$2:$D$113,3,FALSE)</f>
        <v>0.47999999999999932</v>
      </c>
      <c r="Z1282" s="3">
        <f>EXP(Ferez!$B$8+Ferez!$B$9*LN(X1282)+Ferez!$B$10*LN(O1282)+Ferez!$B$11*LN(Y1282))</f>
        <v>2.3788551378171401</v>
      </c>
      <c r="AA1282" s="3">
        <f>EXP(Ferez!$C$8+Ferez!$C$9*LN(Z1282))</f>
        <v>1.4259746570570671</v>
      </c>
      <c r="AB1282" s="3">
        <f>Ferez!$D$8+Ferez!$D$9*Z1282+Ferez!$D$10*AA1282</f>
        <v>0.55322543557142612</v>
      </c>
      <c r="AC1282" s="3">
        <f t="shared" si="180"/>
        <v>4.3580552304456335</v>
      </c>
      <c r="AD1282" s="3">
        <f>AC1282*Ferez!$D$19</f>
        <v>2.1790276152228167</v>
      </c>
      <c r="AE1282" s="3">
        <f>(AD1282/1000)*(10000/Ferez!$D$21)</f>
        <v>5.4475690380570416E-2</v>
      </c>
      <c r="AF1282" s="3">
        <f t="shared" si="181"/>
        <v>2.932080573388566</v>
      </c>
      <c r="AG1282" s="3">
        <f>AF1282*Ferez!$D$19</f>
        <v>1.466040286694283</v>
      </c>
      <c r="AH1282" s="3">
        <f>(AG1282/1000)*(10000/Ferez!$D$21)</f>
        <v>3.6651007167357072E-2</v>
      </c>
      <c r="AI1282" s="3">
        <f>AE1282*Ferez!$D$20</f>
        <v>0.19974419806209151</v>
      </c>
    </row>
    <row r="1283" spans="1:35" x14ac:dyDescent="0.25">
      <c r="A1283" s="4">
        <v>1961</v>
      </c>
      <c r="B1283" s="21" t="s">
        <v>3522</v>
      </c>
      <c r="C1283" s="104">
        <v>6</v>
      </c>
      <c r="D1283" s="22" t="s">
        <v>2985</v>
      </c>
      <c r="E1283" s="100">
        <v>42719</v>
      </c>
      <c r="F1283" s="100">
        <v>44204</v>
      </c>
      <c r="G1283" s="105">
        <v>4.0999999999999996</v>
      </c>
      <c r="H1283" s="20" t="s">
        <v>2997</v>
      </c>
      <c r="I1283" s="20" t="s">
        <v>3000</v>
      </c>
      <c r="J1283" s="13">
        <v>3898</v>
      </c>
      <c r="K1283" t="s">
        <v>173</v>
      </c>
      <c r="L1283" t="s">
        <v>172</v>
      </c>
      <c r="M1283" s="20" t="str">
        <f t="shared" ref="M1283:M1346" si="184">IF(J1284=J1283,"S",IF(J1282=J1283,"S","N"))</f>
        <v>S</v>
      </c>
      <c r="N1283" s="3">
        <v>5.0999999999999996</v>
      </c>
      <c r="O1283" s="23">
        <f t="shared" ref="O1283:O1346" si="185">IF(M1283="N",N1283,IF(P1283=R1283,N1283,IF(ROUND(3.1139*LN(P1283)-3.7295,2)&gt;=N1283,N1283,ROUND(3.1139*LN(P1283)-3.7295,2))))</f>
        <v>4.16</v>
      </c>
      <c r="P1283" s="3">
        <v>12.6</v>
      </c>
      <c r="Q1283" s="3">
        <f>VLOOKUP(J1283,Aux_H_adj!$X$2:$Y$922,2,FALSE)</f>
        <v>12.6</v>
      </c>
      <c r="R1283" s="3">
        <f>VLOOKUP(J1283,Aux_H_adj!$X$2:$Z$922,3,FALSE)</f>
        <v>18.600000000000001</v>
      </c>
      <c r="S1283" s="3">
        <f t="shared" si="182"/>
        <v>4.0107045659157627</v>
      </c>
      <c r="T1283" s="3">
        <v>58</v>
      </c>
      <c r="U1283" s="23">
        <f t="shared" ref="U1283:U1346" si="186">IF(M1283="N",T1283,ROUND(1.2191*P1283,2))</f>
        <v>15.36</v>
      </c>
      <c r="V1283" s="3">
        <f t="shared" si="183"/>
        <v>4.8892398517830244</v>
      </c>
      <c r="W1283" s="27">
        <f t="shared" ref="W1283:W1346" si="187">ROUND(PI()*((S1283/100)/2)^2,4)</f>
        <v>1.2999999999999999E-3</v>
      </c>
      <c r="X1283" s="27">
        <f t="shared" ref="X1283:X1346" si="188">ROUND(PI()*((V1283/100)/2)^2,4)</f>
        <v>1.9E-3</v>
      </c>
      <c r="Y1283" s="3">
        <f>VLOOKUP(K1283,SSP!$B$2:$D$113,3,FALSE)</f>
        <v>0.47999999999999932</v>
      </c>
      <c r="Z1283" s="3">
        <f>EXP(Ferez!$B$8+Ferez!$B$9*LN(X1283)+Ferez!$B$10*LN(O1283)+Ferez!$B$11*LN(Y1283))</f>
        <v>2.0917237480485316</v>
      </c>
      <c r="AA1283" s="3">
        <f>EXP(Ferez!$C$8+Ferez!$C$9*LN(Z1283))</f>
        <v>1.296172015159635</v>
      </c>
      <c r="AB1283" s="3">
        <f>Ferez!$D$8+Ferez!$D$9*Z1283+Ferez!$D$10*AA1283</f>
        <v>0.52909698710038622</v>
      </c>
      <c r="AC1283" s="3">
        <f t="shared" ref="AC1283:AC1346" si="189">Z1283+AA1283+AB1283</f>
        <v>3.9169927503085527</v>
      </c>
      <c r="AD1283" s="3">
        <f>AC1283*Ferez!$D$19</f>
        <v>1.9584963751542763</v>
      </c>
      <c r="AE1283" s="3">
        <f>(AD1283/1000)*(10000/Ferez!$D$21)</f>
        <v>4.8962409378856903E-2</v>
      </c>
      <c r="AF1283" s="3">
        <f t="shared" ref="AF1283:AF1346" si="190">Z1283+AB1283</f>
        <v>2.6208207351489179</v>
      </c>
      <c r="AG1283" s="3">
        <f>AF1283*Ferez!$D$19</f>
        <v>1.3104103675744589</v>
      </c>
      <c r="AH1283" s="3">
        <f>(AG1283/1000)*(10000/Ferez!$D$21)</f>
        <v>3.2760259189361471E-2</v>
      </c>
      <c r="AI1283" s="3">
        <f>AE1283*Ferez!$D$20</f>
        <v>0.17952883438914197</v>
      </c>
    </row>
    <row r="1284" spans="1:35" x14ac:dyDescent="0.25">
      <c r="A1284" s="4">
        <v>1954</v>
      </c>
      <c r="B1284" s="21" t="s">
        <v>3522</v>
      </c>
      <c r="C1284" s="104">
        <v>6</v>
      </c>
      <c r="D1284" s="22" t="s">
        <v>2985</v>
      </c>
      <c r="E1284" s="100">
        <v>42719</v>
      </c>
      <c r="F1284" s="100">
        <v>44204</v>
      </c>
      <c r="G1284" s="105">
        <v>4.0999999999999996</v>
      </c>
      <c r="H1284" s="20" t="s">
        <v>2991</v>
      </c>
      <c r="I1284" s="20" t="s">
        <v>2992</v>
      </c>
      <c r="J1284" s="13">
        <v>3899</v>
      </c>
      <c r="K1284" t="s">
        <v>173</v>
      </c>
      <c r="L1284" t="s">
        <v>172</v>
      </c>
      <c r="M1284" s="20" t="str">
        <f t="shared" si="184"/>
        <v>S</v>
      </c>
      <c r="N1284" s="3">
        <v>6</v>
      </c>
      <c r="O1284" s="23">
        <f t="shared" si="185"/>
        <v>4.74</v>
      </c>
      <c r="P1284" s="3">
        <v>15.2</v>
      </c>
      <c r="Q1284" s="3">
        <f>VLOOKUP(J1284,Aux_H_adj!$X$2:$Y$922,2,FALSE)</f>
        <v>10</v>
      </c>
      <c r="R1284" s="3">
        <f>VLOOKUP(J1284,Aux_H_adj!$X$2:$Z$922,3,FALSE)</f>
        <v>17.7</v>
      </c>
      <c r="S1284" s="3">
        <f t="shared" si="182"/>
        <v>4.8383102699936185</v>
      </c>
      <c r="T1284" s="3">
        <v>65.099999999999994</v>
      </c>
      <c r="U1284" s="23">
        <f t="shared" si="186"/>
        <v>18.53</v>
      </c>
      <c r="V1284" s="3">
        <f t="shared" si="183"/>
        <v>5.8982821909856415</v>
      </c>
      <c r="W1284" s="27">
        <f t="shared" si="187"/>
        <v>1.8E-3</v>
      </c>
      <c r="X1284" s="27">
        <f t="shared" si="188"/>
        <v>2.7000000000000001E-3</v>
      </c>
      <c r="Y1284" s="3">
        <f>VLOOKUP(K1284,SSP!$B$2:$D$113,3,FALSE)</f>
        <v>0.47999999999999932</v>
      </c>
      <c r="Z1284" s="3">
        <f>EXP(Ferez!$B$8+Ferez!$B$9*LN(X1284)+Ferez!$B$10*LN(O1284)+Ferez!$B$11*LN(Y1284))</f>
        <v>3.3053139177684328</v>
      </c>
      <c r="AA1284" s="3">
        <f>EXP(Ferez!$C$8+Ferez!$C$9*LN(Z1284))</f>
        <v>1.8201127888278463</v>
      </c>
      <c r="AB1284" s="3">
        <f>Ferez!$D$8+Ferez!$D$9*Z1284+Ferez!$D$10*AA1284</f>
        <v>0.63320654037195789</v>
      </c>
      <c r="AC1284" s="3">
        <f t="shared" si="189"/>
        <v>5.7586332469682375</v>
      </c>
      <c r="AD1284" s="3">
        <f>AC1284*Ferez!$D$19</f>
        <v>2.8793166234841188</v>
      </c>
      <c r="AE1284" s="3">
        <f>(AD1284/1000)*(10000/Ferez!$D$21)</f>
        <v>7.1982915587102972E-2</v>
      </c>
      <c r="AF1284" s="3">
        <f t="shared" si="190"/>
        <v>3.9385204581403905</v>
      </c>
      <c r="AG1284" s="3">
        <f>AF1284*Ferez!$D$19</f>
        <v>1.9692602290701953</v>
      </c>
      <c r="AH1284" s="3">
        <f>(AG1284/1000)*(10000/Ferez!$D$21)</f>
        <v>4.923150572675488E-2</v>
      </c>
      <c r="AI1284" s="3">
        <f>AE1284*Ferez!$D$20</f>
        <v>0.26393735715271088</v>
      </c>
    </row>
    <row r="1285" spans="1:35" x14ac:dyDescent="0.25">
      <c r="A1285" s="4">
        <v>1955</v>
      </c>
      <c r="B1285" s="21" t="s">
        <v>3522</v>
      </c>
      <c r="C1285" s="104">
        <v>6</v>
      </c>
      <c r="D1285" s="22" t="s">
        <v>2985</v>
      </c>
      <c r="E1285" s="100">
        <v>42719</v>
      </c>
      <c r="F1285" s="100">
        <v>44204</v>
      </c>
      <c r="G1285" s="105">
        <v>4.0999999999999996</v>
      </c>
      <c r="H1285" s="20" t="s">
        <v>2991</v>
      </c>
      <c r="I1285" s="20" t="s">
        <v>2993</v>
      </c>
      <c r="J1285" s="13">
        <v>3899</v>
      </c>
      <c r="K1285" t="s">
        <v>173</v>
      </c>
      <c r="L1285" t="s">
        <v>172</v>
      </c>
      <c r="M1285" s="20" t="str">
        <f t="shared" si="184"/>
        <v>S</v>
      </c>
      <c r="N1285" s="3">
        <v>6</v>
      </c>
      <c r="O1285" s="23">
        <f t="shared" si="185"/>
        <v>6</v>
      </c>
      <c r="P1285" s="3">
        <v>17.7</v>
      </c>
      <c r="Q1285" s="3">
        <f>VLOOKUP(J1285,Aux_H_adj!$X$2:$Y$922,2,FALSE)</f>
        <v>10</v>
      </c>
      <c r="R1285" s="3">
        <f>VLOOKUP(J1285,Aux_H_adj!$X$2:$Z$922,3,FALSE)</f>
        <v>17.7</v>
      </c>
      <c r="S1285" s="3">
        <f t="shared" si="182"/>
        <v>5.6340849854530948</v>
      </c>
      <c r="T1285" s="3">
        <v>65.099999999999994</v>
      </c>
      <c r="U1285" s="23">
        <f t="shared" si="186"/>
        <v>21.58</v>
      </c>
      <c r="V1285" s="3">
        <f t="shared" si="183"/>
        <v>6.8691273438462028</v>
      </c>
      <c r="W1285" s="27">
        <f t="shared" si="187"/>
        <v>2.5000000000000001E-3</v>
      </c>
      <c r="X1285" s="27">
        <f t="shared" si="188"/>
        <v>3.7000000000000002E-3</v>
      </c>
      <c r="Y1285" s="3">
        <f>VLOOKUP(K1285,SSP!$B$2:$D$113,3,FALSE)</f>
        <v>0.47999999999999932</v>
      </c>
      <c r="Z1285" s="3">
        <f>EXP(Ferez!$B$8+Ferez!$B$9*LN(X1285)+Ferez!$B$10*LN(O1285)+Ferez!$B$11*LN(Y1285))</f>
        <v>5.5839928649857553</v>
      </c>
      <c r="AA1285" s="3">
        <f>EXP(Ferez!$C$8+Ferez!$C$9*LN(Z1285))</f>
        <v>2.6857693841627408</v>
      </c>
      <c r="AB1285" s="3">
        <f>Ferez!$D$8+Ferez!$D$9*Z1285+Ferez!$D$10*AA1285</f>
        <v>0.83886992601938615</v>
      </c>
      <c r="AC1285" s="3">
        <f t="shared" si="189"/>
        <v>9.108632175167882</v>
      </c>
      <c r="AD1285" s="3">
        <f>AC1285*Ferez!$D$19</f>
        <v>4.554316087583941</v>
      </c>
      <c r="AE1285" s="3">
        <f>(AD1285/1000)*(10000/Ferez!$D$21)</f>
        <v>0.11385790218959853</v>
      </c>
      <c r="AF1285" s="3">
        <f t="shared" si="190"/>
        <v>6.4228627910051417</v>
      </c>
      <c r="AG1285" s="3">
        <f>AF1285*Ferez!$D$19</f>
        <v>3.2114313955025708</v>
      </c>
      <c r="AH1285" s="3">
        <f>(AG1285/1000)*(10000/Ferez!$D$21)</f>
        <v>8.0285784887564271E-2</v>
      </c>
      <c r="AI1285" s="3">
        <f>AE1285*Ferez!$D$20</f>
        <v>0.41747897469519457</v>
      </c>
    </row>
    <row r="1286" spans="1:35" x14ac:dyDescent="0.25">
      <c r="A1286" s="4">
        <v>1956</v>
      </c>
      <c r="B1286" s="21" t="s">
        <v>3522</v>
      </c>
      <c r="C1286" s="104">
        <v>6</v>
      </c>
      <c r="D1286" s="22" t="s">
        <v>2985</v>
      </c>
      <c r="E1286" s="100">
        <v>42719</v>
      </c>
      <c r="F1286" s="100">
        <v>44204</v>
      </c>
      <c r="G1286" s="105">
        <v>4.0999999999999996</v>
      </c>
      <c r="H1286" s="20" t="s">
        <v>2991</v>
      </c>
      <c r="I1286" s="20" t="s">
        <v>2994</v>
      </c>
      <c r="J1286" s="13">
        <v>3899</v>
      </c>
      <c r="K1286" t="s">
        <v>173</v>
      </c>
      <c r="L1286" t="s">
        <v>172</v>
      </c>
      <c r="M1286" s="20" t="str">
        <f t="shared" si="184"/>
        <v>S</v>
      </c>
      <c r="N1286" s="3">
        <v>6</v>
      </c>
      <c r="O1286" s="23">
        <f t="shared" si="185"/>
        <v>3.44</v>
      </c>
      <c r="P1286" s="3">
        <v>10</v>
      </c>
      <c r="Q1286" s="3">
        <f>VLOOKUP(J1286,Aux_H_adj!$X$2:$Y$922,2,FALSE)</f>
        <v>10</v>
      </c>
      <c r="R1286" s="3">
        <f>VLOOKUP(J1286,Aux_H_adj!$X$2:$Z$922,3,FALSE)</f>
        <v>17.7</v>
      </c>
      <c r="S1286" s="3">
        <f t="shared" si="182"/>
        <v>3.183098861837907</v>
      </c>
      <c r="T1286" s="3">
        <v>65.099999999999994</v>
      </c>
      <c r="U1286" s="23">
        <f t="shared" si="186"/>
        <v>12.19</v>
      </c>
      <c r="V1286" s="3">
        <f t="shared" si="183"/>
        <v>3.8801975125804082</v>
      </c>
      <c r="W1286" s="27">
        <f t="shared" si="187"/>
        <v>8.0000000000000004E-4</v>
      </c>
      <c r="X1286" s="27">
        <f t="shared" si="188"/>
        <v>1.1999999999999999E-3</v>
      </c>
      <c r="Y1286" s="3">
        <f>VLOOKUP(K1286,SSP!$B$2:$D$113,3,FALSE)</f>
        <v>0.47999999999999932</v>
      </c>
      <c r="Z1286" s="3">
        <f>EXP(Ferez!$B$8+Ferez!$B$9*LN(X1286)+Ferez!$B$10*LN(O1286)+Ferez!$B$11*LN(Y1286))</f>
        <v>1.1286664281193381</v>
      </c>
      <c r="AA1286" s="3">
        <f>EXP(Ferez!$C$8+Ferez!$C$9*LN(Z1286))</f>
        <v>0.82008741757608972</v>
      </c>
      <c r="AB1286" s="3">
        <f>Ferez!$D$8+Ferez!$D$9*Z1286+Ferez!$D$10*AA1286</f>
        <v>0.45167932017954932</v>
      </c>
      <c r="AC1286" s="3">
        <f t="shared" si="189"/>
        <v>2.4004331658749773</v>
      </c>
      <c r="AD1286" s="3">
        <f>AC1286*Ferez!$D$19</f>
        <v>1.2002165829374887</v>
      </c>
      <c r="AE1286" s="3">
        <f>(AD1286/1000)*(10000/Ferez!$D$21)</f>
        <v>3.0005414573437215E-2</v>
      </c>
      <c r="AF1286" s="3">
        <f t="shared" si="190"/>
        <v>1.5803457482988874</v>
      </c>
      <c r="AG1286" s="3">
        <f>AF1286*Ferez!$D$19</f>
        <v>0.7901728741494437</v>
      </c>
      <c r="AH1286" s="3">
        <f>(AG1286/1000)*(10000/Ferez!$D$21)</f>
        <v>1.9754321853736094E-2</v>
      </c>
      <c r="AI1286" s="3">
        <f>AE1286*Ferez!$D$20</f>
        <v>0.11001985343593645</v>
      </c>
    </row>
    <row r="1287" spans="1:35" x14ac:dyDescent="0.25">
      <c r="A1287" s="4">
        <v>1957</v>
      </c>
      <c r="B1287" s="21" t="s">
        <v>3522</v>
      </c>
      <c r="C1287" s="104">
        <v>6</v>
      </c>
      <c r="D1287" s="22" t="s">
        <v>2985</v>
      </c>
      <c r="E1287" s="100">
        <v>42719</v>
      </c>
      <c r="F1287" s="100">
        <v>44204</v>
      </c>
      <c r="G1287" s="105">
        <v>4.0999999999999996</v>
      </c>
      <c r="H1287" s="20" t="s">
        <v>2991</v>
      </c>
      <c r="I1287" s="20" t="s">
        <v>2995</v>
      </c>
      <c r="J1287" s="13">
        <v>3899</v>
      </c>
      <c r="K1287" t="s">
        <v>173</v>
      </c>
      <c r="L1287" t="s">
        <v>172</v>
      </c>
      <c r="M1287" s="20" t="str">
        <f t="shared" si="184"/>
        <v>S</v>
      </c>
      <c r="N1287" s="3">
        <v>6</v>
      </c>
      <c r="O1287" s="23">
        <f t="shared" si="185"/>
        <v>4.0599999999999996</v>
      </c>
      <c r="P1287" s="3">
        <v>12.2</v>
      </c>
      <c r="Q1287" s="3">
        <f>VLOOKUP(J1287,Aux_H_adj!$X$2:$Y$922,2,FALSE)</f>
        <v>10</v>
      </c>
      <c r="R1287" s="3">
        <f>VLOOKUP(J1287,Aux_H_adj!$X$2:$Z$922,3,FALSE)</f>
        <v>17.7</v>
      </c>
      <c r="S1287" s="3">
        <f t="shared" si="182"/>
        <v>3.883380611442246</v>
      </c>
      <c r="T1287" s="3">
        <v>65.099999999999994</v>
      </c>
      <c r="U1287" s="23">
        <f t="shared" si="186"/>
        <v>14.87</v>
      </c>
      <c r="V1287" s="3">
        <f t="shared" si="183"/>
        <v>4.7332680075529669</v>
      </c>
      <c r="W1287" s="27">
        <f t="shared" si="187"/>
        <v>1.1999999999999999E-3</v>
      </c>
      <c r="X1287" s="27">
        <f t="shared" si="188"/>
        <v>1.8E-3</v>
      </c>
      <c r="Y1287" s="3">
        <f>VLOOKUP(K1287,SSP!$B$2:$D$113,3,FALSE)</f>
        <v>0.47999999999999932</v>
      </c>
      <c r="Z1287" s="3">
        <f>EXP(Ferez!$B$8+Ferez!$B$9*LN(X1287)+Ferez!$B$10*LN(O1287)+Ferez!$B$11*LN(Y1287))</f>
        <v>1.9415830024586433</v>
      </c>
      <c r="AA1287" s="3">
        <f>EXP(Ferez!$C$8+Ferez!$C$9*LN(Z1287))</f>
        <v>1.2264818441955454</v>
      </c>
      <c r="AB1287" s="3">
        <f>Ferez!$D$8+Ferez!$D$9*Z1287+Ferez!$D$10*AA1287</f>
        <v>0.51663686052589775</v>
      </c>
      <c r="AC1287" s="3">
        <f t="shared" si="189"/>
        <v>3.6847017071800865</v>
      </c>
      <c r="AD1287" s="3">
        <f>AC1287*Ferez!$D$19</f>
        <v>1.8423508535900432</v>
      </c>
      <c r="AE1287" s="3">
        <f>(AD1287/1000)*(10000/Ferez!$D$21)</f>
        <v>4.605877133975108E-2</v>
      </c>
      <c r="AF1287" s="3">
        <f t="shared" si="190"/>
        <v>2.4582198629845413</v>
      </c>
      <c r="AG1287" s="3">
        <f>AF1287*Ferez!$D$19</f>
        <v>1.2291099314922707</v>
      </c>
      <c r="AH1287" s="3">
        <f>(AG1287/1000)*(10000/Ferez!$D$21)</f>
        <v>3.0727748287306764E-2</v>
      </c>
      <c r="AI1287" s="3">
        <f>AE1287*Ferez!$D$20</f>
        <v>0.16888216157908728</v>
      </c>
    </row>
    <row r="1288" spans="1:35" x14ac:dyDescent="0.25">
      <c r="A1288" s="4">
        <v>1958</v>
      </c>
      <c r="B1288" s="21" t="s">
        <v>3522</v>
      </c>
      <c r="C1288" s="104">
        <v>6</v>
      </c>
      <c r="D1288" s="22" t="s">
        <v>2985</v>
      </c>
      <c r="E1288" s="100">
        <v>42719</v>
      </c>
      <c r="F1288" s="100">
        <v>44204</v>
      </c>
      <c r="G1288" s="105">
        <v>4.0999999999999996</v>
      </c>
      <c r="H1288" s="20" t="s">
        <v>2991</v>
      </c>
      <c r="I1288" s="20" t="s">
        <v>2996</v>
      </c>
      <c r="J1288" s="13">
        <v>3899</v>
      </c>
      <c r="K1288" t="s">
        <v>173</v>
      </c>
      <c r="L1288" t="s">
        <v>172</v>
      </c>
      <c r="M1288" s="20" t="str">
        <f t="shared" si="184"/>
        <v>S</v>
      </c>
      <c r="N1288" s="3">
        <v>6</v>
      </c>
      <c r="O1288" s="23">
        <f t="shared" si="185"/>
        <v>5</v>
      </c>
      <c r="P1288" s="3">
        <v>16.5</v>
      </c>
      <c r="Q1288" s="3">
        <f>VLOOKUP(J1288,Aux_H_adj!$X$2:$Y$922,2,FALSE)</f>
        <v>10</v>
      </c>
      <c r="R1288" s="3">
        <f>VLOOKUP(J1288,Aux_H_adj!$X$2:$Z$922,3,FALSE)</f>
        <v>17.7</v>
      </c>
      <c r="S1288" s="3">
        <f t="shared" si="182"/>
        <v>5.2521131220325463</v>
      </c>
      <c r="T1288" s="3">
        <v>65.099999999999994</v>
      </c>
      <c r="U1288" s="23">
        <f t="shared" si="186"/>
        <v>20.12</v>
      </c>
      <c r="V1288" s="3">
        <f t="shared" si="183"/>
        <v>6.404394910017869</v>
      </c>
      <c r="W1288" s="27">
        <f t="shared" si="187"/>
        <v>2.2000000000000001E-3</v>
      </c>
      <c r="X1288" s="27">
        <f t="shared" si="188"/>
        <v>3.2000000000000002E-3</v>
      </c>
      <c r="Y1288" s="3">
        <f>VLOOKUP(K1288,SSP!$B$2:$D$113,3,FALSE)</f>
        <v>0.47999999999999932</v>
      </c>
      <c r="Z1288" s="3">
        <f>EXP(Ferez!$B$8+Ferez!$B$9*LN(X1288)+Ferez!$B$10*LN(O1288)+Ferez!$B$11*LN(Y1288))</f>
        <v>4.0853977504602605</v>
      </c>
      <c r="AA1288" s="3">
        <f>EXP(Ferez!$C$8+Ferez!$C$9*LN(Z1288))</f>
        <v>2.1299803275137665</v>
      </c>
      <c r="AB1288" s="3">
        <f>Ferez!$D$8+Ferez!$D$9*Z1288+Ferez!$D$10*AA1288</f>
        <v>0.70244787344587967</v>
      </c>
      <c r="AC1288" s="3">
        <f t="shared" si="189"/>
        <v>6.9178259514199061</v>
      </c>
      <c r="AD1288" s="3">
        <f>AC1288*Ferez!$D$19</f>
        <v>3.458912975709953</v>
      </c>
      <c r="AE1288" s="3">
        <f>(AD1288/1000)*(10000/Ferez!$D$21)</f>
        <v>8.6472824392748823E-2</v>
      </c>
      <c r="AF1288" s="3">
        <f t="shared" si="190"/>
        <v>4.78784562390614</v>
      </c>
      <c r="AG1288" s="3">
        <f>AF1288*Ferez!$D$19</f>
        <v>2.39392281195307</v>
      </c>
      <c r="AH1288" s="3">
        <f>(AG1288/1000)*(10000/Ferez!$D$21)</f>
        <v>5.9848070298826751E-2</v>
      </c>
      <c r="AI1288" s="3">
        <f>AE1288*Ferez!$D$20</f>
        <v>0.31706702277341237</v>
      </c>
    </row>
    <row r="1289" spans="1:35" x14ac:dyDescent="0.25">
      <c r="A1289" s="4">
        <v>1950</v>
      </c>
      <c r="B1289" s="21" t="s">
        <v>3522</v>
      </c>
      <c r="C1289" s="104">
        <v>6</v>
      </c>
      <c r="D1289" s="22" t="s">
        <v>2985</v>
      </c>
      <c r="E1289" s="100">
        <v>42719</v>
      </c>
      <c r="F1289" s="100">
        <v>44204</v>
      </c>
      <c r="G1289" s="105">
        <v>4.0999999999999996</v>
      </c>
      <c r="H1289" s="20" t="s">
        <v>2986</v>
      </c>
      <c r="I1289" s="20" t="s">
        <v>2987</v>
      </c>
      <c r="J1289" s="13">
        <v>3900</v>
      </c>
      <c r="K1289" t="s">
        <v>77</v>
      </c>
      <c r="L1289" t="s">
        <v>76</v>
      </c>
      <c r="M1289" s="20" t="str">
        <f t="shared" si="184"/>
        <v>S</v>
      </c>
      <c r="N1289" s="3">
        <v>5.2</v>
      </c>
      <c r="O1289" s="23">
        <f t="shared" si="185"/>
        <v>5.2</v>
      </c>
      <c r="P1289" s="3">
        <v>22.7</v>
      </c>
      <c r="Q1289" s="3">
        <f>VLOOKUP(J1289,Aux_H_adj!$X$2:$Y$922,2,FALSE)</f>
        <v>11</v>
      </c>
      <c r="R1289" s="3">
        <f>VLOOKUP(J1289,Aux_H_adj!$X$2:$Z$922,3,FALSE)</f>
        <v>22.7</v>
      </c>
      <c r="S1289" s="3">
        <f t="shared" si="182"/>
        <v>7.2256344163720483</v>
      </c>
      <c r="T1289" s="3">
        <v>56</v>
      </c>
      <c r="U1289" s="23">
        <f t="shared" si="186"/>
        <v>27.67</v>
      </c>
      <c r="V1289" s="3">
        <f t="shared" si="183"/>
        <v>8.8076345507054885</v>
      </c>
      <c r="W1289" s="27">
        <f t="shared" si="187"/>
        <v>4.1000000000000003E-3</v>
      </c>
      <c r="X1289" s="27">
        <f t="shared" si="188"/>
        <v>6.1000000000000004E-3</v>
      </c>
      <c r="Y1289" s="3">
        <f>VLOOKUP(K1289,SSP!$B$2:$D$113,3,FALSE)</f>
        <v>0.44999999999999973</v>
      </c>
      <c r="Z1289" s="3">
        <f>EXP(Ferez!$B$8+Ferez!$B$9*LN(X1289)+Ferez!$B$10*LN(O1289)+Ferez!$B$11*LN(Y1289))</f>
        <v>7.3065658448447213</v>
      </c>
      <c r="AA1289" s="3">
        <f>EXP(Ferez!$C$8+Ferez!$C$9*LN(Z1289))</f>
        <v>3.2787432085165831</v>
      </c>
      <c r="AB1289" s="3">
        <f>Ferez!$D$8+Ferez!$D$9*Z1289+Ferez!$D$10*AA1289</f>
        <v>0.99963742513604925</v>
      </c>
      <c r="AC1289" s="3">
        <f t="shared" si="189"/>
        <v>11.584946478497352</v>
      </c>
      <c r="AD1289" s="3">
        <f>AC1289*Ferez!$D$19</f>
        <v>5.7924732392486762</v>
      </c>
      <c r="AE1289" s="3">
        <f>(AD1289/1000)*(10000/Ferez!$D$21)</f>
        <v>0.14481183098121689</v>
      </c>
      <c r="AF1289" s="3">
        <f t="shared" si="190"/>
        <v>8.3062032699807702</v>
      </c>
      <c r="AG1289" s="3">
        <f>AF1289*Ferez!$D$19</f>
        <v>4.1531016349903851</v>
      </c>
      <c r="AH1289" s="3">
        <f>(AG1289/1000)*(10000/Ferez!$D$21)</f>
        <v>0.10382754087475962</v>
      </c>
      <c r="AI1289" s="3">
        <f>AE1289*Ferez!$D$20</f>
        <v>0.53097671359779519</v>
      </c>
    </row>
    <row r="1290" spans="1:35" x14ac:dyDescent="0.25">
      <c r="A1290" s="4">
        <v>1951</v>
      </c>
      <c r="B1290" s="21" t="s">
        <v>3522</v>
      </c>
      <c r="C1290" s="104">
        <v>6</v>
      </c>
      <c r="D1290" s="22" t="s">
        <v>2985</v>
      </c>
      <c r="E1290" s="100">
        <v>42719</v>
      </c>
      <c r="F1290" s="100">
        <v>44204</v>
      </c>
      <c r="G1290" s="105">
        <v>4.0999999999999996</v>
      </c>
      <c r="H1290" s="20" t="s">
        <v>2986</v>
      </c>
      <c r="I1290" s="20" t="s">
        <v>2988</v>
      </c>
      <c r="J1290" s="13">
        <v>3900</v>
      </c>
      <c r="K1290" t="s">
        <v>77</v>
      </c>
      <c r="L1290" t="s">
        <v>76</v>
      </c>
      <c r="M1290" s="20" t="str">
        <f t="shared" si="184"/>
        <v>S</v>
      </c>
      <c r="N1290" s="3">
        <v>5.2</v>
      </c>
      <c r="O1290" s="23">
        <f t="shared" si="185"/>
        <v>4.16</v>
      </c>
      <c r="P1290" s="3">
        <v>12.6</v>
      </c>
      <c r="Q1290" s="3">
        <f>VLOOKUP(J1290,Aux_H_adj!$X$2:$Y$922,2,FALSE)</f>
        <v>11</v>
      </c>
      <c r="R1290" s="3">
        <f>VLOOKUP(J1290,Aux_H_adj!$X$2:$Z$922,3,FALSE)</f>
        <v>22.7</v>
      </c>
      <c r="S1290" s="3">
        <f t="shared" si="182"/>
        <v>4.0107045659157627</v>
      </c>
      <c r="T1290" s="3">
        <v>56</v>
      </c>
      <c r="U1290" s="23">
        <f t="shared" si="186"/>
        <v>15.36</v>
      </c>
      <c r="V1290" s="3">
        <f t="shared" si="183"/>
        <v>4.8892398517830244</v>
      </c>
      <c r="W1290" s="27">
        <f t="shared" si="187"/>
        <v>1.2999999999999999E-3</v>
      </c>
      <c r="X1290" s="27">
        <f t="shared" si="188"/>
        <v>1.9E-3</v>
      </c>
      <c r="Y1290" s="3">
        <f>VLOOKUP(K1290,SSP!$B$2:$D$113,3,FALSE)</f>
        <v>0.44999999999999973</v>
      </c>
      <c r="Z1290" s="3">
        <f>EXP(Ferez!$B$8+Ferez!$B$9*LN(X1290)+Ferez!$B$10*LN(O1290)+Ferez!$B$11*LN(Y1290))</f>
        <v>1.9581821417893039</v>
      </c>
      <c r="AA1290" s="3">
        <f>EXP(Ferez!$C$8+Ferez!$C$9*LN(Z1290))</f>
        <v>1.2342532485187916</v>
      </c>
      <c r="AB1290" s="3">
        <f>Ferez!$D$8+Ferez!$D$9*Z1290+Ferez!$D$10*AA1290</f>
        <v>0.51800867017421204</v>
      </c>
      <c r="AC1290" s="3">
        <f t="shared" si="189"/>
        <v>3.7104440604823079</v>
      </c>
      <c r="AD1290" s="3">
        <f>AC1290*Ferez!$D$19</f>
        <v>1.855222030241154</v>
      </c>
      <c r="AE1290" s="3">
        <f>(AD1290/1000)*(10000/Ferez!$D$21)</f>
        <v>4.638055075602885E-2</v>
      </c>
      <c r="AF1290" s="3">
        <f t="shared" si="190"/>
        <v>2.4761908119635159</v>
      </c>
      <c r="AG1290" s="3">
        <f>AF1290*Ferez!$D$19</f>
        <v>1.2380954059817579</v>
      </c>
      <c r="AH1290" s="3">
        <f>(AG1290/1000)*(10000/Ferez!$D$21)</f>
        <v>3.0952385149543949E-2</v>
      </c>
      <c r="AI1290" s="3">
        <f>AE1290*Ferez!$D$20</f>
        <v>0.17006201943877244</v>
      </c>
    </row>
    <row r="1291" spans="1:35" x14ac:dyDescent="0.25">
      <c r="A1291" s="4">
        <v>1952</v>
      </c>
      <c r="B1291" s="21" t="s">
        <v>3522</v>
      </c>
      <c r="C1291" s="104">
        <v>6</v>
      </c>
      <c r="D1291" s="22" t="s">
        <v>2985</v>
      </c>
      <c r="E1291" s="100">
        <v>42719</v>
      </c>
      <c r="F1291" s="100">
        <v>44204</v>
      </c>
      <c r="G1291" s="105">
        <v>4.0999999999999996</v>
      </c>
      <c r="H1291" s="20" t="s">
        <v>2986</v>
      </c>
      <c r="I1291" s="20" t="s">
        <v>2989</v>
      </c>
      <c r="J1291" s="13">
        <v>3900</v>
      </c>
      <c r="K1291" t="s">
        <v>77</v>
      </c>
      <c r="L1291" t="s">
        <v>76</v>
      </c>
      <c r="M1291" s="20" t="str">
        <f t="shared" si="184"/>
        <v>S</v>
      </c>
      <c r="N1291" s="3">
        <v>5.2</v>
      </c>
      <c r="O1291" s="23">
        <f t="shared" si="185"/>
        <v>5.2</v>
      </c>
      <c r="P1291" s="3">
        <v>19.5</v>
      </c>
      <c r="Q1291" s="3">
        <f>VLOOKUP(J1291,Aux_H_adj!$X$2:$Y$922,2,FALSE)</f>
        <v>11</v>
      </c>
      <c r="R1291" s="3">
        <f>VLOOKUP(J1291,Aux_H_adj!$X$2:$Z$922,3,FALSE)</f>
        <v>22.7</v>
      </c>
      <c r="S1291" s="3">
        <f t="shared" si="182"/>
        <v>6.2070427805839179</v>
      </c>
      <c r="T1291" s="3">
        <v>56</v>
      </c>
      <c r="U1291" s="23">
        <f t="shared" si="186"/>
        <v>23.77</v>
      </c>
      <c r="V1291" s="3">
        <f t="shared" si="183"/>
        <v>7.566225994588704</v>
      </c>
      <c r="W1291" s="27">
        <f t="shared" si="187"/>
        <v>3.0000000000000001E-3</v>
      </c>
      <c r="X1291" s="27">
        <f t="shared" si="188"/>
        <v>4.4999999999999997E-3</v>
      </c>
      <c r="Y1291" s="3">
        <f>VLOOKUP(K1291,SSP!$B$2:$D$113,3,FALSE)</f>
        <v>0.44999999999999973</v>
      </c>
      <c r="Z1291" s="3">
        <f>EXP(Ferez!$B$8+Ferez!$B$9*LN(X1291)+Ferez!$B$10*LN(O1291)+Ferez!$B$11*LN(Y1291))</f>
        <v>5.4811332585263806</v>
      </c>
      <c r="AA1291" s="3">
        <f>EXP(Ferez!$C$8+Ferez!$C$9*LN(Z1291))</f>
        <v>2.6489739452552659</v>
      </c>
      <c r="AB1291" s="3">
        <f>Ferez!$D$8+Ferez!$D$9*Z1291+Ferez!$D$10*AA1291</f>
        <v>0.82938966857142093</v>
      </c>
      <c r="AC1291" s="3">
        <f t="shared" si="189"/>
        <v>8.9594968723530677</v>
      </c>
      <c r="AD1291" s="3">
        <f>AC1291*Ferez!$D$19</f>
        <v>4.4797484361765338</v>
      </c>
      <c r="AE1291" s="3">
        <f>(AD1291/1000)*(10000/Ferez!$D$21)</f>
        <v>0.11199371090441335</v>
      </c>
      <c r="AF1291" s="3">
        <f t="shared" si="190"/>
        <v>6.3105229270978018</v>
      </c>
      <c r="AG1291" s="3">
        <f>AF1291*Ferez!$D$19</f>
        <v>3.1552614635489009</v>
      </c>
      <c r="AH1291" s="3">
        <f>(AG1291/1000)*(10000/Ferez!$D$21)</f>
        <v>7.8881536588722531E-2</v>
      </c>
      <c r="AI1291" s="3">
        <f>AE1291*Ferez!$D$20</f>
        <v>0.4106436066495156</v>
      </c>
    </row>
    <row r="1292" spans="1:35" x14ac:dyDescent="0.25">
      <c r="A1292" s="4">
        <v>1953</v>
      </c>
      <c r="B1292" s="21" t="s">
        <v>3522</v>
      </c>
      <c r="C1292" s="104">
        <v>6</v>
      </c>
      <c r="D1292" s="22" t="s">
        <v>2985</v>
      </c>
      <c r="E1292" s="100">
        <v>42719</v>
      </c>
      <c r="F1292" s="100">
        <v>44204</v>
      </c>
      <c r="G1292" s="105">
        <v>4.0999999999999996</v>
      </c>
      <c r="H1292" s="20" t="s">
        <v>2986</v>
      </c>
      <c r="I1292" s="20" t="s">
        <v>2990</v>
      </c>
      <c r="J1292" s="13">
        <v>3900</v>
      </c>
      <c r="K1292" t="s">
        <v>77</v>
      </c>
      <c r="L1292" t="s">
        <v>76</v>
      </c>
      <c r="M1292" s="20" t="str">
        <f t="shared" si="184"/>
        <v>S</v>
      </c>
      <c r="N1292" s="3">
        <v>5.2</v>
      </c>
      <c r="O1292" s="23">
        <f t="shared" si="185"/>
        <v>3.74</v>
      </c>
      <c r="P1292" s="3">
        <v>11</v>
      </c>
      <c r="Q1292" s="3">
        <f>VLOOKUP(J1292,Aux_H_adj!$X$2:$Y$922,2,FALSE)</f>
        <v>11</v>
      </c>
      <c r="R1292" s="3">
        <f>VLOOKUP(J1292,Aux_H_adj!$X$2:$Z$922,3,FALSE)</f>
        <v>22.7</v>
      </c>
      <c r="S1292" s="3">
        <f t="shared" si="182"/>
        <v>3.5014087480216975</v>
      </c>
      <c r="T1292" s="3">
        <v>56</v>
      </c>
      <c r="U1292" s="23">
        <f t="shared" si="186"/>
        <v>13.41</v>
      </c>
      <c r="V1292" s="3">
        <f t="shared" si="183"/>
        <v>4.2685355737246331</v>
      </c>
      <c r="W1292" s="27">
        <f t="shared" si="187"/>
        <v>1E-3</v>
      </c>
      <c r="X1292" s="27">
        <f t="shared" si="188"/>
        <v>1.4E-3</v>
      </c>
      <c r="Y1292" s="3">
        <f>VLOOKUP(K1292,SSP!$B$2:$D$113,3,FALSE)</f>
        <v>0.44999999999999973</v>
      </c>
      <c r="Z1292" s="3">
        <f>EXP(Ferez!$B$8+Ferez!$B$9*LN(X1292)+Ferez!$B$10*LN(O1292)+Ferez!$B$11*LN(Y1292))</f>
        <v>1.3246132004334867</v>
      </c>
      <c r="AA1292" s="3">
        <f>EXP(Ferez!$C$8+Ferez!$C$9*LN(Z1292))</f>
        <v>0.92351611637117503</v>
      </c>
      <c r="AB1292" s="3">
        <f>Ferez!$D$8+Ferez!$D$9*Z1292+Ferez!$D$10*AA1292</f>
        <v>0.46686511023180055</v>
      </c>
      <c r="AC1292" s="3">
        <f t="shared" si="189"/>
        <v>2.7149944270364621</v>
      </c>
      <c r="AD1292" s="3">
        <f>AC1292*Ferez!$D$19</f>
        <v>1.357497213518231</v>
      </c>
      <c r="AE1292" s="3">
        <f>(AD1292/1000)*(10000/Ferez!$D$21)</f>
        <v>3.3937430337955779E-2</v>
      </c>
      <c r="AF1292" s="3">
        <f t="shared" si="190"/>
        <v>1.7914783106652874</v>
      </c>
      <c r="AG1292" s="3">
        <f>AF1292*Ferez!$D$19</f>
        <v>0.8957391553326437</v>
      </c>
      <c r="AH1292" s="3">
        <f>(AG1292/1000)*(10000/Ferez!$D$21)</f>
        <v>2.2393478883316092E-2</v>
      </c>
      <c r="AI1292" s="3">
        <f>AE1292*Ferez!$D$20</f>
        <v>0.12443724457250452</v>
      </c>
    </row>
    <row r="1293" spans="1:35" x14ac:dyDescent="0.25">
      <c r="A1293" s="4">
        <v>2198</v>
      </c>
      <c r="B1293" s="21" t="s">
        <v>3522</v>
      </c>
      <c r="C1293" s="104">
        <v>6</v>
      </c>
      <c r="D1293" s="22" t="s">
        <v>3144</v>
      </c>
      <c r="E1293" s="100">
        <v>42719</v>
      </c>
      <c r="F1293" s="100">
        <v>44204</v>
      </c>
      <c r="G1293" s="105">
        <v>4.0999999999999996</v>
      </c>
      <c r="H1293" s="20" t="s">
        <v>3311</v>
      </c>
      <c r="I1293" s="20" t="s">
        <v>3312</v>
      </c>
      <c r="J1293" s="13">
        <v>3533</v>
      </c>
      <c r="K1293" t="s">
        <v>12</v>
      </c>
      <c r="L1293" t="s">
        <v>30</v>
      </c>
      <c r="M1293" s="20" t="str">
        <f t="shared" si="184"/>
        <v>S</v>
      </c>
      <c r="N1293" s="3">
        <v>5.9</v>
      </c>
      <c r="O1293" s="23">
        <f t="shared" si="185"/>
        <v>5.36</v>
      </c>
      <c r="P1293" s="3">
        <v>18.5</v>
      </c>
      <c r="Q1293" s="3">
        <f>VLOOKUP(J1293,Aux_H_adj!$X$2:$Y$922,2,FALSE)</f>
        <v>11.2</v>
      </c>
      <c r="R1293" s="3">
        <f>VLOOKUP(J1293,Aux_H_adj!$X$2:$Z$922,3,FALSE)</f>
        <v>28</v>
      </c>
      <c r="S1293" s="3">
        <f t="shared" si="182"/>
        <v>5.8887328944001274</v>
      </c>
      <c r="T1293" s="3">
        <v>76.2</v>
      </c>
      <c r="U1293" s="23">
        <f t="shared" si="186"/>
        <v>22.55</v>
      </c>
      <c r="V1293" s="3">
        <f t="shared" si="183"/>
        <v>7.1778879334444801</v>
      </c>
      <c r="W1293" s="27">
        <f t="shared" si="187"/>
        <v>2.7000000000000001E-3</v>
      </c>
      <c r="X1293" s="27">
        <f t="shared" si="188"/>
        <v>4.0000000000000001E-3</v>
      </c>
      <c r="Y1293" s="3">
        <f>VLOOKUP(K1293,SSP!$B$2:$D$113,3,FALSE)</f>
        <v>0.7000000000000004</v>
      </c>
      <c r="Z1293" s="3">
        <f>EXP(Ferez!$B$8+Ferez!$B$9*LN(X1293)+Ferez!$B$10*LN(O1293)+Ferez!$B$11*LN(Y1293))</f>
        <v>7.9311458354047559</v>
      </c>
      <c r="AA1293" s="3">
        <f>EXP(Ferez!$C$8+Ferez!$C$9*LN(Z1293))</f>
        <v>3.4844828327546251</v>
      </c>
      <c r="AB1293" s="3">
        <f>Ferez!$D$8+Ferez!$D$9*Z1293+Ferez!$D$10*AA1293</f>
        <v>1.0587281393730352</v>
      </c>
      <c r="AC1293" s="3">
        <f t="shared" si="189"/>
        <v>12.474356807532416</v>
      </c>
      <c r="AD1293" s="3">
        <f>AC1293*Ferez!$D$19</f>
        <v>6.2371784037662081</v>
      </c>
      <c r="AE1293" s="3">
        <f>(AD1293/1000)*(10000/Ferez!$D$21)</f>
        <v>0.1559294600941552</v>
      </c>
      <c r="AF1293" s="3">
        <f t="shared" si="190"/>
        <v>8.9898739747777903</v>
      </c>
      <c r="AG1293" s="3">
        <f>AF1293*Ferez!$D$19</f>
        <v>4.4949369873888951</v>
      </c>
      <c r="AH1293" s="3">
        <f>(AG1293/1000)*(10000/Ferez!$D$21)</f>
        <v>0.11237342468472238</v>
      </c>
      <c r="AI1293" s="3">
        <f>AE1293*Ferez!$D$20</f>
        <v>0.57174135367856904</v>
      </c>
    </row>
    <row r="1294" spans="1:35" x14ac:dyDescent="0.25">
      <c r="A1294" s="4">
        <v>2199</v>
      </c>
      <c r="B1294" s="21" t="s">
        <v>3522</v>
      </c>
      <c r="C1294" s="104">
        <v>6</v>
      </c>
      <c r="D1294" s="22" t="s">
        <v>3144</v>
      </c>
      <c r="E1294" s="100">
        <v>42719</v>
      </c>
      <c r="F1294" s="100">
        <v>44204</v>
      </c>
      <c r="G1294" s="105">
        <v>4.0999999999999996</v>
      </c>
      <c r="H1294" s="20" t="s">
        <v>3311</v>
      </c>
      <c r="I1294" s="20" t="s">
        <v>3313</v>
      </c>
      <c r="J1294" s="13">
        <v>3533</v>
      </c>
      <c r="K1294" t="s">
        <v>12</v>
      </c>
      <c r="L1294" t="s">
        <v>30</v>
      </c>
      <c r="M1294" s="20" t="str">
        <f t="shared" si="184"/>
        <v>S</v>
      </c>
      <c r="N1294" s="3">
        <v>5.9</v>
      </c>
      <c r="O1294" s="23">
        <f t="shared" si="185"/>
        <v>5.09</v>
      </c>
      <c r="P1294" s="3">
        <v>17</v>
      </c>
      <c r="Q1294" s="3">
        <f>VLOOKUP(J1294,Aux_H_adj!$X$2:$Y$922,2,FALSE)</f>
        <v>11.2</v>
      </c>
      <c r="R1294" s="3">
        <f>VLOOKUP(J1294,Aux_H_adj!$X$2:$Z$922,3,FALSE)</f>
        <v>28</v>
      </c>
      <c r="S1294" s="3">
        <f t="shared" si="182"/>
        <v>5.4112680651244416</v>
      </c>
      <c r="T1294" s="3">
        <v>76.2</v>
      </c>
      <c r="U1294" s="23">
        <f t="shared" si="186"/>
        <v>20.72</v>
      </c>
      <c r="V1294" s="3">
        <f t="shared" si="183"/>
        <v>6.5953808417281428</v>
      </c>
      <c r="W1294" s="27">
        <f t="shared" si="187"/>
        <v>2.3E-3</v>
      </c>
      <c r="X1294" s="27">
        <f t="shared" si="188"/>
        <v>3.3999999999999998E-3</v>
      </c>
      <c r="Y1294" s="3">
        <f>VLOOKUP(K1294,SSP!$B$2:$D$113,3,FALSE)</f>
        <v>0.7000000000000004</v>
      </c>
      <c r="Z1294" s="3">
        <f>EXP(Ferez!$B$8+Ferez!$B$9*LN(X1294)+Ferez!$B$10*LN(O1294)+Ferez!$B$11*LN(Y1294))</f>
        <v>6.472304350280913</v>
      </c>
      <c r="AA1294" s="3">
        <f>EXP(Ferez!$C$8+Ferez!$C$9*LN(Z1294))</f>
        <v>2.9966735884977731</v>
      </c>
      <c r="AB1294" s="3">
        <f>Ferez!$D$8+Ferez!$D$9*Z1294+Ferez!$D$10*AA1294</f>
        <v>0.92133496132777704</v>
      </c>
      <c r="AC1294" s="3">
        <f t="shared" si="189"/>
        <v>10.390312900106462</v>
      </c>
      <c r="AD1294" s="3">
        <f>AC1294*Ferez!$D$19</f>
        <v>5.195156450053231</v>
      </c>
      <c r="AE1294" s="3">
        <f>(AD1294/1000)*(10000/Ferez!$D$21)</f>
        <v>0.12987891125133078</v>
      </c>
      <c r="AF1294" s="3">
        <f t="shared" si="190"/>
        <v>7.3936393116086903</v>
      </c>
      <c r="AG1294" s="3">
        <f>AF1294*Ferez!$D$19</f>
        <v>3.6968196558043451</v>
      </c>
      <c r="AH1294" s="3">
        <f>(AG1294/1000)*(10000/Ferez!$D$21)</f>
        <v>9.242049139510862E-2</v>
      </c>
      <c r="AI1294" s="3">
        <f>AE1294*Ferez!$D$20</f>
        <v>0.47622267458821282</v>
      </c>
    </row>
    <row r="1295" spans="1:35" x14ac:dyDescent="0.25">
      <c r="A1295" s="4">
        <v>2200</v>
      </c>
      <c r="B1295" s="21" t="s">
        <v>3522</v>
      </c>
      <c r="C1295" s="104">
        <v>6</v>
      </c>
      <c r="D1295" s="22" t="s">
        <v>3144</v>
      </c>
      <c r="E1295" s="100">
        <v>42719</v>
      </c>
      <c r="F1295" s="100">
        <v>44204</v>
      </c>
      <c r="G1295" s="105">
        <v>4.0999999999999996</v>
      </c>
      <c r="H1295" s="20" t="s">
        <v>3311</v>
      </c>
      <c r="I1295" s="20" t="s">
        <v>3314</v>
      </c>
      <c r="J1295" s="13">
        <v>3533</v>
      </c>
      <c r="K1295" t="s">
        <v>12</v>
      </c>
      <c r="L1295" t="s">
        <v>30</v>
      </c>
      <c r="M1295" s="20" t="str">
        <f t="shared" si="184"/>
        <v>S</v>
      </c>
      <c r="N1295" s="3">
        <v>5.9</v>
      </c>
      <c r="O1295" s="23">
        <f t="shared" si="185"/>
        <v>4.26</v>
      </c>
      <c r="P1295" s="3">
        <v>13</v>
      </c>
      <c r="Q1295" s="3">
        <f>VLOOKUP(J1295,Aux_H_adj!$X$2:$Y$922,2,FALSE)</f>
        <v>11.2</v>
      </c>
      <c r="R1295" s="3">
        <f>VLOOKUP(J1295,Aux_H_adj!$X$2:$Z$922,3,FALSE)</f>
        <v>28</v>
      </c>
      <c r="S1295" s="3">
        <f t="shared" si="182"/>
        <v>4.1380285203892786</v>
      </c>
      <c r="T1295" s="3">
        <v>76.2</v>
      </c>
      <c r="U1295" s="23">
        <f t="shared" si="186"/>
        <v>15.85</v>
      </c>
      <c r="V1295" s="3">
        <f t="shared" si="183"/>
        <v>5.0452116960130819</v>
      </c>
      <c r="W1295" s="27">
        <f t="shared" si="187"/>
        <v>1.2999999999999999E-3</v>
      </c>
      <c r="X1295" s="27">
        <f t="shared" si="188"/>
        <v>2E-3</v>
      </c>
      <c r="Y1295" s="3">
        <f>VLOOKUP(K1295,SSP!$B$2:$D$113,3,FALSE)</f>
        <v>0.7000000000000004</v>
      </c>
      <c r="Z1295" s="3">
        <f>EXP(Ferez!$B$8+Ferez!$B$9*LN(X1295)+Ferez!$B$10*LN(O1295)+Ferez!$B$11*LN(Y1295))</f>
        <v>3.3034598167385121</v>
      </c>
      <c r="AA1295" s="3">
        <f>EXP(Ferez!$C$8+Ferez!$C$9*LN(Z1295))</f>
        <v>1.8193551944096811</v>
      </c>
      <c r="AB1295" s="3">
        <f>Ferez!$D$8+Ferez!$D$9*Z1295+Ferez!$D$10*AA1295</f>
        <v>0.63304378719500165</v>
      </c>
      <c r="AC1295" s="3">
        <f t="shared" si="189"/>
        <v>5.7558587983431941</v>
      </c>
      <c r="AD1295" s="3">
        <f>AC1295*Ferez!$D$19</f>
        <v>2.8779293991715971</v>
      </c>
      <c r="AE1295" s="3">
        <f>(AD1295/1000)*(10000/Ferez!$D$21)</f>
        <v>7.1948234979289927E-2</v>
      </c>
      <c r="AF1295" s="3">
        <f t="shared" si="190"/>
        <v>3.936503603933514</v>
      </c>
      <c r="AG1295" s="3">
        <f>AF1295*Ferez!$D$19</f>
        <v>1.968251801966757</v>
      </c>
      <c r="AH1295" s="3">
        <f>(AG1295/1000)*(10000/Ferez!$D$21)</f>
        <v>4.920629504916893E-2</v>
      </c>
      <c r="AI1295" s="3">
        <f>AE1295*Ferez!$D$20</f>
        <v>0.26381019492406305</v>
      </c>
    </row>
    <row r="1296" spans="1:35" x14ac:dyDescent="0.25">
      <c r="A1296" s="4">
        <v>2201</v>
      </c>
      <c r="B1296" s="21" t="s">
        <v>3522</v>
      </c>
      <c r="C1296" s="104">
        <v>6</v>
      </c>
      <c r="D1296" s="22" t="s">
        <v>3144</v>
      </c>
      <c r="E1296" s="100">
        <v>42719</v>
      </c>
      <c r="F1296" s="100">
        <v>44204</v>
      </c>
      <c r="G1296" s="105">
        <v>4.0999999999999996</v>
      </c>
      <c r="H1296" s="20" t="s">
        <v>3311</v>
      </c>
      <c r="I1296" s="20" t="s">
        <v>3315</v>
      </c>
      <c r="J1296" s="13">
        <v>3533</v>
      </c>
      <c r="K1296" t="s">
        <v>12</v>
      </c>
      <c r="L1296" t="s">
        <v>30</v>
      </c>
      <c r="M1296" s="20" t="str">
        <f t="shared" si="184"/>
        <v>S</v>
      </c>
      <c r="N1296" s="3">
        <v>5.9</v>
      </c>
      <c r="O1296" s="23">
        <f t="shared" si="185"/>
        <v>4.7</v>
      </c>
      <c r="P1296" s="3">
        <v>15</v>
      </c>
      <c r="Q1296" s="3">
        <f>VLOOKUP(J1296,Aux_H_adj!$X$2:$Y$922,2,FALSE)</f>
        <v>11.2</v>
      </c>
      <c r="R1296" s="3">
        <f>VLOOKUP(J1296,Aux_H_adj!$X$2:$Z$922,3,FALSE)</f>
        <v>28</v>
      </c>
      <c r="S1296" s="3">
        <f t="shared" si="182"/>
        <v>4.7746482927568605</v>
      </c>
      <c r="T1296" s="3">
        <v>76.2</v>
      </c>
      <c r="U1296" s="23">
        <f t="shared" si="186"/>
        <v>18.29</v>
      </c>
      <c r="V1296" s="3">
        <f t="shared" si="183"/>
        <v>5.8218878183015317</v>
      </c>
      <c r="W1296" s="27">
        <f t="shared" si="187"/>
        <v>1.8E-3</v>
      </c>
      <c r="X1296" s="27">
        <f t="shared" si="188"/>
        <v>2.7000000000000001E-3</v>
      </c>
      <c r="Y1296" s="3">
        <f>VLOOKUP(K1296,SSP!$B$2:$D$113,3,FALSE)</f>
        <v>0.7000000000000004</v>
      </c>
      <c r="Z1296" s="3">
        <f>EXP(Ferez!$B$8+Ferez!$B$9*LN(X1296)+Ferez!$B$10*LN(O1296)+Ferez!$B$11*LN(Y1296))</f>
        <v>4.8213659878371153</v>
      </c>
      <c r="AA1296" s="3">
        <f>EXP(Ferez!$C$8+Ferez!$C$9*LN(Z1296))</f>
        <v>2.4085172661145089</v>
      </c>
      <c r="AB1296" s="3">
        <f>Ferez!$D$8+Ferez!$D$9*Z1296+Ferez!$D$10*AA1296</f>
        <v>0.76896387147945056</v>
      </c>
      <c r="AC1296" s="3">
        <f t="shared" si="189"/>
        <v>7.9988471254310749</v>
      </c>
      <c r="AD1296" s="3">
        <f>AC1296*Ferez!$D$19</f>
        <v>3.9994235627155375</v>
      </c>
      <c r="AE1296" s="3">
        <f>(AD1296/1000)*(10000/Ferez!$D$21)</f>
        <v>9.9985589067888445E-2</v>
      </c>
      <c r="AF1296" s="3">
        <f t="shared" si="190"/>
        <v>5.590329859316566</v>
      </c>
      <c r="AG1296" s="3">
        <f>AF1296*Ferez!$D$19</f>
        <v>2.795164929658283</v>
      </c>
      <c r="AH1296" s="3">
        <f>(AG1296/1000)*(10000/Ferez!$D$21)</f>
        <v>6.9879123241457064E-2</v>
      </c>
      <c r="AI1296" s="3">
        <f>AE1296*Ferez!$D$20</f>
        <v>0.36661382658225761</v>
      </c>
    </row>
    <row r="1297" spans="1:35" x14ac:dyDescent="0.25">
      <c r="A1297" s="4">
        <v>2202</v>
      </c>
      <c r="B1297" s="21" t="s">
        <v>3522</v>
      </c>
      <c r="C1297" s="104">
        <v>6</v>
      </c>
      <c r="D1297" s="22" t="s">
        <v>3144</v>
      </c>
      <c r="E1297" s="100">
        <v>42719</v>
      </c>
      <c r="F1297" s="100">
        <v>44204</v>
      </c>
      <c r="G1297" s="105">
        <v>4.0999999999999996</v>
      </c>
      <c r="H1297" s="20" t="s">
        <v>3311</v>
      </c>
      <c r="I1297" s="20" t="s">
        <v>3316</v>
      </c>
      <c r="J1297" s="13">
        <v>3533</v>
      </c>
      <c r="K1297" t="s">
        <v>12</v>
      </c>
      <c r="L1297" t="s">
        <v>30</v>
      </c>
      <c r="M1297" s="20" t="str">
        <f t="shared" si="184"/>
        <v>S</v>
      </c>
      <c r="N1297" s="3">
        <v>5.9</v>
      </c>
      <c r="O1297" s="23">
        <f t="shared" si="185"/>
        <v>4.9000000000000004</v>
      </c>
      <c r="P1297" s="3">
        <v>16</v>
      </c>
      <c r="Q1297" s="3">
        <f>VLOOKUP(J1297,Aux_H_adj!$X$2:$Y$922,2,FALSE)</f>
        <v>11.2</v>
      </c>
      <c r="R1297" s="3">
        <f>VLOOKUP(J1297,Aux_H_adj!$X$2:$Z$922,3,FALSE)</f>
        <v>28</v>
      </c>
      <c r="S1297" s="3">
        <f t="shared" si="182"/>
        <v>5.0929581789406511</v>
      </c>
      <c r="T1297" s="3">
        <v>76.2</v>
      </c>
      <c r="U1297" s="23">
        <f t="shared" si="186"/>
        <v>19.510000000000002</v>
      </c>
      <c r="V1297" s="3">
        <f t="shared" si="183"/>
        <v>6.2102258794457565</v>
      </c>
      <c r="W1297" s="27">
        <f t="shared" si="187"/>
        <v>2E-3</v>
      </c>
      <c r="X1297" s="27">
        <f t="shared" si="188"/>
        <v>3.0000000000000001E-3</v>
      </c>
      <c r="Y1297" s="3">
        <f>VLOOKUP(K1297,SSP!$B$2:$D$113,3,FALSE)</f>
        <v>0.7000000000000004</v>
      </c>
      <c r="Z1297" s="3">
        <f>EXP(Ferez!$B$8+Ferez!$B$9*LN(X1297)+Ferez!$B$10*LN(O1297)+Ferez!$B$11*LN(Y1297))</f>
        <v>5.543819485114625</v>
      </c>
      <c r="AA1297" s="3">
        <f>EXP(Ferez!$C$8+Ferez!$C$9*LN(Z1297))</f>
        <v>2.6714193571276339</v>
      </c>
      <c r="AB1297" s="3">
        <f>Ferez!$D$8+Ferez!$D$9*Z1297+Ferez!$D$10*AA1297</f>
        <v>0.83516545789240526</v>
      </c>
      <c r="AC1297" s="3">
        <f t="shared" si="189"/>
        <v>9.0504043001346641</v>
      </c>
      <c r="AD1297" s="3">
        <f>AC1297*Ferez!$D$19</f>
        <v>4.5252021500673321</v>
      </c>
      <c r="AE1297" s="3">
        <f>(AD1297/1000)*(10000/Ferez!$D$21)</f>
        <v>0.11313005375168329</v>
      </c>
      <c r="AF1297" s="3">
        <f t="shared" si="190"/>
        <v>6.3789849430070298</v>
      </c>
      <c r="AG1297" s="3">
        <f>AF1297*Ferez!$D$19</f>
        <v>3.1894924715035149</v>
      </c>
      <c r="AH1297" s="3">
        <f>(AG1297/1000)*(10000/Ferez!$D$21)</f>
        <v>7.9737311787587875E-2</v>
      </c>
      <c r="AI1297" s="3">
        <f>AE1297*Ferez!$D$20</f>
        <v>0.41481019708950539</v>
      </c>
    </row>
    <row r="1298" spans="1:35" x14ac:dyDescent="0.25">
      <c r="A1298" s="4">
        <v>2203</v>
      </c>
      <c r="B1298" s="21" t="s">
        <v>3522</v>
      </c>
      <c r="C1298" s="104">
        <v>6</v>
      </c>
      <c r="D1298" s="22" t="s">
        <v>3144</v>
      </c>
      <c r="E1298" s="100">
        <v>42719</v>
      </c>
      <c r="F1298" s="100">
        <v>44204</v>
      </c>
      <c r="G1298" s="105">
        <v>4.0999999999999996</v>
      </c>
      <c r="H1298" s="20" t="s">
        <v>3311</v>
      </c>
      <c r="I1298" s="20" t="s">
        <v>3317</v>
      </c>
      <c r="J1298" s="13">
        <v>3533</v>
      </c>
      <c r="K1298" t="s">
        <v>12</v>
      </c>
      <c r="L1298" t="s">
        <v>30</v>
      </c>
      <c r="M1298" s="20" t="str">
        <f t="shared" si="184"/>
        <v>S</v>
      </c>
      <c r="N1298" s="3">
        <v>5.9</v>
      </c>
      <c r="O1298" s="23">
        <f t="shared" si="185"/>
        <v>3.79</v>
      </c>
      <c r="P1298" s="3">
        <v>11.2</v>
      </c>
      <c r="Q1298" s="3">
        <f>VLOOKUP(J1298,Aux_H_adj!$X$2:$Y$922,2,FALSE)</f>
        <v>11.2</v>
      </c>
      <c r="R1298" s="3">
        <f>VLOOKUP(J1298,Aux_H_adj!$X$2:$Z$922,3,FALSE)</f>
        <v>28</v>
      </c>
      <c r="S1298" s="3">
        <f t="shared" si="182"/>
        <v>3.5650707252584555</v>
      </c>
      <c r="T1298" s="3">
        <v>76.2</v>
      </c>
      <c r="U1298" s="23">
        <f t="shared" si="186"/>
        <v>13.65</v>
      </c>
      <c r="V1298" s="3">
        <f t="shared" si="183"/>
        <v>4.344929946408743</v>
      </c>
      <c r="W1298" s="27">
        <f t="shared" si="187"/>
        <v>1E-3</v>
      </c>
      <c r="X1298" s="27">
        <f t="shared" si="188"/>
        <v>1.5E-3</v>
      </c>
      <c r="Y1298" s="3">
        <f>VLOOKUP(K1298,SSP!$B$2:$D$113,3,FALSE)</f>
        <v>0.7000000000000004</v>
      </c>
      <c r="Z1298" s="3">
        <f>EXP(Ferez!$B$8+Ferez!$B$9*LN(X1298)+Ferez!$B$10*LN(O1298)+Ferez!$B$11*LN(Y1298))</f>
        <v>2.249547731680237</v>
      </c>
      <c r="AA1298" s="3">
        <f>EXP(Ferez!$C$8+Ferez!$C$9*LN(Z1298))</f>
        <v>1.368050502462145</v>
      </c>
      <c r="AB1298" s="3">
        <f>Ferez!$D$8+Ferez!$D$9*Z1298+Ferez!$D$10*AA1298</f>
        <v>0.54231355215169974</v>
      </c>
      <c r="AC1298" s="3">
        <f t="shared" si="189"/>
        <v>4.1599117862940815</v>
      </c>
      <c r="AD1298" s="3">
        <f>AC1298*Ferez!$D$19</f>
        <v>2.0799558931470408</v>
      </c>
      <c r="AE1298" s="3">
        <f>(AD1298/1000)*(10000/Ferez!$D$21)</f>
        <v>5.1998897328676019E-2</v>
      </c>
      <c r="AF1298" s="3">
        <f t="shared" si="190"/>
        <v>2.7918612838319365</v>
      </c>
      <c r="AG1298" s="3">
        <f>AF1298*Ferez!$D$19</f>
        <v>1.3959306419159683</v>
      </c>
      <c r="AH1298" s="3">
        <f>(AG1298/1000)*(10000/Ferez!$D$21)</f>
        <v>3.4898266047899203E-2</v>
      </c>
      <c r="AI1298" s="3">
        <f>AE1298*Ferez!$D$20</f>
        <v>0.19066262353847874</v>
      </c>
    </row>
    <row r="1299" spans="1:35" x14ac:dyDescent="0.25">
      <c r="A1299" s="4">
        <v>2204</v>
      </c>
      <c r="B1299" s="21" t="s">
        <v>3522</v>
      </c>
      <c r="C1299" s="104">
        <v>6</v>
      </c>
      <c r="D1299" s="22" t="s">
        <v>3144</v>
      </c>
      <c r="E1299" s="100">
        <v>42719</v>
      </c>
      <c r="F1299" s="100">
        <v>44204</v>
      </c>
      <c r="G1299" s="105">
        <v>4.0999999999999996</v>
      </c>
      <c r="H1299" s="20" t="s">
        <v>3311</v>
      </c>
      <c r="I1299" s="20" t="s">
        <v>3318</v>
      </c>
      <c r="J1299" s="13">
        <v>3533</v>
      </c>
      <c r="K1299" t="s">
        <v>12</v>
      </c>
      <c r="L1299" t="s">
        <v>30</v>
      </c>
      <c r="M1299" s="20" t="str">
        <f t="shared" si="184"/>
        <v>S</v>
      </c>
      <c r="N1299" s="3">
        <v>5.9</v>
      </c>
      <c r="O1299" s="23">
        <f t="shared" si="185"/>
        <v>4.9000000000000004</v>
      </c>
      <c r="P1299" s="3">
        <v>16</v>
      </c>
      <c r="Q1299" s="3">
        <f>VLOOKUP(J1299,Aux_H_adj!$X$2:$Y$922,2,FALSE)</f>
        <v>11.2</v>
      </c>
      <c r="R1299" s="3">
        <f>VLOOKUP(J1299,Aux_H_adj!$X$2:$Z$922,3,FALSE)</f>
        <v>28</v>
      </c>
      <c r="S1299" s="3">
        <f t="shared" si="182"/>
        <v>5.0929581789406511</v>
      </c>
      <c r="T1299" s="3">
        <v>76.2</v>
      </c>
      <c r="U1299" s="23">
        <f t="shared" si="186"/>
        <v>19.510000000000002</v>
      </c>
      <c r="V1299" s="3">
        <f t="shared" si="183"/>
        <v>6.2102258794457565</v>
      </c>
      <c r="W1299" s="27">
        <f t="shared" si="187"/>
        <v>2E-3</v>
      </c>
      <c r="X1299" s="27">
        <f t="shared" si="188"/>
        <v>3.0000000000000001E-3</v>
      </c>
      <c r="Y1299" s="3">
        <f>VLOOKUP(K1299,SSP!$B$2:$D$113,3,FALSE)</f>
        <v>0.7000000000000004</v>
      </c>
      <c r="Z1299" s="3">
        <f>EXP(Ferez!$B$8+Ferez!$B$9*LN(X1299)+Ferez!$B$10*LN(O1299)+Ferez!$B$11*LN(Y1299))</f>
        <v>5.543819485114625</v>
      </c>
      <c r="AA1299" s="3">
        <f>EXP(Ferez!$C$8+Ferez!$C$9*LN(Z1299))</f>
        <v>2.6714193571276339</v>
      </c>
      <c r="AB1299" s="3">
        <f>Ferez!$D$8+Ferez!$D$9*Z1299+Ferez!$D$10*AA1299</f>
        <v>0.83516545789240526</v>
      </c>
      <c r="AC1299" s="3">
        <f t="shared" si="189"/>
        <v>9.0504043001346641</v>
      </c>
      <c r="AD1299" s="3">
        <f>AC1299*Ferez!$D$19</f>
        <v>4.5252021500673321</v>
      </c>
      <c r="AE1299" s="3">
        <f>(AD1299/1000)*(10000/Ferez!$D$21)</f>
        <v>0.11313005375168329</v>
      </c>
      <c r="AF1299" s="3">
        <f t="shared" si="190"/>
        <v>6.3789849430070298</v>
      </c>
      <c r="AG1299" s="3">
        <f>AF1299*Ferez!$D$19</f>
        <v>3.1894924715035149</v>
      </c>
      <c r="AH1299" s="3">
        <f>(AG1299/1000)*(10000/Ferez!$D$21)</f>
        <v>7.9737311787587875E-2</v>
      </c>
      <c r="AI1299" s="3">
        <f>AE1299*Ferez!$D$20</f>
        <v>0.41481019708950539</v>
      </c>
    </row>
    <row r="1300" spans="1:35" x14ac:dyDescent="0.25">
      <c r="A1300" s="4">
        <v>2205</v>
      </c>
      <c r="B1300" s="21" t="s">
        <v>3522</v>
      </c>
      <c r="C1300" s="104">
        <v>6</v>
      </c>
      <c r="D1300" s="22" t="s">
        <v>3144</v>
      </c>
      <c r="E1300" s="100">
        <v>42719</v>
      </c>
      <c r="F1300" s="100">
        <v>44204</v>
      </c>
      <c r="G1300" s="105">
        <v>4.0999999999999996</v>
      </c>
      <c r="H1300" s="20" t="s">
        <v>3311</v>
      </c>
      <c r="I1300" s="20" t="s">
        <v>3319</v>
      </c>
      <c r="J1300" s="13">
        <v>3533</v>
      </c>
      <c r="K1300" t="s">
        <v>12</v>
      </c>
      <c r="L1300" t="s">
        <v>30</v>
      </c>
      <c r="M1300" s="20" t="str">
        <f t="shared" si="184"/>
        <v>S</v>
      </c>
      <c r="N1300" s="3">
        <v>5.9</v>
      </c>
      <c r="O1300" s="23">
        <f t="shared" si="185"/>
        <v>5.9</v>
      </c>
      <c r="P1300" s="3">
        <v>28</v>
      </c>
      <c r="Q1300" s="3">
        <f>VLOOKUP(J1300,Aux_H_adj!$X$2:$Y$922,2,FALSE)</f>
        <v>11.2</v>
      </c>
      <c r="R1300" s="3">
        <f>VLOOKUP(J1300,Aux_H_adj!$X$2:$Z$922,3,FALSE)</f>
        <v>28</v>
      </c>
      <c r="S1300" s="3">
        <f t="shared" si="182"/>
        <v>8.91267681314614</v>
      </c>
      <c r="T1300" s="3">
        <v>76.2</v>
      </c>
      <c r="U1300" s="23">
        <f t="shared" si="186"/>
        <v>34.130000000000003</v>
      </c>
      <c r="V1300" s="3">
        <f t="shared" si="183"/>
        <v>10.863916415452778</v>
      </c>
      <c r="W1300" s="27">
        <f t="shared" si="187"/>
        <v>6.1999999999999998E-3</v>
      </c>
      <c r="X1300" s="27">
        <f t="shared" si="188"/>
        <v>9.2999999999999992E-3</v>
      </c>
      <c r="Y1300" s="3">
        <f>VLOOKUP(K1300,SSP!$B$2:$D$113,3,FALSE)</f>
        <v>0.7000000000000004</v>
      </c>
      <c r="Z1300" s="3">
        <f>EXP(Ferez!$B$8+Ferez!$B$9*LN(X1300)+Ferez!$B$10*LN(O1300)+Ferez!$B$11*LN(Y1300))</f>
        <v>19.304771172169968</v>
      </c>
      <c r="AA1300" s="3">
        <f>EXP(Ferez!$C$8+Ferez!$C$9*LN(Z1300))</f>
        <v>6.7419053542663665</v>
      </c>
      <c r="AB1300" s="3">
        <f>Ferez!$D$8+Ferez!$D$9*Z1300+Ferez!$D$10*AA1300</f>
        <v>2.1769428222437819</v>
      </c>
      <c r="AC1300" s="3">
        <f t="shared" si="189"/>
        <v>28.223619348680117</v>
      </c>
      <c r="AD1300" s="3">
        <f>AC1300*Ferez!$D$19</f>
        <v>14.111809674340059</v>
      </c>
      <c r="AE1300" s="3">
        <f>(AD1300/1000)*(10000/Ferez!$D$21)</f>
        <v>0.35279524185850147</v>
      </c>
      <c r="AF1300" s="3">
        <f t="shared" si="190"/>
        <v>21.481713994413749</v>
      </c>
      <c r="AG1300" s="3">
        <f>AF1300*Ferez!$D$19</f>
        <v>10.740856997206874</v>
      </c>
      <c r="AH1300" s="3">
        <f>(AG1300/1000)*(10000/Ferez!$D$21)</f>
        <v>0.26852142493017184</v>
      </c>
      <c r="AI1300" s="3">
        <f>AE1300*Ferez!$D$20</f>
        <v>1.293582553481172</v>
      </c>
    </row>
    <row r="1301" spans="1:35" x14ac:dyDescent="0.25">
      <c r="A1301" s="4">
        <v>2206</v>
      </c>
      <c r="B1301" s="21" t="s">
        <v>3522</v>
      </c>
      <c r="C1301" s="104">
        <v>6</v>
      </c>
      <c r="D1301" s="22" t="s">
        <v>3144</v>
      </c>
      <c r="E1301" s="100">
        <v>42719</v>
      </c>
      <c r="F1301" s="100">
        <v>44204</v>
      </c>
      <c r="G1301" s="105">
        <v>4.0999999999999996</v>
      </c>
      <c r="H1301" s="20" t="s">
        <v>3311</v>
      </c>
      <c r="I1301" s="20" t="s">
        <v>3320</v>
      </c>
      <c r="J1301" s="13">
        <v>3533</v>
      </c>
      <c r="K1301" t="s">
        <v>12</v>
      </c>
      <c r="L1301" t="s">
        <v>30</v>
      </c>
      <c r="M1301" s="20" t="str">
        <f t="shared" si="184"/>
        <v>S</v>
      </c>
      <c r="N1301" s="3">
        <v>5.9</v>
      </c>
      <c r="O1301" s="23">
        <f t="shared" si="185"/>
        <v>4.1100000000000003</v>
      </c>
      <c r="P1301" s="3">
        <v>12.4</v>
      </c>
      <c r="Q1301" s="3">
        <f>VLOOKUP(J1301,Aux_H_adj!$X$2:$Y$922,2,FALSE)</f>
        <v>11.2</v>
      </c>
      <c r="R1301" s="3">
        <f>VLOOKUP(J1301,Aux_H_adj!$X$2:$Z$922,3,FALSE)</f>
        <v>28</v>
      </c>
      <c r="S1301" s="3">
        <f t="shared" si="182"/>
        <v>3.9470425886790048</v>
      </c>
      <c r="T1301" s="3">
        <v>76.2</v>
      </c>
      <c r="U1301" s="23">
        <f t="shared" si="186"/>
        <v>15.12</v>
      </c>
      <c r="V1301" s="3">
        <f t="shared" si="183"/>
        <v>4.8128454790989146</v>
      </c>
      <c r="W1301" s="27">
        <f t="shared" si="187"/>
        <v>1.1999999999999999E-3</v>
      </c>
      <c r="X1301" s="27">
        <f t="shared" si="188"/>
        <v>1.8E-3</v>
      </c>
      <c r="Y1301" s="3">
        <f>VLOOKUP(K1301,SSP!$B$2:$D$113,3,FALSE)</f>
        <v>0.7000000000000004</v>
      </c>
      <c r="Z1301" s="3">
        <f>EXP(Ferez!$B$8+Ferez!$B$9*LN(X1301)+Ferez!$B$10*LN(O1301)+Ferez!$B$11*LN(Y1301))</f>
        <v>2.889102795636048</v>
      </c>
      <c r="AA1301" s="3">
        <f>EXP(Ferez!$C$8+Ferez!$C$9*LN(Z1301))</f>
        <v>1.6471394316066024</v>
      </c>
      <c r="AB1301" s="3">
        <f>Ferez!$D$8+Ferez!$D$9*Z1301+Ferez!$D$10*AA1301</f>
        <v>0.59692217309806905</v>
      </c>
      <c r="AC1301" s="3">
        <f t="shared" si="189"/>
        <v>5.1331644003407195</v>
      </c>
      <c r="AD1301" s="3">
        <f>AC1301*Ferez!$D$19</f>
        <v>2.5665822001703598</v>
      </c>
      <c r="AE1301" s="3">
        <f>(AD1301/1000)*(10000/Ferez!$D$21)</f>
        <v>6.4164555004258994E-2</v>
      </c>
      <c r="AF1301" s="3">
        <f t="shared" si="190"/>
        <v>3.4860249687341169</v>
      </c>
      <c r="AG1301" s="3">
        <f>AF1301*Ferez!$D$19</f>
        <v>1.7430124843670585</v>
      </c>
      <c r="AH1301" s="3">
        <f>(AG1301/1000)*(10000/Ferez!$D$21)</f>
        <v>4.3575312109176464E-2</v>
      </c>
      <c r="AI1301" s="3">
        <f>AE1301*Ferez!$D$20</f>
        <v>0.2352700350156163</v>
      </c>
    </row>
    <row r="1302" spans="1:35" x14ac:dyDescent="0.25">
      <c r="A1302" s="4">
        <v>2190</v>
      </c>
      <c r="B1302" s="21" t="s">
        <v>3522</v>
      </c>
      <c r="C1302" s="104">
        <v>6</v>
      </c>
      <c r="D1302" s="22" t="s">
        <v>3144</v>
      </c>
      <c r="E1302" s="100">
        <v>42719</v>
      </c>
      <c r="F1302" s="100">
        <v>44204</v>
      </c>
      <c r="G1302" s="105">
        <v>4.0999999999999996</v>
      </c>
      <c r="H1302" s="20" t="s">
        <v>3302</v>
      </c>
      <c r="I1302" s="20" t="s">
        <v>3303</v>
      </c>
      <c r="J1302" s="13">
        <v>3534</v>
      </c>
      <c r="K1302" t="s">
        <v>173</v>
      </c>
      <c r="L1302" t="s">
        <v>172</v>
      </c>
      <c r="M1302" s="20" t="str">
        <f t="shared" si="184"/>
        <v>S</v>
      </c>
      <c r="N1302" s="3">
        <v>5</v>
      </c>
      <c r="O1302" s="23">
        <f t="shared" si="185"/>
        <v>5</v>
      </c>
      <c r="P1302" s="3">
        <v>17</v>
      </c>
      <c r="Q1302" s="3">
        <f>VLOOKUP(J1302,Aux_H_adj!$X$2:$Y$922,2,FALSE)</f>
        <v>10</v>
      </c>
      <c r="R1302" s="3">
        <f>VLOOKUP(J1302,Aux_H_adj!$X$2:$Z$922,3,FALSE)</f>
        <v>17.8</v>
      </c>
      <c r="S1302" s="3">
        <f t="shared" si="182"/>
        <v>5.4112680651244416</v>
      </c>
      <c r="T1302" s="3">
        <v>81</v>
      </c>
      <c r="U1302" s="23">
        <f t="shared" si="186"/>
        <v>20.72</v>
      </c>
      <c r="V1302" s="3">
        <f t="shared" si="183"/>
        <v>6.5953808417281428</v>
      </c>
      <c r="W1302" s="27">
        <f t="shared" si="187"/>
        <v>2.3E-3</v>
      </c>
      <c r="X1302" s="27">
        <f t="shared" si="188"/>
        <v>3.3999999999999998E-3</v>
      </c>
      <c r="Y1302" s="3">
        <f>VLOOKUP(K1302,SSP!$B$2:$D$113,3,FALSE)</f>
        <v>0.47999999999999932</v>
      </c>
      <c r="Z1302" s="3">
        <f>EXP(Ferez!$B$8+Ferez!$B$9*LN(X1302)+Ferez!$B$10*LN(O1302)+Ferez!$B$11*LN(Y1302))</f>
        <v>4.3262699279538701</v>
      </c>
      <c r="AA1302" s="3">
        <f>EXP(Ferez!$C$8+Ferez!$C$9*LN(Z1302))</f>
        <v>2.2224666990387507</v>
      </c>
      <c r="AB1302" s="3">
        <f>Ferez!$D$8+Ferez!$D$9*Z1302+Ferez!$D$10*AA1302</f>
        <v>0.72410338504648453</v>
      </c>
      <c r="AC1302" s="3">
        <f t="shared" si="189"/>
        <v>7.2728400120391061</v>
      </c>
      <c r="AD1302" s="3">
        <f>AC1302*Ferez!$D$19</f>
        <v>3.6364200060195531</v>
      </c>
      <c r="AE1302" s="3">
        <f>(AD1302/1000)*(10000/Ferez!$D$21)</f>
        <v>9.0910500150488821E-2</v>
      </c>
      <c r="AF1302" s="3">
        <f t="shared" si="190"/>
        <v>5.050373313000355</v>
      </c>
      <c r="AG1302" s="3">
        <f>AF1302*Ferez!$D$19</f>
        <v>2.5251866565001775</v>
      </c>
      <c r="AH1302" s="3">
        <f>(AG1302/1000)*(10000/Ferez!$D$21)</f>
        <v>6.3129666412504434E-2</v>
      </c>
      <c r="AI1302" s="3">
        <f>AE1302*Ferez!$D$20</f>
        <v>0.33333850055179232</v>
      </c>
    </row>
    <row r="1303" spans="1:35" x14ac:dyDescent="0.25">
      <c r="A1303" s="4">
        <v>2191</v>
      </c>
      <c r="B1303" s="21" t="s">
        <v>3522</v>
      </c>
      <c r="C1303" s="104">
        <v>6</v>
      </c>
      <c r="D1303" s="22" t="s">
        <v>3144</v>
      </c>
      <c r="E1303" s="100">
        <v>42719</v>
      </c>
      <c r="F1303" s="100">
        <v>44204</v>
      </c>
      <c r="G1303" s="105">
        <v>4.0999999999999996</v>
      </c>
      <c r="H1303" s="20" t="s">
        <v>3302</v>
      </c>
      <c r="I1303" s="20" t="s">
        <v>3304</v>
      </c>
      <c r="J1303" s="13">
        <v>3534</v>
      </c>
      <c r="K1303" t="s">
        <v>173</v>
      </c>
      <c r="L1303" t="s">
        <v>172</v>
      </c>
      <c r="M1303" s="20" t="str">
        <f t="shared" si="184"/>
        <v>S</v>
      </c>
      <c r="N1303" s="3">
        <v>5</v>
      </c>
      <c r="O1303" s="23">
        <f t="shared" si="185"/>
        <v>4.58</v>
      </c>
      <c r="P1303" s="3">
        <v>14.4</v>
      </c>
      <c r="Q1303" s="3">
        <f>VLOOKUP(J1303,Aux_H_adj!$X$2:$Y$922,2,FALSE)</f>
        <v>10</v>
      </c>
      <c r="R1303" s="3">
        <f>VLOOKUP(J1303,Aux_H_adj!$X$2:$Z$922,3,FALSE)</f>
        <v>17.8</v>
      </c>
      <c r="S1303" s="3">
        <f t="shared" si="182"/>
        <v>4.5836623610465859</v>
      </c>
      <c r="T1303" s="3">
        <v>81</v>
      </c>
      <c r="U1303" s="23">
        <f t="shared" si="186"/>
        <v>17.559999999999999</v>
      </c>
      <c r="V1303" s="3">
        <f t="shared" si="183"/>
        <v>5.5895216013873643</v>
      </c>
      <c r="W1303" s="27">
        <f t="shared" si="187"/>
        <v>1.6999999999999999E-3</v>
      </c>
      <c r="X1303" s="27">
        <f t="shared" si="188"/>
        <v>2.5000000000000001E-3</v>
      </c>
      <c r="Y1303" s="3">
        <f>VLOOKUP(K1303,SSP!$B$2:$D$113,3,FALSE)</f>
        <v>0.47999999999999932</v>
      </c>
      <c r="Z1303" s="3">
        <f>EXP(Ferez!$B$8+Ferez!$B$9*LN(X1303)+Ferez!$B$10*LN(O1303)+Ferez!$B$11*LN(Y1303))</f>
        <v>2.9736578552944533</v>
      </c>
      <c r="AA1303" s="3">
        <f>EXP(Ferez!$C$8+Ferez!$C$9*LN(Z1303))</f>
        <v>1.6827738969570141</v>
      </c>
      <c r="AB1303" s="3">
        <f>Ferez!$D$8+Ferez!$D$9*Z1303+Ferez!$D$10*AA1303</f>
        <v>0.6042508873841369</v>
      </c>
      <c r="AC1303" s="3">
        <f t="shared" si="189"/>
        <v>5.260682639635605</v>
      </c>
      <c r="AD1303" s="3">
        <f>AC1303*Ferez!$D$19</f>
        <v>2.6303413198178025</v>
      </c>
      <c r="AE1303" s="3">
        <f>(AD1303/1000)*(10000/Ferez!$D$21)</f>
        <v>6.5758532995445068E-2</v>
      </c>
      <c r="AF1303" s="3">
        <f t="shared" si="190"/>
        <v>3.57790874267859</v>
      </c>
      <c r="AG1303" s="3">
        <f>AF1303*Ferez!$D$19</f>
        <v>1.788954371339295</v>
      </c>
      <c r="AH1303" s="3">
        <f>(AG1303/1000)*(10000/Ferez!$D$21)</f>
        <v>4.4723859283482374E-2</v>
      </c>
      <c r="AI1303" s="3">
        <f>AE1303*Ferez!$D$20</f>
        <v>0.24111462098329858</v>
      </c>
    </row>
    <row r="1304" spans="1:35" x14ac:dyDescent="0.25">
      <c r="A1304" s="4">
        <v>2192</v>
      </c>
      <c r="B1304" s="21" t="s">
        <v>3522</v>
      </c>
      <c r="C1304" s="104">
        <v>6</v>
      </c>
      <c r="D1304" s="22" t="s">
        <v>3144</v>
      </c>
      <c r="E1304" s="100">
        <v>42719</v>
      </c>
      <c r="F1304" s="100">
        <v>44204</v>
      </c>
      <c r="G1304" s="105">
        <v>4.0999999999999996</v>
      </c>
      <c r="H1304" s="20" t="s">
        <v>3302</v>
      </c>
      <c r="I1304" s="20" t="s">
        <v>3305</v>
      </c>
      <c r="J1304" s="13">
        <v>3534</v>
      </c>
      <c r="K1304" t="s">
        <v>173</v>
      </c>
      <c r="L1304" t="s">
        <v>172</v>
      </c>
      <c r="M1304" s="20" t="str">
        <f t="shared" si="184"/>
        <v>S</v>
      </c>
      <c r="N1304" s="3">
        <v>5</v>
      </c>
      <c r="O1304" s="23">
        <f t="shared" si="185"/>
        <v>4.7</v>
      </c>
      <c r="P1304" s="3">
        <v>15</v>
      </c>
      <c r="Q1304" s="3">
        <f>VLOOKUP(J1304,Aux_H_adj!$X$2:$Y$922,2,FALSE)</f>
        <v>10</v>
      </c>
      <c r="R1304" s="3">
        <f>VLOOKUP(J1304,Aux_H_adj!$X$2:$Z$922,3,FALSE)</f>
        <v>17.8</v>
      </c>
      <c r="S1304" s="3">
        <f t="shared" si="182"/>
        <v>4.7746482927568605</v>
      </c>
      <c r="T1304" s="3">
        <v>81</v>
      </c>
      <c r="U1304" s="23">
        <f t="shared" si="186"/>
        <v>18.29</v>
      </c>
      <c r="V1304" s="3">
        <f t="shared" si="183"/>
        <v>5.8218878183015317</v>
      </c>
      <c r="W1304" s="27">
        <f t="shared" si="187"/>
        <v>1.8E-3</v>
      </c>
      <c r="X1304" s="27">
        <f t="shared" si="188"/>
        <v>2.7000000000000001E-3</v>
      </c>
      <c r="Y1304" s="3">
        <f>VLOOKUP(K1304,SSP!$B$2:$D$113,3,FALSE)</f>
        <v>0.47999999999999932</v>
      </c>
      <c r="Z1304" s="3">
        <f>EXP(Ferez!$B$8+Ferez!$B$9*LN(X1304)+Ferez!$B$10*LN(O1304)+Ferez!$B$11*LN(Y1304))</f>
        <v>3.2784913157301263</v>
      </c>
      <c r="AA1304" s="3">
        <f>EXP(Ferez!$C$8+Ferez!$C$9*LN(Z1304))</f>
        <v>1.8091422276674407</v>
      </c>
      <c r="AB1304" s="3">
        <f>Ferez!$D$8+Ferez!$D$9*Z1304+Ferez!$D$10*AA1304</f>
        <v>0.63085297387847605</v>
      </c>
      <c r="AC1304" s="3">
        <f t="shared" si="189"/>
        <v>5.7184865172760428</v>
      </c>
      <c r="AD1304" s="3">
        <f>AC1304*Ferez!$D$19</f>
        <v>2.8592432586380214</v>
      </c>
      <c r="AE1304" s="3">
        <f>(AD1304/1000)*(10000/Ferez!$D$21)</f>
        <v>7.1481081465950544E-2</v>
      </c>
      <c r="AF1304" s="3">
        <f t="shared" si="190"/>
        <v>3.9093442896086024</v>
      </c>
      <c r="AG1304" s="3">
        <f>AF1304*Ferez!$D$19</f>
        <v>1.9546721448043012</v>
      </c>
      <c r="AH1304" s="3">
        <f>(AG1304/1000)*(10000/Ferez!$D$21)</f>
        <v>4.8866803620107528E-2</v>
      </c>
      <c r="AI1304" s="3">
        <f>AE1304*Ferez!$D$20</f>
        <v>0.2620972987084853</v>
      </c>
    </row>
    <row r="1305" spans="1:35" x14ac:dyDescent="0.25">
      <c r="A1305" s="4">
        <v>2193</v>
      </c>
      <c r="B1305" s="21" t="s">
        <v>3522</v>
      </c>
      <c r="C1305" s="104">
        <v>6</v>
      </c>
      <c r="D1305" s="22" t="s">
        <v>3144</v>
      </c>
      <c r="E1305" s="100">
        <v>42719</v>
      </c>
      <c r="F1305" s="100">
        <v>44204</v>
      </c>
      <c r="G1305" s="105">
        <v>4.0999999999999996</v>
      </c>
      <c r="H1305" s="20" t="s">
        <v>3302</v>
      </c>
      <c r="I1305" s="20" t="s">
        <v>3306</v>
      </c>
      <c r="J1305" s="13">
        <v>3534</v>
      </c>
      <c r="K1305" t="s">
        <v>173</v>
      </c>
      <c r="L1305" t="s">
        <v>172</v>
      </c>
      <c r="M1305" s="20" t="str">
        <f t="shared" si="184"/>
        <v>S</v>
      </c>
      <c r="N1305" s="3">
        <v>5</v>
      </c>
      <c r="O1305" s="23">
        <f t="shared" si="185"/>
        <v>5</v>
      </c>
      <c r="P1305" s="3">
        <v>17.8</v>
      </c>
      <c r="Q1305" s="3">
        <f>VLOOKUP(J1305,Aux_H_adj!$X$2:$Y$922,2,FALSE)</f>
        <v>10</v>
      </c>
      <c r="R1305" s="3">
        <f>VLOOKUP(J1305,Aux_H_adj!$X$2:$Z$922,3,FALSE)</f>
        <v>17.8</v>
      </c>
      <c r="S1305" s="3">
        <f t="shared" si="182"/>
        <v>5.6659159740714742</v>
      </c>
      <c r="T1305" s="3">
        <v>81</v>
      </c>
      <c r="U1305" s="23">
        <f t="shared" si="186"/>
        <v>21.7</v>
      </c>
      <c r="V1305" s="3">
        <f t="shared" si="183"/>
        <v>6.9073245301882578</v>
      </c>
      <c r="W1305" s="27">
        <f t="shared" si="187"/>
        <v>2.5000000000000001E-3</v>
      </c>
      <c r="X1305" s="27">
        <f t="shared" si="188"/>
        <v>3.7000000000000002E-3</v>
      </c>
      <c r="Y1305" s="3">
        <f>VLOOKUP(K1305,SSP!$B$2:$D$113,3,FALSE)</f>
        <v>0.47999999999999932</v>
      </c>
      <c r="Z1305" s="3">
        <f>EXP(Ferez!$B$8+Ferez!$B$9*LN(X1305)+Ferez!$B$10*LN(O1305)+Ferez!$B$11*LN(Y1305))</f>
        <v>4.6861313991685236</v>
      </c>
      <c r="AA1305" s="3">
        <f>EXP(Ferez!$C$8+Ferez!$C$9*LN(Z1305))</f>
        <v>2.3582087770960678</v>
      </c>
      <c r="AB1305" s="3">
        <f>Ferez!$D$8+Ferez!$D$9*Z1305+Ferez!$D$10*AA1305</f>
        <v>0.75666626265049719</v>
      </c>
      <c r="AC1305" s="3">
        <f t="shared" si="189"/>
        <v>7.8010064389150884</v>
      </c>
      <c r="AD1305" s="3">
        <f>AC1305*Ferez!$D$19</f>
        <v>3.9005032194575442</v>
      </c>
      <c r="AE1305" s="3">
        <f>(AD1305/1000)*(10000/Ferez!$D$21)</f>
        <v>9.7512580486438599E-2</v>
      </c>
      <c r="AF1305" s="3">
        <f t="shared" si="190"/>
        <v>5.4427976618190206</v>
      </c>
      <c r="AG1305" s="3">
        <f>AF1305*Ferez!$D$19</f>
        <v>2.7213988309095103</v>
      </c>
      <c r="AH1305" s="3">
        <f>(AG1305/1000)*(10000/Ferez!$D$21)</f>
        <v>6.8034970772737763E-2</v>
      </c>
      <c r="AI1305" s="3">
        <f>AE1305*Ferez!$D$20</f>
        <v>0.35754612845027484</v>
      </c>
    </row>
    <row r="1306" spans="1:35" x14ac:dyDescent="0.25">
      <c r="A1306" s="4">
        <v>2194</v>
      </c>
      <c r="B1306" s="21" t="s">
        <v>3522</v>
      </c>
      <c r="C1306" s="104">
        <v>6</v>
      </c>
      <c r="D1306" s="22" t="s">
        <v>3144</v>
      </c>
      <c r="E1306" s="100">
        <v>42719</v>
      </c>
      <c r="F1306" s="100">
        <v>44204</v>
      </c>
      <c r="G1306" s="105">
        <v>4.0999999999999996</v>
      </c>
      <c r="H1306" s="20" t="s">
        <v>3302</v>
      </c>
      <c r="I1306" s="20" t="s">
        <v>3307</v>
      </c>
      <c r="J1306" s="13">
        <v>3534</v>
      </c>
      <c r="K1306" t="s">
        <v>173</v>
      </c>
      <c r="L1306" t="s">
        <v>172</v>
      </c>
      <c r="M1306" s="20" t="str">
        <f t="shared" si="184"/>
        <v>S</v>
      </c>
      <c r="N1306" s="3">
        <v>5</v>
      </c>
      <c r="O1306" s="23">
        <f t="shared" si="185"/>
        <v>4.3499999999999996</v>
      </c>
      <c r="P1306" s="3">
        <v>13.4</v>
      </c>
      <c r="Q1306" s="3">
        <f>VLOOKUP(J1306,Aux_H_adj!$X$2:$Y$922,2,FALSE)</f>
        <v>10</v>
      </c>
      <c r="R1306" s="3">
        <f>VLOOKUP(J1306,Aux_H_adj!$X$2:$Z$922,3,FALSE)</f>
        <v>17.8</v>
      </c>
      <c r="S1306" s="3">
        <f t="shared" si="182"/>
        <v>4.2653524748627953</v>
      </c>
      <c r="T1306" s="3">
        <v>81</v>
      </c>
      <c r="U1306" s="23">
        <f t="shared" si="186"/>
        <v>16.34</v>
      </c>
      <c r="V1306" s="3">
        <f t="shared" si="183"/>
        <v>5.2011835402431394</v>
      </c>
      <c r="W1306" s="27">
        <f t="shared" si="187"/>
        <v>1.4E-3</v>
      </c>
      <c r="X1306" s="27">
        <f t="shared" si="188"/>
        <v>2.0999999999999999E-3</v>
      </c>
      <c r="Y1306" s="3">
        <f>VLOOKUP(K1306,SSP!$B$2:$D$113,3,FALSE)</f>
        <v>0.47999999999999932</v>
      </c>
      <c r="Z1306" s="3">
        <f>EXP(Ferez!$B$8+Ferez!$B$9*LN(X1306)+Ferez!$B$10*LN(O1306)+Ferez!$B$11*LN(Y1306))</f>
        <v>2.4000782489158081</v>
      </c>
      <c r="AA1306" s="3">
        <f>EXP(Ferez!$C$8+Ferez!$C$9*LN(Z1306))</f>
        <v>1.4354031200242114</v>
      </c>
      <c r="AB1306" s="3">
        <f>Ferez!$D$8+Ferez!$D$9*Z1306+Ferez!$D$10*AA1306</f>
        <v>0.55502316839064603</v>
      </c>
      <c r="AC1306" s="3">
        <f t="shared" si="189"/>
        <v>4.3905045373306653</v>
      </c>
      <c r="AD1306" s="3">
        <f>AC1306*Ferez!$D$19</f>
        <v>2.1952522686653326</v>
      </c>
      <c r="AE1306" s="3">
        <f>(AD1306/1000)*(10000/Ferez!$D$21)</f>
        <v>5.4881306716633313E-2</v>
      </c>
      <c r="AF1306" s="3">
        <f t="shared" si="190"/>
        <v>2.9551014173064543</v>
      </c>
      <c r="AG1306" s="3">
        <f>AF1306*Ferez!$D$19</f>
        <v>1.4775507086532271</v>
      </c>
      <c r="AH1306" s="3">
        <f>(AG1306/1000)*(10000/Ferez!$D$21)</f>
        <v>3.6938767716330673E-2</v>
      </c>
      <c r="AI1306" s="3">
        <f>AE1306*Ferez!$D$20</f>
        <v>0.20123145796098882</v>
      </c>
    </row>
    <row r="1307" spans="1:35" x14ac:dyDescent="0.25">
      <c r="A1307" s="4">
        <v>2195</v>
      </c>
      <c r="B1307" s="21" t="s">
        <v>3522</v>
      </c>
      <c r="C1307" s="104">
        <v>6</v>
      </c>
      <c r="D1307" s="22" t="s">
        <v>3144</v>
      </c>
      <c r="E1307" s="100">
        <v>42719</v>
      </c>
      <c r="F1307" s="100">
        <v>44204</v>
      </c>
      <c r="G1307" s="105">
        <v>4.0999999999999996</v>
      </c>
      <c r="H1307" s="20" t="s">
        <v>3302</v>
      </c>
      <c r="I1307" s="20" t="s">
        <v>3308</v>
      </c>
      <c r="J1307" s="13">
        <v>3534</v>
      </c>
      <c r="K1307" t="s">
        <v>173</v>
      </c>
      <c r="L1307" t="s">
        <v>172</v>
      </c>
      <c r="M1307" s="20" t="str">
        <f t="shared" si="184"/>
        <v>S</v>
      </c>
      <c r="N1307" s="3">
        <v>5</v>
      </c>
      <c r="O1307" s="23">
        <f t="shared" si="185"/>
        <v>4.8099999999999996</v>
      </c>
      <c r="P1307" s="3">
        <v>15.5</v>
      </c>
      <c r="Q1307" s="3">
        <f>VLOOKUP(J1307,Aux_H_adj!$X$2:$Y$922,2,FALSE)</f>
        <v>10</v>
      </c>
      <c r="R1307" s="3">
        <f>VLOOKUP(J1307,Aux_H_adj!$X$2:$Z$922,3,FALSE)</f>
        <v>17.8</v>
      </c>
      <c r="S1307" s="3">
        <f t="shared" si="182"/>
        <v>4.9338032358487558</v>
      </c>
      <c r="T1307" s="3">
        <v>81</v>
      </c>
      <c r="U1307" s="23">
        <f t="shared" si="186"/>
        <v>18.899999999999999</v>
      </c>
      <c r="V1307" s="3">
        <f t="shared" si="183"/>
        <v>6.0160568488736432</v>
      </c>
      <c r="W1307" s="27">
        <f t="shared" si="187"/>
        <v>1.9E-3</v>
      </c>
      <c r="X1307" s="27">
        <f t="shared" si="188"/>
        <v>2.8E-3</v>
      </c>
      <c r="Y1307" s="3">
        <f>VLOOKUP(K1307,SSP!$B$2:$D$113,3,FALSE)</f>
        <v>0.47999999999999932</v>
      </c>
      <c r="Z1307" s="3">
        <f>EXP(Ferez!$B$8+Ferez!$B$9*LN(X1307)+Ferez!$B$10*LN(O1307)+Ferez!$B$11*LN(Y1307))</f>
        <v>3.4694351292839576</v>
      </c>
      <c r="AA1307" s="3">
        <f>EXP(Ferez!$C$8+Ferez!$C$9*LN(Z1307))</f>
        <v>1.8867477718090639</v>
      </c>
      <c r="AB1307" s="3">
        <f>Ferez!$D$8+Ferez!$D$9*Z1307+Ferez!$D$10*AA1307</f>
        <v>0.64764982236784219</v>
      </c>
      <c r="AC1307" s="3">
        <f t="shared" si="189"/>
        <v>6.0038327234608637</v>
      </c>
      <c r="AD1307" s="3">
        <f>AC1307*Ferez!$D$19</f>
        <v>3.0019163617304319</v>
      </c>
      <c r="AE1307" s="3">
        <f>(AD1307/1000)*(10000/Ferez!$D$21)</f>
        <v>7.5047909043260794E-2</v>
      </c>
      <c r="AF1307" s="3">
        <f t="shared" si="190"/>
        <v>4.1170849516517993</v>
      </c>
      <c r="AG1307" s="3">
        <f>AF1307*Ferez!$D$19</f>
        <v>2.0585424758258997</v>
      </c>
      <c r="AH1307" s="3">
        <f>(AG1307/1000)*(10000/Ferez!$D$21)</f>
        <v>5.1463561895647492E-2</v>
      </c>
      <c r="AI1307" s="3">
        <f>AE1307*Ferez!$D$20</f>
        <v>0.27517566649195624</v>
      </c>
    </row>
    <row r="1308" spans="1:35" x14ac:dyDescent="0.25">
      <c r="A1308" s="4">
        <v>2196</v>
      </c>
      <c r="B1308" s="21" t="s">
        <v>3522</v>
      </c>
      <c r="C1308" s="104">
        <v>6</v>
      </c>
      <c r="D1308" s="22" t="s">
        <v>3144</v>
      </c>
      <c r="E1308" s="100">
        <v>42719</v>
      </c>
      <c r="F1308" s="100">
        <v>44204</v>
      </c>
      <c r="G1308" s="105">
        <v>4.0999999999999996</v>
      </c>
      <c r="H1308" s="20" t="s">
        <v>3302</v>
      </c>
      <c r="I1308" s="20" t="s">
        <v>3309</v>
      </c>
      <c r="J1308" s="13">
        <v>3534</v>
      </c>
      <c r="K1308" t="s">
        <v>173</v>
      </c>
      <c r="L1308" t="s">
        <v>172</v>
      </c>
      <c r="M1308" s="20" t="str">
        <f t="shared" si="184"/>
        <v>S</v>
      </c>
      <c r="N1308" s="3">
        <v>5</v>
      </c>
      <c r="O1308" s="23">
        <f t="shared" si="185"/>
        <v>4.96</v>
      </c>
      <c r="P1308" s="3">
        <v>16.3</v>
      </c>
      <c r="Q1308" s="3">
        <f>VLOOKUP(J1308,Aux_H_adj!$X$2:$Y$922,2,FALSE)</f>
        <v>10</v>
      </c>
      <c r="R1308" s="3">
        <f>VLOOKUP(J1308,Aux_H_adj!$X$2:$Z$922,3,FALSE)</f>
        <v>17.8</v>
      </c>
      <c r="S1308" s="3">
        <f t="shared" si="182"/>
        <v>5.1884511447957884</v>
      </c>
      <c r="T1308" s="3">
        <v>81</v>
      </c>
      <c r="U1308" s="23">
        <f t="shared" si="186"/>
        <v>19.87</v>
      </c>
      <c r="V1308" s="3">
        <f t="shared" si="183"/>
        <v>6.3248174384719213</v>
      </c>
      <c r="W1308" s="27">
        <f t="shared" si="187"/>
        <v>2.0999999999999999E-3</v>
      </c>
      <c r="X1308" s="27">
        <f t="shared" si="188"/>
        <v>3.0999999999999999E-3</v>
      </c>
      <c r="Y1308" s="3">
        <f>VLOOKUP(K1308,SSP!$B$2:$D$113,3,FALSE)</f>
        <v>0.47999999999999932</v>
      </c>
      <c r="Z1308" s="3">
        <f>EXP(Ferez!$B$8+Ferez!$B$9*LN(X1308)+Ferez!$B$10*LN(O1308)+Ferez!$B$11*LN(Y1308))</f>
        <v>3.9341536848364029</v>
      </c>
      <c r="AA1308" s="3">
        <f>EXP(Ferez!$C$8+Ferez!$C$9*LN(Z1308))</f>
        <v>2.0711897105942789</v>
      </c>
      <c r="AB1308" s="3">
        <f>Ferez!$D$8+Ferez!$D$9*Z1308+Ferez!$D$10*AA1308</f>
        <v>0.68891226792428717</v>
      </c>
      <c r="AC1308" s="3">
        <f t="shared" si="189"/>
        <v>6.6942556633549692</v>
      </c>
      <c r="AD1308" s="3">
        <f>AC1308*Ferez!$D$19</f>
        <v>3.3471278316774846</v>
      </c>
      <c r="AE1308" s="3">
        <f>(AD1308/1000)*(10000/Ferez!$D$21)</f>
        <v>8.3678195791937124E-2</v>
      </c>
      <c r="AF1308" s="3">
        <f t="shared" si="190"/>
        <v>4.6230659527606903</v>
      </c>
      <c r="AG1308" s="3">
        <f>AF1308*Ferez!$D$19</f>
        <v>2.3115329763803452</v>
      </c>
      <c r="AH1308" s="3">
        <f>(AG1308/1000)*(10000/Ferez!$D$21)</f>
        <v>5.778832440950863E-2</v>
      </c>
      <c r="AI1308" s="3">
        <f>AE1308*Ferez!$D$20</f>
        <v>0.30682005123710276</v>
      </c>
    </row>
    <row r="1309" spans="1:35" x14ac:dyDescent="0.25">
      <c r="A1309" s="4">
        <v>2197</v>
      </c>
      <c r="B1309" s="21" t="s">
        <v>3522</v>
      </c>
      <c r="C1309" s="104">
        <v>6</v>
      </c>
      <c r="D1309" s="22" t="s">
        <v>3144</v>
      </c>
      <c r="E1309" s="100">
        <v>42719</v>
      </c>
      <c r="F1309" s="100">
        <v>44204</v>
      </c>
      <c r="G1309" s="105">
        <v>4.0999999999999996</v>
      </c>
      <c r="H1309" s="20" t="s">
        <v>3302</v>
      </c>
      <c r="I1309" s="20" t="s">
        <v>3310</v>
      </c>
      <c r="J1309" s="13">
        <v>3534</v>
      </c>
      <c r="K1309" t="s">
        <v>173</v>
      </c>
      <c r="L1309" t="s">
        <v>172</v>
      </c>
      <c r="M1309" s="20" t="str">
        <f t="shared" si="184"/>
        <v>S</v>
      </c>
      <c r="N1309" s="3">
        <v>5</v>
      </c>
      <c r="O1309" s="23">
        <f t="shared" si="185"/>
        <v>3.44</v>
      </c>
      <c r="P1309" s="3">
        <v>10</v>
      </c>
      <c r="Q1309" s="3">
        <f>VLOOKUP(J1309,Aux_H_adj!$X$2:$Y$922,2,FALSE)</f>
        <v>10</v>
      </c>
      <c r="R1309" s="3">
        <f>VLOOKUP(J1309,Aux_H_adj!$X$2:$Z$922,3,FALSE)</f>
        <v>17.8</v>
      </c>
      <c r="S1309" s="3">
        <f t="shared" si="182"/>
        <v>3.183098861837907</v>
      </c>
      <c r="T1309" s="3">
        <v>81</v>
      </c>
      <c r="U1309" s="23">
        <f t="shared" si="186"/>
        <v>12.19</v>
      </c>
      <c r="V1309" s="3">
        <f t="shared" si="183"/>
        <v>3.8801975125804082</v>
      </c>
      <c r="W1309" s="27">
        <f t="shared" si="187"/>
        <v>8.0000000000000004E-4</v>
      </c>
      <c r="X1309" s="27">
        <f t="shared" si="188"/>
        <v>1.1999999999999999E-3</v>
      </c>
      <c r="Y1309" s="3">
        <f>VLOOKUP(K1309,SSP!$B$2:$D$113,3,FALSE)</f>
        <v>0.47999999999999932</v>
      </c>
      <c r="Z1309" s="3">
        <f>EXP(Ferez!$B$8+Ferez!$B$9*LN(X1309)+Ferez!$B$10*LN(O1309)+Ferez!$B$11*LN(Y1309))</f>
        <v>1.1286664281193381</v>
      </c>
      <c r="AA1309" s="3">
        <f>EXP(Ferez!$C$8+Ferez!$C$9*LN(Z1309))</f>
        <v>0.82008741757608972</v>
      </c>
      <c r="AB1309" s="3">
        <f>Ferez!$D$8+Ferez!$D$9*Z1309+Ferez!$D$10*AA1309</f>
        <v>0.45167932017954932</v>
      </c>
      <c r="AC1309" s="3">
        <f t="shared" si="189"/>
        <v>2.4004331658749773</v>
      </c>
      <c r="AD1309" s="3">
        <f>AC1309*Ferez!$D$19</f>
        <v>1.2002165829374887</v>
      </c>
      <c r="AE1309" s="3">
        <f>(AD1309/1000)*(10000/Ferez!$D$21)</f>
        <v>3.0005414573437215E-2</v>
      </c>
      <c r="AF1309" s="3">
        <f t="shared" si="190"/>
        <v>1.5803457482988874</v>
      </c>
      <c r="AG1309" s="3">
        <f>AF1309*Ferez!$D$19</f>
        <v>0.7901728741494437</v>
      </c>
      <c r="AH1309" s="3">
        <f>(AG1309/1000)*(10000/Ferez!$D$21)</f>
        <v>1.9754321853736094E-2</v>
      </c>
      <c r="AI1309" s="3">
        <f>AE1309*Ferez!$D$20</f>
        <v>0.11001985343593645</v>
      </c>
    </row>
    <row r="1310" spans="1:35" x14ac:dyDescent="0.25">
      <c r="A1310" s="4">
        <v>2188</v>
      </c>
      <c r="B1310" s="21" t="s">
        <v>3522</v>
      </c>
      <c r="C1310" s="104">
        <v>6</v>
      </c>
      <c r="D1310" s="22" t="s">
        <v>3144</v>
      </c>
      <c r="E1310" s="100">
        <v>42719</v>
      </c>
      <c r="F1310" s="100">
        <v>44204</v>
      </c>
      <c r="G1310" s="105">
        <v>4.0999999999999996</v>
      </c>
      <c r="H1310" s="20" t="s">
        <v>3299</v>
      </c>
      <c r="I1310" s="20" t="s">
        <v>3300</v>
      </c>
      <c r="J1310" s="13">
        <v>3535</v>
      </c>
      <c r="K1310" t="s">
        <v>4</v>
      </c>
      <c r="L1310" t="s">
        <v>142</v>
      </c>
      <c r="M1310" s="20" t="str">
        <f t="shared" si="184"/>
        <v>S</v>
      </c>
      <c r="N1310" s="3">
        <v>7</v>
      </c>
      <c r="O1310" s="23">
        <f t="shared" si="185"/>
        <v>4.49</v>
      </c>
      <c r="P1310" s="3">
        <v>14</v>
      </c>
      <c r="Q1310" s="3">
        <f>VLOOKUP(J1310,Aux_H_adj!$X$2:$Y$922,2,FALSE)</f>
        <v>14</v>
      </c>
      <c r="R1310" s="3">
        <f>VLOOKUP(J1310,Aux_H_adj!$X$2:$Z$922,3,FALSE)</f>
        <v>24</v>
      </c>
      <c r="S1310" s="3">
        <f t="shared" si="182"/>
        <v>4.45633840657307</v>
      </c>
      <c r="T1310" s="3">
        <v>37.799999999999997</v>
      </c>
      <c r="U1310" s="23">
        <f t="shared" si="186"/>
        <v>17.07</v>
      </c>
      <c r="V1310" s="3">
        <f t="shared" si="183"/>
        <v>5.4335497571573068</v>
      </c>
      <c r="W1310" s="27">
        <f t="shared" si="187"/>
        <v>1.6000000000000001E-3</v>
      </c>
      <c r="X1310" s="27">
        <f t="shared" si="188"/>
        <v>2.3E-3</v>
      </c>
      <c r="Y1310" s="3">
        <f>VLOOKUP(K1310,SSP!$B$2:$D$113,3,FALSE)</f>
        <v>0.46000000000000074</v>
      </c>
      <c r="Z1310" s="3">
        <f>EXP(Ferez!$B$8+Ferez!$B$9*LN(X1310)+Ferez!$B$10*LN(O1310)+Ferez!$B$11*LN(Y1310))</f>
        <v>2.5816163539485268</v>
      </c>
      <c r="AA1310" s="3">
        <f>EXP(Ferez!$C$8+Ferez!$C$9*LN(Z1310))</f>
        <v>1.5151978043511751</v>
      </c>
      <c r="AB1310" s="3">
        <f>Ferez!$D$8+Ferez!$D$9*Z1310+Ferez!$D$10*AA1310</f>
        <v>0.57047427300804998</v>
      </c>
      <c r="AC1310" s="3">
        <f t="shared" si="189"/>
        <v>4.6672884313077523</v>
      </c>
      <c r="AD1310" s="3">
        <f>AC1310*Ferez!$D$19</f>
        <v>2.3336442156538761</v>
      </c>
      <c r="AE1310" s="3">
        <f>(AD1310/1000)*(10000/Ferez!$D$21)</f>
        <v>5.8341105391346904E-2</v>
      </c>
      <c r="AF1310" s="3">
        <f t="shared" si="190"/>
        <v>3.1520906269565767</v>
      </c>
      <c r="AG1310" s="3">
        <f>AF1310*Ferez!$D$19</f>
        <v>1.5760453134782884</v>
      </c>
      <c r="AH1310" s="3">
        <f>(AG1310/1000)*(10000/Ferez!$D$21)</f>
        <v>3.940113283695721E-2</v>
      </c>
      <c r="AI1310" s="3">
        <f>AE1310*Ferez!$D$20</f>
        <v>0.21391738643493863</v>
      </c>
    </row>
    <row r="1311" spans="1:35" x14ac:dyDescent="0.25">
      <c r="A1311" s="4">
        <v>2189</v>
      </c>
      <c r="B1311" s="21" t="s">
        <v>3522</v>
      </c>
      <c r="C1311" s="104">
        <v>6</v>
      </c>
      <c r="D1311" s="22" t="s">
        <v>3144</v>
      </c>
      <c r="E1311" s="100">
        <v>42719</v>
      </c>
      <c r="F1311" s="100">
        <v>44204</v>
      </c>
      <c r="G1311" s="105">
        <v>4.0999999999999996</v>
      </c>
      <c r="H1311" s="20" t="s">
        <v>3299</v>
      </c>
      <c r="I1311" s="20" t="s">
        <v>3301</v>
      </c>
      <c r="J1311" s="13">
        <v>3535</v>
      </c>
      <c r="K1311" t="s">
        <v>4</v>
      </c>
      <c r="L1311" t="s">
        <v>142</v>
      </c>
      <c r="M1311" s="20" t="str">
        <f t="shared" si="184"/>
        <v>S</v>
      </c>
      <c r="N1311" s="3">
        <v>7</v>
      </c>
      <c r="O1311" s="23">
        <f t="shared" si="185"/>
        <v>7</v>
      </c>
      <c r="P1311" s="3">
        <v>24</v>
      </c>
      <c r="Q1311" s="3">
        <f>VLOOKUP(J1311,Aux_H_adj!$X$2:$Y$922,2,FALSE)</f>
        <v>14</v>
      </c>
      <c r="R1311" s="3">
        <f>VLOOKUP(J1311,Aux_H_adj!$X$2:$Z$922,3,FALSE)</f>
        <v>24</v>
      </c>
      <c r="S1311" s="3">
        <f t="shared" si="182"/>
        <v>7.6394372684109761</v>
      </c>
      <c r="T1311" s="3">
        <v>37.799999999999997</v>
      </c>
      <c r="U1311" s="23">
        <f t="shared" si="186"/>
        <v>29.26</v>
      </c>
      <c r="V1311" s="3">
        <f t="shared" si="183"/>
        <v>9.3137472697377159</v>
      </c>
      <c r="W1311" s="27">
        <f t="shared" si="187"/>
        <v>4.5999999999999999E-3</v>
      </c>
      <c r="X1311" s="27">
        <f t="shared" si="188"/>
        <v>6.7999999999999996E-3</v>
      </c>
      <c r="Y1311" s="3">
        <f>VLOOKUP(K1311,SSP!$B$2:$D$113,3,FALSE)</f>
        <v>0.46000000000000074</v>
      </c>
      <c r="Z1311" s="3">
        <f>EXP(Ferez!$B$8+Ferez!$B$9*LN(X1311)+Ferez!$B$10*LN(O1311)+Ferez!$B$11*LN(Y1311))</f>
        <v>11.019774237860469</v>
      </c>
      <c r="AA1311" s="3">
        <f>EXP(Ferez!$C$8+Ferez!$C$9*LN(Z1311))</f>
        <v>4.4475303581447152</v>
      </c>
      <c r="AB1311" s="3">
        <f>Ferez!$D$8+Ferez!$D$9*Z1311+Ferez!$D$10*AA1311</f>
        <v>1.3556263615199788</v>
      </c>
      <c r="AC1311" s="3">
        <f t="shared" si="189"/>
        <v>16.822930957525163</v>
      </c>
      <c r="AD1311" s="3">
        <f>AC1311*Ferez!$D$19</f>
        <v>8.4114654787625813</v>
      </c>
      <c r="AE1311" s="3">
        <f>(AD1311/1000)*(10000/Ferez!$D$21)</f>
        <v>0.21028663696906455</v>
      </c>
      <c r="AF1311" s="3">
        <f t="shared" si="190"/>
        <v>12.375400599380448</v>
      </c>
      <c r="AG1311" s="3">
        <f>AF1311*Ferez!$D$19</f>
        <v>6.1877002996902242</v>
      </c>
      <c r="AH1311" s="3">
        <f>(AG1311/1000)*(10000/Ferez!$D$21)</f>
        <v>0.1546925074922556</v>
      </c>
      <c r="AI1311" s="3">
        <f>AE1311*Ferez!$D$20</f>
        <v>0.7710510022199033</v>
      </c>
    </row>
    <row r="1312" spans="1:35" x14ac:dyDescent="0.25">
      <c r="A1312" s="4">
        <v>2186</v>
      </c>
      <c r="B1312" s="21" t="s">
        <v>3522</v>
      </c>
      <c r="C1312" s="104">
        <v>6</v>
      </c>
      <c r="D1312" s="22" t="s">
        <v>3144</v>
      </c>
      <c r="E1312" s="100">
        <v>42719</v>
      </c>
      <c r="F1312" s="100">
        <v>44204</v>
      </c>
      <c r="G1312" s="105">
        <v>4.0999999999999996</v>
      </c>
      <c r="H1312" s="20" t="s">
        <v>3296</v>
      </c>
      <c r="I1312" s="20" t="s">
        <v>3297</v>
      </c>
      <c r="J1312" s="13">
        <v>3536</v>
      </c>
      <c r="K1312" t="s">
        <v>7</v>
      </c>
      <c r="L1312" t="s">
        <v>193</v>
      </c>
      <c r="M1312" s="20" t="str">
        <f t="shared" si="184"/>
        <v>S</v>
      </c>
      <c r="N1312" s="3">
        <v>4.8</v>
      </c>
      <c r="O1312" s="23">
        <f t="shared" si="185"/>
        <v>4.8</v>
      </c>
      <c r="P1312" s="3">
        <v>27</v>
      </c>
      <c r="Q1312" s="3">
        <f>VLOOKUP(J1312,Aux_H_adj!$X$2:$Y$922,2,FALSE)</f>
        <v>23</v>
      </c>
      <c r="R1312" s="3">
        <f>VLOOKUP(J1312,Aux_H_adj!$X$2:$Z$922,3,FALSE)</f>
        <v>27</v>
      </c>
      <c r="S1312" s="3">
        <f t="shared" si="182"/>
        <v>8.5943669269623477</v>
      </c>
      <c r="T1312" s="3">
        <v>40.200000000000003</v>
      </c>
      <c r="U1312" s="23">
        <f t="shared" si="186"/>
        <v>32.92</v>
      </c>
      <c r="V1312" s="3">
        <f t="shared" si="183"/>
        <v>10.478761453170391</v>
      </c>
      <c r="W1312" s="27">
        <f t="shared" si="187"/>
        <v>5.7999999999999996E-3</v>
      </c>
      <c r="X1312" s="27">
        <f t="shared" si="188"/>
        <v>8.6E-3</v>
      </c>
      <c r="Y1312" s="3">
        <f>VLOOKUP(K1312,SSP!$B$2:$D$113,3,FALSE)</f>
        <v>0.57999999999999996</v>
      </c>
      <c r="Z1312" s="3">
        <f>EXP(Ferez!$B$8+Ferez!$B$9*LN(X1312)+Ferez!$B$10*LN(O1312)+Ferez!$B$11*LN(Y1312))</f>
        <v>12.131355732551643</v>
      </c>
      <c r="AA1312" s="3">
        <f>EXP(Ferez!$C$8+Ferez!$C$9*LN(Z1312))</f>
        <v>4.7762412654830939</v>
      </c>
      <c r="AB1312" s="3">
        <f>Ferez!$D$8+Ferez!$D$9*Z1312+Ferez!$D$10*AA1312</f>
        <v>1.4640205467512253</v>
      </c>
      <c r="AC1312" s="3">
        <f t="shared" si="189"/>
        <v>18.371617544785963</v>
      </c>
      <c r="AD1312" s="3">
        <f>AC1312*Ferez!$D$19</f>
        <v>9.1858087723929813</v>
      </c>
      <c r="AE1312" s="3">
        <f>(AD1312/1000)*(10000/Ferez!$D$21)</f>
        <v>0.22964521930982454</v>
      </c>
      <c r="AF1312" s="3">
        <f t="shared" si="190"/>
        <v>13.595376279302869</v>
      </c>
      <c r="AG1312" s="3">
        <f>AF1312*Ferez!$D$19</f>
        <v>6.7976881396514344</v>
      </c>
      <c r="AH1312" s="3">
        <f>(AG1312/1000)*(10000/Ferez!$D$21)</f>
        <v>0.16994220349128586</v>
      </c>
      <c r="AI1312" s="3">
        <f>AE1312*Ferez!$D$20</f>
        <v>0.84203247080268995</v>
      </c>
    </row>
    <row r="1313" spans="1:35" x14ac:dyDescent="0.25">
      <c r="A1313" s="4">
        <v>2187</v>
      </c>
      <c r="B1313" s="21" t="s">
        <v>3522</v>
      </c>
      <c r="C1313" s="104">
        <v>6</v>
      </c>
      <c r="D1313" s="22" t="s">
        <v>3144</v>
      </c>
      <c r="E1313" s="100">
        <v>42719</v>
      </c>
      <c r="F1313" s="100">
        <v>44204</v>
      </c>
      <c r="G1313" s="105">
        <v>4.0999999999999996</v>
      </c>
      <c r="H1313" s="20" t="s">
        <v>3296</v>
      </c>
      <c r="I1313" s="20" t="s">
        <v>3298</v>
      </c>
      <c r="J1313" s="13">
        <v>3536</v>
      </c>
      <c r="K1313" t="s">
        <v>7</v>
      </c>
      <c r="L1313" t="s">
        <v>193</v>
      </c>
      <c r="M1313" s="20" t="str">
        <f t="shared" si="184"/>
        <v>S</v>
      </c>
      <c r="N1313" s="3">
        <v>4.8</v>
      </c>
      <c r="O1313" s="23">
        <f t="shared" si="185"/>
        <v>4.8</v>
      </c>
      <c r="P1313" s="3">
        <v>23</v>
      </c>
      <c r="Q1313" s="3">
        <f>VLOOKUP(J1313,Aux_H_adj!$X$2:$Y$922,2,FALSE)</f>
        <v>23</v>
      </c>
      <c r="R1313" s="3">
        <f>VLOOKUP(J1313,Aux_H_adj!$X$2:$Z$922,3,FALSE)</f>
        <v>27</v>
      </c>
      <c r="S1313" s="3">
        <f t="shared" si="182"/>
        <v>7.3211273822271856</v>
      </c>
      <c r="T1313" s="3">
        <v>40.200000000000003</v>
      </c>
      <c r="U1313" s="23">
        <f t="shared" si="186"/>
        <v>28.04</v>
      </c>
      <c r="V1313" s="3">
        <f t="shared" si="183"/>
        <v>8.9254092085934911</v>
      </c>
      <c r="W1313" s="27">
        <f t="shared" si="187"/>
        <v>4.1999999999999997E-3</v>
      </c>
      <c r="X1313" s="27">
        <f t="shared" si="188"/>
        <v>6.3E-3</v>
      </c>
      <c r="Y1313" s="3">
        <f>VLOOKUP(K1313,SSP!$B$2:$D$113,3,FALSE)</f>
        <v>0.57999999999999996</v>
      </c>
      <c r="Z1313" s="3">
        <f>EXP(Ferez!$B$8+Ferez!$B$9*LN(X1313)+Ferez!$B$10*LN(O1313)+Ferez!$B$11*LN(Y1313))</f>
        <v>9.040516229886876</v>
      </c>
      <c r="AA1313" s="3">
        <f>EXP(Ferez!$C$8+Ferez!$C$9*LN(Z1313))</f>
        <v>3.8399426311221423</v>
      </c>
      <c r="AB1313" s="3">
        <f>Ferez!$D$8+Ferez!$D$9*Z1313+Ferez!$D$10*AA1313</f>
        <v>1.1645440477830333</v>
      </c>
      <c r="AC1313" s="3">
        <f t="shared" si="189"/>
        <v>14.045002908792052</v>
      </c>
      <c r="AD1313" s="3">
        <f>AC1313*Ferez!$D$19</f>
        <v>7.0225014543960258</v>
      </c>
      <c r="AE1313" s="3">
        <f>(AD1313/1000)*(10000/Ferez!$D$21)</f>
        <v>0.17556253635990063</v>
      </c>
      <c r="AF1313" s="3">
        <f t="shared" si="190"/>
        <v>10.20506027766991</v>
      </c>
      <c r="AG1313" s="3">
        <f>AF1313*Ferez!$D$19</f>
        <v>5.1025301388349549</v>
      </c>
      <c r="AH1313" s="3">
        <f>(AG1313/1000)*(10000/Ferez!$D$21)</f>
        <v>0.12756325347087388</v>
      </c>
      <c r="AI1313" s="3">
        <f>AE1313*Ferez!$D$20</f>
        <v>0.64372929998630224</v>
      </c>
    </row>
    <row r="1314" spans="1:35" x14ac:dyDescent="0.25">
      <c r="A1314" s="4">
        <v>2184</v>
      </c>
      <c r="B1314" s="21" t="s">
        <v>3522</v>
      </c>
      <c r="C1314" s="104">
        <v>6</v>
      </c>
      <c r="D1314" s="22" t="s">
        <v>3144</v>
      </c>
      <c r="E1314" s="100">
        <v>42719</v>
      </c>
      <c r="F1314" s="100">
        <v>44204</v>
      </c>
      <c r="G1314" s="105">
        <v>4.0999999999999996</v>
      </c>
      <c r="H1314" s="20" t="s">
        <v>3293</v>
      </c>
      <c r="I1314" s="20" t="s">
        <v>3294</v>
      </c>
      <c r="J1314" s="13">
        <v>3537</v>
      </c>
      <c r="K1314" t="s">
        <v>110</v>
      </c>
      <c r="L1314" t="s">
        <v>109</v>
      </c>
      <c r="M1314" s="20" t="str">
        <f t="shared" si="184"/>
        <v>S</v>
      </c>
      <c r="N1314" s="3">
        <v>3.9</v>
      </c>
      <c r="O1314" s="23">
        <f t="shared" si="185"/>
        <v>3.9</v>
      </c>
      <c r="P1314" s="3">
        <v>19.8</v>
      </c>
      <c r="Q1314" s="3">
        <f>VLOOKUP(J1314,Aux_H_adj!$X$2:$Y$922,2,FALSE)</f>
        <v>19.8</v>
      </c>
      <c r="R1314" s="3">
        <f>VLOOKUP(J1314,Aux_H_adj!$X$2:$Z$922,3,FALSE)</f>
        <v>22.6</v>
      </c>
      <c r="S1314" s="3">
        <f t="shared" si="182"/>
        <v>6.3025357464390561</v>
      </c>
      <c r="T1314" s="3">
        <v>36</v>
      </c>
      <c r="U1314" s="23">
        <f t="shared" si="186"/>
        <v>24.14</v>
      </c>
      <c r="V1314" s="3">
        <f t="shared" si="183"/>
        <v>7.6840006524767075</v>
      </c>
      <c r="W1314" s="27">
        <f t="shared" si="187"/>
        <v>3.0999999999999999E-3</v>
      </c>
      <c r="X1314" s="27">
        <f t="shared" si="188"/>
        <v>4.5999999999999999E-3</v>
      </c>
      <c r="Y1314" s="3">
        <f>VLOOKUP(K1314,SSP!$B$2:$D$113,3,FALSE)</f>
        <v>0.34</v>
      </c>
      <c r="Z1314" s="3">
        <f>EXP(Ferez!$B$8+Ferez!$B$9*LN(X1314)+Ferez!$B$10*LN(O1314)+Ferez!$B$11*LN(Y1314))</f>
        <v>3.1866030432721546</v>
      </c>
      <c r="AA1314" s="3">
        <f>EXP(Ferez!$C$8+Ferez!$C$9*LN(Z1314))</f>
        <v>1.771382281983475</v>
      </c>
      <c r="AB1314" s="3">
        <f>Ferez!$D$8+Ferez!$D$9*Z1314+Ferez!$D$10*AA1314</f>
        <v>0.62280546000029258</v>
      </c>
      <c r="AC1314" s="3">
        <f t="shared" si="189"/>
        <v>5.580790785255922</v>
      </c>
      <c r="AD1314" s="3">
        <f>AC1314*Ferez!$D$19</f>
        <v>2.790395392627961</v>
      </c>
      <c r="AE1314" s="3">
        <f>(AD1314/1000)*(10000/Ferez!$D$21)</f>
        <v>6.975988481569903E-2</v>
      </c>
      <c r="AF1314" s="3">
        <f t="shared" si="190"/>
        <v>3.8094085032724472</v>
      </c>
      <c r="AG1314" s="3">
        <f>AF1314*Ferez!$D$19</f>
        <v>1.9047042516362236</v>
      </c>
      <c r="AH1314" s="3">
        <f>(AG1314/1000)*(10000/Ferez!$D$21)</f>
        <v>4.7617606290905591E-2</v>
      </c>
      <c r="AI1314" s="3">
        <f>AE1314*Ferez!$D$20</f>
        <v>0.25578624432422975</v>
      </c>
    </row>
    <row r="1315" spans="1:35" x14ac:dyDescent="0.25">
      <c r="A1315" s="4">
        <v>2185</v>
      </c>
      <c r="B1315" s="21" t="s">
        <v>3522</v>
      </c>
      <c r="C1315" s="104">
        <v>6</v>
      </c>
      <c r="D1315" s="22" t="s">
        <v>3144</v>
      </c>
      <c r="E1315" s="100">
        <v>42719</v>
      </c>
      <c r="F1315" s="100">
        <v>44204</v>
      </c>
      <c r="G1315" s="105">
        <v>4.0999999999999996</v>
      </c>
      <c r="H1315" s="20" t="s">
        <v>3293</v>
      </c>
      <c r="I1315" s="20" t="s">
        <v>3295</v>
      </c>
      <c r="J1315" s="13">
        <v>3537</v>
      </c>
      <c r="K1315" t="s">
        <v>110</v>
      </c>
      <c r="L1315" t="s">
        <v>109</v>
      </c>
      <c r="M1315" s="20" t="str">
        <f t="shared" si="184"/>
        <v>S</v>
      </c>
      <c r="N1315" s="3">
        <v>3.9</v>
      </c>
      <c r="O1315" s="23">
        <f t="shared" si="185"/>
        <v>3.9</v>
      </c>
      <c r="P1315" s="3">
        <v>22.6</v>
      </c>
      <c r="Q1315" s="3">
        <f>VLOOKUP(J1315,Aux_H_adj!$X$2:$Y$922,2,FALSE)</f>
        <v>19.8</v>
      </c>
      <c r="R1315" s="3">
        <f>VLOOKUP(J1315,Aux_H_adj!$X$2:$Z$922,3,FALSE)</f>
        <v>22.6</v>
      </c>
      <c r="S1315" s="3">
        <f t="shared" si="182"/>
        <v>7.1938034277536698</v>
      </c>
      <c r="T1315" s="3">
        <v>36</v>
      </c>
      <c r="U1315" s="23">
        <f t="shared" si="186"/>
        <v>27.55</v>
      </c>
      <c r="V1315" s="3">
        <f t="shared" si="183"/>
        <v>8.7694373643634336</v>
      </c>
      <c r="W1315" s="27">
        <f t="shared" si="187"/>
        <v>4.1000000000000003E-3</v>
      </c>
      <c r="X1315" s="27">
        <f t="shared" si="188"/>
        <v>6.0000000000000001E-3</v>
      </c>
      <c r="Y1315" s="3">
        <f>VLOOKUP(K1315,SSP!$B$2:$D$113,3,FALSE)</f>
        <v>0.34</v>
      </c>
      <c r="Z1315" s="3">
        <f>EXP(Ferez!$B$8+Ferez!$B$9*LN(X1315)+Ferez!$B$10*LN(O1315)+Ferez!$B$11*LN(Y1315))</f>
        <v>4.0960742791187874</v>
      </c>
      <c r="AA1315" s="3">
        <f>EXP(Ferez!$C$8+Ferez!$C$9*LN(Z1315))</f>
        <v>2.1341090089237134</v>
      </c>
      <c r="AB1315" s="3">
        <f>Ferez!$D$8+Ferez!$D$9*Z1315+Ferez!$D$10*AA1315</f>
        <v>0.70340521832499947</v>
      </c>
      <c r="AC1315" s="3">
        <f t="shared" si="189"/>
        <v>6.9335885063674993</v>
      </c>
      <c r="AD1315" s="3">
        <f>AC1315*Ferez!$D$19</f>
        <v>3.4667942531837497</v>
      </c>
      <c r="AE1315" s="3">
        <f>(AD1315/1000)*(10000/Ferez!$D$21)</f>
        <v>8.6669856329593745E-2</v>
      </c>
      <c r="AF1315" s="3">
        <f t="shared" si="190"/>
        <v>4.7994794974437873</v>
      </c>
      <c r="AG1315" s="3">
        <f>AF1315*Ferez!$D$19</f>
        <v>2.3997397487218937</v>
      </c>
      <c r="AH1315" s="3">
        <f>(AG1315/1000)*(10000/Ferez!$D$21)</f>
        <v>5.9993493718047339E-2</v>
      </c>
      <c r="AI1315" s="3">
        <f>AE1315*Ferez!$D$20</f>
        <v>0.31778947320851036</v>
      </c>
    </row>
    <row r="1316" spans="1:35" x14ac:dyDescent="0.25">
      <c r="A1316" s="4">
        <v>2183</v>
      </c>
      <c r="B1316" s="21" t="s">
        <v>3522</v>
      </c>
      <c r="C1316" s="104">
        <v>6</v>
      </c>
      <c r="D1316" s="22" t="s">
        <v>3144</v>
      </c>
      <c r="E1316" s="100">
        <v>42719</v>
      </c>
      <c r="F1316" s="100">
        <v>44204</v>
      </c>
      <c r="G1316" s="105">
        <v>4.0999999999999996</v>
      </c>
      <c r="H1316" s="20" t="s">
        <v>3291</v>
      </c>
      <c r="I1316" s="20" t="s">
        <v>3292</v>
      </c>
      <c r="J1316" s="13">
        <v>3538</v>
      </c>
      <c r="K1316" t="s">
        <v>4</v>
      </c>
      <c r="L1316" t="s">
        <v>142</v>
      </c>
      <c r="M1316" s="20" t="str">
        <f t="shared" si="184"/>
        <v>N</v>
      </c>
      <c r="N1316" s="3">
        <v>7.5</v>
      </c>
      <c r="O1316" s="23">
        <f t="shared" si="185"/>
        <v>7.5</v>
      </c>
      <c r="P1316" s="3">
        <v>22.7</v>
      </c>
      <c r="Q1316" s="3">
        <f>VLOOKUP(J1316,Aux_H_adj!$X$2:$Y$922,2,FALSE)</f>
        <v>22.7</v>
      </c>
      <c r="R1316" s="3">
        <f>VLOOKUP(J1316,Aux_H_adj!$X$2:$Z$922,3,FALSE)</f>
        <v>22.7</v>
      </c>
      <c r="S1316" s="3">
        <f t="shared" si="182"/>
        <v>7.2256344163720483</v>
      </c>
      <c r="T1316" s="3">
        <v>30</v>
      </c>
      <c r="U1316" s="23">
        <f t="shared" si="186"/>
        <v>30</v>
      </c>
      <c r="V1316" s="3">
        <f t="shared" si="183"/>
        <v>9.5492965855137211</v>
      </c>
      <c r="W1316" s="27">
        <f t="shared" si="187"/>
        <v>4.1000000000000003E-3</v>
      </c>
      <c r="X1316" s="27">
        <f t="shared" si="188"/>
        <v>7.1999999999999998E-3</v>
      </c>
      <c r="Y1316" s="3">
        <f>VLOOKUP(K1316,SSP!$B$2:$D$113,3,FALSE)</f>
        <v>0.46000000000000074</v>
      </c>
      <c r="Z1316" s="3">
        <f>EXP(Ferez!$B$8+Ferez!$B$9*LN(X1316)+Ferez!$B$10*LN(O1316)+Ferez!$B$11*LN(Y1316))</f>
        <v>12.429058576666321</v>
      </c>
      <c r="AA1316" s="3">
        <f>EXP(Ferez!$C$8+Ferez!$C$9*LN(Z1316))</f>
        <v>4.8629340758551267</v>
      </c>
      <c r="AB1316" s="3">
        <f>Ferez!$D$8+Ferez!$D$9*Z1316+Ferez!$D$10*AA1316</f>
        <v>1.4931663194954952</v>
      </c>
      <c r="AC1316" s="3">
        <f t="shared" si="189"/>
        <v>18.785158972016941</v>
      </c>
      <c r="AD1316" s="3">
        <f>AC1316*Ferez!$D$19</f>
        <v>9.3925794860084704</v>
      </c>
      <c r="AE1316" s="3">
        <f>(AD1316/1000)*(10000/Ferez!$D$21)</f>
        <v>0.23481448715021178</v>
      </c>
      <c r="AF1316" s="3">
        <f t="shared" si="190"/>
        <v>13.922224896161817</v>
      </c>
      <c r="AG1316" s="3">
        <f>AF1316*Ferez!$D$19</f>
        <v>6.9611124480809083</v>
      </c>
      <c r="AH1316" s="3">
        <f>(AG1316/1000)*(10000/Ferez!$D$21)</f>
        <v>0.17402781120202271</v>
      </c>
      <c r="AI1316" s="3">
        <f>AE1316*Ferez!$D$20</f>
        <v>0.8609864528841098</v>
      </c>
    </row>
    <row r="1317" spans="1:35" x14ac:dyDescent="0.25">
      <c r="A1317" s="4">
        <v>2180</v>
      </c>
      <c r="B1317" s="21" t="s">
        <v>3522</v>
      </c>
      <c r="C1317" s="104">
        <v>6</v>
      </c>
      <c r="D1317" s="22" t="s">
        <v>3144</v>
      </c>
      <c r="E1317" s="100">
        <v>42719</v>
      </c>
      <c r="F1317" s="100">
        <v>44204</v>
      </c>
      <c r="G1317" s="105">
        <v>4.0999999999999996</v>
      </c>
      <c r="H1317" s="20" t="s">
        <v>3287</v>
      </c>
      <c r="I1317" s="20" t="s">
        <v>3288</v>
      </c>
      <c r="J1317" s="13">
        <v>3539</v>
      </c>
      <c r="K1317" t="s">
        <v>103</v>
      </c>
      <c r="L1317" t="s">
        <v>102</v>
      </c>
      <c r="M1317" s="20" t="str">
        <f t="shared" si="184"/>
        <v>S</v>
      </c>
      <c r="N1317" s="3">
        <v>6.2</v>
      </c>
      <c r="O1317" s="23">
        <f t="shared" si="185"/>
        <v>6.2</v>
      </c>
      <c r="P1317" s="3">
        <v>28.1</v>
      </c>
      <c r="Q1317" s="3">
        <f>VLOOKUP(J1317,Aux_H_adj!$X$2:$Y$922,2,FALSE)</f>
        <v>9</v>
      </c>
      <c r="R1317" s="3">
        <f>VLOOKUP(J1317,Aux_H_adj!$X$2:$Z$922,3,FALSE)</f>
        <v>28.1</v>
      </c>
      <c r="S1317" s="3">
        <f t="shared" si="182"/>
        <v>8.9445078017645194</v>
      </c>
      <c r="T1317" s="3">
        <v>34.1</v>
      </c>
      <c r="U1317" s="23">
        <f t="shared" si="186"/>
        <v>34.26</v>
      </c>
      <c r="V1317" s="3">
        <f t="shared" si="183"/>
        <v>10.905296700656669</v>
      </c>
      <c r="W1317" s="27">
        <f t="shared" si="187"/>
        <v>6.3E-3</v>
      </c>
      <c r="X1317" s="27">
        <f t="shared" si="188"/>
        <v>9.2999999999999992E-3</v>
      </c>
      <c r="Y1317" s="3">
        <f>VLOOKUP(K1317,SSP!$B$2:$D$113,3,FALSE)</f>
        <v>0.9800000000000002</v>
      </c>
      <c r="Z1317" s="3">
        <f>EXP(Ferez!$B$8+Ferez!$B$9*LN(X1317)+Ferez!$B$10*LN(O1317)+Ferez!$B$11*LN(Y1317))</f>
        <v>28.559325845585601</v>
      </c>
      <c r="AA1317" s="3">
        <f>EXP(Ferez!$C$8+Ferez!$C$9*LN(Z1317))</f>
        <v>9.0152827584645241</v>
      </c>
      <c r="AB1317" s="3">
        <f>Ferez!$D$8+Ferez!$D$9*Z1317+Ferez!$D$10*AA1317</f>
        <v>3.1193349928306731</v>
      </c>
      <c r="AC1317" s="3">
        <f t="shared" si="189"/>
        <v>40.6939435968808</v>
      </c>
      <c r="AD1317" s="3">
        <f>AC1317*Ferez!$D$19</f>
        <v>20.3469717984404</v>
      </c>
      <c r="AE1317" s="3">
        <f>(AD1317/1000)*(10000/Ferez!$D$21)</f>
        <v>0.50867429496101002</v>
      </c>
      <c r="AF1317" s="3">
        <f t="shared" si="190"/>
        <v>31.678660838416274</v>
      </c>
      <c r="AG1317" s="3">
        <f>AF1317*Ferez!$D$19</f>
        <v>15.839330419208137</v>
      </c>
      <c r="AH1317" s="3">
        <f>(AG1317/1000)*(10000/Ferez!$D$21)</f>
        <v>0.39598326048020338</v>
      </c>
      <c r="AI1317" s="3">
        <f>AE1317*Ferez!$D$20</f>
        <v>1.8651390815237032</v>
      </c>
    </row>
    <row r="1318" spans="1:35" x14ac:dyDescent="0.25">
      <c r="A1318" s="4">
        <v>2181</v>
      </c>
      <c r="B1318" s="21" t="s">
        <v>3522</v>
      </c>
      <c r="C1318" s="104">
        <v>6</v>
      </c>
      <c r="D1318" s="22" t="s">
        <v>3144</v>
      </c>
      <c r="E1318" s="100">
        <v>42719</v>
      </c>
      <c r="F1318" s="100">
        <v>44204</v>
      </c>
      <c r="G1318" s="105">
        <v>4.0999999999999996</v>
      </c>
      <c r="H1318" s="20" t="s">
        <v>3287</v>
      </c>
      <c r="I1318" s="20" t="s">
        <v>3289</v>
      </c>
      <c r="J1318" s="13">
        <v>3539</v>
      </c>
      <c r="K1318" t="s">
        <v>103</v>
      </c>
      <c r="L1318" t="s">
        <v>102</v>
      </c>
      <c r="M1318" s="20" t="str">
        <f t="shared" si="184"/>
        <v>S</v>
      </c>
      <c r="N1318" s="3">
        <v>6.2</v>
      </c>
      <c r="O1318" s="23">
        <f t="shared" si="185"/>
        <v>3.62</v>
      </c>
      <c r="P1318" s="3">
        <v>10.6</v>
      </c>
      <c r="Q1318" s="3">
        <f>VLOOKUP(J1318,Aux_H_adj!$X$2:$Y$922,2,FALSE)</f>
        <v>9</v>
      </c>
      <c r="R1318" s="3">
        <f>VLOOKUP(J1318,Aux_H_adj!$X$2:$Z$922,3,FALSE)</f>
        <v>28.1</v>
      </c>
      <c r="S1318" s="3">
        <f t="shared" si="182"/>
        <v>3.3740847935481812</v>
      </c>
      <c r="T1318" s="3">
        <v>34.1</v>
      </c>
      <c r="U1318" s="23">
        <f t="shared" si="186"/>
        <v>12.92</v>
      </c>
      <c r="V1318" s="3">
        <f t="shared" si="183"/>
        <v>4.1125637294945756</v>
      </c>
      <c r="W1318" s="27">
        <f t="shared" si="187"/>
        <v>8.9999999999999998E-4</v>
      </c>
      <c r="X1318" s="27">
        <f t="shared" si="188"/>
        <v>1.2999999999999999E-3</v>
      </c>
      <c r="Y1318" s="3">
        <f>VLOOKUP(K1318,SSP!$B$2:$D$113,3,FALSE)</f>
        <v>0.9800000000000002</v>
      </c>
      <c r="Z1318" s="3">
        <f>EXP(Ferez!$B$8+Ferez!$B$9*LN(X1318)+Ferez!$B$10*LN(O1318)+Ferez!$B$11*LN(Y1318))</f>
        <v>2.652039553803625</v>
      </c>
      <c r="AA1318" s="3">
        <f>EXP(Ferez!$C$8+Ferez!$C$9*LN(Z1318))</f>
        <v>1.5457586855445371</v>
      </c>
      <c r="AB1318" s="3">
        <f>Ferez!$D$8+Ferez!$D$9*Z1318+Ferez!$D$10*AA1318</f>
        <v>0.57650207164573386</v>
      </c>
      <c r="AC1318" s="3">
        <f t="shared" si="189"/>
        <v>4.7743003109938957</v>
      </c>
      <c r="AD1318" s="3">
        <f>AC1318*Ferez!$D$19</f>
        <v>2.3871501554969479</v>
      </c>
      <c r="AE1318" s="3">
        <f>(AD1318/1000)*(10000/Ferez!$D$21)</f>
        <v>5.9678753887423698E-2</v>
      </c>
      <c r="AF1318" s="3">
        <f t="shared" si="190"/>
        <v>3.2285416254493589</v>
      </c>
      <c r="AG1318" s="3">
        <f>AF1318*Ferez!$D$19</f>
        <v>1.6142708127246794</v>
      </c>
      <c r="AH1318" s="3">
        <f>(AG1318/1000)*(10000/Ferez!$D$21)</f>
        <v>4.0356770318116984E-2</v>
      </c>
      <c r="AI1318" s="3">
        <f>AE1318*Ferez!$D$20</f>
        <v>0.21882209758722021</v>
      </c>
    </row>
    <row r="1319" spans="1:35" x14ac:dyDescent="0.25">
      <c r="A1319" s="4">
        <v>2182</v>
      </c>
      <c r="B1319" s="21" t="s">
        <v>3522</v>
      </c>
      <c r="C1319" s="104">
        <v>6</v>
      </c>
      <c r="D1319" s="22" t="s">
        <v>3144</v>
      </c>
      <c r="E1319" s="100">
        <v>42719</v>
      </c>
      <c r="F1319" s="100">
        <v>44204</v>
      </c>
      <c r="G1319" s="105">
        <v>4.0999999999999996</v>
      </c>
      <c r="H1319" s="20" t="s">
        <v>3287</v>
      </c>
      <c r="I1319" s="20" t="s">
        <v>3290</v>
      </c>
      <c r="J1319" s="13">
        <v>3539</v>
      </c>
      <c r="K1319" t="s">
        <v>103</v>
      </c>
      <c r="L1319" t="s">
        <v>102</v>
      </c>
      <c r="M1319" s="20" t="str">
        <f t="shared" si="184"/>
        <v>S</v>
      </c>
      <c r="N1319" s="3">
        <v>6.2</v>
      </c>
      <c r="O1319" s="23">
        <f t="shared" si="185"/>
        <v>3.11</v>
      </c>
      <c r="P1319" s="3">
        <v>9</v>
      </c>
      <c r="Q1319" s="3">
        <f>VLOOKUP(J1319,Aux_H_adj!$X$2:$Y$922,2,FALSE)</f>
        <v>9</v>
      </c>
      <c r="R1319" s="3">
        <f>VLOOKUP(J1319,Aux_H_adj!$X$2:$Z$922,3,FALSE)</f>
        <v>28.1</v>
      </c>
      <c r="S1319" s="3">
        <f t="shared" si="182"/>
        <v>2.8647889756541161</v>
      </c>
      <c r="T1319" s="3">
        <v>34.1</v>
      </c>
      <c r="U1319" s="23">
        <f t="shared" si="186"/>
        <v>10.97</v>
      </c>
      <c r="V1319" s="3">
        <f t="shared" si="183"/>
        <v>3.4918594514361838</v>
      </c>
      <c r="W1319" s="27">
        <f t="shared" si="187"/>
        <v>5.9999999999999995E-4</v>
      </c>
      <c r="X1319" s="27">
        <f t="shared" si="188"/>
        <v>1E-3</v>
      </c>
      <c r="Y1319" s="3">
        <f>VLOOKUP(K1319,SSP!$B$2:$D$113,3,FALSE)</f>
        <v>0.9800000000000002</v>
      </c>
      <c r="Z1319" s="3">
        <f>EXP(Ferez!$B$8+Ferez!$B$9*LN(X1319)+Ferez!$B$10*LN(O1319)+Ferez!$B$11*LN(Y1319))</f>
        <v>1.7885585744515531</v>
      </c>
      <c r="AA1319" s="3">
        <f>EXP(Ferez!$C$8+Ferez!$C$9*LN(Z1319))</f>
        <v>1.1540053450078771</v>
      </c>
      <c r="AB1319" s="3">
        <f>Ferez!$D$8+Ferez!$D$9*Z1319+Ferez!$D$10*AA1319</f>
        <v>0.50406224939670641</v>
      </c>
      <c r="AC1319" s="3">
        <f t="shared" si="189"/>
        <v>3.4466261688561364</v>
      </c>
      <c r="AD1319" s="3">
        <f>AC1319*Ferez!$D$19</f>
        <v>1.7233130844280682</v>
      </c>
      <c r="AE1319" s="3">
        <f>(AD1319/1000)*(10000/Ferez!$D$21)</f>
        <v>4.3082827110701709E-2</v>
      </c>
      <c r="AF1319" s="3">
        <f t="shared" si="190"/>
        <v>2.2926208238482593</v>
      </c>
      <c r="AG1319" s="3">
        <f>AF1319*Ferez!$D$19</f>
        <v>1.1463104119241296</v>
      </c>
      <c r="AH1319" s="3">
        <f>(AG1319/1000)*(10000/Ferez!$D$21)</f>
        <v>2.8657760298103241E-2</v>
      </c>
      <c r="AI1319" s="3">
        <f>AE1319*Ferez!$D$20</f>
        <v>0.15797036607257292</v>
      </c>
    </row>
    <row r="1320" spans="1:35" x14ac:dyDescent="0.25">
      <c r="A1320" s="4">
        <v>2172</v>
      </c>
      <c r="B1320" s="21" t="s">
        <v>3522</v>
      </c>
      <c r="C1320" s="104">
        <v>6</v>
      </c>
      <c r="D1320" s="22" t="s">
        <v>3144</v>
      </c>
      <c r="E1320" s="100">
        <v>42719</v>
      </c>
      <c r="F1320" s="100">
        <v>44204</v>
      </c>
      <c r="G1320" s="105">
        <v>4.0999999999999996</v>
      </c>
      <c r="H1320" s="20" t="s">
        <v>3278</v>
      </c>
      <c r="I1320" s="20" t="s">
        <v>3279</v>
      </c>
      <c r="J1320" s="13">
        <v>3540</v>
      </c>
      <c r="K1320" t="s">
        <v>173</v>
      </c>
      <c r="L1320" t="s">
        <v>172</v>
      </c>
      <c r="M1320" s="20" t="str">
        <f t="shared" si="184"/>
        <v>S</v>
      </c>
      <c r="N1320" s="3">
        <v>5.0999999999999996</v>
      </c>
      <c r="O1320" s="23">
        <f t="shared" si="185"/>
        <v>4.01</v>
      </c>
      <c r="P1320" s="3">
        <v>12</v>
      </c>
      <c r="Q1320" s="3">
        <f>VLOOKUP(J1320,Aux_H_adj!$X$2:$Y$922,2,FALSE)</f>
        <v>9.4</v>
      </c>
      <c r="R1320" s="3">
        <f>VLOOKUP(J1320,Aux_H_adj!$X$2:$Z$922,3,FALSE)</f>
        <v>16.7</v>
      </c>
      <c r="S1320" s="3">
        <f t="shared" si="182"/>
        <v>3.8197186342054881</v>
      </c>
      <c r="T1320" s="3">
        <v>63</v>
      </c>
      <c r="U1320" s="23">
        <f t="shared" si="186"/>
        <v>14.63</v>
      </c>
      <c r="V1320" s="3">
        <f t="shared" si="183"/>
        <v>4.656873634868858</v>
      </c>
      <c r="W1320" s="27">
        <f t="shared" si="187"/>
        <v>1.1000000000000001E-3</v>
      </c>
      <c r="X1320" s="27">
        <f t="shared" si="188"/>
        <v>1.6999999999999999E-3</v>
      </c>
      <c r="Y1320" s="3">
        <f>VLOOKUP(K1320,SSP!$B$2:$D$113,3,FALSE)</f>
        <v>0.47999999999999932</v>
      </c>
      <c r="Z1320" s="3">
        <f>EXP(Ferez!$B$8+Ferez!$B$9*LN(X1320)+Ferez!$B$10*LN(O1320)+Ferez!$B$11*LN(Y1320))</f>
        <v>1.8177110969690131</v>
      </c>
      <c r="AA1320" s="3">
        <f>EXP(Ferez!$C$8+Ferez!$C$9*LN(Z1320))</f>
        <v>1.1679323941618949</v>
      </c>
      <c r="AB1320" s="3">
        <f>Ferez!$D$8+Ferez!$D$9*Z1320+Ferez!$D$10*AA1320</f>
        <v>0.5064475110135197</v>
      </c>
      <c r="AC1320" s="3">
        <f t="shared" si="189"/>
        <v>3.4920910021444276</v>
      </c>
      <c r="AD1320" s="3">
        <f>AC1320*Ferez!$D$19</f>
        <v>1.7460455010722138</v>
      </c>
      <c r="AE1320" s="3">
        <f>(AD1320/1000)*(10000/Ferez!$D$21)</f>
        <v>4.3651137526805342E-2</v>
      </c>
      <c r="AF1320" s="3">
        <f t="shared" si="190"/>
        <v>2.3241586079825329</v>
      </c>
      <c r="AG1320" s="3">
        <f>AF1320*Ferez!$D$19</f>
        <v>1.1620793039912665</v>
      </c>
      <c r="AH1320" s="3">
        <f>(AG1320/1000)*(10000/Ferez!$D$21)</f>
        <v>2.9051982599781662E-2</v>
      </c>
      <c r="AI1320" s="3">
        <f>AE1320*Ferez!$D$20</f>
        <v>0.16005417093161958</v>
      </c>
    </row>
    <row r="1321" spans="1:35" x14ac:dyDescent="0.25">
      <c r="A1321" s="4">
        <v>2173</v>
      </c>
      <c r="B1321" s="21" t="s">
        <v>3522</v>
      </c>
      <c r="C1321" s="104">
        <v>6</v>
      </c>
      <c r="D1321" s="22" t="s">
        <v>3144</v>
      </c>
      <c r="E1321" s="100">
        <v>42719</v>
      </c>
      <c r="F1321" s="100">
        <v>44204</v>
      </c>
      <c r="G1321" s="105">
        <v>4.0999999999999996</v>
      </c>
      <c r="H1321" s="20" t="s">
        <v>3278</v>
      </c>
      <c r="I1321" s="20" t="s">
        <v>3280</v>
      </c>
      <c r="J1321" s="13">
        <v>3540</v>
      </c>
      <c r="K1321" t="s">
        <v>173</v>
      </c>
      <c r="L1321" t="s">
        <v>172</v>
      </c>
      <c r="M1321" s="20" t="str">
        <f t="shared" si="184"/>
        <v>S</v>
      </c>
      <c r="N1321" s="3">
        <v>5.0999999999999996</v>
      </c>
      <c r="O1321" s="23">
        <f t="shared" si="185"/>
        <v>4.8099999999999996</v>
      </c>
      <c r="P1321" s="3">
        <v>15.5</v>
      </c>
      <c r="Q1321" s="3">
        <f>VLOOKUP(J1321,Aux_H_adj!$X$2:$Y$922,2,FALSE)</f>
        <v>9.4</v>
      </c>
      <c r="R1321" s="3">
        <f>VLOOKUP(J1321,Aux_H_adj!$X$2:$Z$922,3,FALSE)</f>
        <v>16.7</v>
      </c>
      <c r="S1321" s="3">
        <f t="shared" si="182"/>
        <v>4.9338032358487558</v>
      </c>
      <c r="T1321" s="3">
        <v>63</v>
      </c>
      <c r="U1321" s="23">
        <f t="shared" si="186"/>
        <v>18.899999999999999</v>
      </c>
      <c r="V1321" s="3">
        <f t="shared" si="183"/>
        <v>6.0160568488736432</v>
      </c>
      <c r="W1321" s="27">
        <f t="shared" si="187"/>
        <v>1.9E-3</v>
      </c>
      <c r="X1321" s="27">
        <f t="shared" si="188"/>
        <v>2.8E-3</v>
      </c>
      <c r="Y1321" s="3">
        <f>VLOOKUP(K1321,SSP!$B$2:$D$113,3,FALSE)</f>
        <v>0.47999999999999932</v>
      </c>
      <c r="Z1321" s="3">
        <f>EXP(Ferez!$B$8+Ferez!$B$9*LN(X1321)+Ferez!$B$10*LN(O1321)+Ferez!$B$11*LN(Y1321))</f>
        <v>3.4694351292839576</v>
      </c>
      <c r="AA1321" s="3">
        <f>EXP(Ferez!$C$8+Ferez!$C$9*LN(Z1321))</f>
        <v>1.8867477718090639</v>
      </c>
      <c r="AB1321" s="3">
        <f>Ferez!$D$8+Ferez!$D$9*Z1321+Ferez!$D$10*AA1321</f>
        <v>0.64764982236784219</v>
      </c>
      <c r="AC1321" s="3">
        <f t="shared" si="189"/>
        <v>6.0038327234608637</v>
      </c>
      <c r="AD1321" s="3">
        <f>AC1321*Ferez!$D$19</f>
        <v>3.0019163617304319</v>
      </c>
      <c r="AE1321" s="3">
        <f>(AD1321/1000)*(10000/Ferez!$D$21)</f>
        <v>7.5047909043260794E-2</v>
      </c>
      <c r="AF1321" s="3">
        <f t="shared" si="190"/>
        <v>4.1170849516517993</v>
      </c>
      <c r="AG1321" s="3">
        <f>AF1321*Ferez!$D$19</f>
        <v>2.0585424758258997</v>
      </c>
      <c r="AH1321" s="3">
        <f>(AG1321/1000)*(10000/Ferez!$D$21)</f>
        <v>5.1463561895647492E-2</v>
      </c>
      <c r="AI1321" s="3">
        <f>AE1321*Ferez!$D$20</f>
        <v>0.27517566649195624</v>
      </c>
    </row>
    <row r="1322" spans="1:35" x14ac:dyDescent="0.25">
      <c r="A1322" s="4">
        <v>2174</v>
      </c>
      <c r="B1322" s="21" t="s">
        <v>3522</v>
      </c>
      <c r="C1322" s="104">
        <v>6</v>
      </c>
      <c r="D1322" s="22" t="s">
        <v>3144</v>
      </c>
      <c r="E1322" s="100">
        <v>42719</v>
      </c>
      <c r="F1322" s="100">
        <v>44204</v>
      </c>
      <c r="G1322" s="105">
        <v>4.0999999999999996</v>
      </c>
      <c r="H1322" s="20" t="s">
        <v>3278</v>
      </c>
      <c r="I1322" s="20" t="s">
        <v>3281</v>
      </c>
      <c r="J1322" s="13">
        <v>3540</v>
      </c>
      <c r="K1322" t="s">
        <v>173</v>
      </c>
      <c r="L1322" t="s">
        <v>172</v>
      </c>
      <c r="M1322" s="20" t="str">
        <f t="shared" si="184"/>
        <v>S</v>
      </c>
      <c r="N1322" s="3">
        <v>5.0999999999999996</v>
      </c>
      <c r="O1322" s="23">
        <f t="shared" si="185"/>
        <v>3.79</v>
      </c>
      <c r="P1322" s="3">
        <v>11.2</v>
      </c>
      <c r="Q1322" s="3">
        <f>VLOOKUP(J1322,Aux_H_adj!$X$2:$Y$922,2,FALSE)</f>
        <v>9.4</v>
      </c>
      <c r="R1322" s="3">
        <f>VLOOKUP(J1322,Aux_H_adj!$X$2:$Z$922,3,FALSE)</f>
        <v>16.7</v>
      </c>
      <c r="S1322" s="3">
        <f t="shared" si="182"/>
        <v>3.5650707252584555</v>
      </c>
      <c r="T1322" s="3">
        <v>63</v>
      </c>
      <c r="U1322" s="23">
        <f t="shared" si="186"/>
        <v>13.65</v>
      </c>
      <c r="V1322" s="3">
        <f t="shared" si="183"/>
        <v>4.344929946408743</v>
      </c>
      <c r="W1322" s="27">
        <f t="shared" si="187"/>
        <v>1E-3</v>
      </c>
      <c r="X1322" s="27">
        <f t="shared" si="188"/>
        <v>1.5E-3</v>
      </c>
      <c r="Y1322" s="3">
        <f>VLOOKUP(K1322,SSP!$B$2:$D$113,3,FALSE)</f>
        <v>0.47999999999999932</v>
      </c>
      <c r="Z1322" s="3">
        <f>EXP(Ferez!$B$8+Ferez!$B$9*LN(X1322)+Ferez!$B$10*LN(O1322)+Ferez!$B$11*LN(Y1322))</f>
        <v>1.529674934705086</v>
      </c>
      <c r="AA1322" s="3">
        <f>EXP(Ferez!$C$8+Ferez!$C$9*LN(Z1322))</f>
        <v>1.0276023213147507</v>
      </c>
      <c r="AB1322" s="3">
        <f>Ferez!$D$8+Ferez!$D$9*Z1322+Ferez!$D$10*AA1322</f>
        <v>0.4831154415743148</v>
      </c>
      <c r="AC1322" s="3">
        <f t="shared" si="189"/>
        <v>3.0403926975941511</v>
      </c>
      <c r="AD1322" s="3">
        <f>AC1322*Ferez!$D$19</f>
        <v>1.5201963487970755</v>
      </c>
      <c r="AE1322" s="3">
        <f>(AD1322/1000)*(10000/Ferez!$D$21)</f>
        <v>3.8004908719926886E-2</v>
      </c>
      <c r="AF1322" s="3">
        <f t="shared" si="190"/>
        <v>2.0127903762794008</v>
      </c>
      <c r="AG1322" s="3">
        <f>AF1322*Ferez!$D$19</f>
        <v>1.0063951881397004</v>
      </c>
      <c r="AH1322" s="3">
        <f>(AG1322/1000)*(10000/Ferez!$D$21)</f>
        <v>2.515987970349251E-2</v>
      </c>
      <c r="AI1322" s="3">
        <f>AE1322*Ferez!$D$20</f>
        <v>0.13935133197306523</v>
      </c>
    </row>
    <row r="1323" spans="1:35" x14ac:dyDescent="0.25">
      <c r="A1323" s="4">
        <v>2175</v>
      </c>
      <c r="B1323" s="21" t="s">
        <v>3522</v>
      </c>
      <c r="C1323" s="104">
        <v>6</v>
      </c>
      <c r="D1323" s="22" t="s">
        <v>3144</v>
      </c>
      <c r="E1323" s="100">
        <v>42719</v>
      </c>
      <c r="F1323" s="100">
        <v>44204</v>
      </c>
      <c r="G1323" s="105">
        <v>4.0999999999999996</v>
      </c>
      <c r="H1323" s="20" t="s">
        <v>3278</v>
      </c>
      <c r="I1323" s="20" t="s">
        <v>3282</v>
      </c>
      <c r="J1323" s="13">
        <v>3540</v>
      </c>
      <c r="K1323" t="s">
        <v>173</v>
      </c>
      <c r="L1323" t="s">
        <v>172</v>
      </c>
      <c r="M1323" s="20" t="str">
        <f t="shared" si="184"/>
        <v>S</v>
      </c>
      <c r="N1323" s="3">
        <v>5.0999999999999996</v>
      </c>
      <c r="O1323" s="23">
        <f t="shared" si="185"/>
        <v>5.0999999999999996</v>
      </c>
      <c r="P1323" s="3">
        <v>16.7</v>
      </c>
      <c r="Q1323" s="3">
        <f>VLOOKUP(J1323,Aux_H_adj!$X$2:$Y$922,2,FALSE)</f>
        <v>9.4</v>
      </c>
      <c r="R1323" s="3">
        <f>VLOOKUP(J1323,Aux_H_adj!$X$2:$Z$922,3,FALSE)</f>
        <v>16.7</v>
      </c>
      <c r="S1323" s="3">
        <f t="shared" si="182"/>
        <v>5.3157750992693042</v>
      </c>
      <c r="T1323" s="3">
        <v>63</v>
      </c>
      <c r="U1323" s="23">
        <f t="shared" si="186"/>
        <v>20.36</v>
      </c>
      <c r="V1323" s="3">
        <f t="shared" si="183"/>
        <v>6.480789282701978</v>
      </c>
      <c r="W1323" s="27">
        <f t="shared" si="187"/>
        <v>2.2000000000000001E-3</v>
      </c>
      <c r="X1323" s="27">
        <f t="shared" si="188"/>
        <v>3.3E-3</v>
      </c>
      <c r="Y1323" s="3">
        <f>VLOOKUP(K1323,SSP!$B$2:$D$113,3,FALSE)</f>
        <v>0.47999999999999932</v>
      </c>
      <c r="Z1323" s="3">
        <f>EXP(Ferez!$B$8+Ferez!$B$9*LN(X1323)+Ferez!$B$10*LN(O1323)+Ferez!$B$11*LN(Y1323))</f>
        <v>4.2867809728917878</v>
      </c>
      <c r="AA1323" s="3">
        <f>EXP(Ferez!$C$8+Ferez!$C$9*LN(Z1323))</f>
        <v>2.2073972722789148</v>
      </c>
      <c r="AB1323" s="3">
        <f>Ferez!$D$8+Ferez!$D$9*Z1323+Ferez!$D$10*AA1323</f>
        <v>0.72054513465953085</v>
      </c>
      <c r="AC1323" s="3">
        <f t="shared" si="189"/>
        <v>7.2147233798302342</v>
      </c>
      <c r="AD1323" s="3">
        <f>AC1323*Ferez!$D$19</f>
        <v>3.6073616899151171</v>
      </c>
      <c r="AE1323" s="3">
        <f>(AD1323/1000)*(10000/Ferez!$D$21)</f>
        <v>9.0184042247877932E-2</v>
      </c>
      <c r="AF1323" s="3">
        <f t="shared" si="190"/>
        <v>5.0073261075513189</v>
      </c>
      <c r="AG1323" s="3">
        <f>AF1323*Ferez!$D$19</f>
        <v>2.5036630537756595</v>
      </c>
      <c r="AH1323" s="3">
        <f>(AG1323/1000)*(10000/Ferez!$D$21)</f>
        <v>6.2591576344391484E-2</v>
      </c>
      <c r="AI1323" s="3">
        <f>AE1323*Ferez!$D$20</f>
        <v>0.33067482157555239</v>
      </c>
    </row>
    <row r="1324" spans="1:35" x14ac:dyDescent="0.25">
      <c r="A1324" s="4">
        <v>2176</v>
      </c>
      <c r="B1324" s="21" t="s">
        <v>3522</v>
      </c>
      <c r="C1324" s="104">
        <v>6</v>
      </c>
      <c r="D1324" s="22" t="s">
        <v>3144</v>
      </c>
      <c r="E1324" s="100">
        <v>42719</v>
      </c>
      <c r="F1324" s="100">
        <v>44204</v>
      </c>
      <c r="G1324" s="105">
        <v>4.0999999999999996</v>
      </c>
      <c r="H1324" s="20" t="s">
        <v>3278</v>
      </c>
      <c r="I1324" s="20" t="s">
        <v>3283</v>
      </c>
      <c r="J1324" s="13">
        <v>3540</v>
      </c>
      <c r="K1324" t="s">
        <v>173</v>
      </c>
      <c r="L1324" t="s">
        <v>172</v>
      </c>
      <c r="M1324" s="20" t="str">
        <f t="shared" si="184"/>
        <v>S</v>
      </c>
      <c r="N1324" s="3">
        <v>5.0999999999999996</v>
      </c>
      <c r="O1324" s="23">
        <f t="shared" si="185"/>
        <v>3.65</v>
      </c>
      <c r="P1324" s="3">
        <v>10.7</v>
      </c>
      <c r="Q1324" s="3">
        <f>VLOOKUP(J1324,Aux_H_adj!$X$2:$Y$922,2,FALSE)</f>
        <v>9.4</v>
      </c>
      <c r="R1324" s="3">
        <f>VLOOKUP(J1324,Aux_H_adj!$X$2:$Z$922,3,FALSE)</f>
        <v>16.7</v>
      </c>
      <c r="S1324" s="3">
        <f t="shared" si="182"/>
        <v>3.4059157821665602</v>
      </c>
      <c r="T1324" s="3">
        <v>63</v>
      </c>
      <c r="U1324" s="23">
        <f t="shared" si="186"/>
        <v>13.04</v>
      </c>
      <c r="V1324" s="3">
        <f t="shared" si="183"/>
        <v>4.1507609158366305</v>
      </c>
      <c r="W1324" s="27">
        <f t="shared" si="187"/>
        <v>8.9999999999999998E-4</v>
      </c>
      <c r="X1324" s="27">
        <f t="shared" si="188"/>
        <v>1.4E-3</v>
      </c>
      <c r="Y1324" s="3">
        <f>VLOOKUP(K1324,SSP!$B$2:$D$113,3,FALSE)</f>
        <v>0.47999999999999932</v>
      </c>
      <c r="Z1324" s="3">
        <f>EXP(Ferez!$B$8+Ferez!$B$9*LN(X1324)+Ferez!$B$10*LN(O1324)+Ferez!$B$11*LN(Y1324))</f>
        <v>1.3821945660912009</v>
      </c>
      <c r="AA1324" s="3">
        <f>EXP(Ferez!$C$8+Ferez!$C$9*LN(Z1324))</f>
        <v>0.95313882516939008</v>
      </c>
      <c r="AB1324" s="3">
        <f>Ferez!$D$8+Ferez!$D$9*Z1324+Ferez!$D$10*AA1324</f>
        <v>0.47139412406877379</v>
      </c>
      <c r="AC1324" s="3">
        <f t="shared" si="189"/>
        <v>2.8067275153293645</v>
      </c>
      <c r="AD1324" s="3">
        <f>AC1324*Ferez!$D$19</f>
        <v>1.4033637576646822</v>
      </c>
      <c r="AE1324" s="3">
        <f>(AD1324/1000)*(10000/Ferez!$D$21)</f>
        <v>3.5084093941617059E-2</v>
      </c>
      <c r="AF1324" s="3">
        <f t="shared" si="190"/>
        <v>1.8535886901599747</v>
      </c>
      <c r="AG1324" s="3">
        <f>AF1324*Ferez!$D$19</f>
        <v>0.92679434507998737</v>
      </c>
      <c r="AH1324" s="3">
        <f>(AG1324/1000)*(10000/Ferez!$D$21)</f>
        <v>2.3169858626999683E-2</v>
      </c>
      <c r="AI1324" s="3">
        <f>AE1324*Ferez!$D$20</f>
        <v>0.12864167778592922</v>
      </c>
    </row>
    <row r="1325" spans="1:35" x14ac:dyDescent="0.25">
      <c r="A1325" s="4">
        <v>2177</v>
      </c>
      <c r="B1325" s="21" t="s">
        <v>3522</v>
      </c>
      <c r="C1325" s="104">
        <v>6</v>
      </c>
      <c r="D1325" s="22" t="s">
        <v>3144</v>
      </c>
      <c r="E1325" s="100">
        <v>42719</v>
      </c>
      <c r="F1325" s="100">
        <v>44204</v>
      </c>
      <c r="G1325" s="105">
        <v>4.0999999999999996</v>
      </c>
      <c r="H1325" s="20" t="s">
        <v>3278</v>
      </c>
      <c r="I1325" s="20" t="s">
        <v>3284</v>
      </c>
      <c r="J1325" s="13">
        <v>3540</v>
      </c>
      <c r="K1325" t="s">
        <v>173</v>
      </c>
      <c r="L1325" t="s">
        <v>172</v>
      </c>
      <c r="M1325" s="20" t="str">
        <f t="shared" si="184"/>
        <v>S</v>
      </c>
      <c r="N1325" s="3">
        <v>5.0999999999999996</v>
      </c>
      <c r="O1325" s="23">
        <f t="shared" si="185"/>
        <v>4.53</v>
      </c>
      <c r="P1325" s="3">
        <v>14.2</v>
      </c>
      <c r="Q1325" s="3">
        <f>VLOOKUP(J1325,Aux_H_adj!$X$2:$Y$922,2,FALSE)</f>
        <v>9.4</v>
      </c>
      <c r="R1325" s="3">
        <f>VLOOKUP(J1325,Aux_H_adj!$X$2:$Z$922,3,FALSE)</f>
        <v>16.7</v>
      </c>
      <c r="S1325" s="3">
        <f t="shared" si="182"/>
        <v>4.520000383809827</v>
      </c>
      <c r="T1325" s="3">
        <v>63</v>
      </c>
      <c r="U1325" s="23">
        <f t="shared" si="186"/>
        <v>17.309999999999999</v>
      </c>
      <c r="V1325" s="3">
        <f t="shared" si="183"/>
        <v>5.5099441298414167</v>
      </c>
      <c r="W1325" s="27">
        <f t="shared" si="187"/>
        <v>1.6000000000000001E-3</v>
      </c>
      <c r="X1325" s="27">
        <f t="shared" si="188"/>
        <v>2.3999999999999998E-3</v>
      </c>
      <c r="Y1325" s="3">
        <f>VLOOKUP(K1325,SSP!$B$2:$D$113,3,FALSE)</f>
        <v>0.47999999999999932</v>
      </c>
      <c r="Z1325" s="3">
        <f>EXP(Ferez!$B$8+Ferez!$B$9*LN(X1325)+Ferez!$B$10*LN(O1325)+Ferez!$B$11*LN(Y1325))</f>
        <v>2.8310972236775496</v>
      </c>
      <c r="AA1325" s="3">
        <f>EXP(Ferez!$C$8+Ferez!$C$9*LN(Z1325))</f>
        <v>1.6225382212525936</v>
      </c>
      <c r="AB1325" s="3">
        <f>Ferez!$D$8+Ferez!$D$9*Z1325+Ferez!$D$10*AA1325</f>
        <v>0.59190802404817666</v>
      </c>
      <c r="AC1325" s="3">
        <f t="shared" si="189"/>
        <v>5.0455434689783196</v>
      </c>
      <c r="AD1325" s="3">
        <f>AC1325*Ferez!$D$19</f>
        <v>2.5227717344891598</v>
      </c>
      <c r="AE1325" s="3">
        <f>(AD1325/1000)*(10000/Ferez!$D$21)</f>
        <v>6.3069293362228995E-2</v>
      </c>
      <c r="AF1325" s="3">
        <f t="shared" si="190"/>
        <v>3.423005247725726</v>
      </c>
      <c r="AG1325" s="3">
        <f>AF1325*Ferez!$D$19</f>
        <v>1.711502623862863</v>
      </c>
      <c r="AH1325" s="3">
        <f>(AG1325/1000)*(10000/Ferez!$D$21)</f>
        <v>4.2787565596571576E-2</v>
      </c>
      <c r="AI1325" s="3">
        <f>AE1325*Ferez!$D$20</f>
        <v>0.2312540756615063</v>
      </c>
    </row>
    <row r="1326" spans="1:35" x14ac:dyDescent="0.25">
      <c r="A1326" s="4">
        <v>2178</v>
      </c>
      <c r="B1326" s="21" t="s">
        <v>3522</v>
      </c>
      <c r="C1326" s="104">
        <v>6</v>
      </c>
      <c r="D1326" s="22" t="s">
        <v>3144</v>
      </c>
      <c r="E1326" s="100">
        <v>42719</v>
      </c>
      <c r="F1326" s="100">
        <v>44204</v>
      </c>
      <c r="G1326" s="105">
        <v>4.0999999999999996</v>
      </c>
      <c r="H1326" s="20" t="s">
        <v>3278</v>
      </c>
      <c r="I1326" s="20" t="s">
        <v>3285</v>
      </c>
      <c r="J1326" s="13">
        <v>3540</v>
      </c>
      <c r="K1326" t="s">
        <v>173</v>
      </c>
      <c r="L1326" t="s">
        <v>172</v>
      </c>
      <c r="M1326" s="20" t="str">
        <f t="shared" si="184"/>
        <v>S</v>
      </c>
      <c r="N1326" s="3">
        <v>5.0999999999999996</v>
      </c>
      <c r="O1326" s="23">
        <f t="shared" si="185"/>
        <v>3.44</v>
      </c>
      <c r="P1326" s="3">
        <v>10</v>
      </c>
      <c r="Q1326" s="3">
        <f>VLOOKUP(J1326,Aux_H_adj!$X$2:$Y$922,2,FALSE)</f>
        <v>9.4</v>
      </c>
      <c r="R1326" s="3">
        <f>VLOOKUP(J1326,Aux_H_adj!$X$2:$Z$922,3,FALSE)</f>
        <v>16.7</v>
      </c>
      <c r="S1326" s="3">
        <f t="shared" si="182"/>
        <v>3.183098861837907</v>
      </c>
      <c r="T1326" s="3">
        <v>63</v>
      </c>
      <c r="U1326" s="23">
        <f t="shared" si="186"/>
        <v>12.19</v>
      </c>
      <c r="V1326" s="3">
        <f t="shared" si="183"/>
        <v>3.8801975125804082</v>
      </c>
      <c r="W1326" s="27">
        <f t="shared" si="187"/>
        <v>8.0000000000000004E-4</v>
      </c>
      <c r="X1326" s="27">
        <f t="shared" si="188"/>
        <v>1.1999999999999999E-3</v>
      </c>
      <c r="Y1326" s="3">
        <f>VLOOKUP(K1326,SSP!$B$2:$D$113,3,FALSE)</f>
        <v>0.47999999999999932</v>
      </c>
      <c r="Z1326" s="3">
        <f>EXP(Ferez!$B$8+Ferez!$B$9*LN(X1326)+Ferez!$B$10*LN(O1326)+Ferez!$B$11*LN(Y1326))</f>
        <v>1.1286664281193381</v>
      </c>
      <c r="AA1326" s="3">
        <f>EXP(Ferez!$C$8+Ferez!$C$9*LN(Z1326))</f>
        <v>0.82008741757608972</v>
      </c>
      <c r="AB1326" s="3">
        <f>Ferez!$D$8+Ferez!$D$9*Z1326+Ferez!$D$10*AA1326</f>
        <v>0.45167932017954932</v>
      </c>
      <c r="AC1326" s="3">
        <f t="shared" si="189"/>
        <v>2.4004331658749773</v>
      </c>
      <c r="AD1326" s="3">
        <f>AC1326*Ferez!$D$19</f>
        <v>1.2002165829374887</v>
      </c>
      <c r="AE1326" s="3">
        <f>(AD1326/1000)*(10000/Ferez!$D$21)</f>
        <v>3.0005414573437215E-2</v>
      </c>
      <c r="AF1326" s="3">
        <f t="shared" si="190"/>
        <v>1.5803457482988874</v>
      </c>
      <c r="AG1326" s="3">
        <f>AF1326*Ferez!$D$19</f>
        <v>0.7901728741494437</v>
      </c>
      <c r="AH1326" s="3">
        <f>(AG1326/1000)*(10000/Ferez!$D$21)</f>
        <v>1.9754321853736094E-2</v>
      </c>
      <c r="AI1326" s="3">
        <f>AE1326*Ferez!$D$20</f>
        <v>0.11001985343593645</v>
      </c>
    </row>
    <row r="1327" spans="1:35" x14ac:dyDescent="0.25">
      <c r="A1327" s="4">
        <v>2179</v>
      </c>
      <c r="B1327" s="21" t="s">
        <v>3522</v>
      </c>
      <c r="C1327" s="104">
        <v>6</v>
      </c>
      <c r="D1327" s="22" t="s">
        <v>3144</v>
      </c>
      <c r="E1327" s="100">
        <v>42719</v>
      </c>
      <c r="F1327" s="100">
        <v>44204</v>
      </c>
      <c r="G1327" s="105">
        <v>4.0999999999999996</v>
      </c>
      <c r="H1327" s="20" t="s">
        <v>3278</v>
      </c>
      <c r="I1327" s="20" t="s">
        <v>3286</v>
      </c>
      <c r="J1327" s="13">
        <v>3540</v>
      </c>
      <c r="K1327" t="s">
        <v>173</v>
      </c>
      <c r="L1327" t="s">
        <v>172</v>
      </c>
      <c r="M1327" s="20" t="str">
        <f t="shared" si="184"/>
        <v>S</v>
      </c>
      <c r="N1327" s="3">
        <v>5.0999999999999996</v>
      </c>
      <c r="O1327" s="23">
        <f t="shared" si="185"/>
        <v>3.25</v>
      </c>
      <c r="P1327" s="3">
        <v>9.4</v>
      </c>
      <c r="Q1327" s="3">
        <f>VLOOKUP(J1327,Aux_H_adj!$X$2:$Y$922,2,FALSE)</f>
        <v>9.4</v>
      </c>
      <c r="R1327" s="3">
        <f>VLOOKUP(J1327,Aux_H_adj!$X$2:$Z$922,3,FALSE)</f>
        <v>16.7</v>
      </c>
      <c r="S1327" s="3">
        <f t="shared" si="182"/>
        <v>2.9921129301276324</v>
      </c>
      <c r="T1327" s="3">
        <v>63</v>
      </c>
      <c r="U1327" s="23">
        <f t="shared" si="186"/>
        <v>11.46</v>
      </c>
      <c r="V1327" s="3">
        <f t="shared" si="183"/>
        <v>3.6478312956662413</v>
      </c>
      <c r="W1327" s="27">
        <f t="shared" si="187"/>
        <v>6.9999999999999999E-4</v>
      </c>
      <c r="X1327" s="27">
        <f t="shared" si="188"/>
        <v>1E-3</v>
      </c>
      <c r="Y1327" s="3">
        <f>VLOOKUP(K1327,SSP!$B$2:$D$113,3,FALSE)</f>
        <v>0.47999999999999932</v>
      </c>
      <c r="Z1327" s="3">
        <f>EXP(Ferez!$B$8+Ferez!$B$9*LN(X1327)+Ferez!$B$10*LN(O1327)+Ferez!$B$11*LN(Y1327))</f>
        <v>0.89953844648068015</v>
      </c>
      <c r="AA1327" s="3">
        <f>EXP(Ferez!$C$8+Ferez!$C$9*LN(Z1327))</f>
        <v>0.69301408920516305</v>
      </c>
      <c r="AB1327" s="3">
        <f>Ferez!$D$8+Ferez!$D$9*Z1327+Ferez!$D$10*AA1327</f>
        <v>0.43445054953031925</v>
      </c>
      <c r="AC1327" s="3">
        <f t="shared" si="189"/>
        <v>2.0270030852161627</v>
      </c>
      <c r="AD1327" s="3">
        <f>AC1327*Ferez!$D$19</f>
        <v>1.0135015426080813</v>
      </c>
      <c r="AE1327" s="3">
        <f>(AD1327/1000)*(10000/Ferez!$D$21)</f>
        <v>2.5337538565202031E-2</v>
      </c>
      <c r="AF1327" s="3">
        <f t="shared" si="190"/>
        <v>1.3339889960109994</v>
      </c>
      <c r="AG1327" s="3">
        <f>AF1327*Ferez!$D$19</f>
        <v>0.6669944980054997</v>
      </c>
      <c r="AH1327" s="3">
        <f>(AG1327/1000)*(10000/Ferez!$D$21)</f>
        <v>1.6674862450137492E-2</v>
      </c>
      <c r="AI1327" s="3">
        <f>AE1327*Ferez!$D$20</f>
        <v>9.2904308072407446E-2</v>
      </c>
    </row>
    <row r="1328" spans="1:35" x14ac:dyDescent="0.25">
      <c r="A1328" s="4">
        <v>2170</v>
      </c>
      <c r="B1328" s="21" t="s">
        <v>3522</v>
      </c>
      <c r="C1328" s="104">
        <v>6</v>
      </c>
      <c r="D1328" s="22" t="s">
        <v>3144</v>
      </c>
      <c r="E1328" s="100">
        <v>42719</v>
      </c>
      <c r="F1328" s="100">
        <v>44204</v>
      </c>
      <c r="G1328" s="105">
        <v>4.0999999999999996</v>
      </c>
      <c r="H1328" s="20" t="s">
        <v>3275</v>
      </c>
      <c r="I1328" s="20" t="s">
        <v>3276</v>
      </c>
      <c r="J1328" s="13">
        <v>3541</v>
      </c>
      <c r="K1328" t="s">
        <v>4</v>
      </c>
      <c r="L1328" t="s">
        <v>142</v>
      </c>
      <c r="M1328" s="20" t="str">
        <f t="shared" si="184"/>
        <v>S</v>
      </c>
      <c r="N1328" s="3">
        <v>5</v>
      </c>
      <c r="O1328" s="23">
        <f t="shared" si="185"/>
        <v>5</v>
      </c>
      <c r="P1328" s="3">
        <v>10</v>
      </c>
      <c r="Q1328" s="3">
        <f>VLOOKUP(J1328,Aux_H_adj!$X$2:$Y$922,2,FALSE)</f>
        <v>8.4</v>
      </c>
      <c r="R1328" s="3">
        <f>VLOOKUP(J1328,Aux_H_adj!$X$2:$Z$922,3,FALSE)</f>
        <v>10</v>
      </c>
      <c r="S1328" s="3">
        <f t="shared" si="182"/>
        <v>3.183098861837907</v>
      </c>
      <c r="T1328" s="3">
        <v>27.5</v>
      </c>
      <c r="U1328" s="23">
        <f t="shared" si="186"/>
        <v>12.19</v>
      </c>
      <c r="V1328" s="3">
        <f t="shared" si="183"/>
        <v>3.8801975125804082</v>
      </c>
      <c r="W1328" s="27">
        <f t="shared" si="187"/>
        <v>8.0000000000000004E-4</v>
      </c>
      <c r="X1328" s="27">
        <f t="shared" si="188"/>
        <v>1.1999999999999999E-3</v>
      </c>
      <c r="Y1328" s="3">
        <f>VLOOKUP(K1328,SSP!$B$2:$D$113,3,FALSE)</f>
        <v>0.46000000000000074</v>
      </c>
      <c r="Z1328" s="3">
        <f>EXP(Ferez!$B$8+Ferez!$B$9*LN(X1328)+Ferez!$B$10*LN(O1328)+Ferez!$B$11*LN(Y1328))</f>
        <v>1.5481945325742841</v>
      </c>
      <c r="AA1328" s="3">
        <f>EXP(Ferez!$C$8+Ferez!$C$9*LN(Z1328))</f>
        <v>1.0368188709259516</v>
      </c>
      <c r="AB1328" s="3">
        <f>Ferez!$D$8+Ferez!$D$9*Z1328+Ferez!$D$10*AA1328</f>
        <v>0.48459888640072712</v>
      </c>
      <c r="AC1328" s="3">
        <f t="shared" si="189"/>
        <v>3.069612289900963</v>
      </c>
      <c r="AD1328" s="3">
        <f>AC1328*Ferez!$D$19</f>
        <v>1.5348061449504815</v>
      </c>
      <c r="AE1328" s="3">
        <f>(AD1328/1000)*(10000/Ferez!$D$21)</f>
        <v>3.8370153623762032E-2</v>
      </c>
      <c r="AF1328" s="3">
        <f t="shared" si="190"/>
        <v>2.032793418975011</v>
      </c>
      <c r="AG1328" s="3">
        <f>AF1328*Ferez!$D$19</f>
        <v>1.0163967094875055</v>
      </c>
      <c r="AH1328" s="3">
        <f>(AG1328/1000)*(10000/Ferez!$D$21)</f>
        <v>2.5409917737187638E-2</v>
      </c>
      <c r="AI1328" s="3">
        <f>AE1328*Ferez!$D$20</f>
        <v>0.14069056328712745</v>
      </c>
    </row>
    <row r="1329" spans="1:35" x14ac:dyDescent="0.25">
      <c r="A1329" s="4">
        <v>2171</v>
      </c>
      <c r="B1329" s="21" t="s">
        <v>3522</v>
      </c>
      <c r="C1329" s="104">
        <v>6</v>
      </c>
      <c r="D1329" s="22" t="s">
        <v>3144</v>
      </c>
      <c r="E1329" s="100">
        <v>42719</v>
      </c>
      <c r="F1329" s="100">
        <v>44204</v>
      </c>
      <c r="G1329" s="105">
        <v>4.0999999999999996</v>
      </c>
      <c r="H1329" s="20" t="s">
        <v>3275</v>
      </c>
      <c r="I1329" s="20" t="s">
        <v>3277</v>
      </c>
      <c r="J1329" s="13">
        <v>3541</v>
      </c>
      <c r="K1329" t="s">
        <v>4</v>
      </c>
      <c r="L1329" t="s">
        <v>142</v>
      </c>
      <c r="M1329" s="20" t="str">
        <f t="shared" si="184"/>
        <v>S</v>
      </c>
      <c r="N1329" s="3">
        <v>5</v>
      </c>
      <c r="O1329" s="23">
        <f t="shared" si="185"/>
        <v>2.9</v>
      </c>
      <c r="P1329" s="3">
        <v>8.4</v>
      </c>
      <c r="Q1329" s="3">
        <f>VLOOKUP(J1329,Aux_H_adj!$X$2:$Y$922,2,FALSE)</f>
        <v>8.4</v>
      </c>
      <c r="R1329" s="3">
        <f>VLOOKUP(J1329,Aux_H_adj!$X$2:$Z$922,3,FALSE)</f>
        <v>10</v>
      </c>
      <c r="S1329" s="3">
        <f t="shared" si="182"/>
        <v>2.6738030439438418</v>
      </c>
      <c r="T1329" s="3">
        <v>27.5</v>
      </c>
      <c r="U1329" s="23">
        <f t="shared" si="186"/>
        <v>10.24</v>
      </c>
      <c r="V1329" s="3">
        <f t="shared" si="183"/>
        <v>3.2594932345220169</v>
      </c>
      <c r="W1329" s="27">
        <f t="shared" si="187"/>
        <v>5.9999999999999995E-4</v>
      </c>
      <c r="X1329" s="27">
        <f t="shared" si="188"/>
        <v>8.0000000000000004E-4</v>
      </c>
      <c r="Y1329" s="3">
        <f>VLOOKUP(K1329,SSP!$B$2:$D$113,3,FALSE)</f>
        <v>0.46000000000000074</v>
      </c>
      <c r="Z1329" s="3">
        <f>EXP(Ferez!$B$8+Ferez!$B$9*LN(X1329)+Ferez!$B$10*LN(O1329)+Ferez!$B$11*LN(Y1329))</f>
        <v>0.62513378114577844</v>
      </c>
      <c r="AA1329" s="3">
        <f>EXP(Ferez!$C$8+Ferez!$C$9*LN(Z1329))</f>
        <v>0.52902489315256662</v>
      </c>
      <c r="AB1329" s="3">
        <f>Ferez!$D$8+Ferez!$D$9*Z1329+Ferez!$D$10*AA1329</f>
        <v>0.41483518013112791</v>
      </c>
      <c r="AC1329" s="3">
        <f t="shared" si="189"/>
        <v>1.5689938544294728</v>
      </c>
      <c r="AD1329" s="3">
        <f>AC1329*Ferez!$D$19</f>
        <v>0.78449692721473641</v>
      </c>
      <c r="AE1329" s="3">
        <f>(AD1329/1000)*(10000/Ferez!$D$21)</f>
        <v>1.9612423180368412E-2</v>
      </c>
      <c r="AF1329" s="3">
        <f t="shared" si="190"/>
        <v>1.0399689612769063</v>
      </c>
      <c r="AG1329" s="3">
        <f>AF1329*Ferez!$D$19</f>
        <v>0.51998448063845315</v>
      </c>
      <c r="AH1329" s="3">
        <f>(AG1329/1000)*(10000/Ferez!$D$21)</f>
        <v>1.2999612015961328E-2</v>
      </c>
      <c r="AI1329" s="3">
        <f>AE1329*Ferez!$D$20</f>
        <v>7.1912218328017502E-2</v>
      </c>
    </row>
    <row r="1330" spans="1:35" x14ac:dyDescent="0.25">
      <c r="A1330" s="4">
        <v>2163</v>
      </c>
      <c r="B1330" s="21" t="s">
        <v>3522</v>
      </c>
      <c r="C1330" s="104">
        <v>6</v>
      </c>
      <c r="D1330" s="22" t="s">
        <v>3144</v>
      </c>
      <c r="E1330" s="100">
        <v>42719</v>
      </c>
      <c r="F1330" s="100">
        <v>44204</v>
      </c>
      <c r="G1330" s="105">
        <v>4.0999999999999996</v>
      </c>
      <c r="H1330" s="20" t="s">
        <v>3267</v>
      </c>
      <c r="I1330" s="20" t="s">
        <v>3268</v>
      </c>
      <c r="J1330" s="13">
        <v>3542</v>
      </c>
      <c r="K1330" t="s">
        <v>79</v>
      </c>
      <c r="L1330" t="s">
        <v>78</v>
      </c>
      <c r="M1330" s="20" t="str">
        <f t="shared" si="184"/>
        <v>S</v>
      </c>
      <c r="N1330" s="3">
        <v>7.3</v>
      </c>
      <c r="O1330" s="23">
        <f t="shared" si="185"/>
        <v>4.9000000000000004</v>
      </c>
      <c r="P1330" s="3">
        <v>16</v>
      </c>
      <c r="Q1330" s="3">
        <f>VLOOKUP(J1330,Aux_H_adj!$X$2:$Y$922,2,FALSE)</f>
        <v>10.7</v>
      </c>
      <c r="R1330" s="3">
        <f>VLOOKUP(J1330,Aux_H_adj!$X$2:$Z$922,3,FALSE)</f>
        <v>34.6</v>
      </c>
      <c r="S1330" s="3">
        <f t="shared" si="182"/>
        <v>5.0929581789406511</v>
      </c>
      <c r="T1330" s="3">
        <v>72.7</v>
      </c>
      <c r="U1330" s="23">
        <f t="shared" si="186"/>
        <v>19.510000000000002</v>
      </c>
      <c r="V1330" s="3">
        <f t="shared" si="183"/>
        <v>6.2102258794457565</v>
      </c>
      <c r="W1330" s="27">
        <f t="shared" si="187"/>
        <v>2E-3</v>
      </c>
      <c r="X1330" s="27">
        <f t="shared" si="188"/>
        <v>3.0000000000000001E-3</v>
      </c>
      <c r="Y1330" s="3">
        <f>VLOOKUP(K1330,SSP!$B$2:$D$113,3,FALSE)</f>
        <v>0.31000000000000155</v>
      </c>
      <c r="Z1330" s="3">
        <f>EXP(Ferez!$B$8+Ferez!$B$9*LN(X1330)+Ferez!$B$10*LN(O1330)+Ferez!$B$11*LN(Y1330))</f>
        <v>2.4111057021843081</v>
      </c>
      <c r="AA1330" s="3">
        <f>EXP(Ferez!$C$8+Ferez!$C$9*LN(Z1330))</f>
        <v>1.4402936174693417</v>
      </c>
      <c r="AB1330" s="3">
        <f>Ferez!$D$8+Ferez!$D$9*Z1330+Ferez!$D$10*AA1330</f>
        <v>0.55595799672748503</v>
      </c>
      <c r="AC1330" s="3">
        <f t="shared" si="189"/>
        <v>4.4073573163811348</v>
      </c>
      <c r="AD1330" s="3">
        <f>AC1330*Ferez!$D$19</f>
        <v>2.2036786581905674</v>
      </c>
      <c r="AE1330" s="3">
        <f>(AD1330/1000)*(10000/Ferez!$D$21)</f>
        <v>5.5091966454764184E-2</v>
      </c>
      <c r="AF1330" s="3">
        <f t="shared" si="190"/>
        <v>2.9670636989117929</v>
      </c>
      <c r="AG1330" s="3">
        <f>AF1330*Ferez!$D$19</f>
        <v>1.4835318494558964</v>
      </c>
      <c r="AH1330" s="3">
        <f>(AG1330/1000)*(10000/Ferez!$D$21)</f>
        <v>3.7088296236397408E-2</v>
      </c>
      <c r="AI1330" s="3">
        <f>AE1330*Ferez!$D$20</f>
        <v>0.202003877000802</v>
      </c>
    </row>
    <row r="1331" spans="1:35" x14ac:dyDescent="0.25">
      <c r="A1331" s="4">
        <v>2164</v>
      </c>
      <c r="B1331" s="21" t="s">
        <v>3522</v>
      </c>
      <c r="C1331" s="104">
        <v>6</v>
      </c>
      <c r="D1331" s="22" t="s">
        <v>3144</v>
      </c>
      <c r="E1331" s="100">
        <v>42719</v>
      </c>
      <c r="F1331" s="100">
        <v>44204</v>
      </c>
      <c r="G1331" s="105">
        <v>4.0999999999999996</v>
      </c>
      <c r="H1331" s="20" t="s">
        <v>3267</v>
      </c>
      <c r="I1331" s="20" t="s">
        <v>3269</v>
      </c>
      <c r="J1331" s="13">
        <v>3542</v>
      </c>
      <c r="K1331" t="s">
        <v>79</v>
      </c>
      <c r="L1331" t="s">
        <v>78</v>
      </c>
      <c r="M1331" s="20" t="str">
        <f t="shared" si="184"/>
        <v>S</v>
      </c>
      <c r="N1331" s="3">
        <v>7.3</v>
      </c>
      <c r="O1331" s="23">
        <f t="shared" si="185"/>
        <v>7.3</v>
      </c>
      <c r="P1331" s="3">
        <v>34.6</v>
      </c>
      <c r="Q1331" s="3">
        <f>VLOOKUP(J1331,Aux_H_adj!$X$2:$Y$922,2,FALSE)</f>
        <v>10.7</v>
      </c>
      <c r="R1331" s="3">
        <f>VLOOKUP(J1331,Aux_H_adj!$X$2:$Z$922,3,FALSE)</f>
        <v>34.6</v>
      </c>
      <c r="S1331" s="3">
        <f t="shared" si="182"/>
        <v>11.013522061959158</v>
      </c>
      <c r="T1331" s="3">
        <v>72.7</v>
      </c>
      <c r="U1331" s="23">
        <f t="shared" si="186"/>
        <v>42.18</v>
      </c>
      <c r="V1331" s="3">
        <f t="shared" si="183"/>
        <v>13.426310999232291</v>
      </c>
      <c r="W1331" s="27">
        <f t="shared" si="187"/>
        <v>9.4999999999999998E-3</v>
      </c>
      <c r="X1331" s="27">
        <f t="shared" si="188"/>
        <v>1.4200000000000001E-2</v>
      </c>
      <c r="Y1331" s="3">
        <f>VLOOKUP(K1331,SSP!$B$2:$D$113,3,FALSE)</f>
        <v>0.31000000000000155</v>
      </c>
      <c r="Z1331" s="3">
        <f>EXP(Ferez!$B$8+Ferez!$B$9*LN(X1331)+Ferez!$B$10*LN(O1331)+Ferez!$B$11*LN(Y1331))</f>
        <v>15.369680694055093</v>
      </c>
      <c r="AA1331" s="3">
        <f>EXP(Ferez!$C$8+Ferez!$C$9*LN(Z1331))</f>
        <v>5.6928240372141303</v>
      </c>
      <c r="AB1331" s="3">
        <f>Ferez!$D$8+Ferez!$D$9*Z1331+Ferez!$D$10*AA1331</f>
        <v>1.7833391336871145</v>
      </c>
      <c r="AC1331" s="3">
        <f t="shared" si="189"/>
        <v>22.845843864956336</v>
      </c>
      <c r="AD1331" s="3">
        <f>AC1331*Ferez!$D$19</f>
        <v>11.422921932478168</v>
      </c>
      <c r="AE1331" s="3">
        <f>(AD1331/1000)*(10000/Ferez!$D$21)</f>
        <v>0.28557304831195424</v>
      </c>
      <c r="AF1331" s="3">
        <f t="shared" si="190"/>
        <v>17.153019827742206</v>
      </c>
      <c r="AG1331" s="3">
        <f>AF1331*Ferez!$D$19</f>
        <v>8.576509913871103</v>
      </c>
      <c r="AH1331" s="3">
        <f>(AG1331/1000)*(10000/Ferez!$D$21)</f>
        <v>0.21441274784677758</v>
      </c>
      <c r="AI1331" s="3">
        <f>AE1331*Ferez!$D$20</f>
        <v>1.0471011771438321</v>
      </c>
    </row>
    <row r="1332" spans="1:35" x14ac:dyDescent="0.25">
      <c r="A1332" s="4">
        <v>2165</v>
      </c>
      <c r="B1332" s="21" t="s">
        <v>3522</v>
      </c>
      <c r="C1332" s="104">
        <v>6</v>
      </c>
      <c r="D1332" s="22" t="s">
        <v>3144</v>
      </c>
      <c r="E1332" s="100">
        <v>42719</v>
      </c>
      <c r="F1332" s="100">
        <v>44204</v>
      </c>
      <c r="G1332" s="105">
        <v>4.0999999999999996</v>
      </c>
      <c r="H1332" s="20" t="s">
        <v>3267</v>
      </c>
      <c r="I1332" s="20" t="s">
        <v>3270</v>
      </c>
      <c r="J1332" s="13">
        <v>3542</v>
      </c>
      <c r="K1332" t="s">
        <v>79</v>
      </c>
      <c r="L1332" t="s">
        <v>78</v>
      </c>
      <c r="M1332" s="20" t="str">
        <f t="shared" si="184"/>
        <v>S</v>
      </c>
      <c r="N1332" s="3">
        <v>7.3</v>
      </c>
      <c r="O1332" s="23">
        <f t="shared" si="185"/>
        <v>4.49</v>
      </c>
      <c r="P1332" s="3">
        <v>14</v>
      </c>
      <c r="Q1332" s="3">
        <f>VLOOKUP(J1332,Aux_H_adj!$X$2:$Y$922,2,FALSE)</f>
        <v>10.7</v>
      </c>
      <c r="R1332" s="3">
        <f>VLOOKUP(J1332,Aux_H_adj!$X$2:$Z$922,3,FALSE)</f>
        <v>34.6</v>
      </c>
      <c r="S1332" s="3">
        <f t="shared" si="182"/>
        <v>4.45633840657307</v>
      </c>
      <c r="T1332" s="3">
        <v>72.7</v>
      </c>
      <c r="U1332" s="23">
        <f t="shared" si="186"/>
        <v>17.07</v>
      </c>
      <c r="V1332" s="3">
        <f t="shared" si="183"/>
        <v>5.4335497571573068</v>
      </c>
      <c r="W1332" s="27">
        <f t="shared" si="187"/>
        <v>1.6000000000000001E-3</v>
      </c>
      <c r="X1332" s="27">
        <f t="shared" si="188"/>
        <v>2.3E-3</v>
      </c>
      <c r="Y1332" s="3">
        <f>VLOOKUP(K1332,SSP!$B$2:$D$113,3,FALSE)</f>
        <v>0.31000000000000155</v>
      </c>
      <c r="Z1332" s="3">
        <f>EXP(Ferez!$B$8+Ferez!$B$9*LN(X1332)+Ferez!$B$10*LN(O1332)+Ferez!$B$11*LN(Y1332))</f>
        <v>1.7246018891318136</v>
      </c>
      <c r="AA1332" s="3">
        <f>EXP(Ferez!$C$8+Ferez!$C$9*LN(Z1332))</f>
        <v>1.1232439203911093</v>
      </c>
      <c r="AB1332" s="3">
        <f>Ferez!$D$8+Ferez!$D$9*Z1332+Ferez!$D$10*AA1332</f>
        <v>0.49884718756598295</v>
      </c>
      <c r="AC1332" s="3">
        <f t="shared" si="189"/>
        <v>3.3466929970889057</v>
      </c>
      <c r="AD1332" s="3">
        <f>AC1332*Ferez!$D$19</f>
        <v>1.6733464985444528</v>
      </c>
      <c r="AE1332" s="3">
        <f>(AD1332/1000)*(10000/Ferez!$D$21)</f>
        <v>4.1833662463611324E-2</v>
      </c>
      <c r="AF1332" s="3">
        <f t="shared" si="190"/>
        <v>2.2234490766977966</v>
      </c>
      <c r="AG1332" s="3">
        <f>AF1332*Ferez!$D$19</f>
        <v>1.1117245383488983</v>
      </c>
      <c r="AH1332" s="3">
        <f>(AG1332/1000)*(10000/Ferez!$D$21)</f>
        <v>2.7793113458722461E-2</v>
      </c>
      <c r="AI1332" s="3">
        <f>AE1332*Ferez!$D$20</f>
        <v>0.15339009569990819</v>
      </c>
    </row>
    <row r="1333" spans="1:35" x14ac:dyDescent="0.25">
      <c r="A1333" s="4">
        <v>2166</v>
      </c>
      <c r="B1333" s="21" t="s">
        <v>3522</v>
      </c>
      <c r="C1333" s="104">
        <v>6</v>
      </c>
      <c r="D1333" s="22" t="s">
        <v>3144</v>
      </c>
      <c r="E1333" s="100">
        <v>42719</v>
      </c>
      <c r="F1333" s="100">
        <v>44204</v>
      </c>
      <c r="G1333" s="105">
        <v>4.0999999999999996</v>
      </c>
      <c r="H1333" s="20" t="s">
        <v>3267</v>
      </c>
      <c r="I1333" s="20" t="s">
        <v>3271</v>
      </c>
      <c r="J1333" s="13">
        <v>3542</v>
      </c>
      <c r="K1333" t="s">
        <v>79</v>
      </c>
      <c r="L1333" t="s">
        <v>78</v>
      </c>
      <c r="M1333" s="20" t="str">
        <f t="shared" si="184"/>
        <v>S</v>
      </c>
      <c r="N1333" s="3">
        <v>7.3</v>
      </c>
      <c r="O1333" s="23">
        <f t="shared" si="185"/>
        <v>3.96</v>
      </c>
      <c r="P1333" s="3">
        <v>11.8</v>
      </c>
      <c r="Q1333" s="3">
        <f>VLOOKUP(J1333,Aux_H_adj!$X$2:$Y$922,2,FALSE)</f>
        <v>10.7</v>
      </c>
      <c r="R1333" s="3">
        <f>VLOOKUP(J1333,Aux_H_adj!$X$2:$Z$922,3,FALSE)</f>
        <v>34.6</v>
      </c>
      <c r="S1333" s="3">
        <f t="shared" si="182"/>
        <v>3.7560566569687301</v>
      </c>
      <c r="T1333" s="3">
        <v>72.7</v>
      </c>
      <c r="U1333" s="23">
        <f t="shared" si="186"/>
        <v>14.39</v>
      </c>
      <c r="V1333" s="3">
        <f t="shared" si="183"/>
        <v>4.5804792621847481</v>
      </c>
      <c r="W1333" s="27">
        <f t="shared" si="187"/>
        <v>1.1000000000000001E-3</v>
      </c>
      <c r="X1333" s="27">
        <f t="shared" si="188"/>
        <v>1.6000000000000001E-3</v>
      </c>
      <c r="Y1333" s="3">
        <f>VLOOKUP(K1333,SSP!$B$2:$D$113,3,FALSE)</f>
        <v>0.31000000000000155</v>
      </c>
      <c r="Z1333" s="3">
        <f>EXP(Ferez!$B$8+Ferez!$B$9*LN(X1333)+Ferez!$B$10*LN(O1333)+Ferez!$B$11*LN(Y1333))</f>
        <v>1.0846998833782744</v>
      </c>
      <c r="AA1333" s="3">
        <f>EXP(Ferez!$C$8+Ferez!$C$9*LN(Z1333))</f>
        <v>0.79626330856101846</v>
      </c>
      <c r="AB1333" s="3">
        <f>Ferez!$D$8+Ferez!$D$9*Z1333+Ferez!$D$10*AA1333</f>
        <v>0.44832511019023058</v>
      </c>
      <c r="AC1333" s="3">
        <f t="shared" si="189"/>
        <v>2.3292883021295232</v>
      </c>
      <c r="AD1333" s="3">
        <f>AC1333*Ferez!$D$19</f>
        <v>1.1646441510647616</v>
      </c>
      <c r="AE1333" s="3">
        <f>(AD1333/1000)*(10000/Ferez!$D$21)</f>
        <v>2.9116103776619041E-2</v>
      </c>
      <c r="AF1333" s="3">
        <f t="shared" si="190"/>
        <v>1.533024993568505</v>
      </c>
      <c r="AG1333" s="3">
        <f>AF1333*Ferez!$D$19</f>
        <v>0.76651249678425248</v>
      </c>
      <c r="AH1333" s="3">
        <f>(AG1333/1000)*(10000/Ferez!$D$21)</f>
        <v>1.9162812419606313E-2</v>
      </c>
      <c r="AI1333" s="3">
        <f>AE1333*Ferez!$D$20</f>
        <v>0.10675904718093648</v>
      </c>
    </row>
    <row r="1334" spans="1:35" x14ac:dyDescent="0.25">
      <c r="A1334" s="4">
        <v>2167</v>
      </c>
      <c r="B1334" s="21" t="s">
        <v>3522</v>
      </c>
      <c r="C1334" s="104">
        <v>6</v>
      </c>
      <c r="D1334" s="22" t="s">
        <v>3144</v>
      </c>
      <c r="E1334" s="100">
        <v>42719</v>
      </c>
      <c r="F1334" s="100">
        <v>44204</v>
      </c>
      <c r="G1334" s="105">
        <v>4.0999999999999996</v>
      </c>
      <c r="H1334" s="20" t="s">
        <v>3267</v>
      </c>
      <c r="I1334" s="20" t="s">
        <v>3272</v>
      </c>
      <c r="J1334" s="13">
        <v>3542</v>
      </c>
      <c r="K1334" t="s">
        <v>79</v>
      </c>
      <c r="L1334" t="s">
        <v>78</v>
      </c>
      <c r="M1334" s="20" t="str">
        <f t="shared" si="184"/>
        <v>S</v>
      </c>
      <c r="N1334" s="3">
        <v>7.3</v>
      </c>
      <c r="O1334" s="23">
        <f t="shared" si="185"/>
        <v>4.1399999999999997</v>
      </c>
      <c r="P1334" s="3">
        <v>12.5</v>
      </c>
      <c r="Q1334" s="3">
        <f>VLOOKUP(J1334,Aux_H_adj!$X$2:$Y$922,2,FALSE)</f>
        <v>10.7</v>
      </c>
      <c r="R1334" s="3">
        <f>VLOOKUP(J1334,Aux_H_adj!$X$2:$Z$922,3,FALSE)</f>
        <v>34.6</v>
      </c>
      <c r="S1334" s="3">
        <f t="shared" si="182"/>
        <v>3.9788735772973833</v>
      </c>
      <c r="T1334" s="3">
        <v>72.7</v>
      </c>
      <c r="U1334" s="23">
        <f t="shared" si="186"/>
        <v>15.24</v>
      </c>
      <c r="V1334" s="3">
        <f t="shared" si="183"/>
        <v>4.8510426654409704</v>
      </c>
      <c r="W1334" s="27">
        <f t="shared" si="187"/>
        <v>1.1999999999999999E-3</v>
      </c>
      <c r="X1334" s="27">
        <f t="shared" si="188"/>
        <v>1.8E-3</v>
      </c>
      <c r="Y1334" s="3">
        <f>VLOOKUP(K1334,SSP!$B$2:$D$113,3,FALSE)</f>
        <v>0.31000000000000155</v>
      </c>
      <c r="Z1334" s="3">
        <f>EXP(Ferez!$B$8+Ferez!$B$9*LN(X1334)+Ferez!$B$10*LN(O1334)+Ferez!$B$11*LN(Y1334))</f>
        <v>1.2653392669272172</v>
      </c>
      <c r="AA1334" s="3">
        <f>EXP(Ferez!$C$8+Ferez!$C$9*LN(Z1334))</f>
        <v>0.89267333491607126</v>
      </c>
      <c r="AB1334" s="3">
        <f>Ferez!$D$8+Ferez!$D$9*Z1334+Ferez!$D$10*AA1334</f>
        <v>0.46223308828825327</v>
      </c>
      <c r="AC1334" s="3">
        <f t="shared" si="189"/>
        <v>2.6202456901315418</v>
      </c>
      <c r="AD1334" s="3">
        <f>AC1334*Ferez!$D$19</f>
        <v>1.3101228450657709</v>
      </c>
      <c r="AE1334" s="3">
        <f>(AD1334/1000)*(10000/Ferez!$D$21)</f>
        <v>3.2753071126644273E-2</v>
      </c>
      <c r="AF1334" s="3">
        <f t="shared" si="190"/>
        <v>1.7275723552154705</v>
      </c>
      <c r="AG1334" s="3">
        <f>AF1334*Ferez!$D$19</f>
        <v>0.86378617760773524</v>
      </c>
      <c r="AH1334" s="3">
        <f>(AG1334/1000)*(10000/Ferez!$D$21)</f>
        <v>2.159465444019338E-2</v>
      </c>
      <c r="AI1334" s="3">
        <f>AE1334*Ferez!$D$20</f>
        <v>0.12009459413102899</v>
      </c>
    </row>
    <row r="1335" spans="1:35" x14ac:dyDescent="0.25">
      <c r="A1335" s="4">
        <v>2168</v>
      </c>
      <c r="B1335" s="21" t="s">
        <v>3522</v>
      </c>
      <c r="C1335" s="104">
        <v>6</v>
      </c>
      <c r="D1335" s="22" t="s">
        <v>3144</v>
      </c>
      <c r="E1335" s="100">
        <v>42719</v>
      </c>
      <c r="F1335" s="100">
        <v>44204</v>
      </c>
      <c r="G1335" s="105">
        <v>4.0999999999999996</v>
      </c>
      <c r="H1335" s="20" t="s">
        <v>3267</v>
      </c>
      <c r="I1335" s="20" t="s">
        <v>3273</v>
      </c>
      <c r="J1335" s="13">
        <v>3542</v>
      </c>
      <c r="K1335" t="s">
        <v>79</v>
      </c>
      <c r="L1335" t="s">
        <v>78</v>
      </c>
      <c r="M1335" s="20" t="str">
        <f t="shared" si="184"/>
        <v>S</v>
      </c>
      <c r="N1335" s="3">
        <v>7.3</v>
      </c>
      <c r="O1335" s="23">
        <f t="shared" si="185"/>
        <v>3.85</v>
      </c>
      <c r="P1335" s="3">
        <v>11.4</v>
      </c>
      <c r="Q1335" s="3">
        <f>VLOOKUP(J1335,Aux_H_adj!$X$2:$Y$922,2,FALSE)</f>
        <v>10.7</v>
      </c>
      <c r="R1335" s="3">
        <f>VLOOKUP(J1335,Aux_H_adj!$X$2:$Z$922,3,FALSE)</f>
        <v>34.6</v>
      </c>
      <c r="S1335" s="3">
        <f t="shared" si="182"/>
        <v>3.6287327024952138</v>
      </c>
      <c r="T1335" s="3">
        <v>72.7</v>
      </c>
      <c r="U1335" s="23">
        <f t="shared" si="186"/>
        <v>13.9</v>
      </c>
      <c r="V1335" s="3">
        <f t="shared" si="183"/>
        <v>4.4245074179546906</v>
      </c>
      <c r="W1335" s="27">
        <f t="shared" si="187"/>
        <v>1E-3</v>
      </c>
      <c r="X1335" s="27">
        <f t="shared" si="188"/>
        <v>1.5E-3</v>
      </c>
      <c r="Y1335" s="3">
        <f>VLOOKUP(K1335,SSP!$B$2:$D$113,3,FALSE)</f>
        <v>0.31000000000000155</v>
      </c>
      <c r="Z1335" s="3">
        <f>EXP(Ferez!$B$8+Ferez!$B$9*LN(X1335)+Ferez!$B$10*LN(O1335)+Ferez!$B$11*LN(Y1335))</f>
        <v>0.99325570583573231</v>
      </c>
      <c r="AA1335" s="3">
        <f>EXP(Ferez!$C$8+Ferez!$C$9*LN(Z1335))</f>
        <v>0.74589457089985767</v>
      </c>
      <c r="AB1335" s="3">
        <f>Ferez!$D$8+Ferez!$D$9*Z1335+Ferez!$D$10*AA1335</f>
        <v>0.44141935447186764</v>
      </c>
      <c r="AC1335" s="3">
        <f t="shared" si="189"/>
        <v>2.1805696312074576</v>
      </c>
      <c r="AD1335" s="3">
        <f>AC1335*Ferez!$D$19</f>
        <v>1.0902848156037288</v>
      </c>
      <c r="AE1335" s="3">
        <f>(AD1335/1000)*(10000/Ferez!$D$21)</f>
        <v>2.7257120390093221E-2</v>
      </c>
      <c r="AF1335" s="3">
        <f t="shared" si="190"/>
        <v>1.4346750603075999</v>
      </c>
      <c r="AG1335" s="3">
        <f>AF1335*Ferez!$D$19</f>
        <v>0.71733753015379997</v>
      </c>
      <c r="AH1335" s="3">
        <f>(AG1335/1000)*(10000/Ferez!$D$21)</f>
        <v>1.7933438253845E-2</v>
      </c>
      <c r="AI1335" s="3">
        <f>AE1335*Ferez!$D$20</f>
        <v>9.9942774763675135E-2</v>
      </c>
    </row>
    <row r="1336" spans="1:35" x14ac:dyDescent="0.25">
      <c r="A1336" s="4">
        <v>2169</v>
      </c>
      <c r="B1336" s="21" t="s">
        <v>3522</v>
      </c>
      <c r="C1336" s="104">
        <v>6</v>
      </c>
      <c r="D1336" s="22" t="s">
        <v>3144</v>
      </c>
      <c r="E1336" s="100">
        <v>42719</v>
      </c>
      <c r="F1336" s="100">
        <v>44204</v>
      </c>
      <c r="G1336" s="105">
        <v>4.0999999999999996</v>
      </c>
      <c r="H1336" s="20" t="s">
        <v>3267</v>
      </c>
      <c r="I1336" s="20" t="s">
        <v>3274</v>
      </c>
      <c r="J1336" s="13">
        <v>3542</v>
      </c>
      <c r="K1336" t="s">
        <v>79</v>
      </c>
      <c r="L1336" t="s">
        <v>78</v>
      </c>
      <c r="M1336" s="20" t="str">
        <f t="shared" si="184"/>
        <v>S</v>
      </c>
      <c r="N1336" s="3">
        <v>7.3</v>
      </c>
      <c r="O1336" s="23">
        <f t="shared" si="185"/>
        <v>3.65</v>
      </c>
      <c r="P1336" s="3">
        <v>10.7</v>
      </c>
      <c r="Q1336" s="3">
        <f>VLOOKUP(J1336,Aux_H_adj!$X$2:$Y$922,2,FALSE)</f>
        <v>10.7</v>
      </c>
      <c r="R1336" s="3">
        <f>VLOOKUP(J1336,Aux_H_adj!$X$2:$Z$922,3,FALSE)</f>
        <v>34.6</v>
      </c>
      <c r="S1336" s="3">
        <f t="shared" si="182"/>
        <v>3.4059157821665602</v>
      </c>
      <c r="T1336" s="3">
        <v>72.7</v>
      </c>
      <c r="U1336" s="23">
        <f t="shared" si="186"/>
        <v>13.04</v>
      </c>
      <c r="V1336" s="3">
        <f t="shared" si="183"/>
        <v>4.1507609158366305</v>
      </c>
      <c r="W1336" s="27">
        <f t="shared" si="187"/>
        <v>8.9999999999999998E-4</v>
      </c>
      <c r="X1336" s="27">
        <f t="shared" si="188"/>
        <v>1.4E-3</v>
      </c>
      <c r="Y1336" s="3">
        <f>VLOOKUP(K1336,SSP!$B$2:$D$113,3,FALSE)</f>
        <v>0.31000000000000155</v>
      </c>
      <c r="Z1336" s="3">
        <f>EXP(Ferez!$B$8+Ferez!$B$9*LN(X1336)+Ferez!$B$10*LN(O1336)+Ferez!$B$11*LN(Y1336))</f>
        <v>0.88404101201045282</v>
      </c>
      <c r="AA1336" s="3">
        <f>EXP(Ferez!$C$8+Ferez!$C$9*LN(Z1336))</f>
        <v>0.68413558613293413</v>
      </c>
      <c r="AB1336" s="3">
        <f>Ferez!$D$8+Ferez!$D$9*Z1336+Ferez!$D$10*AA1336</f>
        <v>0.43330971465102425</v>
      </c>
      <c r="AC1336" s="3">
        <f t="shared" si="189"/>
        <v>2.0014863127944111</v>
      </c>
      <c r="AD1336" s="3">
        <f>AC1336*Ferez!$D$19</f>
        <v>1.0007431563972056</v>
      </c>
      <c r="AE1336" s="3">
        <f>(AD1336/1000)*(10000/Ferez!$D$21)</f>
        <v>2.5018578909930141E-2</v>
      </c>
      <c r="AF1336" s="3">
        <f t="shared" si="190"/>
        <v>1.317350726661477</v>
      </c>
      <c r="AG1336" s="3">
        <f>AF1336*Ferez!$D$19</f>
        <v>0.65867536333073851</v>
      </c>
      <c r="AH1336" s="3">
        <f>(AG1336/1000)*(10000/Ferez!$D$21)</f>
        <v>1.6466884083268463E-2</v>
      </c>
      <c r="AI1336" s="3">
        <f>AE1336*Ferez!$D$20</f>
        <v>9.1734789336410508E-2</v>
      </c>
    </row>
    <row r="1337" spans="1:35" x14ac:dyDescent="0.25">
      <c r="A1337" s="4">
        <v>2162</v>
      </c>
      <c r="B1337" s="21" t="s">
        <v>3522</v>
      </c>
      <c r="C1337" s="104">
        <v>6</v>
      </c>
      <c r="D1337" s="22" t="s">
        <v>3144</v>
      </c>
      <c r="E1337" s="100">
        <v>42719</v>
      </c>
      <c r="F1337" s="100">
        <v>44204</v>
      </c>
      <c r="G1337" s="105">
        <v>4.0999999999999996</v>
      </c>
      <c r="H1337" s="20" t="s">
        <v>3265</v>
      </c>
      <c r="I1337" s="20" t="s">
        <v>3266</v>
      </c>
      <c r="J1337" s="13">
        <v>3543</v>
      </c>
      <c r="K1337" t="s">
        <v>197</v>
      </c>
      <c r="L1337" t="s">
        <v>67</v>
      </c>
      <c r="M1337" s="20" t="str">
        <f t="shared" si="184"/>
        <v>N</v>
      </c>
      <c r="N1337" s="3">
        <v>9</v>
      </c>
      <c r="O1337" s="23">
        <f t="shared" si="185"/>
        <v>9</v>
      </c>
      <c r="P1337" s="3">
        <v>34.5</v>
      </c>
      <c r="Q1337" s="3">
        <f>VLOOKUP(J1337,Aux_H_adj!$X$2:$Y$922,2,FALSE)</f>
        <v>34.5</v>
      </c>
      <c r="R1337" s="3">
        <f>VLOOKUP(J1337,Aux_H_adj!$X$2:$Z$922,3,FALSE)</f>
        <v>34.5</v>
      </c>
      <c r="S1337" s="3">
        <f t="shared" si="182"/>
        <v>10.981691073340778</v>
      </c>
      <c r="T1337" s="3">
        <v>43</v>
      </c>
      <c r="U1337" s="23">
        <f t="shared" si="186"/>
        <v>43</v>
      </c>
      <c r="V1337" s="3">
        <f t="shared" si="183"/>
        <v>13.687325105903</v>
      </c>
      <c r="W1337" s="27">
        <f t="shared" si="187"/>
        <v>9.4999999999999998E-3</v>
      </c>
      <c r="X1337" s="27">
        <f t="shared" si="188"/>
        <v>1.47E-2</v>
      </c>
      <c r="Y1337" s="3">
        <f>VLOOKUP(K1337,SSP!$B$2:$D$113,3,FALSE)</f>
        <v>0.41000000000000009</v>
      </c>
      <c r="Z1337" s="3">
        <f>EXP(Ferez!$B$8+Ferez!$B$9*LN(X1337)+Ferez!$B$10*LN(O1337)+Ferez!$B$11*LN(Y1337))</f>
        <v>25.846503697207105</v>
      </c>
      <c r="AA1337" s="3">
        <f>EXP(Ferez!$C$8+Ferez!$C$9*LN(Z1337))</f>
        <v>8.3717800803694651</v>
      </c>
      <c r="AB1337" s="3">
        <f>Ferez!$D$8+Ferez!$D$9*Z1337+Ferez!$D$10*AA1337</f>
        <v>2.8411135412639901</v>
      </c>
      <c r="AC1337" s="3">
        <f t="shared" si="189"/>
        <v>37.059397318840567</v>
      </c>
      <c r="AD1337" s="3">
        <f>AC1337*Ferez!$D$19</f>
        <v>18.529698659420283</v>
      </c>
      <c r="AE1337" s="3">
        <f>(AD1337/1000)*(10000/Ferez!$D$21)</f>
        <v>0.4632424664855071</v>
      </c>
      <c r="AF1337" s="3">
        <f t="shared" si="190"/>
        <v>28.687617238471095</v>
      </c>
      <c r="AG1337" s="3">
        <f>AF1337*Ferez!$D$19</f>
        <v>14.343808619235547</v>
      </c>
      <c r="AH1337" s="3">
        <f>(AG1337/1000)*(10000/Ferez!$D$21)</f>
        <v>0.35859521548088868</v>
      </c>
      <c r="AI1337" s="3">
        <f>AE1337*Ferez!$D$20</f>
        <v>1.6985557104468594</v>
      </c>
    </row>
    <row r="1338" spans="1:35" x14ac:dyDescent="0.25">
      <c r="A1338" s="4">
        <v>2161</v>
      </c>
      <c r="B1338" s="21" t="s">
        <v>3522</v>
      </c>
      <c r="C1338" s="104">
        <v>6</v>
      </c>
      <c r="D1338" s="22" t="s">
        <v>3144</v>
      </c>
      <c r="E1338" s="100">
        <v>42719</v>
      </c>
      <c r="F1338" s="100">
        <v>44204</v>
      </c>
      <c r="G1338" s="105">
        <v>4.0999999999999996</v>
      </c>
      <c r="H1338" s="20" t="s">
        <v>3263</v>
      </c>
      <c r="I1338" s="20" t="s">
        <v>3264</v>
      </c>
      <c r="J1338" s="13">
        <v>3544</v>
      </c>
      <c r="K1338" t="s">
        <v>173</v>
      </c>
      <c r="L1338" t="s">
        <v>172</v>
      </c>
      <c r="M1338" s="20" t="str">
        <f t="shared" si="184"/>
        <v>N</v>
      </c>
      <c r="N1338" s="3">
        <v>5</v>
      </c>
      <c r="O1338" s="23">
        <f t="shared" si="185"/>
        <v>5</v>
      </c>
      <c r="P1338" s="3">
        <v>18.7</v>
      </c>
      <c r="Q1338" s="3">
        <f>VLOOKUP(J1338,Aux_H_adj!$X$2:$Y$922,2,FALSE)</f>
        <v>18.7</v>
      </c>
      <c r="R1338" s="3">
        <f>VLOOKUP(J1338,Aux_H_adj!$X$2:$Z$922,3,FALSE)</f>
        <v>18.7</v>
      </c>
      <c r="S1338" s="3">
        <f t="shared" si="182"/>
        <v>5.9523948716368853</v>
      </c>
      <c r="T1338" s="3">
        <v>32.799999999999997</v>
      </c>
      <c r="U1338" s="23">
        <f t="shared" si="186"/>
        <v>32.799999999999997</v>
      </c>
      <c r="V1338" s="3">
        <f t="shared" si="183"/>
        <v>10.440564266828334</v>
      </c>
      <c r="W1338" s="27">
        <f t="shared" si="187"/>
        <v>2.8E-3</v>
      </c>
      <c r="X1338" s="27">
        <f t="shared" si="188"/>
        <v>8.6E-3</v>
      </c>
      <c r="Y1338" s="3">
        <f>VLOOKUP(K1338,SSP!$B$2:$D$113,3,FALSE)</f>
        <v>0.47999999999999932</v>
      </c>
      <c r="Z1338" s="3">
        <f>EXP(Ferez!$B$8+Ferez!$B$9*LN(X1338)+Ferez!$B$10*LN(O1338)+Ferez!$B$11*LN(Y1338))</f>
        <v>10.397834280849525</v>
      </c>
      <c r="AA1338" s="3">
        <f>EXP(Ferez!$C$8+Ferez!$C$9*LN(Z1338))</f>
        <v>4.2598976254702752</v>
      </c>
      <c r="AB1338" s="3">
        <f>Ferez!$D$8+Ferez!$D$9*Z1338+Ferez!$D$10*AA1338</f>
        <v>1.2952992216192529</v>
      </c>
      <c r="AC1338" s="3">
        <f t="shared" si="189"/>
        <v>15.953031127939052</v>
      </c>
      <c r="AD1338" s="3">
        <f>AC1338*Ferez!$D$19</f>
        <v>7.9765155639695262</v>
      </c>
      <c r="AE1338" s="3">
        <f>(AD1338/1000)*(10000/Ferez!$D$21)</f>
        <v>0.19941288909923813</v>
      </c>
      <c r="AF1338" s="3">
        <f t="shared" si="190"/>
        <v>11.693133502468777</v>
      </c>
      <c r="AG1338" s="3">
        <f>AF1338*Ferez!$D$19</f>
        <v>5.8465667512343886</v>
      </c>
      <c r="AH1338" s="3">
        <f>(AG1338/1000)*(10000/Ferez!$D$21)</f>
        <v>0.14616416878085972</v>
      </c>
      <c r="AI1338" s="3">
        <f>AE1338*Ferez!$D$20</f>
        <v>0.73118059336387309</v>
      </c>
    </row>
    <row r="1339" spans="1:35" x14ac:dyDescent="0.25">
      <c r="A1339" s="4">
        <v>2158</v>
      </c>
      <c r="B1339" s="21" t="s">
        <v>3522</v>
      </c>
      <c r="C1339" s="104">
        <v>6</v>
      </c>
      <c r="D1339" s="22" t="s">
        <v>3144</v>
      </c>
      <c r="E1339" s="100">
        <v>42719</v>
      </c>
      <c r="F1339" s="100">
        <v>44204</v>
      </c>
      <c r="G1339" s="105">
        <v>4.0999999999999996</v>
      </c>
      <c r="H1339" s="20" t="s">
        <v>3259</v>
      </c>
      <c r="I1339" s="20" t="s">
        <v>3260</v>
      </c>
      <c r="J1339" s="13">
        <v>3545</v>
      </c>
      <c r="K1339" t="s">
        <v>79</v>
      </c>
      <c r="L1339" t="s">
        <v>78</v>
      </c>
      <c r="M1339" s="20" t="str">
        <f t="shared" si="184"/>
        <v>S</v>
      </c>
      <c r="N1339" s="3">
        <v>5.3</v>
      </c>
      <c r="O1339" s="23">
        <f t="shared" si="185"/>
        <v>5.3</v>
      </c>
      <c r="P1339" s="3">
        <v>23.6</v>
      </c>
      <c r="Q1339" s="3">
        <f>VLOOKUP(J1339,Aux_H_adj!$X$2:$Y$922,2,FALSE)</f>
        <v>17.5</v>
      </c>
      <c r="R1339" s="3">
        <f>VLOOKUP(J1339,Aux_H_adj!$X$2:$Z$922,3,FALSE)</f>
        <v>23.6</v>
      </c>
      <c r="S1339" s="3">
        <f t="shared" si="182"/>
        <v>7.5121133139374603</v>
      </c>
      <c r="T1339" s="3">
        <v>55.5</v>
      </c>
      <c r="U1339" s="23">
        <f t="shared" si="186"/>
        <v>28.77</v>
      </c>
      <c r="V1339" s="3">
        <f t="shared" si="183"/>
        <v>9.1577754255076584</v>
      </c>
      <c r="W1339" s="27">
        <f t="shared" si="187"/>
        <v>4.4000000000000003E-3</v>
      </c>
      <c r="X1339" s="27">
        <f t="shared" si="188"/>
        <v>6.6E-3</v>
      </c>
      <c r="Y1339" s="3">
        <f>VLOOKUP(K1339,SSP!$B$2:$D$113,3,FALSE)</f>
        <v>0.31000000000000155</v>
      </c>
      <c r="Z1339" s="3">
        <f>EXP(Ferez!$B$8+Ferez!$B$9*LN(X1339)+Ferez!$B$10*LN(O1339)+Ferez!$B$11*LN(Y1339))</f>
        <v>5.4771146691705708</v>
      </c>
      <c r="AA1339" s="3">
        <f>EXP(Ferez!$C$8+Ferez!$C$9*LN(Z1339))</f>
        <v>2.6475327978913255</v>
      </c>
      <c r="AB1339" s="3">
        <f>Ferez!$D$8+Ferez!$D$9*Z1339+Ferez!$D$10*AA1339</f>
        <v>0.82901959762048172</v>
      </c>
      <c r="AC1339" s="3">
        <f t="shared" si="189"/>
        <v>8.9536670646823779</v>
      </c>
      <c r="AD1339" s="3">
        <f>AC1339*Ferez!$D$19</f>
        <v>4.476833532341189</v>
      </c>
      <c r="AE1339" s="3">
        <f>(AD1339/1000)*(10000/Ferez!$D$21)</f>
        <v>0.11192083830852972</v>
      </c>
      <c r="AF1339" s="3">
        <f t="shared" si="190"/>
        <v>6.3061342667910525</v>
      </c>
      <c r="AG1339" s="3">
        <f>AF1339*Ferez!$D$19</f>
        <v>3.1530671333955262</v>
      </c>
      <c r="AH1339" s="3">
        <f>(AG1339/1000)*(10000/Ferez!$D$21)</f>
        <v>7.8826678334888156E-2</v>
      </c>
      <c r="AI1339" s="3">
        <f>AE1339*Ferez!$D$20</f>
        <v>0.41037640713127566</v>
      </c>
    </row>
    <row r="1340" spans="1:35" x14ac:dyDescent="0.25">
      <c r="A1340" s="4">
        <v>2159</v>
      </c>
      <c r="B1340" s="21" t="s">
        <v>3522</v>
      </c>
      <c r="C1340" s="104">
        <v>6</v>
      </c>
      <c r="D1340" s="22" t="s">
        <v>3144</v>
      </c>
      <c r="E1340" s="100">
        <v>42719</v>
      </c>
      <c r="F1340" s="100">
        <v>44204</v>
      </c>
      <c r="G1340" s="105">
        <v>4.0999999999999996</v>
      </c>
      <c r="H1340" s="20" t="s">
        <v>3259</v>
      </c>
      <c r="I1340" s="20" t="s">
        <v>3261</v>
      </c>
      <c r="J1340" s="13">
        <v>3545</v>
      </c>
      <c r="K1340" t="s">
        <v>79</v>
      </c>
      <c r="L1340" t="s">
        <v>78</v>
      </c>
      <c r="M1340" s="20" t="str">
        <f t="shared" si="184"/>
        <v>S</v>
      </c>
      <c r="N1340" s="3">
        <v>5.3</v>
      </c>
      <c r="O1340" s="23">
        <f t="shared" si="185"/>
        <v>5.18</v>
      </c>
      <c r="P1340" s="3">
        <v>17.5</v>
      </c>
      <c r="Q1340" s="3">
        <f>VLOOKUP(J1340,Aux_H_adj!$X$2:$Y$922,2,FALSE)</f>
        <v>17.5</v>
      </c>
      <c r="R1340" s="3">
        <f>VLOOKUP(J1340,Aux_H_adj!$X$2:$Z$922,3,FALSE)</f>
        <v>23.6</v>
      </c>
      <c r="S1340" s="3">
        <f t="shared" si="182"/>
        <v>5.5704230082163368</v>
      </c>
      <c r="T1340" s="3">
        <v>55.5</v>
      </c>
      <c r="U1340" s="23">
        <f t="shared" si="186"/>
        <v>21.33</v>
      </c>
      <c r="V1340" s="3">
        <f t="shared" si="183"/>
        <v>6.7895498723002543</v>
      </c>
      <c r="W1340" s="27">
        <f t="shared" si="187"/>
        <v>2.3999999999999998E-3</v>
      </c>
      <c r="X1340" s="27">
        <f t="shared" si="188"/>
        <v>3.5999999999999999E-3</v>
      </c>
      <c r="Y1340" s="3">
        <f>VLOOKUP(K1340,SSP!$B$2:$D$113,3,FALSE)</f>
        <v>0.31000000000000155</v>
      </c>
      <c r="Z1340" s="3">
        <f>EXP(Ferez!$B$8+Ferez!$B$9*LN(X1340)+Ferez!$B$10*LN(O1340)+Ferez!$B$11*LN(Y1340))</f>
        <v>3.0216321020253178</v>
      </c>
      <c r="AA1340" s="3">
        <f>EXP(Ferez!$C$8+Ferez!$C$9*LN(Z1340))</f>
        <v>1.7028754895010219</v>
      </c>
      <c r="AB1340" s="3">
        <f>Ferez!$D$8+Ferez!$D$9*Z1340+Ferez!$D$10*AA1340</f>
        <v>0.6084190401653562</v>
      </c>
      <c r="AC1340" s="3">
        <f t="shared" si="189"/>
        <v>5.3329266316916959</v>
      </c>
      <c r="AD1340" s="3">
        <f>AC1340*Ferez!$D$19</f>
        <v>2.6664633158458479</v>
      </c>
      <c r="AE1340" s="3">
        <f>(AD1340/1000)*(10000/Ferez!$D$21)</f>
        <v>6.6661582896146196E-2</v>
      </c>
      <c r="AF1340" s="3">
        <f t="shared" si="190"/>
        <v>3.6300511421906743</v>
      </c>
      <c r="AG1340" s="3">
        <f>AF1340*Ferez!$D$19</f>
        <v>1.8150255710953371</v>
      </c>
      <c r="AH1340" s="3">
        <f>(AG1340/1000)*(10000/Ferez!$D$21)</f>
        <v>4.5375639277383424E-2</v>
      </c>
      <c r="AI1340" s="3">
        <f>AE1340*Ferez!$D$20</f>
        <v>0.24442580395253605</v>
      </c>
    </row>
    <row r="1341" spans="1:35" x14ac:dyDescent="0.25">
      <c r="A1341" s="4">
        <v>2160</v>
      </c>
      <c r="B1341" s="21" t="s">
        <v>3522</v>
      </c>
      <c r="C1341" s="104">
        <v>6</v>
      </c>
      <c r="D1341" s="22" t="s">
        <v>3144</v>
      </c>
      <c r="E1341" s="100">
        <v>42719</v>
      </c>
      <c r="F1341" s="100">
        <v>44204</v>
      </c>
      <c r="G1341" s="105">
        <v>4.0999999999999996</v>
      </c>
      <c r="H1341" s="20" t="s">
        <v>3259</v>
      </c>
      <c r="I1341" s="20" t="s">
        <v>3262</v>
      </c>
      <c r="J1341" s="13">
        <v>3545</v>
      </c>
      <c r="K1341" t="s">
        <v>79</v>
      </c>
      <c r="L1341" t="s">
        <v>78</v>
      </c>
      <c r="M1341" s="20" t="str">
        <f t="shared" si="184"/>
        <v>S</v>
      </c>
      <c r="N1341" s="3">
        <v>5.3</v>
      </c>
      <c r="O1341" s="23">
        <f t="shared" si="185"/>
        <v>5.18</v>
      </c>
      <c r="P1341" s="3">
        <v>17.5</v>
      </c>
      <c r="Q1341" s="3">
        <f>VLOOKUP(J1341,Aux_H_adj!$X$2:$Y$922,2,FALSE)</f>
        <v>17.5</v>
      </c>
      <c r="R1341" s="3">
        <f>VLOOKUP(J1341,Aux_H_adj!$X$2:$Z$922,3,FALSE)</f>
        <v>23.6</v>
      </c>
      <c r="S1341" s="3">
        <f t="shared" si="182"/>
        <v>5.5704230082163368</v>
      </c>
      <c r="T1341" s="3">
        <v>55.5</v>
      </c>
      <c r="U1341" s="23">
        <f t="shared" si="186"/>
        <v>21.33</v>
      </c>
      <c r="V1341" s="3">
        <f t="shared" si="183"/>
        <v>6.7895498723002543</v>
      </c>
      <c r="W1341" s="27">
        <f t="shared" si="187"/>
        <v>2.3999999999999998E-3</v>
      </c>
      <c r="X1341" s="27">
        <f t="shared" si="188"/>
        <v>3.5999999999999999E-3</v>
      </c>
      <c r="Y1341" s="3">
        <f>VLOOKUP(K1341,SSP!$B$2:$D$113,3,FALSE)</f>
        <v>0.31000000000000155</v>
      </c>
      <c r="Z1341" s="3">
        <f>EXP(Ferez!$B$8+Ferez!$B$9*LN(X1341)+Ferez!$B$10*LN(O1341)+Ferez!$B$11*LN(Y1341))</f>
        <v>3.0216321020253178</v>
      </c>
      <c r="AA1341" s="3">
        <f>EXP(Ferez!$C$8+Ferez!$C$9*LN(Z1341))</f>
        <v>1.7028754895010219</v>
      </c>
      <c r="AB1341" s="3">
        <f>Ferez!$D$8+Ferez!$D$9*Z1341+Ferez!$D$10*AA1341</f>
        <v>0.6084190401653562</v>
      </c>
      <c r="AC1341" s="3">
        <f t="shared" si="189"/>
        <v>5.3329266316916959</v>
      </c>
      <c r="AD1341" s="3">
        <f>AC1341*Ferez!$D$19</f>
        <v>2.6664633158458479</v>
      </c>
      <c r="AE1341" s="3">
        <f>(AD1341/1000)*(10000/Ferez!$D$21)</f>
        <v>6.6661582896146196E-2</v>
      </c>
      <c r="AF1341" s="3">
        <f t="shared" si="190"/>
        <v>3.6300511421906743</v>
      </c>
      <c r="AG1341" s="3">
        <f>AF1341*Ferez!$D$19</f>
        <v>1.8150255710953371</v>
      </c>
      <c r="AH1341" s="3">
        <f>(AG1341/1000)*(10000/Ferez!$D$21)</f>
        <v>4.5375639277383424E-2</v>
      </c>
      <c r="AI1341" s="3">
        <f>AE1341*Ferez!$D$20</f>
        <v>0.24442580395253605</v>
      </c>
    </row>
    <row r="1342" spans="1:35" x14ac:dyDescent="0.25">
      <c r="A1342" s="4">
        <v>2150</v>
      </c>
      <c r="B1342" s="21" t="s">
        <v>3522</v>
      </c>
      <c r="C1342" s="104">
        <v>6</v>
      </c>
      <c r="D1342" s="22" t="s">
        <v>3144</v>
      </c>
      <c r="E1342" s="100">
        <v>42719</v>
      </c>
      <c r="F1342" s="100">
        <v>44204</v>
      </c>
      <c r="G1342" s="105">
        <v>4.0999999999999996</v>
      </c>
      <c r="H1342" s="20" t="s">
        <v>3250</v>
      </c>
      <c r="I1342" s="20" t="s">
        <v>3251</v>
      </c>
      <c r="J1342" s="13">
        <v>3546</v>
      </c>
      <c r="K1342" t="s">
        <v>173</v>
      </c>
      <c r="L1342" t="s">
        <v>172</v>
      </c>
      <c r="M1342" s="20" t="str">
        <f t="shared" si="184"/>
        <v>S</v>
      </c>
      <c r="N1342" s="3">
        <v>4</v>
      </c>
      <c r="O1342" s="23">
        <f t="shared" si="185"/>
        <v>3.44</v>
      </c>
      <c r="P1342" s="3">
        <v>10</v>
      </c>
      <c r="Q1342" s="3">
        <f>VLOOKUP(J1342,Aux_H_adj!$X$2:$Y$922,2,FALSE)</f>
        <v>10</v>
      </c>
      <c r="R1342" s="3">
        <f>VLOOKUP(J1342,Aux_H_adj!$X$2:$Z$922,3,FALSE)</f>
        <v>13.7</v>
      </c>
      <c r="S1342" s="3">
        <f t="shared" si="182"/>
        <v>3.183098861837907</v>
      </c>
      <c r="T1342" s="3">
        <v>89</v>
      </c>
      <c r="U1342" s="23">
        <f t="shared" si="186"/>
        <v>12.19</v>
      </c>
      <c r="V1342" s="3">
        <f t="shared" si="183"/>
        <v>3.8801975125804082</v>
      </c>
      <c r="W1342" s="27">
        <f t="shared" si="187"/>
        <v>8.0000000000000004E-4</v>
      </c>
      <c r="X1342" s="27">
        <f t="shared" si="188"/>
        <v>1.1999999999999999E-3</v>
      </c>
      <c r="Y1342" s="3">
        <f>VLOOKUP(K1342,SSP!$B$2:$D$113,3,FALSE)</f>
        <v>0.47999999999999932</v>
      </c>
      <c r="Z1342" s="3">
        <f>EXP(Ferez!$B$8+Ferez!$B$9*LN(X1342)+Ferez!$B$10*LN(O1342)+Ferez!$B$11*LN(Y1342))</f>
        <v>1.1286664281193381</v>
      </c>
      <c r="AA1342" s="3">
        <f>EXP(Ferez!$C$8+Ferez!$C$9*LN(Z1342))</f>
        <v>0.82008741757608972</v>
      </c>
      <c r="AB1342" s="3">
        <f>Ferez!$D$8+Ferez!$D$9*Z1342+Ferez!$D$10*AA1342</f>
        <v>0.45167932017954932</v>
      </c>
      <c r="AC1342" s="3">
        <f t="shared" si="189"/>
        <v>2.4004331658749773</v>
      </c>
      <c r="AD1342" s="3">
        <f>AC1342*Ferez!$D$19</f>
        <v>1.2002165829374887</v>
      </c>
      <c r="AE1342" s="3">
        <f>(AD1342/1000)*(10000/Ferez!$D$21)</f>
        <v>3.0005414573437215E-2</v>
      </c>
      <c r="AF1342" s="3">
        <f t="shared" si="190"/>
        <v>1.5803457482988874</v>
      </c>
      <c r="AG1342" s="3">
        <f>AF1342*Ferez!$D$19</f>
        <v>0.7901728741494437</v>
      </c>
      <c r="AH1342" s="3">
        <f>(AG1342/1000)*(10000/Ferez!$D$21)</f>
        <v>1.9754321853736094E-2</v>
      </c>
      <c r="AI1342" s="3">
        <f>AE1342*Ferez!$D$20</f>
        <v>0.11001985343593645</v>
      </c>
    </row>
    <row r="1343" spans="1:35" x14ac:dyDescent="0.25">
      <c r="A1343" s="4">
        <v>2151</v>
      </c>
      <c r="B1343" s="21" t="s">
        <v>3522</v>
      </c>
      <c r="C1343" s="104">
        <v>6</v>
      </c>
      <c r="D1343" s="22" t="s">
        <v>3144</v>
      </c>
      <c r="E1343" s="100">
        <v>42719</v>
      </c>
      <c r="F1343" s="100">
        <v>44204</v>
      </c>
      <c r="G1343" s="105">
        <v>4.0999999999999996</v>
      </c>
      <c r="H1343" s="20" t="s">
        <v>3250</v>
      </c>
      <c r="I1343" s="20" t="s">
        <v>3252</v>
      </c>
      <c r="J1343" s="13">
        <v>3546</v>
      </c>
      <c r="K1343" t="s">
        <v>173</v>
      </c>
      <c r="L1343" t="s">
        <v>172</v>
      </c>
      <c r="M1343" s="20" t="str">
        <f t="shared" si="184"/>
        <v>S</v>
      </c>
      <c r="N1343" s="3">
        <v>4</v>
      </c>
      <c r="O1343" s="23">
        <f t="shared" si="185"/>
        <v>4</v>
      </c>
      <c r="P1343" s="3">
        <v>13.3</v>
      </c>
      <c r="Q1343" s="3">
        <f>VLOOKUP(J1343,Aux_H_adj!$X$2:$Y$922,2,FALSE)</f>
        <v>10</v>
      </c>
      <c r="R1343" s="3">
        <f>VLOOKUP(J1343,Aux_H_adj!$X$2:$Z$922,3,FALSE)</f>
        <v>13.7</v>
      </c>
      <c r="S1343" s="3">
        <f t="shared" si="182"/>
        <v>4.2335214862444159</v>
      </c>
      <c r="T1343" s="3">
        <v>89</v>
      </c>
      <c r="U1343" s="23">
        <f t="shared" si="186"/>
        <v>16.21</v>
      </c>
      <c r="V1343" s="3">
        <f t="shared" si="183"/>
        <v>5.1598032550392476</v>
      </c>
      <c r="W1343" s="27">
        <f t="shared" si="187"/>
        <v>1.4E-3</v>
      </c>
      <c r="X1343" s="27">
        <f t="shared" si="188"/>
        <v>2.0999999999999999E-3</v>
      </c>
      <c r="Y1343" s="3">
        <f>VLOOKUP(K1343,SSP!$B$2:$D$113,3,FALSE)</f>
        <v>0.47999999999999932</v>
      </c>
      <c r="Z1343" s="3">
        <f>EXP(Ferez!$B$8+Ferez!$B$9*LN(X1343)+Ferez!$B$10*LN(O1343)+Ferez!$B$11*LN(Y1343))</f>
        <v>2.2141128634040124</v>
      </c>
      <c r="AA1343" s="3">
        <f>EXP(Ferez!$C$8+Ferez!$C$9*LN(Z1343))</f>
        <v>1.352028689669565</v>
      </c>
      <c r="AB1343" s="3">
        <f>Ferez!$D$8+Ferez!$D$9*Z1343+Ferez!$D$10*AA1343</f>
        <v>0.53933610970401769</v>
      </c>
      <c r="AC1343" s="3">
        <f t="shared" si="189"/>
        <v>4.1054776627775951</v>
      </c>
      <c r="AD1343" s="3">
        <f>AC1343*Ferez!$D$19</f>
        <v>2.0527388313887975</v>
      </c>
      <c r="AE1343" s="3">
        <f>(AD1343/1000)*(10000/Ferez!$D$21)</f>
        <v>5.1318470784719933E-2</v>
      </c>
      <c r="AF1343" s="3">
        <f t="shared" si="190"/>
        <v>2.7534489731080303</v>
      </c>
      <c r="AG1343" s="3">
        <f>AF1343*Ferez!$D$19</f>
        <v>1.3767244865540151</v>
      </c>
      <c r="AH1343" s="3">
        <f>(AG1343/1000)*(10000/Ferez!$D$21)</f>
        <v>3.4418112163850378E-2</v>
      </c>
      <c r="AI1343" s="3">
        <f>AE1343*Ferez!$D$20</f>
        <v>0.18816772621063974</v>
      </c>
    </row>
    <row r="1344" spans="1:35" x14ac:dyDescent="0.25">
      <c r="A1344" s="4">
        <v>2152</v>
      </c>
      <c r="B1344" s="21" t="s">
        <v>3522</v>
      </c>
      <c r="C1344" s="104">
        <v>6</v>
      </c>
      <c r="D1344" s="22" t="s">
        <v>3144</v>
      </c>
      <c r="E1344" s="100">
        <v>42719</v>
      </c>
      <c r="F1344" s="100">
        <v>44204</v>
      </c>
      <c r="G1344" s="105">
        <v>4.0999999999999996</v>
      </c>
      <c r="H1344" s="20" t="s">
        <v>3250</v>
      </c>
      <c r="I1344" s="20" t="s">
        <v>3253</v>
      </c>
      <c r="J1344" s="13">
        <v>3546</v>
      </c>
      <c r="K1344" t="s">
        <v>173</v>
      </c>
      <c r="L1344" t="s">
        <v>172</v>
      </c>
      <c r="M1344" s="20" t="str">
        <f t="shared" si="184"/>
        <v>S</v>
      </c>
      <c r="N1344" s="3">
        <v>4</v>
      </c>
      <c r="O1344" s="23">
        <f t="shared" si="185"/>
        <v>4</v>
      </c>
      <c r="P1344" s="3">
        <v>13</v>
      </c>
      <c r="Q1344" s="3">
        <f>VLOOKUP(J1344,Aux_H_adj!$X$2:$Y$922,2,FALSE)</f>
        <v>10</v>
      </c>
      <c r="R1344" s="3">
        <f>VLOOKUP(J1344,Aux_H_adj!$X$2:$Z$922,3,FALSE)</f>
        <v>13.7</v>
      </c>
      <c r="S1344" s="3">
        <f t="shared" si="182"/>
        <v>4.1380285203892786</v>
      </c>
      <c r="T1344" s="3">
        <v>89</v>
      </c>
      <c r="U1344" s="23">
        <f t="shared" si="186"/>
        <v>15.85</v>
      </c>
      <c r="V1344" s="3">
        <f t="shared" si="183"/>
        <v>5.0452116960130819</v>
      </c>
      <c r="W1344" s="27">
        <f t="shared" si="187"/>
        <v>1.2999999999999999E-3</v>
      </c>
      <c r="X1344" s="27">
        <f t="shared" si="188"/>
        <v>2E-3</v>
      </c>
      <c r="Y1344" s="3">
        <f>VLOOKUP(K1344,SSP!$B$2:$D$113,3,FALSE)</f>
        <v>0.47999999999999932</v>
      </c>
      <c r="Z1344" s="3">
        <f>EXP(Ferez!$B$8+Ferez!$B$9*LN(X1344)+Ferez!$B$10*LN(O1344)+Ferez!$B$11*LN(Y1344))</f>
        <v>2.114351259616388</v>
      </c>
      <c r="AA1344" s="3">
        <f>EXP(Ferez!$C$8+Ferez!$C$9*LN(Z1344))</f>
        <v>1.3065611085563038</v>
      </c>
      <c r="AB1344" s="3">
        <f>Ferez!$D$8+Ferez!$D$9*Z1344+Ferez!$D$10*AA1344</f>
        <v>0.53098464966568748</v>
      </c>
      <c r="AC1344" s="3">
        <f t="shared" si="189"/>
        <v>3.9518970178383794</v>
      </c>
      <c r="AD1344" s="3">
        <f>AC1344*Ferez!$D$19</f>
        <v>1.9759485089191897</v>
      </c>
      <c r="AE1344" s="3">
        <f>(AD1344/1000)*(10000/Ferez!$D$21)</f>
        <v>4.9398712722979743E-2</v>
      </c>
      <c r="AF1344" s="3">
        <f t="shared" si="190"/>
        <v>2.6453359092820756</v>
      </c>
      <c r="AG1344" s="3">
        <f>AF1344*Ferez!$D$19</f>
        <v>1.3226679546410378</v>
      </c>
      <c r="AH1344" s="3">
        <f>(AG1344/1000)*(10000/Ferez!$D$21)</f>
        <v>3.3066698866025951E-2</v>
      </c>
      <c r="AI1344" s="3">
        <f>AE1344*Ferez!$D$20</f>
        <v>0.18112861331759239</v>
      </c>
    </row>
    <row r="1345" spans="1:35" x14ac:dyDescent="0.25">
      <c r="A1345" s="4">
        <v>2153</v>
      </c>
      <c r="B1345" s="21" t="s">
        <v>3522</v>
      </c>
      <c r="C1345" s="104">
        <v>6</v>
      </c>
      <c r="D1345" s="22" t="s">
        <v>3144</v>
      </c>
      <c r="E1345" s="100">
        <v>42719</v>
      </c>
      <c r="F1345" s="100">
        <v>44204</v>
      </c>
      <c r="G1345" s="105">
        <v>4.0999999999999996</v>
      </c>
      <c r="H1345" s="20" t="s">
        <v>3250</v>
      </c>
      <c r="I1345" s="20" t="s">
        <v>3254</v>
      </c>
      <c r="J1345" s="13">
        <v>3546</v>
      </c>
      <c r="K1345" t="s">
        <v>173</v>
      </c>
      <c r="L1345" t="s">
        <v>172</v>
      </c>
      <c r="M1345" s="20" t="str">
        <f t="shared" si="184"/>
        <v>S</v>
      </c>
      <c r="N1345" s="3">
        <v>4</v>
      </c>
      <c r="O1345" s="23">
        <f t="shared" si="185"/>
        <v>3.68</v>
      </c>
      <c r="P1345" s="3">
        <v>10.8</v>
      </c>
      <c r="Q1345" s="3">
        <f>VLOOKUP(J1345,Aux_H_adj!$X$2:$Y$922,2,FALSE)</f>
        <v>10</v>
      </c>
      <c r="R1345" s="3">
        <f>VLOOKUP(J1345,Aux_H_adj!$X$2:$Z$922,3,FALSE)</f>
        <v>13.7</v>
      </c>
      <c r="S1345" s="3">
        <f t="shared" si="182"/>
        <v>3.4377467707849396</v>
      </c>
      <c r="T1345" s="3">
        <v>89</v>
      </c>
      <c r="U1345" s="23">
        <f t="shared" si="186"/>
        <v>13.17</v>
      </c>
      <c r="V1345" s="3">
        <f t="shared" si="183"/>
        <v>4.1921412010405232</v>
      </c>
      <c r="W1345" s="27">
        <f t="shared" si="187"/>
        <v>8.9999999999999998E-4</v>
      </c>
      <c r="X1345" s="27">
        <f t="shared" si="188"/>
        <v>1.4E-3</v>
      </c>
      <c r="Y1345" s="3">
        <f>VLOOKUP(K1345,SSP!$B$2:$D$113,3,FALSE)</f>
        <v>0.47999999999999932</v>
      </c>
      <c r="Z1345" s="3">
        <f>EXP(Ferez!$B$8+Ferez!$B$9*LN(X1345)+Ferez!$B$10*LN(O1345)+Ferez!$B$11*LN(Y1345))</f>
        <v>1.3931156245427725</v>
      </c>
      <c r="AA1345" s="3">
        <f>EXP(Ferez!$C$8+Ferez!$C$9*LN(Z1345))</f>
        <v>0.95872091192426634</v>
      </c>
      <c r="AB1345" s="3">
        <f>Ferez!$D$8+Ferez!$D$9*Z1345+Ferez!$D$10*AA1345</f>
        <v>0.47225623594889621</v>
      </c>
      <c r="AC1345" s="3">
        <f t="shared" si="189"/>
        <v>2.824092772415935</v>
      </c>
      <c r="AD1345" s="3">
        <f>AC1345*Ferez!$D$19</f>
        <v>1.4120463862079675</v>
      </c>
      <c r="AE1345" s="3">
        <f>(AD1345/1000)*(10000/Ferez!$D$21)</f>
        <v>3.5301159655199185E-2</v>
      </c>
      <c r="AF1345" s="3">
        <f t="shared" si="190"/>
        <v>1.8653718604916687</v>
      </c>
      <c r="AG1345" s="3">
        <f>AF1345*Ferez!$D$19</f>
        <v>0.93268593024583435</v>
      </c>
      <c r="AH1345" s="3">
        <f>(AG1345/1000)*(10000/Ferez!$D$21)</f>
        <v>2.3317148256145861E-2</v>
      </c>
      <c r="AI1345" s="3">
        <f>AE1345*Ferez!$D$20</f>
        <v>0.129437585402397</v>
      </c>
    </row>
    <row r="1346" spans="1:35" x14ac:dyDescent="0.25">
      <c r="A1346" s="4">
        <v>2154</v>
      </c>
      <c r="B1346" s="21" t="s">
        <v>3522</v>
      </c>
      <c r="C1346" s="104">
        <v>6</v>
      </c>
      <c r="D1346" s="22" t="s">
        <v>3144</v>
      </c>
      <c r="E1346" s="100">
        <v>42719</v>
      </c>
      <c r="F1346" s="100">
        <v>44204</v>
      </c>
      <c r="G1346" s="105">
        <v>4.0999999999999996</v>
      </c>
      <c r="H1346" s="20" t="s">
        <v>3250</v>
      </c>
      <c r="I1346" s="20" t="s">
        <v>3255</v>
      </c>
      <c r="J1346" s="13">
        <v>3546</v>
      </c>
      <c r="K1346" t="s">
        <v>173</v>
      </c>
      <c r="L1346" t="s">
        <v>172</v>
      </c>
      <c r="M1346" s="20" t="str">
        <f t="shared" si="184"/>
        <v>S</v>
      </c>
      <c r="N1346" s="3">
        <v>4</v>
      </c>
      <c r="O1346" s="23">
        <f t="shared" si="185"/>
        <v>4</v>
      </c>
      <c r="P1346" s="3">
        <v>12.5</v>
      </c>
      <c r="Q1346" s="3">
        <f>VLOOKUP(J1346,Aux_H_adj!$X$2:$Y$922,2,FALSE)</f>
        <v>10</v>
      </c>
      <c r="R1346" s="3">
        <f>VLOOKUP(J1346,Aux_H_adj!$X$2:$Z$922,3,FALSE)</f>
        <v>13.7</v>
      </c>
      <c r="S1346" s="3">
        <f t="shared" ref="S1346:S1409" si="191">P1346/PI()</f>
        <v>3.9788735772973833</v>
      </c>
      <c r="T1346" s="3">
        <v>89</v>
      </c>
      <c r="U1346" s="23">
        <f t="shared" si="186"/>
        <v>15.24</v>
      </c>
      <c r="V1346" s="3">
        <f t="shared" ref="V1346:V1409" si="192">U1346/PI()</f>
        <v>4.8510426654409704</v>
      </c>
      <c r="W1346" s="27">
        <f t="shared" si="187"/>
        <v>1.1999999999999999E-3</v>
      </c>
      <c r="X1346" s="27">
        <f t="shared" si="188"/>
        <v>1.8E-3</v>
      </c>
      <c r="Y1346" s="3">
        <f>VLOOKUP(K1346,SSP!$B$2:$D$113,3,FALSE)</f>
        <v>0.47999999999999932</v>
      </c>
      <c r="Z1346" s="3">
        <f>EXP(Ferez!$B$8+Ferez!$B$9*LN(X1346)+Ferez!$B$10*LN(O1346)+Ferez!$B$11*LN(Y1346))</f>
        <v>1.9139873173185051</v>
      </c>
      <c r="AA1346" s="3">
        <f>EXP(Ferez!$C$8+Ferez!$C$9*LN(Z1346))</f>
        <v>1.2135239897674197</v>
      </c>
      <c r="AB1346" s="3">
        <f>Ferez!$D$8+Ferez!$D$9*Z1346+Ferez!$D$10*AA1346</f>
        <v>0.51435954150560237</v>
      </c>
      <c r="AC1346" s="3">
        <f t="shared" si="189"/>
        <v>3.6418708485915272</v>
      </c>
      <c r="AD1346" s="3">
        <f>AC1346*Ferez!$D$19</f>
        <v>1.8209354242957636</v>
      </c>
      <c r="AE1346" s="3">
        <f>(AD1346/1000)*(10000/Ferez!$D$21)</f>
        <v>4.5523385607394086E-2</v>
      </c>
      <c r="AF1346" s="3">
        <f t="shared" si="190"/>
        <v>2.4283468588241073</v>
      </c>
      <c r="AG1346" s="3">
        <f>AF1346*Ferez!$D$19</f>
        <v>1.2141734294120536</v>
      </c>
      <c r="AH1346" s="3">
        <f>(AG1346/1000)*(10000/Ferez!$D$21)</f>
        <v>3.0354335735301344E-2</v>
      </c>
      <c r="AI1346" s="3">
        <f>AE1346*Ferez!$D$20</f>
        <v>0.16691908056044497</v>
      </c>
    </row>
    <row r="1347" spans="1:35" x14ac:dyDescent="0.25">
      <c r="A1347" s="4">
        <v>2155</v>
      </c>
      <c r="B1347" s="21" t="s">
        <v>3522</v>
      </c>
      <c r="C1347" s="104">
        <v>6</v>
      </c>
      <c r="D1347" s="22" t="s">
        <v>3144</v>
      </c>
      <c r="E1347" s="100">
        <v>42719</v>
      </c>
      <c r="F1347" s="100">
        <v>44204</v>
      </c>
      <c r="G1347" s="105">
        <v>4.0999999999999996</v>
      </c>
      <c r="H1347" s="20" t="s">
        <v>3250</v>
      </c>
      <c r="I1347" s="20" t="s">
        <v>3256</v>
      </c>
      <c r="J1347" s="13">
        <v>3546</v>
      </c>
      <c r="K1347" t="s">
        <v>173</v>
      </c>
      <c r="L1347" t="s">
        <v>172</v>
      </c>
      <c r="M1347" s="20" t="str">
        <f t="shared" ref="M1347:M1410" si="193">IF(J1348=J1347,"S",IF(J1346=J1347,"S","N"))</f>
        <v>S</v>
      </c>
      <c r="N1347" s="3">
        <v>4</v>
      </c>
      <c r="O1347" s="23">
        <f t="shared" ref="O1347:O1410" si="194">IF(M1347="N",N1347,IF(P1347=R1347,N1347,IF(ROUND(3.1139*LN(P1347)-3.7295,2)&gt;=N1347,N1347,ROUND(3.1139*LN(P1347)-3.7295,2))))</f>
        <v>3.9</v>
      </c>
      <c r="P1347" s="3">
        <v>11.6</v>
      </c>
      <c r="Q1347" s="3">
        <f>VLOOKUP(J1347,Aux_H_adj!$X$2:$Y$922,2,FALSE)</f>
        <v>10</v>
      </c>
      <c r="R1347" s="3">
        <f>VLOOKUP(J1347,Aux_H_adj!$X$2:$Z$922,3,FALSE)</f>
        <v>13.7</v>
      </c>
      <c r="S1347" s="3">
        <f t="shared" si="191"/>
        <v>3.6923946797319718</v>
      </c>
      <c r="T1347" s="3">
        <v>89</v>
      </c>
      <c r="U1347" s="23">
        <f t="shared" ref="U1347:U1410" si="195">IF(M1347="N",T1347,ROUND(1.2191*P1347,2))</f>
        <v>14.14</v>
      </c>
      <c r="V1347" s="3">
        <f t="shared" si="192"/>
        <v>4.5009017906388005</v>
      </c>
      <c r="W1347" s="27">
        <f t="shared" ref="W1347:W1410" si="196">ROUND(PI()*((S1347/100)/2)^2,4)</f>
        <v>1.1000000000000001E-3</v>
      </c>
      <c r="X1347" s="27">
        <f t="shared" ref="X1347:X1410" si="197">ROUND(PI()*((V1347/100)/2)^2,4)</f>
        <v>1.6000000000000001E-3</v>
      </c>
      <c r="Y1347" s="3">
        <f>VLOOKUP(K1347,SSP!$B$2:$D$113,3,FALSE)</f>
        <v>0.47999999999999932</v>
      </c>
      <c r="Z1347" s="3">
        <f>EXP(Ferez!$B$8+Ferez!$B$9*LN(X1347)+Ferez!$B$10*LN(O1347)+Ferez!$B$11*LN(Y1347))</f>
        <v>1.6712108978010787</v>
      </c>
      <c r="AA1347" s="3">
        <f>EXP(Ferez!$C$8+Ferez!$C$9*LN(Z1347))</f>
        <v>1.0973383272200743</v>
      </c>
      <c r="AB1347" s="3">
        <f>Ferez!$D$8+Ferez!$D$9*Z1347+Ferez!$D$10*AA1347</f>
        <v>0.49451314196559587</v>
      </c>
      <c r="AC1347" s="3">
        <f t="shared" ref="AC1347:AC1410" si="198">Z1347+AA1347+AB1347</f>
        <v>3.2630623669867487</v>
      </c>
      <c r="AD1347" s="3">
        <f>AC1347*Ferez!$D$19</f>
        <v>1.6315311834933743</v>
      </c>
      <c r="AE1347" s="3">
        <f>(AD1347/1000)*(10000/Ferez!$D$21)</f>
        <v>4.0788279587334358E-2</v>
      </c>
      <c r="AF1347" s="3">
        <f t="shared" ref="AF1347:AF1410" si="199">Z1347+AB1347</f>
        <v>2.1657240397666744</v>
      </c>
      <c r="AG1347" s="3">
        <f>AF1347*Ferez!$D$19</f>
        <v>1.0828620198833372</v>
      </c>
      <c r="AH1347" s="3">
        <f>(AG1347/1000)*(10000/Ferez!$D$21)</f>
        <v>2.707155049708343E-2</v>
      </c>
      <c r="AI1347" s="3">
        <f>AE1347*Ferez!$D$20</f>
        <v>0.14955702515355931</v>
      </c>
    </row>
    <row r="1348" spans="1:35" x14ac:dyDescent="0.25">
      <c r="A1348" s="4">
        <v>2156</v>
      </c>
      <c r="B1348" s="21" t="s">
        <v>3522</v>
      </c>
      <c r="C1348" s="104">
        <v>6</v>
      </c>
      <c r="D1348" s="22" t="s">
        <v>3144</v>
      </c>
      <c r="E1348" s="100">
        <v>42719</v>
      </c>
      <c r="F1348" s="100">
        <v>44204</v>
      </c>
      <c r="G1348" s="105">
        <v>4.0999999999999996</v>
      </c>
      <c r="H1348" s="20" t="s">
        <v>3250</v>
      </c>
      <c r="I1348" s="20" t="s">
        <v>3257</v>
      </c>
      <c r="J1348" s="13">
        <v>3546</v>
      </c>
      <c r="K1348" t="s">
        <v>173</v>
      </c>
      <c r="L1348" t="s">
        <v>172</v>
      </c>
      <c r="M1348" s="20" t="str">
        <f t="shared" si="193"/>
        <v>S</v>
      </c>
      <c r="N1348" s="3">
        <v>4</v>
      </c>
      <c r="O1348" s="23">
        <f t="shared" si="194"/>
        <v>3.5</v>
      </c>
      <c r="P1348" s="3">
        <v>10.199999999999999</v>
      </c>
      <c r="Q1348" s="3">
        <f>VLOOKUP(J1348,Aux_H_adj!$X$2:$Y$922,2,FALSE)</f>
        <v>10</v>
      </c>
      <c r="R1348" s="3">
        <f>VLOOKUP(J1348,Aux_H_adj!$X$2:$Z$922,3,FALSE)</f>
        <v>13.7</v>
      </c>
      <c r="S1348" s="3">
        <f t="shared" si="191"/>
        <v>3.246760839074665</v>
      </c>
      <c r="T1348" s="3">
        <v>89</v>
      </c>
      <c r="U1348" s="23">
        <f t="shared" si="195"/>
        <v>12.43</v>
      </c>
      <c r="V1348" s="3">
        <f t="shared" si="192"/>
        <v>3.9565918852645181</v>
      </c>
      <c r="W1348" s="27">
        <f t="shared" si="196"/>
        <v>8.0000000000000004E-4</v>
      </c>
      <c r="X1348" s="27">
        <f t="shared" si="197"/>
        <v>1.1999999999999999E-3</v>
      </c>
      <c r="Y1348" s="3">
        <f>VLOOKUP(K1348,SSP!$B$2:$D$113,3,FALSE)</f>
        <v>0.47999999999999932</v>
      </c>
      <c r="Z1348" s="3">
        <f>EXP(Ferez!$B$8+Ferez!$B$9*LN(X1348)+Ferez!$B$10*LN(O1348)+Ferez!$B$11*LN(Y1348))</f>
        <v>1.1475876453387799</v>
      </c>
      <c r="AA1348" s="3">
        <f>EXP(Ferez!$C$8+Ferez!$C$9*LN(Z1348))</f>
        <v>0.83026620839068221</v>
      </c>
      <c r="AB1348" s="3">
        <f>Ferez!$D$8+Ferez!$D$9*Z1348+Ferez!$D$10*AA1348</f>
        <v>0.45312920376567872</v>
      </c>
      <c r="AC1348" s="3">
        <f t="shared" si="198"/>
        <v>2.430983057495141</v>
      </c>
      <c r="AD1348" s="3">
        <f>AC1348*Ferez!$D$19</f>
        <v>1.2154915287475705</v>
      </c>
      <c r="AE1348" s="3">
        <f>(AD1348/1000)*(10000/Ferez!$D$21)</f>
        <v>3.038728821868926E-2</v>
      </c>
      <c r="AF1348" s="3">
        <f t="shared" si="199"/>
        <v>1.6007168491044586</v>
      </c>
      <c r="AG1348" s="3">
        <f>AF1348*Ferez!$D$19</f>
        <v>0.80035842455222928</v>
      </c>
      <c r="AH1348" s="3">
        <f>(AG1348/1000)*(10000/Ferez!$D$21)</f>
        <v>2.0008960613805731E-2</v>
      </c>
      <c r="AI1348" s="3">
        <f>AE1348*Ferez!$D$20</f>
        <v>0.11142005680186061</v>
      </c>
    </row>
    <row r="1349" spans="1:35" x14ac:dyDescent="0.25">
      <c r="A1349" s="4">
        <v>2157</v>
      </c>
      <c r="B1349" s="21" t="s">
        <v>3522</v>
      </c>
      <c r="C1349" s="104">
        <v>6</v>
      </c>
      <c r="D1349" s="22" t="s">
        <v>3144</v>
      </c>
      <c r="E1349" s="100">
        <v>42719</v>
      </c>
      <c r="F1349" s="100">
        <v>44204</v>
      </c>
      <c r="G1349" s="105">
        <v>4.0999999999999996</v>
      </c>
      <c r="H1349" s="20" t="s">
        <v>3250</v>
      </c>
      <c r="I1349" s="20" t="s">
        <v>3258</v>
      </c>
      <c r="J1349" s="13">
        <v>3546</v>
      </c>
      <c r="K1349" t="s">
        <v>173</v>
      </c>
      <c r="L1349" t="s">
        <v>172</v>
      </c>
      <c r="M1349" s="20" t="str">
        <f t="shared" si="193"/>
        <v>S</v>
      </c>
      <c r="N1349" s="3">
        <v>4</v>
      </c>
      <c r="O1349" s="23">
        <f t="shared" si="194"/>
        <v>4</v>
      </c>
      <c r="P1349" s="3">
        <v>13.7</v>
      </c>
      <c r="Q1349" s="3">
        <f>VLOOKUP(J1349,Aux_H_adj!$X$2:$Y$922,2,FALSE)</f>
        <v>10</v>
      </c>
      <c r="R1349" s="3">
        <f>VLOOKUP(J1349,Aux_H_adj!$X$2:$Z$922,3,FALSE)</f>
        <v>13.7</v>
      </c>
      <c r="S1349" s="3">
        <f t="shared" si="191"/>
        <v>4.3608454407179318</v>
      </c>
      <c r="T1349" s="3">
        <v>89</v>
      </c>
      <c r="U1349" s="23">
        <f t="shared" si="195"/>
        <v>16.7</v>
      </c>
      <c r="V1349" s="3">
        <f t="shared" si="192"/>
        <v>5.3157750992693042</v>
      </c>
      <c r="W1349" s="27">
        <f t="shared" si="196"/>
        <v>1.5E-3</v>
      </c>
      <c r="X1349" s="27">
        <f t="shared" si="197"/>
        <v>2.2000000000000001E-3</v>
      </c>
      <c r="Y1349" s="3">
        <f>VLOOKUP(K1349,SSP!$B$2:$D$113,3,FALSE)</f>
        <v>0.47999999999999932</v>
      </c>
      <c r="Z1349" s="3">
        <f>EXP(Ferez!$B$8+Ferez!$B$9*LN(X1349)+Ferez!$B$10*LN(O1349)+Ferez!$B$11*LN(Y1349))</f>
        <v>2.3136131429653104</v>
      </c>
      <c r="AA1349" s="3">
        <f>EXP(Ferez!$C$8+Ferez!$C$9*LN(Z1349))</f>
        <v>1.3968534585081254</v>
      </c>
      <c r="AB1349" s="3">
        <f>Ferez!$D$8+Ferez!$D$9*Z1349+Ferez!$D$10*AA1349</f>
        <v>0.54771084752359234</v>
      </c>
      <c r="AC1349" s="3">
        <f t="shared" si="198"/>
        <v>4.2581774489970279</v>
      </c>
      <c r="AD1349" s="3">
        <f>AC1349*Ferez!$D$19</f>
        <v>2.1290887244985139</v>
      </c>
      <c r="AE1349" s="3">
        <f>(AD1349/1000)*(10000/Ferez!$D$21)</f>
        <v>5.3227218112462851E-2</v>
      </c>
      <c r="AF1349" s="3">
        <f t="shared" si="199"/>
        <v>2.861323990488903</v>
      </c>
      <c r="AG1349" s="3">
        <f>AF1349*Ferez!$D$19</f>
        <v>1.4306619952444515</v>
      </c>
      <c r="AH1349" s="3">
        <f>(AG1349/1000)*(10000/Ferez!$D$21)</f>
        <v>3.576654988111129E-2</v>
      </c>
      <c r="AI1349" s="3">
        <f>AE1349*Ferez!$D$20</f>
        <v>0.19516646641236379</v>
      </c>
    </row>
    <row r="1350" spans="1:35" x14ac:dyDescent="0.25">
      <c r="A1350" s="4">
        <v>2147</v>
      </c>
      <c r="B1350" s="21" t="s">
        <v>3522</v>
      </c>
      <c r="C1350" s="104">
        <v>6</v>
      </c>
      <c r="D1350" s="22" t="s">
        <v>3144</v>
      </c>
      <c r="E1350" s="100">
        <v>42719</v>
      </c>
      <c r="F1350" s="100">
        <v>44204</v>
      </c>
      <c r="G1350" s="105">
        <v>4.0999999999999996</v>
      </c>
      <c r="H1350" s="20" t="s">
        <v>3246</v>
      </c>
      <c r="I1350" s="20" t="s">
        <v>3247</v>
      </c>
      <c r="J1350" s="13">
        <v>3547</v>
      </c>
      <c r="K1350" t="s">
        <v>125</v>
      </c>
      <c r="L1350" t="s">
        <v>124</v>
      </c>
      <c r="M1350" s="20" t="str">
        <f t="shared" si="193"/>
        <v>S</v>
      </c>
      <c r="N1350" s="3">
        <v>5.2</v>
      </c>
      <c r="O1350" s="23">
        <f t="shared" si="194"/>
        <v>5.2</v>
      </c>
      <c r="P1350" s="3">
        <v>20.5</v>
      </c>
      <c r="Q1350" s="3">
        <f>VLOOKUP(J1350,Aux_H_adj!$X$2:$Y$922,2,FALSE)</f>
        <v>13.6</v>
      </c>
      <c r="R1350" s="3">
        <f>VLOOKUP(J1350,Aux_H_adj!$X$2:$Z$922,3,FALSE)</f>
        <v>20.5</v>
      </c>
      <c r="S1350" s="3">
        <f t="shared" si="191"/>
        <v>6.5253526667677093</v>
      </c>
      <c r="T1350" s="3">
        <v>56</v>
      </c>
      <c r="U1350" s="23">
        <f t="shared" si="195"/>
        <v>24.99</v>
      </c>
      <c r="V1350" s="3">
        <f t="shared" si="192"/>
        <v>7.9545640557329289</v>
      </c>
      <c r="W1350" s="27">
        <f t="shared" si="196"/>
        <v>3.3E-3</v>
      </c>
      <c r="X1350" s="27">
        <f t="shared" si="197"/>
        <v>5.0000000000000001E-3</v>
      </c>
      <c r="Y1350" s="3">
        <f>VLOOKUP(K1350,SSP!$B$2:$D$113,3,FALSE)</f>
        <v>0.60999999999999954</v>
      </c>
      <c r="Z1350" s="3">
        <f>EXP(Ferez!$B$8+Ferez!$B$9*LN(X1350)+Ferez!$B$10*LN(O1350)+Ferez!$B$11*LN(Y1350))</f>
        <v>8.2634250229319619</v>
      </c>
      <c r="AA1350" s="3">
        <f>EXP(Ferez!$C$8+Ferez!$C$9*LN(Z1350))</f>
        <v>3.5922232357842483</v>
      </c>
      <c r="AB1350" s="3">
        <f>Ferez!$D$8+Ferez!$D$9*Z1350+Ferez!$D$10*AA1350</f>
        <v>1.0903124246815428</v>
      </c>
      <c r="AC1350" s="3">
        <f t="shared" si="198"/>
        <v>12.945960683397752</v>
      </c>
      <c r="AD1350" s="3">
        <f>AC1350*Ferez!$D$19</f>
        <v>6.472980341698876</v>
      </c>
      <c r="AE1350" s="3">
        <f>(AD1350/1000)*(10000/Ferez!$D$21)</f>
        <v>0.16182450854247191</v>
      </c>
      <c r="AF1350" s="3">
        <f t="shared" si="199"/>
        <v>9.3537374476135042</v>
      </c>
      <c r="AG1350" s="3">
        <f>AF1350*Ferez!$D$19</f>
        <v>4.6768687238067521</v>
      </c>
      <c r="AH1350" s="3">
        <f>(AG1350/1000)*(10000/Ferez!$D$21)</f>
        <v>0.11692171809516881</v>
      </c>
      <c r="AI1350" s="3">
        <f>AE1350*Ferez!$D$20</f>
        <v>0.59335653132239696</v>
      </c>
    </row>
    <row r="1351" spans="1:35" x14ac:dyDescent="0.25">
      <c r="A1351" s="4">
        <v>2148</v>
      </c>
      <c r="B1351" s="21" t="s">
        <v>3522</v>
      </c>
      <c r="C1351" s="104">
        <v>6</v>
      </c>
      <c r="D1351" s="22" t="s">
        <v>3144</v>
      </c>
      <c r="E1351" s="100">
        <v>42719</v>
      </c>
      <c r="F1351" s="100">
        <v>44204</v>
      </c>
      <c r="G1351" s="105">
        <v>4.0999999999999996</v>
      </c>
      <c r="H1351" s="20" t="s">
        <v>3246</v>
      </c>
      <c r="I1351" s="20" t="s">
        <v>3248</v>
      </c>
      <c r="J1351" s="13">
        <v>3547</v>
      </c>
      <c r="K1351" t="s">
        <v>125</v>
      </c>
      <c r="L1351" t="s">
        <v>124</v>
      </c>
      <c r="M1351" s="20" t="str">
        <f t="shared" si="193"/>
        <v>S</v>
      </c>
      <c r="N1351" s="3">
        <v>5.2</v>
      </c>
      <c r="O1351" s="23">
        <f t="shared" si="194"/>
        <v>5.2</v>
      </c>
      <c r="P1351" s="3">
        <v>20.2</v>
      </c>
      <c r="Q1351" s="3">
        <f>VLOOKUP(J1351,Aux_H_adj!$X$2:$Y$922,2,FALSE)</f>
        <v>13.6</v>
      </c>
      <c r="R1351" s="3">
        <f>VLOOKUP(J1351,Aux_H_adj!$X$2:$Z$922,3,FALSE)</f>
        <v>20.5</v>
      </c>
      <c r="S1351" s="3">
        <f t="shared" si="191"/>
        <v>6.429859700912572</v>
      </c>
      <c r="T1351" s="3">
        <v>56</v>
      </c>
      <c r="U1351" s="23">
        <f t="shared" si="195"/>
        <v>24.63</v>
      </c>
      <c r="V1351" s="3">
        <f t="shared" si="192"/>
        <v>7.8399724967067641</v>
      </c>
      <c r="W1351" s="27">
        <f t="shared" si="196"/>
        <v>3.2000000000000002E-3</v>
      </c>
      <c r="X1351" s="27">
        <f t="shared" si="197"/>
        <v>4.7999999999999996E-3</v>
      </c>
      <c r="Y1351" s="3">
        <f>VLOOKUP(K1351,SSP!$B$2:$D$113,3,FALSE)</f>
        <v>0.60999999999999954</v>
      </c>
      <c r="Z1351" s="3">
        <f>EXP(Ferez!$B$8+Ferez!$B$9*LN(X1351)+Ferez!$B$10*LN(O1351)+Ferez!$B$11*LN(Y1351))</f>
        <v>7.9507385027003501</v>
      </c>
      <c r="AA1351" s="3">
        <f>EXP(Ferez!$C$8+Ferez!$C$9*LN(Z1351))</f>
        <v>3.4908675844142336</v>
      </c>
      <c r="AB1351" s="3">
        <f>Ferez!$D$8+Ferez!$D$9*Z1351+Ferez!$D$10*AA1351</f>
        <v>1.0605877400889747</v>
      </c>
      <c r="AC1351" s="3">
        <f t="shared" si="198"/>
        <v>12.502193827203559</v>
      </c>
      <c r="AD1351" s="3">
        <f>AC1351*Ferez!$D$19</f>
        <v>6.2510969136017795</v>
      </c>
      <c r="AE1351" s="3">
        <f>(AD1351/1000)*(10000/Ferez!$D$21)</f>
        <v>0.15627742284004448</v>
      </c>
      <c r="AF1351" s="3">
        <f t="shared" si="199"/>
        <v>9.011326242789325</v>
      </c>
      <c r="AG1351" s="3">
        <f>AF1351*Ferez!$D$19</f>
        <v>4.5056631213946625</v>
      </c>
      <c r="AH1351" s="3">
        <f>(AG1351/1000)*(10000/Ferez!$D$21)</f>
        <v>0.11264157803486656</v>
      </c>
      <c r="AI1351" s="3">
        <f>AE1351*Ferez!$D$20</f>
        <v>0.57301721708016307</v>
      </c>
    </row>
    <row r="1352" spans="1:35" x14ac:dyDescent="0.25">
      <c r="A1352" s="4">
        <v>2149</v>
      </c>
      <c r="B1352" s="21" t="s">
        <v>3522</v>
      </c>
      <c r="C1352" s="104">
        <v>6</v>
      </c>
      <c r="D1352" s="22" t="s">
        <v>3144</v>
      </c>
      <c r="E1352" s="100">
        <v>42719</v>
      </c>
      <c r="F1352" s="100">
        <v>44204</v>
      </c>
      <c r="G1352" s="105">
        <v>4.0999999999999996</v>
      </c>
      <c r="H1352" s="20" t="s">
        <v>3246</v>
      </c>
      <c r="I1352" s="20" t="s">
        <v>3249</v>
      </c>
      <c r="J1352" s="13">
        <v>3547</v>
      </c>
      <c r="K1352" t="s">
        <v>125</v>
      </c>
      <c r="L1352" t="s">
        <v>124</v>
      </c>
      <c r="M1352" s="20" t="str">
        <f t="shared" si="193"/>
        <v>S</v>
      </c>
      <c r="N1352" s="3">
        <v>5.2</v>
      </c>
      <c r="O1352" s="23">
        <f t="shared" si="194"/>
        <v>4.4000000000000004</v>
      </c>
      <c r="P1352" s="3">
        <v>13.6</v>
      </c>
      <c r="Q1352" s="3">
        <f>VLOOKUP(J1352,Aux_H_adj!$X$2:$Y$922,2,FALSE)</f>
        <v>13.6</v>
      </c>
      <c r="R1352" s="3">
        <f>VLOOKUP(J1352,Aux_H_adj!$X$2:$Z$922,3,FALSE)</f>
        <v>20.5</v>
      </c>
      <c r="S1352" s="3">
        <f t="shared" si="191"/>
        <v>4.3290144520995533</v>
      </c>
      <c r="T1352" s="3">
        <v>56</v>
      </c>
      <c r="U1352" s="23">
        <f t="shared" si="195"/>
        <v>16.579999999999998</v>
      </c>
      <c r="V1352" s="3">
        <f t="shared" si="192"/>
        <v>5.2775779129272493</v>
      </c>
      <c r="W1352" s="27">
        <f t="shared" si="196"/>
        <v>1.5E-3</v>
      </c>
      <c r="X1352" s="27">
        <f t="shared" si="197"/>
        <v>2.2000000000000001E-3</v>
      </c>
      <c r="Y1352" s="3">
        <f>VLOOKUP(K1352,SSP!$B$2:$D$113,3,FALSE)</f>
        <v>0.60999999999999954</v>
      </c>
      <c r="Z1352" s="3">
        <f>EXP(Ferez!$B$8+Ferez!$B$9*LN(X1352)+Ferez!$B$10*LN(O1352)+Ferez!$B$11*LN(Y1352))</f>
        <v>3.2395819691773236</v>
      </c>
      <c r="AA1352" s="3">
        <f>EXP(Ferez!$C$8+Ferez!$C$9*LN(Z1352))</f>
        <v>1.7931868625106584</v>
      </c>
      <c r="AB1352" s="3">
        <f>Ferez!$D$8+Ferez!$D$9*Z1352+Ferez!$D$10*AA1352</f>
        <v>0.62744240674283358</v>
      </c>
      <c r="AC1352" s="3">
        <f t="shared" si="198"/>
        <v>5.660211238430815</v>
      </c>
      <c r="AD1352" s="3">
        <f>AC1352*Ferez!$D$19</f>
        <v>2.8301056192154075</v>
      </c>
      <c r="AE1352" s="3">
        <f>(AD1352/1000)*(10000/Ferez!$D$21)</f>
        <v>7.0752640480385182E-2</v>
      </c>
      <c r="AF1352" s="3">
        <f t="shared" si="199"/>
        <v>3.867024375920157</v>
      </c>
      <c r="AG1352" s="3">
        <f>AF1352*Ferez!$D$19</f>
        <v>1.9335121879600785</v>
      </c>
      <c r="AH1352" s="3">
        <f>(AG1352/1000)*(10000/Ferez!$D$21)</f>
        <v>4.8337804699001966E-2</v>
      </c>
      <c r="AI1352" s="3">
        <f>AE1352*Ferez!$D$20</f>
        <v>0.25942634842807899</v>
      </c>
    </row>
    <row r="1353" spans="1:35" x14ac:dyDescent="0.25">
      <c r="A1353" s="4">
        <v>2146</v>
      </c>
      <c r="B1353" s="21" t="s">
        <v>3522</v>
      </c>
      <c r="C1353" s="104">
        <v>6</v>
      </c>
      <c r="D1353" s="22" t="s">
        <v>3144</v>
      </c>
      <c r="E1353" s="100">
        <v>42719</v>
      </c>
      <c r="F1353" s="100">
        <v>44204</v>
      </c>
      <c r="G1353" s="105">
        <v>4.0999999999999996</v>
      </c>
      <c r="H1353" s="20" t="s">
        <v>3244</v>
      </c>
      <c r="I1353" s="20" t="s">
        <v>3245</v>
      </c>
      <c r="J1353" s="13">
        <v>3548</v>
      </c>
      <c r="K1353" t="s">
        <v>79</v>
      </c>
      <c r="L1353" t="s">
        <v>78</v>
      </c>
      <c r="M1353" s="20" t="str">
        <f t="shared" si="193"/>
        <v>N</v>
      </c>
      <c r="N1353" s="3">
        <v>6.1</v>
      </c>
      <c r="O1353" s="23">
        <f t="shared" si="194"/>
        <v>6.1</v>
      </c>
      <c r="P1353" s="3">
        <v>36</v>
      </c>
      <c r="Q1353" s="3">
        <f>VLOOKUP(J1353,Aux_H_adj!$X$2:$Y$922,2,FALSE)</f>
        <v>36</v>
      </c>
      <c r="R1353" s="3">
        <f>VLOOKUP(J1353,Aux_H_adj!$X$2:$Z$922,3,FALSE)</f>
        <v>36</v>
      </c>
      <c r="S1353" s="3">
        <f t="shared" si="191"/>
        <v>11.459155902616464</v>
      </c>
      <c r="T1353" s="3">
        <v>55</v>
      </c>
      <c r="U1353" s="23">
        <f t="shared" si="195"/>
        <v>55</v>
      </c>
      <c r="V1353" s="3">
        <f t="shared" si="192"/>
        <v>17.507043740108486</v>
      </c>
      <c r="W1353" s="27">
        <f t="shared" si="196"/>
        <v>1.03E-2</v>
      </c>
      <c r="X1353" s="27">
        <f t="shared" si="197"/>
        <v>2.41E-2</v>
      </c>
      <c r="Y1353" s="3">
        <f>VLOOKUP(K1353,SSP!$B$2:$D$113,3,FALSE)</f>
        <v>0.31000000000000155</v>
      </c>
      <c r="Z1353" s="3">
        <f>EXP(Ferez!$B$8+Ferez!$B$9*LN(X1353)+Ferez!$B$10*LN(O1353)+Ferez!$B$11*LN(Y1353))</f>
        <v>21.318504097232282</v>
      </c>
      <c r="AA1353" s="3">
        <f>EXP(Ferez!$C$8+Ferez!$C$9*LN(Z1353))</f>
        <v>7.2569757862363389</v>
      </c>
      <c r="AB1353" s="3">
        <f>Ferez!$D$8+Ferez!$D$9*Z1353+Ferez!$D$10*AA1353</f>
        <v>2.3802427367112458</v>
      </c>
      <c r="AC1353" s="3">
        <f t="shared" si="198"/>
        <v>30.955722620179866</v>
      </c>
      <c r="AD1353" s="3">
        <f>AC1353*Ferez!$D$19</f>
        <v>15.477861310089933</v>
      </c>
      <c r="AE1353" s="3">
        <f>(AD1353/1000)*(10000/Ferez!$D$21)</f>
        <v>0.38694653275224833</v>
      </c>
      <c r="AF1353" s="3">
        <f t="shared" si="199"/>
        <v>23.698746833943527</v>
      </c>
      <c r="AG1353" s="3">
        <f>AF1353*Ferez!$D$19</f>
        <v>11.849373416971764</v>
      </c>
      <c r="AH1353" s="3">
        <f>(AG1353/1000)*(10000/Ferez!$D$21)</f>
        <v>0.29623433542429412</v>
      </c>
      <c r="AI1353" s="3">
        <f>AE1353*Ferez!$D$20</f>
        <v>1.4188039534249104</v>
      </c>
    </row>
    <row r="1354" spans="1:35" x14ac:dyDescent="0.25">
      <c r="A1354" s="4">
        <v>2144</v>
      </c>
      <c r="B1354" s="21" t="s">
        <v>3522</v>
      </c>
      <c r="C1354" s="104">
        <v>6</v>
      </c>
      <c r="D1354" s="22" t="s">
        <v>3144</v>
      </c>
      <c r="E1354" s="100">
        <v>42719</v>
      </c>
      <c r="F1354" s="100">
        <v>44204</v>
      </c>
      <c r="G1354" s="105">
        <v>4.0999999999999996</v>
      </c>
      <c r="H1354" s="20" t="s">
        <v>3241</v>
      </c>
      <c r="I1354" s="20" t="s">
        <v>3242</v>
      </c>
      <c r="J1354" s="13">
        <v>3549</v>
      </c>
      <c r="K1354" t="s">
        <v>6</v>
      </c>
      <c r="L1354" t="s">
        <v>225</v>
      </c>
      <c r="M1354" s="20" t="str">
        <f t="shared" si="193"/>
        <v>S</v>
      </c>
      <c r="N1354" s="3">
        <v>4</v>
      </c>
      <c r="O1354" s="23">
        <f t="shared" si="194"/>
        <v>4</v>
      </c>
      <c r="P1354" s="3">
        <v>11</v>
      </c>
      <c r="Q1354" s="3">
        <f>VLOOKUP(J1354,Aux_H_adj!$X$2:$Y$922,2,FALSE)</f>
        <v>6.6</v>
      </c>
      <c r="R1354" s="3">
        <f>VLOOKUP(J1354,Aux_H_adj!$X$2:$Z$922,3,FALSE)</f>
        <v>11</v>
      </c>
      <c r="S1354" s="3">
        <f t="shared" si="191"/>
        <v>3.5014087480216975</v>
      </c>
      <c r="T1354" s="3">
        <v>26.5</v>
      </c>
      <c r="U1354" s="23">
        <f t="shared" si="195"/>
        <v>13.41</v>
      </c>
      <c r="V1354" s="3">
        <f t="shared" si="192"/>
        <v>4.2685355737246331</v>
      </c>
      <c r="W1354" s="27">
        <f t="shared" si="196"/>
        <v>1E-3</v>
      </c>
      <c r="X1354" s="27">
        <f t="shared" si="197"/>
        <v>1.4E-3</v>
      </c>
      <c r="Y1354" s="3">
        <f>VLOOKUP(K1354,SSP!$B$2:$D$113,3,FALSE)</f>
        <v>0.55000000000000004</v>
      </c>
      <c r="Z1354" s="3">
        <f>EXP(Ferez!$B$8+Ferez!$B$9*LN(X1354)+Ferez!$B$10*LN(O1354)+Ferez!$B$11*LN(Y1354))</f>
        <v>1.7347568869668089</v>
      </c>
      <c r="AA1354" s="3">
        <f>EXP(Ferez!$C$8+Ferez!$C$9*LN(Z1354))</f>
        <v>1.1281476008483986</v>
      </c>
      <c r="AB1354" s="3">
        <f>Ferez!$D$8+Ferez!$D$9*Z1354+Ferez!$D$10*AA1354</f>
        <v>0.49967355852063822</v>
      </c>
      <c r="AC1354" s="3">
        <f t="shared" si="198"/>
        <v>3.3625780463358454</v>
      </c>
      <c r="AD1354" s="3">
        <f>AC1354*Ferez!$D$19</f>
        <v>1.6812890231679227</v>
      </c>
      <c r="AE1354" s="3">
        <f>(AD1354/1000)*(10000/Ferez!$D$21)</f>
        <v>4.2032225579198071E-2</v>
      </c>
      <c r="AF1354" s="3">
        <f t="shared" si="199"/>
        <v>2.2344304454874471</v>
      </c>
      <c r="AG1354" s="3">
        <f>AF1354*Ferez!$D$19</f>
        <v>1.1172152227437235</v>
      </c>
      <c r="AH1354" s="3">
        <f>(AG1354/1000)*(10000/Ferez!$D$21)</f>
        <v>2.793038056859309E-2</v>
      </c>
      <c r="AI1354" s="3">
        <f>AE1354*Ferez!$D$20</f>
        <v>0.15411816045705959</v>
      </c>
    </row>
    <row r="1355" spans="1:35" x14ac:dyDescent="0.25">
      <c r="A1355" s="4">
        <v>2145</v>
      </c>
      <c r="B1355" s="21" t="s">
        <v>3522</v>
      </c>
      <c r="C1355" s="104">
        <v>6</v>
      </c>
      <c r="D1355" s="22" t="s">
        <v>3144</v>
      </c>
      <c r="E1355" s="100">
        <v>42719</v>
      </c>
      <c r="F1355" s="100">
        <v>44204</v>
      </c>
      <c r="G1355" s="105">
        <v>4.0999999999999996</v>
      </c>
      <c r="H1355" s="20" t="s">
        <v>3241</v>
      </c>
      <c r="I1355" s="20" t="s">
        <v>3243</v>
      </c>
      <c r="J1355" s="13">
        <v>3549</v>
      </c>
      <c r="K1355" t="s">
        <v>6</v>
      </c>
      <c r="L1355" t="s">
        <v>225</v>
      </c>
      <c r="M1355" s="20" t="str">
        <f t="shared" si="193"/>
        <v>S</v>
      </c>
      <c r="N1355" s="3">
        <v>4</v>
      </c>
      <c r="O1355" s="23">
        <f t="shared" si="194"/>
        <v>2.15</v>
      </c>
      <c r="P1355" s="3">
        <v>6.6</v>
      </c>
      <c r="Q1355" s="3">
        <f>VLOOKUP(J1355,Aux_H_adj!$X$2:$Y$922,2,FALSE)</f>
        <v>6.6</v>
      </c>
      <c r="R1355" s="3">
        <f>VLOOKUP(J1355,Aux_H_adj!$X$2:$Z$922,3,FALSE)</f>
        <v>11</v>
      </c>
      <c r="S1355" s="3">
        <f t="shared" si="191"/>
        <v>2.1008452488130183</v>
      </c>
      <c r="T1355" s="3">
        <v>26.5</v>
      </c>
      <c r="U1355" s="23">
        <f t="shared" si="195"/>
        <v>8.0500000000000007</v>
      </c>
      <c r="V1355" s="3">
        <f t="shared" si="192"/>
        <v>2.5623945837795152</v>
      </c>
      <c r="W1355" s="27">
        <f t="shared" si="196"/>
        <v>2.9999999999999997E-4</v>
      </c>
      <c r="X1355" s="27">
        <f t="shared" si="197"/>
        <v>5.0000000000000001E-4</v>
      </c>
      <c r="Y1355" s="3">
        <f>VLOOKUP(K1355,SSP!$B$2:$D$113,3,FALSE)</f>
        <v>0.55000000000000004</v>
      </c>
      <c r="Z1355" s="3">
        <f>EXP(Ferez!$B$8+Ferez!$B$9*LN(X1355)+Ferez!$B$10*LN(O1355)+Ferez!$B$11*LN(Y1355))</f>
        <v>0.36096749564047281</v>
      </c>
      <c r="AA1355" s="3">
        <f>EXP(Ferez!$C$8+Ferez!$C$9*LN(Z1355))</f>
        <v>0.35197567340280395</v>
      </c>
      <c r="AB1355" s="3">
        <f>Ferez!$D$8+Ferez!$D$9*Z1355+Ferez!$D$10*AA1355</f>
        <v>0.3976052690779448</v>
      </c>
      <c r="AC1355" s="3">
        <f t="shared" si="198"/>
        <v>1.1105484381212216</v>
      </c>
      <c r="AD1355" s="3">
        <f>AC1355*Ferez!$D$19</f>
        <v>0.55527421906061081</v>
      </c>
      <c r="AE1355" s="3">
        <f>(AD1355/1000)*(10000/Ferez!$D$21)</f>
        <v>1.388185547651527E-2</v>
      </c>
      <c r="AF1355" s="3">
        <f t="shared" si="199"/>
        <v>0.75857276471841761</v>
      </c>
      <c r="AG1355" s="3">
        <f>AF1355*Ferez!$D$19</f>
        <v>0.37928638235920881</v>
      </c>
      <c r="AH1355" s="3">
        <f>(AG1355/1000)*(10000/Ferez!$D$21)</f>
        <v>9.4821595589802202E-3</v>
      </c>
      <c r="AI1355" s="3">
        <f>AE1355*Ferez!$D$20</f>
        <v>5.0900136747222657E-2</v>
      </c>
    </row>
    <row r="1356" spans="1:35" x14ac:dyDescent="0.25">
      <c r="A1356" s="4">
        <v>2139</v>
      </c>
      <c r="B1356" s="21" t="s">
        <v>3522</v>
      </c>
      <c r="C1356" s="104">
        <v>6</v>
      </c>
      <c r="D1356" s="22" t="s">
        <v>3144</v>
      </c>
      <c r="E1356" s="100">
        <v>42719</v>
      </c>
      <c r="F1356" s="100">
        <v>44204</v>
      </c>
      <c r="G1356" s="105">
        <v>4.0999999999999996</v>
      </c>
      <c r="H1356" s="20" t="s">
        <v>3235</v>
      </c>
      <c r="I1356" s="20" t="s">
        <v>3236</v>
      </c>
      <c r="J1356" s="13">
        <v>3550</v>
      </c>
      <c r="K1356" t="s">
        <v>173</v>
      </c>
      <c r="L1356" t="s">
        <v>172</v>
      </c>
      <c r="M1356" s="20" t="str">
        <f t="shared" si="193"/>
        <v>S</v>
      </c>
      <c r="N1356" s="3">
        <v>3.7</v>
      </c>
      <c r="O1356" s="23">
        <f t="shared" si="194"/>
        <v>3.7</v>
      </c>
      <c r="P1356" s="3">
        <v>11</v>
      </c>
      <c r="Q1356" s="3">
        <f>VLOOKUP(J1356,Aux_H_adj!$X$2:$Y$922,2,FALSE)</f>
        <v>9.3000000000000007</v>
      </c>
      <c r="R1356" s="3">
        <f>VLOOKUP(J1356,Aux_H_adj!$X$2:$Z$922,3,FALSE)</f>
        <v>15.6</v>
      </c>
      <c r="S1356" s="3">
        <f t="shared" si="191"/>
        <v>3.5014087480216975</v>
      </c>
      <c r="T1356" s="3">
        <v>51.4</v>
      </c>
      <c r="U1356" s="23">
        <f t="shared" si="195"/>
        <v>13.41</v>
      </c>
      <c r="V1356" s="3">
        <f t="shared" si="192"/>
        <v>4.2685355737246331</v>
      </c>
      <c r="W1356" s="27">
        <f t="shared" si="196"/>
        <v>1E-3</v>
      </c>
      <c r="X1356" s="27">
        <f t="shared" si="197"/>
        <v>1.4E-3</v>
      </c>
      <c r="Y1356" s="3">
        <f>VLOOKUP(K1356,SSP!$B$2:$D$113,3,FALSE)</f>
        <v>0.47999999999999932</v>
      </c>
      <c r="Z1356" s="3">
        <f>EXP(Ferez!$B$8+Ferez!$B$9*LN(X1356)+Ferez!$B$10*LN(O1356)+Ferez!$B$11*LN(Y1356))</f>
        <v>1.4003944229228937</v>
      </c>
      <c r="AA1356" s="3">
        <f>EXP(Ferez!$C$8+Ferez!$C$9*LN(Z1356))</f>
        <v>0.96243505700584697</v>
      </c>
      <c r="AB1356" s="3">
        <f>Ferez!$D$8+Ferez!$D$9*Z1356+Ferez!$D$10*AA1356</f>
        <v>0.47283136734870107</v>
      </c>
      <c r="AC1356" s="3">
        <f t="shared" si="198"/>
        <v>2.8356608472774418</v>
      </c>
      <c r="AD1356" s="3">
        <f>AC1356*Ferez!$D$19</f>
        <v>1.4178304236387209</v>
      </c>
      <c r="AE1356" s="3">
        <f>(AD1356/1000)*(10000/Ferez!$D$21)</f>
        <v>3.5445760590968024E-2</v>
      </c>
      <c r="AF1356" s="3">
        <f t="shared" si="199"/>
        <v>1.8732257902715947</v>
      </c>
      <c r="AG1356" s="3">
        <f>AF1356*Ferez!$D$19</f>
        <v>0.93661289513579737</v>
      </c>
      <c r="AH1356" s="3">
        <f>(AG1356/1000)*(10000/Ferez!$D$21)</f>
        <v>2.3415322378394936E-2</v>
      </c>
      <c r="AI1356" s="3">
        <f>AE1356*Ferez!$D$20</f>
        <v>0.12996778883354942</v>
      </c>
    </row>
    <row r="1357" spans="1:35" x14ac:dyDescent="0.25">
      <c r="A1357" s="4">
        <v>2140</v>
      </c>
      <c r="B1357" s="21" t="s">
        <v>3522</v>
      </c>
      <c r="C1357" s="104">
        <v>6</v>
      </c>
      <c r="D1357" s="22" t="s">
        <v>3144</v>
      </c>
      <c r="E1357" s="100">
        <v>42719</v>
      </c>
      <c r="F1357" s="100">
        <v>44204</v>
      </c>
      <c r="G1357" s="105">
        <v>4.0999999999999996</v>
      </c>
      <c r="H1357" s="20" t="s">
        <v>3235</v>
      </c>
      <c r="I1357" s="20" t="s">
        <v>3237</v>
      </c>
      <c r="J1357" s="13">
        <v>3550</v>
      </c>
      <c r="K1357" t="s">
        <v>173</v>
      </c>
      <c r="L1357" t="s">
        <v>172</v>
      </c>
      <c r="M1357" s="20" t="str">
        <f t="shared" si="193"/>
        <v>S</v>
      </c>
      <c r="N1357" s="3">
        <v>3.7</v>
      </c>
      <c r="O1357" s="23">
        <f t="shared" si="194"/>
        <v>3.7</v>
      </c>
      <c r="P1357" s="3">
        <v>15.6</v>
      </c>
      <c r="Q1357" s="3">
        <f>VLOOKUP(J1357,Aux_H_adj!$X$2:$Y$922,2,FALSE)</f>
        <v>9.3000000000000007</v>
      </c>
      <c r="R1357" s="3">
        <f>VLOOKUP(J1357,Aux_H_adj!$X$2:$Z$922,3,FALSE)</f>
        <v>15.6</v>
      </c>
      <c r="S1357" s="3">
        <f t="shared" si="191"/>
        <v>4.9656342244671343</v>
      </c>
      <c r="T1357" s="3">
        <v>51.4</v>
      </c>
      <c r="U1357" s="23">
        <f t="shared" si="195"/>
        <v>19.02</v>
      </c>
      <c r="V1357" s="3">
        <f t="shared" si="192"/>
        <v>6.054254035215699</v>
      </c>
      <c r="W1357" s="27">
        <f t="shared" si="196"/>
        <v>1.9E-3</v>
      </c>
      <c r="X1357" s="27">
        <f t="shared" si="197"/>
        <v>2.8999999999999998E-3</v>
      </c>
      <c r="Y1357" s="3">
        <f>VLOOKUP(K1357,SSP!$B$2:$D$113,3,FALSE)</f>
        <v>0.47999999999999932</v>
      </c>
      <c r="Z1357" s="3">
        <f>EXP(Ferez!$B$8+Ferez!$B$9*LN(X1357)+Ferez!$B$10*LN(O1357)+Ferez!$B$11*LN(Y1357))</f>
        <v>2.7868045479742021</v>
      </c>
      <c r="AA1357" s="3">
        <f>EXP(Ferez!$C$8+Ferez!$C$9*LN(Z1357))</f>
        <v>1.6036652654797179</v>
      </c>
      <c r="AB1357" s="3">
        <f>Ferez!$D$8+Ferez!$D$9*Z1357+Ferez!$D$10*AA1357</f>
        <v>0.58808680825664528</v>
      </c>
      <c r="AC1357" s="3">
        <f t="shared" si="198"/>
        <v>4.978556621710565</v>
      </c>
      <c r="AD1357" s="3">
        <f>AC1357*Ferez!$D$19</f>
        <v>2.4892783108552825</v>
      </c>
      <c r="AE1357" s="3">
        <f>(AD1357/1000)*(10000/Ferez!$D$21)</f>
        <v>6.2231957771382067E-2</v>
      </c>
      <c r="AF1357" s="3">
        <f t="shared" si="199"/>
        <v>3.3748913562308474</v>
      </c>
      <c r="AG1357" s="3">
        <f>AF1357*Ferez!$D$19</f>
        <v>1.6874456781154237</v>
      </c>
      <c r="AH1357" s="3">
        <f>(AG1357/1000)*(10000/Ferez!$D$21)</f>
        <v>4.2186141952885593E-2</v>
      </c>
      <c r="AI1357" s="3">
        <f>AE1357*Ferez!$D$20</f>
        <v>0.22818384516173423</v>
      </c>
    </row>
    <row r="1358" spans="1:35" x14ac:dyDescent="0.25">
      <c r="A1358" s="4">
        <v>2141</v>
      </c>
      <c r="B1358" s="21" t="s">
        <v>3522</v>
      </c>
      <c r="C1358" s="104">
        <v>6</v>
      </c>
      <c r="D1358" s="22" t="s">
        <v>3144</v>
      </c>
      <c r="E1358" s="100">
        <v>42719</v>
      </c>
      <c r="F1358" s="100">
        <v>44204</v>
      </c>
      <c r="G1358" s="105">
        <v>4.0999999999999996</v>
      </c>
      <c r="H1358" s="20" t="s">
        <v>3235</v>
      </c>
      <c r="I1358" s="20" t="s">
        <v>3238</v>
      </c>
      <c r="J1358" s="13">
        <v>3550</v>
      </c>
      <c r="K1358" t="s">
        <v>173</v>
      </c>
      <c r="L1358" t="s">
        <v>172</v>
      </c>
      <c r="M1358" s="20" t="str">
        <f t="shared" si="193"/>
        <v>S</v>
      </c>
      <c r="N1358" s="3">
        <v>3.7</v>
      </c>
      <c r="O1358" s="23">
        <f t="shared" si="194"/>
        <v>3.31</v>
      </c>
      <c r="P1358" s="3">
        <v>9.6</v>
      </c>
      <c r="Q1358" s="3">
        <f>VLOOKUP(J1358,Aux_H_adj!$X$2:$Y$922,2,FALSE)</f>
        <v>9.3000000000000007</v>
      </c>
      <c r="R1358" s="3">
        <f>VLOOKUP(J1358,Aux_H_adj!$X$2:$Z$922,3,FALSE)</f>
        <v>15.6</v>
      </c>
      <c r="S1358" s="3">
        <f t="shared" si="191"/>
        <v>3.0557749073643903</v>
      </c>
      <c r="T1358" s="3">
        <v>51.4</v>
      </c>
      <c r="U1358" s="23">
        <f t="shared" si="195"/>
        <v>11.7</v>
      </c>
      <c r="V1358" s="3">
        <f t="shared" si="192"/>
        <v>3.7242256683503507</v>
      </c>
      <c r="W1358" s="27">
        <f t="shared" si="196"/>
        <v>6.9999999999999999E-4</v>
      </c>
      <c r="X1358" s="27">
        <f t="shared" si="197"/>
        <v>1.1000000000000001E-3</v>
      </c>
      <c r="Y1358" s="3">
        <f>VLOOKUP(K1358,SSP!$B$2:$D$113,3,FALSE)</f>
        <v>0.47999999999999932</v>
      </c>
      <c r="Z1358" s="3">
        <f>EXP(Ferez!$B$8+Ferez!$B$9*LN(X1358)+Ferez!$B$10*LN(O1358)+Ferez!$B$11*LN(Y1358))</f>
        <v>1.0017788534620315</v>
      </c>
      <c r="AA1358" s="3">
        <f>EXP(Ferez!$C$8+Ferez!$C$9*LN(Z1358))</f>
        <v>0.75063833836917571</v>
      </c>
      <c r="AB1358" s="3">
        <f>Ferez!$D$8+Ferez!$D$9*Z1358+Ferez!$D$10*AA1358</f>
        <v>0.44205877923017423</v>
      </c>
      <c r="AC1358" s="3">
        <f t="shared" si="198"/>
        <v>2.1944759710613813</v>
      </c>
      <c r="AD1358" s="3">
        <f>AC1358*Ferez!$D$19</f>
        <v>1.0972379855306906</v>
      </c>
      <c r="AE1358" s="3">
        <f>(AD1358/1000)*(10000/Ferez!$D$21)</f>
        <v>2.7430949638267269E-2</v>
      </c>
      <c r="AF1358" s="3">
        <f t="shared" si="199"/>
        <v>1.4438376326922058</v>
      </c>
      <c r="AG1358" s="3">
        <f>AF1358*Ferez!$D$19</f>
        <v>0.72191881634610289</v>
      </c>
      <c r="AH1358" s="3">
        <f>(AG1358/1000)*(10000/Ferez!$D$21)</f>
        <v>1.8047970408652574E-2</v>
      </c>
      <c r="AI1358" s="3">
        <f>AE1358*Ferez!$D$20</f>
        <v>0.10058014867364665</v>
      </c>
    </row>
    <row r="1359" spans="1:35" x14ac:dyDescent="0.25">
      <c r="A1359" s="4">
        <v>2142</v>
      </c>
      <c r="B1359" s="21" t="s">
        <v>3522</v>
      </c>
      <c r="C1359" s="104">
        <v>6</v>
      </c>
      <c r="D1359" s="22" t="s">
        <v>3144</v>
      </c>
      <c r="E1359" s="100">
        <v>42719</v>
      </c>
      <c r="F1359" s="100">
        <v>44204</v>
      </c>
      <c r="G1359" s="105">
        <v>4.0999999999999996</v>
      </c>
      <c r="H1359" s="20" t="s">
        <v>3235</v>
      </c>
      <c r="I1359" s="20" t="s">
        <v>3239</v>
      </c>
      <c r="J1359" s="13">
        <v>3550</v>
      </c>
      <c r="K1359" t="s">
        <v>173</v>
      </c>
      <c r="L1359" t="s">
        <v>172</v>
      </c>
      <c r="M1359" s="20" t="str">
        <f t="shared" si="193"/>
        <v>S</v>
      </c>
      <c r="N1359" s="3">
        <v>3.7</v>
      </c>
      <c r="O1359" s="23">
        <f t="shared" si="194"/>
        <v>3.21</v>
      </c>
      <c r="P1359" s="3">
        <v>9.3000000000000007</v>
      </c>
      <c r="Q1359" s="3">
        <f>VLOOKUP(J1359,Aux_H_adj!$X$2:$Y$922,2,FALSE)</f>
        <v>9.3000000000000007</v>
      </c>
      <c r="R1359" s="3">
        <f>VLOOKUP(J1359,Aux_H_adj!$X$2:$Z$922,3,FALSE)</f>
        <v>15.6</v>
      </c>
      <c r="S1359" s="3">
        <f t="shared" si="191"/>
        <v>2.9602819415092534</v>
      </c>
      <c r="T1359" s="3">
        <v>51.4</v>
      </c>
      <c r="U1359" s="23">
        <f t="shared" si="195"/>
        <v>11.34</v>
      </c>
      <c r="V1359" s="3">
        <f t="shared" si="192"/>
        <v>3.6096341093241864</v>
      </c>
      <c r="W1359" s="27">
        <f t="shared" si="196"/>
        <v>6.9999999999999999E-4</v>
      </c>
      <c r="X1359" s="27">
        <f t="shared" si="197"/>
        <v>1E-3</v>
      </c>
      <c r="Y1359" s="3">
        <f>VLOOKUP(K1359,SSP!$B$2:$D$113,3,FALSE)</f>
        <v>0.47999999999999932</v>
      </c>
      <c r="Z1359" s="3">
        <f>EXP(Ferez!$B$8+Ferez!$B$9*LN(X1359)+Ferez!$B$10*LN(O1359)+Ferez!$B$11*LN(Y1359))</f>
        <v>0.88889124427877964</v>
      </c>
      <c r="AA1359" s="3">
        <f>EXP(Ferez!$C$8+Ferez!$C$9*LN(Z1359))</f>
        <v>0.68691857737649775</v>
      </c>
      <c r="AB1359" s="3">
        <f>Ferez!$D$8+Ferez!$D$9*Z1359+Ferez!$D$10*AA1359</f>
        <v>0.43366639221733105</v>
      </c>
      <c r="AC1359" s="3">
        <f t="shared" si="198"/>
        <v>2.0094762138726083</v>
      </c>
      <c r="AD1359" s="3">
        <f>AC1359*Ferez!$D$19</f>
        <v>1.0047381069363042</v>
      </c>
      <c r="AE1359" s="3">
        <f>(AD1359/1000)*(10000/Ferez!$D$21)</f>
        <v>2.5118452673407607E-2</v>
      </c>
      <c r="AF1359" s="3">
        <f t="shared" si="199"/>
        <v>1.3225576364961107</v>
      </c>
      <c r="AG1359" s="3">
        <f>AF1359*Ferez!$D$19</f>
        <v>0.66127881824805534</v>
      </c>
      <c r="AH1359" s="3">
        <f>(AG1359/1000)*(10000/Ferez!$D$21)</f>
        <v>1.6531970456201382E-2</v>
      </c>
      <c r="AI1359" s="3">
        <f>AE1359*Ferez!$D$20</f>
        <v>9.2100993135827883E-2</v>
      </c>
    </row>
    <row r="1360" spans="1:35" x14ac:dyDescent="0.25">
      <c r="A1360" s="4">
        <v>2143</v>
      </c>
      <c r="B1360" s="21" t="s">
        <v>3522</v>
      </c>
      <c r="C1360" s="104">
        <v>6</v>
      </c>
      <c r="D1360" s="22" t="s">
        <v>3144</v>
      </c>
      <c r="E1360" s="100">
        <v>42719</v>
      </c>
      <c r="F1360" s="100">
        <v>44204</v>
      </c>
      <c r="G1360" s="105">
        <v>4.0999999999999996</v>
      </c>
      <c r="H1360" s="20" t="s">
        <v>3235</v>
      </c>
      <c r="I1360" s="20" t="s">
        <v>3240</v>
      </c>
      <c r="J1360" s="13">
        <v>3550</v>
      </c>
      <c r="K1360" t="s">
        <v>173</v>
      </c>
      <c r="L1360" t="s">
        <v>172</v>
      </c>
      <c r="M1360" s="20" t="str">
        <f t="shared" si="193"/>
        <v>S</v>
      </c>
      <c r="N1360" s="3">
        <v>3.7</v>
      </c>
      <c r="O1360" s="23">
        <f t="shared" si="194"/>
        <v>3.44</v>
      </c>
      <c r="P1360" s="3">
        <v>10</v>
      </c>
      <c r="Q1360" s="3">
        <f>VLOOKUP(J1360,Aux_H_adj!$X$2:$Y$922,2,FALSE)</f>
        <v>9.3000000000000007</v>
      </c>
      <c r="R1360" s="3">
        <f>VLOOKUP(J1360,Aux_H_adj!$X$2:$Z$922,3,FALSE)</f>
        <v>15.6</v>
      </c>
      <c r="S1360" s="3">
        <f t="shared" si="191"/>
        <v>3.183098861837907</v>
      </c>
      <c r="T1360" s="3">
        <v>51.4</v>
      </c>
      <c r="U1360" s="23">
        <f t="shared" si="195"/>
        <v>12.19</v>
      </c>
      <c r="V1360" s="3">
        <f t="shared" si="192"/>
        <v>3.8801975125804082</v>
      </c>
      <c r="W1360" s="27">
        <f t="shared" si="196"/>
        <v>8.0000000000000004E-4</v>
      </c>
      <c r="X1360" s="27">
        <f t="shared" si="197"/>
        <v>1.1999999999999999E-3</v>
      </c>
      <c r="Y1360" s="3">
        <f>VLOOKUP(K1360,SSP!$B$2:$D$113,3,FALSE)</f>
        <v>0.47999999999999932</v>
      </c>
      <c r="Z1360" s="3">
        <f>EXP(Ferez!$B$8+Ferez!$B$9*LN(X1360)+Ferez!$B$10*LN(O1360)+Ferez!$B$11*LN(Y1360))</f>
        <v>1.1286664281193381</v>
      </c>
      <c r="AA1360" s="3">
        <f>EXP(Ferez!$C$8+Ferez!$C$9*LN(Z1360))</f>
        <v>0.82008741757608972</v>
      </c>
      <c r="AB1360" s="3">
        <f>Ferez!$D$8+Ferez!$D$9*Z1360+Ferez!$D$10*AA1360</f>
        <v>0.45167932017954932</v>
      </c>
      <c r="AC1360" s="3">
        <f t="shared" si="198"/>
        <v>2.4004331658749773</v>
      </c>
      <c r="AD1360" s="3">
        <f>AC1360*Ferez!$D$19</f>
        <v>1.2002165829374887</v>
      </c>
      <c r="AE1360" s="3">
        <f>(AD1360/1000)*(10000/Ferez!$D$21)</f>
        <v>3.0005414573437215E-2</v>
      </c>
      <c r="AF1360" s="3">
        <f t="shared" si="199"/>
        <v>1.5803457482988874</v>
      </c>
      <c r="AG1360" s="3">
        <f>AF1360*Ferez!$D$19</f>
        <v>0.7901728741494437</v>
      </c>
      <c r="AH1360" s="3">
        <f>(AG1360/1000)*(10000/Ferez!$D$21)</f>
        <v>1.9754321853736094E-2</v>
      </c>
      <c r="AI1360" s="3">
        <f>AE1360*Ferez!$D$20</f>
        <v>0.11001985343593645</v>
      </c>
    </row>
    <row r="1361" spans="1:35" x14ac:dyDescent="0.25">
      <c r="A1361" s="4">
        <v>2137</v>
      </c>
      <c r="B1361" s="21" t="s">
        <v>3522</v>
      </c>
      <c r="C1361" s="104">
        <v>6</v>
      </c>
      <c r="D1361" s="22" t="s">
        <v>3144</v>
      </c>
      <c r="E1361" s="100">
        <v>42719</v>
      </c>
      <c r="F1361" s="100">
        <v>44204</v>
      </c>
      <c r="G1361" s="105">
        <v>4.0999999999999996</v>
      </c>
      <c r="H1361" s="20" t="s">
        <v>3232</v>
      </c>
      <c r="I1361" s="20" t="s">
        <v>3233</v>
      </c>
      <c r="J1361" s="13">
        <v>3551</v>
      </c>
      <c r="K1361" t="s">
        <v>200</v>
      </c>
      <c r="L1361" t="s">
        <v>226</v>
      </c>
      <c r="M1361" s="20" t="str">
        <f t="shared" si="193"/>
        <v>S</v>
      </c>
      <c r="N1361" s="3">
        <v>3.8</v>
      </c>
      <c r="O1361" s="23">
        <f t="shared" si="194"/>
        <v>3.8</v>
      </c>
      <c r="P1361" s="3">
        <v>12</v>
      </c>
      <c r="Q1361" s="3">
        <f>VLOOKUP(J1361,Aux_H_adj!$X$2:$Y$922,2,FALSE)</f>
        <v>7.5</v>
      </c>
      <c r="R1361" s="3">
        <f>VLOOKUP(J1361,Aux_H_adj!$X$2:$Z$922,3,FALSE)</f>
        <v>12</v>
      </c>
      <c r="S1361" s="3">
        <f t="shared" si="191"/>
        <v>3.8197186342054881</v>
      </c>
      <c r="T1361" s="3">
        <v>20</v>
      </c>
      <c r="U1361" s="23">
        <f t="shared" si="195"/>
        <v>14.63</v>
      </c>
      <c r="V1361" s="3">
        <f t="shared" si="192"/>
        <v>4.656873634868858</v>
      </c>
      <c r="W1361" s="27">
        <f t="shared" si="196"/>
        <v>1.1000000000000001E-3</v>
      </c>
      <c r="X1361" s="27">
        <f t="shared" si="197"/>
        <v>1.6999999999999999E-3</v>
      </c>
      <c r="Y1361" s="3">
        <f>VLOOKUP(K1361,SSP!$B$2:$D$113,3,FALSE)</f>
        <v>0.45</v>
      </c>
      <c r="Z1361" s="3">
        <f>EXP(Ferez!$B$8+Ferez!$B$9*LN(X1361)+Ferez!$B$10*LN(O1361)+Ferez!$B$11*LN(Y1361))</f>
        <v>1.6158942356451407</v>
      </c>
      <c r="AA1361" s="3">
        <f>EXP(Ferez!$C$8+Ferez!$C$9*LN(Z1361))</f>
        <v>1.0702720596983901</v>
      </c>
      <c r="AB1361" s="3">
        <f>Ferez!$D$8+Ferez!$D$9*Z1361+Ferez!$D$10*AA1361</f>
        <v>0.49004229293951351</v>
      </c>
      <c r="AC1361" s="3">
        <f t="shared" si="198"/>
        <v>3.1762085882830444</v>
      </c>
      <c r="AD1361" s="3">
        <f>AC1361*Ferez!$D$19</f>
        <v>1.5881042941415222</v>
      </c>
      <c r="AE1361" s="3">
        <f>(AD1361/1000)*(10000/Ferez!$D$21)</f>
        <v>3.9702607353538054E-2</v>
      </c>
      <c r="AF1361" s="3">
        <f t="shared" si="199"/>
        <v>2.1059365285846541</v>
      </c>
      <c r="AG1361" s="3">
        <f>AF1361*Ferez!$D$19</f>
        <v>1.052968264292327</v>
      </c>
      <c r="AH1361" s="3">
        <f>(AG1361/1000)*(10000/Ferez!$D$21)</f>
        <v>2.6324206607308175E-2</v>
      </c>
      <c r="AI1361" s="3">
        <f>AE1361*Ferez!$D$20</f>
        <v>0.14557622696297287</v>
      </c>
    </row>
    <row r="1362" spans="1:35" x14ac:dyDescent="0.25">
      <c r="A1362" s="4">
        <v>2138</v>
      </c>
      <c r="B1362" s="21" t="s">
        <v>3522</v>
      </c>
      <c r="C1362" s="104">
        <v>6</v>
      </c>
      <c r="D1362" s="22" t="s">
        <v>3144</v>
      </c>
      <c r="E1362" s="100">
        <v>42719</v>
      </c>
      <c r="F1362" s="100">
        <v>44204</v>
      </c>
      <c r="G1362" s="105">
        <v>4.0999999999999996</v>
      </c>
      <c r="H1362" s="20" t="s">
        <v>3232</v>
      </c>
      <c r="I1362" s="20" t="s">
        <v>3234</v>
      </c>
      <c r="J1362" s="13">
        <v>3551</v>
      </c>
      <c r="K1362" t="s">
        <v>200</v>
      </c>
      <c r="L1362" t="s">
        <v>226</v>
      </c>
      <c r="M1362" s="20" t="str">
        <f t="shared" si="193"/>
        <v>S</v>
      </c>
      <c r="N1362" s="3">
        <v>3.8</v>
      </c>
      <c r="O1362" s="23">
        <f t="shared" si="194"/>
        <v>2.54</v>
      </c>
      <c r="P1362" s="3">
        <v>7.5</v>
      </c>
      <c r="Q1362" s="3">
        <f>VLOOKUP(J1362,Aux_H_adj!$X$2:$Y$922,2,FALSE)</f>
        <v>7.5</v>
      </c>
      <c r="R1362" s="3">
        <f>VLOOKUP(J1362,Aux_H_adj!$X$2:$Z$922,3,FALSE)</f>
        <v>12</v>
      </c>
      <c r="S1362" s="3">
        <f t="shared" si="191"/>
        <v>2.3873241463784303</v>
      </c>
      <c r="T1362" s="3">
        <v>20</v>
      </c>
      <c r="U1362" s="23">
        <f t="shared" si="195"/>
        <v>9.14</v>
      </c>
      <c r="V1362" s="3">
        <f t="shared" si="192"/>
        <v>2.909352359719847</v>
      </c>
      <c r="W1362" s="27">
        <f t="shared" si="196"/>
        <v>4.0000000000000002E-4</v>
      </c>
      <c r="X1362" s="27">
        <f t="shared" si="197"/>
        <v>6.9999999999999999E-4</v>
      </c>
      <c r="Y1362" s="3">
        <f>VLOOKUP(K1362,SSP!$B$2:$D$113,3,FALSE)</f>
        <v>0.45</v>
      </c>
      <c r="Z1362" s="3">
        <f>EXP(Ferez!$B$8+Ferez!$B$9*LN(X1362)+Ferez!$B$10*LN(O1362)+Ferez!$B$11*LN(Y1362))</f>
        <v>0.47431887660939248</v>
      </c>
      <c r="AA1362" s="3">
        <f>EXP(Ferez!$C$8+Ferez!$C$9*LN(Z1362))</f>
        <v>0.43103447393050809</v>
      </c>
      <c r="AB1362" s="3">
        <f>Ferez!$D$8+Ferez!$D$9*Z1362+Ferez!$D$10*AA1362</f>
        <v>0.40473217266943295</v>
      </c>
      <c r="AC1362" s="3">
        <f t="shared" si="198"/>
        <v>1.3100855232093336</v>
      </c>
      <c r="AD1362" s="3">
        <f>AC1362*Ferez!$D$19</f>
        <v>0.65504276160466679</v>
      </c>
      <c r="AE1362" s="3">
        <f>(AD1362/1000)*(10000/Ferez!$D$21)</f>
        <v>1.637606904011667E-2</v>
      </c>
      <c r="AF1362" s="3">
        <f t="shared" si="199"/>
        <v>0.87905104927882549</v>
      </c>
      <c r="AG1362" s="3">
        <f>AF1362*Ferez!$D$19</f>
        <v>0.43952552463941275</v>
      </c>
      <c r="AH1362" s="3">
        <f>(AG1362/1000)*(10000/Ferez!$D$21)</f>
        <v>1.098813811598532E-2</v>
      </c>
      <c r="AI1362" s="3">
        <f>AE1362*Ferez!$D$20</f>
        <v>6.0045586480427786E-2</v>
      </c>
    </row>
    <row r="1363" spans="1:35" x14ac:dyDescent="0.25">
      <c r="A1363" s="4">
        <v>2136</v>
      </c>
      <c r="B1363" s="21" t="s">
        <v>3522</v>
      </c>
      <c r="C1363" s="104">
        <v>6</v>
      </c>
      <c r="D1363" s="22" t="s">
        <v>3144</v>
      </c>
      <c r="E1363" s="100">
        <v>42719</v>
      </c>
      <c r="F1363" s="100">
        <v>44204</v>
      </c>
      <c r="G1363" s="105">
        <v>4.0999999999999996</v>
      </c>
      <c r="H1363" s="20" t="s">
        <v>3230</v>
      </c>
      <c r="I1363" s="20" t="s">
        <v>3231</v>
      </c>
      <c r="J1363" s="13">
        <v>3552</v>
      </c>
      <c r="K1363" t="s">
        <v>197</v>
      </c>
      <c r="L1363" t="s">
        <v>67</v>
      </c>
      <c r="M1363" s="20" t="str">
        <f t="shared" si="193"/>
        <v>N</v>
      </c>
      <c r="N1363" s="3">
        <v>8</v>
      </c>
      <c r="O1363" s="23">
        <f t="shared" si="194"/>
        <v>8</v>
      </c>
      <c r="P1363" s="3">
        <v>30.4</v>
      </c>
      <c r="Q1363" s="3">
        <f>VLOOKUP(J1363,Aux_H_adj!$X$2:$Y$922,2,FALSE)</f>
        <v>30.4</v>
      </c>
      <c r="R1363" s="3">
        <f>VLOOKUP(J1363,Aux_H_adj!$X$2:$Z$922,3,FALSE)</f>
        <v>30.4</v>
      </c>
      <c r="S1363" s="3">
        <f t="shared" si="191"/>
        <v>9.6766205399872369</v>
      </c>
      <c r="T1363" s="3">
        <v>40.5</v>
      </c>
      <c r="U1363" s="23">
        <f t="shared" si="195"/>
        <v>40.5</v>
      </c>
      <c r="V1363" s="3">
        <f t="shared" si="192"/>
        <v>12.891550390443523</v>
      </c>
      <c r="W1363" s="27">
        <f t="shared" si="196"/>
        <v>7.4000000000000003E-3</v>
      </c>
      <c r="X1363" s="27">
        <f t="shared" si="197"/>
        <v>1.3100000000000001E-2</v>
      </c>
      <c r="Y1363" s="3">
        <f>VLOOKUP(K1363,SSP!$B$2:$D$113,3,FALSE)</f>
        <v>0.41000000000000009</v>
      </c>
      <c r="Z1363" s="3">
        <f>EXP(Ferez!$B$8+Ferez!$B$9*LN(X1363)+Ferez!$B$10*LN(O1363)+Ferez!$B$11*LN(Y1363))</f>
        <v>20.698062007376038</v>
      </c>
      <c r="AA1363" s="3">
        <f>EXP(Ferez!$C$8+Ferez!$C$9*LN(Z1363))</f>
        <v>7.0996737551000288</v>
      </c>
      <c r="AB1363" s="3">
        <f>Ferez!$D$8+Ferez!$D$9*Z1363+Ferez!$D$10*AA1363</f>
        <v>2.3174847363626019</v>
      </c>
      <c r="AC1363" s="3">
        <f t="shared" si="198"/>
        <v>30.115220498838667</v>
      </c>
      <c r="AD1363" s="3">
        <f>AC1363*Ferez!$D$19</f>
        <v>15.057610249419334</v>
      </c>
      <c r="AE1363" s="3">
        <f>(AD1363/1000)*(10000/Ferez!$D$21)</f>
        <v>0.37644025623548333</v>
      </c>
      <c r="AF1363" s="3">
        <f t="shared" si="199"/>
        <v>23.015546743738639</v>
      </c>
      <c r="AG1363" s="3">
        <f>AF1363*Ferez!$D$19</f>
        <v>11.50777337186932</v>
      </c>
      <c r="AH1363" s="3">
        <f>(AG1363/1000)*(10000/Ferez!$D$21)</f>
        <v>0.28769433429673297</v>
      </c>
      <c r="AI1363" s="3">
        <f>AE1363*Ferez!$D$20</f>
        <v>1.3802809395301054</v>
      </c>
    </row>
    <row r="1364" spans="1:35" x14ac:dyDescent="0.25">
      <c r="A1364" s="4">
        <v>2134</v>
      </c>
      <c r="B1364" s="21" t="s">
        <v>3522</v>
      </c>
      <c r="C1364" s="104">
        <v>6</v>
      </c>
      <c r="D1364" s="22" t="s">
        <v>3144</v>
      </c>
      <c r="E1364" s="100">
        <v>42719</v>
      </c>
      <c r="F1364" s="100">
        <v>44204</v>
      </c>
      <c r="G1364" s="105">
        <v>4.0999999999999996</v>
      </c>
      <c r="H1364" s="20" t="s">
        <v>3227</v>
      </c>
      <c r="I1364" s="20" t="s">
        <v>3228</v>
      </c>
      <c r="J1364" s="13">
        <v>3553</v>
      </c>
      <c r="K1364" t="s">
        <v>110</v>
      </c>
      <c r="L1364" t="s">
        <v>109</v>
      </c>
      <c r="M1364" s="20" t="str">
        <f t="shared" si="193"/>
        <v>S</v>
      </c>
      <c r="N1364" s="3">
        <v>4.0999999999999996</v>
      </c>
      <c r="O1364" s="23">
        <f t="shared" si="194"/>
        <v>4.0999999999999996</v>
      </c>
      <c r="P1364" s="3">
        <v>17.8</v>
      </c>
      <c r="Q1364" s="3">
        <f>VLOOKUP(J1364,Aux_H_adj!$X$2:$Y$922,2,FALSE)</f>
        <v>13</v>
      </c>
      <c r="R1364" s="3">
        <f>VLOOKUP(J1364,Aux_H_adj!$X$2:$Z$922,3,FALSE)</f>
        <v>17.8</v>
      </c>
      <c r="S1364" s="3">
        <f t="shared" si="191"/>
        <v>5.6659159740714742</v>
      </c>
      <c r="T1364" s="3">
        <v>34.4</v>
      </c>
      <c r="U1364" s="23">
        <f t="shared" si="195"/>
        <v>21.7</v>
      </c>
      <c r="V1364" s="3">
        <f t="shared" si="192"/>
        <v>6.9073245301882578</v>
      </c>
      <c r="W1364" s="27">
        <f t="shared" si="196"/>
        <v>2.5000000000000001E-3</v>
      </c>
      <c r="X1364" s="27">
        <f t="shared" si="197"/>
        <v>3.7000000000000002E-3</v>
      </c>
      <c r="Y1364" s="3">
        <f>VLOOKUP(K1364,SSP!$B$2:$D$113,3,FALSE)</f>
        <v>0.34</v>
      </c>
      <c r="Z1364" s="3">
        <f>EXP(Ferez!$B$8+Ferez!$B$9*LN(X1364)+Ferez!$B$10*LN(O1364)+Ferez!$B$11*LN(Y1364))</f>
        <v>2.7218270461084084</v>
      </c>
      <c r="AA1364" s="3">
        <f>EXP(Ferez!$C$8+Ferez!$C$9*LN(Z1364))</f>
        <v>1.57583778241983</v>
      </c>
      <c r="AB1364" s="3">
        <f>Ferez!$D$8+Ferez!$D$9*Z1364+Ferez!$D$10*AA1364</f>
        <v>0.58249321134155752</v>
      </c>
      <c r="AC1364" s="3">
        <f t="shared" si="198"/>
        <v>4.8801580398697961</v>
      </c>
      <c r="AD1364" s="3">
        <f>AC1364*Ferez!$D$19</f>
        <v>2.4400790199348981</v>
      </c>
      <c r="AE1364" s="3">
        <f>(AD1364/1000)*(10000/Ferez!$D$21)</f>
        <v>6.1001975498372447E-2</v>
      </c>
      <c r="AF1364" s="3">
        <f t="shared" si="199"/>
        <v>3.3043202574499659</v>
      </c>
      <c r="AG1364" s="3">
        <f>AF1364*Ferez!$D$19</f>
        <v>1.652160128724983</v>
      </c>
      <c r="AH1364" s="3">
        <f>(AG1364/1000)*(10000/Ferez!$D$21)</f>
        <v>4.1304003218124573E-2</v>
      </c>
      <c r="AI1364" s="3">
        <f>AE1364*Ferez!$D$20</f>
        <v>0.22367391016069896</v>
      </c>
    </row>
    <row r="1365" spans="1:35" x14ac:dyDescent="0.25">
      <c r="A1365" s="4">
        <v>2135</v>
      </c>
      <c r="B1365" s="21" t="s">
        <v>3522</v>
      </c>
      <c r="C1365" s="104">
        <v>6</v>
      </c>
      <c r="D1365" s="22" t="s">
        <v>3144</v>
      </c>
      <c r="E1365" s="100">
        <v>42719</v>
      </c>
      <c r="F1365" s="100">
        <v>44204</v>
      </c>
      <c r="G1365" s="105">
        <v>4.0999999999999996</v>
      </c>
      <c r="H1365" s="20" t="s">
        <v>3227</v>
      </c>
      <c r="I1365" s="20" t="s">
        <v>3229</v>
      </c>
      <c r="J1365" s="13">
        <v>3553</v>
      </c>
      <c r="K1365" t="s">
        <v>110</v>
      </c>
      <c r="L1365" t="s">
        <v>109</v>
      </c>
      <c r="M1365" s="20" t="str">
        <f t="shared" si="193"/>
        <v>S</v>
      </c>
      <c r="N1365" s="3">
        <v>4.0999999999999996</v>
      </c>
      <c r="O1365" s="23">
        <f t="shared" si="194"/>
        <v>4.0999999999999996</v>
      </c>
      <c r="P1365" s="3">
        <v>13</v>
      </c>
      <c r="Q1365" s="3">
        <f>VLOOKUP(J1365,Aux_H_adj!$X$2:$Y$922,2,FALSE)</f>
        <v>13</v>
      </c>
      <c r="R1365" s="3">
        <f>VLOOKUP(J1365,Aux_H_adj!$X$2:$Z$922,3,FALSE)</f>
        <v>17.8</v>
      </c>
      <c r="S1365" s="3">
        <f t="shared" si="191"/>
        <v>4.1380285203892786</v>
      </c>
      <c r="T1365" s="3">
        <v>34.4</v>
      </c>
      <c r="U1365" s="23">
        <f t="shared" si="195"/>
        <v>15.85</v>
      </c>
      <c r="V1365" s="3">
        <f t="shared" si="192"/>
        <v>5.0452116960130819</v>
      </c>
      <c r="W1365" s="27">
        <f t="shared" si="196"/>
        <v>1.2999999999999999E-3</v>
      </c>
      <c r="X1365" s="27">
        <f t="shared" si="197"/>
        <v>2E-3</v>
      </c>
      <c r="Y1365" s="3">
        <f>VLOOKUP(K1365,SSP!$B$2:$D$113,3,FALSE)</f>
        <v>0.34</v>
      </c>
      <c r="Z1365" s="3">
        <f>EXP(Ferez!$B$8+Ferez!$B$9*LN(X1365)+Ferez!$B$10*LN(O1365)+Ferez!$B$11*LN(Y1365))</f>
        <v>1.5219461003892754</v>
      </c>
      <c r="AA1365" s="3">
        <f>EXP(Ferez!$C$8+Ferez!$C$9*LN(Z1365))</f>
        <v>1.0237474500597241</v>
      </c>
      <c r="AB1365" s="3">
        <f>Ferez!$D$8+Ferez!$D$9*Z1365+Ferez!$D$10*AA1365</f>
        <v>0.48249708466473534</v>
      </c>
      <c r="AC1365" s="3">
        <f t="shared" si="198"/>
        <v>3.0281906351137344</v>
      </c>
      <c r="AD1365" s="3">
        <f>AC1365*Ferez!$D$19</f>
        <v>1.5140953175568672</v>
      </c>
      <c r="AE1365" s="3">
        <f>(AD1365/1000)*(10000/Ferez!$D$21)</f>
        <v>3.785238293892168E-2</v>
      </c>
      <c r="AF1365" s="3">
        <f t="shared" si="199"/>
        <v>2.0044431850540105</v>
      </c>
      <c r="AG1365" s="3">
        <f>AF1365*Ferez!$D$19</f>
        <v>1.0022215925270053</v>
      </c>
      <c r="AH1365" s="3">
        <f>(AG1365/1000)*(10000/Ferez!$D$21)</f>
        <v>2.5055539813175133E-2</v>
      </c>
      <c r="AI1365" s="3">
        <f>AE1365*Ferez!$D$20</f>
        <v>0.13879207077604616</v>
      </c>
    </row>
    <row r="1366" spans="1:35" x14ac:dyDescent="0.25">
      <c r="A1366" s="4">
        <v>2129</v>
      </c>
      <c r="B1366" s="21" t="s">
        <v>3522</v>
      </c>
      <c r="C1366" s="104">
        <v>6</v>
      </c>
      <c r="D1366" s="22" t="s">
        <v>3144</v>
      </c>
      <c r="E1366" s="100">
        <v>42719</v>
      </c>
      <c r="F1366" s="100">
        <v>44204</v>
      </c>
      <c r="G1366" s="105">
        <v>4.0999999999999996</v>
      </c>
      <c r="H1366" s="20" t="s">
        <v>3221</v>
      </c>
      <c r="I1366" s="20" t="s">
        <v>3222</v>
      </c>
      <c r="J1366" s="13">
        <v>3554</v>
      </c>
      <c r="K1366" t="s">
        <v>173</v>
      </c>
      <c r="L1366" t="s">
        <v>172</v>
      </c>
      <c r="M1366" s="20" t="str">
        <f t="shared" si="193"/>
        <v>S</v>
      </c>
      <c r="N1366" s="3">
        <v>3.8</v>
      </c>
      <c r="O1366" s="23">
        <f t="shared" si="194"/>
        <v>3.8</v>
      </c>
      <c r="P1366" s="3">
        <v>15.7</v>
      </c>
      <c r="Q1366" s="3">
        <f>VLOOKUP(J1366,Aux_H_adj!$X$2:$Y$922,2,FALSE)</f>
        <v>8.1999999999999993</v>
      </c>
      <c r="R1366" s="3">
        <f>VLOOKUP(J1366,Aux_H_adj!$X$2:$Z$922,3,FALSE)</f>
        <v>15.7</v>
      </c>
      <c r="S1366" s="3">
        <f t="shared" si="191"/>
        <v>4.9974652130855137</v>
      </c>
      <c r="T1366" s="3">
        <v>40</v>
      </c>
      <c r="U1366" s="23">
        <f t="shared" si="195"/>
        <v>19.14</v>
      </c>
      <c r="V1366" s="3">
        <f t="shared" si="192"/>
        <v>6.092451221557754</v>
      </c>
      <c r="W1366" s="27">
        <f t="shared" si="196"/>
        <v>2E-3</v>
      </c>
      <c r="X1366" s="27">
        <f t="shared" si="197"/>
        <v>2.8999999999999998E-3</v>
      </c>
      <c r="Y1366" s="3">
        <f>VLOOKUP(K1366,SSP!$B$2:$D$113,3,FALSE)</f>
        <v>0.47999999999999932</v>
      </c>
      <c r="Z1366" s="3">
        <f>EXP(Ferez!$B$8+Ferez!$B$9*LN(X1366)+Ferez!$B$10*LN(O1366)+Ferez!$B$11*LN(Y1366))</f>
        <v>2.8591841893585772</v>
      </c>
      <c r="AA1366" s="3">
        <f>EXP(Ferez!$C$8+Ferez!$C$9*LN(Z1366))</f>
        <v>1.6344664894828702</v>
      </c>
      <c r="AB1366" s="3">
        <f>Ferez!$D$8+Ferez!$D$9*Z1366+Ferez!$D$10*AA1366</f>
        <v>0.59433454640978556</v>
      </c>
      <c r="AC1366" s="3">
        <f t="shared" si="198"/>
        <v>5.0879852252512334</v>
      </c>
      <c r="AD1366" s="3">
        <f>AC1366*Ferez!$D$19</f>
        <v>2.5439926126256167</v>
      </c>
      <c r="AE1366" s="3">
        <f>(AD1366/1000)*(10000/Ferez!$D$21)</f>
        <v>6.3599815315640421E-2</v>
      </c>
      <c r="AF1366" s="3">
        <f t="shared" si="199"/>
        <v>3.4535187357683625</v>
      </c>
      <c r="AG1366" s="3">
        <f>AF1366*Ferez!$D$19</f>
        <v>1.7267593678841813</v>
      </c>
      <c r="AH1366" s="3">
        <f>(AG1366/1000)*(10000/Ferez!$D$21)</f>
        <v>4.3168984197104535E-2</v>
      </c>
      <c r="AI1366" s="3">
        <f>AE1366*Ferez!$D$20</f>
        <v>0.23319932282401487</v>
      </c>
    </row>
    <row r="1367" spans="1:35" x14ac:dyDescent="0.25">
      <c r="A1367" s="4">
        <v>2130</v>
      </c>
      <c r="B1367" s="21" t="s">
        <v>3522</v>
      </c>
      <c r="C1367" s="104">
        <v>6</v>
      </c>
      <c r="D1367" s="22" t="s">
        <v>3144</v>
      </c>
      <c r="E1367" s="100">
        <v>42719</v>
      </c>
      <c r="F1367" s="100">
        <v>44204</v>
      </c>
      <c r="G1367" s="105">
        <v>4.0999999999999996</v>
      </c>
      <c r="H1367" s="20" t="s">
        <v>3221</v>
      </c>
      <c r="I1367" s="20" t="s">
        <v>3223</v>
      </c>
      <c r="J1367" s="13">
        <v>3554</v>
      </c>
      <c r="K1367" t="s">
        <v>173</v>
      </c>
      <c r="L1367" t="s">
        <v>172</v>
      </c>
      <c r="M1367" s="20" t="str">
        <f t="shared" si="193"/>
        <v>S</v>
      </c>
      <c r="N1367" s="3">
        <v>3.8</v>
      </c>
      <c r="O1367" s="23">
        <f t="shared" si="194"/>
        <v>3.8</v>
      </c>
      <c r="P1367" s="3">
        <v>14</v>
      </c>
      <c r="Q1367" s="3">
        <f>VLOOKUP(J1367,Aux_H_adj!$X$2:$Y$922,2,FALSE)</f>
        <v>8.1999999999999993</v>
      </c>
      <c r="R1367" s="3">
        <f>VLOOKUP(J1367,Aux_H_adj!$X$2:$Z$922,3,FALSE)</f>
        <v>15.7</v>
      </c>
      <c r="S1367" s="3">
        <f t="shared" si="191"/>
        <v>4.45633840657307</v>
      </c>
      <c r="T1367" s="3">
        <v>40</v>
      </c>
      <c r="U1367" s="23">
        <f t="shared" si="195"/>
        <v>17.07</v>
      </c>
      <c r="V1367" s="3">
        <f t="shared" si="192"/>
        <v>5.4335497571573068</v>
      </c>
      <c r="W1367" s="27">
        <f t="shared" si="196"/>
        <v>1.6000000000000001E-3</v>
      </c>
      <c r="X1367" s="27">
        <f t="shared" si="197"/>
        <v>2.3E-3</v>
      </c>
      <c r="Y1367" s="3">
        <f>VLOOKUP(K1367,SSP!$B$2:$D$113,3,FALSE)</f>
        <v>0.47999999999999932</v>
      </c>
      <c r="Z1367" s="3">
        <f>EXP(Ferez!$B$8+Ferez!$B$9*LN(X1367)+Ferez!$B$10*LN(O1367)+Ferez!$B$11*LN(Y1367))</f>
        <v>2.2967560595416341</v>
      </c>
      <c r="AA1367" s="3">
        <f>EXP(Ferez!$C$8+Ferez!$C$9*LN(Z1367))</f>
        <v>1.3892949137902666</v>
      </c>
      <c r="AB1367" s="3">
        <f>Ferez!$D$8+Ferez!$D$9*Z1367+Ferez!$D$10*AA1367</f>
        <v>0.54628895541721956</v>
      </c>
      <c r="AC1367" s="3">
        <f t="shared" si="198"/>
        <v>4.2323399287491199</v>
      </c>
      <c r="AD1367" s="3">
        <f>AC1367*Ferez!$D$19</f>
        <v>2.11616996437456</v>
      </c>
      <c r="AE1367" s="3">
        <f>(AD1367/1000)*(10000/Ferez!$D$21)</f>
        <v>5.2904249109363997E-2</v>
      </c>
      <c r="AF1367" s="3">
        <f t="shared" si="199"/>
        <v>2.8430450149588538</v>
      </c>
      <c r="AG1367" s="3">
        <f>AF1367*Ferez!$D$19</f>
        <v>1.4215225074794269</v>
      </c>
      <c r="AH1367" s="3">
        <f>(AG1367/1000)*(10000/Ferez!$D$21)</f>
        <v>3.5538062686985672E-2</v>
      </c>
      <c r="AI1367" s="3">
        <f>AE1367*Ferez!$D$20</f>
        <v>0.19398224673433465</v>
      </c>
    </row>
    <row r="1368" spans="1:35" x14ac:dyDescent="0.25">
      <c r="A1368" s="4">
        <v>2131</v>
      </c>
      <c r="B1368" s="21" t="s">
        <v>3522</v>
      </c>
      <c r="C1368" s="104">
        <v>6</v>
      </c>
      <c r="D1368" s="22" t="s">
        <v>3144</v>
      </c>
      <c r="E1368" s="100">
        <v>42719</v>
      </c>
      <c r="F1368" s="100">
        <v>44204</v>
      </c>
      <c r="G1368" s="105">
        <v>4.0999999999999996</v>
      </c>
      <c r="H1368" s="20" t="s">
        <v>3221</v>
      </c>
      <c r="I1368" s="20" t="s">
        <v>3224</v>
      </c>
      <c r="J1368" s="13">
        <v>3554</v>
      </c>
      <c r="K1368" t="s">
        <v>173</v>
      </c>
      <c r="L1368" t="s">
        <v>172</v>
      </c>
      <c r="M1368" s="20" t="str">
        <f t="shared" si="193"/>
        <v>S</v>
      </c>
      <c r="N1368" s="3">
        <v>3.8</v>
      </c>
      <c r="O1368" s="23">
        <f t="shared" si="194"/>
        <v>2.82</v>
      </c>
      <c r="P1368" s="3">
        <v>8.1999999999999993</v>
      </c>
      <c r="Q1368" s="3">
        <f>VLOOKUP(J1368,Aux_H_adj!$X$2:$Y$922,2,FALSE)</f>
        <v>8.1999999999999993</v>
      </c>
      <c r="R1368" s="3">
        <f>VLOOKUP(J1368,Aux_H_adj!$X$2:$Z$922,3,FALSE)</f>
        <v>15.7</v>
      </c>
      <c r="S1368" s="3">
        <f t="shared" si="191"/>
        <v>2.6101410667070835</v>
      </c>
      <c r="T1368" s="3">
        <v>40</v>
      </c>
      <c r="U1368" s="23">
        <f t="shared" si="195"/>
        <v>10</v>
      </c>
      <c r="V1368" s="3">
        <f t="shared" si="192"/>
        <v>3.183098861837907</v>
      </c>
      <c r="W1368" s="27">
        <f t="shared" si="196"/>
        <v>5.0000000000000001E-4</v>
      </c>
      <c r="X1368" s="27">
        <f t="shared" si="197"/>
        <v>8.0000000000000004E-4</v>
      </c>
      <c r="Y1368" s="3">
        <f>VLOOKUP(K1368,SSP!$B$2:$D$113,3,FALSE)</f>
        <v>0.47999999999999932</v>
      </c>
      <c r="Z1368" s="3">
        <f>EXP(Ferez!$B$8+Ferez!$B$9*LN(X1368)+Ferez!$B$10*LN(O1368)+Ferez!$B$11*LN(Y1368))</f>
        <v>0.63560323262756024</v>
      </c>
      <c r="AA1368" s="3">
        <f>EXP(Ferez!$C$8+Ferez!$C$9*LN(Z1368))</f>
        <v>0.53558454166379554</v>
      </c>
      <c r="AB1368" s="3">
        <f>Ferez!$D$8+Ferez!$D$9*Z1368+Ferez!$D$10*AA1368</f>
        <v>0.41555745446326375</v>
      </c>
      <c r="AC1368" s="3">
        <f t="shared" si="198"/>
        <v>1.5867452287546193</v>
      </c>
      <c r="AD1368" s="3">
        <f>AC1368*Ferez!$D$19</f>
        <v>0.79337261437730966</v>
      </c>
      <c r="AE1368" s="3">
        <f>(AD1368/1000)*(10000/Ferez!$D$21)</f>
        <v>1.9834315359432742E-2</v>
      </c>
      <c r="AF1368" s="3">
        <f t="shared" si="199"/>
        <v>1.0511606870908241</v>
      </c>
      <c r="AG1368" s="3">
        <f>AF1368*Ferez!$D$19</f>
        <v>0.52558034354541205</v>
      </c>
      <c r="AH1368" s="3">
        <f>(AG1368/1000)*(10000/Ferez!$D$21)</f>
        <v>1.3139508588635301E-2</v>
      </c>
      <c r="AI1368" s="3">
        <f>AE1368*Ferez!$D$20</f>
        <v>7.2725822984586713E-2</v>
      </c>
    </row>
    <row r="1369" spans="1:35" x14ac:dyDescent="0.25">
      <c r="A1369" s="4">
        <v>2132</v>
      </c>
      <c r="B1369" s="21" t="s">
        <v>3522</v>
      </c>
      <c r="C1369" s="104">
        <v>6</v>
      </c>
      <c r="D1369" s="22" t="s">
        <v>3144</v>
      </c>
      <c r="E1369" s="100">
        <v>42719</v>
      </c>
      <c r="F1369" s="100">
        <v>44204</v>
      </c>
      <c r="G1369" s="105">
        <v>4.0999999999999996</v>
      </c>
      <c r="H1369" s="20" t="s">
        <v>3221</v>
      </c>
      <c r="I1369" s="20" t="s">
        <v>3225</v>
      </c>
      <c r="J1369" s="13">
        <v>3554</v>
      </c>
      <c r="K1369" t="s">
        <v>173</v>
      </c>
      <c r="L1369" t="s">
        <v>172</v>
      </c>
      <c r="M1369" s="20" t="str">
        <f t="shared" si="193"/>
        <v>S</v>
      </c>
      <c r="N1369" s="3">
        <v>3.8</v>
      </c>
      <c r="O1369" s="23">
        <f t="shared" si="194"/>
        <v>3.8</v>
      </c>
      <c r="P1369" s="3">
        <v>14.3</v>
      </c>
      <c r="Q1369" s="3">
        <f>VLOOKUP(J1369,Aux_H_adj!$X$2:$Y$922,2,FALSE)</f>
        <v>8.1999999999999993</v>
      </c>
      <c r="R1369" s="3">
        <f>VLOOKUP(J1369,Aux_H_adj!$X$2:$Z$922,3,FALSE)</f>
        <v>15.7</v>
      </c>
      <c r="S1369" s="3">
        <f t="shared" si="191"/>
        <v>4.5518313724282073</v>
      </c>
      <c r="T1369" s="3">
        <v>40</v>
      </c>
      <c r="U1369" s="23">
        <f t="shared" si="195"/>
        <v>17.43</v>
      </c>
      <c r="V1369" s="3">
        <f t="shared" si="192"/>
        <v>5.5481413161834716</v>
      </c>
      <c r="W1369" s="27">
        <f t="shared" si="196"/>
        <v>1.6000000000000001E-3</v>
      </c>
      <c r="X1369" s="27">
        <f t="shared" si="197"/>
        <v>2.3999999999999998E-3</v>
      </c>
      <c r="Y1369" s="3">
        <f>VLOOKUP(K1369,SSP!$B$2:$D$113,3,FALSE)</f>
        <v>0.47999999999999932</v>
      </c>
      <c r="Z1369" s="3">
        <f>EXP(Ferez!$B$8+Ferez!$B$9*LN(X1369)+Ferez!$B$10*LN(O1369)+Ferez!$B$11*LN(Y1369))</f>
        <v>2.391005528118026</v>
      </c>
      <c r="AA1369" s="3">
        <f>EXP(Ferez!$C$8+Ferez!$C$9*LN(Z1369))</f>
        <v>1.4313751663530889</v>
      </c>
      <c r="AB1369" s="3">
        <f>Ferez!$D$8+Ferez!$D$9*Z1369+Ferez!$D$10*AA1369</f>
        <v>0.55425442317083506</v>
      </c>
      <c r="AC1369" s="3">
        <f t="shared" si="198"/>
        <v>4.3766351176419498</v>
      </c>
      <c r="AD1369" s="3">
        <f>AC1369*Ferez!$D$19</f>
        <v>2.1883175588209749</v>
      </c>
      <c r="AE1369" s="3">
        <f>(AD1369/1000)*(10000/Ferez!$D$21)</f>
        <v>5.4707938970524367E-2</v>
      </c>
      <c r="AF1369" s="3">
        <f t="shared" si="199"/>
        <v>2.9452599512888611</v>
      </c>
      <c r="AG1369" s="3">
        <f>AF1369*Ferez!$D$19</f>
        <v>1.4726299756444305</v>
      </c>
      <c r="AH1369" s="3">
        <f>(AG1369/1000)*(10000/Ferez!$D$21)</f>
        <v>3.6815749391110764E-2</v>
      </c>
      <c r="AI1369" s="3">
        <f>AE1369*Ferez!$D$20</f>
        <v>0.20059577622525601</v>
      </c>
    </row>
    <row r="1370" spans="1:35" x14ac:dyDescent="0.25">
      <c r="A1370" s="4">
        <v>2133</v>
      </c>
      <c r="B1370" s="21" t="s">
        <v>3522</v>
      </c>
      <c r="C1370" s="104">
        <v>6</v>
      </c>
      <c r="D1370" s="22" t="s">
        <v>3144</v>
      </c>
      <c r="E1370" s="100">
        <v>42719</v>
      </c>
      <c r="F1370" s="100">
        <v>44204</v>
      </c>
      <c r="G1370" s="105">
        <v>4.0999999999999996</v>
      </c>
      <c r="H1370" s="20" t="s">
        <v>3221</v>
      </c>
      <c r="I1370" s="20" t="s">
        <v>3226</v>
      </c>
      <c r="J1370" s="13">
        <v>3554</v>
      </c>
      <c r="K1370" t="s">
        <v>173</v>
      </c>
      <c r="L1370" t="s">
        <v>172</v>
      </c>
      <c r="M1370" s="20" t="str">
        <f t="shared" si="193"/>
        <v>S</v>
      </c>
      <c r="N1370" s="3">
        <v>3.8</v>
      </c>
      <c r="O1370" s="23">
        <f t="shared" si="194"/>
        <v>3.74</v>
      </c>
      <c r="P1370" s="3">
        <v>11</v>
      </c>
      <c r="Q1370" s="3">
        <f>VLOOKUP(J1370,Aux_H_adj!$X$2:$Y$922,2,FALSE)</f>
        <v>8.1999999999999993</v>
      </c>
      <c r="R1370" s="3">
        <f>VLOOKUP(J1370,Aux_H_adj!$X$2:$Z$922,3,FALSE)</f>
        <v>15.7</v>
      </c>
      <c r="S1370" s="3">
        <f t="shared" si="191"/>
        <v>3.5014087480216975</v>
      </c>
      <c r="T1370" s="3">
        <v>40</v>
      </c>
      <c r="U1370" s="23">
        <f t="shared" si="195"/>
        <v>13.41</v>
      </c>
      <c r="V1370" s="3">
        <f t="shared" si="192"/>
        <v>4.2685355737246331</v>
      </c>
      <c r="W1370" s="27">
        <f t="shared" si="196"/>
        <v>1E-3</v>
      </c>
      <c r="X1370" s="27">
        <f t="shared" si="197"/>
        <v>1.4E-3</v>
      </c>
      <c r="Y1370" s="3">
        <f>VLOOKUP(K1370,SSP!$B$2:$D$113,3,FALSE)</f>
        <v>0.47999999999999932</v>
      </c>
      <c r="Z1370" s="3">
        <f>EXP(Ferez!$B$8+Ferez!$B$9*LN(X1370)+Ferez!$B$10*LN(O1370)+Ferez!$B$11*LN(Y1370))</f>
        <v>1.4149474807249149</v>
      </c>
      <c r="AA1370" s="3">
        <f>EXP(Ferez!$C$8+Ferez!$C$9*LN(Z1370))</f>
        <v>0.96984613735128522</v>
      </c>
      <c r="AB1370" s="3">
        <f>Ferez!$D$8+Ferez!$D$9*Z1370+Ferez!$D$10*AA1370</f>
        <v>0.4739825556415439</v>
      </c>
      <c r="AC1370" s="3">
        <f t="shared" si="198"/>
        <v>2.858776173717744</v>
      </c>
      <c r="AD1370" s="3">
        <f>AC1370*Ferez!$D$19</f>
        <v>1.429388086858872</v>
      </c>
      <c r="AE1370" s="3">
        <f>(AD1370/1000)*(10000/Ferez!$D$21)</f>
        <v>3.5734702171471802E-2</v>
      </c>
      <c r="AF1370" s="3">
        <f t="shared" si="199"/>
        <v>1.888930036366459</v>
      </c>
      <c r="AG1370" s="3">
        <f>AF1370*Ferez!$D$19</f>
        <v>0.94446501818322948</v>
      </c>
      <c r="AH1370" s="3">
        <f>(AG1370/1000)*(10000/Ferez!$D$21)</f>
        <v>2.3611625454580738E-2</v>
      </c>
      <c r="AI1370" s="3">
        <f>AE1370*Ferez!$D$20</f>
        <v>0.13102724129539661</v>
      </c>
    </row>
    <row r="1371" spans="1:35" x14ac:dyDescent="0.25">
      <c r="A1371" s="4">
        <v>2126</v>
      </c>
      <c r="B1371" s="21" t="s">
        <v>3522</v>
      </c>
      <c r="C1371" s="104">
        <v>6</v>
      </c>
      <c r="D1371" s="22" t="s">
        <v>3144</v>
      </c>
      <c r="E1371" s="100">
        <v>42719</v>
      </c>
      <c r="F1371" s="100">
        <v>44204</v>
      </c>
      <c r="G1371" s="105">
        <v>4.0999999999999996</v>
      </c>
      <c r="H1371" s="20" t="s">
        <v>3217</v>
      </c>
      <c r="I1371" s="20" t="s">
        <v>3218</v>
      </c>
      <c r="J1371" s="13">
        <v>3555</v>
      </c>
      <c r="K1371" t="s">
        <v>79</v>
      </c>
      <c r="L1371" t="s">
        <v>78</v>
      </c>
      <c r="M1371" s="20" t="str">
        <f t="shared" si="193"/>
        <v>S</v>
      </c>
      <c r="N1371" s="3">
        <v>6.5</v>
      </c>
      <c r="O1371" s="23">
        <f t="shared" si="194"/>
        <v>6.5</v>
      </c>
      <c r="P1371" s="3">
        <v>26.8</v>
      </c>
      <c r="Q1371" s="3">
        <f>VLOOKUP(J1371,Aux_H_adj!$X$2:$Y$922,2,FALSE)</f>
        <v>26.8</v>
      </c>
      <c r="R1371" s="3">
        <f>VLOOKUP(J1371,Aux_H_adj!$X$2:$Z$922,3,FALSE)</f>
        <v>38</v>
      </c>
      <c r="S1371" s="3">
        <f t="shared" si="191"/>
        <v>8.5307049497255907</v>
      </c>
      <c r="T1371" s="3">
        <v>81.599999999999994</v>
      </c>
      <c r="U1371" s="23">
        <f t="shared" si="195"/>
        <v>32.67</v>
      </c>
      <c r="V1371" s="3">
        <f t="shared" si="192"/>
        <v>10.399183981624443</v>
      </c>
      <c r="W1371" s="27">
        <f t="shared" si="196"/>
        <v>5.7000000000000002E-3</v>
      </c>
      <c r="X1371" s="27">
        <f t="shared" si="197"/>
        <v>8.5000000000000006E-3</v>
      </c>
      <c r="Y1371" s="3">
        <f>VLOOKUP(K1371,SSP!$B$2:$D$113,3,FALSE)</f>
        <v>0.31000000000000155</v>
      </c>
      <c r="Z1371" s="3">
        <f>EXP(Ferez!$B$8+Ferez!$B$9*LN(X1371)+Ferez!$B$10*LN(O1371)+Ferez!$B$11*LN(Y1371))</f>
        <v>8.4644626176431039</v>
      </c>
      <c r="AA1371" s="3">
        <f>EXP(Ferez!$C$8+Ferez!$C$9*LN(Z1371))</f>
        <v>3.6568653163707245</v>
      </c>
      <c r="AB1371" s="3">
        <f>Ferez!$D$8+Ferez!$D$9*Z1371+Ferez!$D$10*AA1371</f>
        <v>1.1094686190187943</v>
      </c>
      <c r="AC1371" s="3">
        <f t="shared" si="198"/>
        <v>13.230796553032624</v>
      </c>
      <c r="AD1371" s="3">
        <f>AC1371*Ferez!$D$19</f>
        <v>6.615398276516312</v>
      </c>
      <c r="AE1371" s="3">
        <f>(AD1371/1000)*(10000/Ferez!$D$21)</f>
        <v>0.1653849569129078</v>
      </c>
      <c r="AF1371" s="3">
        <f t="shared" si="199"/>
        <v>9.5739312366618989</v>
      </c>
      <c r="AG1371" s="3">
        <f>AF1371*Ferez!$D$19</f>
        <v>4.7869656183309495</v>
      </c>
      <c r="AH1371" s="3">
        <f>(AG1371/1000)*(10000/Ferez!$D$21)</f>
        <v>0.11967414045827374</v>
      </c>
      <c r="AI1371" s="3">
        <f>AE1371*Ferez!$D$20</f>
        <v>0.60641150868066196</v>
      </c>
    </row>
    <row r="1372" spans="1:35" x14ac:dyDescent="0.25">
      <c r="A1372" s="4">
        <v>2127</v>
      </c>
      <c r="B1372" s="21" t="s">
        <v>3522</v>
      </c>
      <c r="C1372" s="104">
        <v>6</v>
      </c>
      <c r="D1372" s="22" t="s">
        <v>3144</v>
      </c>
      <c r="E1372" s="100">
        <v>42719</v>
      </c>
      <c r="F1372" s="100">
        <v>44204</v>
      </c>
      <c r="G1372" s="105">
        <v>4.0999999999999996</v>
      </c>
      <c r="H1372" s="20" t="s">
        <v>3217</v>
      </c>
      <c r="I1372" s="20" t="s">
        <v>3219</v>
      </c>
      <c r="J1372" s="13">
        <v>3555</v>
      </c>
      <c r="K1372" t="s">
        <v>79</v>
      </c>
      <c r="L1372" t="s">
        <v>78</v>
      </c>
      <c r="M1372" s="20" t="str">
        <f t="shared" si="193"/>
        <v>S</v>
      </c>
      <c r="N1372" s="3">
        <v>6.5</v>
      </c>
      <c r="O1372" s="23">
        <f t="shared" si="194"/>
        <v>6.5</v>
      </c>
      <c r="P1372" s="3">
        <v>38</v>
      </c>
      <c r="Q1372" s="3">
        <f>VLOOKUP(J1372,Aux_H_adj!$X$2:$Y$922,2,FALSE)</f>
        <v>26.8</v>
      </c>
      <c r="R1372" s="3">
        <f>VLOOKUP(J1372,Aux_H_adj!$X$2:$Z$922,3,FALSE)</f>
        <v>38</v>
      </c>
      <c r="S1372" s="3">
        <f t="shared" si="191"/>
        <v>12.095775674984045</v>
      </c>
      <c r="T1372" s="3">
        <v>81.599999999999994</v>
      </c>
      <c r="U1372" s="23">
        <f t="shared" si="195"/>
        <v>46.33</v>
      </c>
      <c r="V1372" s="3">
        <f t="shared" si="192"/>
        <v>14.747297026895021</v>
      </c>
      <c r="W1372" s="27">
        <f t="shared" si="196"/>
        <v>1.15E-2</v>
      </c>
      <c r="X1372" s="27">
        <f t="shared" si="197"/>
        <v>1.7100000000000001E-2</v>
      </c>
      <c r="Y1372" s="3">
        <f>VLOOKUP(K1372,SSP!$B$2:$D$113,3,FALSE)</f>
        <v>0.31000000000000155</v>
      </c>
      <c r="Z1372" s="3">
        <f>EXP(Ferez!$B$8+Ferez!$B$9*LN(X1372)+Ferez!$B$10*LN(O1372)+Ferez!$B$11*LN(Y1372))</f>
        <v>16.385572359988149</v>
      </c>
      <c r="AA1372" s="3">
        <f>EXP(Ferez!$C$8+Ferez!$C$9*LN(Z1372))</f>
        <v>5.9696948271826322</v>
      </c>
      <c r="AB1372" s="3">
        <f>Ferez!$D$8+Ferez!$D$9*Z1372+Ferez!$D$10*AA1372</f>
        <v>1.8844321680024554</v>
      </c>
      <c r="AC1372" s="3">
        <f t="shared" si="198"/>
        <v>24.239699355173236</v>
      </c>
      <c r="AD1372" s="3">
        <f>AC1372*Ferez!$D$19</f>
        <v>12.119849677586618</v>
      </c>
      <c r="AE1372" s="3">
        <f>(AD1372/1000)*(10000/Ferez!$D$21)</f>
        <v>0.30299624193966546</v>
      </c>
      <c r="AF1372" s="3">
        <f t="shared" si="199"/>
        <v>18.270004527990604</v>
      </c>
      <c r="AG1372" s="3">
        <f>AF1372*Ferez!$D$19</f>
        <v>9.1350022639953021</v>
      </c>
      <c r="AH1372" s="3">
        <f>(AG1372/1000)*(10000/Ferez!$D$21)</f>
        <v>0.22837505659988258</v>
      </c>
      <c r="AI1372" s="3">
        <f>AE1372*Ferez!$D$20</f>
        <v>1.1109862204454399</v>
      </c>
    </row>
    <row r="1373" spans="1:35" x14ac:dyDescent="0.25">
      <c r="A1373" s="4">
        <v>2128</v>
      </c>
      <c r="B1373" s="21" t="s">
        <v>3522</v>
      </c>
      <c r="C1373" s="104">
        <v>6</v>
      </c>
      <c r="D1373" s="22" t="s">
        <v>3144</v>
      </c>
      <c r="E1373" s="100">
        <v>42719</v>
      </c>
      <c r="F1373" s="100">
        <v>44204</v>
      </c>
      <c r="G1373" s="105">
        <v>4.0999999999999996</v>
      </c>
      <c r="H1373" s="20" t="s">
        <v>3217</v>
      </c>
      <c r="I1373" s="20" t="s">
        <v>3220</v>
      </c>
      <c r="J1373" s="13">
        <v>3555</v>
      </c>
      <c r="K1373" t="s">
        <v>79</v>
      </c>
      <c r="L1373" t="s">
        <v>78</v>
      </c>
      <c r="M1373" s="20" t="str">
        <f t="shared" si="193"/>
        <v>S</v>
      </c>
      <c r="N1373" s="3">
        <v>6.5</v>
      </c>
      <c r="O1373" s="23">
        <f t="shared" si="194"/>
        <v>6.5</v>
      </c>
      <c r="P1373" s="3">
        <v>28.7</v>
      </c>
      <c r="Q1373" s="3">
        <f>VLOOKUP(J1373,Aux_H_adj!$X$2:$Y$922,2,FALSE)</f>
        <v>26.8</v>
      </c>
      <c r="R1373" s="3">
        <f>VLOOKUP(J1373,Aux_H_adj!$X$2:$Z$922,3,FALSE)</f>
        <v>38</v>
      </c>
      <c r="S1373" s="3">
        <f t="shared" si="191"/>
        <v>9.1354937334747923</v>
      </c>
      <c r="T1373" s="3">
        <v>81.599999999999994</v>
      </c>
      <c r="U1373" s="23">
        <f t="shared" si="195"/>
        <v>34.99</v>
      </c>
      <c r="V1373" s="3">
        <f t="shared" si="192"/>
        <v>11.137662917570836</v>
      </c>
      <c r="W1373" s="27">
        <f t="shared" si="196"/>
        <v>6.6E-3</v>
      </c>
      <c r="X1373" s="27">
        <f t="shared" si="197"/>
        <v>9.7000000000000003E-3</v>
      </c>
      <c r="Y1373" s="3">
        <f>VLOOKUP(K1373,SSP!$B$2:$D$113,3,FALSE)</f>
        <v>0.31000000000000155</v>
      </c>
      <c r="Z1373" s="3">
        <f>EXP(Ferez!$B$8+Ferez!$B$9*LN(X1373)+Ferez!$B$10*LN(O1373)+Ferez!$B$11*LN(Y1373))</f>
        <v>9.5894644665812478</v>
      </c>
      <c r="AA1373" s="3">
        <f>EXP(Ferez!$C$8+Ferez!$C$9*LN(Z1373))</f>
        <v>4.0116219787650174</v>
      </c>
      <c r="AB1373" s="3">
        <f>Ferez!$D$8+Ferez!$D$9*Z1373+Ferez!$D$10*AA1373</f>
        <v>1.2172679770250396</v>
      </c>
      <c r="AC1373" s="3">
        <f t="shared" si="198"/>
        <v>14.818354422371305</v>
      </c>
      <c r="AD1373" s="3">
        <f>AC1373*Ferez!$D$19</f>
        <v>7.4091772111856526</v>
      </c>
      <c r="AE1373" s="3">
        <f>(AD1373/1000)*(10000/Ferez!$D$21)</f>
        <v>0.18522943027964131</v>
      </c>
      <c r="AF1373" s="3">
        <f t="shared" si="199"/>
        <v>10.806732443606288</v>
      </c>
      <c r="AG1373" s="3">
        <f>AF1373*Ferez!$D$19</f>
        <v>5.403366221803144</v>
      </c>
      <c r="AH1373" s="3">
        <f>(AG1373/1000)*(10000/Ferez!$D$21)</f>
        <v>0.1350841555450786</v>
      </c>
      <c r="AI1373" s="3">
        <f>AE1373*Ferez!$D$20</f>
        <v>0.67917457769201817</v>
      </c>
    </row>
    <row r="1374" spans="1:35" x14ac:dyDescent="0.25">
      <c r="A1374" s="4">
        <v>2121</v>
      </c>
      <c r="B1374" s="21" t="s">
        <v>3522</v>
      </c>
      <c r="C1374" s="104">
        <v>6</v>
      </c>
      <c r="D1374" s="22" t="s">
        <v>3144</v>
      </c>
      <c r="E1374" s="100">
        <v>42719</v>
      </c>
      <c r="F1374" s="100">
        <v>44204</v>
      </c>
      <c r="G1374" s="105">
        <v>4.0999999999999996</v>
      </c>
      <c r="H1374" s="20" t="s">
        <v>3211</v>
      </c>
      <c r="I1374" s="20" t="s">
        <v>3212</v>
      </c>
      <c r="J1374" s="13">
        <v>3556</v>
      </c>
      <c r="K1374" t="s">
        <v>173</v>
      </c>
      <c r="L1374" t="s">
        <v>172</v>
      </c>
      <c r="M1374" s="20" t="str">
        <f t="shared" si="193"/>
        <v>S</v>
      </c>
      <c r="N1374" s="3">
        <v>4</v>
      </c>
      <c r="O1374" s="23">
        <f t="shared" si="194"/>
        <v>3.88</v>
      </c>
      <c r="P1374" s="3">
        <v>11.5</v>
      </c>
      <c r="Q1374" s="3">
        <f>VLOOKUP(J1374,Aux_H_adj!$X$2:$Y$922,2,FALSE)</f>
        <v>7.5</v>
      </c>
      <c r="R1374" s="3">
        <f>VLOOKUP(J1374,Aux_H_adj!$X$2:$Z$922,3,FALSE)</f>
        <v>13</v>
      </c>
      <c r="S1374" s="3">
        <f t="shared" si="191"/>
        <v>3.6605636911135928</v>
      </c>
      <c r="T1374" s="3">
        <v>42.5</v>
      </c>
      <c r="U1374" s="23">
        <f t="shared" si="195"/>
        <v>14.02</v>
      </c>
      <c r="V1374" s="3">
        <f t="shared" si="192"/>
        <v>4.4627046042967455</v>
      </c>
      <c r="W1374" s="27">
        <f t="shared" si="196"/>
        <v>1.1000000000000001E-3</v>
      </c>
      <c r="X1374" s="27">
        <f t="shared" si="197"/>
        <v>1.6000000000000001E-3</v>
      </c>
      <c r="Y1374" s="3">
        <f>VLOOKUP(K1374,SSP!$B$2:$D$113,3,FALSE)</f>
        <v>0.47999999999999932</v>
      </c>
      <c r="Z1374" s="3">
        <f>EXP(Ferez!$B$8+Ferez!$B$9*LN(X1374)+Ferez!$B$10*LN(O1374)+Ferez!$B$11*LN(Y1374))</f>
        <v>1.6629699841090069</v>
      </c>
      <c r="AA1374" s="3">
        <f>EXP(Ferez!$C$8+Ferez!$C$9*LN(Z1374))</f>
        <v>1.0933209022202091</v>
      </c>
      <c r="AB1374" s="3">
        <f>Ferez!$D$8+Ferez!$D$9*Z1374+Ferez!$D$10*AA1374</f>
        <v>0.49384580955582252</v>
      </c>
      <c r="AC1374" s="3">
        <f t="shared" si="198"/>
        <v>3.2501366958850388</v>
      </c>
      <c r="AD1374" s="3">
        <f>AC1374*Ferez!$D$19</f>
        <v>1.6250683479425194</v>
      </c>
      <c r="AE1374" s="3">
        <f>(AD1374/1000)*(10000/Ferez!$D$21)</f>
        <v>4.0626708698562983E-2</v>
      </c>
      <c r="AF1374" s="3">
        <f t="shared" si="199"/>
        <v>2.1568157936648293</v>
      </c>
      <c r="AG1374" s="3">
        <f>AF1374*Ferez!$D$19</f>
        <v>1.0784078968324147</v>
      </c>
      <c r="AH1374" s="3">
        <f>(AG1374/1000)*(10000/Ferez!$D$21)</f>
        <v>2.6960197420810367E-2</v>
      </c>
      <c r="AI1374" s="3">
        <f>AE1374*Ferez!$D$20</f>
        <v>0.1489645985613976</v>
      </c>
    </row>
    <row r="1375" spans="1:35" x14ac:dyDescent="0.25">
      <c r="A1375" s="4">
        <v>2122</v>
      </c>
      <c r="B1375" s="21" t="s">
        <v>3522</v>
      </c>
      <c r="C1375" s="104">
        <v>6</v>
      </c>
      <c r="D1375" s="22" t="s">
        <v>3144</v>
      </c>
      <c r="E1375" s="100">
        <v>42719</v>
      </c>
      <c r="F1375" s="100">
        <v>44204</v>
      </c>
      <c r="G1375" s="105">
        <v>4.0999999999999996</v>
      </c>
      <c r="H1375" s="20" t="s">
        <v>3211</v>
      </c>
      <c r="I1375" s="20" t="s">
        <v>3213</v>
      </c>
      <c r="J1375" s="13">
        <v>3556</v>
      </c>
      <c r="K1375" t="s">
        <v>173</v>
      </c>
      <c r="L1375" t="s">
        <v>172</v>
      </c>
      <c r="M1375" s="20" t="str">
        <f t="shared" si="193"/>
        <v>S</v>
      </c>
      <c r="N1375" s="3">
        <v>4</v>
      </c>
      <c r="O1375" s="23">
        <f t="shared" si="194"/>
        <v>4</v>
      </c>
      <c r="P1375" s="3">
        <v>13</v>
      </c>
      <c r="Q1375" s="3">
        <f>VLOOKUP(J1375,Aux_H_adj!$X$2:$Y$922,2,FALSE)</f>
        <v>7.5</v>
      </c>
      <c r="R1375" s="3">
        <f>VLOOKUP(J1375,Aux_H_adj!$X$2:$Z$922,3,FALSE)</f>
        <v>13</v>
      </c>
      <c r="S1375" s="3">
        <f t="shared" si="191"/>
        <v>4.1380285203892786</v>
      </c>
      <c r="T1375" s="3">
        <v>42.5</v>
      </c>
      <c r="U1375" s="23">
        <f t="shared" si="195"/>
        <v>15.85</v>
      </c>
      <c r="V1375" s="3">
        <f t="shared" si="192"/>
        <v>5.0452116960130819</v>
      </c>
      <c r="W1375" s="27">
        <f t="shared" si="196"/>
        <v>1.2999999999999999E-3</v>
      </c>
      <c r="X1375" s="27">
        <f t="shared" si="197"/>
        <v>2E-3</v>
      </c>
      <c r="Y1375" s="3">
        <f>VLOOKUP(K1375,SSP!$B$2:$D$113,3,FALSE)</f>
        <v>0.47999999999999932</v>
      </c>
      <c r="Z1375" s="3">
        <f>EXP(Ferez!$B$8+Ferez!$B$9*LN(X1375)+Ferez!$B$10*LN(O1375)+Ferez!$B$11*LN(Y1375))</f>
        <v>2.114351259616388</v>
      </c>
      <c r="AA1375" s="3">
        <f>EXP(Ferez!$C$8+Ferez!$C$9*LN(Z1375))</f>
        <v>1.3065611085563038</v>
      </c>
      <c r="AB1375" s="3">
        <f>Ferez!$D$8+Ferez!$D$9*Z1375+Ferez!$D$10*AA1375</f>
        <v>0.53098464966568748</v>
      </c>
      <c r="AC1375" s="3">
        <f t="shared" si="198"/>
        <v>3.9518970178383794</v>
      </c>
      <c r="AD1375" s="3">
        <f>AC1375*Ferez!$D$19</f>
        <v>1.9759485089191897</v>
      </c>
      <c r="AE1375" s="3">
        <f>(AD1375/1000)*(10000/Ferez!$D$21)</f>
        <v>4.9398712722979743E-2</v>
      </c>
      <c r="AF1375" s="3">
        <f t="shared" si="199"/>
        <v>2.6453359092820756</v>
      </c>
      <c r="AG1375" s="3">
        <f>AF1375*Ferez!$D$19</f>
        <v>1.3226679546410378</v>
      </c>
      <c r="AH1375" s="3">
        <f>(AG1375/1000)*(10000/Ferez!$D$21)</f>
        <v>3.3066698866025951E-2</v>
      </c>
      <c r="AI1375" s="3">
        <f>AE1375*Ferez!$D$20</f>
        <v>0.18112861331759239</v>
      </c>
    </row>
    <row r="1376" spans="1:35" x14ac:dyDescent="0.25">
      <c r="A1376" s="4">
        <v>2123</v>
      </c>
      <c r="B1376" s="21" t="s">
        <v>3522</v>
      </c>
      <c r="C1376" s="104">
        <v>6</v>
      </c>
      <c r="D1376" s="22" t="s">
        <v>3144</v>
      </c>
      <c r="E1376" s="100">
        <v>42719</v>
      </c>
      <c r="F1376" s="100">
        <v>44204</v>
      </c>
      <c r="G1376" s="105">
        <v>4.0999999999999996</v>
      </c>
      <c r="H1376" s="20" t="s">
        <v>3211</v>
      </c>
      <c r="I1376" s="20" t="s">
        <v>3214</v>
      </c>
      <c r="J1376" s="13">
        <v>3556</v>
      </c>
      <c r="K1376" t="s">
        <v>173</v>
      </c>
      <c r="L1376" t="s">
        <v>172</v>
      </c>
      <c r="M1376" s="20" t="str">
        <f t="shared" si="193"/>
        <v>S</v>
      </c>
      <c r="N1376" s="3">
        <v>4</v>
      </c>
      <c r="O1376" s="23">
        <f t="shared" si="194"/>
        <v>3.44</v>
      </c>
      <c r="P1376" s="3">
        <v>10</v>
      </c>
      <c r="Q1376" s="3">
        <f>VLOOKUP(J1376,Aux_H_adj!$X$2:$Y$922,2,FALSE)</f>
        <v>7.5</v>
      </c>
      <c r="R1376" s="3">
        <f>VLOOKUP(J1376,Aux_H_adj!$X$2:$Z$922,3,FALSE)</f>
        <v>13</v>
      </c>
      <c r="S1376" s="3">
        <f t="shared" si="191"/>
        <v>3.183098861837907</v>
      </c>
      <c r="T1376" s="3">
        <v>42.5</v>
      </c>
      <c r="U1376" s="23">
        <f t="shared" si="195"/>
        <v>12.19</v>
      </c>
      <c r="V1376" s="3">
        <f t="shared" si="192"/>
        <v>3.8801975125804082</v>
      </c>
      <c r="W1376" s="27">
        <f t="shared" si="196"/>
        <v>8.0000000000000004E-4</v>
      </c>
      <c r="X1376" s="27">
        <f t="shared" si="197"/>
        <v>1.1999999999999999E-3</v>
      </c>
      <c r="Y1376" s="3">
        <f>VLOOKUP(K1376,SSP!$B$2:$D$113,3,FALSE)</f>
        <v>0.47999999999999932</v>
      </c>
      <c r="Z1376" s="3">
        <f>EXP(Ferez!$B$8+Ferez!$B$9*LN(X1376)+Ferez!$B$10*LN(O1376)+Ferez!$B$11*LN(Y1376))</f>
        <v>1.1286664281193381</v>
      </c>
      <c r="AA1376" s="3">
        <f>EXP(Ferez!$C$8+Ferez!$C$9*LN(Z1376))</f>
        <v>0.82008741757608972</v>
      </c>
      <c r="AB1376" s="3">
        <f>Ferez!$D$8+Ferez!$D$9*Z1376+Ferez!$D$10*AA1376</f>
        <v>0.45167932017954932</v>
      </c>
      <c r="AC1376" s="3">
        <f t="shared" si="198"/>
        <v>2.4004331658749773</v>
      </c>
      <c r="AD1376" s="3">
        <f>AC1376*Ferez!$D$19</f>
        <v>1.2002165829374887</v>
      </c>
      <c r="AE1376" s="3">
        <f>(AD1376/1000)*(10000/Ferez!$D$21)</f>
        <v>3.0005414573437215E-2</v>
      </c>
      <c r="AF1376" s="3">
        <f t="shared" si="199"/>
        <v>1.5803457482988874</v>
      </c>
      <c r="AG1376" s="3">
        <f>AF1376*Ferez!$D$19</f>
        <v>0.7901728741494437</v>
      </c>
      <c r="AH1376" s="3">
        <f>(AG1376/1000)*(10000/Ferez!$D$21)</f>
        <v>1.9754321853736094E-2</v>
      </c>
      <c r="AI1376" s="3">
        <f>AE1376*Ferez!$D$20</f>
        <v>0.11001985343593645</v>
      </c>
    </row>
    <row r="1377" spans="1:35" x14ac:dyDescent="0.25">
      <c r="A1377" s="4">
        <v>2124</v>
      </c>
      <c r="B1377" s="21" t="s">
        <v>3522</v>
      </c>
      <c r="C1377" s="104">
        <v>6</v>
      </c>
      <c r="D1377" s="22" t="s">
        <v>3144</v>
      </c>
      <c r="E1377" s="100">
        <v>42719</v>
      </c>
      <c r="F1377" s="100">
        <v>44204</v>
      </c>
      <c r="G1377" s="105">
        <v>4.0999999999999996</v>
      </c>
      <c r="H1377" s="20" t="s">
        <v>3211</v>
      </c>
      <c r="I1377" s="20" t="s">
        <v>3215</v>
      </c>
      <c r="J1377" s="13">
        <v>3556</v>
      </c>
      <c r="K1377" t="s">
        <v>173</v>
      </c>
      <c r="L1377" t="s">
        <v>172</v>
      </c>
      <c r="M1377" s="20" t="str">
        <f t="shared" si="193"/>
        <v>S</v>
      </c>
      <c r="N1377" s="3">
        <v>4</v>
      </c>
      <c r="O1377" s="23">
        <f t="shared" si="194"/>
        <v>4</v>
      </c>
      <c r="P1377" s="3">
        <v>12.2</v>
      </c>
      <c r="Q1377" s="3">
        <f>VLOOKUP(J1377,Aux_H_adj!$X$2:$Y$922,2,FALSE)</f>
        <v>7.5</v>
      </c>
      <c r="R1377" s="3">
        <f>VLOOKUP(J1377,Aux_H_adj!$X$2:$Z$922,3,FALSE)</f>
        <v>13</v>
      </c>
      <c r="S1377" s="3">
        <f t="shared" si="191"/>
        <v>3.883380611442246</v>
      </c>
      <c r="T1377" s="3">
        <v>42.5</v>
      </c>
      <c r="U1377" s="23">
        <f t="shared" si="195"/>
        <v>14.87</v>
      </c>
      <c r="V1377" s="3">
        <f t="shared" si="192"/>
        <v>4.7332680075529669</v>
      </c>
      <c r="W1377" s="27">
        <f t="shared" si="196"/>
        <v>1.1999999999999999E-3</v>
      </c>
      <c r="X1377" s="27">
        <f t="shared" si="197"/>
        <v>1.8E-3</v>
      </c>
      <c r="Y1377" s="3">
        <f>VLOOKUP(K1377,SSP!$B$2:$D$113,3,FALSE)</f>
        <v>0.47999999999999932</v>
      </c>
      <c r="Z1377" s="3">
        <f>EXP(Ferez!$B$8+Ferez!$B$9*LN(X1377)+Ferez!$B$10*LN(O1377)+Ferez!$B$11*LN(Y1377))</f>
        <v>1.9139873173185051</v>
      </c>
      <c r="AA1377" s="3">
        <f>EXP(Ferez!$C$8+Ferez!$C$9*LN(Z1377))</f>
        <v>1.2135239897674197</v>
      </c>
      <c r="AB1377" s="3">
        <f>Ferez!$D$8+Ferez!$D$9*Z1377+Ferez!$D$10*AA1377</f>
        <v>0.51435954150560237</v>
      </c>
      <c r="AC1377" s="3">
        <f t="shared" si="198"/>
        <v>3.6418708485915272</v>
      </c>
      <c r="AD1377" s="3">
        <f>AC1377*Ferez!$D$19</f>
        <v>1.8209354242957636</v>
      </c>
      <c r="AE1377" s="3">
        <f>(AD1377/1000)*(10000/Ferez!$D$21)</f>
        <v>4.5523385607394086E-2</v>
      </c>
      <c r="AF1377" s="3">
        <f t="shared" si="199"/>
        <v>2.4283468588241073</v>
      </c>
      <c r="AG1377" s="3">
        <f>AF1377*Ferez!$D$19</f>
        <v>1.2141734294120536</v>
      </c>
      <c r="AH1377" s="3">
        <f>(AG1377/1000)*(10000/Ferez!$D$21)</f>
        <v>3.0354335735301344E-2</v>
      </c>
      <c r="AI1377" s="3">
        <f>AE1377*Ferez!$D$20</f>
        <v>0.16691908056044497</v>
      </c>
    </row>
    <row r="1378" spans="1:35" x14ac:dyDescent="0.25">
      <c r="A1378" s="4">
        <v>2125</v>
      </c>
      <c r="B1378" s="21" t="s">
        <v>3522</v>
      </c>
      <c r="C1378" s="104">
        <v>6</v>
      </c>
      <c r="D1378" s="22" t="s">
        <v>3144</v>
      </c>
      <c r="E1378" s="100">
        <v>42719</v>
      </c>
      <c r="F1378" s="100">
        <v>44204</v>
      </c>
      <c r="G1378" s="105">
        <v>4.0999999999999996</v>
      </c>
      <c r="H1378" s="20" t="s">
        <v>3211</v>
      </c>
      <c r="I1378" s="20" t="s">
        <v>3216</v>
      </c>
      <c r="J1378" s="13">
        <v>3556</v>
      </c>
      <c r="K1378" t="s">
        <v>173</v>
      </c>
      <c r="L1378" t="s">
        <v>172</v>
      </c>
      <c r="M1378" s="20" t="str">
        <f t="shared" si="193"/>
        <v>S</v>
      </c>
      <c r="N1378" s="3">
        <v>4</v>
      </c>
      <c r="O1378" s="23">
        <f t="shared" si="194"/>
        <v>2.54</v>
      </c>
      <c r="P1378" s="3">
        <v>7.5</v>
      </c>
      <c r="Q1378" s="3">
        <f>VLOOKUP(J1378,Aux_H_adj!$X$2:$Y$922,2,FALSE)</f>
        <v>7.5</v>
      </c>
      <c r="R1378" s="3">
        <f>VLOOKUP(J1378,Aux_H_adj!$X$2:$Z$922,3,FALSE)</f>
        <v>13</v>
      </c>
      <c r="S1378" s="3">
        <f t="shared" si="191"/>
        <v>2.3873241463784303</v>
      </c>
      <c r="T1378" s="3">
        <v>42.5</v>
      </c>
      <c r="U1378" s="23">
        <f t="shared" si="195"/>
        <v>9.14</v>
      </c>
      <c r="V1378" s="3">
        <f t="shared" si="192"/>
        <v>2.909352359719847</v>
      </c>
      <c r="W1378" s="27">
        <f t="shared" si="196"/>
        <v>4.0000000000000002E-4</v>
      </c>
      <c r="X1378" s="27">
        <f t="shared" si="197"/>
        <v>6.9999999999999999E-4</v>
      </c>
      <c r="Y1378" s="3">
        <f>VLOOKUP(K1378,SSP!$B$2:$D$113,3,FALSE)</f>
        <v>0.47999999999999932</v>
      </c>
      <c r="Z1378" s="3">
        <f>EXP(Ferez!$B$8+Ferez!$B$9*LN(X1378)+Ferez!$B$10*LN(O1378)+Ferez!$B$11*LN(Y1378))</f>
        <v>0.50666586993025464</v>
      </c>
      <c r="AA1378" s="3">
        <f>EXP(Ferez!$C$8+Ferez!$C$9*LN(Z1378))</f>
        <v>0.4526581747694492</v>
      </c>
      <c r="AB1378" s="3">
        <f>Ferez!$D$8+Ferez!$D$9*Z1378+Ferez!$D$10*AA1378</f>
        <v>0.40684678083149872</v>
      </c>
      <c r="AC1378" s="3">
        <f t="shared" si="198"/>
        <v>1.3661708255312024</v>
      </c>
      <c r="AD1378" s="3">
        <f>AC1378*Ferez!$D$19</f>
        <v>0.6830854127656012</v>
      </c>
      <c r="AE1378" s="3">
        <f>(AD1378/1000)*(10000/Ferez!$D$21)</f>
        <v>1.7077135319140027E-2</v>
      </c>
      <c r="AF1378" s="3">
        <f t="shared" si="199"/>
        <v>0.91351265076175336</v>
      </c>
      <c r="AG1378" s="3">
        <f>AF1378*Ferez!$D$19</f>
        <v>0.45675632538087668</v>
      </c>
      <c r="AH1378" s="3">
        <f>(AG1378/1000)*(10000/Ferez!$D$21)</f>
        <v>1.1418908134521918E-2</v>
      </c>
      <c r="AI1378" s="3">
        <f>AE1378*Ferez!$D$20</f>
        <v>6.2616162836846762E-2</v>
      </c>
    </row>
    <row r="1379" spans="1:35" x14ac:dyDescent="0.25">
      <c r="A1379" s="4">
        <v>2116</v>
      </c>
      <c r="B1379" s="21" t="s">
        <v>3522</v>
      </c>
      <c r="C1379" s="104">
        <v>6</v>
      </c>
      <c r="D1379" s="22" t="s">
        <v>3144</v>
      </c>
      <c r="E1379" s="100">
        <v>42719</v>
      </c>
      <c r="F1379" s="100">
        <v>44204</v>
      </c>
      <c r="G1379" s="105">
        <v>4.0999999999999996</v>
      </c>
      <c r="H1379" s="20" t="s">
        <v>3205</v>
      </c>
      <c r="I1379" s="20" t="s">
        <v>3206</v>
      </c>
      <c r="J1379" s="13">
        <v>3557</v>
      </c>
      <c r="K1379" t="s">
        <v>173</v>
      </c>
      <c r="L1379" t="s">
        <v>172</v>
      </c>
      <c r="M1379" s="20" t="str">
        <f t="shared" si="193"/>
        <v>S</v>
      </c>
      <c r="N1379" s="3">
        <v>4.8</v>
      </c>
      <c r="O1379" s="23">
        <f t="shared" si="194"/>
        <v>4.8</v>
      </c>
      <c r="P1379" s="3">
        <v>16.3</v>
      </c>
      <c r="Q1379" s="3">
        <f>VLOOKUP(J1379,Aux_H_adj!$X$2:$Y$922,2,FALSE)</f>
        <v>12</v>
      </c>
      <c r="R1379" s="3">
        <f>VLOOKUP(J1379,Aux_H_adj!$X$2:$Z$922,3,FALSE)</f>
        <v>18.2</v>
      </c>
      <c r="S1379" s="3">
        <f t="shared" si="191"/>
        <v>5.1884511447957884</v>
      </c>
      <c r="T1379" s="3">
        <v>54.2</v>
      </c>
      <c r="U1379" s="23">
        <f t="shared" si="195"/>
        <v>19.87</v>
      </c>
      <c r="V1379" s="3">
        <f t="shared" si="192"/>
        <v>6.3248174384719213</v>
      </c>
      <c r="W1379" s="27">
        <f t="shared" si="196"/>
        <v>2.0999999999999999E-3</v>
      </c>
      <c r="X1379" s="27">
        <f t="shared" si="197"/>
        <v>3.0999999999999999E-3</v>
      </c>
      <c r="Y1379" s="3">
        <f>VLOOKUP(K1379,SSP!$B$2:$D$113,3,FALSE)</f>
        <v>0.47999999999999932</v>
      </c>
      <c r="Z1379" s="3">
        <f>EXP(Ferez!$B$8+Ferez!$B$9*LN(X1379)+Ferez!$B$10*LN(O1379)+Ferez!$B$11*LN(Y1379))</f>
        <v>3.8120585842456842</v>
      </c>
      <c r="AA1379" s="3">
        <f>EXP(Ferez!$C$8+Ferez!$C$9*LN(Z1379))</f>
        <v>2.0233033866441739</v>
      </c>
      <c r="AB1379" s="3">
        <f>Ferez!$D$8+Ferez!$D$9*Z1379+Ferez!$D$10*AA1379</f>
        <v>0.67802210845160094</v>
      </c>
      <c r="AC1379" s="3">
        <f t="shared" si="198"/>
        <v>6.513384079341459</v>
      </c>
      <c r="AD1379" s="3">
        <f>AC1379*Ferez!$D$19</f>
        <v>3.2566920396707295</v>
      </c>
      <c r="AE1379" s="3">
        <f>(AD1379/1000)*(10000/Ferez!$D$21)</f>
        <v>8.1417300991768235E-2</v>
      </c>
      <c r="AF1379" s="3">
        <f t="shared" si="199"/>
        <v>4.4900806926972852</v>
      </c>
      <c r="AG1379" s="3">
        <f>AF1379*Ferez!$D$19</f>
        <v>2.2450403463486426</v>
      </c>
      <c r="AH1379" s="3">
        <f>(AG1379/1000)*(10000/Ferez!$D$21)</f>
        <v>5.6126008658716066E-2</v>
      </c>
      <c r="AI1379" s="3">
        <f>AE1379*Ferez!$D$20</f>
        <v>0.29853010363648352</v>
      </c>
    </row>
    <row r="1380" spans="1:35" x14ac:dyDescent="0.25">
      <c r="A1380" s="4">
        <v>2117</v>
      </c>
      <c r="B1380" s="21" t="s">
        <v>3522</v>
      </c>
      <c r="C1380" s="104">
        <v>6</v>
      </c>
      <c r="D1380" s="22" t="s">
        <v>3144</v>
      </c>
      <c r="E1380" s="100">
        <v>42719</v>
      </c>
      <c r="F1380" s="100">
        <v>44204</v>
      </c>
      <c r="G1380" s="105">
        <v>4.0999999999999996</v>
      </c>
      <c r="H1380" s="20" t="s">
        <v>3205</v>
      </c>
      <c r="I1380" s="20" t="s">
        <v>3207</v>
      </c>
      <c r="J1380" s="13">
        <v>3557</v>
      </c>
      <c r="K1380" t="s">
        <v>173</v>
      </c>
      <c r="L1380" t="s">
        <v>172</v>
      </c>
      <c r="M1380" s="20" t="str">
        <f t="shared" si="193"/>
        <v>S</v>
      </c>
      <c r="N1380" s="3">
        <v>4.8</v>
      </c>
      <c r="O1380" s="23">
        <f t="shared" si="194"/>
        <v>4.42</v>
      </c>
      <c r="P1380" s="3">
        <v>13.7</v>
      </c>
      <c r="Q1380" s="3">
        <f>VLOOKUP(J1380,Aux_H_adj!$X$2:$Y$922,2,FALSE)</f>
        <v>12</v>
      </c>
      <c r="R1380" s="3">
        <f>VLOOKUP(J1380,Aux_H_adj!$X$2:$Z$922,3,FALSE)</f>
        <v>18.2</v>
      </c>
      <c r="S1380" s="3">
        <f t="shared" si="191"/>
        <v>4.3608454407179318</v>
      </c>
      <c r="T1380" s="3">
        <v>54.2</v>
      </c>
      <c r="U1380" s="23">
        <f t="shared" si="195"/>
        <v>16.7</v>
      </c>
      <c r="V1380" s="3">
        <f t="shared" si="192"/>
        <v>5.3157750992693042</v>
      </c>
      <c r="W1380" s="27">
        <f t="shared" si="196"/>
        <v>1.5E-3</v>
      </c>
      <c r="X1380" s="27">
        <f t="shared" si="197"/>
        <v>2.2000000000000001E-3</v>
      </c>
      <c r="Y1380" s="3">
        <f>VLOOKUP(K1380,SSP!$B$2:$D$113,3,FALSE)</f>
        <v>0.47999999999999932</v>
      </c>
      <c r="Z1380" s="3">
        <f>EXP(Ferez!$B$8+Ferez!$B$9*LN(X1380)+Ferez!$B$10*LN(O1380)+Ferez!$B$11*LN(Y1380))</f>
        <v>2.5467262935192019</v>
      </c>
      <c r="AA1380" s="3">
        <f>EXP(Ferez!$C$8+Ferez!$C$9*LN(Z1380))</f>
        <v>1.4999773857924004</v>
      </c>
      <c r="AB1380" s="3">
        <f>Ferez!$D$8+Ferez!$D$9*Z1380+Ferez!$D$10*AA1380</f>
        <v>0.56749475116277626</v>
      </c>
      <c r="AC1380" s="3">
        <f t="shared" si="198"/>
        <v>4.6141984304743788</v>
      </c>
      <c r="AD1380" s="3">
        <f>AC1380*Ferez!$D$19</f>
        <v>2.3070992152371894</v>
      </c>
      <c r="AE1380" s="3">
        <f>(AD1380/1000)*(10000/Ferez!$D$21)</f>
        <v>5.7677480380929742E-2</v>
      </c>
      <c r="AF1380" s="3">
        <f t="shared" si="199"/>
        <v>3.1142210446819782</v>
      </c>
      <c r="AG1380" s="3">
        <f>AF1380*Ferez!$D$19</f>
        <v>1.5571105223409891</v>
      </c>
      <c r="AH1380" s="3">
        <f>(AG1380/1000)*(10000/Ferez!$D$21)</f>
        <v>3.8927763058524724E-2</v>
      </c>
      <c r="AI1380" s="3">
        <f>AE1380*Ferez!$D$20</f>
        <v>0.21148409473007571</v>
      </c>
    </row>
    <row r="1381" spans="1:35" x14ac:dyDescent="0.25">
      <c r="A1381" s="4">
        <v>2118</v>
      </c>
      <c r="B1381" s="21" t="s">
        <v>3522</v>
      </c>
      <c r="C1381" s="104">
        <v>6</v>
      </c>
      <c r="D1381" s="22" t="s">
        <v>3144</v>
      </c>
      <c r="E1381" s="100">
        <v>42719</v>
      </c>
      <c r="F1381" s="100">
        <v>44204</v>
      </c>
      <c r="G1381" s="105">
        <v>4.0999999999999996</v>
      </c>
      <c r="H1381" s="20" t="s">
        <v>3205</v>
      </c>
      <c r="I1381" s="20" t="s">
        <v>3208</v>
      </c>
      <c r="J1381" s="13">
        <v>3557</v>
      </c>
      <c r="K1381" t="s">
        <v>173</v>
      </c>
      <c r="L1381" t="s">
        <v>172</v>
      </c>
      <c r="M1381" s="20" t="str">
        <f t="shared" si="193"/>
        <v>S</v>
      </c>
      <c r="N1381" s="3">
        <v>4.8</v>
      </c>
      <c r="O1381" s="23">
        <f t="shared" si="194"/>
        <v>4.8</v>
      </c>
      <c r="P1381" s="3">
        <v>18.2</v>
      </c>
      <c r="Q1381" s="3">
        <f>VLOOKUP(J1381,Aux_H_adj!$X$2:$Y$922,2,FALSE)</f>
        <v>12</v>
      </c>
      <c r="R1381" s="3">
        <f>VLOOKUP(J1381,Aux_H_adj!$X$2:$Z$922,3,FALSE)</f>
        <v>18.2</v>
      </c>
      <c r="S1381" s="3">
        <f t="shared" si="191"/>
        <v>5.79323992854499</v>
      </c>
      <c r="T1381" s="3">
        <v>54.2</v>
      </c>
      <c r="U1381" s="23">
        <f t="shared" si="195"/>
        <v>22.19</v>
      </c>
      <c r="V1381" s="3">
        <f t="shared" si="192"/>
        <v>7.0632963744183153</v>
      </c>
      <c r="W1381" s="27">
        <f t="shared" si="196"/>
        <v>2.5999999999999999E-3</v>
      </c>
      <c r="X1381" s="27">
        <f t="shared" si="197"/>
        <v>3.8999999999999998E-3</v>
      </c>
      <c r="Y1381" s="3">
        <f>VLOOKUP(K1381,SSP!$B$2:$D$113,3,FALSE)</f>
        <v>0.47999999999999932</v>
      </c>
      <c r="Z1381" s="3">
        <f>EXP(Ferez!$B$8+Ferez!$B$9*LN(X1381)+Ferez!$B$10*LN(O1381)+Ferez!$B$11*LN(Y1381))</f>
        <v>4.7355762859794144</v>
      </c>
      <c r="AA1381" s="3">
        <f>EXP(Ferez!$C$8+Ferez!$C$9*LN(Z1381))</f>
        <v>2.3766456188238863</v>
      </c>
      <c r="AB1381" s="3">
        <f>Ferez!$D$8+Ferez!$D$9*Z1381+Ferez!$D$10*AA1381</f>
        <v>0.76115885368333225</v>
      </c>
      <c r="AC1381" s="3">
        <f t="shared" si="198"/>
        <v>7.8733807584866327</v>
      </c>
      <c r="AD1381" s="3">
        <f>AC1381*Ferez!$D$19</f>
        <v>3.9366903792433163</v>
      </c>
      <c r="AE1381" s="3">
        <f>(AD1381/1000)*(10000/Ferez!$D$21)</f>
        <v>9.8417259481082903E-2</v>
      </c>
      <c r="AF1381" s="3">
        <f t="shared" si="199"/>
        <v>5.4967351396627464</v>
      </c>
      <c r="AG1381" s="3">
        <f>AF1381*Ferez!$D$19</f>
        <v>2.7483675698313732</v>
      </c>
      <c r="AH1381" s="3">
        <f>(AG1381/1000)*(10000/Ferez!$D$21)</f>
        <v>6.8709189245784327E-2</v>
      </c>
      <c r="AI1381" s="3">
        <f>AE1381*Ferez!$D$20</f>
        <v>0.36086328476397062</v>
      </c>
    </row>
    <row r="1382" spans="1:35" x14ac:dyDescent="0.25">
      <c r="A1382" s="4">
        <v>2119</v>
      </c>
      <c r="B1382" s="21" t="s">
        <v>3522</v>
      </c>
      <c r="C1382" s="104">
        <v>6</v>
      </c>
      <c r="D1382" s="22" t="s">
        <v>3144</v>
      </c>
      <c r="E1382" s="100">
        <v>42719</v>
      </c>
      <c r="F1382" s="100">
        <v>44204</v>
      </c>
      <c r="G1382" s="105">
        <v>4.0999999999999996</v>
      </c>
      <c r="H1382" s="20" t="s">
        <v>3205</v>
      </c>
      <c r="I1382" s="20" t="s">
        <v>3209</v>
      </c>
      <c r="J1382" s="13">
        <v>3557</v>
      </c>
      <c r="K1382" t="s">
        <v>173</v>
      </c>
      <c r="L1382" t="s">
        <v>172</v>
      </c>
      <c r="M1382" s="20" t="str">
        <f t="shared" si="193"/>
        <v>S</v>
      </c>
      <c r="N1382" s="3">
        <v>4.8</v>
      </c>
      <c r="O1382" s="23">
        <f t="shared" si="194"/>
        <v>4.01</v>
      </c>
      <c r="P1382" s="3">
        <v>12</v>
      </c>
      <c r="Q1382" s="3">
        <f>VLOOKUP(J1382,Aux_H_adj!$X$2:$Y$922,2,FALSE)</f>
        <v>12</v>
      </c>
      <c r="R1382" s="3">
        <f>VLOOKUP(J1382,Aux_H_adj!$X$2:$Z$922,3,FALSE)</f>
        <v>18.2</v>
      </c>
      <c r="S1382" s="3">
        <f t="shared" si="191"/>
        <v>3.8197186342054881</v>
      </c>
      <c r="T1382" s="3">
        <v>54.2</v>
      </c>
      <c r="U1382" s="23">
        <f t="shared" si="195"/>
        <v>14.63</v>
      </c>
      <c r="V1382" s="3">
        <f t="shared" si="192"/>
        <v>4.656873634868858</v>
      </c>
      <c r="W1382" s="27">
        <f t="shared" si="196"/>
        <v>1.1000000000000001E-3</v>
      </c>
      <c r="X1382" s="27">
        <f t="shared" si="197"/>
        <v>1.6999999999999999E-3</v>
      </c>
      <c r="Y1382" s="3">
        <f>VLOOKUP(K1382,SSP!$B$2:$D$113,3,FALSE)</f>
        <v>0.47999999999999932</v>
      </c>
      <c r="Z1382" s="3">
        <f>EXP(Ferez!$B$8+Ferez!$B$9*LN(X1382)+Ferez!$B$10*LN(O1382)+Ferez!$B$11*LN(Y1382))</f>
        <v>1.8177110969690131</v>
      </c>
      <c r="AA1382" s="3">
        <f>EXP(Ferez!$C$8+Ferez!$C$9*LN(Z1382))</f>
        <v>1.1679323941618949</v>
      </c>
      <c r="AB1382" s="3">
        <f>Ferez!$D$8+Ferez!$D$9*Z1382+Ferez!$D$10*AA1382</f>
        <v>0.5064475110135197</v>
      </c>
      <c r="AC1382" s="3">
        <f t="shared" si="198"/>
        <v>3.4920910021444276</v>
      </c>
      <c r="AD1382" s="3">
        <f>AC1382*Ferez!$D$19</f>
        <v>1.7460455010722138</v>
      </c>
      <c r="AE1382" s="3">
        <f>(AD1382/1000)*(10000/Ferez!$D$21)</f>
        <v>4.3651137526805342E-2</v>
      </c>
      <c r="AF1382" s="3">
        <f t="shared" si="199"/>
        <v>2.3241586079825329</v>
      </c>
      <c r="AG1382" s="3">
        <f>AF1382*Ferez!$D$19</f>
        <v>1.1620793039912665</v>
      </c>
      <c r="AH1382" s="3">
        <f>(AG1382/1000)*(10000/Ferez!$D$21)</f>
        <v>2.9051982599781662E-2</v>
      </c>
      <c r="AI1382" s="3">
        <f>AE1382*Ferez!$D$20</f>
        <v>0.16005417093161958</v>
      </c>
    </row>
    <row r="1383" spans="1:35" x14ac:dyDescent="0.25">
      <c r="A1383" s="4">
        <v>2120</v>
      </c>
      <c r="B1383" s="21" t="s">
        <v>3522</v>
      </c>
      <c r="C1383" s="104">
        <v>6</v>
      </c>
      <c r="D1383" s="22" t="s">
        <v>3144</v>
      </c>
      <c r="E1383" s="100">
        <v>42719</v>
      </c>
      <c r="F1383" s="100">
        <v>44204</v>
      </c>
      <c r="G1383" s="105">
        <v>4.0999999999999996</v>
      </c>
      <c r="H1383" s="20" t="s">
        <v>3205</v>
      </c>
      <c r="I1383" s="20" t="s">
        <v>3210</v>
      </c>
      <c r="J1383" s="13">
        <v>3557</v>
      </c>
      <c r="K1383" t="s">
        <v>173</v>
      </c>
      <c r="L1383" t="s">
        <v>172</v>
      </c>
      <c r="M1383" s="20" t="str">
        <f t="shared" si="193"/>
        <v>S</v>
      </c>
      <c r="N1383" s="3">
        <v>4.8</v>
      </c>
      <c r="O1383" s="23">
        <f t="shared" si="194"/>
        <v>4.3099999999999996</v>
      </c>
      <c r="P1383" s="3">
        <v>13.2</v>
      </c>
      <c r="Q1383" s="3">
        <f>VLOOKUP(J1383,Aux_H_adj!$X$2:$Y$922,2,FALSE)</f>
        <v>12</v>
      </c>
      <c r="R1383" s="3">
        <f>VLOOKUP(J1383,Aux_H_adj!$X$2:$Z$922,3,FALSE)</f>
        <v>18.2</v>
      </c>
      <c r="S1383" s="3">
        <f t="shared" si="191"/>
        <v>4.2016904976260365</v>
      </c>
      <c r="T1383" s="3">
        <v>54.2</v>
      </c>
      <c r="U1383" s="23">
        <f t="shared" si="195"/>
        <v>16.09</v>
      </c>
      <c r="V1383" s="3">
        <f t="shared" si="192"/>
        <v>5.1216060686971918</v>
      </c>
      <c r="W1383" s="27">
        <f t="shared" si="196"/>
        <v>1.4E-3</v>
      </c>
      <c r="X1383" s="27">
        <f t="shared" si="197"/>
        <v>2.0999999999999999E-3</v>
      </c>
      <c r="Y1383" s="3">
        <f>VLOOKUP(K1383,SSP!$B$2:$D$113,3,FALSE)</f>
        <v>0.47999999999999932</v>
      </c>
      <c r="Z1383" s="3">
        <f>EXP(Ferez!$B$8+Ferez!$B$9*LN(X1383)+Ferez!$B$10*LN(O1383)+Ferez!$B$11*LN(Y1383))</f>
        <v>2.3788551378171401</v>
      </c>
      <c r="AA1383" s="3">
        <f>EXP(Ferez!$C$8+Ferez!$C$9*LN(Z1383))</f>
        <v>1.4259746570570671</v>
      </c>
      <c r="AB1383" s="3">
        <f>Ferez!$D$8+Ferez!$D$9*Z1383+Ferez!$D$10*AA1383</f>
        <v>0.55322543557142612</v>
      </c>
      <c r="AC1383" s="3">
        <f t="shared" si="198"/>
        <v>4.3580552304456335</v>
      </c>
      <c r="AD1383" s="3">
        <f>AC1383*Ferez!$D$19</f>
        <v>2.1790276152228167</v>
      </c>
      <c r="AE1383" s="3">
        <f>(AD1383/1000)*(10000/Ferez!$D$21)</f>
        <v>5.4475690380570416E-2</v>
      </c>
      <c r="AF1383" s="3">
        <f t="shared" si="199"/>
        <v>2.932080573388566</v>
      </c>
      <c r="AG1383" s="3">
        <f>AF1383*Ferez!$D$19</f>
        <v>1.466040286694283</v>
      </c>
      <c r="AH1383" s="3">
        <f>(AG1383/1000)*(10000/Ferez!$D$21)</f>
        <v>3.6651007167357072E-2</v>
      </c>
      <c r="AI1383" s="3">
        <f>AE1383*Ferez!$D$20</f>
        <v>0.19974419806209151</v>
      </c>
    </row>
    <row r="1384" spans="1:35" x14ac:dyDescent="0.25">
      <c r="A1384" s="4">
        <v>2115</v>
      </c>
      <c r="B1384" s="21" t="s">
        <v>3522</v>
      </c>
      <c r="C1384" s="104">
        <v>6</v>
      </c>
      <c r="D1384" s="22" t="s">
        <v>3144</v>
      </c>
      <c r="E1384" s="100">
        <v>42719</v>
      </c>
      <c r="F1384" s="100">
        <v>44204</v>
      </c>
      <c r="G1384" s="105">
        <v>4.0999999999999996</v>
      </c>
      <c r="H1384" s="20" t="s">
        <v>3203</v>
      </c>
      <c r="I1384" s="20" t="s">
        <v>3204</v>
      </c>
      <c r="J1384" s="13">
        <v>3558</v>
      </c>
      <c r="K1384" t="s">
        <v>197</v>
      </c>
      <c r="L1384" t="s">
        <v>67</v>
      </c>
      <c r="M1384" s="20" t="str">
        <f t="shared" si="193"/>
        <v>N</v>
      </c>
      <c r="N1384" s="3">
        <v>7.2</v>
      </c>
      <c r="O1384" s="23">
        <f t="shared" si="194"/>
        <v>7.2</v>
      </c>
      <c r="P1384" s="3">
        <v>26.5</v>
      </c>
      <c r="Q1384" s="3">
        <f>VLOOKUP(J1384,Aux_H_adj!$X$2:$Y$922,2,FALSE)</f>
        <v>26.5</v>
      </c>
      <c r="R1384" s="3">
        <f>VLOOKUP(J1384,Aux_H_adj!$X$2:$Z$922,3,FALSE)</f>
        <v>26.5</v>
      </c>
      <c r="S1384" s="3">
        <f t="shared" si="191"/>
        <v>8.4352119838704525</v>
      </c>
      <c r="T1384" s="3">
        <v>35.5</v>
      </c>
      <c r="U1384" s="23">
        <f t="shared" si="195"/>
        <v>35.5</v>
      </c>
      <c r="V1384" s="3">
        <f t="shared" si="192"/>
        <v>11.300000959524569</v>
      </c>
      <c r="W1384" s="27">
        <f t="shared" si="196"/>
        <v>5.5999999999999999E-3</v>
      </c>
      <c r="X1384" s="27">
        <f t="shared" si="197"/>
        <v>0.01</v>
      </c>
      <c r="Y1384" s="3">
        <f>VLOOKUP(K1384,SSP!$B$2:$D$113,3,FALSE)</f>
        <v>0.41000000000000009</v>
      </c>
      <c r="Z1384" s="3">
        <f>EXP(Ferez!$B$8+Ferez!$B$9*LN(X1384)+Ferez!$B$10*LN(O1384)+Ferez!$B$11*LN(Y1384))</f>
        <v>14.491751928007659</v>
      </c>
      <c r="AA1384" s="3">
        <f>EXP(Ferez!$C$8+Ferez!$C$9*LN(Z1384))</f>
        <v>5.4497290761516002</v>
      </c>
      <c r="AB1384" s="3">
        <f>Ferez!$D$8+Ferez!$D$9*Z1384+Ferez!$D$10*AA1384</f>
        <v>1.696304763718431</v>
      </c>
      <c r="AC1384" s="3">
        <f t="shared" si="198"/>
        <v>21.637785767877688</v>
      </c>
      <c r="AD1384" s="3">
        <f>AC1384*Ferez!$D$19</f>
        <v>10.818892883938844</v>
      </c>
      <c r="AE1384" s="3">
        <f>(AD1384/1000)*(10000/Ferez!$D$21)</f>
        <v>0.27047232209847111</v>
      </c>
      <c r="AF1384" s="3">
        <f t="shared" si="199"/>
        <v>16.188056691726089</v>
      </c>
      <c r="AG1384" s="3">
        <f>AF1384*Ferez!$D$19</f>
        <v>8.0940283458630446</v>
      </c>
      <c r="AH1384" s="3">
        <f>(AG1384/1000)*(10000/Ferez!$D$21)</f>
        <v>0.20235070864657612</v>
      </c>
      <c r="AI1384" s="3">
        <f>AE1384*Ferez!$D$20</f>
        <v>0.99173184769439404</v>
      </c>
    </row>
    <row r="1385" spans="1:35" x14ac:dyDescent="0.25">
      <c r="A1385" s="4">
        <v>2107</v>
      </c>
      <c r="B1385" s="21" t="s">
        <v>3522</v>
      </c>
      <c r="C1385" s="104">
        <v>6</v>
      </c>
      <c r="D1385" s="22" t="s">
        <v>3144</v>
      </c>
      <c r="E1385" s="100">
        <v>42719</v>
      </c>
      <c r="F1385" s="100">
        <v>44204</v>
      </c>
      <c r="G1385" s="105">
        <v>4.0999999999999996</v>
      </c>
      <c r="H1385" s="20" t="s">
        <v>3194</v>
      </c>
      <c r="I1385" s="20" t="s">
        <v>3195</v>
      </c>
      <c r="J1385" s="13">
        <v>3559</v>
      </c>
      <c r="K1385" t="s">
        <v>250</v>
      </c>
      <c r="L1385" t="s">
        <v>244</v>
      </c>
      <c r="M1385" s="20" t="str">
        <f t="shared" si="193"/>
        <v>S</v>
      </c>
      <c r="N1385" s="3">
        <v>5</v>
      </c>
      <c r="O1385" s="23">
        <f t="shared" si="194"/>
        <v>5</v>
      </c>
      <c r="P1385" s="3">
        <v>16.8</v>
      </c>
      <c r="Q1385" s="3">
        <f>VLOOKUP(J1385,Aux_H_adj!$X$2:$Y$922,2,FALSE)</f>
        <v>11</v>
      </c>
      <c r="R1385" s="3">
        <f>VLOOKUP(J1385,Aux_H_adj!$X$2:$Z$922,3,FALSE)</f>
        <v>24.5</v>
      </c>
      <c r="S1385" s="3">
        <f t="shared" si="191"/>
        <v>5.3476060878876837</v>
      </c>
      <c r="T1385" s="3">
        <v>76</v>
      </c>
      <c r="U1385" s="23">
        <f t="shared" si="195"/>
        <v>20.48</v>
      </c>
      <c r="V1385" s="3">
        <f t="shared" si="192"/>
        <v>6.5189864690440338</v>
      </c>
      <c r="W1385" s="27">
        <f t="shared" si="196"/>
        <v>2.2000000000000001E-3</v>
      </c>
      <c r="X1385" s="27">
        <f t="shared" si="197"/>
        <v>3.3E-3</v>
      </c>
      <c r="Y1385" s="3">
        <f>VLOOKUP(K1385,SSP!$B$2:$D$113,3,FALSE)</f>
        <v>0.49000000000000005</v>
      </c>
      <c r="Z1385" s="3">
        <f>EXP(Ferez!$B$8+Ferez!$B$9*LN(X1385)+Ferez!$B$10*LN(O1385)+Ferez!$B$11*LN(Y1385))</f>
        <v>4.295524663636705</v>
      </c>
      <c r="AA1385" s="3">
        <f>EXP(Ferez!$C$8+Ferez!$C$9*LN(Z1385))</f>
        <v>2.2107370390516849</v>
      </c>
      <c r="AB1385" s="3">
        <f>Ferez!$D$8+Ferez!$D$9*Z1385+Ferez!$D$10*AA1385</f>
        <v>0.72133274136691483</v>
      </c>
      <c r="AC1385" s="3">
        <f t="shared" si="198"/>
        <v>7.2275944440553044</v>
      </c>
      <c r="AD1385" s="3">
        <f>AC1385*Ferez!$D$19</f>
        <v>3.6137972220276522</v>
      </c>
      <c r="AE1385" s="3">
        <f>(AD1385/1000)*(10000/Ferez!$D$21)</f>
        <v>9.0344930550691302E-2</v>
      </c>
      <c r="AF1385" s="3">
        <f t="shared" si="199"/>
        <v>5.0168574050036199</v>
      </c>
      <c r="AG1385" s="3">
        <f>AF1385*Ferez!$D$19</f>
        <v>2.5084287025018099</v>
      </c>
      <c r="AH1385" s="3">
        <f>(AG1385/1000)*(10000/Ferez!$D$21)</f>
        <v>6.2710717562545246E-2</v>
      </c>
      <c r="AI1385" s="3">
        <f>AE1385*Ferez!$D$20</f>
        <v>0.33126474535253475</v>
      </c>
    </row>
    <row r="1386" spans="1:35" x14ac:dyDescent="0.25">
      <c r="A1386" s="4">
        <v>2108</v>
      </c>
      <c r="B1386" s="21" t="s">
        <v>3522</v>
      </c>
      <c r="C1386" s="104">
        <v>6</v>
      </c>
      <c r="D1386" s="22" t="s">
        <v>3144</v>
      </c>
      <c r="E1386" s="100">
        <v>42719</v>
      </c>
      <c r="F1386" s="100">
        <v>44204</v>
      </c>
      <c r="G1386" s="105">
        <v>4.0999999999999996</v>
      </c>
      <c r="H1386" s="20" t="s">
        <v>3194</v>
      </c>
      <c r="I1386" s="20" t="s">
        <v>3196</v>
      </c>
      <c r="J1386" s="13">
        <v>3559</v>
      </c>
      <c r="K1386" t="s">
        <v>250</v>
      </c>
      <c r="L1386" t="s">
        <v>244</v>
      </c>
      <c r="M1386" s="20" t="str">
        <f t="shared" si="193"/>
        <v>S</v>
      </c>
      <c r="N1386" s="3">
        <v>5</v>
      </c>
      <c r="O1386" s="23">
        <f t="shared" si="194"/>
        <v>5</v>
      </c>
      <c r="P1386" s="3">
        <v>21</v>
      </c>
      <c r="Q1386" s="3">
        <f>VLOOKUP(J1386,Aux_H_adj!$X$2:$Y$922,2,FALSE)</f>
        <v>11</v>
      </c>
      <c r="R1386" s="3">
        <f>VLOOKUP(J1386,Aux_H_adj!$X$2:$Z$922,3,FALSE)</f>
        <v>24.5</v>
      </c>
      <c r="S1386" s="3">
        <f t="shared" si="191"/>
        <v>6.6845076098596046</v>
      </c>
      <c r="T1386" s="3">
        <v>76</v>
      </c>
      <c r="U1386" s="23">
        <f t="shared" si="195"/>
        <v>25.6</v>
      </c>
      <c r="V1386" s="3">
        <f t="shared" si="192"/>
        <v>8.1487330863050413</v>
      </c>
      <c r="W1386" s="27">
        <f t="shared" si="196"/>
        <v>3.5000000000000001E-3</v>
      </c>
      <c r="X1386" s="27">
        <f t="shared" si="197"/>
        <v>5.1999999999999998E-3</v>
      </c>
      <c r="Y1386" s="3">
        <f>VLOOKUP(K1386,SSP!$B$2:$D$113,3,FALSE)</f>
        <v>0.49000000000000005</v>
      </c>
      <c r="Z1386" s="3">
        <f>EXP(Ferez!$B$8+Ferez!$B$9*LN(X1386)+Ferez!$B$10*LN(O1386)+Ferez!$B$11*LN(Y1386))</f>
        <v>6.6013362398408626</v>
      </c>
      <c r="AA1386" s="3">
        <f>EXP(Ferez!$C$8+Ferez!$C$9*LN(Z1386))</f>
        <v>3.0408870693028045</v>
      </c>
      <c r="AB1386" s="3">
        <f>Ferez!$D$8+Ferez!$D$9*Z1386+Ferez!$D$10*AA1386</f>
        <v>0.93339508774753677</v>
      </c>
      <c r="AC1386" s="3">
        <f t="shared" si="198"/>
        <v>10.575618396891203</v>
      </c>
      <c r="AD1386" s="3">
        <f>AC1386*Ferez!$D$19</f>
        <v>5.2878091984456015</v>
      </c>
      <c r="AE1386" s="3">
        <f>(AD1386/1000)*(10000/Ferez!$D$21)</f>
        <v>0.13219522996114003</v>
      </c>
      <c r="AF1386" s="3">
        <f t="shared" si="199"/>
        <v>7.5347313275883998</v>
      </c>
      <c r="AG1386" s="3">
        <f>AF1386*Ferez!$D$19</f>
        <v>3.7673656637941999</v>
      </c>
      <c r="AH1386" s="3">
        <f>(AG1386/1000)*(10000/Ferez!$D$21)</f>
        <v>9.4184141594854998E-2</v>
      </c>
      <c r="AI1386" s="3">
        <f>AE1386*Ferez!$D$20</f>
        <v>0.48471584319084676</v>
      </c>
    </row>
    <row r="1387" spans="1:35" x14ac:dyDescent="0.25">
      <c r="A1387" s="4">
        <v>2109</v>
      </c>
      <c r="B1387" s="21" t="s">
        <v>3522</v>
      </c>
      <c r="C1387" s="104">
        <v>6</v>
      </c>
      <c r="D1387" s="22" t="s">
        <v>3144</v>
      </c>
      <c r="E1387" s="100">
        <v>42719</v>
      </c>
      <c r="F1387" s="100">
        <v>44204</v>
      </c>
      <c r="G1387" s="105">
        <v>4.0999999999999996</v>
      </c>
      <c r="H1387" s="20" t="s">
        <v>3194</v>
      </c>
      <c r="I1387" s="20" t="s">
        <v>3197</v>
      </c>
      <c r="J1387" s="13">
        <v>3559</v>
      </c>
      <c r="K1387" t="s">
        <v>250</v>
      </c>
      <c r="L1387" t="s">
        <v>244</v>
      </c>
      <c r="M1387" s="20" t="str">
        <f t="shared" si="193"/>
        <v>S</v>
      </c>
      <c r="N1387" s="3">
        <v>5</v>
      </c>
      <c r="O1387" s="23">
        <f t="shared" si="194"/>
        <v>5</v>
      </c>
      <c r="P1387" s="3">
        <v>17.7</v>
      </c>
      <c r="Q1387" s="3">
        <f>VLOOKUP(J1387,Aux_H_adj!$X$2:$Y$922,2,FALSE)</f>
        <v>11</v>
      </c>
      <c r="R1387" s="3">
        <f>VLOOKUP(J1387,Aux_H_adj!$X$2:$Z$922,3,FALSE)</f>
        <v>24.5</v>
      </c>
      <c r="S1387" s="3">
        <f t="shared" si="191"/>
        <v>5.6340849854530948</v>
      </c>
      <c r="T1387" s="3">
        <v>76</v>
      </c>
      <c r="U1387" s="23">
        <f t="shared" si="195"/>
        <v>21.58</v>
      </c>
      <c r="V1387" s="3">
        <f t="shared" si="192"/>
        <v>6.8691273438462028</v>
      </c>
      <c r="W1387" s="27">
        <f t="shared" si="196"/>
        <v>2.5000000000000001E-3</v>
      </c>
      <c r="X1387" s="27">
        <f t="shared" si="197"/>
        <v>3.7000000000000002E-3</v>
      </c>
      <c r="Y1387" s="3">
        <f>VLOOKUP(K1387,SSP!$B$2:$D$113,3,FALSE)</f>
        <v>0.49000000000000005</v>
      </c>
      <c r="Z1387" s="3">
        <f>EXP(Ferez!$B$8+Ferez!$B$9*LN(X1387)+Ferez!$B$10*LN(O1387)+Ferez!$B$11*LN(Y1387))</f>
        <v>4.7859503817538318</v>
      </c>
      <c r="AA1387" s="3">
        <f>EXP(Ferez!$C$8+Ferez!$C$9*LN(Z1387))</f>
        <v>2.3953779324751481</v>
      </c>
      <c r="AB1387" s="3">
        <f>Ferez!$D$8+Ferez!$D$9*Z1387+Ferez!$D$10*AA1387</f>
        <v>0.76574027112153153</v>
      </c>
      <c r="AC1387" s="3">
        <f t="shared" si="198"/>
        <v>7.947068585350511</v>
      </c>
      <c r="AD1387" s="3">
        <f>AC1387*Ferez!$D$19</f>
        <v>3.9735342926752555</v>
      </c>
      <c r="AE1387" s="3">
        <f>(AD1387/1000)*(10000/Ferez!$D$21)</f>
        <v>9.9338357316881384E-2</v>
      </c>
      <c r="AF1387" s="3">
        <f t="shared" si="199"/>
        <v>5.5516906528753633</v>
      </c>
      <c r="AG1387" s="3">
        <f>AF1387*Ferez!$D$19</f>
        <v>2.7758453264376817</v>
      </c>
      <c r="AH1387" s="3">
        <f>(AG1387/1000)*(10000/Ferez!$D$21)</f>
        <v>6.939613316094205E-2</v>
      </c>
      <c r="AI1387" s="3">
        <f>AE1387*Ferez!$D$20</f>
        <v>0.36424064349523172</v>
      </c>
    </row>
    <row r="1388" spans="1:35" x14ac:dyDescent="0.25">
      <c r="A1388" s="4">
        <v>2110</v>
      </c>
      <c r="B1388" s="21" t="s">
        <v>3522</v>
      </c>
      <c r="C1388" s="104">
        <v>6</v>
      </c>
      <c r="D1388" s="22" t="s">
        <v>3144</v>
      </c>
      <c r="E1388" s="100">
        <v>42719</v>
      </c>
      <c r="F1388" s="100">
        <v>44204</v>
      </c>
      <c r="G1388" s="105">
        <v>4.0999999999999996</v>
      </c>
      <c r="H1388" s="20" t="s">
        <v>3194</v>
      </c>
      <c r="I1388" s="20" t="s">
        <v>3198</v>
      </c>
      <c r="J1388" s="13">
        <v>3559</v>
      </c>
      <c r="K1388" t="s">
        <v>250</v>
      </c>
      <c r="L1388" t="s">
        <v>244</v>
      </c>
      <c r="M1388" s="20" t="str">
        <f t="shared" si="193"/>
        <v>S</v>
      </c>
      <c r="N1388" s="3">
        <v>5</v>
      </c>
      <c r="O1388" s="23">
        <f t="shared" si="194"/>
        <v>3.74</v>
      </c>
      <c r="P1388" s="3">
        <v>11</v>
      </c>
      <c r="Q1388" s="3">
        <f>VLOOKUP(J1388,Aux_H_adj!$X$2:$Y$922,2,FALSE)</f>
        <v>11</v>
      </c>
      <c r="R1388" s="3">
        <f>VLOOKUP(J1388,Aux_H_adj!$X$2:$Z$922,3,FALSE)</f>
        <v>24.5</v>
      </c>
      <c r="S1388" s="3">
        <f t="shared" si="191"/>
        <v>3.5014087480216975</v>
      </c>
      <c r="T1388" s="3">
        <v>76</v>
      </c>
      <c r="U1388" s="23">
        <f t="shared" si="195"/>
        <v>13.41</v>
      </c>
      <c r="V1388" s="3">
        <f t="shared" si="192"/>
        <v>4.2685355737246331</v>
      </c>
      <c r="W1388" s="27">
        <f t="shared" si="196"/>
        <v>1E-3</v>
      </c>
      <c r="X1388" s="27">
        <f t="shared" si="197"/>
        <v>1.4E-3</v>
      </c>
      <c r="Y1388" s="3">
        <f>VLOOKUP(K1388,SSP!$B$2:$D$113,3,FALSE)</f>
        <v>0.49000000000000005</v>
      </c>
      <c r="Z1388" s="3">
        <f>EXP(Ferez!$B$8+Ferez!$B$9*LN(X1388)+Ferez!$B$10*LN(O1388)+Ferez!$B$11*LN(Y1388))</f>
        <v>1.4450871857196719</v>
      </c>
      <c r="AA1388" s="3">
        <f>EXP(Ferez!$C$8+Ferez!$C$9*LN(Z1388))</f>
        <v>0.98513246913120567</v>
      </c>
      <c r="AB1388" s="3">
        <f>Ferez!$D$8+Ferez!$D$9*Z1388+Ferez!$D$10*AA1388</f>
        <v>0.47637205322688425</v>
      </c>
      <c r="AC1388" s="3">
        <f t="shared" si="198"/>
        <v>2.9065917080777619</v>
      </c>
      <c r="AD1388" s="3">
        <f>AC1388*Ferez!$D$19</f>
        <v>1.453295854038881</v>
      </c>
      <c r="AE1388" s="3">
        <f>(AD1388/1000)*(10000/Ferez!$D$21)</f>
        <v>3.6332396350972025E-2</v>
      </c>
      <c r="AF1388" s="3">
        <f t="shared" si="199"/>
        <v>1.9214592389465561</v>
      </c>
      <c r="AG1388" s="3">
        <f>AF1388*Ferez!$D$19</f>
        <v>0.96072961947327806</v>
      </c>
      <c r="AH1388" s="3">
        <f>(AG1388/1000)*(10000/Ferez!$D$21)</f>
        <v>2.4018240486831949E-2</v>
      </c>
      <c r="AI1388" s="3">
        <f>AE1388*Ferez!$D$20</f>
        <v>0.13321878662023076</v>
      </c>
    </row>
    <row r="1389" spans="1:35" x14ac:dyDescent="0.25">
      <c r="A1389" s="4">
        <v>2111</v>
      </c>
      <c r="B1389" s="21" t="s">
        <v>3522</v>
      </c>
      <c r="C1389" s="104">
        <v>6</v>
      </c>
      <c r="D1389" s="22" t="s">
        <v>3144</v>
      </c>
      <c r="E1389" s="100">
        <v>42719</v>
      </c>
      <c r="F1389" s="100">
        <v>44204</v>
      </c>
      <c r="G1389" s="105">
        <v>4.0999999999999996</v>
      </c>
      <c r="H1389" s="20" t="s">
        <v>3194</v>
      </c>
      <c r="I1389" s="20" t="s">
        <v>3199</v>
      </c>
      <c r="J1389" s="13">
        <v>3559</v>
      </c>
      <c r="K1389" t="s">
        <v>250</v>
      </c>
      <c r="L1389" t="s">
        <v>244</v>
      </c>
      <c r="M1389" s="20" t="str">
        <f t="shared" si="193"/>
        <v>S</v>
      </c>
      <c r="N1389" s="3">
        <v>5</v>
      </c>
      <c r="O1389" s="23">
        <f t="shared" si="194"/>
        <v>4.79</v>
      </c>
      <c r="P1389" s="3">
        <v>15.4</v>
      </c>
      <c r="Q1389" s="3">
        <f>VLOOKUP(J1389,Aux_H_adj!$X$2:$Y$922,2,FALSE)</f>
        <v>11</v>
      </c>
      <c r="R1389" s="3">
        <f>VLOOKUP(J1389,Aux_H_adj!$X$2:$Z$922,3,FALSE)</f>
        <v>24.5</v>
      </c>
      <c r="S1389" s="3">
        <f t="shared" si="191"/>
        <v>4.9019722472303764</v>
      </c>
      <c r="T1389" s="3">
        <v>76</v>
      </c>
      <c r="U1389" s="23">
        <f t="shared" si="195"/>
        <v>18.77</v>
      </c>
      <c r="V1389" s="3">
        <f t="shared" si="192"/>
        <v>5.9746765636697514</v>
      </c>
      <c r="W1389" s="27">
        <f t="shared" si="196"/>
        <v>1.9E-3</v>
      </c>
      <c r="X1389" s="27">
        <f t="shared" si="197"/>
        <v>2.8E-3</v>
      </c>
      <c r="Y1389" s="3">
        <f>VLOOKUP(K1389,SSP!$B$2:$D$113,3,FALSE)</f>
        <v>0.49000000000000005</v>
      </c>
      <c r="Z1389" s="3">
        <f>EXP(Ferez!$B$8+Ferez!$B$9*LN(X1389)+Ferez!$B$10*LN(O1389)+Ferez!$B$11*LN(Y1389))</f>
        <v>3.5291706660024738</v>
      </c>
      <c r="AA1389" s="3">
        <f>EXP(Ferez!$C$8+Ferez!$C$9*LN(Z1389))</f>
        <v>1.9107977848927695</v>
      </c>
      <c r="AB1389" s="3">
        <f>Ferez!$D$8+Ferez!$D$9*Z1389+Ferez!$D$10*AA1389</f>
        <v>0.65292429861150969</v>
      </c>
      <c r="AC1389" s="3">
        <f t="shared" si="198"/>
        <v>6.0928927495067526</v>
      </c>
      <c r="AD1389" s="3">
        <f>AC1389*Ferez!$D$19</f>
        <v>3.0464463747533763</v>
      </c>
      <c r="AE1389" s="3">
        <f>(AD1389/1000)*(10000/Ferez!$D$21)</f>
        <v>7.6161159368834414E-2</v>
      </c>
      <c r="AF1389" s="3">
        <f t="shared" si="199"/>
        <v>4.1820949646139836</v>
      </c>
      <c r="AG1389" s="3">
        <f>AF1389*Ferez!$D$19</f>
        <v>2.0910474823069918</v>
      </c>
      <c r="AH1389" s="3">
        <f>(AG1389/1000)*(10000/Ferez!$D$21)</f>
        <v>5.227618705767479E-2</v>
      </c>
      <c r="AI1389" s="3">
        <f>AE1389*Ferez!$D$20</f>
        <v>0.27925758435239284</v>
      </c>
    </row>
    <row r="1390" spans="1:35" x14ac:dyDescent="0.25">
      <c r="A1390" s="4">
        <v>2112</v>
      </c>
      <c r="B1390" s="21" t="s">
        <v>3522</v>
      </c>
      <c r="C1390" s="104">
        <v>6</v>
      </c>
      <c r="D1390" s="22" t="s">
        <v>3144</v>
      </c>
      <c r="E1390" s="100">
        <v>42719</v>
      </c>
      <c r="F1390" s="100">
        <v>44204</v>
      </c>
      <c r="G1390" s="105">
        <v>4.0999999999999996</v>
      </c>
      <c r="H1390" s="20" t="s">
        <v>3194</v>
      </c>
      <c r="I1390" s="20" t="s">
        <v>3200</v>
      </c>
      <c r="J1390" s="13">
        <v>3559</v>
      </c>
      <c r="K1390" t="s">
        <v>250</v>
      </c>
      <c r="L1390" t="s">
        <v>244</v>
      </c>
      <c r="M1390" s="20" t="str">
        <f t="shared" si="193"/>
        <v>S</v>
      </c>
      <c r="N1390" s="3">
        <v>5</v>
      </c>
      <c r="O1390" s="23">
        <f t="shared" si="194"/>
        <v>5</v>
      </c>
      <c r="P1390" s="3">
        <v>24.5</v>
      </c>
      <c r="Q1390" s="3">
        <f>VLOOKUP(J1390,Aux_H_adj!$X$2:$Y$922,2,FALSE)</f>
        <v>11</v>
      </c>
      <c r="R1390" s="3">
        <f>VLOOKUP(J1390,Aux_H_adj!$X$2:$Z$922,3,FALSE)</f>
        <v>24.5</v>
      </c>
      <c r="S1390" s="3">
        <f t="shared" si="191"/>
        <v>7.7985922115028714</v>
      </c>
      <c r="T1390" s="3">
        <v>76</v>
      </c>
      <c r="U1390" s="23">
        <f t="shared" si="195"/>
        <v>29.87</v>
      </c>
      <c r="V1390" s="3">
        <f t="shared" si="192"/>
        <v>9.5079163003098284</v>
      </c>
      <c r="W1390" s="27">
        <f t="shared" si="196"/>
        <v>4.7999999999999996E-3</v>
      </c>
      <c r="X1390" s="27">
        <f t="shared" si="197"/>
        <v>7.1000000000000004E-3</v>
      </c>
      <c r="Y1390" s="3">
        <f>VLOOKUP(K1390,SSP!$B$2:$D$113,3,FALSE)</f>
        <v>0.49000000000000005</v>
      </c>
      <c r="Z1390" s="3">
        <f>EXP(Ferez!$B$8+Ferez!$B$9*LN(X1390)+Ferez!$B$10*LN(O1390)+Ferez!$B$11*LN(Y1390))</f>
        <v>8.8601223404338736</v>
      </c>
      <c r="AA1390" s="3">
        <f>EXP(Ferez!$C$8+Ferez!$C$9*LN(Z1390))</f>
        <v>3.7829438322228262</v>
      </c>
      <c r="AB1390" s="3">
        <f>Ferez!$D$8+Ferez!$D$9*Z1390+Ferez!$D$10*AA1390</f>
        <v>1.1472682318825187</v>
      </c>
      <c r="AC1390" s="3">
        <f t="shared" si="198"/>
        <v>13.790334404539218</v>
      </c>
      <c r="AD1390" s="3">
        <f>AC1390*Ferez!$D$19</f>
        <v>6.8951672022696089</v>
      </c>
      <c r="AE1390" s="3">
        <f>(AD1390/1000)*(10000/Ferez!$D$21)</f>
        <v>0.17237918005674022</v>
      </c>
      <c r="AF1390" s="3">
        <f t="shared" si="199"/>
        <v>10.007390572316393</v>
      </c>
      <c r="AG1390" s="3">
        <f>AF1390*Ferez!$D$19</f>
        <v>5.0036952861581963</v>
      </c>
      <c r="AH1390" s="3">
        <f>(AG1390/1000)*(10000/Ferez!$D$21)</f>
        <v>0.12509238215395491</v>
      </c>
      <c r="AI1390" s="3">
        <f>AE1390*Ferez!$D$20</f>
        <v>0.63205699354138078</v>
      </c>
    </row>
    <row r="1391" spans="1:35" x14ac:dyDescent="0.25">
      <c r="A1391" s="4">
        <v>2113</v>
      </c>
      <c r="B1391" s="21" t="s">
        <v>3522</v>
      </c>
      <c r="C1391" s="104">
        <v>6</v>
      </c>
      <c r="D1391" s="22" t="s">
        <v>3144</v>
      </c>
      <c r="E1391" s="100">
        <v>42719</v>
      </c>
      <c r="F1391" s="100">
        <v>44204</v>
      </c>
      <c r="G1391" s="105">
        <v>4.0999999999999996</v>
      </c>
      <c r="H1391" s="20" t="s">
        <v>3194</v>
      </c>
      <c r="I1391" s="20" t="s">
        <v>3201</v>
      </c>
      <c r="J1391" s="13">
        <v>3559</v>
      </c>
      <c r="K1391" t="s">
        <v>250</v>
      </c>
      <c r="L1391" t="s">
        <v>244</v>
      </c>
      <c r="M1391" s="20" t="str">
        <f t="shared" si="193"/>
        <v>S</v>
      </c>
      <c r="N1391" s="3">
        <v>5</v>
      </c>
      <c r="O1391" s="23">
        <f t="shared" si="194"/>
        <v>3.82</v>
      </c>
      <c r="P1391" s="3">
        <v>11.3</v>
      </c>
      <c r="Q1391" s="3">
        <f>VLOOKUP(J1391,Aux_H_adj!$X$2:$Y$922,2,FALSE)</f>
        <v>11</v>
      </c>
      <c r="R1391" s="3">
        <f>VLOOKUP(J1391,Aux_H_adj!$X$2:$Z$922,3,FALSE)</f>
        <v>24.5</v>
      </c>
      <c r="S1391" s="3">
        <f t="shared" si="191"/>
        <v>3.5969017138768349</v>
      </c>
      <c r="T1391" s="3">
        <v>76</v>
      </c>
      <c r="U1391" s="23">
        <f t="shared" si="195"/>
        <v>13.78</v>
      </c>
      <c r="V1391" s="3">
        <f t="shared" si="192"/>
        <v>4.3863102316126357</v>
      </c>
      <c r="W1391" s="27">
        <f t="shared" si="196"/>
        <v>1E-3</v>
      </c>
      <c r="X1391" s="27">
        <f t="shared" si="197"/>
        <v>1.5E-3</v>
      </c>
      <c r="Y1391" s="3">
        <f>VLOOKUP(K1391,SSP!$B$2:$D$113,3,FALSE)</f>
        <v>0.49000000000000005</v>
      </c>
      <c r="Z1391" s="3">
        <f>EXP(Ferez!$B$8+Ferez!$B$9*LN(X1391)+Ferez!$B$10*LN(O1391)+Ferez!$B$11*LN(Y1391))</f>
        <v>1.5741463272372416</v>
      </c>
      <c r="AA1391" s="3">
        <f>EXP(Ferez!$C$8+Ferez!$C$9*LN(Z1391))</f>
        <v>1.0496864671675579</v>
      </c>
      <c r="AB1391" s="3">
        <f>Ferez!$D$8+Ferez!$D$9*Z1391+Ferez!$D$10*AA1391</f>
        <v>0.48668177251426625</v>
      </c>
      <c r="AC1391" s="3">
        <f t="shared" si="198"/>
        <v>3.1105145669190657</v>
      </c>
      <c r="AD1391" s="3">
        <f>AC1391*Ferez!$D$19</f>
        <v>1.5552572834595328</v>
      </c>
      <c r="AE1391" s="3">
        <f>(AD1391/1000)*(10000/Ferez!$D$21)</f>
        <v>3.8881432086488317E-2</v>
      </c>
      <c r="AF1391" s="3">
        <f t="shared" si="199"/>
        <v>2.0608280997515078</v>
      </c>
      <c r="AG1391" s="3">
        <f>AF1391*Ferez!$D$19</f>
        <v>1.0304140498757539</v>
      </c>
      <c r="AH1391" s="3">
        <f>(AG1391/1000)*(10000/Ferez!$D$21)</f>
        <v>2.5760351246893846E-2</v>
      </c>
      <c r="AI1391" s="3">
        <f>AE1391*Ferez!$D$20</f>
        <v>0.1425652509837905</v>
      </c>
    </row>
    <row r="1392" spans="1:35" x14ac:dyDescent="0.25">
      <c r="A1392" s="4">
        <v>2114</v>
      </c>
      <c r="B1392" s="21" t="s">
        <v>3522</v>
      </c>
      <c r="C1392" s="104">
        <v>6</v>
      </c>
      <c r="D1392" s="22" t="s">
        <v>3144</v>
      </c>
      <c r="E1392" s="100">
        <v>42719</v>
      </c>
      <c r="F1392" s="100">
        <v>44204</v>
      </c>
      <c r="G1392" s="105">
        <v>4.0999999999999996</v>
      </c>
      <c r="H1392" s="20" t="s">
        <v>3194</v>
      </c>
      <c r="I1392" s="20" t="s">
        <v>3202</v>
      </c>
      <c r="J1392" s="13">
        <v>3559</v>
      </c>
      <c r="K1392" t="s">
        <v>250</v>
      </c>
      <c r="L1392" t="s">
        <v>244</v>
      </c>
      <c r="M1392" s="20" t="str">
        <f t="shared" si="193"/>
        <v>S</v>
      </c>
      <c r="N1392" s="3">
        <v>5</v>
      </c>
      <c r="O1392" s="23">
        <f t="shared" si="194"/>
        <v>4.38</v>
      </c>
      <c r="P1392" s="3">
        <v>13.5</v>
      </c>
      <c r="Q1392" s="3">
        <f>VLOOKUP(J1392,Aux_H_adj!$X$2:$Y$922,2,FALSE)</f>
        <v>11</v>
      </c>
      <c r="R1392" s="3">
        <f>VLOOKUP(J1392,Aux_H_adj!$X$2:$Z$922,3,FALSE)</f>
        <v>24.5</v>
      </c>
      <c r="S1392" s="3">
        <f t="shared" si="191"/>
        <v>4.2971834634811739</v>
      </c>
      <c r="T1392" s="3">
        <v>76</v>
      </c>
      <c r="U1392" s="23">
        <f t="shared" si="195"/>
        <v>16.46</v>
      </c>
      <c r="V1392" s="3">
        <f t="shared" si="192"/>
        <v>5.2393807265851953</v>
      </c>
      <c r="W1392" s="27">
        <f t="shared" si="196"/>
        <v>1.5E-3</v>
      </c>
      <c r="X1392" s="27">
        <f t="shared" si="197"/>
        <v>2.2000000000000001E-3</v>
      </c>
      <c r="Y1392" s="3">
        <f>VLOOKUP(K1392,SSP!$B$2:$D$113,3,FALSE)</f>
        <v>0.49000000000000005</v>
      </c>
      <c r="Z1392" s="3">
        <f>EXP(Ferez!$B$8+Ferez!$B$9*LN(X1392)+Ferez!$B$10*LN(O1392)+Ferez!$B$11*LN(Y1392))</f>
        <v>2.5783386900191574</v>
      </c>
      <c r="AA1392" s="3">
        <f>EXP(Ferez!$C$8+Ferez!$C$9*LN(Z1392))</f>
        <v>1.5137702272743119</v>
      </c>
      <c r="AB1392" s="3">
        <f>Ferez!$D$8+Ferez!$D$9*Z1392+Ferez!$D$10*AA1392</f>
        <v>0.57019417326366528</v>
      </c>
      <c r="AC1392" s="3">
        <f t="shared" si="198"/>
        <v>4.6623030905571348</v>
      </c>
      <c r="AD1392" s="3">
        <f>AC1392*Ferez!$D$19</f>
        <v>2.3311515452785674</v>
      </c>
      <c r="AE1392" s="3">
        <f>(AD1392/1000)*(10000/Ferez!$D$21)</f>
        <v>5.8278788631964187E-2</v>
      </c>
      <c r="AF1392" s="3">
        <f t="shared" si="199"/>
        <v>3.1485328632828224</v>
      </c>
      <c r="AG1392" s="3">
        <f>AF1392*Ferez!$D$19</f>
        <v>1.5742664316414112</v>
      </c>
      <c r="AH1392" s="3">
        <f>(AG1392/1000)*(10000/Ferez!$D$21)</f>
        <v>3.9356660791035281E-2</v>
      </c>
      <c r="AI1392" s="3">
        <f>AE1392*Ferez!$D$20</f>
        <v>0.21368889165053534</v>
      </c>
    </row>
    <row r="1393" spans="1:35" x14ac:dyDescent="0.25">
      <c r="A1393" s="4">
        <v>2105</v>
      </c>
      <c r="B1393" s="21" t="s">
        <v>3522</v>
      </c>
      <c r="C1393" s="104">
        <v>6</v>
      </c>
      <c r="D1393" s="22" t="s">
        <v>3144</v>
      </c>
      <c r="E1393" s="100">
        <v>42719</v>
      </c>
      <c r="F1393" s="100">
        <v>44204</v>
      </c>
      <c r="G1393" s="105">
        <v>4.0999999999999996</v>
      </c>
      <c r="H1393" s="20" t="s">
        <v>3191</v>
      </c>
      <c r="I1393" s="20" t="s">
        <v>3192</v>
      </c>
      <c r="J1393" s="13">
        <v>3560</v>
      </c>
      <c r="K1393" t="s">
        <v>127</v>
      </c>
      <c r="L1393" t="s">
        <v>126</v>
      </c>
      <c r="M1393" s="20" t="str">
        <f t="shared" si="193"/>
        <v>S</v>
      </c>
      <c r="N1393" s="3">
        <v>5.8</v>
      </c>
      <c r="O1393" s="23">
        <f t="shared" si="194"/>
        <v>5.2</v>
      </c>
      <c r="P1393" s="3">
        <v>17.600000000000001</v>
      </c>
      <c r="Q1393" s="3">
        <f>VLOOKUP(J1393,Aux_H_adj!$X$2:$Y$922,2,FALSE)</f>
        <v>17.600000000000001</v>
      </c>
      <c r="R1393" s="3">
        <f>VLOOKUP(J1393,Aux_H_adj!$X$2:$Z$922,3,FALSE)</f>
        <v>18.600000000000001</v>
      </c>
      <c r="S1393" s="3">
        <f t="shared" si="191"/>
        <v>5.6022539968347163</v>
      </c>
      <c r="T1393" s="3">
        <v>42.2</v>
      </c>
      <c r="U1393" s="23">
        <f t="shared" si="195"/>
        <v>21.46</v>
      </c>
      <c r="V1393" s="3">
        <f t="shared" si="192"/>
        <v>6.8309301575041488</v>
      </c>
      <c r="W1393" s="27">
        <f t="shared" si="196"/>
        <v>2.5000000000000001E-3</v>
      </c>
      <c r="X1393" s="27">
        <f t="shared" si="197"/>
        <v>3.7000000000000002E-3</v>
      </c>
      <c r="Y1393" s="3">
        <f>VLOOKUP(K1393,SSP!$B$2:$D$113,3,FALSE)</f>
        <v>0.61999999999999966</v>
      </c>
      <c r="Z1393" s="3">
        <f>EXP(Ferez!$B$8+Ferez!$B$9*LN(X1393)+Ferez!$B$10*LN(O1393)+Ferez!$B$11*LN(Y1393))</f>
        <v>6.3213612583189907</v>
      </c>
      <c r="AA1393" s="3">
        <f>EXP(Ferez!$C$8+Ferez!$C$9*LN(Z1393))</f>
        <v>2.944662283004571</v>
      </c>
      <c r="AB1393" s="3">
        <f>Ferez!$D$8+Ferez!$D$9*Z1393+Ferez!$D$10*AA1393</f>
        <v>0.90725186634516497</v>
      </c>
      <c r="AC1393" s="3">
        <f t="shared" si="198"/>
        <v>10.173275407668728</v>
      </c>
      <c r="AD1393" s="3">
        <f>AC1393*Ferez!$D$19</f>
        <v>5.0866377038343638</v>
      </c>
      <c r="AE1393" s="3">
        <f>(AD1393/1000)*(10000/Ferez!$D$21)</f>
        <v>0.12716594259585909</v>
      </c>
      <c r="AF1393" s="3">
        <f t="shared" si="199"/>
        <v>7.2286131246641556</v>
      </c>
      <c r="AG1393" s="3">
        <f>AF1393*Ferez!$D$19</f>
        <v>3.6143065623320778</v>
      </c>
      <c r="AH1393" s="3">
        <f>(AG1393/1000)*(10000/Ferez!$D$21)</f>
        <v>9.0357664058301951E-2</v>
      </c>
      <c r="AI1393" s="3">
        <f>AE1393*Ferez!$D$20</f>
        <v>0.46627512285148331</v>
      </c>
    </row>
    <row r="1394" spans="1:35" x14ac:dyDescent="0.25">
      <c r="A1394" s="4">
        <v>2106</v>
      </c>
      <c r="B1394" s="21" t="s">
        <v>3522</v>
      </c>
      <c r="C1394" s="104">
        <v>6</v>
      </c>
      <c r="D1394" s="22" t="s">
        <v>3144</v>
      </c>
      <c r="E1394" s="100">
        <v>42719</v>
      </c>
      <c r="F1394" s="100">
        <v>44204</v>
      </c>
      <c r="G1394" s="105">
        <v>4.0999999999999996</v>
      </c>
      <c r="H1394" s="20" t="s">
        <v>3191</v>
      </c>
      <c r="I1394" s="20" t="s">
        <v>3193</v>
      </c>
      <c r="J1394" s="13">
        <v>3560</v>
      </c>
      <c r="K1394" t="s">
        <v>127</v>
      </c>
      <c r="L1394" t="s">
        <v>126</v>
      </c>
      <c r="M1394" s="20" t="str">
        <f t="shared" si="193"/>
        <v>S</v>
      </c>
      <c r="N1394" s="3">
        <v>5.8</v>
      </c>
      <c r="O1394" s="23">
        <f t="shared" si="194"/>
        <v>5.8</v>
      </c>
      <c r="P1394" s="3">
        <v>18.600000000000001</v>
      </c>
      <c r="Q1394" s="3">
        <f>VLOOKUP(J1394,Aux_H_adj!$X$2:$Y$922,2,FALSE)</f>
        <v>17.600000000000001</v>
      </c>
      <c r="R1394" s="3">
        <f>VLOOKUP(J1394,Aux_H_adj!$X$2:$Z$922,3,FALSE)</f>
        <v>18.600000000000001</v>
      </c>
      <c r="S1394" s="3">
        <f t="shared" si="191"/>
        <v>5.9205638830185068</v>
      </c>
      <c r="T1394" s="3">
        <v>42.2</v>
      </c>
      <c r="U1394" s="23">
        <f t="shared" si="195"/>
        <v>22.68</v>
      </c>
      <c r="V1394" s="3">
        <f t="shared" si="192"/>
        <v>7.2192682186483728</v>
      </c>
      <c r="W1394" s="27">
        <f t="shared" si="196"/>
        <v>2.8E-3</v>
      </c>
      <c r="X1394" s="27">
        <f t="shared" si="197"/>
        <v>4.1000000000000003E-3</v>
      </c>
      <c r="Y1394" s="3">
        <f>VLOOKUP(K1394,SSP!$B$2:$D$113,3,FALSE)</f>
        <v>0.61999999999999966</v>
      </c>
      <c r="Z1394" s="3">
        <f>EXP(Ferez!$B$8+Ferez!$B$9*LN(X1394)+Ferez!$B$10*LN(O1394)+Ferez!$B$11*LN(Y1394))</f>
        <v>7.7363378800604226</v>
      </c>
      <c r="AA1394" s="3">
        <f>EXP(Ferez!$C$8+Ferez!$C$9*LN(Z1394))</f>
        <v>3.4207763212115321</v>
      </c>
      <c r="AB1394" s="3">
        <f>Ferez!$D$8+Ferez!$D$9*Z1394+Ferez!$D$10*AA1394</f>
        <v>1.0402575882113743</v>
      </c>
      <c r="AC1394" s="3">
        <f t="shared" si="198"/>
        <v>12.197371789483331</v>
      </c>
      <c r="AD1394" s="3">
        <f>AC1394*Ferez!$D$19</f>
        <v>6.0986858947416653</v>
      </c>
      <c r="AE1394" s="3">
        <f>(AD1394/1000)*(10000/Ferez!$D$21)</f>
        <v>0.15246714736854164</v>
      </c>
      <c r="AF1394" s="3">
        <f t="shared" si="199"/>
        <v>8.7765954682717968</v>
      </c>
      <c r="AG1394" s="3">
        <f>AF1394*Ferez!$D$19</f>
        <v>4.3882977341358984</v>
      </c>
      <c r="AH1394" s="3">
        <f>(AG1394/1000)*(10000/Ferez!$D$21)</f>
        <v>0.10970744335339745</v>
      </c>
      <c r="AI1394" s="3">
        <f>AE1394*Ferez!$D$20</f>
        <v>0.55904620701798602</v>
      </c>
    </row>
    <row r="1395" spans="1:35" x14ac:dyDescent="0.25">
      <c r="A1395" s="4">
        <v>2104</v>
      </c>
      <c r="B1395" s="21" t="s">
        <v>3522</v>
      </c>
      <c r="C1395" s="104">
        <v>6</v>
      </c>
      <c r="D1395" s="22" t="s">
        <v>3144</v>
      </c>
      <c r="E1395" s="100">
        <v>42719</v>
      </c>
      <c r="F1395" s="100">
        <v>44204</v>
      </c>
      <c r="G1395" s="105">
        <v>4.0999999999999996</v>
      </c>
      <c r="H1395" s="20" t="s">
        <v>3189</v>
      </c>
      <c r="I1395" s="20" t="s">
        <v>3190</v>
      </c>
      <c r="J1395" s="13">
        <v>3561</v>
      </c>
      <c r="K1395" t="s">
        <v>9</v>
      </c>
      <c r="L1395" t="s">
        <v>232</v>
      </c>
      <c r="M1395" s="20" t="str">
        <f t="shared" si="193"/>
        <v>N</v>
      </c>
      <c r="N1395" s="3">
        <v>4.8</v>
      </c>
      <c r="O1395" s="23">
        <f t="shared" si="194"/>
        <v>4.8</v>
      </c>
      <c r="P1395" s="3">
        <v>23.5</v>
      </c>
      <c r="Q1395" s="3">
        <f>VLOOKUP(J1395,Aux_H_adj!$X$2:$Y$922,2,FALSE)</f>
        <v>23.5</v>
      </c>
      <c r="R1395" s="3">
        <f>VLOOKUP(J1395,Aux_H_adj!$X$2:$Z$922,3,FALSE)</f>
        <v>23.5</v>
      </c>
      <c r="S1395" s="3">
        <f t="shared" si="191"/>
        <v>7.4802823253190809</v>
      </c>
      <c r="T1395" s="3">
        <v>29</v>
      </c>
      <c r="U1395" s="23">
        <f t="shared" si="195"/>
        <v>29</v>
      </c>
      <c r="V1395" s="3">
        <f t="shared" si="192"/>
        <v>9.2309866993299305</v>
      </c>
      <c r="W1395" s="27">
        <f t="shared" si="196"/>
        <v>4.4000000000000003E-3</v>
      </c>
      <c r="X1395" s="27">
        <f t="shared" si="197"/>
        <v>6.7000000000000002E-3</v>
      </c>
      <c r="Y1395" s="3">
        <f>VLOOKUP(K1395,SSP!$B$2:$D$113,3,FALSE)</f>
        <v>0.76000000000000079</v>
      </c>
      <c r="Z1395" s="3">
        <f>EXP(Ferez!$B$8+Ferez!$B$9*LN(X1395)+Ferez!$B$10*LN(O1395)+Ferez!$B$11*LN(Y1395))</f>
        <v>12.63130518673592</v>
      </c>
      <c r="AA1395" s="3">
        <f>EXP(Ferez!$C$8+Ferez!$C$9*LN(Z1395))</f>
        <v>4.921523769981631</v>
      </c>
      <c r="AB1395" s="3">
        <f>Ferez!$D$8+Ferez!$D$9*Z1395+Ferez!$D$10*AA1395</f>
        <v>1.5129930715725695</v>
      </c>
      <c r="AC1395" s="3">
        <f t="shared" si="198"/>
        <v>19.065822028290121</v>
      </c>
      <c r="AD1395" s="3">
        <f>AC1395*Ferez!$D$19</f>
        <v>9.5329110141450606</v>
      </c>
      <c r="AE1395" s="3">
        <f>(AD1395/1000)*(10000/Ferez!$D$21)</f>
        <v>0.2383227753536265</v>
      </c>
      <c r="AF1395" s="3">
        <f t="shared" si="199"/>
        <v>14.14429825830849</v>
      </c>
      <c r="AG1395" s="3">
        <f>AF1395*Ferez!$D$19</f>
        <v>7.0721491291542451</v>
      </c>
      <c r="AH1395" s="3">
        <f>(AG1395/1000)*(10000/Ferez!$D$21)</f>
        <v>0.17680372822885612</v>
      </c>
      <c r="AI1395" s="3">
        <f>AE1395*Ferez!$D$20</f>
        <v>0.87385017629663053</v>
      </c>
    </row>
    <row r="1396" spans="1:35" x14ac:dyDescent="0.25">
      <c r="A1396" s="4">
        <v>2099</v>
      </c>
      <c r="B1396" s="21" t="s">
        <v>3522</v>
      </c>
      <c r="C1396" s="104">
        <v>6</v>
      </c>
      <c r="D1396" s="22" t="s">
        <v>3144</v>
      </c>
      <c r="E1396" s="100">
        <v>42719</v>
      </c>
      <c r="F1396" s="100">
        <v>44204</v>
      </c>
      <c r="G1396" s="105">
        <v>4.0999999999999996</v>
      </c>
      <c r="H1396" s="20" t="s">
        <v>3183</v>
      </c>
      <c r="I1396" s="20" t="s">
        <v>3184</v>
      </c>
      <c r="J1396" s="13">
        <v>3562</v>
      </c>
      <c r="K1396" t="s">
        <v>79</v>
      </c>
      <c r="L1396" t="s">
        <v>78</v>
      </c>
      <c r="M1396" s="20" t="str">
        <f t="shared" si="193"/>
        <v>S</v>
      </c>
      <c r="N1396" s="3">
        <v>6.1</v>
      </c>
      <c r="O1396" s="23">
        <f t="shared" si="194"/>
        <v>6.1</v>
      </c>
      <c r="P1396" s="3">
        <v>27.6</v>
      </c>
      <c r="Q1396" s="3">
        <f>VLOOKUP(J1396,Aux_H_adj!$X$2:$Y$922,2,FALSE)</f>
        <v>16.2</v>
      </c>
      <c r="R1396" s="3">
        <f>VLOOKUP(J1396,Aux_H_adj!$X$2:$Z$922,3,FALSE)</f>
        <v>27.6</v>
      </c>
      <c r="S1396" s="3">
        <f t="shared" si="191"/>
        <v>8.7853528586726242</v>
      </c>
      <c r="T1396" s="3">
        <v>65</v>
      </c>
      <c r="U1396" s="23">
        <f t="shared" si="195"/>
        <v>33.65</v>
      </c>
      <c r="V1396" s="3">
        <f t="shared" si="192"/>
        <v>10.711127670084556</v>
      </c>
      <c r="W1396" s="27">
        <f t="shared" si="196"/>
        <v>6.1000000000000004E-3</v>
      </c>
      <c r="X1396" s="27">
        <f t="shared" si="197"/>
        <v>8.9999999999999993E-3</v>
      </c>
      <c r="Y1396" s="3">
        <f>VLOOKUP(K1396,SSP!$B$2:$D$113,3,FALSE)</f>
        <v>0.31000000000000155</v>
      </c>
      <c r="Z1396" s="3">
        <f>EXP(Ferez!$B$8+Ferez!$B$9*LN(X1396)+Ferez!$B$10*LN(O1396)+Ferez!$B$11*LN(Y1396))</f>
        <v>8.4049563044495095</v>
      </c>
      <c r="AA1396" s="3">
        <f>EXP(Ferez!$C$8+Ferez!$C$9*LN(Z1396))</f>
        <v>3.6377732097110522</v>
      </c>
      <c r="AB1396" s="3">
        <f>Ferez!$D$8+Ferez!$D$9*Z1396+Ferez!$D$10*AA1396</f>
        <v>1.1037948688690471</v>
      </c>
      <c r="AC1396" s="3">
        <f t="shared" si="198"/>
        <v>13.146524383029609</v>
      </c>
      <c r="AD1396" s="3">
        <f>AC1396*Ferez!$D$19</f>
        <v>6.5732621915148046</v>
      </c>
      <c r="AE1396" s="3">
        <f>(AD1396/1000)*(10000/Ferez!$D$21)</f>
        <v>0.16433155478787012</v>
      </c>
      <c r="AF1396" s="3">
        <f t="shared" si="199"/>
        <v>9.5087511733185561</v>
      </c>
      <c r="AG1396" s="3">
        <f>AF1396*Ferez!$D$19</f>
        <v>4.7543755866592781</v>
      </c>
      <c r="AH1396" s="3">
        <f>(AG1396/1000)*(10000/Ferez!$D$21)</f>
        <v>0.11885938966648196</v>
      </c>
      <c r="AI1396" s="3">
        <f>AE1396*Ferez!$D$20</f>
        <v>0.60254903422219042</v>
      </c>
    </row>
    <row r="1397" spans="1:35" x14ac:dyDescent="0.25">
      <c r="A1397" s="4">
        <v>2100</v>
      </c>
      <c r="B1397" s="21" t="s">
        <v>3522</v>
      </c>
      <c r="C1397" s="104">
        <v>6</v>
      </c>
      <c r="D1397" s="22" t="s">
        <v>3144</v>
      </c>
      <c r="E1397" s="100">
        <v>42719</v>
      </c>
      <c r="F1397" s="100">
        <v>44204</v>
      </c>
      <c r="G1397" s="105">
        <v>4.0999999999999996</v>
      </c>
      <c r="H1397" s="20" t="s">
        <v>3183</v>
      </c>
      <c r="I1397" s="20" t="s">
        <v>3185</v>
      </c>
      <c r="J1397" s="13">
        <v>3562</v>
      </c>
      <c r="K1397" t="s">
        <v>79</v>
      </c>
      <c r="L1397" t="s">
        <v>78</v>
      </c>
      <c r="M1397" s="20" t="str">
        <f t="shared" si="193"/>
        <v>S</v>
      </c>
      <c r="N1397" s="3">
        <v>6.1</v>
      </c>
      <c r="O1397" s="23">
        <f t="shared" si="194"/>
        <v>5.9</v>
      </c>
      <c r="P1397" s="3">
        <v>22</v>
      </c>
      <c r="Q1397" s="3">
        <f>VLOOKUP(J1397,Aux_H_adj!$X$2:$Y$922,2,FALSE)</f>
        <v>16.2</v>
      </c>
      <c r="R1397" s="3">
        <f>VLOOKUP(J1397,Aux_H_adj!$X$2:$Z$922,3,FALSE)</f>
        <v>27.6</v>
      </c>
      <c r="S1397" s="3">
        <f t="shared" si="191"/>
        <v>7.0028174960433951</v>
      </c>
      <c r="T1397" s="3">
        <v>65</v>
      </c>
      <c r="U1397" s="23">
        <f t="shared" si="195"/>
        <v>26.82</v>
      </c>
      <c r="V1397" s="3">
        <f t="shared" si="192"/>
        <v>8.5370711474492662</v>
      </c>
      <c r="W1397" s="27">
        <f t="shared" si="196"/>
        <v>3.8999999999999998E-3</v>
      </c>
      <c r="X1397" s="27">
        <f t="shared" si="197"/>
        <v>5.7000000000000002E-3</v>
      </c>
      <c r="Y1397" s="3">
        <f>VLOOKUP(K1397,SSP!$B$2:$D$113,3,FALSE)</f>
        <v>0.31000000000000155</v>
      </c>
      <c r="Z1397" s="3">
        <f>EXP(Ferez!$B$8+Ferez!$B$9*LN(X1397)+Ferez!$B$10*LN(O1397)+Ferez!$B$11*LN(Y1397))</f>
        <v>5.2865206916705123</v>
      </c>
      <c r="AA1397" s="3">
        <f>EXP(Ferez!$C$8+Ferez!$C$9*LN(Z1397))</f>
        <v>2.5788640185898717</v>
      </c>
      <c r="AB1397" s="3">
        <f>Ferez!$D$8+Ferez!$D$9*Z1397+Ferez!$D$10*AA1397</f>
        <v>0.81149525459957095</v>
      </c>
      <c r="AC1397" s="3">
        <f t="shared" si="198"/>
        <v>8.6768799648599551</v>
      </c>
      <c r="AD1397" s="3">
        <f>AC1397*Ferez!$D$19</f>
        <v>4.3384399824299775</v>
      </c>
      <c r="AE1397" s="3">
        <f>(AD1397/1000)*(10000/Ferez!$D$21)</f>
        <v>0.10846099956074942</v>
      </c>
      <c r="AF1397" s="3">
        <f t="shared" si="199"/>
        <v>6.0980159462700829</v>
      </c>
      <c r="AG1397" s="3">
        <f>AF1397*Ferez!$D$19</f>
        <v>3.0490079731350415</v>
      </c>
      <c r="AH1397" s="3">
        <f>(AG1397/1000)*(10000/Ferez!$D$21)</f>
        <v>7.6225199328376042E-2</v>
      </c>
      <c r="AI1397" s="3">
        <f>AE1397*Ferez!$D$20</f>
        <v>0.39769033172274787</v>
      </c>
    </row>
    <row r="1398" spans="1:35" x14ac:dyDescent="0.25">
      <c r="A1398" s="4">
        <v>2101</v>
      </c>
      <c r="B1398" s="21" t="s">
        <v>3522</v>
      </c>
      <c r="C1398" s="104">
        <v>6</v>
      </c>
      <c r="D1398" s="22" t="s">
        <v>3144</v>
      </c>
      <c r="E1398" s="100">
        <v>42719</v>
      </c>
      <c r="F1398" s="100">
        <v>44204</v>
      </c>
      <c r="G1398" s="105">
        <v>4.0999999999999996</v>
      </c>
      <c r="H1398" s="20" t="s">
        <v>3183</v>
      </c>
      <c r="I1398" s="20" t="s">
        <v>3186</v>
      </c>
      <c r="J1398" s="13">
        <v>3562</v>
      </c>
      <c r="K1398" t="s">
        <v>79</v>
      </c>
      <c r="L1398" t="s">
        <v>78</v>
      </c>
      <c r="M1398" s="20" t="str">
        <f t="shared" si="193"/>
        <v>S</v>
      </c>
      <c r="N1398" s="3">
        <v>6.1</v>
      </c>
      <c r="O1398" s="23">
        <f t="shared" si="194"/>
        <v>5.44</v>
      </c>
      <c r="P1398" s="3">
        <v>19</v>
      </c>
      <c r="Q1398" s="3">
        <f>VLOOKUP(J1398,Aux_H_adj!$X$2:$Y$922,2,FALSE)</f>
        <v>16.2</v>
      </c>
      <c r="R1398" s="3">
        <f>VLOOKUP(J1398,Aux_H_adj!$X$2:$Z$922,3,FALSE)</f>
        <v>27.6</v>
      </c>
      <c r="S1398" s="3">
        <f t="shared" si="191"/>
        <v>6.0478878374920226</v>
      </c>
      <c r="T1398" s="3">
        <v>65</v>
      </c>
      <c r="U1398" s="23">
        <f t="shared" si="195"/>
        <v>23.16</v>
      </c>
      <c r="V1398" s="3">
        <f t="shared" si="192"/>
        <v>7.3720569640165925</v>
      </c>
      <c r="W1398" s="27">
        <f t="shared" si="196"/>
        <v>2.8999999999999998E-3</v>
      </c>
      <c r="X1398" s="27">
        <f t="shared" si="197"/>
        <v>4.3E-3</v>
      </c>
      <c r="Y1398" s="3">
        <f>VLOOKUP(K1398,SSP!$B$2:$D$113,3,FALSE)</f>
        <v>0.31000000000000155</v>
      </c>
      <c r="Z1398" s="3">
        <f>EXP(Ferez!$B$8+Ferez!$B$9*LN(X1398)+Ferez!$B$10*LN(O1398)+Ferez!$B$11*LN(Y1398))</f>
        <v>3.7463506432719242</v>
      </c>
      <c r="AA1398" s="3">
        <f>EXP(Ferez!$C$8+Ferez!$C$9*LN(Z1398))</f>
        <v>1.9973689153871872</v>
      </c>
      <c r="AB1398" s="3">
        <f>Ferez!$D$8+Ferez!$D$9*Z1398+Ferez!$D$10*AA1398</f>
        <v>0.6721754447441961</v>
      </c>
      <c r="AC1398" s="3">
        <f t="shared" si="198"/>
        <v>6.4158950034033078</v>
      </c>
      <c r="AD1398" s="3">
        <f>AC1398*Ferez!$D$19</f>
        <v>3.2079475017016539</v>
      </c>
      <c r="AE1398" s="3">
        <f>(AD1398/1000)*(10000/Ferez!$D$21)</f>
        <v>8.019868754254135E-2</v>
      </c>
      <c r="AF1398" s="3">
        <f t="shared" si="199"/>
        <v>4.4185260880161206</v>
      </c>
      <c r="AG1398" s="3">
        <f>AF1398*Ferez!$D$19</f>
        <v>2.2092630440080603</v>
      </c>
      <c r="AH1398" s="3">
        <f>(AG1398/1000)*(10000/Ferez!$D$21)</f>
        <v>5.5231576100201504E-2</v>
      </c>
      <c r="AI1398" s="3">
        <f>AE1398*Ferez!$D$20</f>
        <v>0.29406185432265158</v>
      </c>
    </row>
    <row r="1399" spans="1:35" x14ac:dyDescent="0.25">
      <c r="A1399" s="4">
        <v>2102</v>
      </c>
      <c r="B1399" s="21" t="s">
        <v>3522</v>
      </c>
      <c r="C1399" s="104">
        <v>6</v>
      </c>
      <c r="D1399" s="22" t="s">
        <v>3144</v>
      </c>
      <c r="E1399" s="100">
        <v>42719</v>
      </c>
      <c r="F1399" s="100">
        <v>44204</v>
      </c>
      <c r="G1399" s="105">
        <v>4.0999999999999996</v>
      </c>
      <c r="H1399" s="20" t="s">
        <v>3183</v>
      </c>
      <c r="I1399" s="20" t="s">
        <v>3187</v>
      </c>
      <c r="J1399" s="13">
        <v>3562</v>
      </c>
      <c r="K1399" t="s">
        <v>79</v>
      </c>
      <c r="L1399" t="s">
        <v>78</v>
      </c>
      <c r="M1399" s="20" t="str">
        <f t="shared" si="193"/>
        <v>S</v>
      </c>
      <c r="N1399" s="3">
        <v>6.1</v>
      </c>
      <c r="O1399" s="23">
        <f t="shared" si="194"/>
        <v>5.5</v>
      </c>
      <c r="P1399" s="3">
        <v>19.399999999999999</v>
      </c>
      <c r="Q1399" s="3">
        <f>VLOOKUP(J1399,Aux_H_adj!$X$2:$Y$922,2,FALSE)</f>
        <v>16.2</v>
      </c>
      <c r="R1399" s="3">
        <f>VLOOKUP(J1399,Aux_H_adj!$X$2:$Z$922,3,FALSE)</f>
        <v>27.6</v>
      </c>
      <c r="S1399" s="3">
        <f t="shared" si="191"/>
        <v>6.1752117919655385</v>
      </c>
      <c r="T1399" s="3">
        <v>65</v>
      </c>
      <c r="U1399" s="23">
        <f t="shared" si="195"/>
        <v>23.65</v>
      </c>
      <c r="V1399" s="3">
        <f t="shared" si="192"/>
        <v>7.5280288082466491</v>
      </c>
      <c r="W1399" s="27">
        <f t="shared" si="196"/>
        <v>3.0000000000000001E-3</v>
      </c>
      <c r="X1399" s="27">
        <f t="shared" si="197"/>
        <v>4.4999999999999997E-3</v>
      </c>
      <c r="Y1399" s="3">
        <f>VLOOKUP(K1399,SSP!$B$2:$D$113,3,FALSE)</f>
        <v>0.31000000000000155</v>
      </c>
      <c r="Z1399" s="3">
        <f>EXP(Ferez!$B$8+Ferez!$B$9*LN(X1399)+Ferez!$B$10*LN(O1399)+Ferez!$B$11*LN(Y1399))</f>
        <v>3.952260978245639</v>
      </c>
      <c r="AA1399" s="3">
        <f>EXP(Ferez!$C$8+Ferez!$C$9*LN(Z1399))</f>
        <v>2.0782585965988885</v>
      </c>
      <c r="AB1399" s="3">
        <f>Ferez!$D$8+Ferez!$D$9*Z1399+Ferez!$D$10*AA1399</f>
        <v>0.69053016673523981</v>
      </c>
      <c r="AC1399" s="3">
        <f t="shared" si="198"/>
        <v>6.7210497415797672</v>
      </c>
      <c r="AD1399" s="3">
        <f>AC1399*Ferez!$D$19</f>
        <v>3.3605248707898836</v>
      </c>
      <c r="AE1399" s="3">
        <f>(AD1399/1000)*(10000/Ferez!$D$21)</f>
        <v>8.4013121769747082E-2</v>
      </c>
      <c r="AF1399" s="3">
        <f t="shared" si="199"/>
        <v>4.6427911449808787</v>
      </c>
      <c r="AG1399" s="3">
        <f>AF1399*Ferez!$D$19</f>
        <v>2.3213955724904394</v>
      </c>
      <c r="AH1399" s="3">
        <f>(AG1399/1000)*(10000/Ferez!$D$21)</f>
        <v>5.8034889312260987E-2</v>
      </c>
      <c r="AI1399" s="3">
        <f>AE1399*Ferez!$D$20</f>
        <v>0.30804811315573927</v>
      </c>
    </row>
    <row r="1400" spans="1:35" x14ac:dyDescent="0.25">
      <c r="A1400" s="4">
        <v>2103</v>
      </c>
      <c r="B1400" s="21" t="s">
        <v>3522</v>
      </c>
      <c r="C1400" s="104">
        <v>6</v>
      </c>
      <c r="D1400" s="22" t="s">
        <v>3144</v>
      </c>
      <c r="E1400" s="100">
        <v>42719</v>
      </c>
      <c r="F1400" s="100">
        <v>44204</v>
      </c>
      <c r="G1400" s="105">
        <v>4.0999999999999996</v>
      </c>
      <c r="H1400" s="20" t="s">
        <v>3183</v>
      </c>
      <c r="I1400" s="20" t="s">
        <v>3188</v>
      </c>
      <c r="J1400" s="13">
        <v>3562</v>
      </c>
      <c r="K1400" t="s">
        <v>79</v>
      </c>
      <c r="L1400" t="s">
        <v>78</v>
      </c>
      <c r="M1400" s="20" t="str">
        <f t="shared" si="193"/>
        <v>S</v>
      </c>
      <c r="N1400" s="3">
        <v>6.1</v>
      </c>
      <c r="O1400" s="23">
        <f t="shared" si="194"/>
        <v>4.9400000000000004</v>
      </c>
      <c r="P1400" s="3">
        <v>16.2</v>
      </c>
      <c r="Q1400" s="3">
        <f>VLOOKUP(J1400,Aux_H_adj!$X$2:$Y$922,2,FALSE)</f>
        <v>16.2</v>
      </c>
      <c r="R1400" s="3">
        <f>VLOOKUP(J1400,Aux_H_adj!$X$2:$Z$922,3,FALSE)</f>
        <v>27.6</v>
      </c>
      <c r="S1400" s="3">
        <f t="shared" si="191"/>
        <v>5.156620156177409</v>
      </c>
      <c r="T1400" s="3">
        <v>65</v>
      </c>
      <c r="U1400" s="23">
        <f t="shared" si="195"/>
        <v>19.75</v>
      </c>
      <c r="V1400" s="3">
        <f t="shared" si="192"/>
        <v>6.2866202521298664</v>
      </c>
      <c r="W1400" s="27">
        <f t="shared" si="196"/>
        <v>2.0999999999999999E-3</v>
      </c>
      <c r="X1400" s="27">
        <f t="shared" si="197"/>
        <v>3.0999999999999999E-3</v>
      </c>
      <c r="Y1400" s="3">
        <f>VLOOKUP(K1400,SSP!$B$2:$D$113,3,FALSE)</f>
        <v>0.31000000000000155</v>
      </c>
      <c r="Z1400" s="3">
        <f>EXP(Ferez!$B$8+Ferez!$B$9*LN(X1400)+Ferez!$B$10*LN(O1400)+Ferez!$B$11*LN(Y1400))</f>
        <v>2.5064984200437137</v>
      </c>
      <c r="AA1400" s="3">
        <f>EXP(Ferez!$C$8+Ferez!$C$9*LN(Z1400))</f>
        <v>1.4823614419779139</v>
      </c>
      <c r="AB1400" s="3">
        <f>Ferez!$D$8+Ferez!$D$9*Z1400+Ferez!$D$10*AA1400</f>
        <v>0.56406516712224142</v>
      </c>
      <c r="AC1400" s="3">
        <f t="shared" si="198"/>
        <v>4.5529250291438688</v>
      </c>
      <c r="AD1400" s="3">
        <f>AC1400*Ferez!$D$19</f>
        <v>2.2764625145719344</v>
      </c>
      <c r="AE1400" s="3">
        <f>(AD1400/1000)*(10000/Ferez!$D$21)</f>
        <v>5.6911562864298361E-2</v>
      </c>
      <c r="AF1400" s="3">
        <f t="shared" si="199"/>
        <v>3.0705635871659549</v>
      </c>
      <c r="AG1400" s="3">
        <f>AF1400*Ferez!$D$19</f>
        <v>1.5352817935829774</v>
      </c>
      <c r="AH1400" s="3">
        <f>(AG1400/1000)*(10000/Ferez!$D$21)</f>
        <v>3.8382044839574435E-2</v>
      </c>
      <c r="AI1400" s="3">
        <f>AE1400*Ferez!$D$20</f>
        <v>0.20867573050242733</v>
      </c>
    </row>
    <row r="1401" spans="1:35" x14ac:dyDescent="0.25">
      <c r="A1401" s="4">
        <v>2097</v>
      </c>
      <c r="B1401" s="21" t="s">
        <v>3522</v>
      </c>
      <c r="C1401" s="104">
        <v>6</v>
      </c>
      <c r="D1401" s="22" t="s">
        <v>3144</v>
      </c>
      <c r="E1401" s="100">
        <v>42719</v>
      </c>
      <c r="F1401" s="100">
        <v>44204</v>
      </c>
      <c r="G1401" s="105">
        <v>4.0999999999999996</v>
      </c>
      <c r="H1401" s="20" t="s">
        <v>3180</v>
      </c>
      <c r="I1401" s="20" t="s">
        <v>3181</v>
      </c>
      <c r="J1401" s="13">
        <v>3563</v>
      </c>
      <c r="K1401" t="s">
        <v>173</v>
      </c>
      <c r="L1401" t="s">
        <v>172</v>
      </c>
      <c r="M1401" s="20" t="str">
        <f t="shared" si="193"/>
        <v>S</v>
      </c>
      <c r="N1401" s="3">
        <v>4.8</v>
      </c>
      <c r="O1401" s="23">
        <f t="shared" si="194"/>
        <v>4.8</v>
      </c>
      <c r="P1401" s="3">
        <v>18.7</v>
      </c>
      <c r="Q1401" s="3">
        <f>VLOOKUP(J1401,Aux_H_adj!$X$2:$Y$922,2,FALSE)</f>
        <v>13.5</v>
      </c>
      <c r="R1401" s="3">
        <f>VLOOKUP(J1401,Aux_H_adj!$X$2:$Z$922,3,FALSE)</f>
        <v>18.7</v>
      </c>
      <c r="S1401" s="3">
        <f t="shared" si="191"/>
        <v>5.9523948716368853</v>
      </c>
      <c r="T1401" s="3">
        <v>44.5</v>
      </c>
      <c r="U1401" s="23">
        <f t="shared" si="195"/>
        <v>22.8</v>
      </c>
      <c r="V1401" s="3">
        <f t="shared" si="192"/>
        <v>7.2574654049904277</v>
      </c>
      <c r="W1401" s="27">
        <f t="shared" si="196"/>
        <v>2.8E-3</v>
      </c>
      <c r="X1401" s="27">
        <f t="shared" si="197"/>
        <v>4.1000000000000003E-3</v>
      </c>
      <c r="Y1401" s="3">
        <f>VLOOKUP(K1401,SSP!$B$2:$D$113,3,FALSE)</f>
        <v>0.47999999999999932</v>
      </c>
      <c r="Z1401" s="3">
        <f>EXP(Ferez!$B$8+Ferez!$B$9*LN(X1401)+Ferez!$B$10*LN(O1401)+Ferez!$B$11*LN(Y1401))</f>
        <v>4.9647367440962222</v>
      </c>
      <c r="AA1401" s="3">
        <f>EXP(Ferez!$C$8+Ferez!$C$9*LN(Z1401))</f>
        <v>2.4614565108516553</v>
      </c>
      <c r="AB1401" s="3">
        <f>Ferez!$D$8+Ferez!$D$9*Z1401+Ferez!$D$10*AA1401</f>
        <v>0.78203548652564647</v>
      </c>
      <c r="AC1401" s="3">
        <f t="shared" si="198"/>
        <v>8.2082287414735244</v>
      </c>
      <c r="AD1401" s="3">
        <f>AC1401*Ferez!$D$19</f>
        <v>4.1041143707367622</v>
      </c>
      <c r="AE1401" s="3">
        <f>(AD1401/1000)*(10000/Ferez!$D$21)</f>
        <v>0.10260285926841906</v>
      </c>
      <c r="AF1401" s="3">
        <f t="shared" si="199"/>
        <v>5.7467722306218683</v>
      </c>
      <c r="AG1401" s="3">
        <f>AF1401*Ferez!$D$19</f>
        <v>2.8733861153109341</v>
      </c>
      <c r="AH1401" s="3">
        <f>(AG1401/1000)*(10000/Ferez!$D$21)</f>
        <v>7.1834652882773353E-2</v>
      </c>
      <c r="AI1401" s="3">
        <f>AE1401*Ferez!$D$20</f>
        <v>0.3762104839842032</v>
      </c>
    </row>
    <row r="1402" spans="1:35" x14ac:dyDescent="0.25">
      <c r="A1402" s="4">
        <v>2098</v>
      </c>
      <c r="B1402" s="21" t="s">
        <v>3522</v>
      </c>
      <c r="C1402" s="104">
        <v>6</v>
      </c>
      <c r="D1402" s="22" t="s">
        <v>3144</v>
      </c>
      <c r="E1402" s="100">
        <v>42719</v>
      </c>
      <c r="F1402" s="100">
        <v>44204</v>
      </c>
      <c r="G1402" s="105">
        <v>4.0999999999999996</v>
      </c>
      <c r="H1402" s="20" t="s">
        <v>3180</v>
      </c>
      <c r="I1402" s="20" t="s">
        <v>3182</v>
      </c>
      <c r="J1402" s="13">
        <v>3563</v>
      </c>
      <c r="K1402" t="s">
        <v>173</v>
      </c>
      <c r="L1402" t="s">
        <v>172</v>
      </c>
      <c r="M1402" s="20" t="str">
        <f t="shared" si="193"/>
        <v>S</v>
      </c>
      <c r="N1402" s="3">
        <v>4.8</v>
      </c>
      <c r="O1402" s="23">
        <f t="shared" si="194"/>
        <v>4.38</v>
      </c>
      <c r="P1402" s="3">
        <v>13.5</v>
      </c>
      <c r="Q1402" s="3">
        <f>VLOOKUP(J1402,Aux_H_adj!$X$2:$Y$922,2,FALSE)</f>
        <v>13.5</v>
      </c>
      <c r="R1402" s="3">
        <f>VLOOKUP(J1402,Aux_H_adj!$X$2:$Z$922,3,FALSE)</f>
        <v>18.7</v>
      </c>
      <c r="S1402" s="3">
        <f t="shared" si="191"/>
        <v>4.2971834634811739</v>
      </c>
      <c r="T1402" s="3">
        <v>44.5</v>
      </c>
      <c r="U1402" s="23">
        <f t="shared" si="195"/>
        <v>16.46</v>
      </c>
      <c r="V1402" s="3">
        <f t="shared" si="192"/>
        <v>5.2393807265851953</v>
      </c>
      <c r="W1402" s="27">
        <f t="shared" si="196"/>
        <v>1.5E-3</v>
      </c>
      <c r="X1402" s="27">
        <f t="shared" si="197"/>
        <v>2.2000000000000001E-3</v>
      </c>
      <c r="Y1402" s="3">
        <f>VLOOKUP(K1402,SSP!$B$2:$D$113,3,FALSE)</f>
        <v>0.47999999999999932</v>
      </c>
      <c r="Z1402" s="3">
        <f>EXP(Ferez!$B$8+Ferez!$B$9*LN(X1402)+Ferez!$B$10*LN(O1402)+Ferez!$B$11*LN(Y1402))</f>
        <v>2.5245631335948264</v>
      </c>
      <c r="AA1402" s="3">
        <f>EXP(Ferez!$C$8+Ferez!$C$9*LN(Z1402))</f>
        <v>1.490281006628597</v>
      </c>
      <c r="AB1402" s="3">
        <f>Ferez!$D$8+Ferez!$D$9*Z1402+Ferez!$D$10*AA1402</f>
        <v>0.56560448267198193</v>
      </c>
      <c r="AC1402" s="3">
        <f t="shared" si="198"/>
        <v>4.5804486228954051</v>
      </c>
      <c r="AD1402" s="3">
        <f>AC1402*Ferez!$D$19</f>
        <v>2.2902243114477026</v>
      </c>
      <c r="AE1402" s="3">
        <f>(AD1402/1000)*(10000/Ferez!$D$21)</f>
        <v>5.7255607786192569E-2</v>
      </c>
      <c r="AF1402" s="3">
        <f t="shared" si="199"/>
        <v>3.0901676162668084</v>
      </c>
      <c r="AG1402" s="3">
        <f>AF1402*Ferez!$D$19</f>
        <v>1.5450838081334042</v>
      </c>
      <c r="AH1402" s="3">
        <f>(AG1402/1000)*(10000/Ferez!$D$21)</f>
        <v>3.8627095203335106E-2</v>
      </c>
      <c r="AI1402" s="3">
        <f>AE1402*Ferez!$D$20</f>
        <v>0.20993722854937275</v>
      </c>
    </row>
    <row r="1403" spans="1:35" x14ac:dyDescent="0.25">
      <c r="A1403" s="4">
        <v>2096</v>
      </c>
      <c r="B1403" s="21" t="s">
        <v>3522</v>
      </c>
      <c r="C1403" s="104">
        <v>6</v>
      </c>
      <c r="D1403" s="22" t="s">
        <v>3144</v>
      </c>
      <c r="E1403" s="100">
        <v>42719</v>
      </c>
      <c r="F1403" s="100">
        <v>44204</v>
      </c>
      <c r="G1403" s="105">
        <v>4.0999999999999996</v>
      </c>
      <c r="H1403" s="20" t="s">
        <v>3178</v>
      </c>
      <c r="I1403" s="20" t="s">
        <v>3179</v>
      </c>
      <c r="J1403" s="13">
        <v>3564</v>
      </c>
      <c r="K1403" t="s">
        <v>197</v>
      </c>
      <c r="L1403" t="s">
        <v>67</v>
      </c>
      <c r="M1403" s="20" t="str">
        <f t="shared" si="193"/>
        <v>N</v>
      </c>
      <c r="N1403" s="3">
        <v>5.2</v>
      </c>
      <c r="O1403" s="23">
        <f t="shared" si="194"/>
        <v>5.2</v>
      </c>
      <c r="P1403" s="3">
        <v>23.4</v>
      </c>
      <c r="Q1403" s="3">
        <f>VLOOKUP(J1403,Aux_H_adj!$X$2:$Y$922,2,FALSE)</f>
        <v>23.4</v>
      </c>
      <c r="R1403" s="3">
        <f>VLOOKUP(J1403,Aux_H_adj!$X$2:$Z$922,3,FALSE)</f>
        <v>23.4</v>
      </c>
      <c r="S1403" s="3">
        <f t="shared" si="191"/>
        <v>7.4484513367007015</v>
      </c>
      <c r="T1403" s="3">
        <v>47</v>
      </c>
      <c r="U1403" s="23">
        <f t="shared" si="195"/>
        <v>47</v>
      </c>
      <c r="V1403" s="3">
        <f t="shared" si="192"/>
        <v>14.960564650638162</v>
      </c>
      <c r="W1403" s="27">
        <f t="shared" si="196"/>
        <v>4.4000000000000003E-3</v>
      </c>
      <c r="X1403" s="27">
        <f t="shared" si="197"/>
        <v>1.7600000000000001E-2</v>
      </c>
      <c r="Y1403" s="3">
        <f>VLOOKUP(K1403,SSP!$B$2:$D$113,3,FALSE)</f>
        <v>0.41000000000000009</v>
      </c>
      <c r="Z1403" s="3">
        <f>EXP(Ferez!$B$8+Ferez!$B$9*LN(X1403)+Ferez!$B$10*LN(O1403)+Ferez!$B$11*LN(Y1403))</f>
        <v>18.081393216078432</v>
      </c>
      <c r="AA1403" s="3">
        <f>EXP(Ferez!$C$8+Ferez!$C$9*LN(Z1403))</f>
        <v>6.4222379289243632</v>
      </c>
      <c r="AB1403" s="3">
        <f>Ferez!$D$8+Ferez!$D$9*Z1403+Ferez!$D$10*AA1403</f>
        <v>2.0540168252779494</v>
      </c>
      <c r="AC1403" s="3">
        <f t="shared" si="198"/>
        <v>26.557647970280744</v>
      </c>
      <c r="AD1403" s="3">
        <f>AC1403*Ferez!$D$19</f>
        <v>13.278823985140372</v>
      </c>
      <c r="AE1403" s="3">
        <f>(AD1403/1000)*(10000/Ferez!$D$21)</f>
        <v>0.33197059962850933</v>
      </c>
      <c r="AF1403" s="3">
        <f t="shared" si="199"/>
        <v>20.13541004135638</v>
      </c>
      <c r="AG1403" s="3">
        <f>AF1403*Ferez!$D$19</f>
        <v>10.06770502067819</v>
      </c>
      <c r="AH1403" s="3">
        <f>(AG1403/1000)*(10000/Ferez!$D$21)</f>
        <v>0.25169262551695476</v>
      </c>
      <c r="AI1403" s="3">
        <f>AE1403*Ferez!$D$20</f>
        <v>1.2172255319712009</v>
      </c>
    </row>
    <row r="1404" spans="1:35" x14ac:dyDescent="0.25">
      <c r="A1404" s="4">
        <v>2089</v>
      </c>
      <c r="B1404" s="21" t="s">
        <v>3522</v>
      </c>
      <c r="C1404" s="104">
        <v>6</v>
      </c>
      <c r="D1404" s="22" t="s">
        <v>3144</v>
      </c>
      <c r="E1404" s="100">
        <v>42719</v>
      </c>
      <c r="F1404" s="100">
        <v>44204</v>
      </c>
      <c r="G1404" s="105">
        <v>4.0999999999999996</v>
      </c>
      <c r="H1404" s="20" t="s">
        <v>3170</v>
      </c>
      <c r="I1404" s="20" t="s">
        <v>3171</v>
      </c>
      <c r="J1404" s="13">
        <v>3565</v>
      </c>
      <c r="K1404" t="s">
        <v>79</v>
      </c>
      <c r="L1404" t="s">
        <v>78</v>
      </c>
      <c r="M1404" s="20" t="str">
        <f t="shared" si="193"/>
        <v>S</v>
      </c>
      <c r="N1404" s="3">
        <v>6.2</v>
      </c>
      <c r="O1404" s="23">
        <f t="shared" si="194"/>
        <v>4.49</v>
      </c>
      <c r="P1404" s="3">
        <v>14</v>
      </c>
      <c r="Q1404" s="3">
        <f>VLOOKUP(J1404,Aux_H_adj!$X$2:$Y$922,2,FALSE)</f>
        <v>9.6999999999999993</v>
      </c>
      <c r="R1404" s="3">
        <f>VLOOKUP(J1404,Aux_H_adj!$X$2:$Z$922,3,FALSE)</f>
        <v>20.2</v>
      </c>
      <c r="S1404" s="3">
        <f t="shared" si="191"/>
        <v>4.45633840657307</v>
      </c>
      <c r="T1404" s="3">
        <v>72.3</v>
      </c>
      <c r="U1404" s="23">
        <f t="shared" si="195"/>
        <v>17.07</v>
      </c>
      <c r="V1404" s="3">
        <f t="shared" si="192"/>
        <v>5.4335497571573068</v>
      </c>
      <c r="W1404" s="27">
        <f t="shared" si="196"/>
        <v>1.6000000000000001E-3</v>
      </c>
      <c r="X1404" s="27">
        <f t="shared" si="197"/>
        <v>2.3E-3</v>
      </c>
      <c r="Y1404" s="3">
        <f>VLOOKUP(K1404,SSP!$B$2:$D$113,3,FALSE)</f>
        <v>0.31000000000000155</v>
      </c>
      <c r="Z1404" s="3">
        <f>EXP(Ferez!$B$8+Ferez!$B$9*LN(X1404)+Ferez!$B$10*LN(O1404)+Ferez!$B$11*LN(Y1404))</f>
        <v>1.7246018891318136</v>
      </c>
      <c r="AA1404" s="3">
        <f>EXP(Ferez!$C$8+Ferez!$C$9*LN(Z1404))</f>
        <v>1.1232439203911093</v>
      </c>
      <c r="AB1404" s="3">
        <f>Ferez!$D$8+Ferez!$D$9*Z1404+Ferez!$D$10*AA1404</f>
        <v>0.49884718756598295</v>
      </c>
      <c r="AC1404" s="3">
        <f t="shared" si="198"/>
        <v>3.3466929970889057</v>
      </c>
      <c r="AD1404" s="3">
        <f>AC1404*Ferez!$D$19</f>
        <v>1.6733464985444528</v>
      </c>
      <c r="AE1404" s="3">
        <f>(AD1404/1000)*(10000/Ferez!$D$21)</f>
        <v>4.1833662463611324E-2</v>
      </c>
      <c r="AF1404" s="3">
        <f t="shared" si="199"/>
        <v>2.2234490766977966</v>
      </c>
      <c r="AG1404" s="3">
        <f>AF1404*Ferez!$D$19</f>
        <v>1.1117245383488983</v>
      </c>
      <c r="AH1404" s="3">
        <f>(AG1404/1000)*(10000/Ferez!$D$21)</f>
        <v>2.7793113458722461E-2</v>
      </c>
      <c r="AI1404" s="3">
        <f>AE1404*Ferez!$D$20</f>
        <v>0.15339009569990819</v>
      </c>
    </row>
    <row r="1405" spans="1:35" x14ac:dyDescent="0.25">
      <c r="A1405" s="4">
        <v>2090</v>
      </c>
      <c r="B1405" s="21" t="s">
        <v>3522</v>
      </c>
      <c r="C1405" s="104">
        <v>6</v>
      </c>
      <c r="D1405" s="22" t="s">
        <v>3144</v>
      </c>
      <c r="E1405" s="100">
        <v>42719</v>
      </c>
      <c r="F1405" s="100">
        <v>44204</v>
      </c>
      <c r="G1405" s="105">
        <v>4.0999999999999996</v>
      </c>
      <c r="H1405" s="20" t="s">
        <v>3170</v>
      </c>
      <c r="I1405" s="20" t="s">
        <v>3172</v>
      </c>
      <c r="J1405" s="13">
        <v>3565</v>
      </c>
      <c r="K1405" t="s">
        <v>79</v>
      </c>
      <c r="L1405" t="s">
        <v>78</v>
      </c>
      <c r="M1405" s="20" t="str">
        <f t="shared" si="193"/>
        <v>S</v>
      </c>
      <c r="N1405" s="3">
        <v>6.2</v>
      </c>
      <c r="O1405" s="23">
        <f t="shared" si="194"/>
        <v>4.7</v>
      </c>
      <c r="P1405" s="3">
        <v>15</v>
      </c>
      <c r="Q1405" s="3">
        <f>VLOOKUP(J1405,Aux_H_adj!$X$2:$Y$922,2,FALSE)</f>
        <v>9.6999999999999993</v>
      </c>
      <c r="R1405" s="3">
        <f>VLOOKUP(J1405,Aux_H_adj!$X$2:$Z$922,3,FALSE)</f>
        <v>20.2</v>
      </c>
      <c r="S1405" s="3">
        <f t="shared" si="191"/>
        <v>4.7746482927568605</v>
      </c>
      <c r="T1405" s="3">
        <v>72.3</v>
      </c>
      <c r="U1405" s="23">
        <f t="shared" si="195"/>
        <v>18.29</v>
      </c>
      <c r="V1405" s="3">
        <f t="shared" si="192"/>
        <v>5.8218878183015317</v>
      </c>
      <c r="W1405" s="27">
        <f t="shared" si="196"/>
        <v>1.8E-3</v>
      </c>
      <c r="X1405" s="27">
        <f t="shared" si="197"/>
        <v>2.7000000000000001E-3</v>
      </c>
      <c r="Y1405" s="3">
        <f>VLOOKUP(K1405,SSP!$B$2:$D$113,3,FALSE)</f>
        <v>0.31000000000000155</v>
      </c>
      <c r="Z1405" s="3">
        <f>EXP(Ferez!$B$8+Ferez!$B$9*LN(X1405)+Ferez!$B$10*LN(O1405)+Ferez!$B$11*LN(Y1405))</f>
        <v>2.0968978259131017</v>
      </c>
      <c r="AA1405" s="3">
        <f>EXP(Ferez!$C$8+Ferez!$C$9*LN(Z1405))</f>
        <v>1.2985501646133712</v>
      </c>
      <c r="AB1405" s="3">
        <f>Ferez!$D$8+Ferez!$D$9*Z1405+Ferez!$D$10*AA1405</f>
        <v>0.52952840637260568</v>
      </c>
      <c r="AC1405" s="3">
        <f t="shared" si="198"/>
        <v>3.924976396899079</v>
      </c>
      <c r="AD1405" s="3">
        <f>AC1405*Ferez!$D$19</f>
        <v>1.9624881984495395</v>
      </c>
      <c r="AE1405" s="3">
        <f>(AD1405/1000)*(10000/Ferez!$D$21)</f>
        <v>4.9062204961238483E-2</v>
      </c>
      <c r="AF1405" s="3">
        <f t="shared" si="199"/>
        <v>2.6264262322857075</v>
      </c>
      <c r="AG1405" s="3">
        <f>AF1405*Ferez!$D$19</f>
        <v>1.3132131161428537</v>
      </c>
      <c r="AH1405" s="3">
        <f>(AG1405/1000)*(10000/Ferez!$D$21)</f>
        <v>3.2830327903571342E-2</v>
      </c>
      <c r="AI1405" s="3">
        <f>AE1405*Ferez!$D$20</f>
        <v>0.1798947515245411</v>
      </c>
    </row>
    <row r="1406" spans="1:35" x14ac:dyDescent="0.25">
      <c r="A1406" s="4">
        <v>2091</v>
      </c>
      <c r="B1406" s="21" t="s">
        <v>3522</v>
      </c>
      <c r="C1406" s="104">
        <v>6</v>
      </c>
      <c r="D1406" s="22" t="s">
        <v>3144</v>
      </c>
      <c r="E1406" s="100">
        <v>42719</v>
      </c>
      <c r="F1406" s="100">
        <v>44204</v>
      </c>
      <c r="G1406" s="105">
        <v>4.0999999999999996</v>
      </c>
      <c r="H1406" s="20" t="s">
        <v>3170</v>
      </c>
      <c r="I1406" s="20" t="s">
        <v>3173</v>
      </c>
      <c r="J1406" s="13">
        <v>3565</v>
      </c>
      <c r="K1406" t="s">
        <v>79</v>
      </c>
      <c r="L1406" t="s">
        <v>78</v>
      </c>
      <c r="M1406" s="20" t="str">
        <f t="shared" si="193"/>
        <v>S</v>
      </c>
      <c r="N1406" s="3">
        <v>6.2</v>
      </c>
      <c r="O1406" s="23">
        <f t="shared" si="194"/>
        <v>6.2</v>
      </c>
      <c r="P1406" s="3">
        <v>20.2</v>
      </c>
      <c r="Q1406" s="3">
        <f>VLOOKUP(J1406,Aux_H_adj!$X$2:$Y$922,2,FALSE)</f>
        <v>9.6999999999999993</v>
      </c>
      <c r="R1406" s="3">
        <f>VLOOKUP(J1406,Aux_H_adj!$X$2:$Z$922,3,FALSE)</f>
        <v>20.2</v>
      </c>
      <c r="S1406" s="3">
        <f t="shared" si="191"/>
        <v>6.429859700912572</v>
      </c>
      <c r="T1406" s="3">
        <v>72.3</v>
      </c>
      <c r="U1406" s="23">
        <f t="shared" si="195"/>
        <v>24.63</v>
      </c>
      <c r="V1406" s="3">
        <f t="shared" si="192"/>
        <v>7.8399724967067641</v>
      </c>
      <c r="W1406" s="27">
        <f t="shared" si="196"/>
        <v>3.2000000000000002E-3</v>
      </c>
      <c r="X1406" s="27">
        <f t="shared" si="197"/>
        <v>4.7999999999999996E-3</v>
      </c>
      <c r="Y1406" s="3">
        <f>VLOOKUP(K1406,SSP!$B$2:$D$113,3,FALSE)</f>
        <v>0.31000000000000155</v>
      </c>
      <c r="Z1406" s="3">
        <f>EXP(Ferez!$B$8+Ferez!$B$9*LN(X1406)+Ferez!$B$10*LN(O1406)+Ferez!$B$11*LN(Y1406))</f>
        <v>4.7136290225360096</v>
      </c>
      <c r="AA1406" s="3">
        <f>EXP(Ferez!$C$8+Ferez!$C$9*LN(Z1406))</f>
        <v>2.368468159007818</v>
      </c>
      <c r="AB1406" s="3">
        <f>Ferez!$D$8+Ferez!$D$9*Z1406+Ferez!$D$10*AA1406</f>
        <v>0.7591641813925003</v>
      </c>
      <c r="AC1406" s="3">
        <f t="shared" si="198"/>
        <v>7.8412613629363284</v>
      </c>
      <c r="AD1406" s="3">
        <f>AC1406*Ferez!$D$19</f>
        <v>3.9206306814681642</v>
      </c>
      <c r="AE1406" s="3">
        <f>(AD1406/1000)*(10000/Ferez!$D$21)</f>
        <v>9.8015767036704116E-2</v>
      </c>
      <c r="AF1406" s="3">
        <f t="shared" si="199"/>
        <v>5.4727932039285099</v>
      </c>
      <c r="AG1406" s="3">
        <f>AF1406*Ferez!$D$19</f>
        <v>2.7363966019642549</v>
      </c>
      <c r="AH1406" s="3">
        <f>(AG1406/1000)*(10000/Ferez!$D$21)</f>
        <v>6.8409915049106373E-2</v>
      </c>
      <c r="AI1406" s="3">
        <f>AE1406*Ferez!$D$20</f>
        <v>0.35939114580124842</v>
      </c>
    </row>
    <row r="1407" spans="1:35" x14ac:dyDescent="0.25">
      <c r="A1407" s="4">
        <v>2092</v>
      </c>
      <c r="B1407" s="21" t="s">
        <v>3522</v>
      </c>
      <c r="C1407" s="104">
        <v>6</v>
      </c>
      <c r="D1407" s="22" t="s">
        <v>3144</v>
      </c>
      <c r="E1407" s="100">
        <v>42719</v>
      </c>
      <c r="F1407" s="100">
        <v>44204</v>
      </c>
      <c r="G1407" s="105">
        <v>4.0999999999999996</v>
      </c>
      <c r="H1407" s="20" t="s">
        <v>3170</v>
      </c>
      <c r="I1407" s="20" t="s">
        <v>3174</v>
      </c>
      <c r="J1407" s="13">
        <v>3565</v>
      </c>
      <c r="K1407" t="s">
        <v>79</v>
      </c>
      <c r="L1407" t="s">
        <v>78</v>
      </c>
      <c r="M1407" s="20" t="str">
        <f t="shared" si="193"/>
        <v>S</v>
      </c>
      <c r="N1407" s="3">
        <v>6.2</v>
      </c>
      <c r="O1407" s="23">
        <f t="shared" si="194"/>
        <v>3.53</v>
      </c>
      <c r="P1407" s="3">
        <v>10.3</v>
      </c>
      <c r="Q1407" s="3">
        <f>VLOOKUP(J1407,Aux_H_adj!$X$2:$Y$922,2,FALSE)</f>
        <v>9.6999999999999993</v>
      </c>
      <c r="R1407" s="3">
        <f>VLOOKUP(J1407,Aux_H_adj!$X$2:$Z$922,3,FALSE)</f>
        <v>20.2</v>
      </c>
      <c r="S1407" s="3">
        <f t="shared" si="191"/>
        <v>3.2785918276930444</v>
      </c>
      <c r="T1407" s="3">
        <v>72.3</v>
      </c>
      <c r="U1407" s="23">
        <f t="shared" si="195"/>
        <v>12.56</v>
      </c>
      <c r="V1407" s="3">
        <f t="shared" si="192"/>
        <v>3.9979721704684112</v>
      </c>
      <c r="W1407" s="27">
        <f t="shared" si="196"/>
        <v>8.0000000000000004E-4</v>
      </c>
      <c r="X1407" s="27">
        <f t="shared" si="197"/>
        <v>1.2999999999999999E-3</v>
      </c>
      <c r="Y1407" s="3">
        <f>VLOOKUP(K1407,SSP!$B$2:$D$113,3,FALSE)</f>
        <v>0.31000000000000155</v>
      </c>
      <c r="Z1407" s="3">
        <f>EXP(Ferez!$B$8+Ferez!$B$9*LN(X1407)+Ferez!$B$10*LN(O1407)+Ferez!$B$11*LN(Y1407))</f>
        <v>0.79818037215818727</v>
      </c>
      <c r="AA1407" s="3">
        <f>EXP(Ferez!$C$8+Ferez!$C$9*LN(Z1407))</f>
        <v>0.63419082783001945</v>
      </c>
      <c r="AB1407" s="3">
        <f>Ferez!$D$8+Ferez!$D$9*Z1407+Ferez!$D$10*AA1407</f>
        <v>0.42705423440367435</v>
      </c>
      <c r="AC1407" s="3">
        <f t="shared" si="198"/>
        <v>1.859425434391881</v>
      </c>
      <c r="AD1407" s="3">
        <f>AC1407*Ferez!$D$19</f>
        <v>0.92971271719594051</v>
      </c>
      <c r="AE1407" s="3">
        <f>(AD1407/1000)*(10000/Ferez!$D$21)</f>
        <v>2.3242817929898511E-2</v>
      </c>
      <c r="AF1407" s="3">
        <f t="shared" si="199"/>
        <v>1.2252346065618616</v>
      </c>
      <c r="AG1407" s="3">
        <f>AF1407*Ferez!$D$19</f>
        <v>0.61261730328093078</v>
      </c>
      <c r="AH1407" s="3">
        <f>(AG1407/1000)*(10000/Ferez!$D$21)</f>
        <v>1.5315432582023268E-2</v>
      </c>
      <c r="AI1407" s="3">
        <f>AE1407*Ferez!$D$20</f>
        <v>8.522366574296121E-2</v>
      </c>
    </row>
    <row r="1408" spans="1:35" x14ac:dyDescent="0.25">
      <c r="A1408" s="4">
        <v>2093</v>
      </c>
      <c r="B1408" s="21" t="s">
        <v>3522</v>
      </c>
      <c r="C1408" s="104">
        <v>6</v>
      </c>
      <c r="D1408" s="22" t="s">
        <v>3144</v>
      </c>
      <c r="E1408" s="100">
        <v>42719</v>
      </c>
      <c r="F1408" s="100">
        <v>44204</v>
      </c>
      <c r="G1408" s="105">
        <v>4.0999999999999996</v>
      </c>
      <c r="H1408" s="20" t="s">
        <v>3170</v>
      </c>
      <c r="I1408" s="20" t="s">
        <v>3175</v>
      </c>
      <c r="J1408" s="13">
        <v>3565</v>
      </c>
      <c r="K1408" t="s">
        <v>79</v>
      </c>
      <c r="L1408" t="s">
        <v>78</v>
      </c>
      <c r="M1408" s="20" t="str">
        <f t="shared" si="193"/>
        <v>S</v>
      </c>
      <c r="N1408" s="3">
        <v>6.2</v>
      </c>
      <c r="O1408" s="23">
        <f t="shared" si="194"/>
        <v>3.35</v>
      </c>
      <c r="P1408" s="3">
        <v>9.6999999999999993</v>
      </c>
      <c r="Q1408" s="3">
        <f>VLOOKUP(J1408,Aux_H_adj!$X$2:$Y$922,2,FALSE)</f>
        <v>9.6999999999999993</v>
      </c>
      <c r="R1408" s="3">
        <f>VLOOKUP(J1408,Aux_H_adj!$X$2:$Z$922,3,FALSE)</f>
        <v>20.2</v>
      </c>
      <c r="S1408" s="3">
        <f t="shared" si="191"/>
        <v>3.0876058959827692</v>
      </c>
      <c r="T1408" s="3">
        <v>72.3</v>
      </c>
      <c r="U1408" s="23">
        <f t="shared" si="195"/>
        <v>11.83</v>
      </c>
      <c r="V1408" s="3">
        <f t="shared" si="192"/>
        <v>3.7656059535542439</v>
      </c>
      <c r="W1408" s="27">
        <f t="shared" si="196"/>
        <v>6.9999999999999999E-4</v>
      </c>
      <c r="X1408" s="27">
        <f t="shared" si="197"/>
        <v>1.1000000000000001E-3</v>
      </c>
      <c r="Y1408" s="3">
        <f>VLOOKUP(K1408,SSP!$B$2:$D$113,3,FALSE)</f>
        <v>0.31000000000000155</v>
      </c>
      <c r="Z1408" s="3">
        <f>EXP(Ferez!$B$8+Ferez!$B$9*LN(X1408)+Ferez!$B$10*LN(O1408)+Ferez!$B$11*LN(Y1408))</f>
        <v>0.64817294757930899</v>
      </c>
      <c r="AA1408" s="3">
        <f>EXP(Ferez!$C$8+Ferez!$C$9*LN(Z1408))</f>
        <v>0.54342340954681967</v>
      </c>
      <c r="AB1408" s="3">
        <f>Ferez!$D$8+Ferez!$D$9*Z1408+Ferez!$D$10*AA1408</f>
        <v>0.41642778791060397</v>
      </c>
      <c r="AC1408" s="3">
        <f t="shared" si="198"/>
        <v>1.6080241450367327</v>
      </c>
      <c r="AD1408" s="3">
        <f>AC1408*Ferez!$D$19</f>
        <v>0.80401207251836637</v>
      </c>
      <c r="AE1408" s="3">
        <f>(AD1408/1000)*(10000/Ferez!$D$21)</f>
        <v>2.0100301812959159E-2</v>
      </c>
      <c r="AF1408" s="3">
        <f t="shared" si="199"/>
        <v>1.064600735489913</v>
      </c>
      <c r="AG1408" s="3">
        <f>AF1408*Ferez!$D$19</f>
        <v>0.53230036774495648</v>
      </c>
      <c r="AH1408" s="3">
        <f>(AG1408/1000)*(10000/Ferez!$D$21)</f>
        <v>1.3307509193623911E-2</v>
      </c>
      <c r="AI1408" s="3">
        <f>AE1408*Ferez!$D$20</f>
        <v>7.3701106647516917E-2</v>
      </c>
    </row>
    <row r="1409" spans="1:35" x14ac:dyDescent="0.25">
      <c r="A1409" s="4">
        <v>2094</v>
      </c>
      <c r="B1409" s="21" t="s">
        <v>3522</v>
      </c>
      <c r="C1409" s="104">
        <v>6</v>
      </c>
      <c r="D1409" s="22" t="s">
        <v>3144</v>
      </c>
      <c r="E1409" s="100">
        <v>42719</v>
      </c>
      <c r="F1409" s="100">
        <v>44204</v>
      </c>
      <c r="G1409" s="105">
        <v>4.0999999999999996</v>
      </c>
      <c r="H1409" s="20" t="s">
        <v>3170</v>
      </c>
      <c r="I1409" s="20" t="s">
        <v>3176</v>
      </c>
      <c r="J1409" s="13">
        <v>3565</v>
      </c>
      <c r="K1409" t="s">
        <v>79</v>
      </c>
      <c r="L1409" t="s">
        <v>78</v>
      </c>
      <c r="M1409" s="20" t="str">
        <f t="shared" si="193"/>
        <v>S</v>
      </c>
      <c r="N1409" s="3">
        <v>6.2</v>
      </c>
      <c r="O1409" s="23">
        <f t="shared" si="194"/>
        <v>3.38</v>
      </c>
      <c r="P1409" s="3">
        <v>9.8000000000000007</v>
      </c>
      <c r="Q1409" s="3">
        <f>VLOOKUP(J1409,Aux_H_adj!$X$2:$Y$922,2,FALSE)</f>
        <v>9.6999999999999993</v>
      </c>
      <c r="R1409" s="3">
        <f>VLOOKUP(J1409,Aux_H_adj!$X$2:$Z$922,3,FALSE)</f>
        <v>20.2</v>
      </c>
      <c r="S1409" s="3">
        <f t="shared" si="191"/>
        <v>3.1194368846011491</v>
      </c>
      <c r="T1409" s="3">
        <v>72.3</v>
      </c>
      <c r="U1409" s="23">
        <f t="shared" si="195"/>
        <v>11.95</v>
      </c>
      <c r="V1409" s="3">
        <f t="shared" si="192"/>
        <v>3.8038031398962984</v>
      </c>
      <c r="W1409" s="27">
        <f t="shared" si="196"/>
        <v>8.0000000000000004E-4</v>
      </c>
      <c r="X1409" s="27">
        <f t="shared" si="197"/>
        <v>1.1000000000000001E-3</v>
      </c>
      <c r="Y1409" s="3">
        <f>VLOOKUP(K1409,SSP!$B$2:$D$113,3,FALSE)</f>
        <v>0.31000000000000155</v>
      </c>
      <c r="Z1409" s="3">
        <f>EXP(Ferez!$B$8+Ferez!$B$9*LN(X1409)+Ferez!$B$10*LN(O1409)+Ferez!$B$11*LN(Y1409))</f>
        <v>0.6537528728923101</v>
      </c>
      <c r="AA1409" s="3">
        <f>EXP(Ferez!$C$8+Ferez!$C$9*LN(Z1409))</f>
        <v>0.54689062868091776</v>
      </c>
      <c r="AB1409" s="3">
        <f>Ferez!$D$8+Ferez!$D$9*Z1409+Ferez!$D$10*AA1409</f>
        <v>0.41681523088961436</v>
      </c>
      <c r="AC1409" s="3">
        <f t="shared" si="198"/>
        <v>1.617458732462842</v>
      </c>
      <c r="AD1409" s="3">
        <f>AC1409*Ferez!$D$19</f>
        <v>0.808729366231421</v>
      </c>
      <c r="AE1409" s="3">
        <f>(AD1409/1000)*(10000/Ferez!$D$21)</f>
        <v>2.0218234155785525E-2</v>
      </c>
      <c r="AF1409" s="3">
        <f t="shared" si="199"/>
        <v>1.0705681037819246</v>
      </c>
      <c r="AG1409" s="3">
        <f>AF1409*Ferez!$D$19</f>
        <v>0.53528405189096229</v>
      </c>
      <c r="AH1409" s="3">
        <f>(AG1409/1000)*(10000/Ferez!$D$21)</f>
        <v>1.3382101297274056E-2</v>
      </c>
      <c r="AI1409" s="3">
        <f>AE1409*Ferez!$D$20</f>
        <v>7.4133525237880249E-2</v>
      </c>
    </row>
    <row r="1410" spans="1:35" x14ac:dyDescent="0.25">
      <c r="A1410" s="4">
        <v>2095</v>
      </c>
      <c r="B1410" s="21" t="s">
        <v>3522</v>
      </c>
      <c r="C1410" s="104">
        <v>6</v>
      </c>
      <c r="D1410" s="22" t="s">
        <v>3144</v>
      </c>
      <c r="E1410" s="100">
        <v>42719</v>
      </c>
      <c r="F1410" s="100">
        <v>44204</v>
      </c>
      <c r="G1410" s="105">
        <v>4.0999999999999996</v>
      </c>
      <c r="H1410" s="20" t="s">
        <v>3170</v>
      </c>
      <c r="I1410" s="20" t="s">
        <v>3177</v>
      </c>
      <c r="J1410" s="13">
        <v>3565</v>
      </c>
      <c r="K1410" t="s">
        <v>79</v>
      </c>
      <c r="L1410" t="s">
        <v>78</v>
      </c>
      <c r="M1410" s="20" t="str">
        <f t="shared" si="193"/>
        <v>S</v>
      </c>
      <c r="N1410" s="3">
        <v>6.2</v>
      </c>
      <c r="O1410" s="23">
        <f t="shared" si="194"/>
        <v>3.44</v>
      </c>
      <c r="P1410" s="3">
        <v>10</v>
      </c>
      <c r="Q1410" s="3">
        <f>VLOOKUP(J1410,Aux_H_adj!$X$2:$Y$922,2,FALSE)</f>
        <v>9.6999999999999993</v>
      </c>
      <c r="R1410" s="3">
        <f>VLOOKUP(J1410,Aux_H_adj!$X$2:$Z$922,3,FALSE)</f>
        <v>20.2</v>
      </c>
      <c r="S1410" s="3">
        <f t="shared" ref="S1410:S1473" si="200">P1410/PI()</f>
        <v>3.183098861837907</v>
      </c>
      <c r="T1410" s="3">
        <v>72.3</v>
      </c>
      <c r="U1410" s="23">
        <f t="shared" si="195"/>
        <v>12.19</v>
      </c>
      <c r="V1410" s="3">
        <f t="shared" ref="V1410:V1473" si="201">U1410/PI()</f>
        <v>3.8801975125804082</v>
      </c>
      <c r="W1410" s="27">
        <f t="shared" si="196"/>
        <v>8.0000000000000004E-4</v>
      </c>
      <c r="X1410" s="27">
        <f t="shared" si="197"/>
        <v>1.1999999999999999E-3</v>
      </c>
      <c r="Y1410" s="3">
        <f>VLOOKUP(K1410,SSP!$B$2:$D$113,3,FALSE)</f>
        <v>0.31000000000000155</v>
      </c>
      <c r="Z1410" s="3">
        <f>EXP(Ferez!$B$8+Ferez!$B$9*LN(X1410)+Ferez!$B$10*LN(O1410)+Ferez!$B$11*LN(Y1410))</f>
        <v>0.7218863652159706</v>
      </c>
      <c r="AA1410" s="3">
        <f>EXP(Ferez!$C$8+Ferez!$C$9*LN(Z1410))</f>
        <v>0.58863511934261359</v>
      </c>
      <c r="AB1410" s="3">
        <f>Ferez!$D$8+Ferez!$D$9*Z1410+Ferez!$D$10*AA1410</f>
        <v>0.42159712179549641</v>
      </c>
      <c r="AC1410" s="3">
        <f t="shared" si="198"/>
        <v>1.7321186063540805</v>
      </c>
      <c r="AD1410" s="3">
        <f>AC1410*Ferez!$D$19</f>
        <v>0.86605930317704027</v>
      </c>
      <c r="AE1410" s="3">
        <f>(AD1410/1000)*(10000/Ferez!$D$21)</f>
        <v>2.1651482579426007E-2</v>
      </c>
      <c r="AF1410" s="3">
        <f t="shared" si="199"/>
        <v>1.143483487011467</v>
      </c>
      <c r="AG1410" s="3">
        <f>AF1410*Ferez!$D$19</f>
        <v>0.57174174350573348</v>
      </c>
      <c r="AH1410" s="3">
        <f>(AG1410/1000)*(10000/Ferez!$D$21)</f>
        <v>1.4293543587643337E-2</v>
      </c>
      <c r="AI1410" s="3">
        <f>AE1410*Ferez!$D$20</f>
        <v>7.9388769457895358E-2</v>
      </c>
    </row>
    <row r="1411" spans="1:35" x14ac:dyDescent="0.25">
      <c r="A1411" s="4">
        <v>2087</v>
      </c>
      <c r="B1411" s="21" t="s">
        <v>3522</v>
      </c>
      <c r="C1411" s="104">
        <v>6</v>
      </c>
      <c r="D1411" s="22" t="s">
        <v>3144</v>
      </c>
      <c r="E1411" s="100">
        <v>42719</v>
      </c>
      <c r="F1411" s="100">
        <v>44204</v>
      </c>
      <c r="G1411" s="105">
        <v>4.0999999999999996</v>
      </c>
      <c r="H1411" s="20" t="s">
        <v>3167</v>
      </c>
      <c r="I1411" s="20" t="s">
        <v>3168</v>
      </c>
      <c r="J1411" s="13">
        <v>3566</v>
      </c>
      <c r="K1411" t="s">
        <v>173</v>
      </c>
      <c r="L1411" t="s">
        <v>172</v>
      </c>
      <c r="M1411" s="20" t="str">
        <f t="shared" ref="M1411:M1474" si="202">IF(J1412=J1411,"S",IF(J1410=J1411,"S","N"))</f>
        <v>S</v>
      </c>
      <c r="N1411" s="3">
        <v>3.2</v>
      </c>
      <c r="O1411" s="23">
        <f t="shared" ref="O1411:O1474" si="203">IF(M1411="N",N1411,IF(P1411=R1411,N1411,IF(ROUND(3.1139*LN(P1411)-3.7295,2)&gt;=N1411,N1411,ROUND(3.1139*LN(P1411)-3.7295,2))))</f>
        <v>3.2</v>
      </c>
      <c r="P1411" s="3">
        <v>15</v>
      </c>
      <c r="Q1411" s="3">
        <f>VLOOKUP(J1411,Aux_H_adj!$X$2:$Y$922,2,FALSE)</f>
        <v>14.2</v>
      </c>
      <c r="R1411" s="3">
        <f>VLOOKUP(J1411,Aux_H_adj!$X$2:$Z$922,3,FALSE)</f>
        <v>15</v>
      </c>
      <c r="S1411" s="3">
        <f t="shared" si="200"/>
        <v>4.7746482927568605</v>
      </c>
      <c r="T1411" s="3">
        <v>32.200000000000003</v>
      </c>
      <c r="U1411" s="23">
        <f t="shared" ref="U1411:U1474" si="204">IF(M1411="N",T1411,ROUND(1.2191*P1411,2))</f>
        <v>18.29</v>
      </c>
      <c r="V1411" s="3">
        <f t="shared" si="201"/>
        <v>5.8218878183015317</v>
      </c>
      <c r="W1411" s="27">
        <f t="shared" ref="W1411:W1474" si="205">ROUND(PI()*((S1411/100)/2)^2,4)</f>
        <v>1.8E-3</v>
      </c>
      <c r="X1411" s="27">
        <f t="shared" ref="X1411:X1474" si="206">ROUND(PI()*((V1411/100)/2)^2,4)</f>
        <v>2.7000000000000001E-3</v>
      </c>
      <c r="Y1411" s="3">
        <f>VLOOKUP(K1411,SSP!$B$2:$D$113,3,FALSE)</f>
        <v>0.47999999999999932</v>
      </c>
      <c r="Z1411" s="3">
        <f>EXP(Ferez!$B$8+Ferez!$B$9*LN(X1411)+Ferez!$B$10*LN(O1411)+Ferez!$B$11*LN(Y1411))</f>
        <v>2.2654717960304906</v>
      </c>
      <c r="AA1411" s="3">
        <f>EXP(Ferez!$C$8+Ferez!$C$9*LN(Z1411))</f>
        <v>1.3752292974639557</v>
      </c>
      <c r="AB1411" s="3">
        <f>Ferez!$D$8+Ferez!$D$9*Z1411+Ferez!$D$10*AA1411</f>
        <v>0.54365341560236835</v>
      </c>
      <c r="AC1411" s="3">
        <f t="shared" ref="AC1411:AC1474" si="207">Z1411+AA1411+AB1411</f>
        <v>4.1843545090968144</v>
      </c>
      <c r="AD1411" s="3">
        <f>AC1411*Ferez!$D$19</f>
        <v>2.0921772545484072</v>
      </c>
      <c r="AE1411" s="3">
        <f>(AD1411/1000)*(10000/Ferez!$D$21)</f>
        <v>5.2304431363710185E-2</v>
      </c>
      <c r="AF1411" s="3">
        <f t="shared" ref="AF1411:AF1474" si="208">Z1411+AB1411</f>
        <v>2.8091252116328591</v>
      </c>
      <c r="AG1411" s="3">
        <f>AF1411*Ferez!$D$19</f>
        <v>1.4045626058164296</v>
      </c>
      <c r="AH1411" s="3">
        <f>(AG1411/1000)*(10000/Ferez!$D$21)</f>
        <v>3.5114065145410739E-2</v>
      </c>
      <c r="AI1411" s="3">
        <f>AE1411*Ferez!$D$20</f>
        <v>0.19178291500027067</v>
      </c>
    </row>
    <row r="1412" spans="1:35" x14ac:dyDescent="0.25">
      <c r="A1412" s="4">
        <v>2088</v>
      </c>
      <c r="B1412" s="21" t="s">
        <v>3522</v>
      </c>
      <c r="C1412" s="104">
        <v>6</v>
      </c>
      <c r="D1412" s="22" t="s">
        <v>3144</v>
      </c>
      <c r="E1412" s="100">
        <v>42719</v>
      </c>
      <c r="F1412" s="100">
        <v>44204</v>
      </c>
      <c r="G1412" s="105">
        <v>4.0999999999999996</v>
      </c>
      <c r="H1412" s="20" t="s">
        <v>3167</v>
      </c>
      <c r="I1412" s="20" t="s">
        <v>3169</v>
      </c>
      <c r="J1412" s="13">
        <v>3566</v>
      </c>
      <c r="K1412" t="s">
        <v>173</v>
      </c>
      <c r="L1412" t="s">
        <v>172</v>
      </c>
      <c r="M1412" s="20" t="str">
        <f t="shared" si="202"/>
        <v>S</v>
      </c>
      <c r="N1412" s="3">
        <v>3.2</v>
      </c>
      <c r="O1412" s="23">
        <f t="shared" si="203"/>
        <v>3.2</v>
      </c>
      <c r="P1412" s="3">
        <v>14.2</v>
      </c>
      <c r="Q1412" s="3">
        <f>VLOOKUP(J1412,Aux_H_adj!$X$2:$Y$922,2,FALSE)</f>
        <v>14.2</v>
      </c>
      <c r="R1412" s="3">
        <f>VLOOKUP(J1412,Aux_H_adj!$X$2:$Z$922,3,FALSE)</f>
        <v>15</v>
      </c>
      <c r="S1412" s="3">
        <f t="shared" si="200"/>
        <v>4.520000383809827</v>
      </c>
      <c r="T1412" s="3">
        <v>32.200000000000003</v>
      </c>
      <c r="U1412" s="23">
        <f t="shared" si="204"/>
        <v>17.309999999999999</v>
      </c>
      <c r="V1412" s="3">
        <f t="shared" si="201"/>
        <v>5.5099441298414167</v>
      </c>
      <c r="W1412" s="27">
        <f t="shared" si="205"/>
        <v>1.6000000000000001E-3</v>
      </c>
      <c r="X1412" s="27">
        <f t="shared" si="206"/>
        <v>2.3999999999999998E-3</v>
      </c>
      <c r="Y1412" s="3">
        <f>VLOOKUP(K1412,SSP!$B$2:$D$113,3,FALSE)</f>
        <v>0.47999999999999932</v>
      </c>
      <c r="Z1412" s="3">
        <f>EXP(Ferez!$B$8+Ferez!$B$9*LN(X1412)+Ferez!$B$10*LN(O1412)+Ferez!$B$11*LN(Y1412))</f>
        <v>2.026854601469489</v>
      </c>
      <c r="AA1412" s="3">
        <f>EXP(Ferez!$C$8+Ferez!$C$9*LN(Z1412))</f>
        <v>1.2662259393164046</v>
      </c>
      <c r="AB1412" s="3">
        <f>Ferez!$D$8+Ferez!$D$9*Z1412+Ferez!$D$10*AA1412</f>
        <v>0.52369938403890137</v>
      </c>
      <c r="AC1412" s="3">
        <f t="shared" si="207"/>
        <v>3.8167799248247949</v>
      </c>
      <c r="AD1412" s="3">
        <f>AC1412*Ferez!$D$19</f>
        <v>1.9083899624123974</v>
      </c>
      <c r="AE1412" s="3">
        <f>(AD1412/1000)*(10000/Ferez!$D$21)</f>
        <v>4.770974906030994E-2</v>
      </c>
      <c r="AF1412" s="3">
        <f t="shared" si="208"/>
        <v>2.5505539855083903</v>
      </c>
      <c r="AG1412" s="3">
        <f>AF1412*Ferez!$D$19</f>
        <v>1.2752769927541951</v>
      </c>
      <c r="AH1412" s="3">
        <f>(AG1412/1000)*(10000/Ferez!$D$21)</f>
        <v>3.1881924818854879E-2</v>
      </c>
      <c r="AI1412" s="3">
        <f>AE1412*Ferez!$D$20</f>
        <v>0.17493574655446978</v>
      </c>
    </row>
    <row r="1413" spans="1:35" x14ac:dyDescent="0.25">
      <c r="A1413" s="4">
        <v>2070</v>
      </c>
      <c r="B1413" s="21" t="s">
        <v>3522</v>
      </c>
      <c r="C1413" s="104">
        <v>6</v>
      </c>
      <c r="D1413" s="22" t="s">
        <v>3144</v>
      </c>
      <c r="E1413" s="100">
        <v>42719</v>
      </c>
      <c r="F1413" s="100">
        <v>44204</v>
      </c>
      <c r="G1413" s="105">
        <v>4.0999999999999996</v>
      </c>
      <c r="H1413" s="20" t="s">
        <v>3145</v>
      </c>
      <c r="I1413" s="20" t="s">
        <v>3146</v>
      </c>
      <c r="J1413" s="13">
        <v>3567</v>
      </c>
      <c r="K1413" t="s">
        <v>110</v>
      </c>
      <c r="L1413" t="s">
        <v>109</v>
      </c>
      <c r="M1413" s="20" t="str">
        <f t="shared" si="202"/>
        <v>N</v>
      </c>
      <c r="N1413" s="3">
        <v>3.4</v>
      </c>
      <c r="O1413" s="23">
        <f t="shared" si="203"/>
        <v>3.4</v>
      </c>
      <c r="P1413" s="3">
        <v>11</v>
      </c>
      <c r="Q1413" s="3">
        <f>VLOOKUP(J1413,Aux_H_adj!$X$2:$Y$922,2,FALSE)</f>
        <v>11</v>
      </c>
      <c r="R1413" s="3">
        <f>VLOOKUP(J1413,Aux_H_adj!$X$2:$Z$922,3,FALSE)</f>
        <v>11</v>
      </c>
      <c r="S1413" s="3">
        <f t="shared" si="200"/>
        <v>3.5014087480216975</v>
      </c>
      <c r="T1413" s="3">
        <v>23</v>
      </c>
      <c r="U1413" s="23">
        <f t="shared" si="204"/>
        <v>23</v>
      </c>
      <c r="V1413" s="3">
        <f t="shared" si="201"/>
        <v>7.3211273822271856</v>
      </c>
      <c r="W1413" s="27">
        <f t="shared" si="205"/>
        <v>1E-3</v>
      </c>
      <c r="X1413" s="27">
        <f t="shared" si="206"/>
        <v>4.1999999999999997E-3</v>
      </c>
      <c r="Y1413" s="3">
        <f>VLOOKUP(K1413,SSP!$B$2:$D$113,3,FALSE)</f>
        <v>0.34</v>
      </c>
      <c r="Z1413" s="3">
        <f>EXP(Ferez!$B$8+Ferez!$B$9*LN(X1413)+Ferez!$B$10*LN(O1413)+Ferez!$B$11*LN(Y1413))</f>
        <v>2.562742151884482</v>
      </c>
      <c r="AA1413" s="3">
        <f>EXP(Ferez!$C$8+Ferez!$C$9*LN(Z1413))</f>
        <v>1.5069707705661612</v>
      </c>
      <c r="AB1413" s="3">
        <f>Ferez!$D$8+Ferez!$D$9*Z1413+Ferez!$D$10*AA1413</f>
        <v>0.56886189226509565</v>
      </c>
      <c r="AC1413" s="3">
        <f t="shared" si="207"/>
        <v>4.6385748147157386</v>
      </c>
      <c r="AD1413" s="3">
        <f>AC1413*Ferez!$D$19</f>
        <v>2.3192874073578693</v>
      </c>
      <c r="AE1413" s="3">
        <f>(AD1413/1000)*(10000/Ferez!$D$21)</f>
        <v>5.7982185183946738E-2</v>
      </c>
      <c r="AF1413" s="3">
        <f t="shared" si="208"/>
        <v>3.1316040441495776</v>
      </c>
      <c r="AG1413" s="3">
        <f>AF1413*Ferez!$D$19</f>
        <v>1.5658020220747888</v>
      </c>
      <c r="AH1413" s="3">
        <f>(AG1413/1000)*(10000/Ferez!$D$21)</f>
        <v>3.9145050551869724E-2</v>
      </c>
      <c r="AI1413" s="3">
        <f>AE1413*Ferez!$D$20</f>
        <v>0.21260134567447136</v>
      </c>
    </row>
    <row r="1414" spans="1:35" x14ac:dyDescent="0.25">
      <c r="A1414" s="4">
        <v>2082</v>
      </c>
      <c r="B1414" s="21" t="s">
        <v>3522</v>
      </c>
      <c r="C1414" s="104">
        <v>6</v>
      </c>
      <c r="D1414" s="22" t="s">
        <v>3144</v>
      </c>
      <c r="E1414" s="100">
        <v>42719</v>
      </c>
      <c r="F1414" s="100">
        <v>44204</v>
      </c>
      <c r="G1414" s="105">
        <v>4.0999999999999996</v>
      </c>
      <c r="H1414" s="20" t="s">
        <v>3160</v>
      </c>
      <c r="I1414" s="20" t="s">
        <v>3161</v>
      </c>
      <c r="J1414" s="13">
        <v>3568</v>
      </c>
      <c r="K1414" t="s">
        <v>4</v>
      </c>
      <c r="L1414" t="s">
        <v>142</v>
      </c>
      <c r="M1414" s="20" t="str">
        <f t="shared" si="202"/>
        <v>N</v>
      </c>
      <c r="N1414" s="3">
        <v>4.2</v>
      </c>
      <c r="O1414" s="23">
        <f t="shared" si="203"/>
        <v>4.2</v>
      </c>
      <c r="P1414" s="3">
        <v>26</v>
      </c>
      <c r="Q1414" s="3">
        <f>VLOOKUP(J1414,Aux_H_adj!$X$2:$Y$922,2,FALSE)</f>
        <v>26</v>
      </c>
      <c r="R1414" s="3">
        <f>VLOOKUP(J1414,Aux_H_adj!$X$2:$Z$922,3,FALSE)</f>
        <v>26</v>
      </c>
      <c r="S1414" s="3">
        <f t="shared" si="200"/>
        <v>8.2760570407785572</v>
      </c>
      <c r="T1414" s="3">
        <v>30</v>
      </c>
      <c r="U1414" s="23">
        <f t="shared" si="204"/>
        <v>30</v>
      </c>
      <c r="V1414" s="3">
        <f t="shared" si="201"/>
        <v>9.5492965855137211</v>
      </c>
      <c r="W1414" s="27">
        <f t="shared" si="205"/>
        <v>5.4000000000000003E-3</v>
      </c>
      <c r="X1414" s="27">
        <f t="shared" si="206"/>
        <v>7.1999999999999998E-3</v>
      </c>
      <c r="Y1414" s="3">
        <f>VLOOKUP(K1414,SSP!$B$2:$D$113,3,FALSE)</f>
        <v>0.46000000000000074</v>
      </c>
      <c r="Z1414" s="3">
        <f>EXP(Ferez!$B$8+Ferez!$B$9*LN(X1414)+Ferez!$B$10*LN(O1414)+Ferez!$B$11*LN(Y1414))</f>
        <v>7.11751804896344</v>
      </c>
      <c r="AA1414" s="3">
        <f>EXP(Ferez!$C$8+Ferez!$C$9*LN(Z1414))</f>
        <v>3.2155871124343958</v>
      </c>
      <c r="AB1414" s="3">
        <f>Ferez!$D$8+Ferez!$D$9*Z1414+Ferez!$D$10*AA1414</f>
        <v>0.98182797436889913</v>
      </c>
      <c r="AC1414" s="3">
        <f t="shared" si="207"/>
        <v>11.314933135766735</v>
      </c>
      <c r="AD1414" s="3">
        <f>AC1414*Ferez!$D$19</f>
        <v>5.6574665678833673</v>
      </c>
      <c r="AE1414" s="3">
        <f>(AD1414/1000)*(10000/Ferez!$D$21)</f>
        <v>0.14143666419708417</v>
      </c>
      <c r="AF1414" s="3">
        <f t="shared" si="208"/>
        <v>8.0993460233323393</v>
      </c>
      <c r="AG1414" s="3">
        <f>AF1414*Ferez!$D$19</f>
        <v>4.0496730116661697</v>
      </c>
      <c r="AH1414" s="3">
        <f>(AG1414/1000)*(10000/Ferez!$D$21)</f>
        <v>0.10124182529165425</v>
      </c>
      <c r="AI1414" s="3">
        <f>AE1414*Ferez!$D$20</f>
        <v>0.51860110205597532</v>
      </c>
    </row>
    <row r="1415" spans="1:35" x14ac:dyDescent="0.25">
      <c r="A1415" s="4">
        <v>2083</v>
      </c>
      <c r="B1415" s="21" t="s">
        <v>3522</v>
      </c>
      <c r="C1415" s="104">
        <v>6</v>
      </c>
      <c r="D1415" s="22" t="s">
        <v>3144</v>
      </c>
      <c r="E1415" s="100">
        <v>42719</v>
      </c>
      <c r="F1415" s="100">
        <v>44204</v>
      </c>
      <c r="G1415" s="105">
        <v>4.0999999999999996</v>
      </c>
      <c r="H1415" s="20" t="s">
        <v>3162</v>
      </c>
      <c r="I1415" s="20" t="s">
        <v>3163</v>
      </c>
      <c r="J1415" s="13">
        <v>3569</v>
      </c>
      <c r="K1415" t="s">
        <v>173</v>
      </c>
      <c r="L1415" t="s">
        <v>172</v>
      </c>
      <c r="M1415" s="20" t="str">
        <f t="shared" si="202"/>
        <v>S</v>
      </c>
      <c r="N1415" s="3">
        <v>3.5</v>
      </c>
      <c r="O1415" s="23">
        <f t="shared" si="203"/>
        <v>3.5</v>
      </c>
      <c r="P1415" s="3">
        <v>14.6</v>
      </c>
      <c r="Q1415" s="3">
        <f>VLOOKUP(J1415,Aux_H_adj!$X$2:$Y$922,2,FALSE)</f>
        <v>12.4</v>
      </c>
      <c r="R1415" s="3">
        <f>VLOOKUP(J1415,Aux_H_adj!$X$2:$Z$922,3,FALSE)</f>
        <v>14.6</v>
      </c>
      <c r="S1415" s="3">
        <f t="shared" si="200"/>
        <v>4.6473243382833438</v>
      </c>
      <c r="T1415" s="3">
        <v>56.6</v>
      </c>
      <c r="U1415" s="23">
        <f t="shared" si="204"/>
        <v>17.8</v>
      </c>
      <c r="V1415" s="3">
        <f t="shared" si="201"/>
        <v>5.6659159740714742</v>
      </c>
      <c r="W1415" s="27">
        <f t="shared" si="205"/>
        <v>1.6999999999999999E-3</v>
      </c>
      <c r="X1415" s="27">
        <f t="shared" si="206"/>
        <v>2.5000000000000001E-3</v>
      </c>
      <c r="Y1415" s="3">
        <f>VLOOKUP(K1415,SSP!$B$2:$D$113,3,FALSE)</f>
        <v>0.47999999999999932</v>
      </c>
      <c r="Z1415" s="3">
        <f>EXP(Ferez!$B$8+Ferez!$B$9*LN(X1415)+Ferez!$B$10*LN(O1415)+Ferez!$B$11*LN(Y1415))</f>
        <v>2.296115705837972</v>
      </c>
      <c r="AA1415" s="3">
        <f>EXP(Ferez!$C$8+Ferez!$C$9*LN(Z1415))</f>
        <v>1.3890075040582264</v>
      </c>
      <c r="AB1415" s="3">
        <f>Ferez!$D$8+Ferez!$D$9*Z1415+Ferez!$D$10*AA1415</f>
        <v>0.54623496597522858</v>
      </c>
      <c r="AC1415" s="3">
        <f t="shared" si="207"/>
        <v>4.2313581758714269</v>
      </c>
      <c r="AD1415" s="3">
        <f>AC1415*Ferez!$D$19</f>
        <v>2.1156790879357135</v>
      </c>
      <c r="AE1415" s="3">
        <f>(AD1415/1000)*(10000/Ferez!$D$21)</f>
        <v>5.2891977198392837E-2</v>
      </c>
      <c r="AF1415" s="3">
        <f t="shared" si="208"/>
        <v>2.8423506718132003</v>
      </c>
      <c r="AG1415" s="3">
        <f>AF1415*Ferez!$D$19</f>
        <v>1.4211753359066002</v>
      </c>
      <c r="AH1415" s="3">
        <f>(AG1415/1000)*(10000/Ferez!$D$21)</f>
        <v>3.5529383397665003E-2</v>
      </c>
      <c r="AI1415" s="3">
        <f>AE1415*Ferez!$D$20</f>
        <v>0.19393724972744039</v>
      </c>
    </row>
    <row r="1416" spans="1:35" x14ac:dyDescent="0.25">
      <c r="A1416" s="4">
        <v>2084</v>
      </c>
      <c r="B1416" s="21" t="s">
        <v>3522</v>
      </c>
      <c r="C1416" s="104">
        <v>6</v>
      </c>
      <c r="D1416" s="22" t="s">
        <v>3144</v>
      </c>
      <c r="E1416" s="100">
        <v>42719</v>
      </c>
      <c r="F1416" s="100">
        <v>44204</v>
      </c>
      <c r="G1416" s="105">
        <v>4.0999999999999996</v>
      </c>
      <c r="H1416" s="20" t="s">
        <v>3162</v>
      </c>
      <c r="I1416" s="20" t="s">
        <v>3164</v>
      </c>
      <c r="J1416" s="13">
        <v>3569</v>
      </c>
      <c r="K1416" t="s">
        <v>173</v>
      </c>
      <c r="L1416" t="s">
        <v>172</v>
      </c>
      <c r="M1416" s="20" t="str">
        <f t="shared" si="202"/>
        <v>S</v>
      </c>
      <c r="N1416" s="3">
        <v>3.5</v>
      </c>
      <c r="O1416" s="23">
        <f t="shared" si="203"/>
        <v>3.5</v>
      </c>
      <c r="P1416" s="3">
        <v>13.8</v>
      </c>
      <c r="Q1416" s="3">
        <f>VLOOKUP(J1416,Aux_H_adj!$X$2:$Y$922,2,FALSE)</f>
        <v>12.4</v>
      </c>
      <c r="R1416" s="3">
        <f>VLOOKUP(J1416,Aux_H_adj!$X$2:$Z$922,3,FALSE)</f>
        <v>14.6</v>
      </c>
      <c r="S1416" s="3">
        <f t="shared" si="200"/>
        <v>4.3926764293363121</v>
      </c>
      <c r="T1416" s="3">
        <v>56.6</v>
      </c>
      <c r="U1416" s="23">
        <f t="shared" si="204"/>
        <v>16.82</v>
      </c>
      <c r="V1416" s="3">
        <f t="shared" si="201"/>
        <v>5.3539722856113592</v>
      </c>
      <c r="W1416" s="27">
        <f t="shared" si="205"/>
        <v>1.5E-3</v>
      </c>
      <c r="X1416" s="27">
        <f t="shared" si="206"/>
        <v>2.3E-3</v>
      </c>
      <c r="Y1416" s="3">
        <f>VLOOKUP(K1416,SSP!$B$2:$D$113,3,FALSE)</f>
        <v>0.47999999999999932</v>
      </c>
      <c r="Z1416" s="3">
        <f>EXP(Ferez!$B$8+Ferez!$B$9*LN(X1416)+Ferez!$B$10*LN(O1416)+Ferez!$B$11*LN(Y1416))</f>
        <v>2.1221468771349667</v>
      </c>
      <c r="AA1416" s="3">
        <f>EXP(Ferez!$C$8+Ferez!$C$9*LN(Z1416))</f>
        <v>1.310133698256519</v>
      </c>
      <c r="AB1416" s="3">
        <f>Ferez!$D$8+Ferez!$D$9*Z1416+Ferez!$D$10*AA1416</f>
        <v>0.53163555989269518</v>
      </c>
      <c r="AC1416" s="3">
        <f t="shared" si="207"/>
        <v>3.9639161352841814</v>
      </c>
      <c r="AD1416" s="3">
        <f>AC1416*Ferez!$D$19</f>
        <v>1.9819580676420907</v>
      </c>
      <c r="AE1416" s="3">
        <f>(AD1416/1000)*(10000/Ferez!$D$21)</f>
        <v>4.9548951691052265E-2</v>
      </c>
      <c r="AF1416" s="3">
        <f t="shared" si="208"/>
        <v>2.6537824370276617</v>
      </c>
      <c r="AG1416" s="3">
        <f>AF1416*Ferez!$D$19</f>
        <v>1.3268912185138309</v>
      </c>
      <c r="AH1416" s="3">
        <f>(AG1416/1000)*(10000/Ferez!$D$21)</f>
        <v>3.3172280462845774E-2</v>
      </c>
      <c r="AI1416" s="3">
        <f>AE1416*Ferez!$D$20</f>
        <v>0.18167948953385829</v>
      </c>
    </row>
    <row r="1417" spans="1:35" x14ac:dyDescent="0.25">
      <c r="A1417" s="4">
        <v>2085</v>
      </c>
      <c r="B1417" s="21" t="s">
        <v>3522</v>
      </c>
      <c r="C1417" s="104">
        <v>6</v>
      </c>
      <c r="D1417" s="22" t="s">
        <v>3144</v>
      </c>
      <c r="E1417" s="100">
        <v>42719</v>
      </c>
      <c r="F1417" s="100">
        <v>44204</v>
      </c>
      <c r="G1417" s="105">
        <v>4.0999999999999996</v>
      </c>
      <c r="H1417" s="20" t="s">
        <v>3162</v>
      </c>
      <c r="I1417" s="20" t="s">
        <v>3165</v>
      </c>
      <c r="J1417" s="13">
        <v>3569</v>
      </c>
      <c r="K1417" t="s">
        <v>173</v>
      </c>
      <c r="L1417" t="s">
        <v>172</v>
      </c>
      <c r="M1417" s="20" t="str">
        <f t="shared" si="202"/>
        <v>S</v>
      </c>
      <c r="N1417" s="3">
        <v>3.5</v>
      </c>
      <c r="O1417" s="23">
        <f t="shared" si="203"/>
        <v>3.5</v>
      </c>
      <c r="P1417" s="3">
        <v>12.4</v>
      </c>
      <c r="Q1417" s="3">
        <f>VLOOKUP(J1417,Aux_H_adj!$X$2:$Y$922,2,FALSE)</f>
        <v>12.4</v>
      </c>
      <c r="R1417" s="3">
        <f>VLOOKUP(J1417,Aux_H_adj!$X$2:$Z$922,3,FALSE)</f>
        <v>14.6</v>
      </c>
      <c r="S1417" s="3">
        <f t="shared" si="200"/>
        <v>3.9470425886790048</v>
      </c>
      <c r="T1417" s="3">
        <v>56.6</v>
      </c>
      <c r="U1417" s="23">
        <f t="shared" si="204"/>
        <v>15.12</v>
      </c>
      <c r="V1417" s="3">
        <f t="shared" si="201"/>
        <v>4.8128454790989146</v>
      </c>
      <c r="W1417" s="27">
        <f t="shared" si="205"/>
        <v>1.1999999999999999E-3</v>
      </c>
      <c r="X1417" s="27">
        <f t="shared" si="206"/>
        <v>1.8E-3</v>
      </c>
      <c r="Y1417" s="3">
        <f>VLOOKUP(K1417,SSP!$B$2:$D$113,3,FALSE)</f>
        <v>0.47999999999999932</v>
      </c>
      <c r="Z1417" s="3">
        <f>EXP(Ferez!$B$8+Ferez!$B$9*LN(X1417)+Ferez!$B$10*LN(O1417)+Ferez!$B$11*LN(Y1417))</f>
        <v>1.6833775787366425</v>
      </c>
      <c r="AA1417" s="3">
        <f>EXP(Ferez!$C$8+Ferez!$C$9*LN(Z1417))</f>
        <v>1.103260224813648</v>
      </c>
      <c r="AB1417" s="3">
        <f>Ferez!$D$8+Ferez!$D$9*Z1417+Ferez!$D$10*AA1417</f>
        <v>0.49549917937696164</v>
      </c>
      <c r="AC1417" s="3">
        <f t="shared" si="207"/>
        <v>3.282136982927252</v>
      </c>
      <c r="AD1417" s="3">
        <f>AC1417*Ferez!$D$19</f>
        <v>1.641068491463626</v>
      </c>
      <c r="AE1417" s="3">
        <f>(AD1417/1000)*(10000/Ferez!$D$21)</f>
        <v>4.1026712286590647E-2</v>
      </c>
      <c r="AF1417" s="3">
        <f t="shared" si="208"/>
        <v>2.1788767581136042</v>
      </c>
      <c r="AG1417" s="3">
        <f>AF1417*Ferez!$D$19</f>
        <v>1.0894383790568021</v>
      </c>
      <c r="AH1417" s="3">
        <f>(AG1417/1000)*(10000/Ferez!$D$21)</f>
        <v>2.7235959476420053E-2</v>
      </c>
      <c r="AI1417" s="3">
        <f>AE1417*Ferez!$D$20</f>
        <v>0.1504312783841657</v>
      </c>
    </row>
    <row r="1418" spans="1:35" x14ac:dyDescent="0.25">
      <c r="A1418" s="4">
        <v>2086</v>
      </c>
      <c r="B1418" s="21" t="s">
        <v>3522</v>
      </c>
      <c r="C1418" s="104">
        <v>6</v>
      </c>
      <c r="D1418" s="22" t="s">
        <v>3144</v>
      </c>
      <c r="E1418" s="100">
        <v>42719</v>
      </c>
      <c r="F1418" s="100">
        <v>44204</v>
      </c>
      <c r="G1418" s="105">
        <v>4.0999999999999996</v>
      </c>
      <c r="H1418" s="20" t="s">
        <v>3162</v>
      </c>
      <c r="I1418" s="20" t="s">
        <v>3166</v>
      </c>
      <c r="J1418" s="13">
        <v>3569</v>
      </c>
      <c r="K1418" t="s">
        <v>173</v>
      </c>
      <c r="L1418" t="s">
        <v>172</v>
      </c>
      <c r="M1418" s="20" t="str">
        <f t="shared" si="202"/>
        <v>S</v>
      </c>
      <c r="N1418" s="3">
        <v>3.5</v>
      </c>
      <c r="O1418" s="23">
        <f t="shared" si="203"/>
        <v>3.5</v>
      </c>
      <c r="P1418" s="3">
        <v>14.4</v>
      </c>
      <c r="Q1418" s="3">
        <f>VLOOKUP(J1418,Aux_H_adj!$X$2:$Y$922,2,FALSE)</f>
        <v>12.4</v>
      </c>
      <c r="R1418" s="3">
        <f>VLOOKUP(J1418,Aux_H_adj!$X$2:$Z$922,3,FALSE)</f>
        <v>14.6</v>
      </c>
      <c r="S1418" s="3">
        <f t="shared" si="200"/>
        <v>4.5836623610465859</v>
      </c>
      <c r="T1418" s="3">
        <v>56.6</v>
      </c>
      <c r="U1418" s="23">
        <f t="shared" si="204"/>
        <v>17.559999999999999</v>
      </c>
      <c r="V1418" s="3">
        <f t="shared" si="201"/>
        <v>5.5895216013873643</v>
      </c>
      <c r="W1418" s="27">
        <f t="shared" si="205"/>
        <v>1.6999999999999999E-3</v>
      </c>
      <c r="X1418" s="27">
        <f t="shared" si="206"/>
        <v>2.5000000000000001E-3</v>
      </c>
      <c r="Y1418" s="3">
        <f>VLOOKUP(K1418,SSP!$B$2:$D$113,3,FALSE)</f>
        <v>0.47999999999999932</v>
      </c>
      <c r="Z1418" s="3">
        <f>EXP(Ferez!$B$8+Ferez!$B$9*LN(X1418)+Ferez!$B$10*LN(O1418)+Ferez!$B$11*LN(Y1418))</f>
        <v>2.296115705837972</v>
      </c>
      <c r="AA1418" s="3">
        <f>EXP(Ferez!$C$8+Ferez!$C$9*LN(Z1418))</f>
        <v>1.3890075040582264</v>
      </c>
      <c r="AB1418" s="3">
        <f>Ferez!$D$8+Ferez!$D$9*Z1418+Ferez!$D$10*AA1418</f>
        <v>0.54623496597522858</v>
      </c>
      <c r="AC1418" s="3">
        <f t="shared" si="207"/>
        <v>4.2313581758714269</v>
      </c>
      <c r="AD1418" s="3">
        <f>AC1418*Ferez!$D$19</f>
        <v>2.1156790879357135</v>
      </c>
      <c r="AE1418" s="3">
        <f>(AD1418/1000)*(10000/Ferez!$D$21)</f>
        <v>5.2891977198392837E-2</v>
      </c>
      <c r="AF1418" s="3">
        <f t="shared" si="208"/>
        <v>2.8423506718132003</v>
      </c>
      <c r="AG1418" s="3">
        <f>AF1418*Ferez!$D$19</f>
        <v>1.4211753359066002</v>
      </c>
      <c r="AH1418" s="3">
        <f>(AG1418/1000)*(10000/Ferez!$D$21)</f>
        <v>3.5529383397665003E-2</v>
      </c>
      <c r="AI1418" s="3">
        <f>AE1418*Ferez!$D$20</f>
        <v>0.19393724972744039</v>
      </c>
    </row>
    <row r="1419" spans="1:35" x14ac:dyDescent="0.25">
      <c r="A1419" s="4">
        <v>2076</v>
      </c>
      <c r="B1419" s="21" t="s">
        <v>3522</v>
      </c>
      <c r="C1419" s="104">
        <v>6</v>
      </c>
      <c r="D1419" s="22" t="s">
        <v>3144</v>
      </c>
      <c r="E1419" s="100">
        <v>42719</v>
      </c>
      <c r="F1419" s="100">
        <v>44204</v>
      </c>
      <c r="G1419" s="105">
        <v>4.0999999999999996</v>
      </c>
      <c r="H1419" s="20" t="s">
        <v>3153</v>
      </c>
      <c r="I1419" s="20" t="s">
        <v>3154</v>
      </c>
      <c r="J1419" s="13">
        <v>3570</v>
      </c>
      <c r="K1419" t="s">
        <v>173</v>
      </c>
      <c r="L1419" t="s">
        <v>172</v>
      </c>
      <c r="M1419" s="20" t="str">
        <f t="shared" si="202"/>
        <v>S</v>
      </c>
      <c r="N1419" s="3">
        <v>5.2</v>
      </c>
      <c r="O1419" s="23">
        <f t="shared" si="203"/>
        <v>5.2</v>
      </c>
      <c r="P1419" s="3">
        <v>19.3</v>
      </c>
      <c r="Q1419" s="3">
        <f>VLOOKUP(J1419,Aux_H_adj!$X$2:$Y$922,2,FALSE)</f>
        <v>12.3</v>
      </c>
      <c r="R1419" s="3">
        <f>VLOOKUP(J1419,Aux_H_adj!$X$2:$Z$922,3,FALSE)</f>
        <v>22.6</v>
      </c>
      <c r="S1419" s="3">
        <f t="shared" si="200"/>
        <v>6.1433808033471609</v>
      </c>
      <c r="T1419" s="3">
        <v>67.099999999999994</v>
      </c>
      <c r="U1419" s="23">
        <f t="shared" si="204"/>
        <v>23.53</v>
      </c>
      <c r="V1419" s="3">
        <f t="shared" si="201"/>
        <v>7.4898316219045951</v>
      </c>
      <c r="W1419" s="27">
        <f t="shared" si="205"/>
        <v>3.0000000000000001E-3</v>
      </c>
      <c r="X1419" s="27">
        <f t="shared" si="206"/>
        <v>4.4000000000000003E-3</v>
      </c>
      <c r="Y1419" s="3">
        <f>VLOOKUP(K1419,SSP!$B$2:$D$113,3,FALSE)</f>
        <v>0.47999999999999932</v>
      </c>
      <c r="Z1419" s="3">
        <f>EXP(Ferez!$B$8+Ferez!$B$9*LN(X1419)+Ferez!$B$10*LN(O1419)+Ferez!$B$11*LN(Y1419))</f>
        <v>5.7319070844506523</v>
      </c>
      <c r="AA1419" s="3">
        <f>EXP(Ferez!$C$8+Ferez!$C$9*LN(Z1419))</f>
        <v>2.7383771312145582</v>
      </c>
      <c r="AB1419" s="3">
        <f>Ferez!$D$8+Ferez!$D$9*Z1419+Ferez!$D$10*AA1419</f>
        <v>0.85252901420495553</v>
      </c>
      <c r="AC1419" s="3">
        <f t="shared" si="207"/>
        <v>9.3228132298701656</v>
      </c>
      <c r="AD1419" s="3">
        <f>AC1419*Ferez!$D$19</f>
        <v>4.6614066149350828</v>
      </c>
      <c r="AE1419" s="3">
        <f>(AD1419/1000)*(10000/Ferez!$D$21)</f>
        <v>0.11653516537337708</v>
      </c>
      <c r="AF1419" s="3">
        <f t="shared" si="208"/>
        <v>6.5844360986556083</v>
      </c>
      <c r="AG1419" s="3">
        <f>AF1419*Ferez!$D$19</f>
        <v>3.2922180493278042</v>
      </c>
      <c r="AH1419" s="3">
        <f>(AG1419/1000)*(10000/Ferez!$D$21)</f>
        <v>8.2305451233195104E-2</v>
      </c>
      <c r="AI1419" s="3">
        <f>AE1419*Ferez!$D$20</f>
        <v>0.42729560636904929</v>
      </c>
    </row>
    <row r="1420" spans="1:35" x14ac:dyDescent="0.25">
      <c r="A1420" s="4">
        <v>2077</v>
      </c>
      <c r="B1420" s="21" t="s">
        <v>3522</v>
      </c>
      <c r="C1420" s="104">
        <v>6</v>
      </c>
      <c r="D1420" s="22" t="s">
        <v>3144</v>
      </c>
      <c r="E1420" s="100">
        <v>42719</v>
      </c>
      <c r="F1420" s="100">
        <v>44204</v>
      </c>
      <c r="G1420" s="105">
        <v>4.0999999999999996</v>
      </c>
      <c r="H1420" s="20" t="s">
        <v>3153</v>
      </c>
      <c r="I1420" s="20" t="s">
        <v>3155</v>
      </c>
      <c r="J1420" s="13">
        <v>3570</v>
      </c>
      <c r="K1420" t="s">
        <v>173</v>
      </c>
      <c r="L1420" t="s">
        <v>172</v>
      </c>
      <c r="M1420" s="20" t="str">
        <f t="shared" si="202"/>
        <v>S</v>
      </c>
      <c r="N1420" s="3">
        <v>5.2</v>
      </c>
      <c r="O1420" s="23">
        <f t="shared" si="203"/>
        <v>5.13</v>
      </c>
      <c r="P1420" s="3">
        <v>17.2</v>
      </c>
      <c r="Q1420" s="3">
        <f>VLOOKUP(J1420,Aux_H_adj!$X$2:$Y$922,2,FALSE)</f>
        <v>12.3</v>
      </c>
      <c r="R1420" s="3">
        <f>VLOOKUP(J1420,Aux_H_adj!$X$2:$Z$922,3,FALSE)</f>
        <v>22.6</v>
      </c>
      <c r="S1420" s="3">
        <f t="shared" si="200"/>
        <v>5.4749300423611995</v>
      </c>
      <c r="T1420" s="3">
        <v>67.099999999999994</v>
      </c>
      <c r="U1420" s="23">
        <f t="shared" si="204"/>
        <v>20.97</v>
      </c>
      <c r="V1420" s="3">
        <f t="shared" si="201"/>
        <v>6.6749583132740904</v>
      </c>
      <c r="W1420" s="27">
        <f t="shared" si="205"/>
        <v>2.3999999999999998E-3</v>
      </c>
      <c r="X1420" s="27">
        <f t="shared" si="206"/>
        <v>3.5000000000000001E-3</v>
      </c>
      <c r="Y1420" s="3">
        <f>VLOOKUP(K1420,SSP!$B$2:$D$113,3,FALSE)</f>
        <v>0.47999999999999932</v>
      </c>
      <c r="Z1420" s="3">
        <f>EXP(Ferez!$B$8+Ferez!$B$9*LN(X1420)+Ferez!$B$10*LN(O1420)+Ferez!$B$11*LN(Y1420))</f>
        <v>4.5575079584665286</v>
      </c>
      <c r="AA1420" s="3">
        <f>EXP(Ferez!$C$8+Ferez!$C$9*LN(Z1420))</f>
        <v>2.3100109603981598</v>
      </c>
      <c r="AB1420" s="3">
        <f>Ferez!$D$8+Ferez!$D$9*Z1420+Ferez!$D$10*AA1420</f>
        <v>0.74499990896543844</v>
      </c>
      <c r="AC1420" s="3">
        <f t="shared" si="207"/>
        <v>7.6125188278301259</v>
      </c>
      <c r="AD1420" s="3">
        <f>AC1420*Ferez!$D$19</f>
        <v>3.806259413915063</v>
      </c>
      <c r="AE1420" s="3">
        <f>(AD1420/1000)*(10000/Ferez!$D$21)</f>
        <v>9.5156485347876574E-2</v>
      </c>
      <c r="AF1420" s="3">
        <f t="shared" si="208"/>
        <v>5.3025078674319666</v>
      </c>
      <c r="AG1420" s="3">
        <f>AF1420*Ferez!$D$19</f>
        <v>2.6512539337159833</v>
      </c>
      <c r="AH1420" s="3">
        <f>(AG1420/1000)*(10000/Ferez!$D$21)</f>
        <v>6.6281348342899574E-2</v>
      </c>
      <c r="AI1420" s="3">
        <f>AE1420*Ferez!$D$20</f>
        <v>0.3489071129422141</v>
      </c>
    </row>
    <row r="1421" spans="1:35" x14ac:dyDescent="0.25">
      <c r="A1421" s="4">
        <v>2078</v>
      </c>
      <c r="B1421" s="21" t="s">
        <v>3522</v>
      </c>
      <c r="C1421" s="104">
        <v>6</v>
      </c>
      <c r="D1421" s="22" t="s">
        <v>3144</v>
      </c>
      <c r="E1421" s="100">
        <v>42719</v>
      </c>
      <c r="F1421" s="100">
        <v>44204</v>
      </c>
      <c r="G1421" s="105">
        <v>4.0999999999999996</v>
      </c>
      <c r="H1421" s="20" t="s">
        <v>3153</v>
      </c>
      <c r="I1421" s="20" t="s">
        <v>3156</v>
      </c>
      <c r="J1421" s="13">
        <v>3570</v>
      </c>
      <c r="K1421" t="s">
        <v>173</v>
      </c>
      <c r="L1421" t="s">
        <v>172</v>
      </c>
      <c r="M1421" s="20" t="str">
        <f t="shared" si="202"/>
        <v>S</v>
      </c>
      <c r="N1421" s="3">
        <v>5.2</v>
      </c>
      <c r="O1421" s="23">
        <f t="shared" si="203"/>
        <v>5.2</v>
      </c>
      <c r="P1421" s="3">
        <v>22.6</v>
      </c>
      <c r="Q1421" s="3">
        <f>VLOOKUP(J1421,Aux_H_adj!$X$2:$Y$922,2,FALSE)</f>
        <v>12.3</v>
      </c>
      <c r="R1421" s="3">
        <f>VLOOKUP(J1421,Aux_H_adj!$X$2:$Z$922,3,FALSE)</f>
        <v>22.6</v>
      </c>
      <c r="S1421" s="3">
        <f t="shared" si="200"/>
        <v>7.1938034277536698</v>
      </c>
      <c r="T1421" s="3">
        <v>67.099999999999994</v>
      </c>
      <c r="U1421" s="23">
        <f t="shared" si="204"/>
        <v>27.55</v>
      </c>
      <c r="V1421" s="3">
        <f t="shared" si="201"/>
        <v>8.7694373643634336</v>
      </c>
      <c r="W1421" s="27">
        <f t="shared" si="205"/>
        <v>4.1000000000000003E-3</v>
      </c>
      <c r="X1421" s="27">
        <f t="shared" si="206"/>
        <v>6.0000000000000001E-3</v>
      </c>
      <c r="Y1421" s="3">
        <f>VLOOKUP(K1421,SSP!$B$2:$D$113,3,FALSE)</f>
        <v>0.47999999999999932</v>
      </c>
      <c r="Z1421" s="3">
        <f>EXP(Ferez!$B$8+Ferez!$B$9*LN(X1421)+Ferez!$B$10*LN(O1421)+Ferez!$B$11*LN(Y1421))</f>
        <v>7.683891294525024</v>
      </c>
      <c r="AA1421" s="3">
        <f>EXP(Ferez!$C$8+Ferez!$C$9*LN(Z1421))</f>
        <v>3.4035547181365908</v>
      </c>
      <c r="AB1421" s="3">
        <f>Ferez!$D$8+Ferez!$D$9*Z1421+Ferez!$D$10*AA1421</f>
        <v>1.0352909803417862</v>
      </c>
      <c r="AC1421" s="3">
        <f t="shared" si="207"/>
        <v>12.122736993003402</v>
      </c>
      <c r="AD1421" s="3">
        <f>AC1421*Ferez!$D$19</f>
        <v>6.061368496501701</v>
      </c>
      <c r="AE1421" s="3">
        <f>(AD1421/1000)*(10000/Ferez!$D$21)</f>
        <v>0.15153421241254253</v>
      </c>
      <c r="AF1421" s="3">
        <f t="shared" si="208"/>
        <v>8.7191822748668102</v>
      </c>
      <c r="AG1421" s="3">
        <f>AF1421*Ferez!$D$19</f>
        <v>4.3595911374334051</v>
      </c>
      <c r="AH1421" s="3">
        <f>(AG1421/1000)*(10000/Ferez!$D$21)</f>
        <v>0.10898977843583513</v>
      </c>
      <c r="AI1421" s="3">
        <f>AE1421*Ferez!$D$20</f>
        <v>0.55562544551265591</v>
      </c>
    </row>
    <row r="1422" spans="1:35" x14ac:dyDescent="0.25">
      <c r="A1422" s="4">
        <v>2079</v>
      </c>
      <c r="B1422" s="21" t="s">
        <v>3522</v>
      </c>
      <c r="C1422" s="104">
        <v>6</v>
      </c>
      <c r="D1422" s="22" t="s">
        <v>3144</v>
      </c>
      <c r="E1422" s="100">
        <v>42719</v>
      </c>
      <c r="F1422" s="100">
        <v>44204</v>
      </c>
      <c r="G1422" s="105">
        <v>4.0999999999999996</v>
      </c>
      <c r="H1422" s="20" t="s">
        <v>3153</v>
      </c>
      <c r="I1422" s="20" t="s">
        <v>3157</v>
      </c>
      <c r="J1422" s="13">
        <v>3570</v>
      </c>
      <c r="K1422" t="s">
        <v>173</v>
      </c>
      <c r="L1422" t="s">
        <v>172</v>
      </c>
      <c r="M1422" s="20" t="str">
        <f t="shared" si="202"/>
        <v>S</v>
      </c>
      <c r="N1422" s="3">
        <v>5.2</v>
      </c>
      <c r="O1422" s="23">
        <f t="shared" si="203"/>
        <v>5.2</v>
      </c>
      <c r="P1422" s="3">
        <v>18.8</v>
      </c>
      <c r="Q1422" s="3">
        <f>VLOOKUP(J1422,Aux_H_adj!$X$2:$Y$922,2,FALSE)</f>
        <v>12.3</v>
      </c>
      <c r="R1422" s="3">
        <f>VLOOKUP(J1422,Aux_H_adj!$X$2:$Z$922,3,FALSE)</f>
        <v>22.6</v>
      </c>
      <c r="S1422" s="3">
        <f t="shared" si="200"/>
        <v>5.9842258602552647</v>
      </c>
      <c r="T1422" s="3">
        <v>67.099999999999994</v>
      </c>
      <c r="U1422" s="23">
        <f t="shared" si="204"/>
        <v>22.92</v>
      </c>
      <c r="V1422" s="3">
        <f t="shared" si="201"/>
        <v>7.2956625913324826</v>
      </c>
      <c r="W1422" s="27">
        <f t="shared" si="205"/>
        <v>2.8E-3</v>
      </c>
      <c r="X1422" s="27">
        <f t="shared" si="206"/>
        <v>4.1999999999999997E-3</v>
      </c>
      <c r="Y1422" s="3">
        <f>VLOOKUP(K1422,SSP!$B$2:$D$113,3,FALSE)</f>
        <v>0.47999999999999932</v>
      </c>
      <c r="Z1422" s="3">
        <f>EXP(Ferez!$B$8+Ferez!$B$9*LN(X1422)+Ferez!$B$10*LN(O1422)+Ferez!$B$11*LN(Y1422))</f>
        <v>5.4853981298069865</v>
      </c>
      <c r="AA1422" s="3">
        <f>EXP(Ferez!$C$8+Ferez!$C$9*LN(Z1422))</f>
        <v>2.6505031161188088</v>
      </c>
      <c r="AB1422" s="3">
        <f>Ferez!$D$8+Ferez!$D$9*Z1422+Ferez!$D$10*AA1422</f>
        <v>0.82978244527579359</v>
      </c>
      <c r="AC1422" s="3">
        <f t="shared" si="207"/>
        <v>8.9656836912015887</v>
      </c>
      <c r="AD1422" s="3">
        <f>AC1422*Ferez!$D$19</f>
        <v>4.4828418456007944</v>
      </c>
      <c r="AE1422" s="3">
        <f>(AD1422/1000)*(10000/Ferez!$D$21)</f>
        <v>0.11207104614001986</v>
      </c>
      <c r="AF1422" s="3">
        <f t="shared" si="208"/>
        <v>6.3151805750827803</v>
      </c>
      <c r="AG1422" s="3">
        <f>AF1422*Ferez!$D$19</f>
        <v>3.1575902875413902</v>
      </c>
      <c r="AH1422" s="3">
        <f>(AG1422/1000)*(10000/Ferez!$D$21)</f>
        <v>7.8939757188534757E-2</v>
      </c>
      <c r="AI1422" s="3">
        <f>AE1422*Ferez!$D$20</f>
        <v>0.41092716918007283</v>
      </c>
    </row>
    <row r="1423" spans="1:35" x14ac:dyDescent="0.25">
      <c r="A1423" s="4">
        <v>2080</v>
      </c>
      <c r="B1423" s="21" t="s">
        <v>3522</v>
      </c>
      <c r="C1423" s="104">
        <v>6</v>
      </c>
      <c r="D1423" s="22" t="s">
        <v>3144</v>
      </c>
      <c r="E1423" s="100">
        <v>42719</v>
      </c>
      <c r="F1423" s="100">
        <v>44204</v>
      </c>
      <c r="G1423" s="105">
        <v>4.0999999999999996</v>
      </c>
      <c r="H1423" s="20" t="s">
        <v>3153</v>
      </c>
      <c r="I1423" s="20" t="s">
        <v>3158</v>
      </c>
      <c r="J1423" s="13">
        <v>3570</v>
      </c>
      <c r="K1423" t="s">
        <v>173</v>
      </c>
      <c r="L1423" t="s">
        <v>172</v>
      </c>
      <c r="M1423" s="20" t="str">
        <f t="shared" si="202"/>
        <v>S</v>
      </c>
      <c r="N1423" s="3">
        <v>5.2</v>
      </c>
      <c r="O1423" s="23">
        <f t="shared" si="203"/>
        <v>4.09</v>
      </c>
      <c r="P1423" s="3">
        <v>12.3</v>
      </c>
      <c r="Q1423" s="3">
        <f>VLOOKUP(J1423,Aux_H_adj!$X$2:$Y$922,2,FALSE)</f>
        <v>12.3</v>
      </c>
      <c r="R1423" s="3">
        <f>VLOOKUP(J1423,Aux_H_adj!$X$2:$Z$922,3,FALSE)</f>
        <v>22.6</v>
      </c>
      <c r="S1423" s="3">
        <f t="shared" si="200"/>
        <v>3.9152116000606259</v>
      </c>
      <c r="T1423" s="3">
        <v>67.099999999999994</v>
      </c>
      <c r="U1423" s="23">
        <f t="shared" si="204"/>
        <v>14.99</v>
      </c>
      <c r="V1423" s="3">
        <f t="shared" si="201"/>
        <v>4.7714651938950228</v>
      </c>
      <c r="W1423" s="27">
        <f t="shared" si="205"/>
        <v>1.1999999999999999E-3</v>
      </c>
      <c r="X1423" s="27">
        <f t="shared" si="206"/>
        <v>1.8E-3</v>
      </c>
      <c r="Y1423" s="3">
        <f>VLOOKUP(K1423,SSP!$B$2:$D$113,3,FALSE)</f>
        <v>0.47999999999999932</v>
      </c>
      <c r="Z1423" s="3">
        <f>EXP(Ferez!$B$8+Ferez!$B$9*LN(X1423)+Ferez!$B$10*LN(O1423)+Ferez!$B$11*LN(Y1423))</f>
        <v>1.9553749390141992</v>
      </c>
      <c r="AA1423" s="3">
        <f>EXP(Ferez!$C$8+Ferez!$C$9*LN(Z1423))</f>
        <v>1.2329401670005891</v>
      </c>
      <c r="AB1423" s="3">
        <f>Ferez!$D$8+Ferez!$D$9*Z1423+Ferez!$D$10*AA1423</f>
        <v>0.51777657004934574</v>
      </c>
      <c r="AC1423" s="3">
        <f t="shared" si="207"/>
        <v>3.7060916760641343</v>
      </c>
      <c r="AD1423" s="3">
        <f>AC1423*Ferez!$D$19</f>
        <v>1.8530458380320671</v>
      </c>
      <c r="AE1423" s="3">
        <f>(AD1423/1000)*(10000/Ferez!$D$21)</f>
        <v>4.632614595080168E-2</v>
      </c>
      <c r="AF1423" s="3">
        <f t="shared" si="208"/>
        <v>2.4731515090635448</v>
      </c>
      <c r="AG1423" s="3">
        <f>AF1423*Ferez!$D$19</f>
        <v>1.2365757545317724</v>
      </c>
      <c r="AH1423" s="3">
        <f>(AG1423/1000)*(10000/Ferez!$D$21)</f>
        <v>3.0914393863294309E-2</v>
      </c>
      <c r="AI1423" s="3">
        <f>AE1423*Ferez!$D$20</f>
        <v>0.16986253515293948</v>
      </c>
    </row>
    <row r="1424" spans="1:35" x14ac:dyDescent="0.25">
      <c r="A1424" s="4">
        <v>2081</v>
      </c>
      <c r="B1424" s="21" t="s">
        <v>3522</v>
      </c>
      <c r="C1424" s="104">
        <v>6</v>
      </c>
      <c r="D1424" s="22" t="s">
        <v>3144</v>
      </c>
      <c r="E1424" s="100">
        <v>42719</v>
      </c>
      <c r="F1424" s="100">
        <v>44204</v>
      </c>
      <c r="G1424" s="105">
        <v>4.0999999999999996</v>
      </c>
      <c r="H1424" s="20" t="s">
        <v>3153</v>
      </c>
      <c r="I1424" s="20" t="s">
        <v>3159</v>
      </c>
      <c r="J1424" s="13">
        <v>3570</v>
      </c>
      <c r="K1424" t="s">
        <v>173</v>
      </c>
      <c r="L1424" t="s">
        <v>172</v>
      </c>
      <c r="M1424" s="20" t="str">
        <f t="shared" si="202"/>
        <v>S</v>
      </c>
      <c r="N1424" s="3">
        <v>5.2</v>
      </c>
      <c r="O1424" s="23">
        <f t="shared" si="203"/>
        <v>5.0199999999999996</v>
      </c>
      <c r="P1424" s="3">
        <v>16.600000000000001</v>
      </c>
      <c r="Q1424" s="3">
        <f>VLOOKUP(J1424,Aux_H_adj!$X$2:$Y$922,2,FALSE)</f>
        <v>12.3</v>
      </c>
      <c r="R1424" s="3">
        <f>VLOOKUP(J1424,Aux_H_adj!$X$2:$Z$922,3,FALSE)</f>
        <v>22.6</v>
      </c>
      <c r="S1424" s="3">
        <f t="shared" si="200"/>
        <v>5.2839441106509257</v>
      </c>
      <c r="T1424" s="3">
        <v>67.099999999999994</v>
      </c>
      <c r="U1424" s="23">
        <f t="shared" si="204"/>
        <v>20.239999999999998</v>
      </c>
      <c r="V1424" s="3">
        <f t="shared" si="201"/>
        <v>6.442592096359923</v>
      </c>
      <c r="W1424" s="27">
        <f t="shared" si="205"/>
        <v>2.2000000000000001E-3</v>
      </c>
      <c r="X1424" s="27">
        <f t="shared" si="206"/>
        <v>3.3E-3</v>
      </c>
      <c r="Y1424" s="3">
        <f>VLOOKUP(K1424,SSP!$B$2:$D$113,3,FALSE)</f>
        <v>0.47999999999999932</v>
      </c>
      <c r="Z1424" s="3">
        <f>EXP(Ferez!$B$8+Ferez!$B$9*LN(X1424)+Ferez!$B$10*LN(O1424)+Ferez!$B$11*LN(Y1424))</f>
        <v>4.2221086018345417</v>
      </c>
      <c r="AA1424" s="3">
        <f>EXP(Ferez!$C$8+Ferez!$C$9*LN(Z1424))</f>
        <v>2.1826399197691861</v>
      </c>
      <c r="AB1424" s="3">
        <f>Ferez!$D$8+Ferez!$D$9*Z1424+Ferez!$D$10*AA1424</f>
        <v>0.7147243652291676</v>
      </c>
      <c r="AC1424" s="3">
        <f t="shared" si="207"/>
        <v>7.1194728868328951</v>
      </c>
      <c r="AD1424" s="3">
        <f>AC1424*Ferez!$D$19</f>
        <v>3.5597364434164476</v>
      </c>
      <c r="AE1424" s="3">
        <f>(AD1424/1000)*(10000/Ferez!$D$21)</f>
        <v>8.8993411085411187E-2</v>
      </c>
      <c r="AF1424" s="3">
        <f t="shared" si="208"/>
        <v>4.936832967063709</v>
      </c>
      <c r="AG1424" s="3">
        <f>AF1424*Ferez!$D$19</f>
        <v>2.4684164835318545</v>
      </c>
      <c r="AH1424" s="3">
        <f>(AG1424/1000)*(10000/Ferez!$D$21)</f>
        <v>6.1710412088296362E-2</v>
      </c>
      <c r="AI1424" s="3">
        <f>AE1424*Ferez!$D$20</f>
        <v>0.32630917397984099</v>
      </c>
    </row>
    <row r="1425" spans="1:35" x14ac:dyDescent="0.25">
      <c r="A1425" s="4">
        <v>2071</v>
      </c>
      <c r="B1425" s="21" t="s">
        <v>3522</v>
      </c>
      <c r="C1425" s="104">
        <v>6</v>
      </c>
      <c r="D1425" s="22" t="s">
        <v>3144</v>
      </c>
      <c r="E1425" s="100">
        <v>42719</v>
      </c>
      <c r="F1425" s="100">
        <v>44204</v>
      </c>
      <c r="G1425" s="105">
        <v>4.0999999999999996</v>
      </c>
      <c r="H1425" s="20" t="s">
        <v>3147</v>
      </c>
      <c r="I1425" s="20" t="s">
        <v>3148</v>
      </c>
      <c r="J1425" s="13">
        <v>3571</v>
      </c>
      <c r="K1425" t="s">
        <v>203</v>
      </c>
      <c r="L1425" t="s">
        <v>201</v>
      </c>
      <c r="M1425" s="20" t="str">
        <f t="shared" si="202"/>
        <v>S</v>
      </c>
      <c r="N1425" s="3">
        <v>3.8</v>
      </c>
      <c r="O1425" s="23">
        <f t="shared" si="203"/>
        <v>3.74</v>
      </c>
      <c r="P1425" s="3">
        <v>11</v>
      </c>
      <c r="Q1425" s="3">
        <f>VLOOKUP(J1425,Aux_H_adj!$X$2:$Y$922,2,FALSE)</f>
        <v>9</v>
      </c>
      <c r="R1425" s="3">
        <f>VLOOKUP(J1425,Aux_H_adj!$X$2:$Z$922,3,FALSE)</f>
        <v>13</v>
      </c>
      <c r="S1425" s="3">
        <f t="shared" si="200"/>
        <v>3.5014087480216975</v>
      </c>
      <c r="T1425" s="3">
        <v>48.5</v>
      </c>
      <c r="U1425" s="23">
        <f t="shared" si="204"/>
        <v>13.41</v>
      </c>
      <c r="V1425" s="3">
        <f t="shared" si="201"/>
        <v>4.2685355737246331</v>
      </c>
      <c r="W1425" s="27">
        <f t="shared" si="205"/>
        <v>1E-3</v>
      </c>
      <c r="X1425" s="27">
        <f t="shared" si="206"/>
        <v>1.4E-3</v>
      </c>
      <c r="Y1425" s="3">
        <f>VLOOKUP(K1425,SSP!$B$2:$D$113,3,FALSE)</f>
        <v>0.74</v>
      </c>
      <c r="Z1425" s="3">
        <f>EXP(Ferez!$B$8+Ferez!$B$9*LN(X1425)+Ferez!$B$10*LN(O1425)+Ferez!$B$11*LN(Y1425))</f>
        <v>2.2024500677915806</v>
      </c>
      <c r="AA1425" s="3">
        <f>EXP(Ferez!$C$8+Ferez!$C$9*LN(Z1425))</f>
        <v>1.3467409403792576</v>
      </c>
      <c r="AB1425" s="3">
        <f>Ferez!$D$8+Ferez!$D$9*Z1425+Ferez!$D$10*AA1425</f>
        <v>0.53835737895954272</v>
      </c>
      <c r="AC1425" s="3">
        <f t="shared" si="207"/>
        <v>4.087548387130381</v>
      </c>
      <c r="AD1425" s="3">
        <f>AC1425*Ferez!$D$19</f>
        <v>2.0437741935651905</v>
      </c>
      <c r="AE1425" s="3">
        <f>(AD1425/1000)*(10000/Ferez!$D$21)</f>
        <v>5.1094354839129767E-2</v>
      </c>
      <c r="AF1425" s="3">
        <f t="shared" si="208"/>
        <v>2.7408074467511234</v>
      </c>
      <c r="AG1425" s="3">
        <f>AF1425*Ferez!$D$19</f>
        <v>1.3704037233755617</v>
      </c>
      <c r="AH1425" s="3">
        <f>(AG1425/1000)*(10000/Ferez!$D$21)</f>
        <v>3.4260093084389043E-2</v>
      </c>
      <c r="AI1425" s="3">
        <f>AE1425*Ferez!$D$20</f>
        <v>0.18734596774347581</v>
      </c>
    </row>
    <row r="1426" spans="1:35" x14ac:dyDescent="0.25">
      <c r="A1426" s="4">
        <v>2072</v>
      </c>
      <c r="B1426" s="21" t="s">
        <v>3522</v>
      </c>
      <c r="C1426" s="104">
        <v>6</v>
      </c>
      <c r="D1426" s="22" t="s">
        <v>3144</v>
      </c>
      <c r="E1426" s="100">
        <v>42719</v>
      </c>
      <c r="F1426" s="100">
        <v>44204</v>
      </c>
      <c r="G1426" s="105">
        <v>4.0999999999999996</v>
      </c>
      <c r="H1426" s="20" t="s">
        <v>3147</v>
      </c>
      <c r="I1426" s="20" t="s">
        <v>3149</v>
      </c>
      <c r="J1426" s="13">
        <v>3571</v>
      </c>
      <c r="K1426" t="s">
        <v>203</v>
      </c>
      <c r="L1426" t="s">
        <v>201</v>
      </c>
      <c r="M1426" s="20" t="str">
        <f t="shared" si="202"/>
        <v>S</v>
      </c>
      <c r="N1426" s="3">
        <v>3.8</v>
      </c>
      <c r="O1426" s="23">
        <f t="shared" si="203"/>
        <v>3.8</v>
      </c>
      <c r="P1426" s="3">
        <v>13</v>
      </c>
      <c r="Q1426" s="3">
        <f>VLOOKUP(J1426,Aux_H_adj!$X$2:$Y$922,2,FALSE)</f>
        <v>9</v>
      </c>
      <c r="R1426" s="3">
        <f>VLOOKUP(J1426,Aux_H_adj!$X$2:$Z$922,3,FALSE)</f>
        <v>13</v>
      </c>
      <c r="S1426" s="3">
        <f t="shared" si="200"/>
        <v>4.1380285203892786</v>
      </c>
      <c r="T1426" s="3">
        <v>48.5</v>
      </c>
      <c r="U1426" s="23">
        <f t="shared" si="204"/>
        <v>15.85</v>
      </c>
      <c r="V1426" s="3">
        <f t="shared" si="201"/>
        <v>5.0452116960130819</v>
      </c>
      <c r="W1426" s="27">
        <f t="shared" si="205"/>
        <v>1.2999999999999999E-3</v>
      </c>
      <c r="X1426" s="27">
        <f t="shared" si="206"/>
        <v>2E-3</v>
      </c>
      <c r="Y1426" s="3">
        <f>VLOOKUP(K1426,SSP!$B$2:$D$113,3,FALSE)</f>
        <v>0.74</v>
      </c>
      <c r="Z1426" s="3">
        <f>EXP(Ferez!$B$8+Ferez!$B$9*LN(X1426)+Ferez!$B$10*LN(O1426)+Ferez!$B$11*LN(Y1426))</f>
        <v>3.1327432619324345</v>
      </c>
      <c r="AA1426" s="3">
        <f>EXP(Ferez!$C$8+Ferez!$C$9*LN(Z1426))</f>
        <v>1.7491190599759097</v>
      </c>
      <c r="AB1426" s="3">
        <f>Ferez!$D$8+Ferez!$D$9*Z1426+Ferez!$D$10*AA1426</f>
        <v>0.61809970329918584</v>
      </c>
      <c r="AC1426" s="3">
        <f t="shared" si="207"/>
        <v>5.4999620252075303</v>
      </c>
      <c r="AD1426" s="3">
        <f>AC1426*Ferez!$D$19</f>
        <v>2.7499810126037652</v>
      </c>
      <c r="AE1426" s="3">
        <f>(AD1426/1000)*(10000/Ferez!$D$21)</f>
        <v>6.8749525315094123E-2</v>
      </c>
      <c r="AF1426" s="3">
        <f t="shared" si="208"/>
        <v>3.7508429652316204</v>
      </c>
      <c r="AG1426" s="3">
        <f>AF1426*Ferez!$D$19</f>
        <v>1.8754214826158102</v>
      </c>
      <c r="AH1426" s="3">
        <f>(AG1426/1000)*(10000/Ferez!$D$21)</f>
        <v>4.688553706539525E-2</v>
      </c>
      <c r="AI1426" s="3">
        <f>AE1426*Ferez!$D$20</f>
        <v>0.25208159282201176</v>
      </c>
    </row>
    <row r="1427" spans="1:35" x14ac:dyDescent="0.25">
      <c r="A1427" s="4">
        <v>2073</v>
      </c>
      <c r="B1427" s="21" t="s">
        <v>3522</v>
      </c>
      <c r="C1427" s="104">
        <v>6</v>
      </c>
      <c r="D1427" s="22" t="s">
        <v>3144</v>
      </c>
      <c r="E1427" s="100">
        <v>42719</v>
      </c>
      <c r="F1427" s="100">
        <v>44204</v>
      </c>
      <c r="G1427" s="105">
        <v>4.0999999999999996</v>
      </c>
      <c r="H1427" s="20" t="s">
        <v>3147</v>
      </c>
      <c r="I1427" s="20" t="s">
        <v>3150</v>
      </c>
      <c r="J1427" s="13">
        <v>3571</v>
      </c>
      <c r="K1427" t="s">
        <v>203</v>
      </c>
      <c r="L1427" t="s">
        <v>201</v>
      </c>
      <c r="M1427" s="20" t="str">
        <f t="shared" si="202"/>
        <v>S</v>
      </c>
      <c r="N1427" s="3">
        <v>3.8</v>
      </c>
      <c r="O1427" s="23">
        <f t="shared" si="203"/>
        <v>3.11</v>
      </c>
      <c r="P1427" s="3">
        <v>9</v>
      </c>
      <c r="Q1427" s="3">
        <f>VLOOKUP(J1427,Aux_H_adj!$X$2:$Y$922,2,FALSE)</f>
        <v>9</v>
      </c>
      <c r="R1427" s="3">
        <f>VLOOKUP(J1427,Aux_H_adj!$X$2:$Z$922,3,FALSE)</f>
        <v>13</v>
      </c>
      <c r="S1427" s="3">
        <f t="shared" si="200"/>
        <v>2.8647889756541161</v>
      </c>
      <c r="T1427" s="3">
        <v>48.5</v>
      </c>
      <c r="U1427" s="23">
        <f t="shared" si="204"/>
        <v>10.97</v>
      </c>
      <c r="V1427" s="3">
        <f t="shared" si="201"/>
        <v>3.4918594514361838</v>
      </c>
      <c r="W1427" s="27">
        <f t="shared" si="205"/>
        <v>5.9999999999999995E-4</v>
      </c>
      <c r="X1427" s="27">
        <f t="shared" si="206"/>
        <v>1E-3</v>
      </c>
      <c r="Y1427" s="3">
        <f>VLOOKUP(K1427,SSP!$B$2:$D$113,3,FALSE)</f>
        <v>0.74</v>
      </c>
      <c r="Z1427" s="3">
        <f>EXP(Ferez!$B$8+Ferez!$B$9*LN(X1427)+Ferez!$B$10*LN(O1427)+Ferez!$B$11*LN(Y1427))</f>
        <v>1.3421446267927337</v>
      </c>
      <c r="AA1427" s="3">
        <f>EXP(Ferez!$C$8+Ferez!$C$9*LN(Z1427))</f>
        <v>0.93256970766350467</v>
      </c>
      <c r="AB1427" s="3">
        <f>Ferez!$D$8+Ferez!$D$9*Z1427+Ferez!$D$10*AA1427</f>
        <v>0.46824105034702673</v>
      </c>
      <c r="AC1427" s="3">
        <f t="shared" si="207"/>
        <v>2.7429553848032651</v>
      </c>
      <c r="AD1427" s="3">
        <f>AC1427*Ferez!$D$19</f>
        <v>1.3714776924016325</v>
      </c>
      <c r="AE1427" s="3">
        <f>(AD1427/1000)*(10000/Ferez!$D$21)</f>
        <v>3.4286942310040813E-2</v>
      </c>
      <c r="AF1427" s="3">
        <f t="shared" si="208"/>
        <v>1.8103856771397604</v>
      </c>
      <c r="AG1427" s="3">
        <f>AF1427*Ferez!$D$19</f>
        <v>0.9051928385698802</v>
      </c>
      <c r="AH1427" s="3">
        <f>(AG1427/1000)*(10000/Ferez!$D$21)</f>
        <v>2.2629820964247004E-2</v>
      </c>
      <c r="AI1427" s="3">
        <f>AE1427*Ferez!$D$20</f>
        <v>0.12571878847014964</v>
      </c>
    </row>
    <row r="1428" spans="1:35" x14ac:dyDescent="0.25">
      <c r="A1428" s="4">
        <v>2074</v>
      </c>
      <c r="B1428" s="21" t="s">
        <v>3522</v>
      </c>
      <c r="C1428" s="104">
        <v>6</v>
      </c>
      <c r="D1428" s="22" t="s">
        <v>3144</v>
      </c>
      <c r="E1428" s="100">
        <v>42719</v>
      </c>
      <c r="F1428" s="100">
        <v>44204</v>
      </c>
      <c r="G1428" s="105">
        <v>4.0999999999999996</v>
      </c>
      <c r="H1428" s="20" t="s">
        <v>3147</v>
      </c>
      <c r="I1428" s="20" t="s">
        <v>3151</v>
      </c>
      <c r="J1428" s="13">
        <v>3571</v>
      </c>
      <c r="K1428" t="s">
        <v>203</v>
      </c>
      <c r="L1428" t="s">
        <v>201</v>
      </c>
      <c r="M1428" s="20" t="str">
        <f t="shared" si="202"/>
        <v>S</v>
      </c>
      <c r="N1428" s="3">
        <v>3.8</v>
      </c>
      <c r="O1428" s="23">
        <f t="shared" si="203"/>
        <v>3.18</v>
      </c>
      <c r="P1428" s="3">
        <v>9.1999999999999993</v>
      </c>
      <c r="Q1428" s="3">
        <f>VLOOKUP(J1428,Aux_H_adj!$X$2:$Y$922,2,FALSE)</f>
        <v>9</v>
      </c>
      <c r="R1428" s="3">
        <f>VLOOKUP(J1428,Aux_H_adj!$X$2:$Z$922,3,FALSE)</f>
        <v>13</v>
      </c>
      <c r="S1428" s="3">
        <f t="shared" si="200"/>
        <v>2.928450952890874</v>
      </c>
      <c r="T1428" s="3">
        <v>48.5</v>
      </c>
      <c r="U1428" s="23">
        <f t="shared" si="204"/>
        <v>11.22</v>
      </c>
      <c r="V1428" s="3">
        <f t="shared" si="201"/>
        <v>3.5714369229821319</v>
      </c>
      <c r="W1428" s="27">
        <f t="shared" si="205"/>
        <v>6.9999999999999999E-4</v>
      </c>
      <c r="X1428" s="27">
        <f t="shared" si="206"/>
        <v>1E-3</v>
      </c>
      <c r="Y1428" s="3">
        <f>VLOOKUP(K1428,SSP!$B$2:$D$113,3,FALSE)</f>
        <v>0.74</v>
      </c>
      <c r="Z1428" s="3">
        <f>EXP(Ferez!$B$8+Ferez!$B$9*LN(X1428)+Ferez!$B$10*LN(O1428)+Ferez!$B$11*LN(Y1428))</f>
        <v>1.3711772179786204</v>
      </c>
      <c r="AA1428" s="3">
        <f>EXP(Ferez!$C$8+Ferez!$C$9*LN(Z1428))</f>
        <v>0.94749597810901487</v>
      </c>
      <c r="AB1428" s="3">
        <f>Ferez!$D$8+Ferez!$D$9*Z1428+Ferez!$D$10*AA1428</f>
        <v>0.47052540635099083</v>
      </c>
      <c r="AC1428" s="3">
        <f t="shared" si="207"/>
        <v>2.7891986024386264</v>
      </c>
      <c r="AD1428" s="3">
        <f>AC1428*Ferez!$D$19</f>
        <v>1.3945993012193132</v>
      </c>
      <c r="AE1428" s="3">
        <f>(AD1428/1000)*(10000/Ferez!$D$21)</f>
        <v>3.4864982530482827E-2</v>
      </c>
      <c r="AF1428" s="3">
        <f t="shared" si="208"/>
        <v>1.8417026243296113</v>
      </c>
      <c r="AG1428" s="3">
        <f>AF1428*Ferez!$D$19</f>
        <v>0.92085131216480565</v>
      </c>
      <c r="AH1428" s="3">
        <f>(AG1428/1000)*(10000/Ferez!$D$21)</f>
        <v>2.3021282804120139E-2</v>
      </c>
      <c r="AI1428" s="3">
        <f>AE1428*Ferez!$D$20</f>
        <v>0.12783826927843703</v>
      </c>
    </row>
    <row r="1429" spans="1:35" x14ac:dyDescent="0.25">
      <c r="A1429" s="4">
        <v>2075</v>
      </c>
      <c r="B1429" s="21" t="s">
        <v>3522</v>
      </c>
      <c r="C1429" s="104">
        <v>6</v>
      </c>
      <c r="D1429" s="22" t="s">
        <v>3144</v>
      </c>
      <c r="E1429" s="100">
        <v>42719</v>
      </c>
      <c r="F1429" s="100">
        <v>44204</v>
      </c>
      <c r="G1429" s="105">
        <v>4.0999999999999996</v>
      </c>
      <c r="H1429" s="20" t="s">
        <v>3147</v>
      </c>
      <c r="I1429" s="20" t="s">
        <v>3152</v>
      </c>
      <c r="J1429" s="13">
        <v>3571</v>
      </c>
      <c r="K1429" t="s">
        <v>203</v>
      </c>
      <c r="L1429" t="s">
        <v>201</v>
      </c>
      <c r="M1429" s="20" t="str">
        <f t="shared" si="202"/>
        <v>S</v>
      </c>
      <c r="N1429" s="3">
        <v>3.8</v>
      </c>
      <c r="O1429" s="23">
        <f t="shared" si="203"/>
        <v>3.35</v>
      </c>
      <c r="P1429" s="3">
        <v>9.6999999999999993</v>
      </c>
      <c r="Q1429" s="3">
        <f>VLOOKUP(J1429,Aux_H_adj!$X$2:$Y$922,2,FALSE)</f>
        <v>9</v>
      </c>
      <c r="R1429" s="3">
        <f>VLOOKUP(J1429,Aux_H_adj!$X$2:$Z$922,3,FALSE)</f>
        <v>13</v>
      </c>
      <c r="S1429" s="3">
        <f t="shared" si="200"/>
        <v>3.0876058959827692</v>
      </c>
      <c r="T1429" s="3">
        <v>48.5</v>
      </c>
      <c r="U1429" s="23">
        <f t="shared" si="204"/>
        <v>11.83</v>
      </c>
      <c r="V1429" s="3">
        <f t="shared" si="201"/>
        <v>3.7656059535542439</v>
      </c>
      <c r="W1429" s="27">
        <f t="shared" si="205"/>
        <v>6.9999999999999999E-4</v>
      </c>
      <c r="X1429" s="27">
        <f t="shared" si="206"/>
        <v>1.1000000000000001E-3</v>
      </c>
      <c r="Y1429" s="3">
        <f>VLOOKUP(K1429,SSP!$B$2:$D$113,3,FALSE)</f>
        <v>0.74</v>
      </c>
      <c r="Z1429" s="3">
        <f>EXP(Ferez!$B$8+Ferez!$B$9*LN(X1429)+Ferez!$B$10*LN(O1429)+Ferez!$B$11*LN(Y1429))</f>
        <v>1.577442074264843</v>
      </c>
      <c r="AA1429" s="3">
        <f>EXP(Ferez!$C$8+Ferez!$C$9*LN(Z1429))</f>
        <v>1.0513166544104251</v>
      </c>
      <c r="AB1429" s="3">
        <f>Ferez!$D$8+Ferez!$D$9*Z1429+Ferez!$D$10*AA1429</f>
        <v>0.48694662761205143</v>
      </c>
      <c r="AC1429" s="3">
        <f t="shared" si="207"/>
        <v>3.1157053562873194</v>
      </c>
      <c r="AD1429" s="3">
        <f>AC1429*Ferez!$D$19</f>
        <v>1.5578526781436597</v>
      </c>
      <c r="AE1429" s="3">
        <f>(AD1429/1000)*(10000/Ferez!$D$21)</f>
        <v>3.8946316953591492E-2</v>
      </c>
      <c r="AF1429" s="3">
        <f t="shared" si="208"/>
        <v>2.0643887018768945</v>
      </c>
      <c r="AG1429" s="3">
        <f>AF1429*Ferez!$D$19</f>
        <v>1.0321943509384472</v>
      </c>
      <c r="AH1429" s="3">
        <f>(AG1429/1000)*(10000/Ferez!$D$21)</f>
        <v>2.5804858773461184E-2</v>
      </c>
      <c r="AI1429" s="3">
        <f>AE1429*Ferez!$D$20</f>
        <v>0.1428031621631688</v>
      </c>
    </row>
    <row r="1430" spans="1:35" x14ac:dyDescent="0.25">
      <c r="A1430" s="4">
        <v>2355</v>
      </c>
      <c r="B1430" s="21" t="s">
        <v>3522</v>
      </c>
      <c r="C1430" s="104">
        <v>6</v>
      </c>
      <c r="D1430" s="22" t="s">
        <v>3321</v>
      </c>
      <c r="E1430" s="100">
        <v>42719</v>
      </c>
      <c r="F1430" s="100">
        <v>44204</v>
      </c>
      <c r="G1430" s="105">
        <v>4.0999999999999996</v>
      </c>
      <c r="H1430" s="20" t="s">
        <v>3515</v>
      </c>
      <c r="I1430" s="20" t="s">
        <v>3516</v>
      </c>
      <c r="J1430" s="13">
        <v>4155</v>
      </c>
      <c r="K1430" t="s">
        <v>110</v>
      </c>
      <c r="L1430" t="s">
        <v>109</v>
      </c>
      <c r="M1430" s="20" t="str">
        <f t="shared" si="202"/>
        <v>S</v>
      </c>
      <c r="N1430" s="3">
        <v>3.5</v>
      </c>
      <c r="O1430" s="23">
        <f t="shared" si="203"/>
        <v>3.5</v>
      </c>
      <c r="P1430" s="3">
        <v>13.7</v>
      </c>
      <c r="Q1430" s="3">
        <f>VLOOKUP(J1430,Aux_H_adj!$X$2:$Y$922,2,FALSE)</f>
        <v>11.6</v>
      </c>
      <c r="R1430" s="3">
        <f>VLOOKUP(J1430,Aux_H_adj!$X$2:$Z$922,3,FALSE)</f>
        <v>13.7</v>
      </c>
      <c r="S1430" s="3">
        <f t="shared" si="200"/>
        <v>4.3608454407179318</v>
      </c>
      <c r="T1430" s="3">
        <v>26</v>
      </c>
      <c r="U1430" s="23">
        <f t="shared" si="204"/>
        <v>16.7</v>
      </c>
      <c r="V1430" s="3">
        <f t="shared" si="201"/>
        <v>5.3157750992693042</v>
      </c>
      <c r="W1430" s="27">
        <f t="shared" si="205"/>
        <v>1.5E-3</v>
      </c>
      <c r="X1430" s="27">
        <f t="shared" si="206"/>
        <v>2.2000000000000001E-3</v>
      </c>
      <c r="Y1430" s="3">
        <f>VLOOKUP(K1430,SSP!$B$2:$D$113,3,FALSE)</f>
        <v>0.34</v>
      </c>
      <c r="Z1430" s="3">
        <f>EXP(Ferez!$B$8+Ferez!$B$9*LN(X1430)+Ferez!$B$10*LN(O1430)+Ferez!$B$11*LN(Y1430))</f>
        <v>1.4303577848163191</v>
      </c>
      <c r="AA1430" s="3">
        <f>EXP(Ferez!$C$8+Ferez!$C$9*LN(Z1430))</f>
        <v>0.9776723597822482</v>
      </c>
      <c r="AB1430" s="3">
        <f>Ferez!$D$8+Ferez!$D$9*Z1430+Ferez!$D$10*AA1430</f>
        <v>0.47520340024982993</v>
      </c>
      <c r="AC1430" s="3">
        <f t="shared" si="207"/>
        <v>2.8832335448483972</v>
      </c>
      <c r="AD1430" s="3">
        <f>AC1430*Ferez!$D$19</f>
        <v>1.4416167724241986</v>
      </c>
      <c r="AE1430" s="3">
        <f>(AD1430/1000)*(10000/Ferez!$D$21)</f>
        <v>3.6040419310604963E-2</v>
      </c>
      <c r="AF1430" s="3">
        <f t="shared" si="208"/>
        <v>1.9055611850661491</v>
      </c>
      <c r="AG1430" s="3">
        <f>AF1430*Ferez!$D$19</f>
        <v>0.95278059253307457</v>
      </c>
      <c r="AH1430" s="3">
        <f>(AG1430/1000)*(10000/Ferez!$D$21)</f>
        <v>2.3819514813326864E-2</v>
      </c>
      <c r="AI1430" s="3">
        <f>AE1430*Ferez!$D$20</f>
        <v>0.13214820413888487</v>
      </c>
    </row>
    <row r="1431" spans="1:35" x14ac:dyDescent="0.25">
      <c r="A1431" s="4">
        <v>2356</v>
      </c>
      <c r="B1431" s="21" t="s">
        <v>3522</v>
      </c>
      <c r="C1431" s="104">
        <v>6</v>
      </c>
      <c r="D1431" s="22" t="s">
        <v>3321</v>
      </c>
      <c r="E1431" s="100">
        <v>42719</v>
      </c>
      <c r="F1431" s="100">
        <v>44204</v>
      </c>
      <c r="G1431" s="105">
        <v>4.0999999999999996</v>
      </c>
      <c r="H1431" s="20" t="s">
        <v>3515</v>
      </c>
      <c r="I1431" s="20" t="s">
        <v>3517</v>
      </c>
      <c r="J1431" s="13">
        <v>4155</v>
      </c>
      <c r="K1431" t="s">
        <v>110</v>
      </c>
      <c r="L1431" t="s">
        <v>109</v>
      </c>
      <c r="M1431" s="20" t="str">
        <f t="shared" si="202"/>
        <v>S</v>
      </c>
      <c r="N1431" s="3">
        <v>3.5</v>
      </c>
      <c r="O1431" s="23">
        <f t="shared" si="203"/>
        <v>3.5</v>
      </c>
      <c r="P1431" s="3">
        <v>11.6</v>
      </c>
      <c r="Q1431" s="3">
        <f>VLOOKUP(J1431,Aux_H_adj!$X$2:$Y$922,2,FALSE)</f>
        <v>11.6</v>
      </c>
      <c r="R1431" s="3">
        <f>VLOOKUP(J1431,Aux_H_adj!$X$2:$Z$922,3,FALSE)</f>
        <v>13.7</v>
      </c>
      <c r="S1431" s="3">
        <f t="shared" si="200"/>
        <v>3.6923946797319718</v>
      </c>
      <c r="T1431" s="3">
        <v>26</v>
      </c>
      <c r="U1431" s="23">
        <f t="shared" si="204"/>
        <v>14.14</v>
      </c>
      <c r="V1431" s="3">
        <f t="shared" si="201"/>
        <v>4.5009017906388005</v>
      </c>
      <c r="W1431" s="27">
        <f t="shared" si="205"/>
        <v>1.1000000000000001E-3</v>
      </c>
      <c r="X1431" s="27">
        <f t="shared" si="206"/>
        <v>1.6000000000000001E-3</v>
      </c>
      <c r="Y1431" s="3">
        <f>VLOOKUP(K1431,SSP!$B$2:$D$113,3,FALSE)</f>
        <v>0.34</v>
      </c>
      <c r="Z1431" s="3">
        <f>EXP(Ferez!$B$8+Ferez!$B$9*LN(X1431)+Ferez!$B$10*LN(O1431)+Ferez!$B$11*LN(Y1431))</f>
        <v>1.0586610438377857</v>
      </c>
      <c r="AA1431" s="3">
        <f>EXP(Ferez!$C$8+Ferez!$C$9*LN(Z1431))</f>
        <v>0.78203636098361906</v>
      </c>
      <c r="AB1431" s="3">
        <f>Ferez!$D$8+Ferez!$D$9*Z1431+Ferez!$D$10*AA1431</f>
        <v>0.44634871995847836</v>
      </c>
      <c r="AC1431" s="3">
        <f t="shared" si="207"/>
        <v>2.2870461247798834</v>
      </c>
      <c r="AD1431" s="3">
        <f>AC1431*Ferez!$D$19</f>
        <v>1.1435230623899417</v>
      </c>
      <c r="AE1431" s="3">
        <f>(AD1431/1000)*(10000/Ferez!$D$21)</f>
        <v>2.8588076559748543E-2</v>
      </c>
      <c r="AF1431" s="3">
        <f t="shared" si="208"/>
        <v>1.5050097637962641</v>
      </c>
      <c r="AG1431" s="3">
        <f>AF1431*Ferez!$D$19</f>
        <v>0.75250488189813203</v>
      </c>
      <c r="AH1431" s="3">
        <f>(AG1431/1000)*(10000/Ferez!$D$21)</f>
        <v>1.8812622047453303E-2</v>
      </c>
      <c r="AI1431" s="3">
        <f>AE1431*Ferez!$D$20</f>
        <v>0.10482294738574466</v>
      </c>
    </row>
    <row r="1432" spans="1:35" x14ac:dyDescent="0.25">
      <c r="A1432" s="4">
        <v>2339</v>
      </c>
      <c r="B1432" s="21" t="s">
        <v>3522</v>
      </c>
      <c r="C1432" s="104">
        <v>6</v>
      </c>
      <c r="D1432" s="22" t="s">
        <v>3321</v>
      </c>
      <c r="E1432" s="100">
        <v>42719</v>
      </c>
      <c r="F1432" s="100">
        <v>44204</v>
      </c>
      <c r="G1432" s="105">
        <v>4.0999999999999996</v>
      </c>
      <c r="H1432" s="20" t="s">
        <v>3497</v>
      </c>
      <c r="I1432" s="20" t="s">
        <v>3498</v>
      </c>
      <c r="J1432" s="13">
        <v>4156</v>
      </c>
      <c r="K1432" t="s">
        <v>242</v>
      </c>
      <c r="L1432" t="s">
        <v>172</v>
      </c>
      <c r="M1432" s="20" t="str">
        <f t="shared" si="202"/>
        <v>S</v>
      </c>
      <c r="N1432" s="3">
        <v>7</v>
      </c>
      <c r="O1432" s="23">
        <f t="shared" si="203"/>
        <v>6.53</v>
      </c>
      <c r="P1432" s="3">
        <v>27</v>
      </c>
      <c r="Q1432" s="3">
        <f>VLOOKUP(J1432,Aux_H_adj!$X$2:$Y$922,2,FALSE)</f>
        <v>15.2</v>
      </c>
      <c r="R1432" s="3">
        <f>VLOOKUP(J1432,Aux_H_adj!$X$2:$Z$922,3,FALSE)</f>
        <v>34.5</v>
      </c>
      <c r="S1432" s="3">
        <f t="shared" si="200"/>
        <v>8.5943669269623477</v>
      </c>
      <c r="T1432" s="3">
        <v>141.1</v>
      </c>
      <c r="U1432" s="23">
        <f t="shared" si="204"/>
        <v>32.92</v>
      </c>
      <c r="V1432" s="3">
        <f t="shared" si="201"/>
        <v>10.478761453170391</v>
      </c>
      <c r="W1432" s="27">
        <f t="shared" si="205"/>
        <v>5.7999999999999996E-3</v>
      </c>
      <c r="X1432" s="27">
        <f t="shared" si="206"/>
        <v>8.6E-3</v>
      </c>
      <c r="Y1432" s="3">
        <f>VLOOKUP(K1432,SSP!$B$2:$D$113,3,FALSE)</f>
        <v>0.49000000000000005</v>
      </c>
      <c r="Z1432" s="3">
        <f>EXP(Ferez!$B$8+Ferez!$B$9*LN(X1432)+Ferez!$B$10*LN(O1432)+Ferez!$B$11*LN(Y1432))</f>
        <v>13.726901188376077</v>
      </c>
      <c r="AA1432" s="3">
        <f>EXP(Ferez!$C$8+Ferez!$C$9*LN(Z1432))</f>
        <v>5.2348316367129213</v>
      </c>
      <c r="AB1432" s="3">
        <f>Ferez!$D$8+Ferez!$D$9*Z1432+Ferez!$D$10*AA1432</f>
        <v>1.6207489314647532</v>
      </c>
      <c r="AC1432" s="3">
        <f t="shared" si="207"/>
        <v>20.582481756553751</v>
      </c>
      <c r="AD1432" s="3">
        <f>AC1432*Ferez!$D$19</f>
        <v>10.291240878276875</v>
      </c>
      <c r="AE1432" s="3">
        <f>(AD1432/1000)*(10000/Ferez!$D$21)</f>
        <v>0.25728102195692187</v>
      </c>
      <c r="AF1432" s="3">
        <f t="shared" si="208"/>
        <v>15.34765011984083</v>
      </c>
      <c r="AG1432" s="3">
        <f>AF1432*Ferez!$D$19</f>
        <v>7.6738250599204152</v>
      </c>
      <c r="AH1432" s="3">
        <f>(AG1432/1000)*(10000/Ferez!$D$21)</f>
        <v>0.19184562649801037</v>
      </c>
      <c r="AI1432" s="3">
        <f>AE1432*Ferez!$D$20</f>
        <v>0.94336374717538019</v>
      </c>
    </row>
    <row r="1433" spans="1:35" x14ac:dyDescent="0.25">
      <c r="A1433" s="4">
        <v>2340</v>
      </c>
      <c r="B1433" s="21" t="s">
        <v>3522</v>
      </c>
      <c r="C1433" s="104">
        <v>6</v>
      </c>
      <c r="D1433" s="22" t="s">
        <v>3321</v>
      </c>
      <c r="E1433" s="100">
        <v>42719</v>
      </c>
      <c r="F1433" s="100">
        <v>44204</v>
      </c>
      <c r="G1433" s="105">
        <v>4.0999999999999996</v>
      </c>
      <c r="H1433" s="20" t="s">
        <v>3497</v>
      </c>
      <c r="I1433" s="20" t="s">
        <v>3499</v>
      </c>
      <c r="J1433" s="13">
        <v>4156</v>
      </c>
      <c r="K1433" t="s">
        <v>242</v>
      </c>
      <c r="L1433" t="s">
        <v>172</v>
      </c>
      <c r="M1433" s="20" t="str">
        <f t="shared" si="202"/>
        <v>S</v>
      </c>
      <c r="N1433" s="3">
        <v>7</v>
      </c>
      <c r="O1433" s="23">
        <f t="shared" si="203"/>
        <v>6.31</v>
      </c>
      <c r="P1433" s="3">
        <v>25.1</v>
      </c>
      <c r="Q1433" s="3">
        <f>VLOOKUP(J1433,Aux_H_adj!$X$2:$Y$922,2,FALSE)</f>
        <v>15.2</v>
      </c>
      <c r="R1433" s="3">
        <f>VLOOKUP(J1433,Aux_H_adj!$X$2:$Z$922,3,FALSE)</f>
        <v>34.5</v>
      </c>
      <c r="S1433" s="3">
        <f t="shared" si="200"/>
        <v>7.989578143213147</v>
      </c>
      <c r="T1433" s="3">
        <v>141.1</v>
      </c>
      <c r="U1433" s="23">
        <f t="shared" si="204"/>
        <v>30.6</v>
      </c>
      <c r="V1433" s="3">
        <f t="shared" si="201"/>
        <v>9.7402825172239957</v>
      </c>
      <c r="W1433" s="27">
        <f t="shared" si="205"/>
        <v>5.0000000000000001E-3</v>
      </c>
      <c r="X1433" s="27">
        <f t="shared" si="206"/>
        <v>7.4999999999999997E-3</v>
      </c>
      <c r="Y1433" s="3">
        <f>VLOOKUP(K1433,SSP!$B$2:$D$113,3,FALSE)</f>
        <v>0.49000000000000005</v>
      </c>
      <c r="Z1433" s="3">
        <f>EXP(Ferez!$B$8+Ferez!$B$9*LN(X1433)+Ferez!$B$10*LN(O1433)+Ferez!$B$11*LN(Y1433))</f>
        <v>11.670718201597412</v>
      </c>
      <c r="AA1433" s="3">
        <f>EXP(Ferez!$C$8+Ferez!$C$9*LN(Z1433))</f>
        <v>4.6410092985975844</v>
      </c>
      <c r="AB1433" s="3">
        <f>Ferez!$D$8+Ferez!$D$9*Z1433+Ferez!$D$10*AA1433</f>
        <v>1.4190172242534138</v>
      </c>
      <c r="AC1433" s="3">
        <f t="shared" si="207"/>
        <v>17.73074472444841</v>
      </c>
      <c r="AD1433" s="3">
        <f>AC1433*Ferez!$D$19</f>
        <v>8.8653723622242051</v>
      </c>
      <c r="AE1433" s="3">
        <f>(AD1433/1000)*(10000/Ferez!$D$21)</f>
        <v>0.22163430905560513</v>
      </c>
      <c r="AF1433" s="3">
        <f t="shared" si="208"/>
        <v>13.089735425850826</v>
      </c>
      <c r="AG1433" s="3">
        <f>AF1433*Ferez!$D$19</f>
        <v>6.5448677129254129</v>
      </c>
      <c r="AH1433" s="3">
        <f>(AG1433/1000)*(10000/Ferez!$D$21)</f>
        <v>0.16362169282313532</v>
      </c>
      <c r="AI1433" s="3">
        <f>AE1433*Ferez!$D$20</f>
        <v>0.8126591332038855</v>
      </c>
    </row>
    <row r="1434" spans="1:35" x14ac:dyDescent="0.25">
      <c r="A1434" s="4">
        <v>2341</v>
      </c>
      <c r="B1434" s="21" t="s">
        <v>3522</v>
      </c>
      <c r="C1434" s="104">
        <v>6</v>
      </c>
      <c r="D1434" s="22" t="s">
        <v>3321</v>
      </c>
      <c r="E1434" s="100">
        <v>42719</v>
      </c>
      <c r="F1434" s="100">
        <v>44204</v>
      </c>
      <c r="G1434" s="105">
        <v>4.0999999999999996</v>
      </c>
      <c r="H1434" s="20" t="s">
        <v>3497</v>
      </c>
      <c r="I1434" s="20" t="s">
        <v>3500</v>
      </c>
      <c r="J1434" s="13">
        <v>4156</v>
      </c>
      <c r="K1434" t="s">
        <v>242</v>
      </c>
      <c r="L1434" t="s">
        <v>172</v>
      </c>
      <c r="M1434" s="20" t="str">
        <f t="shared" si="202"/>
        <v>S</v>
      </c>
      <c r="N1434" s="3">
        <v>7</v>
      </c>
      <c r="O1434" s="23">
        <f t="shared" si="203"/>
        <v>6.38</v>
      </c>
      <c r="P1434" s="3">
        <v>25.7</v>
      </c>
      <c r="Q1434" s="3">
        <f>VLOOKUP(J1434,Aux_H_adj!$X$2:$Y$922,2,FALSE)</f>
        <v>15.2</v>
      </c>
      <c r="R1434" s="3">
        <f>VLOOKUP(J1434,Aux_H_adj!$X$2:$Z$922,3,FALSE)</f>
        <v>34.5</v>
      </c>
      <c r="S1434" s="3">
        <f t="shared" si="200"/>
        <v>8.1805640749234207</v>
      </c>
      <c r="T1434" s="3">
        <v>141.1</v>
      </c>
      <c r="U1434" s="23">
        <f t="shared" si="204"/>
        <v>31.33</v>
      </c>
      <c r="V1434" s="3">
        <f t="shared" si="201"/>
        <v>9.9726487341381613</v>
      </c>
      <c r="W1434" s="27">
        <f t="shared" si="205"/>
        <v>5.3E-3</v>
      </c>
      <c r="X1434" s="27">
        <f t="shared" si="206"/>
        <v>7.7999999999999996E-3</v>
      </c>
      <c r="Y1434" s="3">
        <f>VLOOKUP(K1434,SSP!$B$2:$D$113,3,FALSE)</f>
        <v>0.49000000000000005</v>
      </c>
      <c r="Z1434" s="3">
        <f>EXP(Ferez!$B$8+Ferez!$B$9*LN(X1434)+Ferez!$B$10*LN(O1434)+Ferez!$B$11*LN(Y1434))</f>
        <v>12.240517422554428</v>
      </c>
      <c r="AA1434" s="3">
        <f>EXP(Ferez!$C$8+Ferez!$C$9*LN(Z1434))</f>
        <v>4.8080928423321838</v>
      </c>
      <c r="AB1434" s="3">
        <f>Ferez!$D$8+Ferez!$D$9*Z1434+Ferez!$D$10*AA1434</f>
        <v>1.4747022832825394</v>
      </c>
      <c r="AC1434" s="3">
        <f t="shared" si="207"/>
        <v>18.523312548169152</v>
      </c>
      <c r="AD1434" s="3">
        <f>AC1434*Ferez!$D$19</f>
        <v>9.2616562740845758</v>
      </c>
      <c r="AE1434" s="3">
        <f>(AD1434/1000)*(10000/Ferez!$D$21)</f>
        <v>0.23154140685211441</v>
      </c>
      <c r="AF1434" s="3">
        <f t="shared" si="208"/>
        <v>13.715219705836967</v>
      </c>
      <c r="AG1434" s="3">
        <f>AF1434*Ferez!$D$19</f>
        <v>6.8576098529184835</v>
      </c>
      <c r="AH1434" s="3">
        <f>(AG1434/1000)*(10000/Ferez!$D$21)</f>
        <v>0.17144024632296209</v>
      </c>
      <c r="AI1434" s="3">
        <f>AE1434*Ferez!$D$20</f>
        <v>0.8489851584577528</v>
      </c>
    </row>
    <row r="1435" spans="1:35" x14ac:dyDescent="0.25">
      <c r="A1435" s="4">
        <v>2342</v>
      </c>
      <c r="B1435" s="21" t="s">
        <v>3522</v>
      </c>
      <c r="C1435" s="104">
        <v>6</v>
      </c>
      <c r="D1435" s="22" t="s">
        <v>3321</v>
      </c>
      <c r="E1435" s="100">
        <v>42719</v>
      </c>
      <c r="F1435" s="100">
        <v>44204</v>
      </c>
      <c r="G1435" s="105">
        <v>4.0999999999999996</v>
      </c>
      <c r="H1435" s="20" t="s">
        <v>3497</v>
      </c>
      <c r="I1435" s="20" t="s">
        <v>3501</v>
      </c>
      <c r="J1435" s="13">
        <v>4156</v>
      </c>
      <c r="K1435" t="s">
        <v>242</v>
      </c>
      <c r="L1435" t="s">
        <v>172</v>
      </c>
      <c r="M1435" s="20" t="str">
        <f t="shared" si="202"/>
        <v>S</v>
      </c>
      <c r="N1435" s="3">
        <v>7</v>
      </c>
      <c r="O1435" s="23">
        <f t="shared" si="203"/>
        <v>4.74</v>
      </c>
      <c r="P1435" s="3">
        <v>15.2</v>
      </c>
      <c r="Q1435" s="3">
        <f>VLOOKUP(J1435,Aux_H_adj!$X$2:$Y$922,2,FALSE)</f>
        <v>15.2</v>
      </c>
      <c r="R1435" s="3">
        <f>VLOOKUP(J1435,Aux_H_adj!$X$2:$Z$922,3,FALSE)</f>
        <v>34.5</v>
      </c>
      <c r="S1435" s="3">
        <f t="shared" si="200"/>
        <v>4.8383102699936185</v>
      </c>
      <c r="T1435" s="3">
        <v>141.1</v>
      </c>
      <c r="U1435" s="23">
        <f t="shared" si="204"/>
        <v>18.53</v>
      </c>
      <c r="V1435" s="3">
        <f t="shared" si="201"/>
        <v>5.8982821909856415</v>
      </c>
      <c r="W1435" s="27">
        <f t="shared" si="205"/>
        <v>1.8E-3</v>
      </c>
      <c r="X1435" s="27">
        <f t="shared" si="206"/>
        <v>2.7000000000000001E-3</v>
      </c>
      <c r="Y1435" s="3">
        <f>VLOOKUP(K1435,SSP!$B$2:$D$113,3,FALSE)</f>
        <v>0.49000000000000005</v>
      </c>
      <c r="Z1435" s="3">
        <f>EXP(Ferez!$B$8+Ferez!$B$9*LN(X1435)+Ferez!$B$10*LN(O1435)+Ferez!$B$11*LN(Y1435))</f>
        <v>3.3757201962725412</v>
      </c>
      <c r="AA1435" s="3">
        <f>EXP(Ferez!$C$8+Ferez!$C$9*LN(Z1435))</f>
        <v>1.848800687758789</v>
      </c>
      <c r="AB1435" s="3">
        <f>Ferez!$D$8+Ferez!$D$9*Z1435+Ferez!$D$10*AA1435</f>
        <v>0.63939374604492238</v>
      </c>
      <c r="AC1435" s="3">
        <f t="shared" si="207"/>
        <v>5.8639146300762519</v>
      </c>
      <c r="AD1435" s="3">
        <f>AC1435*Ferez!$D$19</f>
        <v>2.931957315038126</v>
      </c>
      <c r="AE1435" s="3">
        <f>(AD1435/1000)*(10000/Ferez!$D$21)</f>
        <v>7.3298932875953154E-2</v>
      </c>
      <c r="AF1435" s="3">
        <f t="shared" si="208"/>
        <v>4.0151139423174635</v>
      </c>
      <c r="AG1435" s="3">
        <f>AF1435*Ferez!$D$19</f>
        <v>2.0075569711587318</v>
      </c>
      <c r="AH1435" s="3">
        <f>(AG1435/1000)*(10000/Ferez!$D$21)</f>
        <v>5.0188924278968296E-2</v>
      </c>
      <c r="AI1435" s="3">
        <f>AE1435*Ferez!$D$20</f>
        <v>0.26876275387849491</v>
      </c>
    </row>
    <row r="1436" spans="1:35" x14ac:dyDescent="0.25">
      <c r="A1436" s="4">
        <v>2343</v>
      </c>
      <c r="B1436" s="21" t="s">
        <v>3522</v>
      </c>
      <c r="C1436" s="104">
        <v>6</v>
      </c>
      <c r="D1436" s="22" t="s">
        <v>3321</v>
      </c>
      <c r="E1436" s="100">
        <v>42719</v>
      </c>
      <c r="F1436" s="100">
        <v>44204</v>
      </c>
      <c r="G1436" s="105">
        <v>4.0999999999999996</v>
      </c>
      <c r="H1436" s="20" t="s">
        <v>3497</v>
      </c>
      <c r="I1436" s="20" t="s">
        <v>3502</v>
      </c>
      <c r="J1436" s="13">
        <v>4156</v>
      </c>
      <c r="K1436" t="s">
        <v>242</v>
      </c>
      <c r="L1436" t="s">
        <v>172</v>
      </c>
      <c r="M1436" s="20" t="str">
        <f t="shared" si="202"/>
        <v>S</v>
      </c>
      <c r="N1436" s="3">
        <v>7</v>
      </c>
      <c r="O1436" s="23">
        <f t="shared" si="203"/>
        <v>7</v>
      </c>
      <c r="P1436" s="3">
        <v>31.8</v>
      </c>
      <c r="Q1436" s="3">
        <f>VLOOKUP(J1436,Aux_H_adj!$X$2:$Y$922,2,FALSE)</f>
        <v>15.2</v>
      </c>
      <c r="R1436" s="3">
        <f>VLOOKUP(J1436,Aux_H_adj!$X$2:$Z$922,3,FALSE)</f>
        <v>34.5</v>
      </c>
      <c r="S1436" s="3">
        <f t="shared" si="200"/>
        <v>10.122254380644543</v>
      </c>
      <c r="T1436" s="3">
        <v>141.1</v>
      </c>
      <c r="U1436" s="23">
        <f t="shared" si="204"/>
        <v>38.770000000000003</v>
      </c>
      <c r="V1436" s="3">
        <f t="shared" si="201"/>
        <v>12.340874287345565</v>
      </c>
      <c r="W1436" s="27">
        <f t="shared" si="205"/>
        <v>8.0000000000000002E-3</v>
      </c>
      <c r="X1436" s="27">
        <f t="shared" si="206"/>
        <v>1.2E-2</v>
      </c>
      <c r="Y1436" s="3">
        <f>VLOOKUP(K1436,SSP!$B$2:$D$113,3,FALSE)</f>
        <v>0.49000000000000005</v>
      </c>
      <c r="Z1436" s="3">
        <f>EXP(Ferez!$B$8+Ferez!$B$9*LN(X1436)+Ferez!$B$10*LN(O1436)+Ferez!$B$11*LN(Y1436))</f>
        <v>20.105316014985473</v>
      </c>
      <c r="AA1436" s="3">
        <f>EXP(Ferez!$C$8+Ferez!$C$9*LN(Z1436))</f>
        <v>6.9482532027017578</v>
      </c>
      <c r="AB1436" s="3">
        <f>Ferez!$D$8+Ferez!$D$9*Z1436+Ferez!$D$10*AA1436</f>
        <v>2.2576265318664173</v>
      </c>
      <c r="AC1436" s="3">
        <f t="shared" si="207"/>
        <v>29.311195749553647</v>
      </c>
      <c r="AD1436" s="3">
        <f>AC1436*Ferez!$D$19</f>
        <v>14.655597874776824</v>
      </c>
      <c r="AE1436" s="3">
        <f>(AD1436/1000)*(10000/Ferez!$D$21)</f>
        <v>0.36638994686942056</v>
      </c>
      <c r="AF1436" s="3">
        <f t="shared" si="208"/>
        <v>22.36294254685189</v>
      </c>
      <c r="AG1436" s="3">
        <f>AF1436*Ferez!$D$19</f>
        <v>11.181471273425945</v>
      </c>
      <c r="AH1436" s="3">
        <f>(AG1436/1000)*(10000/Ferez!$D$21)</f>
        <v>0.27953678183564862</v>
      </c>
      <c r="AI1436" s="3">
        <f>AE1436*Ferez!$D$20</f>
        <v>1.3434298051878752</v>
      </c>
    </row>
    <row r="1437" spans="1:35" x14ac:dyDescent="0.25">
      <c r="A1437" s="4">
        <v>2344</v>
      </c>
      <c r="B1437" s="21" t="s">
        <v>3522</v>
      </c>
      <c r="C1437" s="104">
        <v>6</v>
      </c>
      <c r="D1437" s="22" t="s">
        <v>3321</v>
      </c>
      <c r="E1437" s="100">
        <v>42719</v>
      </c>
      <c r="F1437" s="100">
        <v>44204</v>
      </c>
      <c r="G1437" s="105">
        <v>4.0999999999999996</v>
      </c>
      <c r="H1437" s="20" t="s">
        <v>3497</v>
      </c>
      <c r="I1437" s="20" t="s">
        <v>3503</v>
      </c>
      <c r="J1437" s="13">
        <v>4156</v>
      </c>
      <c r="K1437" t="s">
        <v>242</v>
      </c>
      <c r="L1437" t="s">
        <v>172</v>
      </c>
      <c r="M1437" s="20" t="str">
        <f t="shared" si="202"/>
        <v>S</v>
      </c>
      <c r="N1437" s="3">
        <v>7</v>
      </c>
      <c r="O1437" s="23">
        <f t="shared" si="203"/>
        <v>6.89</v>
      </c>
      <c r="P1437" s="3">
        <v>30.3</v>
      </c>
      <c r="Q1437" s="3">
        <f>VLOOKUP(J1437,Aux_H_adj!$X$2:$Y$922,2,FALSE)</f>
        <v>15.2</v>
      </c>
      <c r="R1437" s="3">
        <f>VLOOKUP(J1437,Aux_H_adj!$X$2:$Z$922,3,FALSE)</f>
        <v>34.5</v>
      </c>
      <c r="S1437" s="3">
        <f t="shared" si="200"/>
        <v>9.6447895513688575</v>
      </c>
      <c r="T1437" s="3">
        <v>141.1</v>
      </c>
      <c r="U1437" s="23">
        <f t="shared" si="204"/>
        <v>36.94</v>
      </c>
      <c r="V1437" s="3">
        <f t="shared" si="201"/>
        <v>11.758367195629226</v>
      </c>
      <c r="W1437" s="27">
        <f t="shared" si="205"/>
        <v>7.3000000000000001E-3</v>
      </c>
      <c r="X1437" s="27">
        <f t="shared" si="206"/>
        <v>1.09E-2</v>
      </c>
      <c r="Y1437" s="3">
        <f>VLOOKUP(K1437,SSP!$B$2:$D$113,3,FALSE)</f>
        <v>0.49000000000000005</v>
      </c>
      <c r="Z1437" s="3">
        <f>EXP(Ferez!$B$8+Ferez!$B$9*LN(X1437)+Ferez!$B$10*LN(O1437)+Ferez!$B$11*LN(Y1437))</f>
        <v>18.081788905736158</v>
      </c>
      <c r="AA1437" s="3">
        <f>EXP(Ferez!$C$8+Ferez!$C$9*LN(Z1437))</f>
        <v>6.4223422073147871</v>
      </c>
      <c r="AB1437" s="3">
        <f>Ferez!$D$8+Ferez!$D$9*Z1437+Ferez!$D$10*AA1437</f>
        <v>2.054056508179924</v>
      </c>
      <c r="AC1437" s="3">
        <f t="shared" si="207"/>
        <v>26.558187621230871</v>
      </c>
      <c r="AD1437" s="3">
        <f>AC1437*Ferez!$D$19</f>
        <v>13.279093810615436</v>
      </c>
      <c r="AE1437" s="3">
        <f>(AD1437/1000)*(10000/Ferez!$D$21)</f>
        <v>0.33197734526538591</v>
      </c>
      <c r="AF1437" s="3">
        <f t="shared" si="208"/>
        <v>20.13584541391608</v>
      </c>
      <c r="AG1437" s="3">
        <f>AF1437*Ferez!$D$19</f>
        <v>10.06792270695804</v>
      </c>
      <c r="AH1437" s="3">
        <f>(AG1437/1000)*(10000/Ferez!$D$21)</f>
        <v>0.25169806767395103</v>
      </c>
      <c r="AI1437" s="3">
        <f>AE1437*Ferez!$D$20</f>
        <v>1.2172502659730817</v>
      </c>
    </row>
    <row r="1438" spans="1:35" x14ac:dyDescent="0.25">
      <c r="A1438" s="4">
        <v>2345</v>
      </c>
      <c r="B1438" s="21" t="s">
        <v>3522</v>
      </c>
      <c r="C1438" s="104">
        <v>6</v>
      </c>
      <c r="D1438" s="22" t="s">
        <v>3321</v>
      </c>
      <c r="E1438" s="100">
        <v>42719</v>
      </c>
      <c r="F1438" s="100">
        <v>44204</v>
      </c>
      <c r="G1438" s="105">
        <v>4.0999999999999996</v>
      </c>
      <c r="H1438" s="20" t="s">
        <v>3497</v>
      </c>
      <c r="I1438" s="20" t="s">
        <v>3504</v>
      </c>
      <c r="J1438" s="13">
        <v>4156</v>
      </c>
      <c r="K1438" t="s">
        <v>242</v>
      </c>
      <c r="L1438" t="s">
        <v>172</v>
      </c>
      <c r="M1438" s="20" t="str">
        <f t="shared" si="202"/>
        <v>S</v>
      </c>
      <c r="N1438" s="3">
        <v>7</v>
      </c>
      <c r="O1438" s="23">
        <f t="shared" si="203"/>
        <v>6.22</v>
      </c>
      <c r="P1438" s="3">
        <v>24.4</v>
      </c>
      <c r="Q1438" s="3">
        <f>VLOOKUP(J1438,Aux_H_adj!$X$2:$Y$922,2,FALSE)</f>
        <v>15.2</v>
      </c>
      <c r="R1438" s="3">
        <f>VLOOKUP(J1438,Aux_H_adj!$X$2:$Z$922,3,FALSE)</f>
        <v>34.5</v>
      </c>
      <c r="S1438" s="3">
        <f t="shared" si="200"/>
        <v>7.766761222884492</v>
      </c>
      <c r="T1438" s="3">
        <v>141.1</v>
      </c>
      <c r="U1438" s="23">
        <f t="shared" si="204"/>
        <v>29.75</v>
      </c>
      <c r="V1438" s="3">
        <f t="shared" si="201"/>
        <v>9.4697191139677734</v>
      </c>
      <c r="W1438" s="27">
        <f t="shared" si="205"/>
        <v>4.7000000000000002E-3</v>
      </c>
      <c r="X1438" s="27">
        <f t="shared" si="206"/>
        <v>7.0000000000000001E-3</v>
      </c>
      <c r="Y1438" s="3">
        <f>VLOOKUP(K1438,SSP!$B$2:$D$113,3,FALSE)</f>
        <v>0.49000000000000005</v>
      </c>
      <c r="Z1438" s="3">
        <f>EXP(Ferez!$B$8+Ferez!$B$9*LN(X1438)+Ferez!$B$10*LN(O1438)+Ferez!$B$11*LN(Y1438))</f>
        <v>10.784140754913166</v>
      </c>
      <c r="AA1438" s="3">
        <f>EXP(Ferez!$C$8+Ferez!$C$9*LN(Z1438))</f>
        <v>4.376772145244213</v>
      </c>
      <c r="AB1438" s="3">
        <f>Ferez!$D$8+Ferez!$D$9*Z1438+Ferez!$D$10*AA1438</f>
        <v>1.3327418598989125</v>
      </c>
      <c r="AC1438" s="3">
        <f t="shared" si="207"/>
        <v>16.493654760056291</v>
      </c>
      <c r="AD1438" s="3">
        <f>AC1438*Ferez!$D$19</f>
        <v>8.2468273800281455</v>
      </c>
      <c r="AE1438" s="3">
        <f>(AD1438/1000)*(10000/Ferez!$D$21)</f>
        <v>0.20617068450070364</v>
      </c>
      <c r="AF1438" s="3">
        <f t="shared" si="208"/>
        <v>12.116882614812077</v>
      </c>
      <c r="AG1438" s="3">
        <f>AF1438*Ferez!$D$19</f>
        <v>6.0584413074060386</v>
      </c>
      <c r="AH1438" s="3">
        <f>(AG1438/1000)*(10000/Ferez!$D$21)</f>
        <v>0.15146103268515096</v>
      </c>
      <c r="AI1438" s="3">
        <f>AE1438*Ferez!$D$20</f>
        <v>0.75595917650257993</v>
      </c>
    </row>
    <row r="1439" spans="1:35" x14ac:dyDescent="0.25">
      <c r="A1439" s="4">
        <v>2346</v>
      </c>
      <c r="B1439" s="21" t="s">
        <v>3522</v>
      </c>
      <c r="C1439" s="104">
        <v>6</v>
      </c>
      <c r="D1439" s="22" t="s">
        <v>3321</v>
      </c>
      <c r="E1439" s="100">
        <v>42719</v>
      </c>
      <c r="F1439" s="100">
        <v>44204</v>
      </c>
      <c r="G1439" s="105">
        <v>4.0999999999999996</v>
      </c>
      <c r="H1439" s="20" t="s">
        <v>3497</v>
      </c>
      <c r="I1439" s="20" t="s">
        <v>3505</v>
      </c>
      <c r="J1439" s="13">
        <v>4156</v>
      </c>
      <c r="K1439" t="s">
        <v>242</v>
      </c>
      <c r="L1439" t="s">
        <v>172</v>
      </c>
      <c r="M1439" s="20" t="str">
        <f t="shared" si="202"/>
        <v>S</v>
      </c>
      <c r="N1439" s="3">
        <v>7</v>
      </c>
      <c r="O1439" s="23">
        <f t="shared" si="203"/>
        <v>5.44</v>
      </c>
      <c r="P1439" s="3">
        <v>19</v>
      </c>
      <c r="Q1439" s="3">
        <f>VLOOKUP(J1439,Aux_H_adj!$X$2:$Y$922,2,FALSE)</f>
        <v>15.2</v>
      </c>
      <c r="R1439" s="3">
        <f>VLOOKUP(J1439,Aux_H_adj!$X$2:$Z$922,3,FALSE)</f>
        <v>34.5</v>
      </c>
      <c r="S1439" s="3">
        <f t="shared" si="200"/>
        <v>6.0478878374920226</v>
      </c>
      <c r="T1439" s="3">
        <v>141.1</v>
      </c>
      <c r="U1439" s="23">
        <f t="shared" si="204"/>
        <v>23.16</v>
      </c>
      <c r="V1439" s="3">
        <f t="shared" si="201"/>
        <v>7.3720569640165925</v>
      </c>
      <c r="W1439" s="27">
        <f t="shared" si="205"/>
        <v>2.8999999999999998E-3</v>
      </c>
      <c r="X1439" s="27">
        <f t="shared" si="206"/>
        <v>4.3E-3</v>
      </c>
      <c r="Y1439" s="3">
        <f>VLOOKUP(K1439,SSP!$B$2:$D$113,3,FALSE)</f>
        <v>0.49000000000000005</v>
      </c>
      <c r="Z1439" s="3">
        <f>EXP(Ferez!$B$8+Ferez!$B$9*LN(X1439)+Ferez!$B$10*LN(O1439)+Ferez!$B$11*LN(Y1439))</f>
        <v>5.9821723486042</v>
      </c>
      <c r="AA1439" s="3">
        <f>EXP(Ferez!$C$8+Ferez!$C$9*LN(Z1439))</f>
        <v>2.8265980739901146</v>
      </c>
      <c r="AB1439" s="3">
        <f>Ferez!$D$8+Ferez!$D$9*Z1439+Ferez!$D$10*AA1439</f>
        <v>0.87570773466237495</v>
      </c>
      <c r="AC1439" s="3">
        <f t="shared" si="207"/>
        <v>9.6844781572566898</v>
      </c>
      <c r="AD1439" s="3">
        <f>AC1439*Ferez!$D$19</f>
        <v>4.8422390786283449</v>
      </c>
      <c r="AE1439" s="3">
        <f>(AD1439/1000)*(10000/Ferez!$D$21)</f>
        <v>0.12105597696570863</v>
      </c>
      <c r="AF1439" s="3">
        <f t="shared" si="208"/>
        <v>6.8578800832665747</v>
      </c>
      <c r="AG1439" s="3">
        <f>AF1439*Ferez!$D$19</f>
        <v>3.4289400416332874</v>
      </c>
      <c r="AH1439" s="3">
        <f>(AG1439/1000)*(10000/Ferez!$D$21)</f>
        <v>8.5723501040832178E-2</v>
      </c>
      <c r="AI1439" s="3">
        <f>AE1439*Ferez!$D$20</f>
        <v>0.44387191554093164</v>
      </c>
    </row>
    <row r="1440" spans="1:35" x14ac:dyDescent="0.25">
      <c r="A1440" s="4">
        <v>2347</v>
      </c>
      <c r="B1440" s="21" t="s">
        <v>3522</v>
      </c>
      <c r="C1440" s="104">
        <v>6</v>
      </c>
      <c r="D1440" s="22" t="s">
        <v>3321</v>
      </c>
      <c r="E1440" s="100">
        <v>42719</v>
      </c>
      <c r="F1440" s="100">
        <v>44204</v>
      </c>
      <c r="G1440" s="105">
        <v>4.0999999999999996</v>
      </c>
      <c r="H1440" s="20" t="s">
        <v>3497</v>
      </c>
      <c r="I1440" s="20" t="s">
        <v>3506</v>
      </c>
      <c r="J1440" s="13">
        <v>4156</v>
      </c>
      <c r="K1440" t="s">
        <v>242</v>
      </c>
      <c r="L1440" t="s">
        <v>172</v>
      </c>
      <c r="M1440" s="20" t="str">
        <f t="shared" si="202"/>
        <v>S</v>
      </c>
      <c r="N1440" s="3">
        <v>7</v>
      </c>
      <c r="O1440" s="23">
        <f t="shared" si="203"/>
        <v>6.68</v>
      </c>
      <c r="P1440" s="3">
        <v>28.3</v>
      </c>
      <c r="Q1440" s="3">
        <f>VLOOKUP(J1440,Aux_H_adj!$X$2:$Y$922,2,FALSE)</f>
        <v>15.2</v>
      </c>
      <c r="R1440" s="3">
        <f>VLOOKUP(J1440,Aux_H_adj!$X$2:$Z$922,3,FALSE)</f>
        <v>34.5</v>
      </c>
      <c r="S1440" s="3">
        <f t="shared" si="200"/>
        <v>9.0081697790012765</v>
      </c>
      <c r="T1440" s="3">
        <v>141.1</v>
      </c>
      <c r="U1440" s="23">
        <f t="shared" si="204"/>
        <v>34.5</v>
      </c>
      <c r="V1440" s="3">
        <f t="shared" si="201"/>
        <v>10.981691073340778</v>
      </c>
      <c r="W1440" s="27">
        <f t="shared" si="205"/>
        <v>6.4000000000000003E-3</v>
      </c>
      <c r="X1440" s="27">
        <f t="shared" si="206"/>
        <v>9.4999999999999998E-3</v>
      </c>
      <c r="Y1440" s="3">
        <f>VLOOKUP(K1440,SSP!$B$2:$D$113,3,FALSE)</f>
        <v>0.49000000000000005</v>
      </c>
      <c r="Z1440" s="3">
        <f>EXP(Ferez!$B$8+Ferez!$B$9*LN(X1440)+Ferez!$B$10*LN(O1440)+Ferez!$B$11*LN(Y1440))</f>
        <v>15.41348817274179</v>
      </c>
      <c r="AA1440" s="3">
        <f>EXP(Ferez!$C$8+Ferez!$C$9*LN(Z1440))</f>
        <v>5.7048588123308832</v>
      </c>
      <c r="AB1440" s="3">
        <f>Ferez!$D$8+Ferez!$D$9*Z1440+Ferez!$D$10*AA1440</f>
        <v>1.7876902533297985</v>
      </c>
      <c r="AC1440" s="3">
        <f t="shared" si="207"/>
        <v>22.906037238402472</v>
      </c>
      <c r="AD1440" s="3">
        <f>AC1440*Ferez!$D$19</f>
        <v>11.453018619201236</v>
      </c>
      <c r="AE1440" s="3">
        <f>(AD1440/1000)*(10000/Ferez!$D$21)</f>
        <v>0.28632546548003091</v>
      </c>
      <c r="AF1440" s="3">
        <f t="shared" si="208"/>
        <v>17.201178426071589</v>
      </c>
      <c r="AG1440" s="3">
        <f>AF1440*Ferez!$D$19</f>
        <v>8.6005892130357946</v>
      </c>
      <c r="AH1440" s="3">
        <f>(AG1440/1000)*(10000/Ferez!$D$21)</f>
        <v>0.21501473032589485</v>
      </c>
      <c r="AI1440" s="3">
        <f>AE1440*Ferez!$D$20</f>
        <v>1.0498600400934466</v>
      </c>
    </row>
    <row r="1441" spans="1:35" x14ac:dyDescent="0.25">
      <c r="A1441" s="4">
        <v>2348</v>
      </c>
      <c r="B1441" s="21" t="s">
        <v>3522</v>
      </c>
      <c r="C1441" s="104">
        <v>6</v>
      </c>
      <c r="D1441" s="22" t="s">
        <v>3321</v>
      </c>
      <c r="E1441" s="100">
        <v>42719</v>
      </c>
      <c r="F1441" s="100">
        <v>44204</v>
      </c>
      <c r="G1441" s="105">
        <v>4.0999999999999996</v>
      </c>
      <c r="H1441" s="20" t="s">
        <v>3497</v>
      </c>
      <c r="I1441" s="20" t="s">
        <v>3507</v>
      </c>
      <c r="J1441" s="13">
        <v>4156</v>
      </c>
      <c r="K1441" t="s">
        <v>242</v>
      </c>
      <c r="L1441" t="s">
        <v>172</v>
      </c>
      <c r="M1441" s="20" t="str">
        <f t="shared" si="202"/>
        <v>S</v>
      </c>
      <c r="N1441" s="3">
        <v>7</v>
      </c>
      <c r="O1441" s="23">
        <f t="shared" si="203"/>
        <v>7</v>
      </c>
      <c r="P1441" s="3">
        <v>32</v>
      </c>
      <c r="Q1441" s="3">
        <f>VLOOKUP(J1441,Aux_H_adj!$X$2:$Y$922,2,FALSE)</f>
        <v>15.2</v>
      </c>
      <c r="R1441" s="3">
        <f>VLOOKUP(J1441,Aux_H_adj!$X$2:$Z$922,3,FALSE)</f>
        <v>34.5</v>
      </c>
      <c r="S1441" s="3">
        <f t="shared" si="200"/>
        <v>10.185916357881302</v>
      </c>
      <c r="T1441" s="3">
        <v>141.1</v>
      </c>
      <c r="U1441" s="23">
        <f t="shared" si="204"/>
        <v>39.01</v>
      </c>
      <c r="V1441" s="3">
        <f t="shared" si="201"/>
        <v>12.417268660029674</v>
      </c>
      <c r="W1441" s="27">
        <f t="shared" si="205"/>
        <v>8.0999999999999996E-3</v>
      </c>
      <c r="X1441" s="27">
        <f t="shared" si="206"/>
        <v>1.21E-2</v>
      </c>
      <c r="Y1441" s="3">
        <f>VLOOKUP(K1441,SSP!$B$2:$D$113,3,FALSE)</f>
        <v>0.49000000000000005</v>
      </c>
      <c r="Z1441" s="3">
        <f>EXP(Ferez!$B$8+Ferez!$B$9*LN(X1441)+Ferez!$B$10*LN(O1441)+Ferez!$B$11*LN(Y1441))</f>
        <v>20.263599110850492</v>
      </c>
      <c r="AA1441" s="3">
        <f>EXP(Ferez!$C$8+Ferez!$C$9*LN(Z1441))</f>
        <v>6.9887989893063525</v>
      </c>
      <c r="AB1441" s="3">
        <f>Ferez!$D$8+Ferez!$D$9*Z1441+Ferez!$D$10*AA1441</f>
        <v>2.2736010777677249</v>
      </c>
      <c r="AC1441" s="3">
        <f t="shared" si="207"/>
        <v>29.525999177924572</v>
      </c>
      <c r="AD1441" s="3">
        <f>AC1441*Ferez!$D$19</f>
        <v>14.762999588962286</v>
      </c>
      <c r="AE1441" s="3">
        <f>(AD1441/1000)*(10000/Ferez!$D$21)</f>
        <v>0.36907498972405717</v>
      </c>
      <c r="AF1441" s="3">
        <f t="shared" si="208"/>
        <v>22.537200188618218</v>
      </c>
      <c r="AG1441" s="3">
        <f>AF1441*Ferez!$D$19</f>
        <v>11.268600094309109</v>
      </c>
      <c r="AH1441" s="3">
        <f>(AG1441/1000)*(10000/Ferez!$D$21)</f>
        <v>0.28171500235772773</v>
      </c>
      <c r="AI1441" s="3">
        <f>AE1441*Ferez!$D$20</f>
        <v>1.353274962321543</v>
      </c>
    </row>
    <row r="1442" spans="1:35" x14ac:dyDescent="0.25">
      <c r="A1442" s="4">
        <v>2349</v>
      </c>
      <c r="B1442" s="21" t="s">
        <v>3522</v>
      </c>
      <c r="C1442" s="104">
        <v>6</v>
      </c>
      <c r="D1442" s="22" t="s">
        <v>3321</v>
      </c>
      <c r="E1442" s="100">
        <v>42719</v>
      </c>
      <c r="F1442" s="100">
        <v>44204</v>
      </c>
      <c r="G1442" s="105">
        <v>4.0999999999999996</v>
      </c>
      <c r="H1442" s="20" t="s">
        <v>3497</v>
      </c>
      <c r="I1442" s="20" t="s">
        <v>3508</v>
      </c>
      <c r="J1442" s="13">
        <v>4156</v>
      </c>
      <c r="K1442" t="s">
        <v>242</v>
      </c>
      <c r="L1442" t="s">
        <v>172</v>
      </c>
      <c r="M1442" s="20" t="str">
        <f t="shared" si="202"/>
        <v>S</v>
      </c>
      <c r="N1442" s="3">
        <v>7</v>
      </c>
      <c r="O1442" s="23">
        <f t="shared" si="203"/>
        <v>5.84</v>
      </c>
      <c r="P1442" s="3">
        <v>21.6</v>
      </c>
      <c r="Q1442" s="3">
        <f>VLOOKUP(J1442,Aux_H_adj!$X$2:$Y$922,2,FALSE)</f>
        <v>15.2</v>
      </c>
      <c r="R1442" s="3">
        <f>VLOOKUP(J1442,Aux_H_adj!$X$2:$Z$922,3,FALSE)</f>
        <v>34.5</v>
      </c>
      <c r="S1442" s="3">
        <f t="shared" si="200"/>
        <v>6.8754935415698792</v>
      </c>
      <c r="T1442" s="3">
        <v>141.1</v>
      </c>
      <c r="U1442" s="23">
        <f t="shared" si="204"/>
        <v>26.33</v>
      </c>
      <c r="V1442" s="3">
        <f t="shared" si="201"/>
        <v>8.3810993032192087</v>
      </c>
      <c r="W1442" s="27">
        <f t="shared" si="205"/>
        <v>3.7000000000000002E-3</v>
      </c>
      <c r="X1442" s="27">
        <f t="shared" si="206"/>
        <v>5.4999999999999997E-3</v>
      </c>
      <c r="Y1442" s="3">
        <f>VLOOKUP(K1442,SSP!$B$2:$D$113,3,FALSE)</f>
        <v>0.49000000000000005</v>
      </c>
      <c r="Z1442" s="3">
        <f>EXP(Ferez!$B$8+Ferez!$B$9*LN(X1442)+Ferez!$B$10*LN(O1442)+Ferez!$B$11*LN(Y1442))</f>
        <v>8.081542189106754</v>
      </c>
      <c r="AA1442" s="3">
        <f>EXP(Ferez!$C$8+Ferez!$C$9*LN(Z1442))</f>
        <v>3.5333897886629506</v>
      </c>
      <c r="AB1442" s="3">
        <f>Ferez!$D$8+Ferez!$D$9*Z1442+Ferez!$D$10*AA1442</f>
        <v>1.0730116371035021</v>
      </c>
      <c r="AC1442" s="3">
        <f t="shared" si="207"/>
        <v>12.687943614873205</v>
      </c>
      <c r="AD1442" s="3">
        <f>AC1442*Ferez!$D$19</f>
        <v>6.3439718074366027</v>
      </c>
      <c r="AE1442" s="3">
        <f>(AD1442/1000)*(10000/Ferez!$D$21)</f>
        <v>0.15859929518591506</v>
      </c>
      <c r="AF1442" s="3">
        <f t="shared" si="208"/>
        <v>9.1545538262102557</v>
      </c>
      <c r="AG1442" s="3">
        <f>AF1442*Ferez!$D$19</f>
        <v>4.5772769131051279</v>
      </c>
      <c r="AH1442" s="3">
        <f>(AG1442/1000)*(10000/Ferez!$D$21)</f>
        <v>0.11443192282762819</v>
      </c>
      <c r="AI1442" s="3">
        <f>AE1442*Ferez!$D$20</f>
        <v>0.58153074901502189</v>
      </c>
    </row>
    <row r="1443" spans="1:35" x14ac:dyDescent="0.25">
      <c r="A1443" s="4">
        <v>2350</v>
      </c>
      <c r="B1443" s="21" t="s">
        <v>3522</v>
      </c>
      <c r="C1443" s="104">
        <v>6</v>
      </c>
      <c r="D1443" s="22" t="s">
        <v>3321</v>
      </c>
      <c r="E1443" s="100">
        <v>42719</v>
      </c>
      <c r="F1443" s="100">
        <v>44204</v>
      </c>
      <c r="G1443" s="105">
        <v>4.0999999999999996</v>
      </c>
      <c r="H1443" s="20" t="s">
        <v>3497</v>
      </c>
      <c r="I1443" s="20" t="s">
        <v>3509</v>
      </c>
      <c r="J1443" s="13">
        <v>4156</v>
      </c>
      <c r="K1443" t="s">
        <v>242</v>
      </c>
      <c r="L1443" t="s">
        <v>172</v>
      </c>
      <c r="M1443" s="20" t="str">
        <f t="shared" si="202"/>
        <v>S</v>
      </c>
      <c r="N1443" s="3">
        <v>7</v>
      </c>
      <c r="O1443" s="23">
        <f t="shared" si="203"/>
        <v>6.8</v>
      </c>
      <c r="P1443" s="3">
        <v>29.4</v>
      </c>
      <c r="Q1443" s="3">
        <f>VLOOKUP(J1443,Aux_H_adj!$X$2:$Y$922,2,FALSE)</f>
        <v>15.2</v>
      </c>
      <c r="R1443" s="3">
        <f>VLOOKUP(J1443,Aux_H_adj!$X$2:$Z$922,3,FALSE)</f>
        <v>34.5</v>
      </c>
      <c r="S1443" s="3">
        <f t="shared" si="200"/>
        <v>9.3583106538034464</v>
      </c>
      <c r="T1443" s="3">
        <v>141.1</v>
      </c>
      <c r="U1443" s="23">
        <f t="shared" si="204"/>
        <v>35.840000000000003</v>
      </c>
      <c r="V1443" s="3">
        <f t="shared" si="201"/>
        <v>11.40822632082706</v>
      </c>
      <c r="W1443" s="27">
        <f t="shared" si="205"/>
        <v>6.8999999999999999E-3</v>
      </c>
      <c r="X1443" s="27">
        <f t="shared" si="206"/>
        <v>1.0200000000000001E-2</v>
      </c>
      <c r="Y1443" s="3">
        <f>VLOOKUP(K1443,SSP!$B$2:$D$113,3,FALSE)</f>
        <v>0.49000000000000005</v>
      </c>
      <c r="Z1443" s="3">
        <f>EXP(Ferez!$B$8+Ferez!$B$9*LN(X1443)+Ferez!$B$10*LN(O1443)+Ferez!$B$11*LN(Y1443))</f>
        <v>16.769184969330823</v>
      </c>
      <c r="AA1443" s="3">
        <f>EXP(Ferez!$C$8+Ferez!$C$9*LN(Z1443))</f>
        <v>6.0730824937939749</v>
      </c>
      <c r="AB1443" s="3">
        <f>Ferez!$D$8+Ferez!$D$9*Z1443+Ferez!$D$10*AA1443</f>
        <v>1.9227062704624678</v>
      </c>
      <c r="AC1443" s="3">
        <f t="shared" si="207"/>
        <v>24.764973733587265</v>
      </c>
      <c r="AD1443" s="3">
        <f>AC1443*Ferez!$D$19</f>
        <v>12.382486866793633</v>
      </c>
      <c r="AE1443" s="3">
        <f>(AD1443/1000)*(10000/Ferez!$D$21)</f>
        <v>0.30956217166984085</v>
      </c>
      <c r="AF1443" s="3">
        <f t="shared" si="208"/>
        <v>18.691891239793289</v>
      </c>
      <c r="AG1443" s="3">
        <f>AF1443*Ferez!$D$19</f>
        <v>9.3459456198966446</v>
      </c>
      <c r="AH1443" s="3">
        <f>(AG1443/1000)*(10000/Ferez!$D$21)</f>
        <v>0.2336486404974161</v>
      </c>
      <c r="AI1443" s="3">
        <f>AE1443*Ferez!$D$20</f>
        <v>1.1350612961227498</v>
      </c>
    </row>
    <row r="1444" spans="1:35" x14ac:dyDescent="0.25">
      <c r="A1444" s="4">
        <v>2351</v>
      </c>
      <c r="B1444" s="21" t="s">
        <v>3522</v>
      </c>
      <c r="C1444" s="104">
        <v>6</v>
      </c>
      <c r="D1444" s="22" t="s">
        <v>3321</v>
      </c>
      <c r="E1444" s="100">
        <v>42719</v>
      </c>
      <c r="F1444" s="100">
        <v>44204</v>
      </c>
      <c r="G1444" s="105">
        <v>4.0999999999999996</v>
      </c>
      <c r="H1444" s="20" t="s">
        <v>3497</v>
      </c>
      <c r="I1444" s="20" t="s">
        <v>3510</v>
      </c>
      <c r="J1444" s="13">
        <v>4156</v>
      </c>
      <c r="K1444" t="s">
        <v>242</v>
      </c>
      <c r="L1444" t="s">
        <v>172</v>
      </c>
      <c r="M1444" s="20" t="str">
        <f t="shared" si="202"/>
        <v>S</v>
      </c>
      <c r="N1444" s="3">
        <v>7</v>
      </c>
      <c r="O1444" s="23">
        <f t="shared" si="203"/>
        <v>6.45</v>
      </c>
      <c r="P1444" s="3">
        <v>26.3</v>
      </c>
      <c r="Q1444" s="3">
        <f>VLOOKUP(J1444,Aux_H_adj!$X$2:$Y$922,2,FALSE)</f>
        <v>15.2</v>
      </c>
      <c r="R1444" s="3">
        <f>VLOOKUP(J1444,Aux_H_adj!$X$2:$Z$922,3,FALSE)</f>
        <v>34.5</v>
      </c>
      <c r="S1444" s="3">
        <f t="shared" si="200"/>
        <v>8.3715500066336954</v>
      </c>
      <c r="T1444" s="3">
        <v>141.1</v>
      </c>
      <c r="U1444" s="23">
        <f t="shared" si="204"/>
        <v>32.06</v>
      </c>
      <c r="V1444" s="3">
        <f t="shared" si="201"/>
        <v>10.20501495105233</v>
      </c>
      <c r="W1444" s="27">
        <f t="shared" si="205"/>
        <v>5.4999999999999997E-3</v>
      </c>
      <c r="X1444" s="27">
        <f t="shared" si="206"/>
        <v>8.2000000000000007E-3</v>
      </c>
      <c r="Y1444" s="3">
        <f>VLOOKUP(K1444,SSP!$B$2:$D$113,3,FALSE)</f>
        <v>0.49000000000000005</v>
      </c>
      <c r="Z1444" s="3">
        <f>EXP(Ferez!$B$8+Ferez!$B$9*LN(X1444)+Ferez!$B$10*LN(O1444)+Ferez!$B$11*LN(Y1444))</f>
        <v>12.96819717295921</v>
      </c>
      <c r="AA1444" s="3">
        <f>EXP(Ferez!$C$8+Ferez!$C$9*LN(Z1444))</f>
        <v>5.0185854782730663</v>
      </c>
      <c r="AB1444" s="3">
        <f>Ferez!$D$8+Ferez!$D$9*Z1444+Ferez!$D$10*AA1444</f>
        <v>1.5460654943090084</v>
      </c>
      <c r="AC1444" s="3">
        <f t="shared" si="207"/>
        <v>19.532848145541283</v>
      </c>
      <c r="AD1444" s="3">
        <f>AC1444*Ferez!$D$19</f>
        <v>9.7664240727706417</v>
      </c>
      <c r="AE1444" s="3">
        <f>(AD1444/1000)*(10000/Ferez!$D$21)</f>
        <v>0.24416060181926602</v>
      </c>
      <c r="AF1444" s="3">
        <f t="shared" si="208"/>
        <v>14.514262667268218</v>
      </c>
      <c r="AG1444" s="3">
        <f>AF1444*Ferez!$D$19</f>
        <v>7.257131333634109</v>
      </c>
      <c r="AH1444" s="3">
        <f>(AG1444/1000)*(10000/Ferez!$D$21)</f>
        <v>0.18142828334085273</v>
      </c>
      <c r="AI1444" s="3">
        <f>AE1444*Ferez!$D$20</f>
        <v>0.89525554000397534</v>
      </c>
    </row>
    <row r="1445" spans="1:35" x14ac:dyDescent="0.25">
      <c r="A1445" s="4">
        <v>2352</v>
      </c>
      <c r="B1445" s="21" t="s">
        <v>3522</v>
      </c>
      <c r="C1445" s="104">
        <v>6</v>
      </c>
      <c r="D1445" s="22" t="s">
        <v>3321</v>
      </c>
      <c r="E1445" s="100">
        <v>42719</v>
      </c>
      <c r="F1445" s="100">
        <v>44204</v>
      </c>
      <c r="G1445" s="105">
        <v>4.0999999999999996</v>
      </c>
      <c r="H1445" s="20" t="s">
        <v>3497</v>
      </c>
      <c r="I1445" s="20" t="s">
        <v>3511</v>
      </c>
      <c r="J1445" s="13">
        <v>4156</v>
      </c>
      <c r="K1445" t="s">
        <v>242</v>
      </c>
      <c r="L1445" t="s">
        <v>172</v>
      </c>
      <c r="M1445" s="20" t="str">
        <f t="shared" si="202"/>
        <v>S</v>
      </c>
      <c r="N1445" s="3">
        <v>7</v>
      </c>
      <c r="O1445" s="23">
        <f t="shared" si="203"/>
        <v>5.17</v>
      </c>
      <c r="P1445" s="3">
        <v>17.399999999999999</v>
      </c>
      <c r="Q1445" s="3">
        <f>VLOOKUP(J1445,Aux_H_adj!$X$2:$Y$922,2,FALSE)</f>
        <v>15.2</v>
      </c>
      <c r="R1445" s="3">
        <f>VLOOKUP(J1445,Aux_H_adj!$X$2:$Z$922,3,FALSE)</f>
        <v>34.5</v>
      </c>
      <c r="S1445" s="3">
        <f t="shared" si="200"/>
        <v>5.5385920195979574</v>
      </c>
      <c r="T1445" s="3">
        <v>141.1</v>
      </c>
      <c r="U1445" s="23">
        <f t="shared" si="204"/>
        <v>21.21</v>
      </c>
      <c r="V1445" s="3">
        <f t="shared" si="201"/>
        <v>6.7513526859582003</v>
      </c>
      <c r="W1445" s="27">
        <f t="shared" si="205"/>
        <v>2.3999999999999998E-3</v>
      </c>
      <c r="X1445" s="27">
        <f t="shared" si="206"/>
        <v>3.5999999999999999E-3</v>
      </c>
      <c r="Y1445" s="3">
        <f>VLOOKUP(K1445,SSP!$B$2:$D$113,3,FALSE)</f>
        <v>0.49000000000000005</v>
      </c>
      <c r="Z1445" s="3">
        <f>EXP(Ferez!$B$8+Ferez!$B$9*LN(X1445)+Ferez!$B$10*LN(O1445)+Ferez!$B$11*LN(Y1445))</f>
        <v>4.8159858484333009</v>
      </c>
      <c r="AA1445" s="3">
        <f>EXP(Ferez!$C$8+Ferez!$C$9*LN(Z1445))</f>
        <v>2.4065228210077012</v>
      </c>
      <c r="AB1445" s="3">
        <f>Ferez!$D$8+Ferez!$D$9*Z1445+Ferez!$D$10*AA1445</f>
        <v>0.76847402158849631</v>
      </c>
      <c r="AC1445" s="3">
        <f t="shared" si="207"/>
        <v>7.9909826910294983</v>
      </c>
      <c r="AD1445" s="3">
        <f>AC1445*Ferez!$D$19</f>
        <v>3.9954913455147492</v>
      </c>
      <c r="AE1445" s="3">
        <f>(AD1445/1000)*(10000/Ferez!$D$21)</f>
        <v>9.9887283637868723E-2</v>
      </c>
      <c r="AF1445" s="3">
        <f t="shared" si="208"/>
        <v>5.5844598700217976</v>
      </c>
      <c r="AG1445" s="3">
        <f>AF1445*Ferez!$D$19</f>
        <v>2.7922299350108988</v>
      </c>
      <c r="AH1445" s="3">
        <f>(AG1445/1000)*(10000/Ferez!$D$21)</f>
        <v>6.9805748375272467E-2</v>
      </c>
      <c r="AI1445" s="3">
        <f>AE1445*Ferez!$D$20</f>
        <v>0.366253373338852</v>
      </c>
    </row>
    <row r="1446" spans="1:35" x14ac:dyDescent="0.25">
      <c r="A1446" s="4">
        <v>2353</v>
      </c>
      <c r="B1446" s="21" t="s">
        <v>3522</v>
      </c>
      <c r="C1446" s="104">
        <v>6</v>
      </c>
      <c r="D1446" s="22" t="s">
        <v>3321</v>
      </c>
      <c r="E1446" s="100">
        <v>42719</v>
      </c>
      <c r="F1446" s="100">
        <v>44204</v>
      </c>
      <c r="G1446" s="105">
        <v>4.0999999999999996</v>
      </c>
      <c r="H1446" s="20" t="s">
        <v>3497</v>
      </c>
      <c r="I1446" s="20" t="s">
        <v>3512</v>
      </c>
      <c r="J1446" s="13">
        <v>4156</v>
      </c>
      <c r="K1446" t="s">
        <v>242</v>
      </c>
      <c r="L1446" t="s">
        <v>172</v>
      </c>
      <c r="M1446" s="20" t="str">
        <f t="shared" si="202"/>
        <v>S</v>
      </c>
      <c r="N1446" s="3">
        <v>7</v>
      </c>
      <c r="O1446" s="23">
        <f t="shared" si="203"/>
        <v>7</v>
      </c>
      <c r="P1446" s="3">
        <v>34.5</v>
      </c>
      <c r="Q1446" s="3">
        <f>VLOOKUP(J1446,Aux_H_adj!$X$2:$Y$922,2,FALSE)</f>
        <v>15.2</v>
      </c>
      <c r="R1446" s="3">
        <f>VLOOKUP(J1446,Aux_H_adj!$X$2:$Z$922,3,FALSE)</f>
        <v>34.5</v>
      </c>
      <c r="S1446" s="3">
        <f t="shared" si="200"/>
        <v>10.981691073340778</v>
      </c>
      <c r="T1446" s="3">
        <v>141.1</v>
      </c>
      <c r="U1446" s="23">
        <f t="shared" si="204"/>
        <v>42.06</v>
      </c>
      <c r="V1446" s="3">
        <f t="shared" si="201"/>
        <v>13.388113812890237</v>
      </c>
      <c r="W1446" s="27">
        <f t="shared" si="205"/>
        <v>9.4999999999999998E-3</v>
      </c>
      <c r="X1446" s="27">
        <f t="shared" si="206"/>
        <v>1.41E-2</v>
      </c>
      <c r="Y1446" s="3">
        <f>VLOOKUP(K1446,SSP!$B$2:$D$113,3,FALSE)</f>
        <v>0.49000000000000005</v>
      </c>
      <c r="Z1446" s="3">
        <f>EXP(Ferez!$B$8+Ferez!$B$9*LN(X1446)+Ferez!$B$10*LN(O1446)+Ferez!$B$11*LN(Y1446))</f>
        <v>23.414909599735822</v>
      </c>
      <c r="AA1446" s="3">
        <f>EXP(Ferez!$C$8+Ferez!$C$9*LN(Z1446))</f>
        <v>7.7800141063066803</v>
      </c>
      <c r="AB1446" s="3">
        <f>Ferez!$D$8+Ferez!$D$9*Z1446+Ferez!$D$10*AA1446</f>
        <v>2.5930252136177412</v>
      </c>
      <c r="AC1446" s="3">
        <f t="shared" si="207"/>
        <v>33.787948919660245</v>
      </c>
      <c r="AD1446" s="3">
        <f>AC1446*Ferez!$D$19</f>
        <v>16.893974459830122</v>
      </c>
      <c r="AE1446" s="3">
        <f>(AD1446/1000)*(10000/Ferez!$D$21)</f>
        <v>0.42234936149575303</v>
      </c>
      <c r="AF1446" s="3">
        <f t="shared" si="208"/>
        <v>26.007934813353565</v>
      </c>
      <c r="AG1446" s="3">
        <f>AF1446*Ferez!$D$19</f>
        <v>13.003967406676782</v>
      </c>
      <c r="AH1446" s="3">
        <f>(AG1446/1000)*(10000/Ferez!$D$21)</f>
        <v>0.32509918516691955</v>
      </c>
      <c r="AI1446" s="3">
        <f>AE1446*Ferez!$D$20</f>
        <v>1.5486143254844278</v>
      </c>
    </row>
    <row r="1447" spans="1:35" x14ac:dyDescent="0.25">
      <c r="A1447" s="4">
        <v>2354</v>
      </c>
      <c r="B1447" s="21" t="s">
        <v>3522</v>
      </c>
      <c r="C1447" s="104">
        <v>6</v>
      </c>
      <c r="D1447" s="22" t="s">
        <v>3321</v>
      </c>
      <c r="E1447" s="100">
        <v>42719</v>
      </c>
      <c r="F1447" s="100">
        <v>44204</v>
      </c>
      <c r="G1447" s="105">
        <v>4.0999999999999996</v>
      </c>
      <c r="H1447" s="20" t="s">
        <v>3513</v>
      </c>
      <c r="I1447" s="20" t="s">
        <v>3514</v>
      </c>
      <c r="J1447" s="13">
        <v>4157</v>
      </c>
      <c r="K1447" t="s">
        <v>127</v>
      </c>
      <c r="L1447" t="s">
        <v>126</v>
      </c>
      <c r="M1447" s="20" t="str">
        <f t="shared" si="202"/>
        <v>N</v>
      </c>
      <c r="N1447" s="3">
        <v>4.5</v>
      </c>
      <c r="O1447" s="23">
        <f t="shared" si="203"/>
        <v>4.5</v>
      </c>
      <c r="P1447" s="3">
        <v>27.5</v>
      </c>
      <c r="Q1447" s="3">
        <f>VLOOKUP(J1447,Aux_H_adj!$X$2:$Y$922,2,FALSE)</f>
        <v>27.5</v>
      </c>
      <c r="R1447" s="3">
        <f>VLOOKUP(J1447,Aux_H_adj!$X$2:$Z$922,3,FALSE)</f>
        <v>27.5</v>
      </c>
      <c r="S1447" s="3">
        <f t="shared" si="200"/>
        <v>8.753521870054243</v>
      </c>
      <c r="T1447" s="3">
        <v>29.1</v>
      </c>
      <c r="U1447" s="23">
        <f t="shared" si="204"/>
        <v>29.1</v>
      </c>
      <c r="V1447" s="3">
        <f t="shared" si="201"/>
        <v>9.26281768794831</v>
      </c>
      <c r="W1447" s="27">
        <f t="shared" si="205"/>
        <v>6.0000000000000001E-3</v>
      </c>
      <c r="X1447" s="27">
        <f t="shared" si="206"/>
        <v>6.7000000000000002E-3</v>
      </c>
      <c r="Y1447" s="3">
        <f>VLOOKUP(K1447,SSP!$B$2:$D$113,3,FALSE)</f>
        <v>0.61999999999999966</v>
      </c>
      <c r="Z1447" s="3">
        <f>EXP(Ferez!$B$8+Ferez!$B$9*LN(X1447)+Ferez!$B$10*LN(O1447)+Ferez!$B$11*LN(Y1447))</f>
        <v>9.6408138686634643</v>
      </c>
      <c r="AA1447" s="3">
        <f>EXP(Ferez!$C$8+Ferez!$C$9*LN(Z1447))</f>
        <v>4.0275494900888198</v>
      </c>
      <c r="AB1447" s="3">
        <f>Ferez!$D$8+Ferez!$D$9*Z1447+Ferez!$D$10*AA1447</f>
        <v>1.2222111969488347</v>
      </c>
      <c r="AC1447" s="3">
        <f t="shared" si="207"/>
        <v>14.890574555701118</v>
      </c>
      <c r="AD1447" s="3">
        <f>AC1447*Ferez!$D$19</f>
        <v>7.445287277850559</v>
      </c>
      <c r="AE1447" s="3">
        <f>(AD1447/1000)*(10000/Ferez!$D$21)</f>
        <v>0.18613218194626396</v>
      </c>
      <c r="AF1447" s="3">
        <f t="shared" si="208"/>
        <v>10.863025065612298</v>
      </c>
      <c r="AG1447" s="3">
        <f>AF1447*Ferez!$D$19</f>
        <v>5.4315125328061491</v>
      </c>
      <c r="AH1447" s="3">
        <f>(AG1447/1000)*(10000/Ferez!$D$21)</f>
        <v>0.13578781332015374</v>
      </c>
      <c r="AI1447" s="3">
        <f>AE1447*Ferez!$D$20</f>
        <v>0.68248466713630118</v>
      </c>
    </row>
    <row r="1448" spans="1:35" x14ac:dyDescent="0.25">
      <c r="A1448" s="4">
        <v>2338</v>
      </c>
      <c r="B1448" s="21" t="s">
        <v>3522</v>
      </c>
      <c r="C1448" s="104">
        <v>6</v>
      </c>
      <c r="D1448" s="22" t="s">
        <v>3321</v>
      </c>
      <c r="E1448" s="100">
        <v>42719</v>
      </c>
      <c r="F1448" s="100">
        <v>44204</v>
      </c>
      <c r="G1448" s="105">
        <v>4.0999999999999996</v>
      </c>
      <c r="H1448" s="20" t="s">
        <v>3495</v>
      </c>
      <c r="I1448" s="20" t="s">
        <v>3496</v>
      </c>
      <c r="J1448" s="13">
        <v>4158</v>
      </c>
      <c r="K1448" t="s">
        <v>12</v>
      </c>
      <c r="L1448" t="s">
        <v>30</v>
      </c>
      <c r="M1448" s="20" t="str">
        <f t="shared" si="202"/>
        <v>N</v>
      </c>
      <c r="N1448" s="3">
        <v>6.5</v>
      </c>
      <c r="O1448" s="23">
        <f t="shared" si="203"/>
        <v>6.5</v>
      </c>
      <c r="P1448" s="3">
        <v>23.4</v>
      </c>
      <c r="Q1448" s="3">
        <f>VLOOKUP(J1448,Aux_H_adj!$X$2:$Y$922,2,FALSE)</f>
        <v>23.4</v>
      </c>
      <c r="R1448" s="3">
        <f>VLOOKUP(J1448,Aux_H_adj!$X$2:$Z$922,3,FALSE)</f>
        <v>23.4</v>
      </c>
      <c r="S1448" s="3">
        <f t="shared" si="200"/>
        <v>7.4484513367007015</v>
      </c>
      <c r="T1448" s="3">
        <v>25</v>
      </c>
      <c r="U1448" s="23">
        <f t="shared" si="204"/>
        <v>25</v>
      </c>
      <c r="V1448" s="3">
        <f t="shared" si="201"/>
        <v>7.9577471545947667</v>
      </c>
      <c r="W1448" s="27">
        <f t="shared" si="205"/>
        <v>4.4000000000000003E-3</v>
      </c>
      <c r="X1448" s="27">
        <f t="shared" si="206"/>
        <v>5.0000000000000001E-3</v>
      </c>
      <c r="Y1448" s="3">
        <f>VLOOKUP(K1448,SSP!$B$2:$D$113,3,FALSE)</f>
        <v>0.7000000000000004</v>
      </c>
      <c r="Z1448" s="3">
        <f>EXP(Ferez!$B$8+Ferez!$B$9*LN(X1448)+Ferez!$B$10*LN(O1448)+Ferez!$B$11*LN(Y1448))</f>
        <v>11.78777446660443</v>
      </c>
      <c r="AA1448" s="3">
        <f>EXP(Ferez!$C$8+Ferez!$C$9*LN(Z1448))</f>
        <v>4.6755026881225765</v>
      </c>
      <c r="AB1448" s="3">
        <f>Ferez!$D$8+Ferez!$D$9*Z1448+Ferez!$D$10*AA1448</f>
        <v>1.4304422953670826</v>
      </c>
      <c r="AC1448" s="3">
        <f t="shared" si="207"/>
        <v>17.893719450094089</v>
      </c>
      <c r="AD1448" s="3">
        <f>AC1448*Ferez!$D$19</f>
        <v>8.9468597250470445</v>
      </c>
      <c r="AE1448" s="3">
        <f>(AD1448/1000)*(10000/Ferez!$D$21)</f>
        <v>0.22367149312617612</v>
      </c>
      <c r="AF1448" s="3">
        <f t="shared" si="208"/>
        <v>13.218216761971513</v>
      </c>
      <c r="AG1448" s="3">
        <f>AF1448*Ferez!$D$19</f>
        <v>6.6091083809857567</v>
      </c>
      <c r="AH1448" s="3">
        <f>(AG1448/1000)*(10000/Ferez!$D$21)</f>
        <v>0.16522770952464391</v>
      </c>
      <c r="AI1448" s="3">
        <f>AE1448*Ferez!$D$20</f>
        <v>0.82012880812931244</v>
      </c>
    </row>
    <row r="1449" spans="1:35" x14ac:dyDescent="0.25">
      <c r="A1449" s="4">
        <v>2335</v>
      </c>
      <c r="B1449" s="21" t="s">
        <v>3522</v>
      </c>
      <c r="C1449" s="104">
        <v>6</v>
      </c>
      <c r="D1449" s="22" t="s">
        <v>3321</v>
      </c>
      <c r="E1449" s="100">
        <v>42719</v>
      </c>
      <c r="F1449" s="100">
        <v>44204</v>
      </c>
      <c r="G1449" s="105">
        <v>4.0999999999999996</v>
      </c>
      <c r="H1449" s="20" t="s">
        <v>3491</v>
      </c>
      <c r="I1449" s="20" t="s">
        <v>3492</v>
      </c>
      <c r="J1449" s="13">
        <v>4159</v>
      </c>
      <c r="K1449" t="s">
        <v>180</v>
      </c>
      <c r="L1449" t="s">
        <v>179</v>
      </c>
      <c r="M1449" s="20" t="str">
        <f t="shared" si="202"/>
        <v>S</v>
      </c>
      <c r="N1449" s="3">
        <v>3.5</v>
      </c>
      <c r="O1449" s="23">
        <f t="shared" si="203"/>
        <v>3.5</v>
      </c>
      <c r="P1449" s="3">
        <v>16.8</v>
      </c>
      <c r="Q1449" s="3">
        <f>VLOOKUP(J1449,Aux_H_adj!$X$2:$Y$922,2,FALSE)</f>
        <v>16.8</v>
      </c>
      <c r="R1449" s="3">
        <f>VLOOKUP(J1449,Aux_H_adj!$X$2:$Z$922,3,FALSE)</f>
        <v>21.6</v>
      </c>
      <c r="S1449" s="3">
        <f t="shared" si="200"/>
        <v>5.3476060878876837</v>
      </c>
      <c r="T1449" s="3">
        <v>42.3</v>
      </c>
      <c r="U1449" s="23">
        <f t="shared" si="204"/>
        <v>20.48</v>
      </c>
      <c r="V1449" s="3">
        <f t="shared" si="201"/>
        <v>6.5189864690440338</v>
      </c>
      <c r="W1449" s="27">
        <f t="shared" si="205"/>
        <v>2.2000000000000001E-3</v>
      </c>
      <c r="X1449" s="27">
        <f t="shared" si="206"/>
        <v>3.3E-3</v>
      </c>
      <c r="Y1449" s="3">
        <f>VLOOKUP(K1449,SSP!$B$2:$D$113,3,FALSE)</f>
        <v>0.49000000000000016</v>
      </c>
      <c r="Z1449" s="3">
        <f>EXP(Ferez!$B$8+Ferez!$B$9*LN(X1449)+Ferez!$B$10*LN(O1449)+Ferez!$B$11*LN(Y1449))</f>
        <v>3.0484749417477337</v>
      </c>
      <c r="AA1449" s="3">
        <f>EXP(Ferez!$C$8+Ferez!$C$9*LN(Z1449))</f>
        <v>1.714086891480169</v>
      </c>
      <c r="AB1449" s="3">
        <f>Ferez!$D$8+Ferez!$D$9*Z1449+Ferez!$D$10*AA1449</f>
        <v>0.61075433080096853</v>
      </c>
      <c r="AC1449" s="3">
        <f t="shared" si="207"/>
        <v>5.3733161640288714</v>
      </c>
      <c r="AD1449" s="3">
        <f>AC1449*Ferez!$D$19</f>
        <v>2.6866580820144357</v>
      </c>
      <c r="AE1449" s="3">
        <f>(AD1449/1000)*(10000/Ferez!$D$21)</f>
        <v>6.7166452050360897E-2</v>
      </c>
      <c r="AF1449" s="3">
        <f t="shared" si="208"/>
        <v>3.6592292725487021</v>
      </c>
      <c r="AG1449" s="3">
        <f>AF1449*Ferez!$D$19</f>
        <v>1.8296146362743511</v>
      </c>
      <c r="AH1449" s="3">
        <f>(AG1449/1000)*(10000/Ferez!$D$21)</f>
        <v>4.5740365906858781E-2</v>
      </c>
      <c r="AI1449" s="3">
        <f>AE1449*Ferez!$D$20</f>
        <v>0.24627699085132329</v>
      </c>
    </row>
    <row r="1450" spans="1:35" x14ac:dyDescent="0.25">
      <c r="A1450" s="4">
        <v>2336</v>
      </c>
      <c r="B1450" s="21" t="s">
        <v>3522</v>
      </c>
      <c r="C1450" s="104">
        <v>6</v>
      </c>
      <c r="D1450" s="22" t="s">
        <v>3321</v>
      </c>
      <c r="E1450" s="100">
        <v>42719</v>
      </c>
      <c r="F1450" s="100">
        <v>44204</v>
      </c>
      <c r="G1450" s="105">
        <v>4.0999999999999996</v>
      </c>
      <c r="H1450" s="20" t="s">
        <v>3491</v>
      </c>
      <c r="I1450" s="20" t="s">
        <v>3493</v>
      </c>
      <c r="J1450" s="13">
        <v>4159</v>
      </c>
      <c r="K1450" t="s">
        <v>180</v>
      </c>
      <c r="L1450" t="s">
        <v>179</v>
      </c>
      <c r="M1450" s="20" t="str">
        <f t="shared" si="202"/>
        <v>S</v>
      </c>
      <c r="N1450" s="3">
        <v>3.5</v>
      </c>
      <c r="O1450" s="23">
        <f t="shared" si="203"/>
        <v>3.5</v>
      </c>
      <c r="P1450" s="3">
        <v>21.6</v>
      </c>
      <c r="Q1450" s="3">
        <f>VLOOKUP(J1450,Aux_H_adj!$X$2:$Y$922,2,FALSE)</f>
        <v>16.8</v>
      </c>
      <c r="R1450" s="3">
        <f>VLOOKUP(J1450,Aux_H_adj!$X$2:$Z$922,3,FALSE)</f>
        <v>21.6</v>
      </c>
      <c r="S1450" s="3">
        <f t="shared" si="200"/>
        <v>6.8754935415698792</v>
      </c>
      <c r="T1450" s="3">
        <v>42.3</v>
      </c>
      <c r="U1450" s="23">
        <f t="shared" si="204"/>
        <v>26.33</v>
      </c>
      <c r="V1450" s="3">
        <f t="shared" si="201"/>
        <v>8.3810993032192087</v>
      </c>
      <c r="W1450" s="27">
        <f t="shared" si="205"/>
        <v>3.7000000000000002E-3</v>
      </c>
      <c r="X1450" s="27">
        <f t="shared" si="206"/>
        <v>5.4999999999999997E-3</v>
      </c>
      <c r="Y1450" s="3">
        <f>VLOOKUP(K1450,SSP!$B$2:$D$113,3,FALSE)</f>
        <v>0.49000000000000016</v>
      </c>
      <c r="Z1450" s="3">
        <f>EXP(Ferez!$B$8+Ferez!$B$9*LN(X1450)+Ferez!$B$10*LN(O1450)+Ferez!$B$11*LN(Y1450))</f>
        <v>4.9398798616023658</v>
      </c>
      <c r="AA1450" s="3">
        <f>EXP(Ferez!$C$8+Ferez!$C$9*LN(Z1450))</f>
        <v>2.4523067451306839</v>
      </c>
      <c r="AB1450" s="3">
        <f>Ferez!$D$8+Ferez!$D$9*Z1450+Ferez!$D$10*AA1450</f>
        <v>0.77976673421053933</v>
      </c>
      <c r="AC1450" s="3">
        <f t="shared" si="207"/>
        <v>8.17195334094359</v>
      </c>
      <c r="AD1450" s="3">
        <f>AC1450*Ferez!$D$19</f>
        <v>4.085976670471795</v>
      </c>
      <c r="AE1450" s="3">
        <f>(AD1450/1000)*(10000/Ferez!$D$21)</f>
        <v>0.10214941676179488</v>
      </c>
      <c r="AF1450" s="3">
        <f t="shared" si="208"/>
        <v>5.7196465958129048</v>
      </c>
      <c r="AG1450" s="3">
        <f>AF1450*Ferez!$D$19</f>
        <v>2.8598232979064524</v>
      </c>
      <c r="AH1450" s="3">
        <f>(AG1450/1000)*(10000/Ferez!$D$21)</f>
        <v>7.1495582447661313E-2</v>
      </c>
      <c r="AI1450" s="3">
        <f>AE1450*Ferez!$D$20</f>
        <v>0.37454786145991453</v>
      </c>
    </row>
    <row r="1451" spans="1:35" x14ac:dyDescent="0.25">
      <c r="A1451" s="4">
        <v>2337</v>
      </c>
      <c r="B1451" s="21" t="s">
        <v>3522</v>
      </c>
      <c r="C1451" s="104">
        <v>6</v>
      </c>
      <c r="D1451" s="22" t="s">
        <v>3321</v>
      </c>
      <c r="E1451" s="100">
        <v>42719</v>
      </c>
      <c r="F1451" s="100">
        <v>44204</v>
      </c>
      <c r="G1451" s="105">
        <v>4.0999999999999996</v>
      </c>
      <c r="H1451" s="20" t="s">
        <v>3491</v>
      </c>
      <c r="I1451" s="20" t="s">
        <v>3494</v>
      </c>
      <c r="J1451" s="13">
        <v>4159</v>
      </c>
      <c r="K1451" t="s">
        <v>180</v>
      </c>
      <c r="L1451" t="s">
        <v>179</v>
      </c>
      <c r="M1451" s="20" t="str">
        <f t="shared" si="202"/>
        <v>S</v>
      </c>
      <c r="N1451" s="3">
        <v>3.5</v>
      </c>
      <c r="O1451" s="23">
        <f t="shared" si="203"/>
        <v>3.5</v>
      </c>
      <c r="P1451" s="3">
        <v>17.8</v>
      </c>
      <c r="Q1451" s="3">
        <f>VLOOKUP(J1451,Aux_H_adj!$X$2:$Y$922,2,FALSE)</f>
        <v>16.8</v>
      </c>
      <c r="R1451" s="3">
        <f>VLOOKUP(J1451,Aux_H_adj!$X$2:$Z$922,3,FALSE)</f>
        <v>21.6</v>
      </c>
      <c r="S1451" s="3">
        <f t="shared" si="200"/>
        <v>5.6659159740714742</v>
      </c>
      <c r="T1451" s="3">
        <v>42.3</v>
      </c>
      <c r="U1451" s="23">
        <f t="shared" si="204"/>
        <v>21.7</v>
      </c>
      <c r="V1451" s="3">
        <f t="shared" si="201"/>
        <v>6.9073245301882578</v>
      </c>
      <c r="W1451" s="27">
        <f t="shared" si="205"/>
        <v>2.5000000000000001E-3</v>
      </c>
      <c r="X1451" s="27">
        <f t="shared" si="206"/>
        <v>3.7000000000000002E-3</v>
      </c>
      <c r="Y1451" s="3">
        <f>VLOOKUP(K1451,SSP!$B$2:$D$113,3,FALSE)</f>
        <v>0.49000000000000016</v>
      </c>
      <c r="Z1451" s="3">
        <f>EXP(Ferez!$B$8+Ferez!$B$9*LN(X1451)+Ferez!$B$10*LN(O1451)+Ferez!$B$11*LN(Y1451))</f>
        <v>3.3965233478306707</v>
      </c>
      <c r="AA1451" s="3">
        <f>EXP(Ferez!$C$8+Ferez!$C$9*LN(Z1451))</f>
        <v>1.8572475340431158</v>
      </c>
      <c r="AB1451" s="3">
        <f>Ferez!$D$8+Ferez!$D$9*Z1451+Ferez!$D$10*AA1451</f>
        <v>0.64122445463145328</v>
      </c>
      <c r="AC1451" s="3">
        <f t="shared" si="207"/>
        <v>5.8949953365052403</v>
      </c>
      <c r="AD1451" s="3">
        <f>AC1451*Ferez!$D$19</f>
        <v>2.9474976682526202</v>
      </c>
      <c r="AE1451" s="3">
        <f>(AD1451/1000)*(10000/Ferez!$D$21)</f>
        <v>7.3687441706315499E-2</v>
      </c>
      <c r="AF1451" s="3">
        <f t="shared" si="208"/>
        <v>4.0377478024621238</v>
      </c>
      <c r="AG1451" s="3">
        <f>AF1451*Ferez!$D$19</f>
        <v>2.0188739012310619</v>
      </c>
      <c r="AH1451" s="3">
        <f>(AG1451/1000)*(10000/Ferez!$D$21)</f>
        <v>5.0471847530776548E-2</v>
      </c>
      <c r="AI1451" s="3">
        <f>AE1451*Ferez!$D$20</f>
        <v>0.27018728625649013</v>
      </c>
    </row>
    <row r="1452" spans="1:35" x14ac:dyDescent="0.25">
      <c r="A1452" s="4">
        <v>2333</v>
      </c>
      <c r="B1452" s="21" t="s">
        <v>3522</v>
      </c>
      <c r="C1452" s="104">
        <v>6</v>
      </c>
      <c r="D1452" s="22" t="s">
        <v>3321</v>
      </c>
      <c r="E1452" s="100">
        <v>42719</v>
      </c>
      <c r="F1452" s="100">
        <v>44204</v>
      </c>
      <c r="G1452" s="105">
        <v>4.0999999999999996</v>
      </c>
      <c r="H1452" s="20" t="s">
        <v>3488</v>
      </c>
      <c r="I1452" s="20" t="s">
        <v>3489</v>
      </c>
      <c r="J1452" s="13">
        <v>4160</v>
      </c>
      <c r="K1452" t="s">
        <v>148</v>
      </c>
      <c r="L1452" t="s">
        <v>147</v>
      </c>
      <c r="M1452" s="20" t="str">
        <f t="shared" si="202"/>
        <v>S</v>
      </c>
      <c r="N1452" s="3">
        <v>6.9</v>
      </c>
      <c r="O1452" s="23">
        <f t="shared" si="203"/>
        <v>4.9000000000000004</v>
      </c>
      <c r="P1452" s="3">
        <v>16</v>
      </c>
      <c r="Q1452" s="3">
        <f>VLOOKUP(J1452,Aux_H_adj!$X$2:$Y$922,2,FALSE)</f>
        <v>16</v>
      </c>
      <c r="R1452" s="3">
        <f>VLOOKUP(J1452,Aux_H_adj!$X$2:$Z$922,3,FALSE)</f>
        <v>20.399999999999999</v>
      </c>
      <c r="S1452" s="3">
        <f t="shared" si="200"/>
        <v>5.0929581789406511</v>
      </c>
      <c r="T1452" s="3">
        <v>40.5</v>
      </c>
      <c r="U1452" s="23">
        <f t="shared" si="204"/>
        <v>19.510000000000002</v>
      </c>
      <c r="V1452" s="3">
        <f t="shared" si="201"/>
        <v>6.2102258794457565</v>
      </c>
      <c r="W1452" s="27">
        <f t="shared" si="205"/>
        <v>2E-3</v>
      </c>
      <c r="X1452" s="27">
        <f t="shared" si="206"/>
        <v>3.0000000000000001E-3</v>
      </c>
      <c r="Y1452" s="3">
        <f>VLOOKUP(K1452,SSP!$B$2:$D$113,3,FALSE)</f>
        <v>0.49</v>
      </c>
      <c r="Z1452" s="3">
        <f>EXP(Ferez!$B$8+Ferez!$B$9*LN(X1452)+Ferez!$B$10*LN(O1452)+Ferez!$B$11*LN(Y1452))</f>
        <v>3.8500533544750621</v>
      </c>
      <c r="AA1452" s="3">
        <f>EXP(Ferez!$C$8+Ferez!$C$9*LN(Z1452))</f>
        <v>2.0382469826961902</v>
      </c>
      <c r="AB1452" s="3">
        <f>Ferez!$D$8+Ferez!$D$9*Z1452+Ferez!$D$10*AA1452</f>
        <v>0.68140740828591184</v>
      </c>
      <c r="AC1452" s="3">
        <f t="shared" si="207"/>
        <v>6.5697077454571637</v>
      </c>
      <c r="AD1452" s="3">
        <f>AC1452*Ferez!$D$19</f>
        <v>3.2848538727285819</v>
      </c>
      <c r="AE1452" s="3">
        <f>(AD1452/1000)*(10000/Ferez!$D$21)</f>
        <v>8.212134681821455E-2</v>
      </c>
      <c r="AF1452" s="3">
        <f t="shared" si="208"/>
        <v>4.5314607627609735</v>
      </c>
      <c r="AG1452" s="3">
        <f>AF1452*Ferez!$D$19</f>
        <v>2.2657303813804868</v>
      </c>
      <c r="AH1452" s="3">
        <f>(AG1452/1000)*(10000/Ferez!$D$21)</f>
        <v>5.6643259534512172E-2</v>
      </c>
      <c r="AI1452" s="3">
        <f>AE1452*Ferez!$D$20</f>
        <v>0.30111160500012002</v>
      </c>
    </row>
    <row r="1453" spans="1:35" x14ac:dyDescent="0.25">
      <c r="A1453" s="4">
        <v>2334</v>
      </c>
      <c r="B1453" s="21" t="s">
        <v>3522</v>
      </c>
      <c r="C1453" s="104">
        <v>6</v>
      </c>
      <c r="D1453" s="22" t="s">
        <v>3321</v>
      </c>
      <c r="E1453" s="100">
        <v>42719</v>
      </c>
      <c r="F1453" s="100">
        <v>44204</v>
      </c>
      <c r="G1453" s="105">
        <v>4.0999999999999996</v>
      </c>
      <c r="H1453" s="20" t="s">
        <v>3488</v>
      </c>
      <c r="I1453" s="20" t="s">
        <v>3490</v>
      </c>
      <c r="J1453" s="13">
        <v>4160</v>
      </c>
      <c r="K1453" t="s">
        <v>148</v>
      </c>
      <c r="L1453" t="s">
        <v>147</v>
      </c>
      <c r="M1453" s="20" t="str">
        <f t="shared" si="202"/>
        <v>S</v>
      </c>
      <c r="N1453" s="3">
        <v>6.9</v>
      </c>
      <c r="O1453" s="23">
        <f t="shared" si="203"/>
        <v>6.9</v>
      </c>
      <c r="P1453" s="3">
        <v>20.399999999999999</v>
      </c>
      <c r="Q1453" s="3">
        <f>VLOOKUP(J1453,Aux_H_adj!$X$2:$Y$922,2,FALSE)</f>
        <v>16</v>
      </c>
      <c r="R1453" s="3">
        <f>VLOOKUP(J1453,Aux_H_adj!$X$2:$Z$922,3,FALSE)</f>
        <v>20.399999999999999</v>
      </c>
      <c r="S1453" s="3">
        <f t="shared" si="200"/>
        <v>6.4935216781493299</v>
      </c>
      <c r="T1453" s="3">
        <v>40.5</v>
      </c>
      <c r="U1453" s="23">
        <f t="shared" si="204"/>
        <v>24.87</v>
      </c>
      <c r="V1453" s="3">
        <f t="shared" si="201"/>
        <v>7.9163668693908749</v>
      </c>
      <c r="W1453" s="27">
        <f t="shared" si="205"/>
        <v>3.3E-3</v>
      </c>
      <c r="X1453" s="27">
        <f t="shared" si="206"/>
        <v>4.8999999999999998E-3</v>
      </c>
      <c r="Y1453" s="3">
        <f>VLOOKUP(K1453,SSP!$B$2:$D$113,3,FALSE)</f>
        <v>0.49</v>
      </c>
      <c r="Z1453" s="3">
        <f>EXP(Ferez!$B$8+Ferez!$B$9*LN(X1453)+Ferez!$B$10*LN(O1453)+Ferez!$B$11*LN(Y1453))</f>
        <v>8.5061900882319019</v>
      </c>
      <c r="AA1453" s="3">
        <f>EXP(Ferez!$C$8+Ferez!$C$9*LN(Z1453))</f>
        <v>3.670232571791415</v>
      </c>
      <c r="AB1453" s="3">
        <f>Ferez!$D$8+Ferez!$D$9*Z1453+Ferez!$D$10*AA1453</f>
        <v>1.1134489904135503</v>
      </c>
      <c r="AC1453" s="3">
        <f t="shared" si="207"/>
        <v>13.289871650436867</v>
      </c>
      <c r="AD1453" s="3">
        <f>AC1453*Ferez!$D$19</f>
        <v>6.6449358252184334</v>
      </c>
      <c r="AE1453" s="3">
        <f>(AD1453/1000)*(10000/Ferez!$D$21)</f>
        <v>0.16612339563046086</v>
      </c>
      <c r="AF1453" s="3">
        <f t="shared" si="208"/>
        <v>9.6196390786454522</v>
      </c>
      <c r="AG1453" s="3">
        <f>AF1453*Ferez!$D$19</f>
        <v>4.8098195393227261</v>
      </c>
      <c r="AH1453" s="3">
        <f>(AG1453/1000)*(10000/Ferez!$D$21)</f>
        <v>0.12024548848306815</v>
      </c>
      <c r="AI1453" s="3">
        <f>AE1453*Ferez!$D$20</f>
        <v>0.60911911731168977</v>
      </c>
    </row>
    <row r="1454" spans="1:35" x14ac:dyDescent="0.25">
      <c r="A1454" s="4">
        <v>2315</v>
      </c>
      <c r="B1454" s="21" t="s">
        <v>3522</v>
      </c>
      <c r="C1454" s="104">
        <v>6</v>
      </c>
      <c r="D1454" s="22" t="s">
        <v>3321</v>
      </c>
      <c r="E1454" s="100">
        <v>42719</v>
      </c>
      <c r="F1454" s="100">
        <v>44204</v>
      </c>
      <c r="G1454" s="105">
        <v>4.0999999999999996</v>
      </c>
      <c r="H1454" s="20" t="s">
        <v>3465</v>
      </c>
      <c r="I1454" s="20" t="s">
        <v>3466</v>
      </c>
      <c r="J1454" s="13">
        <v>4162</v>
      </c>
      <c r="K1454" t="s">
        <v>173</v>
      </c>
      <c r="L1454" t="s">
        <v>172</v>
      </c>
      <c r="M1454" s="20" t="str">
        <f t="shared" si="202"/>
        <v>S</v>
      </c>
      <c r="N1454" s="3">
        <v>8.4</v>
      </c>
      <c r="O1454" s="23">
        <f t="shared" si="203"/>
        <v>5.6</v>
      </c>
      <c r="P1454" s="3">
        <v>20</v>
      </c>
      <c r="Q1454" s="3">
        <f>VLOOKUP(J1454,Aux_H_adj!$X$2:$Y$922,2,FALSE)</f>
        <v>18</v>
      </c>
      <c r="R1454" s="3">
        <f>VLOOKUP(J1454,Aux_H_adj!$X$2:$Z$922,3,FALSE)</f>
        <v>26</v>
      </c>
      <c r="S1454" s="3">
        <f t="shared" si="200"/>
        <v>6.366197723675814</v>
      </c>
      <c r="T1454" s="3">
        <v>67.2</v>
      </c>
      <c r="U1454" s="23">
        <f t="shared" si="204"/>
        <v>24.38</v>
      </c>
      <c r="V1454" s="3">
        <f t="shared" si="201"/>
        <v>7.7603950251608165</v>
      </c>
      <c r="W1454" s="27">
        <f t="shared" si="205"/>
        <v>3.2000000000000002E-3</v>
      </c>
      <c r="X1454" s="27">
        <f t="shared" si="206"/>
        <v>4.7000000000000002E-3</v>
      </c>
      <c r="Y1454" s="3">
        <f>VLOOKUP(K1454,SSP!$B$2:$D$113,3,FALSE)</f>
        <v>0.47999999999999932</v>
      </c>
      <c r="Z1454" s="3">
        <f>EXP(Ferez!$B$8+Ferez!$B$9*LN(X1454)+Ferez!$B$10*LN(O1454)+Ferez!$B$11*LN(Y1454))</f>
        <v>6.5510622622209489</v>
      </c>
      <c r="AA1454" s="3">
        <f>EXP(Ferez!$C$8+Ferez!$C$9*LN(Z1454))</f>
        <v>3.0236871700973804</v>
      </c>
      <c r="AB1454" s="3">
        <f>Ferez!$D$8+Ferez!$D$9*Z1454+Ferez!$D$10*AA1454</f>
        <v>0.92869386107000262</v>
      </c>
      <c r="AC1454" s="3">
        <f t="shared" si="207"/>
        <v>10.503443293388331</v>
      </c>
      <c r="AD1454" s="3">
        <f>AC1454*Ferez!$D$19</f>
        <v>5.2517216466941656</v>
      </c>
      <c r="AE1454" s="3">
        <f>(AD1454/1000)*(10000/Ferez!$D$21)</f>
        <v>0.13129304116735413</v>
      </c>
      <c r="AF1454" s="3">
        <f t="shared" si="208"/>
        <v>7.4797561232909517</v>
      </c>
      <c r="AG1454" s="3">
        <f>AF1454*Ferez!$D$19</f>
        <v>3.7398780616454759</v>
      </c>
      <c r="AH1454" s="3">
        <f>(AG1454/1000)*(10000/Ferez!$D$21)</f>
        <v>9.3496951541136894E-2</v>
      </c>
      <c r="AI1454" s="3">
        <f>AE1454*Ferez!$D$20</f>
        <v>0.48140781761363177</v>
      </c>
    </row>
    <row r="1455" spans="1:35" x14ac:dyDescent="0.25">
      <c r="A1455" s="4">
        <v>2316</v>
      </c>
      <c r="B1455" s="21" t="s">
        <v>3522</v>
      </c>
      <c r="C1455" s="104">
        <v>6</v>
      </c>
      <c r="D1455" s="22" t="s">
        <v>3321</v>
      </c>
      <c r="E1455" s="100">
        <v>42719</v>
      </c>
      <c r="F1455" s="100">
        <v>44204</v>
      </c>
      <c r="G1455" s="105">
        <v>4.0999999999999996</v>
      </c>
      <c r="H1455" s="20" t="s">
        <v>3465</v>
      </c>
      <c r="I1455" s="20" t="s">
        <v>3467</v>
      </c>
      <c r="J1455" s="13">
        <v>4162</v>
      </c>
      <c r="K1455" t="s">
        <v>173</v>
      </c>
      <c r="L1455" t="s">
        <v>172</v>
      </c>
      <c r="M1455" s="20" t="str">
        <f t="shared" si="202"/>
        <v>S</v>
      </c>
      <c r="N1455" s="3">
        <v>8.4</v>
      </c>
      <c r="O1455" s="23">
        <f t="shared" si="203"/>
        <v>6.17</v>
      </c>
      <c r="P1455" s="3">
        <v>24</v>
      </c>
      <c r="Q1455" s="3">
        <f>VLOOKUP(J1455,Aux_H_adj!$X$2:$Y$922,2,FALSE)</f>
        <v>18</v>
      </c>
      <c r="R1455" s="3">
        <f>VLOOKUP(J1455,Aux_H_adj!$X$2:$Z$922,3,FALSE)</f>
        <v>26</v>
      </c>
      <c r="S1455" s="3">
        <f t="shared" si="200"/>
        <v>7.6394372684109761</v>
      </c>
      <c r="T1455" s="3">
        <v>67.2</v>
      </c>
      <c r="U1455" s="23">
        <f t="shared" si="204"/>
        <v>29.26</v>
      </c>
      <c r="V1455" s="3">
        <f t="shared" si="201"/>
        <v>9.3137472697377159</v>
      </c>
      <c r="W1455" s="27">
        <f t="shared" si="205"/>
        <v>4.5999999999999999E-3</v>
      </c>
      <c r="X1455" s="27">
        <f t="shared" si="206"/>
        <v>6.7999999999999996E-3</v>
      </c>
      <c r="Y1455" s="3">
        <f>VLOOKUP(K1455,SSP!$B$2:$D$113,3,FALSE)</f>
        <v>0.47999999999999932</v>
      </c>
      <c r="Z1455" s="3">
        <f>EXP(Ferez!$B$8+Ferez!$B$9*LN(X1455)+Ferez!$B$10*LN(O1455)+Ferez!$B$11*LN(Y1455))</f>
        <v>10.194494208431308</v>
      </c>
      <c r="AA1455" s="3">
        <f>EXP(Ferez!$C$8+Ferez!$C$9*LN(Z1455))</f>
        <v>4.1979294076130298</v>
      </c>
      <c r="AB1455" s="3">
        <f>Ferez!$D$8+Ferez!$D$9*Z1455+Ferez!$D$10*AA1455</f>
        <v>1.2756292590547398</v>
      </c>
      <c r="AC1455" s="3">
        <f t="shared" si="207"/>
        <v>15.668052875099079</v>
      </c>
      <c r="AD1455" s="3">
        <f>AC1455*Ferez!$D$19</f>
        <v>7.8340264375495394</v>
      </c>
      <c r="AE1455" s="3">
        <f>(AD1455/1000)*(10000/Ferez!$D$21)</f>
        <v>0.19585066093873849</v>
      </c>
      <c r="AF1455" s="3">
        <f t="shared" si="208"/>
        <v>11.470123467486047</v>
      </c>
      <c r="AG1455" s="3">
        <f>AF1455*Ferez!$D$19</f>
        <v>5.7350617337430236</v>
      </c>
      <c r="AH1455" s="3">
        <f>(AG1455/1000)*(10000/Ferez!$D$21)</f>
        <v>0.14337654334357558</v>
      </c>
      <c r="AI1455" s="3">
        <f>AE1455*Ferez!$D$20</f>
        <v>0.71811909010870778</v>
      </c>
    </row>
    <row r="1456" spans="1:35" x14ac:dyDescent="0.25">
      <c r="A1456" s="4">
        <v>2317</v>
      </c>
      <c r="B1456" s="21" t="s">
        <v>3522</v>
      </c>
      <c r="C1456" s="104">
        <v>6</v>
      </c>
      <c r="D1456" s="22" t="s">
        <v>3321</v>
      </c>
      <c r="E1456" s="100">
        <v>42719</v>
      </c>
      <c r="F1456" s="100">
        <v>44204</v>
      </c>
      <c r="G1456" s="105">
        <v>4.0999999999999996</v>
      </c>
      <c r="H1456" s="20" t="s">
        <v>3465</v>
      </c>
      <c r="I1456" s="20" t="s">
        <v>3468</v>
      </c>
      <c r="J1456" s="13">
        <v>4162</v>
      </c>
      <c r="K1456" t="s">
        <v>173</v>
      </c>
      <c r="L1456" t="s">
        <v>172</v>
      </c>
      <c r="M1456" s="20" t="str">
        <f t="shared" si="202"/>
        <v>S</v>
      </c>
      <c r="N1456" s="3">
        <v>8.4</v>
      </c>
      <c r="O1456" s="23">
        <f t="shared" si="203"/>
        <v>8.4</v>
      </c>
      <c r="P1456" s="3">
        <v>26</v>
      </c>
      <c r="Q1456" s="3">
        <f>VLOOKUP(J1456,Aux_H_adj!$X$2:$Y$922,2,FALSE)</f>
        <v>18</v>
      </c>
      <c r="R1456" s="3">
        <f>VLOOKUP(J1456,Aux_H_adj!$X$2:$Z$922,3,FALSE)</f>
        <v>26</v>
      </c>
      <c r="S1456" s="3">
        <f t="shared" si="200"/>
        <v>8.2760570407785572</v>
      </c>
      <c r="T1456" s="3">
        <v>67.2</v>
      </c>
      <c r="U1456" s="23">
        <f t="shared" si="204"/>
        <v>31.7</v>
      </c>
      <c r="V1456" s="3">
        <f t="shared" si="201"/>
        <v>10.090423392026164</v>
      </c>
      <c r="W1456" s="27">
        <f t="shared" si="205"/>
        <v>5.4000000000000003E-3</v>
      </c>
      <c r="X1456" s="27">
        <f t="shared" si="206"/>
        <v>8.0000000000000002E-3</v>
      </c>
      <c r="Y1456" s="3">
        <f>VLOOKUP(K1456,SSP!$B$2:$D$113,3,FALSE)</f>
        <v>0.47999999999999932</v>
      </c>
      <c r="Z1456" s="3">
        <f>EXP(Ferez!$B$8+Ferez!$B$9*LN(X1456)+Ferez!$B$10*LN(O1456)+Ferez!$B$11*LN(Y1456))</f>
        <v>15.991599047839337</v>
      </c>
      <c r="AA1456" s="3">
        <f>EXP(Ferez!$C$8+Ferez!$C$9*LN(Z1456))</f>
        <v>5.8628625467526581</v>
      </c>
      <c r="AB1456" s="3">
        <f>Ferez!$D$8+Ferez!$D$9*Z1456+Ferez!$D$10*AA1456</f>
        <v>1.8451805900937024</v>
      </c>
      <c r="AC1456" s="3">
        <f t="shared" si="207"/>
        <v>23.699642184685697</v>
      </c>
      <c r="AD1456" s="3">
        <f>AC1456*Ferez!$D$19</f>
        <v>11.849821092342848</v>
      </c>
      <c r="AE1456" s="3">
        <f>(AD1456/1000)*(10000/Ferez!$D$21)</f>
        <v>0.29624552730857123</v>
      </c>
      <c r="AF1456" s="3">
        <f t="shared" si="208"/>
        <v>17.836779637933038</v>
      </c>
      <c r="AG1456" s="3">
        <f>AF1456*Ferez!$D$19</f>
        <v>8.9183898189665189</v>
      </c>
      <c r="AH1456" s="3">
        <f>(AG1456/1000)*(10000/Ferez!$D$21)</f>
        <v>0.22295974547416297</v>
      </c>
      <c r="AI1456" s="3">
        <f>AE1456*Ferez!$D$20</f>
        <v>1.0862336001314279</v>
      </c>
    </row>
    <row r="1457" spans="1:35" x14ac:dyDescent="0.25">
      <c r="A1457" s="4">
        <v>2318</v>
      </c>
      <c r="B1457" s="21" t="s">
        <v>3522</v>
      </c>
      <c r="C1457" s="104">
        <v>6</v>
      </c>
      <c r="D1457" s="22" t="s">
        <v>3321</v>
      </c>
      <c r="E1457" s="100">
        <v>42719</v>
      </c>
      <c r="F1457" s="100">
        <v>44204</v>
      </c>
      <c r="G1457" s="105">
        <v>4.0999999999999996</v>
      </c>
      <c r="H1457" s="20" t="s">
        <v>3465</v>
      </c>
      <c r="I1457" s="20" t="s">
        <v>3469</v>
      </c>
      <c r="J1457" s="13">
        <v>4162</v>
      </c>
      <c r="K1457" t="s">
        <v>173</v>
      </c>
      <c r="L1457" t="s">
        <v>172</v>
      </c>
      <c r="M1457" s="20" t="str">
        <f t="shared" si="202"/>
        <v>S</v>
      </c>
      <c r="N1457" s="3">
        <v>8.4</v>
      </c>
      <c r="O1457" s="23">
        <f t="shared" si="203"/>
        <v>5.66</v>
      </c>
      <c r="P1457" s="3">
        <v>20.399999999999999</v>
      </c>
      <c r="Q1457" s="3">
        <f>VLOOKUP(J1457,Aux_H_adj!$X$2:$Y$922,2,FALSE)</f>
        <v>18</v>
      </c>
      <c r="R1457" s="3">
        <f>VLOOKUP(J1457,Aux_H_adj!$X$2:$Z$922,3,FALSE)</f>
        <v>26</v>
      </c>
      <c r="S1457" s="3">
        <f t="shared" si="200"/>
        <v>6.4935216781493299</v>
      </c>
      <c r="T1457" s="3">
        <v>67.2</v>
      </c>
      <c r="U1457" s="23">
        <f t="shared" si="204"/>
        <v>24.87</v>
      </c>
      <c r="V1457" s="3">
        <f t="shared" si="201"/>
        <v>7.9163668693908749</v>
      </c>
      <c r="W1457" s="27">
        <f t="shared" si="205"/>
        <v>3.3E-3</v>
      </c>
      <c r="X1457" s="27">
        <f t="shared" si="206"/>
        <v>4.8999999999999998E-3</v>
      </c>
      <c r="Y1457" s="3">
        <f>VLOOKUP(K1457,SSP!$B$2:$D$113,3,FALSE)</f>
        <v>0.47999999999999932</v>
      </c>
      <c r="Z1457" s="3">
        <f>EXP(Ferez!$B$8+Ferez!$B$9*LN(X1457)+Ferez!$B$10*LN(O1457)+Ferez!$B$11*LN(Y1457))</f>
        <v>6.8843593696103484</v>
      </c>
      <c r="AA1457" s="3">
        <f>EXP(Ferez!$C$8+Ferez!$C$9*LN(Z1457))</f>
        <v>3.1370948549890421</v>
      </c>
      <c r="AB1457" s="3">
        <f>Ferez!$D$8+Ferez!$D$9*Z1457+Ferez!$D$10*AA1457</f>
        <v>0.95991472765861374</v>
      </c>
      <c r="AC1457" s="3">
        <f t="shared" si="207"/>
        <v>10.981368952258004</v>
      </c>
      <c r="AD1457" s="3">
        <f>AC1457*Ferez!$D$19</f>
        <v>5.4906844761290019</v>
      </c>
      <c r="AE1457" s="3">
        <f>(AD1457/1000)*(10000/Ferez!$D$21)</f>
        <v>0.13726711190322505</v>
      </c>
      <c r="AF1457" s="3">
        <f t="shared" si="208"/>
        <v>7.8442740972689622</v>
      </c>
      <c r="AG1457" s="3">
        <f>AF1457*Ferez!$D$19</f>
        <v>3.9221370486344811</v>
      </c>
      <c r="AH1457" s="3">
        <f>(AG1457/1000)*(10000/Ferez!$D$21)</f>
        <v>9.8053426215862022E-2</v>
      </c>
      <c r="AI1457" s="3">
        <f>AE1457*Ferez!$D$20</f>
        <v>0.50331274364515843</v>
      </c>
    </row>
    <row r="1458" spans="1:35" x14ac:dyDescent="0.25">
      <c r="A1458" s="4">
        <v>2319</v>
      </c>
      <c r="B1458" s="21" t="s">
        <v>3522</v>
      </c>
      <c r="C1458" s="104">
        <v>6</v>
      </c>
      <c r="D1458" s="22" t="s">
        <v>3321</v>
      </c>
      <c r="E1458" s="100">
        <v>42719</v>
      </c>
      <c r="F1458" s="100">
        <v>44204</v>
      </c>
      <c r="G1458" s="105">
        <v>4.0999999999999996</v>
      </c>
      <c r="H1458" s="20" t="s">
        <v>3465</v>
      </c>
      <c r="I1458" s="20" t="s">
        <v>3470</v>
      </c>
      <c r="J1458" s="13">
        <v>4162</v>
      </c>
      <c r="K1458" t="s">
        <v>173</v>
      </c>
      <c r="L1458" t="s">
        <v>172</v>
      </c>
      <c r="M1458" s="20" t="str">
        <f t="shared" si="202"/>
        <v>S</v>
      </c>
      <c r="N1458" s="3">
        <v>8.4</v>
      </c>
      <c r="O1458" s="23">
        <f t="shared" si="203"/>
        <v>5.27</v>
      </c>
      <c r="P1458" s="3">
        <v>18</v>
      </c>
      <c r="Q1458" s="3">
        <f>VLOOKUP(J1458,Aux_H_adj!$X$2:$Y$922,2,FALSE)</f>
        <v>18</v>
      </c>
      <c r="R1458" s="3">
        <f>VLOOKUP(J1458,Aux_H_adj!$X$2:$Z$922,3,FALSE)</f>
        <v>26</v>
      </c>
      <c r="S1458" s="3">
        <f t="shared" si="200"/>
        <v>5.7295779513082321</v>
      </c>
      <c r="T1458" s="3">
        <v>67.2</v>
      </c>
      <c r="U1458" s="23">
        <f t="shared" si="204"/>
        <v>21.94</v>
      </c>
      <c r="V1458" s="3">
        <f t="shared" si="201"/>
        <v>6.9837189028723676</v>
      </c>
      <c r="W1458" s="27">
        <f t="shared" si="205"/>
        <v>2.5999999999999999E-3</v>
      </c>
      <c r="X1458" s="27">
        <f t="shared" si="206"/>
        <v>3.8E-3</v>
      </c>
      <c r="Y1458" s="3">
        <f>VLOOKUP(K1458,SSP!$B$2:$D$113,3,FALSE)</f>
        <v>0.47999999999999932</v>
      </c>
      <c r="Z1458" s="3">
        <f>EXP(Ferez!$B$8+Ferez!$B$9*LN(X1458)+Ferez!$B$10*LN(O1458)+Ferez!$B$11*LN(Y1458))</f>
        <v>5.0549771738431772</v>
      </c>
      <c r="AA1458" s="3">
        <f>EXP(Ferez!$C$8+Ferez!$C$9*LN(Z1458))</f>
        <v>2.4945750767548485</v>
      </c>
      <c r="AB1458" s="3">
        <f>Ferez!$D$8+Ferez!$D$9*Z1458+Ferez!$D$10*AA1458</f>
        <v>0.790280479036646</v>
      </c>
      <c r="AC1458" s="3">
        <f t="shared" si="207"/>
        <v>8.3398327296346721</v>
      </c>
      <c r="AD1458" s="3">
        <f>AC1458*Ferez!$D$19</f>
        <v>4.1699163648173361</v>
      </c>
      <c r="AE1458" s="3">
        <f>(AD1458/1000)*(10000/Ferez!$D$21)</f>
        <v>0.1042479091204334</v>
      </c>
      <c r="AF1458" s="3">
        <f t="shared" si="208"/>
        <v>5.8452576528798232</v>
      </c>
      <c r="AG1458" s="3">
        <f>AF1458*Ferez!$D$19</f>
        <v>2.9226288264399116</v>
      </c>
      <c r="AH1458" s="3">
        <f>(AG1458/1000)*(10000/Ferez!$D$21)</f>
        <v>7.3065720660997799E-2</v>
      </c>
      <c r="AI1458" s="3">
        <f>AE1458*Ferez!$D$20</f>
        <v>0.38224233344158909</v>
      </c>
    </row>
    <row r="1459" spans="1:35" x14ac:dyDescent="0.25">
      <c r="A1459" s="4">
        <v>2313</v>
      </c>
      <c r="B1459" s="21" t="s">
        <v>3522</v>
      </c>
      <c r="C1459" s="104">
        <v>6</v>
      </c>
      <c r="D1459" s="22" t="s">
        <v>3321</v>
      </c>
      <c r="E1459" s="100">
        <v>42719</v>
      </c>
      <c r="F1459" s="100">
        <v>44204</v>
      </c>
      <c r="G1459" s="105">
        <v>4.0999999999999996</v>
      </c>
      <c r="H1459" s="20" t="s">
        <v>3462</v>
      </c>
      <c r="I1459" s="20" t="s">
        <v>3463</v>
      </c>
      <c r="J1459" s="13">
        <v>4163</v>
      </c>
      <c r="K1459" t="s">
        <v>159</v>
      </c>
      <c r="L1459" t="s">
        <v>158</v>
      </c>
      <c r="M1459" s="20" t="str">
        <f t="shared" si="202"/>
        <v>S</v>
      </c>
      <c r="N1459" s="3">
        <v>3.9</v>
      </c>
      <c r="O1459" s="23">
        <f t="shared" si="203"/>
        <v>3.9</v>
      </c>
      <c r="P1459" s="3">
        <v>12.4</v>
      </c>
      <c r="Q1459" s="3">
        <f>VLOOKUP(J1459,Aux_H_adj!$X$2:$Y$922,2,FALSE)</f>
        <v>8</v>
      </c>
      <c r="R1459" s="3">
        <f>VLOOKUP(J1459,Aux_H_adj!$X$2:$Z$922,3,FALSE)</f>
        <v>12.4</v>
      </c>
      <c r="S1459" s="3">
        <f t="shared" si="200"/>
        <v>3.9470425886790048</v>
      </c>
      <c r="T1459" s="3">
        <v>33</v>
      </c>
      <c r="U1459" s="23">
        <f t="shared" si="204"/>
        <v>15.12</v>
      </c>
      <c r="V1459" s="3">
        <f t="shared" si="201"/>
        <v>4.8128454790989146</v>
      </c>
      <c r="W1459" s="27">
        <f t="shared" si="205"/>
        <v>1.1999999999999999E-3</v>
      </c>
      <c r="X1459" s="27">
        <f t="shared" si="206"/>
        <v>1.8E-3</v>
      </c>
      <c r="Y1459" s="3">
        <f>VLOOKUP(K1459,SSP!$B$2:$D$113,3,FALSE)</f>
        <v>0.53</v>
      </c>
      <c r="Z1459" s="3">
        <f>EXP(Ferez!$B$8+Ferez!$B$9*LN(X1459)+Ferez!$B$10*LN(O1459)+Ferez!$B$11*LN(Y1459))</f>
        <v>2.0670822367928983</v>
      </c>
      <c r="AA1459" s="3">
        <f>EXP(Ferez!$C$8+Ferez!$C$9*LN(Z1459))</f>
        <v>1.2848251774953021</v>
      </c>
      <c r="AB1459" s="3">
        <f>Ferez!$D$8+Ferez!$D$9*Z1459+Ferez!$D$10*AA1459</f>
        <v>0.5270441591442494</v>
      </c>
      <c r="AC1459" s="3">
        <f t="shared" si="207"/>
        <v>3.8789515734324498</v>
      </c>
      <c r="AD1459" s="3">
        <f>AC1459*Ferez!$D$19</f>
        <v>1.9394757867162249</v>
      </c>
      <c r="AE1459" s="3">
        <f>(AD1459/1000)*(10000/Ferez!$D$21)</f>
        <v>4.8486894667905622E-2</v>
      </c>
      <c r="AF1459" s="3">
        <f t="shared" si="208"/>
        <v>2.5941263959371477</v>
      </c>
      <c r="AG1459" s="3">
        <f>AF1459*Ferez!$D$19</f>
        <v>1.2970631979685738</v>
      </c>
      <c r="AH1459" s="3">
        <f>(AG1459/1000)*(10000/Ferez!$D$21)</f>
        <v>3.2426579949214343E-2</v>
      </c>
      <c r="AI1459" s="3">
        <f>AE1459*Ferez!$D$20</f>
        <v>0.17778528044898728</v>
      </c>
    </row>
    <row r="1460" spans="1:35" x14ac:dyDescent="0.25">
      <c r="A1460" s="4">
        <v>2314</v>
      </c>
      <c r="B1460" s="21" t="s">
        <v>3522</v>
      </c>
      <c r="C1460" s="104">
        <v>6</v>
      </c>
      <c r="D1460" s="22" t="s">
        <v>3321</v>
      </c>
      <c r="E1460" s="100">
        <v>42719</v>
      </c>
      <c r="F1460" s="100">
        <v>44204</v>
      </c>
      <c r="G1460" s="105">
        <v>4.0999999999999996</v>
      </c>
      <c r="H1460" s="20" t="s">
        <v>3462</v>
      </c>
      <c r="I1460" s="20" t="s">
        <v>3464</v>
      </c>
      <c r="J1460" s="13">
        <v>4163</v>
      </c>
      <c r="K1460" t="s">
        <v>159</v>
      </c>
      <c r="L1460" t="s">
        <v>158</v>
      </c>
      <c r="M1460" s="20" t="str">
        <f t="shared" si="202"/>
        <v>S</v>
      </c>
      <c r="N1460" s="3">
        <v>3.9</v>
      </c>
      <c r="O1460" s="23">
        <f t="shared" si="203"/>
        <v>2.75</v>
      </c>
      <c r="P1460" s="3">
        <v>8</v>
      </c>
      <c r="Q1460" s="3">
        <f>VLOOKUP(J1460,Aux_H_adj!$X$2:$Y$922,2,FALSE)</f>
        <v>8</v>
      </c>
      <c r="R1460" s="3">
        <f>VLOOKUP(J1460,Aux_H_adj!$X$2:$Z$922,3,FALSE)</f>
        <v>12.4</v>
      </c>
      <c r="S1460" s="3">
        <f t="shared" si="200"/>
        <v>2.5464790894703255</v>
      </c>
      <c r="T1460" s="3">
        <v>33</v>
      </c>
      <c r="U1460" s="23">
        <f t="shared" si="204"/>
        <v>9.75</v>
      </c>
      <c r="V1460" s="3">
        <f t="shared" si="201"/>
        <v>3.1035213902919589</v>
      </c>
      <c r="W1460" s="27">
        <f t="shared" si="205"/>
        <v>5.0000000000000001E-4</v>
      </c>
      <c r="X1460" s="27">
        <f t="shared" si="206"/>
        <v>8.0000000000000004E-4</v>
      </c>
      <c r="Y1460" s="3">
        <f>VLOOKUP(K1460,SSP!$B$2:$D$113,3,FALSE)</f>
        <v>0.53</v>
      </c>
      <c r="Z1460" s="3">
        <f>EXP(Ferez!$B$8+Ferez!$B$9*LN(X1460)+Ferez!$B$10*LN(O1460)+Ferez!$B$11*LN(Y1460))</f>
        <v>0.68656351981225971</v>
      </c>
      <c r="AA1460" s="3">
        <f>EXP(Ferez!$C$8+Ferez!$C$9*LN(Z1460))</f>
        <v>0.56712663143974285</v>
      </c>
      <c r="AB1460" s="3">
        <f>Ferez!$D$8+Ferez!$D$9*Z1460+Ferez!$D$10*AA1460</f>
        <v>0.41910652040937146</v>
      </c>
      <c r="AC1460" s="3">
        <f t="shared" si="207"/>
        <v>1.672796671661374</v>
      </c>
      <c r="AD1460" s="3">
        <f>AC1460*Ferez!$D$19</f>
        <v>0.83639833583068701</v>
      </c>
      <c r="AE1460" s="3">
        <f>(AD1460/1000)*(10000/Ferez!$D$21)</f>
        <v>2.0909958395767175E-2</v>
      </c>
      <c r="AF1460" s="3">
        <f t="shared" si="208"/>
        <v>1.1056700402216313</v>
      </c>
      <c r="AG1460" s="3">
        <f>AF1460*Ferez!$D$19</f>
        <v>0.55283502011081564</v>
      </c>
      <c r="AH1460" s="3">
        <f>(AG1460/1000)*(10000/Ferez!$D$21)</f>
        <v>1.3820875502770393E-2</v>
      </c>
      <c r="AI1460" s="3">
        <f>AE1460*Ferez!$D$20</f>
        <v>7.66698474511463E-2</v>
      </c>
    </row>
    <row r="1461" spans="1:35" x14ac:dyDescent="0.25">
      <c r="A1461" s="4">
        <v>2307</v>
      </c>
      <c r="B1461" s="21" t="s">
        <v>3522</v>
      </c>
      <c r="C1461" s="104">
        <v>6</v>
      </c>
      <c r="D1461" s="22" t="s">
        <v>3321</v>
      </c>
      <c r="E1461" s="100">
        <v>42719</v>
      </c>
      <c r="F1461" s="100">
        <v>44204</v>
      </c>
      <c r="G1461" s="105">
        <v>4.0999999999999996</v>
      </c>
      <c r="H1461" s="20" t="s">
        <v>3455</v>
      </c>
      <c r="I1461" s="20" t="s">
        <v>3456</v>
      </c>
      <c r="J1461" s="13">
        <v>4164</v>
      </c>
      <c r="K1461" t="s">
        <v>173</v>
      </c>
      <c r="L1461" t="s">
        <v>172</v>
      </c>
      <c r="M1461" s="20" t="str">
        <f t="shared" si="202"/>
        <v>S</v>
      </c>
      <c r="N1461" s="3">
        <v>8.3000000000000007</v>
      </c>
      <c r="O1461" s="23">
        <f t="shared" si="203"/>
        <v>5.92</v>
      </c>
      <c r="P1461" s="3">
        <v>22.2</v>
      </c>
      <c r="Q1461" s="3">
        <f>VLOOKUP(J1461,Aux_H_adj!$X$2:$Y$922,2,FALSE)</f>
        <v>16.100000000000001</v>
      </c>
      <c r="R1461" s="3">
        <f>VLOOKUP(J1461,Aux_H_adj!$X$2:$Z$922,3,FALSE)</f>
        <v>26.3</v>
      </c>
      <c r="S1461" s="3">
        <f t="shared" si="200"/>
        <v>7.066479473280153</v>
      </c>
      <c r="T1461" s="3">
        <v>89.2</v>
      </c>
      <c r="U1461" s="23">
        <f t="shared" si="204"/>
        <v>27.06</v>
      </c>
      <c r="V1461" s="3">
        <f t="shared" si="201"/>
        <v>8.6134655201333761</v>
      </c>
      <c r="W1461" s="27">
        <f t="shared" si="205"/>
        <v>3.8999999999999998E-3</v>
      </c>
      <c r="X1461" s="27">
        <f t="shared" si="206"/>
        <v>5.7999999999999996E-3</v>
      </c>
      <c r="Y1461" s="3">
        <f>VLOOKUP(K1461,SSP!$B$2:$D$113,3,FALSE)</f>
        <v>0.47999999999999932</v>
      </c>
      <c r="Z1461" s="3">
        <f>EXP(Ferez!$B$8+Ferez!$B$9*LN(X1461)+Ferez!$B$10*LN(O1461)+Ferez!$B$11*LN(Y1461))</f>
        <v>8.4297954092321614</v>
      </c>
      <c r="AA1461" s="3">
        <f>EXP(Ferez!$C$8+Ferez!$C$9*LN(Z1461))</f>
        <v>3.6457468572132385</v>
      </c>
      <c r="AB1461" s="3">
        <f>Ferez!$D$8+Ferez!$D$9*Z1461+Ferez!$D$10*AA1461</f>
        <v>1.1061628392607228</v>
      </c>
      <c r="AC1461" s="3">
        <f t="shared" si="207"/>
        <v>13.181705105706122</v>
      </c>
      <c r="AD1461" s="3">
        <f>AC1461*Ferez!$D$19</f>
        <v>6.590852552853061</v>
      </c>
      <c r="AE1461" s="3">
        <f>(AD1461/1000)*(10000/Ferez!$D$21)</f>
        <v>0.16477131382132654</v>
      </c>
      <c r="AF1461" s="3">
        <f t="shared" si="208"/>
        <v>9.535958248492884</v>
      </c>
      <c r="AG1461" s="3">
        <f>AF1461*Ferez!$D$19</f>
        <v>4.767979124246442</v>
      </c>
      <c r="AH1461" s="3">
        <f>(AG1461/1000)*(10000/Ferez!$D$21)</f>
        <v>0.11919947810616104</v>
      </c>
      <c r="AI1461" s="3">
        <f>AE1461*Ferez!$D$20</f>
        <v>0.60416148401153058</v>
      </c>
    </row>
    <row r="1462" spans="1:35" x14ac:dyDescent="0.25">
      <c r="A1462" s="4">
        <v>2308</v>
      </c>
      <c r="B1462" s="21" t="s">
        <v>3522</v>
      </c>
      <c r="C1462" s="104">
        <v>6</v>
      </c>
      <c r="D1462" s="22" t="s">
        <v>3321</v>
      </c>
      <c r="E1462" s="100">
        <v>42719</v>
      </c>
      <c r="F1462" s="100">
        <v>44204</v>
      </c>
      <c r="G1462" s="105">
        <v>4.0999999999999996</v>
      </c>
      <c r="H1462" s="20" t="s">
        <v>3455</v>
      </c>
      <c r="I1462" s="20" t="s">
        <v>3457</v>
      </c>
      <c r="J1462" s="13">
        <v>4164</v>
      </c>
      <c r="K1462" t="s">
        <v>173</v>
      </c>
      <c r="L1462" t="s">
        <v>172</v>
      </c>
      <c r="M1462" s="20" t="str">
        <f t="shared" si="202"/>
        <v>S</v>
      </c>
      <c r="N1462" s="3">
        <v>8.3000000000000007</v>
      </c>
      <c r="O1462" s="23">
        <f t="shared" si="203"/>
        <v>5.98</v>
      </c>
      <c r="P1462" s="3">
        <v>22.6</v>
      </c>
      <c r="Q1462" s="3">
        <f>VLOOKUP(J1462,Aux_H_adj!$X$2:$Y$922,2,FALSE)</f>
        <v>16.100000000000001</v>
      </c>
      <c r="R1462" s="3">
        <f>VLOOKUP(J1462,Aux_H_adj!$X$2:$Z$922,3,FALSE)</f>
        <v>26.3</v>
      </c>
      <c r="S1462" s="3">
        <f t="shared" si="200"/>
        <v>7.1938034277536698</v>
      </c>
      <c r="T1462" s="3">
        <v>89.2</v>
      </c>
      <c r="U1462" s="23">
        <f t="shared" si="204"/>
        <v>27.55</v>
      </c>
      <c r="V1462" s="3">
        <f t="shared" si="201"/>
        <v>8.7694373643634336</v>
      </c>
      <c r="W1462" s="27">
        <f t="shared" si="205"/>
        <v>4.1000000000000003E-3</v>
      </c>
      <c r="X1462" s="27">
        <f t="shared" si="206"/>
        <v>6.0000000000000001E-3</v>
      </c>
      <c r="Y1462" s="3">
        <f>VLOOKUP(K1462,SSP!$B$2:$D$113,3,FALSE)</f>
        <v>0.47999999999999932</v>
      </c>
      <c r="Z1462" s="3">
        <f>EXP(Ferez!$B$8+Ferez!$B$9*LN(X1462)+Ferez!$B$10*LN(O1462)+Ferez!$B$11*LN(Y1462))</f>
        <v>8.7890182193406101</v>
      </c>
      <c r="AA1462" s="3">
        <f>EXP(Ferez!$C$8+Ferez!$C$9*LN(Z1462))</f>
        <v>3.7603950945627003</v>
      </c>
      <c r="AB1462" s="3">
        <f>Ferez!$D$8+Ferez!$D$9*Z1462+Ferez!$D$10*AA1462</f>
        <v>1.1404658661078924</v>
      </c>
      <c r="AC1462" s="3">
        <f t="shared" si="207"/>
        <v>13.689879180011202</v>
      </c>
      <c r="AD1462" s="3">
        <f>AC1462*Ferez!$D$19</f>
        <v>6.8449395900056009</v>
      </c>
      <c r="AE1462" s="3">
        <f>(AD1462/1000)*(10000/Ferez!$D$21)</f>
        <v>0.17112348975014002</v>
      </c>
      <c r="AF1462" s="3">
        <f t="shared" si="208"/>
        <v>9.929484085448502</v>
      </c>
      <c r="AG1462" s="3">
        <f>AF1462*Ferez!$D$19</f>
        <v>4.964742042724251</v>
      </c>
      <c r="AH1462" s="3">
        <f>(AG1462/1000)*(10000/Ferez!$D$21)</f>
        <v>0.12411855106810626</v>
      </c>
      <c r="AI1462" s="3">
        <f>AE1462*Ferez!$D$20</f>
        <v>0.62745279575051338</v>
      </c>
    </row>
    <row r="1463" spans="1:35" x14ac:dyDescent="0.25">
      <c r="A1463" s="4">
        <v>2309</v>
      </c>
      <c r="B1463" s="21" t="s">
        <v>3522</v>
      </c>
      <c r="C1463" s="104">
        <v>6</v>
      </c>
      <c r="D1463" s="22" t="s">
        <v>3321</v>
      </c>
      <c r="E1463" s="100">
        <v>42719</v>
      </c>
      <c r="F1463" s="100">
        <v>44204</v>
      </c>
      <c r="G1463" s="105">
        <v>4.0999999999999996</v>
      </c>
      <c r="H1463" s="20" t="s">
        <v>3455</v>
      </c>
      <c r="I1463" s="20" t="s">
        <v>3458</v>
      </c>
      <c r="J1463" s="13">
        <v>4164</v>
      </c>
      <c r="K1463" t="s">
        <v>173</v>
      </c>
      <c r="L1463" t="s">
        <v>172</v>
      </c>
      <c r="M1463" s="20" t="str">
        <f t="shared" si="202"/>
        <v>S</v>
      </c>
      <c r="N1463" s="3">
        <v>8.3000000000000007</v>
      </c>
      <c r="O1463" s="23">
        <f t="shared" si="203"/>
        <v>6.05</v>
      </c>
      <c r="P1463" s="3">
        <v>23.1</v>
      </c>
      <c r="Q1463" s="3">
        <f>VLOOKUP(J1463,Aux_H_adj!$X$2:$Y$922,2,FALSE)</f>
        <v>16.100000000000001</v>
      </c>
      <c r="R1463" s="3">
        <f>VLOOKUP(J1463,Aux_H_adj!$X$2:$Z$922,3,FALSE)</f>
        <v>26.3</v>
      </c>
      <c r="S1463" s="3">
        <f t="shared" si="200"/>
        <v>7.352958370845565</v>
      </c>
      <c r="T1463" s="3">
        <v>89.2</v>
      </c>
      <c r="U1463" s="23">
        <f t="shared" si="204"/>
        <v>28.16</v>
      </c>
      <c r="V1463" s="3">
        <f t="shared" si="201"/>
        <v>8.963606394935546</v>
      </c>
      <c r="W1463" s="27">
        <f t="shared" si="205"/>
        <v>4.1999999999999997E-3</v>
      </c>
      <c r="X1463" s="27">
        <f t="shared" si="206"/>
        <v>6.3E-3</v>
      </c>
      <c r="Y1463" s="3">
        <f>VLOOKUP(K1463,SSP!$B$2:$D$113,3,FALSE)</f>
        <v>0.47999999999999932</v>
      </c>
      <c r="Z1463" s="3">
        <f>EXP(Ferez!$B$8+Ferez!$B$9*LN(X1463)+Ferez!$B$10*LN(O1463)+Ferez!$B$11*LN(Y1463))</f>
        <v>9.3072725913156606</v>
      </c>
      <c r="AA1463" s="3">
        <f>EXP(Ferez!$C$8+Ferez!$C$9*LN(Z1463))</f>
        <v>3.9236948654680286</v>
      </c>
      <c r="AB1463" s="3">
        <f>Ferez!$D$8+Ferez!$D$9*Z1463+Ferez!$D$10*AA1463</f>
        <v>1.1901366301570859</v>
      </c>
      <c r="AC1463" s="3">
        <f t="shared" si="207"/>
        <v>14.421104086940776</v>
      </c>
      <c r="AD1463" s="3">
        <f>AC1463*Ferez!$D$19</f>
        <v>7.210552043470388</v>
      </c>
      <c r="AE1463" s="3">
        <f>(AD1463/1000)*(10000/Ferez!$D$21)</f>
        <v>0.18026380108675971</v>
      </c>
      <c r="AF1463" s="3">
        <f t="shared" si="208"/>
        <v>10.497409221472747</v>
      </c>
      <c r="AG1463" s="3">
        <f>AF1463*Ferez!$D$19</f>
        <v>5.2487046107363735</v>
      </c>
      <c r="AH1463" s="3">
        <f>(AG1463/1000)*(10000/Ferez!$D$21)</f>
        <v>0.13121761526840933</v>
      </c>
      <c r="AI1463" s="3">
        <f>AE1463*Ferez!$D$20</f>
        <v>0.66096727065145222</v>
      </c>
    </row>
    <row r="1464" spans="1:35" x14ac:dyDescent="0.25">
      <c r="A1464" s="4">
        <v>2310</v>
      </c>
      <c r="B1464" s="21" t="s">
        <v>3522</v>
      </c>
      <c r="C1464" s="104">
        <v>6</v>
      </c>
      <c r="D1464" s="22" t="s">
        <v>3321</v>
      </c>
      <c r="E1464" s="100">
        <v>42719</v>
      </c>
      <c r="F1464" s="100">
        <v>44204</v>
      </c>
      <c r="G1464" s="105">
        <v>4.0999999999999996</v>
      </c>
      <c r="H1464" s="20" t="s">
        <v>3455</v>
      </c>
      <c r="I1464" s="20" t="s">
        <v>3459</v>
      </c>
      <c r="J1464" s="13">
        <v>4164</v>
      </c>
      <c r="K1464" t="s">
        <v>173</v>
      </c>
      <c r="L1464" t="s">
        <v>172</v>
      </c>
      <c r="M1464" s="20" t="str">
        <f t="shared" si="202"/>
        <v>S</v>
      </c>
      <c r="N1464" s="3">
        <v>8.3000000000000007</v>
      </c>
      <c r="O1464" s="23">
        <f t="shared" si="203"/>
        <v>4.92</v>
      </c>
      <c r="P1464" s="3">
        <v>16.100000000000001</v>
      </c>
      <c r="Q1464" s="3">
        <f>VLOOKUP(J1464,Aux_H_adj!$X$2:$Y$922,2,FALSE)</f>
        <v>16.100000000000001</v>
      </c>
      <c r="R1464" s="3">
        <f>VLOOKUP(J1464,Aux_H_adj!$X$2:$Z$922,3,FALSE)</f>
        <v>26.3</v>
      </c>
      <c r="S1464" s="3">
        <f t="shared" si="200"/>
        <v>5.1247891675590305</v>
      </c>
      <c r="T1464" s="3">
        <v>89.2</v>
      </c>
      <c r="U1464" s="23">
        <f t="shared" si="204"/>
        <v>19.63</v>
      </c>
      <c r="V1464" s="3">
        <f t="shared" si="201"/>
        <v>6.2484230657878106</v>
      </c>
      <c r="W1464" s="27">
        <f t="shared" si="205"/>
        <v>2.0999999999999999E-3</v>
      </c>
      <c r="X1464" s="27">
        <f t="shared" si="206"/>
        <v>3.0999999999999999E-3</v>
      </c>
      <c r="Y1464" s="3">
        <f>VLOOKUP(K1464,SSP!$B$2:$D$113,3,FALSE)</f>
        <v>0.47999999999999932</v>
      </c>
      <c r="Z1464" s="3">
        <f>EXP(Ferez!$B$8+Ferez!$B$9*LN(X1464)+Ferez!$B$10*LN(O1464)+Ferez!$B$11*LN(Y1464))</f>
        <v>3.9036443294981975</v>
      </c>
      <c r="AA1464" s="3">
        <f>EXP(Ferez!$C$8+Ferez!$C$9*LN(Z1464))</f>
        <v>2.0592601718323658</v>
      </c>
      <c r="AB1464" s="3">
        <f>Ferez!$D$8+Ferez!$D$9*Z1464+Ferez!$D$10*AA1464</f>
        <v>0.68618787695618666</v>
      </c>
      <c r="AC1464" s="3">
        <f t="shared" si="207"/>
        <v>6.649092378286749</v>
      </c>
      <c r="AD1464" s="3">
        <f>AC1464*Ferez!$D$19</f>
        <v>3.3245461891433745</v>
      </c>
      <c r="AE1464" s="3">
        <f>(AD1464/1000)*(10000/Ferez!$D$21)</f>
        <v>8.3113654728584355E-2</v>
      </c>
      <c r="AF1464" s="3">
        <f t="shared" si="208"/>
        <v>4.5898322064543837</v>
      </c>
      <c r="AG1464" s="3">
        <f>AF1464*Ferez!$D$19</f>
        <v>2.2949161032271919</v>
      </c>
      <c r="AH1464" s="3">
        <f>(AG1464/1000)*(10000/Ferez!$D$21)</f>
        <v>5.7372902580679792E-2</v>
      </c>
      <c r="AI1464" s="3">
        <f>AE1464*Ferez!$D$20</f>
        <v>0.30475006733814264</v>
      </c>
    </row>
    <row r="1465" spans="1:35" x14ac:dyDescent="0.25">
      <c r="A1465" s="4">
        <v>2311</v>
      </c>
      <c r="B1465" s="21" t="s">
        <v>3522</v>
      </c>
      <c r="C1465" s="104">
        <v>6</v>
      </c>
      <c r="D1465" s="22" t="s">
        <v>3321</v>
      </c>
      <c r="E1465" s="100">
        <v>42719</v>
      </c>
      <c r="F1465" s="100">
        <v>44204</v>
      </c>
      <c r="G1465" s="105">
        <v>4.0999999999999996</v>
      </c>
      <c r="H1465" s="20" t="s">
        <v>3455</v>
      </c>
      <c r="I1465" s="20" t="s">
        <v>3460</v>
      </c>
      <c r="J1465" s="13">
        <v>4164</v>
      </c>
      <c r="K1465" t="s">
        <v>173</v>
      </c>
      <c r="L1465" t="s">
        <v>172</v>
      </c>
      <c r="M1465" s="20" t="str">
        <f t="shared" si="202"/>
        <v>S</v>
      </c>
      <c r="N1465" s="3">
        <v>8.3000000000000007</v>
      </c>
      <c r="O1465" s="23">
        <f t="shared" si="203"/>
        <v>5.34</v>
      </c>
      <c r="P1465" s="3">
        <v>18.399999999999999</v>
      </c>
      <c r="Q1465" s="3">
        <f>VLOOKUP(J1465,Aux_H_adj!$X$2:$Y$922,2,FALSE)</f>
        <v>16.100000000000001</v>
      </c>
      <c r="R1465" s="3">
        <f>VLOOKUP(J1465,Aux_H_adj!$X$2:$Z$922,3,FALSE)</f>
        <v>26.3</v>
      </c>
      <c r="S1465" s="3">
        <f t="shared" si="200"/>
        <v>5.856901905781748</v>
      </c>
      <c r="T1465" s="3">
        <v>89.2</v>
      </c>
      <c r="U1465" s="23">
        <f t="shared" si="204"/>
        <v>22.43</v>
      </c>
      <c r="V1465" s="3">
        <f t="shared" si="201"/>
        <v>7.1396907471024251</v>
      </c>
      <c r="W1465" s="27">
        <f t="shared" si="205"/>
        <v>2.7000000000000001E-3</v>
      </c>
      <c r="X1465" s="27">
        <f t="shared" si="206"/>
        <v>4.0000000000000001E-3</v>
      </c>
      <c r="Y1465" s="3">
        <f>VLOOKUP(K1465,SSP!$B$2:$D$113,3,FALSE)</f>
        <v>0.47999999999999932</v>
      </c>
      <c r="Z1465" s="3">
        <f>EXP(Ferez!$B$8+Ferez!$B$9*LN(X1465)+Ferez!$B$10*LN(O1465)+Ferez!$B$11*LN(Y1465))</f>
        <v>5.3737677847304575</v>
      </c>
      <c r="AA1465" s="3">
        <f>EXP(Ferez!$C$8+Ferez!$C$9*LN(Z1465))</f>
        <v>2.6103760554894517</v>
      </c>
      <c r="AB1465" s="3">
        <f>Ferez!$D$8+Ferez!$D$9*Z1465+Ferez!$D$10*AA1465</f>
        <v>0.819510551695393</v>
      </c>
      <c r="AC1465" s="3">
        <f t="shared" si="207"/>
        <v>8.8036543919153019</v>
      </c>
      <c r="AD1465" s="3">
        <f>AC1465*Ferez!$D$19</f>
        <v>4.4018271959576509</v>
      </c>
      <c r="AE1465" s="3">
        <f>(AD1465/1000)*(10000/Ferez!$D$21)</f>
        <v>0.11004567989894128</v>
      </c>
      <c r="AF1465" s="3">
        <f t="shared" si="208"/>
        <v>6.1932783364258501</v>
      </c>
      <c r="AG1465" s="3">
        <f>AF1465*Ferez!$D$19</f>
        <v>3.0966391682129251</v>
      </c>
      <c r="AH1465" s="3">
        <f>(AG1465/1000)*(10000/Ferez!$D$21)</f>
        <v>7.7415979205323129E-2</v>
      </c>
      <c r="AI1465" s="3">
        <f>AE1465*Ferez!$D$20</f>
        <v>0.403500826296118</v>
      </c>
    </row>
    <row r="1466" spans="1:35" x14ac:dyDescent="0.25">
      <c r="A1466" s="4">
        <v>2312</v>
      </c>
      <c r="B1466" s="21" t="s">
        <v>3522</v>
      </c>
      <c r="C1466" s="104">
        <v>6</v>
      </c>
      <c r="D1466" s="22" t="s">
        <v>3321</v>
      </c>
      <c r="E1466" s="100">
        <v>42719</v>
      </c>
      <c r="F1466" s="100">
        <v>44204</v>
      </c>
      <c r="G1466" s="105">
        <v>4.0999999999999996</v>
      </c>
      <c r="H1466" s="20" t="s">
        <v>3455</v>
      </c>
      <c r="I1466" s="20" t="s">
        <v>3461</v>
      </c>
      <c r="J1466" s="13">
        <v>4164</v>
      </c>
      <c r="K1466" t="s">
        <v>173</v>
      </c>
      <c r="L1466" t="s">
        <v>172</v>
      </c>
      <c r="M1466" s="20" t="str">
        <f t="shared" si="202"/>
        <v>S</v>
      </c>
      <c r="N1466" s="3">
        <v>8.3000000000000007</v>
      </c>
      <c r="O1466" s="23">
        <f t="shared" si="203"/>
        <v>8.3000000000000007</v>
      </c>
      <c r="P1466" s="3">
        <v>26.3</v>
      </c>
      <c r="Q1466" s="3">
        <f>VLOOKUP(J1466,Aux_H_adj!$X$2:$Y$922,2,FALSE)</f>
        <v>16.100000000000001</v>
      </c>
      <c r="R1466" s="3">
        <f>VLOOKUP(J1466,Aux_H_adj!$X$2:$Z$922,3,FALSE)</f>
        <v>26.3</v>
      </c>
      <c r="S1466" s="3">
        <f t="shared" si="200"/>
        <v>8.3715500066336954</v>
      </c>
      <c r="T1466" s="3">
        <v>89.2</v>
      </c>
      <c r="U1466" s="23">
        <f t="shared" si="204"/>
        <v>32.06</v>
      </c>
      <c r="V1466" s="3">
        <f t="shared" si="201"/>
        <v>10.20501495105233</v>
      </c>
      <c r="W1466" s="27">
        <f t="shared" si="205"/>
        <v>5.4999999999999997E-3</v>
      </c>
      <c r="X1466" s="27">
        <f t="shared" si="206"/>
        <v>8.2000000000000007E-3</v>
      </c>
      <c r="Y1466" s="3">
        <f>VLOOKUP(K1466,SSP!$B$2:$D$113,3,FALSE)</f>
        <v>0.47999999999999932</v>
      </c>
      <c r="Z1466" s="3">
        <f>EXP(Ferez!$B$8+Ferez!$B$9*LN(X1466)+Ferez!$B$10*LN(O1466)+Ferez!$B$11*LN(Y1466))</f>
        <v>16.181713587405842</v>
      </c>
      <c r="AA1466" s="3">
        <f>EXP(Ferez!$C$8+Ferez!$C$9*LN(Z1466))</f>
        <v>5.9144989730159878</v>
      </c>
      <c r="AB1466" s="3">
        <f>Ferez!$D$8+Ferez!$D$9*Z1466+Ferez!$D$10*AA1466</f>
        <v>1.8641144869333539</v>
      </c>
      <c r="AC1466" s="3">
        <f t="shared" si="207"/>
        <v>23.960327047355182</v>
      </c>
      <c r="AD1466" s="3">
        <f>AC1466*Ferez!$D$19</f>
        <v>11.980163523677591</v>
      </c>
      <c r="AE1466" s="3">
        <f>(AD1466/1000)*(10000/Ferez!$D$21)</f>
        <v>0.29950408809193979</v>
      </c>
      <c r="AF1466" s="3">
        <f t="shared" si="208"/>
        <v>18.045828074339195</v>
      </c>
      <c r="AG1466" s="3">
        <f>AF1466*Ferez!$D$19</f>
        <v>9.0229140371695973</v>
      </c>
      <c r="AH1466" s="3">
        <f>(AG1466/1000)*(10000/Ferez!$D$21)</f>
        <v>0.22557285092923993</v>
      </c>
      <c r="AI1466" s="3">
        <f>AE1466*Ferez!$D$20</f>
        <v>1.0981816563371125</v>
      </c>
    </row>
    <row r="1467" spans="1:35" x14ac:dyDescent="0.25">
      <c r="A1467" s="4">
        <v>2320</v>
      </c>
      <c r="B1467" s="21" t="s">
        <v>3522</v>
      </c>
      <c r="C1467" s="104">
        <v>6</v>
      </c>
      <c r="D1467" s="22" t="s">
        <v>3321</v>
      </c>
      <c r="E1467" s="100">
        <v>42719</v>
      </c>
      <c r="F1467" s="100">
        <v>44204</v>
      </c>
      <c r="G1467" s="105">
        <v>4.0999999999999996</v>
      </c>
      <c r="H1467" s="20" t="s">
        <v>3471</v>
      </c>
      <c r="I1467" s="20" t="s">
        <v>3472</v>
      </c>
      <c r="J1467" s="13">
        <v>4165</v>
      </c>
      <c r="K1467" t="s">
        <v>12</v>
      </c>
      <c r="L1467" t="s">
        <v>30</v>
      </c>
      <c r="M1467" s="20" t="str">
        <f t="shared" si="202"/>
        <v>S</v>
      </c>
      <c r="N1467" s="3">
        <v>5.9</v>
      </c>
      <c r="O1467" s="23">
        <f t="shared" si="203"/>
        <v>4.26</v>
      </c>
      <c r="P1467" s="3">
        <v>13</v>
      </c>
      <c r="Q1467" s="3">
        <f>VLOOKUP(J1467,Aux_H_adj!$X$2:$Y$922,2,FALSE)</f>
        <v>11.4</v>
      </c>
      <c r="R1467" s="3">
        <f>VLOOKUP(J1467,Aux_H_adj!$X$2:$Z$922,3,FALSE)</f>
        <v>13.2</v>
      </c>
      <c r="S1467" s="3">
        <f t="shared" si="200"/>
        <v>4.1380285203892786</v>
      </c>
      <c r="T1467" s="3">
        <v>33.299999999999997</v>
      </c>
      <c r="U1467" s="23">
        <f t="shared" si="204"/>
        <v>15.85</v>
      </c>
      <c r="V1467" s="3">
        <f t="shared" si="201"/>
        <v>5.0452116960130819</v>
      </c>
      <c r="W1467" s="27">
        <f t="shared" si="205"/>
        <v>1.2999999999999999E-3</v>
      </c>
      <c r="X1467" s="27">
        <f t="shared" si="206"/>
        <v>2E-3</v>
      </c>
      <c r="Y1467" s="3">
        <f>VLOOKUP(K1467,SSP!$B$2:$D$113,3,FALSE)</f>
        <v>0.7000000000000004</v>
      </c>
      <c r="Z1467" s="3">
        <f>EXP(Ferez!$B$8+Ferez!$B$9*LN(X1467)+Ferez!$B$10*LN(O1467)+Ferez!$B$11*LN(Y1467))</f>
        <v>3.3034598167385121</v>
      </c>
      <c r="AA1467" s="3">
        <f>EXP(Ferez!$C$8+Ferez!$C$9*LN(Z1467))</f>
        <v>1.8193551944096811</v>
      </c>
      <c r="AB1467" s="3">
        <f>Ferez!$D$8+Ferez!$D$9*Z1467+Ferez!$D$10*AA1467</f>
        <v>0.63304378719500165</v>
      </c>
      <c r="AC1467" s="3">
        <f t="shared" si="207"/>
        <v>5.7558587983431941</v>
      </c>
      <c r="AD1467" s="3">
        <f>AC1467*Ferez!$D$19</f>
        <v>2.8779293991715971</v>
      </c>
      <c r="AE1467" s="3">
        <f>(AD1467/1000)*(10000/Ferez!$D$21)</f>
        <v>7.1948234979289927E-2</v>
      </c>
      <c r="AF1467" s="3">
        <f t="shared" si="208"/>
        <v>3.936503603933514</v>
      </c>
      <c r="AG1467" s="3">
        <f>AF1467*Ferez!$D$19</f>
        <v>1.968251801966757</v>
      </c>
      <c r="AH1467" s="3">
        <f>(AG1467/1000)*(10000/Ferez!$D$21)</f>
        <v>4.920629504916893E-2</v>
      </c>
      <c r="AI1467" s="3">
        <f>AE1467*Ferez!$D$20</f>
        <v>0.26381019492406305</v>
      </c>
    </row>
    <row r="1468" spans="1:35" x14ac:dyDescent="0.25">
      <c r="A1468" s="4">
        <v>2321</v>
      </c>
      <c r="B1468" s="21" t="s">
        <v>3522</v>
      </c>
      <c r="C1468" s="104">
        <v>6</v>
      </c>
      <c r="D1468" s="22" t="s">
        <v>3321</v>
      </c>
      <c r="E1468" s="100">
        <v>42719</v>
      </c>
      <c r="F1468" s="100">
        <v>44204</v>
      </c>
      <c r="G1468" s="105">
        <v>4.0999999999999996</v>
      </c>
      <c r="H1468" s="20" t="s">
        <v>3471</v>
      </c>
      <c r="I1468" s="20" t="s">
        <v>3473</v>
      </c>
      <c r="J1468" s="13">
        <v>4165</v>
      </c>
      <c r="K1468" t="s">
        <v>12</v>
      </c>
      <c r="L1468" t="s">
        <v>30</v>
      </c>
      <c r="M1468" s="20" t="str">
        <f t="shared" si="202"/>
        <v>S</v>
      </c>
      <c r="N1468" s="3">
        <v>5.9</v>
      </c>
      <c r="O1468" s="23">
        <f t="shared" si="203"/>
        <v>3.85</v>
      </c>
      <c r="P1468" s="3">
        <v>11.4</v>
      </c>
      <c r="Q1468" s="3">
        <f>VLOOKUP(J1468,Aux_H_adj!$X$2:$Y$922,2,FALSE)</f>
        <v>11.4</v>
      </c>
      <c r="R1468" s="3">
        <f>VLOOKUP(J1468,Aux_H_adj!$X$2:$Z$922,3,FALSE)</f>
        <v>13.2</v>
      </c>
      <c r="S1468" s="3">
        <f t="shared" si="200"/>
        <v>3.6287327024952138</v>
      </c>
      <c r="T1468" s="3">
        <v>33.299999999999997</v>
      </c>
      <c r="U1468" s="23">
        <f t="shared" si="204"/>
        <v>13.9</v>
      </c>
      <c r="V1468" s="3">
        <f t="shared" si="201"/>
        <v>4.4245074179546906</v>
      </c>
      <c r="W1468" s="27">
        <f t="shared" si="205"/>
        <v>1E-3</v>
      </c>
      <c r="X1468" s="27">
        <f t="shared" si="206"/>
        <v>1.5E-3</v>
      </c>
      <c r="Y1468" s="3">
        <f>VLOOKUP(K1468,SSP!$B$2:$D$113,3,FALSE)</f>
        <v>0.7000000000000004</v>
      </c>
      <c r="Z1468" s="3">
        <f>EXP(Ferez!$B$8+Ferez!$B$9*LN(X1468)+Ferez!$B$10*LN(O1468)+Ferez!$B$11*LN(Y1468))</f>
        <v>2.2837780735721949</v>
      </c>
      <c r="AA1468" s="3">
        <f>EXP(Ferez!$C$8+Ferez!$C$9*LN(Z1468))</f>
        <v>1.3834659620163905</v>
      </c>
      <c r="AB1468" s="3">
        <f>Ferez!$D$8+Ferez!$D$9*Z1468+Ferez!$D$10*AA1468</f>
        <v>0.54519510558506246</v>
      </c>
      <c r="AC1468" s="3">
        <f t="shared" si="207"/>
        <v>4.2124391411736477</v>
      </c>
      <c r="AD1468" s="3">
        <f>AC1468*Ferez!$D$19</f>
        <v>2.1062195705868239</v>
      </c>
      <c r="AE1468" s="3">
        <f>(AD1468/1000)*(10000/Ferez!$D$21)</f>
        <v>5.2655489264670591E-2</v>
      </c>
      <c r="AF1468" s="3">
        <f t="shared" si="208"/>
        <v>2.8289731791572574</v>
      </c>
      <c r="AG1468" s="3">
        <f>AF1468*Ferez!$D$19</f>
        <v>1.4144865895786287</v>
      </c>
      <c r="AH1468" s="3">
        <f>(AG1468/1000)*(10000/Ferez!$D$21)</f>
        <v>3.5362164739465719E-2</v>
      </c>
      <c r="AI1468" s="3">
        <f>AE1468*Ferez!$D$20</f>
        <v>0.19307012730379217</v>
      </c>
    </row>
    <row r="1469" spans="1:35" x14ac:dyDescent="0.25">
      <c r="A1469" s="4">
        <v>2322</v>
      </c>
      <c r="B1469" s="21" t="s">
        <v>3522</v>
      </c>
      <c r="C1469" s="104">
        <v>6</v>
      </c>
      <c r="D1469" s="22" t="s">
        <v>3321</v>
      </c>
      <c r="E1469" s="100">
        <v>42719</v>
      </c>
      <c r="F1469" s="100">
        <v>44204</v>
      </c>
      <c r="G1469" s="105">
        <v>4.0999999999999996</v>
      </c>
      <c r="H1469" s="20" t="s">
        <v>3471</v>
      </c>
      <c r="I1469" s="20" t="s">
        <v>3474</v>
      </c>
      <c r="J1469" s="13">
        <v>4165</v>
      </c>
      <c r="K1469" t="s">
        <v>12</v>
      </c>
      <c r="L1469" t="s">
        <v>30</v>
      </c>
      <c r="M1469" s="20" t="str">
        <f t="shared" si="202"/>
        <v>S</v>
      </c>
      <c r="N1469" s="3">
        <v>5.9</v>
      </c>
      <c r="O1469" s="23">
        <f t="shared" si="203"/>
        <v>5.9</v>
      </c>
      <c r="P1469" s="3">
        <v>13.2</v>
      </c>
      <c r="Q1469" s="3">
        <f>VLOOKUP(J1469,Aux_H_adj!$X$2:$Y$922,2,FALSE)</f>
        <v>11.4</v>
      </c>
      <c r="R1469" s="3">
        <f>VLOOKUP(J1469,Aux_H_adj!$X$2:$Z$922,3,FALSE)</f>
        <v>13.2</v>
      </c>
      <c r="S1469" s="3">
        <f t="shared" si="200"/>
        <v>4.2016904976260365</v>
      </c>
      <c r="T1469" s="3">
        <v>33.299999999999997</v>
      </c>
      <c r="U1469" s="23">
        <f t="shared" si="204"/>
        <v>16.09</v>
      </c>
      <c r="V1469" s="3">
        <f t="shared" si="201"/>
        <v>5.1216060686971918</v>
      </c>
      <c r="W1469" s="27">
        <f t="shared" si="205"/>
        <v>1.4E-3</v>
      </c>
      <c r="X1469" s="27">
        <f t="shared" si="206"/>
        <v>2.0999999999999999E-3</v>
      </c>
      <c r="Y1469" s="3">
        <f>VLOOKUP(K1469,SSP!$B$2:$D$113,3,FALSE)</f>
        <v>0.7000000000000004</v>
      </c>
      <c r="Z1469" s="3">
        <f>EXP(Ferez!$B$8+Ferez!$B$9*LN(X1469)+Ferez!$B$10*LN(O1469)+Ferez!$B$11*LN(Y1469))</f>
        <v>4.7313413395128912</v>
      </c>
      <c r="AA1469" s="3">
        <f>EXP(Ferez!$C$8+Ferez!$C$9*LN(Z1469))</f>
        <v>2.3750684579825867</v>
      </c>
      <c r="AB1469" s="3">
        <f>Ferez!$D$8+Ferez!$D$9*Z1469+Ferez!$D$10*AA1469</f>
        <v>0.76077389572622212</v>
      </c>
      <c r="AC1469" s="3">
        <f t="shared" si="207"/>
        <v>7.8671836932217003</v>
      </c>
      <c r="AD1469" s="3">
        <f>AC1469*Ferez!$D$19</f>
        <v>3.9335918466108502</v>
      </c>
      <c r="AE1469" s="3">
        <f>(AD1469/1000)*(10000/Ferez!$D$21)</f>
        <v>9.8339796165271248E-2</v>
      </c>
      <c r="AF1469" s="3">
        <f t="shared" si="208"/>
        <v>5.4921152352391136</v>
      </c>
      <c r="AG1469" s="3">
        <f>AF1469*Ferez!$D$19</f>
        <v>2.7460576176195568</v>
      </c>
      <c r="AH1469" s="3">
        <f>(AG1469/1000)*(10000/Ferez!$D$21)</f>
        <v>6.8651440440488917E-2</v>
      </c>
      <c r="AI1469" s="3">
        <f>AE1469*Ferez!$D$20</f>
        <v>0.36057925260599455</v>
      </c>
    </row>
    <row r="1470" spans="1:35" x14ac:dyDescent="0.25">
      <c r="A1470" s="4">
        <v>2323</v>
      </c>
      <c r="B1470" s="21" t="s">
        <v>3522</v>
      </c>
      <c r="C1470" s="104">
        <v>6</v>
      </c>
      <c r="D1470" s="22" t="s">
        <v>3321</v>
      </c>
      <c r="E1470" s="100">
        <v>42719</v>
      </c>
      <c r="F1470" s="100">
        <v>44204</v>
      </c>
      <c r="G1470" s="105">
        <v>4.0999999999999996</v>
      </c>
      <c r="H1470" s="20" t="s">
        <v>3475</v>
      </c>
      <c r="I1470" s="20" t="s">
        <v>3476</v>
      </c>
      <c r="J1470" s="13">
        <v>4166</v>
      </c>
      <c r="K1470" t="s">
        <v>9</v>
      </c>
      <c r="L1470" t="s">
        <v>232</v>
      </c>
      <c r="M1470" s="20" t="str">
        <f t="shared" si="202"/>
        <v>S</v>
      </c>
      <c r="N1470" s="3">
        <v>7.9</v>
      </c>
      <c r="O1470" s="23">
        <f t="shared" si="203"/>
        <v>7.9</v>
      </c>
      <c r="P1470" s="3">
        <v>35.6</v>
      </c>
      <c r="Q1470" s="3">
        <f>VLOOKUP(J1470,Aux_H_adj!$X$2:$Y$922,2,FALSE)</f>
        <v>15.2</v>
      </c>
      <c r="R1470" s="3">
        <f>VLOOKUP(J1470,Aux_H_adj!$X$2:$Z$922,3,FALSE)</f>
        <v>35.6</v>
      </c>
      <c r="S1470" s="3">
        <f t="shared" si="200"/>
        <v>11.331831948142948</v>
      </c>
      <c r="T1470" s="3">
        <v>50.4</v>
      </c>
      <c r="U1470" s="23">
        <f t="shared" si="204"/>
        <v>43.4</v>
      </c>
      <c r="V1470" s="3">
        <f t="shared" si="201"/>
        <v>13.814649060376516</v>
      </c>
      <c r="W1470" s="27">
        <f t="shared" si="205"/>
        <v>1.01E-2</v>
      </c>
      <c r="X1470" s="27">
        <f t="shared" si="206"/>
        <v>1.4999999999999999E-2</v>
      </c>
      <c r="Y1470" s="3">
        <f>VLOOKUP(K1470,SSP!$B$2:$D$113,3,FALSE)</f>
        <v>0.76000000000000079</v>
      </c>
      <c r="Z1470" s="3">
        <f>EXP(Ferez!$B$8+Ferez!$B$9*LN(X1470)+Ferez!$B$10*LN(O1470)+Ferez!$B$11*LN(Y1470))</f>
        <v>43.675841930815118</v>
      </c>
      <c r="AA1470" s="3">
        <f>EXP(Ferez!$C$8+Ferez!$C$9*LN(Z1470))</f>
        <v>12.355714700608837</v>
      </c>
      <c r="AB1470" s="3">
        <f>Ferez!$D$8+Ferez!$D$9*Z1470+Ferez!$D$10*AA1470</f>
        <v>4.6908055944230735</v>
      </c>
      <c r="AC1470" s="3">
        <f t="shared" si="207"/>
        <v>60.722362225847029</v>
      </c>
      <c r="AD1470" s="3">
        <f>AC1470*Ferez!$D$19</f>
        <v>30.361181112923514</v>
      </c>
      <c r="AE1470" s="3">
        <f>(AD1470/1000)*(10000/Ferez!$D$21)</f>
        <v>0.75902952782308786</v>
      </c>
      <c r="AF1470" s="3">
        <f t="shared" si="208"/>
        <v>48.366647525238193</v>
      </c>
      <c r="AG1470" s="3">
        <f>AF1470*Ferez!$D$19</f>
        <v>24.183323762619096</v>
      </c>
      <c r="AH1470" s="3">
        <f>(AG1470/1000)*(10000/Ferez!$D$21)</f>
        <v>0.60458309406547739</v>
      </c>
      <c r="AI1470" s="3">
        <f>AE1470*Ferez!$D$20</f>
        <v>2.7831082686846553</v>
      </c>
    </row>
    <row r="1471" spans="1:35" x14ac:dyDescent="0.25">
      <c r="A1471" s="4">
        <v>2324</v>
      </c>
      <c r="B1471" s="21" t="s">
        <v>3522</v>
      </c>
      <c r="C1471" s="104">
        <v>6</v>
      </c>
      <c r="D1471" s="22" t="s">
        <v>3321</v>
      </c>
      <c r="E1471" s="100">
        <v>42719</v>
      </c>
      <c r="F1471" s="100">
        <v>44204</v>
      </c>
      <c r="G1471" s="105">
        <v>4.0999999999999996</v>
      </c>
      <c r="H1471" s="20" t="s">
        <v>3475</v>
      </c>
      <c r="I1471" s="20" t="s">
        <v>3477</v>
      </c>
      <c r="J1471" s="13">
        <v>4166</v>
      </c>
      <c r="K1471" t="s">
        <v>9</v>
      </c>
      <c r="L1471" t="s">
        <v>232</v>
      </c>
      <c r="M1471" s="20" t="str">
        <f t="shared" si="202"/>
        <v>S</v>
      </c>
      <c r="N1471" s="3">
        <v>7.9</v>
      </c>
      <c r="O1471" s="23">
        <f t="shared" si="203"/>
        <v>4.74</v>
      </c>
      <c r="P1471" s="3">
        <v>15.2</v>
      </c>
      <c r="Q1471" s="3">
        <f>VLOOKUP(J1471,Aux_H_adj!$X$2:$Y$922,2,FALSE)</f>
        <v>15.2</v>
      </c>
      <c r="R1471" s="3">
        <f>VLOOKUP(J1471,Aux_H_adj!$X$2:$Z$922,3,FALSE)</f>
        <v>35.6</v>
      </c>
      <c r="S1471" s="3">
        <f t="shared" si="200"/>
        <v>4.8383102699936185</v>
      </c>
      <c r="T1471" s="3">
        <v>50.4</v>
      </c>
      <c r="U1471" s="23">
        <f t="shared" si="204"/>
        <v>18.53</v>
      </c>
      <c r="V1471" s="3">
        <f t="shared" si="201"/>
        <v>5.8982821909856415</v>
      </c>
      <c r="W1471" s="27">
        <f t="shared" si="205"/>
        <v>1.8E-3</v>
      </c>
      <c r="X1471" s="27">
        <f t="shared" si="206"/>
        <v>2.7000000000000001E-3</v>
      </c>
      <c r="Y1471" s="3">
        <f>VLOOKUP(K1471,SSP!$B$2:$D$113,3,FALSE)</f>
        <v>0.76000000000000079</v>
      </c>
      <c r="Z1471" s="3">
        <f>EXP(Ferez!$B$8+Ferez!$B$9*LN(X1471)+Ferez!$B$10*LN(O1471)+Ferez!$B$11*LN(Y1471))</f>
        <v>5.2871005419160273</v>
      </c>
      <c r="AA1471" s="3">
        <f>EXP(Ferez!$C$8+Ferez!$C$9*LN(Z1471))</f>
        <v>2.5790738906144863</v>
      </c>
      <c r="AB1471" s="3">
        <f>Ferez!$D$8+Ferez!$D$9*Z1471+Ferez!$D$10*AA1471</f>
        <v>0.8115484868123094</v>
      </c>
      <c r="AC1471" s="3">
        <f t="shared" si="207"/>
        <v>8.6777229193428234</v>
      </c>
      <c r="AD1471" s="3">
        <f>AC1471*Ferez!$D$19</f>
        <v>4.3388614596714117</v>
      </c>
      <c r="AE1471" s="3">
        <f>(AD1471/1000)*(10000/Ferez!$D$21)</f>
        <v>0.10847153649178529</v>
      </c>
      <c r="AF1471" s="3">
        <f t="shared" si="208"/>
        <v>6.098649028728337</v>
      </c>
      <c r="AG1471" s="3">
        <f>AF1471*Ferez!$D$19</f>
        <v>3.0493245143641685</v>
      </c>
      <c r="AH1471" s="3">
        <f>(AG1471/1000)*(10000/Ferez!$D$21)</f>
        <v>7.623311285910421E-2</v>
      </c>
      <c r="AI1471" s="3">
        <f>AE1471*Ferez!$D$20</f>
        <v>0.39772896713654604</v>
      </c>
    </row>
    <row r="1472" spans="1:35" x14ac:dyDescent="0.25">
      <c r="A1472" s="4">
        <v>2325</v>
      </c>
      <c r="B1472" s="21" t="s">
        <v>3522</v>
      </c>
      <c r="C1472" s="104">
        <v>6</v>
      </c>
      <c r="D1472" s="22" t="s">
        <v>3321</v>
      </c>
      <c r="E1472" s="100">
        <v>42719</v>
      </c>
      <c r="F1472" s="100">
        <v>44204</v>
      </c>
      <c r="G1472" s="105">
        <v>4.0999999999999996</v>
      </c>
      <c r="H1472" s="20" t="s">
        <v>3478</v>
      </c>
      <c r="I1472" s="20" t="s">
        <v>3479</v>
      </c>
      <c r="J1472" s="13">
        <v>4167</v>
      </c>
      <c r="K1472" t="s">
        <v>79</v>
      </c>
      <c r="L1472" t="s">
        <v>78</v>
      </c>
      <c r="M1472" s="20" t="str">
        <f t="shared" si="202"/>
        <v>S</v>
      </c>
      <c r="N1472" s="3">
        <v>7</v>
      </c>
      <c r="O1472" s="23">
        <f t="shared" si="203"/>
        <v>6.94</v>
      </c>
      <c r="P1472" s="3">
        <v>30.8</v>
      </c>
      <c r="Q1472" s="3">
        <f>VLOOKUP(J1472,Aux_H_adj!$X$2:$Y$922,2,FALSE)</f>
        <v>24.7</v>
      </c>
      <c r="R1472" s="3">
        <f>VLOOKUP(J1472,Aux_H_adj!$X$2:$Z$922,3,FALSE)</f>
        <v>38.799999999999997</v>
      </c>
      <c r="S1472" s="3">
        <f t="shared" si="200"/>
        <v>9.8039444944607528</v>
      </c>
      <c r="T1472" s="3">
        <v>90</v>
      </c>
      <c r="U1472" s="23">
        <f t="shared" si="204"/>
        <v>37.549999999999997</v>
      </c>
      <c r="V1472" s="3">
        <f t="shared" si="201"/>
        <v>11.952536226201339</v>
      </c>
      <c r="W1472" s="27">
        <f t="shared" si="205"/>
        <v>7.4999999999999997E-3</v>
      </c>
      <c r="X1472" s="27">
        <f t="shared" si="206"/>
        <v>1.12E-2</v>
      </c>
      <c r="Y1472" s="3">
        <f>VLOOKUP(K1472,SSP!$B$2:$D$113,3,FALSE)</f>
        <v>0.31000000000000155</v>
      </c>
      <c r="Z1472" s="3">
        <f>EXP(Ferez!$B$8+Ferez!$B$9*LN(X1472)+Ferez!$B$10*LN(O1472)+Ferez!$B$11*LN(Y1472))</f>
        <v>11.699099511009722</v>
      </c>
      <c r="AA1472" s="3">
        <f>EXP(Ferez!$C$8+Ferez!$C$9*LN(Z1472))</f>
        <v>4.6493806869638972</v>
      </c>
      <c r="AB1472" s="3">
        <f>Ferez!$D$8+Ferez!$D$9*Z1472+Ferez!$D$10*AA1472</f>
        <v>1.4217866280192788</v>
      </c>
      <c r="AC1472" s="3">
        <f t="shared" si="207"/>
        <v>17.770266825992898</v>
      </c>
      <c r="AD1472" s="3">
        <f>AC1472*Ferez!$D$19</f>
        <v>8.8851334129964492</v>
      </c>
      <c r="AE1472" s="3">
        <f>(AD1472/1000)*(10000/Ferez!$D$21)</f>
        <v>0.22212833532491125</v>
      </c>
      <c r="AF1472" s="3">
        <f t="shared" si="208"/>
        <v>13.120886139029</v>
      </c>
      <c r="AG1472" s="3">
        <f>AF1472*Ferez!$D$19</f>
        <v>6.5604430695145002</v>
      </c>
      <c r="AH1472" s="3">
        <f>(AG1472/1000)*(10000/Ferez!$D$21)</f>
        <v>0.1640110767378625</v>
      </c>
      <c r="AI1472" s="3">
        <f>AE1472*Ferez!$D$20</f>
        <v>0.8144705628580079</v>
      </c>
    </row>
    <row r="1473" spans="1:35" x14ac:dyDescent="0.25">
      <c r="A1473" s="4">
        <v>2326</v>
      </c>
      <c r="B1473" s="21" t="s">
        <v>3522</v>
      </c>
      <c r="C1473" s="104">
        <v>6</v>
      </c>
      <c r="D1473" s="22" t="s">
        <v>3321</v>
      </c>
      <c r="E1473" s="100">
        <v>42719</v>
      </c>
      <c r="F1473" s="100">
        <v>44204</v>
      </c>
      <c r="G1473" s="105">
        <v>4.0999999999999996</v>
      </c>
      <c r="H1473" s="20" t="s">
        <v>3478</v>
      </c>
      <c r="I1473" s="20" t="s">
        <v>3480</v>
      </c>
      <c r="J1473" s="13">
        <v>4167</v>
      </c>
      <c r="K1473" t="s">
        <v>79</v>
      </c>
      <c r="L1473" t="s">
        <v>78</v>
      </c>
      <c r="M1473" s="20" t="str">
        <f t="shared" si="202"/>
        <v>S</v>
      </c>
      <c r="N1473" s="3">
        <v>7</v>
      </c>
      <c r="O1473" s="23">
        <f t="shared" si="203"/>
        <v>6.34</v>
      </c>
      <c r="P1473" s="3">
        <v>25.4</v>
      </c>
      <c r="Q1473" s="3">
        <f>VLOOKUP(J1473,Aux_H_adj!$X$2:$Y$922,2,FALSE)</f>
        <v>24.7</v>
      </c>
      <c r="R1473" s="3">
        <f>VLOOKUP(J1473,Aux_H_adj!$X$2:$Z$922,3,FALSE)</f>
        <v>38.799999999999997</v>
      </c>
      <c r="S1473" s="3">
        <f t="shared" si="200"/>
        <v>8.0850711090682825</v>
      </c>
      <c r="T1473" s="3">
        <v>90</v>
      </c>
      <c r="U1473" s="23">
        <f t="shared" si="204"/>
        <v>30.97</v>
      </c>
      <c r="V1473" s="3">
        <f t="shared" si="201"/>
        <v>9.8580571751119965</v>
      </c>
      <c r="W1473" s="27">
        <f t="shared" si="205"/>
        <v>5.1000000000000004E-3</v>
      </c>
      <c r="X1473" s="27">
        <f t="shared" si="206"/>
        <v>7.6E-3</v>
      </c>
      <c r="Y1473" s="3">
        <f>VLOOKUP(K1473,SSP!$B$2:$D$113,3,FALSE)</f>
        <v>0.31000000000000155</v>
      </c>
      <c r="Z1473" s="3">
        <f>EXP(Ferez!$B$8+Ferez!$B$9*LN(X1473)+Ferez!$B$10*LN(O1473)+Ferez!$B$11*LN(Y1473))</f>
        <v>7.4346961046121827</v>
      </c>
      <c r="AA1473" s="3">
        <f>EXP(Ferez!$C$8+Ferez!$C$9*LN(Z1473))</f>
        <v>3.3213085030837717</v>
      </c>
      <c r="AB1473" s="3">
        <f>Ferez!$D$8+Ferez!$D$9*Z1473+Ferez!$D$10*AA1473</f>
        <v>1.0117287486924615</v>
      </c>
      <c r="AC1473" s="3">
        <f t="shared" si="207"/>
        <v>11.767733356388415</v>
      </c>
      <c r="AD1473" s="3">
        <f>AC1473*Ferez!$D$19</f>
        <v>5.8838666781942077</v>
      </c>
      <c r="AE1473" s="3">
        <f>(AD1473/1000)*(10000/Ferez!$D$21)</f>
        <v>0.14709666695485521</v>
      </c>
      <c r="AF1473" s="3">
        <f t="shared" si="208"/>
        <v>8.4464248533046451</v>
      </c>
      <c r="AG1473" s="3">
        <f>AF1473*Ferez!$D$19</f>
        <v>4.2232124266523225</v>
      </c>
      <c r="AH1473" s="3">
        <f>(AG1473/1000)*(10000/Ferez!$D$21)</f>
        <v>0.10558031066630806</v>
      </c>
      <c r="AI1473" s="3">
        <f>AE1473*Ferez!$D$20</f>
        <v>0.53935444550113576</v>
      </c>
    </row>
    <row r="1474" spans="1:35" x14ac:dyDescent="0.25">
      <c r="A1474" s="4">
        <v>2327</v>
      </c>
      <c r="B1474" s="21" t="s">
        <v>3522</v>
      </c>
      <c r="C1474" s="104">
        <v>6</v>
      </c>
      <c r="D1474" s="22" t="s">
        <v>3321</v>
      </c>
      <c r="E1474" s="100">
        <v>42719</v>
      </c>
      <c r="F1474" s="100">
        <v>44204</v>
      </c>
      <c r="G1474" s="105">
        <v>4.0999999999999996</v>
      </c>
      <c r="H1474" s="20" t="s">
        <v>3478</v>
      </c>
      <c r="I1474" s="20" t="s">
        <v>3481</v>
      </c>
      <c r="J1474" s="13">
        <v>4167</v>
      </c>
      <c r="K1474" t="s">
        <v>79</v>
      </c>
      <c r="L1474" t="s">
        <v>78</v>
      </c>
      <c r="M1474" s="20" t="str">
        <f t="shared" si="202"/>
        <v>S</v>
      </c>
      <c r="N1474" s="3">
        <v>7</v>
      </c>
      <c r="O1474" s="23">
        <f t="shared" si="203"/>
        <v>6.38</v>
      </c>
      <c r="P1474" s="3">
        <v>25.7</v>
      </c>
      <c r="Q1474" s="3">
        <f>VLOOKUP(J1474,Aux_H_adj!$X$2:$Y$922,2,FALSE)</f>
        <v>24.7</v>
      </c>
      <c r="R1474" s="3">
        <f>VLOOKUP(J1474,Aux_H_adj!$X$2:$Z$922,3,FALSE)</f>
        <v>38.799999999999997</v>
      </c>
      <c r="S1474" s="3">
        <f t="shared" ref="S1474:S1537" si="209">P1474/PI()</f>
        <v>8.1805640749234207</v>
      </c>
      <c r="T1474" s="3">
        <v>90</v>
      </c>
      <c r="U1474" s="23">
        <f t="shared" si="204"/>
        <v>31.33</v>
      </c>
      <c r="V1474" s="3">
        <f t="shared" ref="V1474:V1537" si="210">U1474/PI()</f>
        <v>9.9726487341381613</v>
      </c>
      <c r="W1474" s="27">
        <f t="shared" si="205"/>
        <v>5.3E-3</v>
      </c>
      <c r="X1474" s="27">
        <f t="shared" si="206"/>
        <v>7.7999999999999996E-3</v>
      </c>
      <c r="Y1474" s="3">
        <f>VLOOKUP(K1474,SSP!$B$2:$D$113,3,FALSE)</f>
        <v>0.31000000000000155</v>
      </c>
      <c r="Z1474" s="3">
        <f>EXP(Ferez!$B$8+Ferez!$B$9*LN(X1474)+Ferez!$B$10*LN(O1474)+Ferez!$B$11*LN(Y1474))</f>
        <v>7.6656551579741263</v>
      </c>
      <c r="AA1474" s="3">
        <f>EXP(Ferez!$C$8+Ferez!$C$9*LN(Z1474))</f>
        <v>3.3975595164873513</v>
      </c>
      <c r="AB1474" s="3">
        <f>Ferez!$D$8+Ferez!$D$9*Z1474+Ferez!$D$10*AA1474</f>
        <v>1.0335646594708578</v>
      </c>
      <c r="AC1474" s="3">
        <f t="shared" si="207"/>
        <v>12.096779333932336</v>
      </c>
      <c r="AD1474" s="3">
        <f>AC1474*Ferez!$D$19</f>
        <v>6.0483896669661679</v>
      </c>
      <c r="AE1474" s="3">
        <f>(AD1474/1000)*(10000/Ferez!$D$21)</f>
        <v>0.15120974167415419</v>
      </c>
      <c r="AF1474" s="3">
        <f t="shared" si="208"/>
        <v>8.699219817444984</v>
      </c>
      <c r="AG1474" s="3">
        <f>AF1474*Ferez!$D$19</f>
        <v>4.349609908722492</v>
      </c>
      <c r="AH1474" s="3">
        <f>(AG1474/1000)*(10000/Ferez!$D$21)</f>
        <v>0.1087402477180623</v>
      </c>
      <c r="AI1474" s="3">
        <f>AE1474*Ferez!$D$20</f>
        <v>0.55443571947189862</v>
      </c>
    </row>
    <row r="1475" spans="1:35" x14ac:dyDescent="0.25">
      <c r="A1475" s="4">
        <v>2328</v>
      </c>
      <c r="B1475" s="21" t="s">
        <v>3522</v>
      </c>
      <c r="C1475" s="104">
        <v>6</v>
      </c>
      <c r="D1475" s="22" t="s">
        <v>3321</v>
      </c>
      <c r="E1475" s="100">
        <v>42719</v>
      </c>
      <c r="F1475" s="100">
        <v>44204</v>
      </c>
      <c r="G1475" s="105">
        <v>4.0999999999999996</v>
      </c>
      <c r="H1475" s="20" t="s">
        <v>3478</v>
      </c>
      <c r="I1475" s="20" t="s">
        <v>3482</v>
      </c>
      <c r="J1475" s="13">
        <v>4167</v>
      </c>
      <c r="K1475" t="s">
        <v>79</v>
      </c>
      <c r="L1475" t="s">
        <v>78</v>
      </c>
      <c r="M1475" s="20" t="str">
        <f t="shared" ref="M1475:M1538" si="211">IF(J1476=J1475,"S",IF(J1474=J1475,"S","N"))</f>
        <v>S</v>
      </c>
      <c r="N1475" s="3">
        <v>7</v>
      </c>
      <c r="O1475" s="23">
        <f t="shared" ref="O1475:O1538" si="212">IF(M1475="N",N1475,IF(P1475=R1475,N1475,IF(ROUND(3.1139*LN(P1475)-3.7295,2)&gt;=N1475,N1475,ROUND(3.1139*LN(P1475)-3.7295,2))))</f>
        <v>6.8</v>
      </c>
      <c r="P1475" s="3">
        <v>29.4</v>
      </c>
      <c r="Q1475" s="3">
        <f>VLOOKUP(J1475,Aux_H_adj!$X$2:$Y$922,2,FALSE)</f>
        <v>24.7</v>
      </c>
      <c r="R1475" s="3">
        <f>VLOOKUP(J1475,Aux_H_adj!$X$2:$Z$922,3,FALSE)</f>
        <v>38.799999999999997</v>
      </c>
      <c r="S1475" s="3">
        <f t="shared" si="209"/>
        <v>9.3583106538034464</v>
      </c>
      <c r="T1475" s="3">
        <v>90</v>
      </c>
      <c r="U1475" s="23">
        <f t="shared" ref="U1475:U1538" si="213">IF(M1475="N",T1475,ROUND(1.2191*P1475,2))</f>
        <v>35.840000000000003</v>
      </c>
      <c r="V1475" s="3">
        <f t="shared" si="210"/>
        <v>11.40822632082706</v>
      </c>
      <c r="W1475" s="27">
        <f t="shared" ref="W1475:W1538" si="214">ROUND(PI()*((S1475/100)/2)^2,4)</f>
        <v>6.8999999999999999E-3</v>
      </c>
      <c r="X1475" s="27">
        <f t="shared" ref="X1475:X1538" si="215">ROUND(PI()*((V1475/100)/2)^2,4)</f>
        <v>1.0200000000000001E-2</v>
      </c>
      <c r="Y1475" s="3">
        <f>VLOOKUP(K1475,SSP!$B$2:$D$113,3,FALSE)</f>
        <v>0.31000000000000155</v>
      </c>
      <c r="Z1475" s="3">
        <f>EXP(Ferez!$B$8+Ferez!$B$9*LN(X1475)+Ferez!$B$10*LN(O1475)+Ferez!$B$11*LN(Y1475))</f>
        <v>10.501744723496097</v>
      </c>
      <c r="AA1475" s="3">
        <f>EXP(Ferez!$C$8+Ferez!$C$9*LN(Z1475))</f>
        <v>4.2914435926728096</v>
      </c>
      <c r="AB1475" s="3">
        <f>Ferez!$D$8+Ferez!$D$9*Z1475+Ferez!$D$10*AA1475</f>
        <v>1.3053613518770053</v>
      </c>
      <c r="AC1475" s="3">
        <f t="shared" ref="AC1475:AC1538" si="216">Z1475+AA1475+AB1475</f>
        <v>16.098549668045912</v>
      </c>
      <c r="AD1475" s="3">
        <f>AC1475*Ferez!$D$19</f>
        <v>8.0492748340229561</v>
      </c>
      <c r="AE1475" s="3">
        <f>(AD1475/1000)*(10000/Ferez!$D$21)</f>
        <v>0.20123187085057387</v>
      </c>
      <c r="AF1475" s="3">
        <f t="shared" ref="AF1475:AF1538" si="217">Z1475+AB1475</f>
        <v>11.807106075373103</v>
      </c>
      <c r="AG1475" s="3">
        <f>AF1475*Ferez!$D$19</f>
        <v>5.9035530376865513</v>
      </c>
      <c r="AH1475" s="3">
        <f>(AG1475/1000)*(10000/Ferez!$D$21)</f>
        <v>0.1475888259421638</v>
      </c>
      <c r="AI1475" s="3">
        <f>AE1475*Ferez!$D$20</f>
        <v>0.73785019311877087</v>
      </c>
    </row>
    <row r="1476" spans="1:35" x14ac:dyDescent="0.25">
      <c r="A1476" s="4">
        <v>2329</v>
      </c>
      <c r="B1476" s="21" t="s">
        <v>3522</v>
      </c>
      <c r="C1476" s="104">
        <v>6</v>
      </c>
      <c r="D1476" s="22" t="s">
        <v>3321</v>
      </c>
      <c r="E1476" s="100">
        <v>42719</v>
      </c>
      <c r="F1476" s="100">
        <v>44204</v>
      </c>
      <c r="G1476" s="105">
        <v>4.0999999999999996</v>
      </c>
      <c r="H1476" s="20" t="s">
        <v>3478</v>
      </c>
      <c r="I1476" s="20" t="s">
        <v>3483</v>
      </c>
      <c r="J1476" s="13">
        <v>4167</v>
      </c>
      <c r="K1476" t="s">
        <v>79</v>
      </c>
      <c r="L1476" t="s">
        <v>78</v>
      </c>
      <c r="M1476" s="20" t="str">
        <f t="shared" si="211"/>
        <v>S</v>
      </c>
      <c r="N1476" s="3">
        <v>7</v>
      </c>
      <c r="O1476" s="23">
        <f t="shared" si="212"/>
        <v>7</v>
      </c>
      <c r="P1476" s="3">
        <v>38.799999999999997</v>
      </c>
      <c r="Q1476" s="3">
        <f>VLOOKUP(J1476,Aux_H_adj!$X$2:$Y$922,2,FALSE)</f>
        <v>24.7</v>
      </c>
      <c r="R1476" s="3">
        <f>VLOOKUP(J1476,Aux_H_adj!$X$2:$Z$922,3,FALSE)</f>
        <v>38.799999999999997</v>
      </c>
      <c r="S1476" s="3">
        <f t="shared" si="209"/>
        <v>12.350423583931077</v>
      </c>
      <c r="T1476" s="3">
        <v>90</v>
      </c>
      <c r="U1476" s="23">
        <f t="shared" si="213"/>
        <v>47.3</v>
      </c>
      <c r="V1476" s="3">
        <f t="shared" si="210"/>
        <v>15.056057616493298</v>
      </c>
      <c r="W1476" s="27">
        <f t="shared" si="214"/>
        <v>1.2E-2</v>
      </c>
      <c r="X1476" s="27">
        <f t="shared" si="215"/>
        <v>1.78E-2</v>
      </c>
      <c r="Y1476" s="3">
        <f>VLOOKUP(K1476,SSP!$B$2:$D$113,3,FALSE)</f>
        <v>0.31000000000000155</v>
      </c>
      <c r="Z1476" s="3">
        <f>EXP(Ferez!$B$8+Ferez!$B$9*LN(X1476)+Ferez!$B$10*LN(O1476)+Ferez!$B$11*LN(Y1476))</f>
        <v>18.275562636920561</v>
      </c>
      <c r="AA1476" s="3">
        <f>EXP(Ferez!$C$8+Ferez!$C$9*LN(Z1476))</f>
        <v>6.4733380901205999</v>
      </c>
      <c r="AB1476" s="3">
        <f>Ferez!$D$8+Ferez!$D$9*Z1476+Ferez!$D$10*AA1476</f>
        <v>2.0734957498374</v>
      </c>
      <c r="AC1476" s="3">
        <f t="shared" si="216"/>
        <v>26.822396476878559</v>
      </c>
      <c r="AD1476" s="3">
        <f>AC1476*Ferez!$D$19</f>
        <v>13.41119823843928</v>
      </c>
      <c r="AE1476" s="3">
        <f>(AD1476/1000)*(10000/Ferez!$D$21)</f>
        <v>0.33527995596098198</v>
      </c>
      <c r="AF1476" s="3">
        <f t="shared" si="217"/>
        <v>20.34905838675796</v>
      </c>
      <c r="AG1476" s="3">
        <f>AF1476*Ferez!$D$19</f>
        <v>10.17452919337898</v>
      </c>
      <c r="AH1476" s="3">
        <f>(AG1476/1000)*(10000/Ferez!$D$21)</f>
        <v>0.25436322983447446</v>
      </c>
      <c r="AI1476" s="3">
        <f>AE1476*Ferez!$D$20</f>
        <v>1.2293598385236006</v>
      </c>
    </row>
    <row r="1477" spans="1:35" x14ac:dyDescent="0.25">
      <c r="A1477" s="4">
        <v>2330</v>
      </c>
      <c r="B1477" s="21" t="s">
        <v>3522</v>
      </c>
      <c r="C1477" s="104">
        <v>6</v>
      </c>
      <c r="D1477" s="22" t="s">
        <v>3321</v>
      </c>
      <c r="E1477" s="100">
        <v>42719</v>
      </c>
      <c r="F1477" s="100">
        <v>44204</v>
      </c>
      <c r="G1477" s="105">
        <v>4.0999999999999996</v>
      </c>
      <c r="H1477" s="20" t="s">
        <v>3478</v>
      </c>
      <c r="I1477" s="20" t="s">
        <v>3484</v>
      </c>
      <c r="J1477" s="13">
        <v>4167</v>
      </c>
      <c r="K1477" t="s">
        <v>79</v>
      </c>
      <c r="L1477" t="s">
        <v>78</v>
      </c>
      <c r="M1477" s="20" t="str">
        <f t="shared" si="211"/>
        <v>S</v>
      </c>
      <c r="N1477" s="3">
        <v>7</v>
      </c>
      <c r="O1477" s="23">
        <f t="shared" si="212"/>
        <v>6.26</v>
      </c>
      <c r="P1477" s="3">
        <v>24.7</v>
      </c>
      <c r="Q1477" s="3">
        <f>VLOOKUP(J1477,Aux_H_adj!$X$2:$Y$922,2,FALSE)</f>
        <v>24.7</v>
      </c>
      <c r="R1477" s="3">
        <f>VLOOKUP(J1477,Aux_H_adj!$X$2:$Z$922,3,FALSE)</f>
        <v>38.799999999999997</v>
      </c>
      <c r="S1477" s="3">
        <f t="shared" si="209"/>
        <v>7.8622541887396293</v>
      </c>
      <c r="T1477" s="3">
        <v>90</v>
      </c>
      <c r="U1477" s="23">
        <f t="shared" si="213"/>
        <v>30.11</v>
      </c>
      <c r="V1477" s="3">
        <f t="shared" si="210"/>
        <v>9.5843106729939365</v>
      </c>
      <c r="W1477" s="27">
        <f t="shared" si="214"/>
        <v>4.8999999999999998E-3</v>
      </c>
      <c r="X1477" s="27">
        <f t="shared" si="215"/>
        <v>7.1999999999999998E-3</v>
      </c>
      <c r="Y1477" s="3">
        <f>VLOOKUP(K1477,SSP!$B$2:$D$113,3,FALSE)</f>
        <v>0.31000000000000155</v>
      </c>
      <c r="Z1477" s="3">
        <f>EXP(Ferez!$B$8+Ferez!$B$9*LN(X1477)+Ferez!$B$10*LN(O1477)+Ferez!$B$11*LN(Y1477))</f>
        <v>6.9786683548457189</v>
      </c>
      <c r="AA1477" s="3">
        <f>EXP(Ferez!$C$8+Ferez!$C$9*LN(Z1477))</f>
        <v>3.1689250776414761</v>
      </c>
      <c r="AB1477" s="3">
        <f>Ferez!$D$8+Ferez!$D$9*Z1477+Ferez!$D$10*AA1477</f>
        <v>0.9687712741353236</v>
      </c>
      <c r="AC1477" s="3">
        <f t="shared" si="216"/>
        <v>11.11636470662252</v>
      </c>
      <c r="AD1477" s="3">
        <f>AC1477*Ferez!$D$19</f>
        <v>5.5581823533112598</v>
      </c>
      <c r="AE1477" s="3">
        <f>(AD1477/1000)*(10000/Ferez!$D$21)</f>
        <v>0.13895455883278149</v>
      </c>
      <c r="AF1477" s="3">
        <f t="shared" si="217"/>
        <v>7.9474396289810425</v>
      </c>
      <c r="AG1477" s="3">
        <f>AF1477*Ferez!$D$19</f>
        <v>3.9737198144905213</v>
      </c>
      <c r="AH1477" s="3">
        <f>(AG1477/1000)*(10000/Ferez!$D$21)</f>
        <v>9.9342995362263042E-2</v>
      </c>
      <c r="AI1477" s="3">
        <f>AE1477*Ferez!$D$20</f>
        <v>0.50950004905353208</v>
      </c>
    </row>
    <row r="1478" spans="1:35" x14ac:dyDescent="0.25">
      <c r="A1478" s="4">
        <v>2331</v>
      </c>
      <c r="B1478" s="21" t="s">
        <v>3522</v>
      </c>
      <c r="C1478" s="104">
        <v>6</v>
      </c>
      <c r="D1478" s="22" t="s">
        <v>3321</v>
      </c>
      <c r="E1478" s="100">
        <v>42719</v>
      </c>
      <c r="F1478" s="100">
        <v>44204</v>
      </c>
      <c r="G1478" s="105">
        <v>4.0999999999999996</v>
      </c>
      <c r="H1478" s="20" t="s">
        <v>3485</v>
      </c>
      <c r="I1478" s="20" t="s">
        <v>3486</v>
      </c>
      <c r="J1478" s="13">
        <v>4167</v>
      </c>
      <c r="K1478" t="s">
        <v>6</v>
      </c>
      <c r="L1478" t="s">
        <v>225</v>
      </c>
      <c r="M1478" s="20" t="str">
        <f t="shared" si="211"/>
        <v>S</v>
      </c>
      <c r="N1478" s="3">
        <v>7</v>
      </c>
      <c r="O1478" s="23">
        <f t="shared" si="212"/>
        <v>6.31</v>
      </c>
      <c r="P1478" s="3">
        <v>25.1</v>
      </c>
      <c r="Q1478" s="3">
        <f>VLOOKUP(J1478,Aux_H_adj!$X$2:$Y$922,2,FALSE)</f>
        <v>24.7</v>
      </c>
      <c r="R1478" s="3">
        <f>VLOOKUP(J1478,Aux_H_adj!$X$2:$Z$922,3,FALSE)</f>
        <v>38.799999999999997</v>
      </c>
      <c r="S1478" s="3">
        <f t="shared" si="209"/>
        <v>7.989578143213147</v>
      </c>
      <c r="T1478" s="3">
        <v>60.5</v>
      </c>
      <c r="U1478" s="23">
        <f t="shared" si="213"/>
        <v>30.6</v>
      </c>
      <c r="V1478" s="3">
        <f t="shared" si="210"/>
        <v>9.7402825172239957</v>
      </c>
      <c r="W1478" s="27">
        <f t="shared" si="214"/>
        <v>5.0000000000000001E-3</v>
      </c>
      <c r="X1478" s="27">
        <f t="shared" si="215"/>
        <v>7.4999999999999997E-3</v>
      </c>
      <c r="Y1478" s="3">
        <f>VLOOKUP(K1478,SSP!$B$2:$D$113,3,FALSE)</f>
        <v>0.55000000000000004</v>
      </c>
      <c r="Z1478" s="3">
        <f>EXP(Ferez!$B$8+Ferez!$B$9*LN(X1478)+Ferez!$B$10*LN(O1478)+Ferez!$B$11*LN(Y1478))</f>
        <v>13.133436925104125</v>
      </c>
      <c r="AA1478" s="3">
        <f>EXP(Ferez!$C$8+Ferez!$C$9*LN(Z1478))</f>
        <v>5.065954222477445</v>
      </c>
      <c r="AB1478" s="3">
        <f>Ferez!$D$8+Ferez!$D$9*Z1478+Ferez!$D$10*AA1478</f>
        <v>1.5623075030950531</v>
      </c>
      <c r="AC1478" s="3">
        <f t="shared" si="216"/>
        <v>19.761698650676621</v>
      </c>
      <c r="AD1478" s="3">
        <f>AC1478*Ferez!$D$19</f>
        <v>9.8808493253383105</v>
      </c>
      <c r="AE1478" s="3">
        <f>(AD1478/1000)*(10000/Ferez!$D$21)</f>
        <v>0.24702123313345778</v>
      </c>
      <c r="AF1478" s="3">
        <f t="shared" si="217"/>
        <v>14.695744428199177</v>
      </c>
      <c r="AG1478" s="3">
        <f>AF1478*Ferez!$D$19</f>
        <v>7.3478722140995885</v>
      </c>
      <c r="AH1478" s="3">
        <f>(AG1478/1000)*(10000/Ferez!$D$21)</f>
        <v>0.18369680535248972</v>
      </c>
      <c r="AI1478" s="3">
        <f>AE1478*Ferez!$D$20</f>
        <v>0.90574452148934514</v>
      </c>
    </row>
    <row r="1479" spans="1:35" x14ac:dyDescent="0.25">
      <c r="A1479" s="4">
        <v>2332</v>
      </c>
      <c r="B1479" s="21" t="s">
        <v>3522</v>
      </c>
      <c r="C1479" s="104">
        <v>6</v>
      </c>
      <c r="D1479" s="22" t="s">
        <v>3321</v>
      </c>
      <c r="E1479" s="100">
        <v>42719</v>
      </c>
      <c r="F1479" s="100">
        <v>44204</v>
      </c>
      <c r="G1479" s="105">
        <v>4.0999999999999996</v>
      </c>
      <c r="H1479" s="20" t="s">
        <v>3485</v>
      </c>
      <c r="I1479" s="20" t="s">
        <v>3487</v>
      </c>
      <c r="J1479" s="13">
        <v>4167</v>
      </c>
      <c r="K1479" t="s">
        <v>6</v>
      </c>
      <c r="L1479" t="s">
        <v>225</v>
      </c>
      <c r="M1479" s="20" t="str">
        <f t="shared" si="211"/>
        <v>S</v>
      </c>
      <c r="N1479" s="3">
        <v>7</v>
      </c>
      <c r="O1479" s="23">
        <f t="shared" si="212"/>
        <v>6.71</v>
      </c>
      <c r="P1479" s="3">
        <v>28.6</v>
      </c>
      <c r="Q1479" s="3">
        <f>VLOOKUP(J1479,Aux_H_adj!$X$2:$Y$922,2,FALSE)</f>
        <v>24.7</v>
      </c>
      <c r="R1479" s="3">
        <f>VLOOKUP(J1479,Aux_H_adj!$X$2:$Z$922,3,FALSE)</f>
        <v>38.799999999999997</v>
      </c>
      <c r="S1479" s="3">
        <f t="shared" si="209"/>
        <v>9.1036627448564147</v>
      </c>
      <c r="T1479" s="3">
        <v>60.5</v>
      </c>
      <c r="U1479" s="23">
        <f t="shared" si="213"/>
        <v>34.869999999999997</v>
      </c>
      <c r="V1479" s="3">
        <f t="shared" si="210"/>
        <v>11.099465731228781</v>
      </c>
      <c r="W1479" s="27">
        <f t="shared" si="214"/>
        <v>6.4999999999999997E-3</v>
      </c>
      <c r="X1479" s="27">
        <f t="shared" si="215"/>
        <v>9.7000000000000003E-3</v>
      </c>
      <c r="Y1479" s="3">
        <f>VLOOKUP(K1479,SSP!$B$2:$D$113,3,FALSE)</f>
        <v>0.55000000000000004</v>
      </c>
      <c r="Z1479" s="3">
        <f>EXP(Ferez!$B$8+Ferez!$B$9*LN(X1479)+Ferez!$B$10*LN(O1479)+Ferez!$B$11*LN(Y1479))</f>
        <v>17.76653592736297</v>
      </c>
      <c r="AA1479" s="3">
        <f>EXP(Ferez!$C$8+Ferez!$C$9*LN(Z1479))</f>
        <v>6.3390737392953564</v>
      </c>
      <c r="AB1479" s="3">
        <f>Ferez!$D$8+Ferez!$D$9*Z1479+Ferez!$D$10*AA1479</f>
        <v>2.0224566466228731</v>
      </c>
      <c r="AC1479" s="3">
        <f t="shared" si="216"/>
        <v>26.128066313281199</v>
      </c>
      <c r="AD1479" s="3">
        <f>AC1479*Ferez!$D$19</f>
        <v>13.064033156640599</v>
      </c>
      <c r="AE1479" s="3">
        <f>(AD1479/1000)*(10000/Ferez!$D$21)</f>
        <v>0.326600828916015</v>
      </c>
      <c r="AF1479" s="3">
        <f t="shared" si="217"/>
        <v>19.788992573985844</v>
      </c>
      <c r="AG1479" s="3">
        <f>AF1479*Ferez!$D$19</f>
        <v>9.8944962869929221</v>
      </c>
      <c r="AH1479" s="3">
        <f>(AG1479/1000)*(10000/Ferez!$D$21)</f>
        <v>0.24736240717482305</v>
      </c>
      <c r="AI1479" s="3">
        <f>AE1479*Ferez!$D$20</f>
        <v>1.1975363726920549</v>
      </c>
    </row>
    <row r="1480" spans="1:35" x14ac:dyDescent="0.25">
      <c r="A1480" s="4">
        <v>2305</v>
      </c>
      <c r="B1480" s="21" t="s">
        <v>3522</v>
      </c>
      <c r="C1480" s="104">
        <v>6</v>
      </c>
      <c r="D1480" s="22" t="s">
        <v>3321</v>
      </c>
      <c r="E1480" s="100">
        <v>42719</v>
      </c>
      <c r="F1480" s="100">
        <v>44204</v>
      </c>
      <c r="G1480" s="105">
        <v>4.0999999999999996</v>
      </c>
      <c r="H1480" s="20" t="s">
        <v>3452</v>
      </c>
      <c r="I1480" s="20" t="s">
        <v>3453</v>
      </c>
      <c r="J1480" s="13">
        <v>4168</v>
      </c>
      <c r="K1480" t="s">
        <v>9</v>
      </c>
      <c r="L1480" t="s">
        <v>232</v>
      </c>
      <c r="M1480" s="20" t="str">
        <f t="shared" si="211"/>
        <v>S</v>
      </c>
      <c r="N1480" s="3">
        <v>8.1999999999999993</v>
      </c>
      <c r="O1480" s="23">
        <f t="shared" si="212"/>
        <v>8.1999999999999993</v>
      </c>
      <c r="P1480" s="3">
        <v>49.5</v>
      </c>
      <c r="Q1480" s="3">
        <f>VLOOKUP(J1480,Aux_H_adj!$X$2:$Y$922,2,FALSE)</f>
        <v>44.4</v>
      </c>
      <c r="R1480" s="3">
        <f>VLOOKUP(J1480,Aux_H_adj!$X$2:$Z$922,3,FALSE)</f>
        <v>49.5</v>
      </c>
      <c r="S1480" s="3">
        <f t="shared" si="209"/>
        <v>15.756339366097638</v>
      </c>
      <c r="T1480" s="3">
        <v>71.400000000000006</v>
      </c>
      <c r="U1480" s="23">
        <f t="shared" si="213"/>
        <v>60.35</v>
      </c>
      <c r="V1480" s="3">
        <f t="shared" si="210"/>
        <v>19.210001631191769</v>
      </c>
      <c r="W1480" s="27">
        <f t="shared" si="214"/>
        <v>1.95E-2</v>
      </c>
      <c r="X1480" s="27">
        <f t="shared" si="215"/>
        <v>2.9000000000000001E-2</v>
      </c>
      <c r="Y1480" s="3">
        <f>VLOOKUP(K1480,SSP!$B$2:$D$113,3,FALSE)</f>
        <v>0.76000000000000079</v>
      </c>
      <c r="Z1480" s="3">
        <f>EXP(Ferez!$B$8+Ferez!$B$9*LN(X1480)+Ferez!$B$10*LN(O1480)+Ferez!$B$11*LN(Y1480))</f>
        <v>84.400896664075859</v>
      </c>
      <c r="AA1480" s="3">
        <f>EXP(Ferez!$C$8+Ferez!$C$9*LN(Z1480))</f>
        <v>20.144188353295327</v>
      </c>
      <c r="AB1480" s="3">
        <f>Ferez!$D$8+Ferez!$D$9*Z1480+Ferez!$D$10*AA1480</f>
        <v>9.028872378826847</v>
      </c>
      <c r="AC1480" s="3">
        <f t="shared" si="216"/>
        <v>113.57395739619803</v>
      </c>
      <c r="AD1480" s="3">
        <f>AC1480*Ferez!$D$19</f>
        <v>56.786978698099013</v>
      </c>
      <c r="AE1480" s="3">
        <f>(AD1480/1000)*(10000/Ferez!$D$21)</f>
        <v>1.4196744674524753</v>
      </c>
      <c r="AF1480" s="3">
        <f t="shared" si="217"/>
        <v>93.429769042902706</v>
      </c>
      <c r="AG1480" s="3">
        <f>AF1480*Ferez!$D$19</f>
        <v>46.714884521451353</v>
      </c>
      <c r="AH1480" s="3">
        <f>(AG1480/1000)*(10000/Ferez!$D$21)</f>
        <v>1.1678721130362839</v>
      </c>
      <c r="AI1480" s="3">
        <f>AE1480*Ferez!$D$20</f>
        <v>5.2054730473257429</v>
      </c>
    </row>
    <row r="1481" spans="1:35" x14ac:dyDescent="0.25">
      <c r="A1481" s="4">
        <v>2306</v>
      </c>
      <c r="B1481" s="21" t="s">
        <v>3522</v>
      </c>
      <c r="C1481" s="104">
        <v>6</v>
      </c>
      <c r="D1481" s="22" t="s">
        <v>3321</v>
      </c>
      <c r="E1481" s="100">
        <v>42719</v>
      </c>
      <c r="F1481" s="100">
        <v>44204</v>
      </c>
      <c r="G1481" s="105">
        <v>4.0999999999999996</v>
      </c>
      <c r="H1481" s="20" t="s">
        <v>3452</v>
      </c>
      <c r="I1481" s="20" t="s">
        <v>3454</v>
      </c>
      <c r="J1481" s="13">
        <v>4168</v>
      </c>
      <c r="K1481" t="s">
        <v>9</v>
      </c>
      <c r="L1481" t="s">
        <v>232</v>
      </c>
      <c r="M1481" s="20" t="str">
        <f t="shared" si="211"/>
        <v>S</v>
      </c>
      <c r="N1481" s="3">
        <v>8.1999999999999993</v>
      </c>
      <c r="O1481" s="23">
        <f t="shared" si="212"/>
        <v>8.08</v>
      </c>
      <c r="P1481" s="3">
        <v>44.4</v>
      </c>
      <c r="Q1481" s="3">
        <f>VLOOKUP(J1481,Aux_H_adj!$X$2:$Y$922,2,FALSE)</f>
        <v>44.4</v>
      </c>
      <c r="R1481" s="3">
        <f>VLOOKUP(J1481,Aux_H_adj!$X$2:$Z$922,3,FALSE)</f>
        <v>49.5</v>
      </c>
      <c r="S1481" s="3">
        <f t="shared" si="209"/>
        <v>14.132958946560306</v>
      </c>
      <c r="T1481" s="3">
        <v>71.400000000000006</v>
      </c>
      <c r="U1481" s="23">
        <f t="shared" si="213"/>
        <v>54.13</v>
      </c>
      <c r="V1481" s="3">
        <f t="shared" si="210"/>
        <v>17.230114139128592</v>
      </c>
      <c r="W1481" s="27">
        <f t="shared" si="214"/>
        <v>1.5699999999999999E-2</v>
      </c>
      <c r="X1481" s="27">
        <f t="shared" si="215"/>
        <v>2.3300000000000001E-2</v>
      </c>
      <c r="Y1481" s="3">
        <f>VLOOKUP(K1481,SSP!$B$2:$D$113,3,FALSE)</f>
        <v>0.76000000000000079</v>
      </c>
      <c r="Z1481" s="3">
        <f>EXP(Ferez!$B$8+Ferez!$B$9*LN(X1481)+Ferez!$B$10*LN(O1481)+Ferez!$B$11*LN(Y1481))</f>
        <v>67.667821779211081</v>
      </c>
      <c r="AA1481" s="3">
        <f>EXP(Ferez!$C$8+Ferez!$C$9*LN(Z1481))</f>
        <v>17.098055545145659</v>
      </c>
      <c r="AB1481" s="3">
        <f>Ferez!$D$8+Ferez!$D$9*Z1481+Ferez!$D$10*AA1481</f>
        <v>7.2331744079582956</v>
      </c>
      <c r="AC1481" s="3">
        <f t="shared" si="216"/>
        <v>91.999051732315039</v>
      </c>
      <c r="AD1481" s="3">
        <f>AC1481*Ferez!$D$19</f>
        <v>45.999525866157519</v>
      </c>
      <c r="AE1481" s="3">
        <f>(AD1481/1000)*(10000/Ferez!$D$21)</f>
        <v>1.1499881466539379</v>
      </c>
      <c r="AF1481" s="3">
        <f t="shared" si="217"/>
        <v>74.900996187169383</v>
      </c>
      <c r="AG1481" s="3">
        <f>AF1481*Ferez!$D$19</f>
        <v>37.450498093584692</v>
      </c>
      <c r="AH1481" s="3">
        <f>(AG1481/1000)*(10000/Ferez!$D$21)</f>
        <v>0.93626245233961736</v>
      </c>
      <c r="AI1481" s="3">
        <f>AE1481*Ferez!$D$20</f>
        <v>4.2166232043977718</v>
      </c>
    </row>
    <row r="1482" spans="1:35" x14ac:dyDescent="0.25">
      <c r="A1482" s="4">
        <v>2282</v>
      </c>
      <c r="B1482" s="21" t="s">
        <v>3522</v>
      </c>
      <c r="C1482" s="104">
        <v>6</v>
      </c>
      <c r="D1482" s="22" t="s">
        <v>3321</v>
      </c>
      <c r="E1482" s="100">
        <v>42719</v>
      </c>
      <c r="F1482" s="100">
        <v>44204</v>
      </c>
      <c r="G1482" s="105">
        <v>4.0999999999999996</v>
      </c>
      <c r="H1482" s="20" t="s">
        <v>3425</v>
      </c>
      <c r="I1482" s="20" t="s">
        <v>3426</v>
      </c>
      <c r="J1482" s="13">
        <v>4169</v>
      </c>
      <c r="K1482" t="s">
        <v>241</v>
      </c>
      <c r="L1482" t="s">
        <v>233</v>
      </c>
      <c r="M1482" s="20" t="str">
        <f t="shared" si="211"/>
        <v>N</v>
      </c>
      <c r="N1482" s="3">
        <v>5.0999999999999996</v>
      </c>
      <c r="O1482" s="23">
        <f t="shared" si="212"/>
        <v>5.0999999999999996</v>
      </c>
      <c r="P1482" s="3">
        <v>40.299999999999997</v>
      </c>
      <c r="Q1482" s="3">
        <f>VLOOKUP(J1482,Aux_H_adj!$X$2:$Y$922,2,FALSE)</f>
        <v>40.299999999999997</v>
      </c>
      <c r="R1482" s="3">
        <f>VLOOKUP(J1482,Aux_H_adj!$X$2:$Z$922,3,FALSE)</f>
        <v>40.299999999999997</v>
      </c>
      <c r="S1482" s="3">
        <f t="shared" si="209"/>
        <v>12.827888413206765</v>
      </c>
      <c r="T1482" s="3">
        <v>59.1</v>
      </c>
      <c r="U1482" s="23">
        <f t="shared" si="213"/>
        <v>59.1</v>
      </c>
      <c r="V1482" s="3">
        <f t="shared" si="210"/>
        <v>18.812114273462029</v>
      </c>
      <c r="W1482" s="27">
        <f t="shared" si="214"/>
        <v>1.29E-2</v>
      </c>
      <c r="X1482" s="27">
        <f t="shared" si="215"/>
        <v>2.7799999999999998E-2</v>
      </c>
      <c r="Y1482" s="3">
        <f>VLOOKUP(K1482,SSP!$B$2:$D$113,3,FALSE)</f>
        <v>0.25</v>
      </c>
      <c r="Z1482" s="3">
        <f>EXP(Ferez!$B$8+Ferez!$B$9*LN(X1482)+Ferez!$B$10*LN(O1482)+Ferez!$B$11*LN(Y1482))</f>
        <v>16.485763774436922</v>
      </c>
      <c r="AA1482" s="3">
        <f>EXP(Ferez!$C$8+Ferez!$C$9*LN(Z1482))</f>
        <v>5.9967571770266863</v>
      </c>
      <c r="AB1482" s="3">
        <f>Ferez!$D$8+Ferez!$D$9*Z1482+Ferez!$D$10*AA1482</f>
        <v>1.894423398090245</v>
      </c>
      <c r="AC1482" s="3">
        <f t="shared" si="216"/>
        <v>24.376944349553852</v>
      </c>
      <c r="AD1482" s="3">
        <f>AC1482*Ferez!$D$19</f>
        <v>12.188472174776926</v>
      </c>
      <c r="AE1482" s="3">
        <f>(AD1482/1000)*(10000/Ferez!$D$21)</f>
        <v>0.30471180436942313</v>
      </c>
      <c r="AF1482" s="3">
        <f t="shared" si="217"/>
        <v>18.380187172527165</v>
      </c>
      <c r="AG1482" s="3">
        <f>AF1482*Ferez!$D$19</f>
        <v>9.1900935862635826</v>
      </c>
      <c r="AH1482" s="3">
        <f>(AG1482/1000)*(10000/Ferez!$D$21)</f>
        <v>0.22975233965658956</v>
      </c>
      <c r="AI1482" s="3">
        <f>AE1482*Ferez!$D$20</f>
        <v>1.1172766160212182</v>
      </c>
    </row>
    <row r="1483" spans="1:35" x14ac:dyDescent="0.25">
      <c r="A1483" s="4">
        <v>2301</v>
      </c>
      <c r="B1483" s="21" t="s">
        <v>3522</v>
      </c>
      <c r="C1483" s="104">
        <v>6</v>
      </c>
      <c r="D1483" s="22" t="s">
        <v>3321</v>
      </c>
      <c r="E1483" s="100">
        <v>42719</v>
      </c>
      <c r="F1483" s="100">
        <v>44204</v>
      </c>
      <c r="G1483" s="105">
        <v>4.0999999999999996</v>
      </c>
      <c r="H1483" s="20" t="s">
        <v>3447</v>
      </c>
      <c r="I1483" s="20" t="s">
        <v>3448</v>
      </c>
      <c r="J1483" s="13">
        <v>4170</v>
      </c>
      <c r="K1483" t="s">
        <v>252</v>
      </c>
      <c r="L1483" t="s">
        <v>245</v>
      </c>
      <c r="M1483" s="20" t="str">
        <f t="shared" si="211"/>
        <v>S</v>
      </c>
      <c r="N1483" s="3">
        <v>5.9</v>
      </c>
      <c r="O1483" s="23">
        <f t="shared" si="212"/>
        <v>5.9</v>
      </c>
      <c r="P1483" s="3">
        <v>25.2</v>
      </c>
      <c r="Q1483" s="3">
        <f>VLOOKUP(J1483,Aux_H_adj!$X$2:$Y$922,2,FALSE)</f>
        <v>10.6</v>
      </c>
      <c r="R1483" s="3">
        <f>VLOOKUP(J1483,Aux_H_adj!$X$2:$Z$922,3,FALSE)</f>
        <v>27.7</v>
      </c>
      <c r="S1483" s="3">
        <f t="shared" si="209"/>
        <v>8.0214091318315255</v>
      </c>
      <c r="T1483" s="3">
        <v>113</v>
      </c>
      <c r="U1483" s="23">
        <f t="shared" si="213"/>
        <v>30.72</v>
      </c>
      <c r="V1483" s="3">
        <f t="shared" si="210"/>
        <v>9.7784797035660489</v>
      </c>
      <c r="W1483" s="27">
        <f t="shared" si="214"/>
        <v>5.1000000000000004E-3</v>
      </c>
      <c r="X1483" s="27">
        <f t="shared" si="215"/>
        <v>7.4999999999999997E-3</v>
      </c>
      <c r="Y1483" s="3">
        <f>VLOOKUP(K1483,SSP!$B$2:$D$113,3,FALSE)</f>
        <v>0.49000000000000005</v>
      </c>
      <c r="Z1483" s="3">
        <f>EXP(Ferez!$B$8+Ferez!$B$9*LN(X1483)+Ferez!$B$10*LN(O1483)+Ferez!$B$11*LN(Y1483))</f>
        <v>10.940683091511543</v>
      </c>
      <c r="AA1483" s="3">
        <f>EXP(Ferez!$C$8+Ferez!$C$9*LN(Z1483))</f>
        <v>4.4238240671868381</v>
      </c>
      <c r="AB1483" s="3">
        <f>Ferez!$D$8+Ferez!$D$9*Z1483+Ferez!$D$10*AA1483</f>
        <v>1.3479413160139857</v>
      </c>
      <c r="AC1483" s="3">
        <f t="shared" si="216"/>
        <v>16.712448474712367</v>
      </c>
      <c r="AD1483" s="3">
        <f>AC1483*Ferez!$D$19</f>
        <v>8.3562242373561837</v>
      </c>
      <c r="AE1483" s="3">
        <f>(AD1483/1000)*(10000/Ferez!$D$21)</f>
        <v>0.20890560593390459</v>
      </c>
      <c r="AF1483" s="3">
        <f t="shared" si="217"/>
        <v>12.288624407525528</v>
      </c>
      <c r="AG1483" s="3">
        <f>AF1483*Ferez!$D$19</f>
        <v>6.1443122037627642</v>
      </c>
      <c r="AH1483" s="3">
        <f>(AG1483/1000)*(10000/Ferez!$D$21)</f>
        <v>0.1536078050940691</v>
      </c>
      <c r="AI1483" s="3">
        <f>AE1483*Ferez!$D$20</f>
        <v>0.76598722175765011</v>
      </c>
    </row>
    <row r="1484" spans="1:35" x14ac:dyDescent="0.25">
      <c r="A1484" s="4">
        <v>2302</v>
      </c>
      <c r="B1484" s="21" t="s">
        <v>3522</v>
      </c>
      <c r="C1484" s="104">
        <v>6</v>
      </c>
      <c r="D1484" s="22" t="s">
        <v>3321</v>
      </c>
      <c r="E1484" s="100">
        <v>42719</v>
      </c>
      <c r="F1484" s="100">
        <v>44204</v>
      </c>
      <c r="G1484" s="105">
        <v>4.0999999999999996</v>
      </c>
      <c r="H1484" s="20" t="s">
        <v>3447</v>
      </c>
      <c r="I1484" s="20" t="s">
        <v>3449</v>
      </c>
      <c r="J1484" s="13">
        <v>4170</v>
      </c>
      <c r="K1484" t="s">
        <v>252</v>
      </c>
      <c r="L1484" t="s">
        <v>245</v>
      </c>
      <c r="M1484" s="20" t="str">
        <f t="shared" si="211"/>
        <v>S</v>
      </c>
      <c r="N1484" s="3">
        <v>5.9</v>
      </c>
      <c r="O1484" s="23">
        <f t="shared" si="212"/>
        <v>5.46</v>
      </c>
      <c r="P1484" s="3">
        <v>19.100000000000001</v>
      </c>
      <c r="Q1484" s="3">
        <f>VLOOKUP(J1484,Aux_H_adj!$X$2:$Y$922,2,FALSE)</f>
        <v>10.6</v>
      </c>
      <c r="R1484" s="3">
        <f>VLOOKUP(J1484,Aux_H_adj!$X$2:$Z$922,3,FALSE)</f>
        <v>27.7</v>
      </c>
      <c r="S1484" s="3">
        <f t="shared" si="209"/>
        <v>6.0797188261104029</v>
      </c>
      <c r="T1484" s="3">
        <v>113</v>
      </c>
      <c r="U1484" s="23">
        <f t="shared" si="213"/>
        <v>23.28</v>
      </c>
      <c r="V1484" s="3">
        <f t="shared" si="210"/>
        <v>7.4102541503586474</v>
      </c>
      <c r="W1484" s="27">
        <f t="shared" si="214"/>
        <v>2.8999999999999998E-3</v>
      </c>
      <c r="X1484" s="27">
        <f t="shared" si="215"/>
        <v>4.3E-3</v>
      </c>
      <c r="Y1484" s="3">
        <f>VLOOKUP(K1484,SSP!$B$2:$D$113,3,FALSE)</f>
        <v>0.49000000000000005</v>
      </c>
      <c r="Z1484" s="3">
        <f>EXP(Ferez!$B$8+Ferez!$B$9*LN(X1484)+Ferez!$B$10*LN(O1484)+Ferez!$B$11*LN(Y1484))</f>
        <v>6.0033167323914896</v>
      </c>
      <c r="AA1484" s="3">
        <f>EXP(Ferez!$C$8+Ferez!$C$9*LN(Z1484))</f>
        <v>2.8340075708935957</v>
      </c>
      <c r="AB1484" s="3">
        <f>Ferez!$D$8+Ferez!$D$9*Z1484+Ferez!$D$10*AA1484</f>
        <v>0.87766985848903134</v>
      </c>
      <c r="AC1484" s="3">
        <f t="shared" si="216"/>
        <v>9.7149941617741167</v>
      </c>
      <c r="AD1484" s="3">
        <f>AC1484*Ferez!$D$19</f>
        <v>4.8574970808870583</v>
      </c>
      <c r="AE1484" s="3">
        <f>(AD1484/1000)*(10000/Ferez!$D$21)</f>
        <v>0.12143742702217646</v>
      </c>
      <c r="AF1484" s="3">
        <f t="shared" si="217"/>
        <v>6.8809865908805206</v>
      </c>
      <c r="AG1484" s="3">
        <f>AF1484*Ferez!$D$19</f>
        <v>3.4404932954402603</v>
      </c>
      <c r="AH1484" s="3">
        <f>(AG1484/1000)*(10000/Ferez!$D$21)</f>
        <v>8.6012332386006501E-2</v>
      </c>
      <c r="AI1484" s="3">
        <f>AE1484*Ferez!$D$20</f>
        <v>0.4452705657479803</v>
      </c>
    </row>
    <row r="1485" spans="1:35" x14ac:dyDescent="0.25">
      <c r="A1485" s="4">
        <v>2303</v>
      </c>
      <c r="B1485" s="21" t="s">
        <v>3522</v>
      </c>
      <c r="C1485" s="104">
        <v>6</v>
      </c>
      <c r="D1485" s="22" t="s">
        <v>3321</v>
      </c>
      <c r="E1485" s="100">
        <v>42719</v>
      </c>
      <c r="F1485" s="100">
        <v>44204</v>
      </c>
      <c r="G1485" s="105">
        <v>4.0999999999999996</v>
      </c>
      <c r="H1485" s="20" t="s">
        <v>3447</v>
      </c>
      <c r="I1485" s="20" t="s">
        <v>3450</v>
      </c>
      <c r="J1485" s="13">
        <v>4170</v>
      </c>
      <c r="K1485" t="s">
        <v>252</v>
      </c>
      <c r="L1485" t="s">
        <v>245</v>
      </c>
      <c r="M1485" s="20" t="str">
        <f t="shared" si="211"/>
        <v>S</v>
      </c>
      <c r="N1485" s="3">
        <v>5.9</v>
      </c>
      <c r="O1485" s="23">
        <f t="shared" si="212"/>
        <v>5.9</v>
      </c>
      <c r="P1485" s="3">
        <v>27.7</v>
      </c>
      <c r="Q1485" s="3">
        <f>VLOOKUP(J1485,Aux_H_adj!$X$2:$Y$922,2,FALSE)</f>
        <v>10.6</v>
      </c>
      <c r="R1485" s="3">
        <f>VLOOKUP(J1485,Aux_H_adj!$X$2:$Z$922,3,FALSE)</f>
        <v>27.7</v>
      </c>
      <c r="S1485" s="3">
        <f t="shared" si="209"/>
        <v>8.8171838472910018</v>
      </c>
      <c r="T1485" s="3">
        <v>113</v>
      </c>
      <c r="U1485" s="23">
        <f t="shared" si="213"/>
        <v>33.770000000000003</v>
      </c>
      <c r="V1485" s="3">
        <f t="shared" si="210"/>
        <v>10.749324856426613</v>
      </c>
      <c r="W1485" s="27">
        <f t="shared" si="214"/>
        <v>6.1000000000000004E-3</v>
      </c>
      <c r="X1485" s="27">
        <f t="shared" si="215"/>
        <v>9.1000000000000004E-3</v>
      </c>
      <c r="Y1485" s="3">
        <f>VLOOKUP(K1485,SSP!$B$2:$D$113,3,FALSE)</f>
        <v>0.49000000000000005</v>
      </c>
      <c r="Z1485" s="3">
        <f>EXP(Ferez!$B$8+Ferez!$B$9*LN(X1485)+Ferez!$B$10*LN(O1485)+Ferez!$B$11*LN(Y1485))</f>
        <v>13.134109159332823</v>
      </c>
      <c r="AA1485" s="3">
        <f>EXP(Ferez!$C$8+Ferez!$C$9*LN(Z1485))</f>
        <v>5.0661466144593001</v>
      </c>
      <c r="AB1485" s="3">
        <f>Ferez!$D$8+Ferez!$D$9*Z1485+Ferez!$D$10*AA1485</f>
        <v>1.5623736065908496</v>
      </c>
      <c r="AC1485" s="3">
        <f t="shared" si="216"/>
        <v>19.762629380382972</v>
      </c>
      <c r="AD1485" s="3">
        <f>AC1485*Ferez!$D$19</f>
        <v>9.8813146901914859</v>
      </c>
      <c r="AE1485" s="3">
        <f>(AD1485/1000)*(10000/Ferez!$D$21)</f>
        <v>0.24703286725478715</v>
      </c>
      <c r="AF1485" s="3">
        <f t="shared" si="217"/>
        <v>14.696482765923673</v>
      </c>
      <c r="AG1485" s="3">
        <f>AF1485*Ferez!$D$19</f>
        <v>7.3482413829618363</v>
      </c>
      <c r="AH1485" s="3">
        <f>(AG1485/1000)*(10000/Ferez!$D$21)</f>
        <v>0.18370603457404591</v>
      </c>
      <c r="AI1485" s="3">
        <f>AE1485*Ferez!$D$20</f>
        <v>0.90578717993421953</v>
      </c>
    </row>
    <row r="1486" spans="1:35" x14ac:dyDescent="0.25">
      <c r="A1486" s="4">
        <v>2304</v>
      </c>
      <c r="B1486" s="21" t="s">
        <v>3522</v>
      </c>
      <c r="C1486" s="104">
        <v>6</v>
      </c>
      <c r="D1486" s="22" t="s">
        <v>3321</v>
      </c>
      <c r="E1486" s="100">
        <v>42719</v>
      </c>
      <c r="F1486" s="100">
        <v>44204</v>
      </c>
      <c r="G1486" s="105">
        <v>4.0999999999999996</v>
      </c>
      <c r="H1486" s="20" t="s">
        <v>3447</v>
      </c>
      <c r="I1486" s="20" t="s">
        <v>3451</v>
      </c>
      <c r="J1486" s="13">
        <v>4170</v>
      </c>
      <c r="K1486" t="s">
        <v>252</v>
      </c>
      <c r="L1486" t="s">
        <v>245</v>
      </c>
      <c r="M1486" s="20" t="str">
        <f t="shared" si="211"/>
        <v>S</v>
      </c>
      <c r="N1486" s="3">
        <v>5.9</v>
      </c>
      <c r="O1486" s="23">
        <f t="shared" si="212"/>
        <v>3.62</v>
      </c>
      <c r="P1486" s="3">
        <v>10.6</v>
      </c>
      <c r="Q1486" s="3">
        <f>VLOOKUP(J1486,Aux_H_adj!$X$2:$Y$922,2,FALSE)</f>
        <v>10.6</v>
      </c>
      <c r="R1486" s="3">
        <f>VLOOKUP(J1486,Aux_H_adj!$X$2:$Z$922,3,FALSE)</f>
        <v>27.7</v>
      </c>
      <c r="S1486" s="3">
        <f t="shared" si="209"/>
        <v>3.3740847935481812</v>
      </c>
      <c r="T1486" s="3">
        <v>113</v>
      </c>
      <c r="U1486" s="23">
        <f t="shared" si="213"/>
        <v>12.92</v>
      </c>
      <c r="V1486" s="3">
        <f t="shared" si="210"/>
        <v>4.1125637294945756</v>
      </c>
      <c r="W1486" s="27">
        <f t="shared" si="214"/>
        <v>8.9999999999999998E-4</v>
      </c>
      <c r="X1486" s="27">
        <f t="shared" si="215"/>
        <v>1.2999999999999999E-3</v>
      </c>
      <c r="Y1486" s="3">
        <f>VLOOKUP(K1486,SSP!$B$2:$D$113,3,FALSE)</f>
        <v>0.49000000000000005</v>
      </c>
      <c r="Z1486" s="3">
        <f>EXP(Ferez!$B$8+Ferez!$B$9*LN(X1486)+Ferez!$B$10*LN(O1486)+Ferez!$B$11*LN(Y1486))</f>
        <v>1.3057622991067543</v>
      </c>
      <c r="AA1486" s="3">
        <f>EXP(Ferez!$C$8+Ferez!$C$9*LN(Z1486))</f>
        <v>0.91374654955647339</v>
      </c>
      <c r="AB1486" s="3">
        <f>Ferez!$D$8+Ferez!$D$9*Z1486+Ferez!$D$10*AA1486</f>
        <v>0.46538859291036272</v>
      </c>
      <c r="AC1486" s="3">
        <f t="shared" si="216"/>
        <v>2.6848974415735904</v>
      </c>
      <c r="AD1486" s="3">
        <f>AC1486*Ferez!$D$19</f>
        <v>1.3424487207867952</v>
      </c>
      <c r="AE1486" s="3">
        <f>(AD1486/1000)*(10000/Ferez!$D$21)</f>
        <v>3.3561218019669881E-2</v>
      </c>
      <c r="AF1486" s="3">
        <f t="shared" si="217"/>
        <v>1.7711508920171171</v>
      </c>
      <c r="AG1486" s="3">
        <f>AF1486*Ferez!$D$19</f>
        <v>0.88557544600855853</v>
      </c>
      <c r="AH1486" s="3">
        <f>(AG1486/1000)*(10000/Ferez!$D$21)</f>
        <v>2.2139386150213963E-2</v>
      </c>
      <c r="AI1486" s="3">
        <f>AE1486*Ferez!$D$20</f>
        <v>0.12305779940545622</v>
      </c>
    </row>
    <row r="1487" spans="1:35" x14ac:dyDescent="0.25">
      <c r="A1487" s="4">
        <v>2293</v>
      </c>
      <c r="B1487" s="21" t="s">
        <v>3522</v>
      </c>
      <c r="C1487" s="104">
        <v>6</v>
      </c>
      <c r="D1487" s="22" t="s">
        <v>3321</v>
      </c>
      <c r="E1487" s="100">
        <v>42719</v>
      </c>
      <c r="F1487" s="100">
        <v>44204</v>
      </c>
      <c r="G1487" s="105">
        <v>4.0999999999999996</v>
      </c>
      <c r="H1487" s="20" t="s">
        <v>3438</v>
      </c>
      <c r="I1487" s="20" t="s">
        <v>3439</v>
      </c>
      <c r="J1487" s="13">
        <v>4171</v>
      </c>
      <c r="K1487" t="s">
        <v>79</v>
      </c>
      <c r="L1487" t="s">
        <v>78</v>
      </c>
      <c r="M1487" s="20" t="str">
        <f t="shared" si="211"/>
        <v>S</v>
      </c>
      <c r="N1487" s="3">
        <v>8</v>
      </c>
      <c r="O1487" s="23">
        <f t="shared" si="212"/>
        <v>6.7</v>
      </c>
      <c r="P1487" s="3">
        <v>28.5</v>
      </c>
      <c r="Q1487" s="3">
        <f>VLOOKUP(J1487,Aux_H_adj!$X$2:$Y$922,2,FALSE)</f>
        <v>14.2</v>
      </c>
      <c r="R1487" s="3">
        <f>VLOOKUP(J1487,Aux_H_adj!$X$2:$Z$922,3,FALSE)</f>
        <v>38.700000000000003</v>
      </c>
      <c r="S1487" s="3">
        <f t="shared" si="209"/>
        <v>9.0718317562380353</v>
      </c>
      <c r="T1487" s="3">
        <v>86.2</v>
      </c>
      <c r="U1487" s="23">
        <f t="shared" si="213"/>
        <v>34.74</v>
      </c>
      <c r="V1487" s="3">
        <f t="shared" si="210"/>
        <v>11.058085446024888</v>
      </c>
      <c r="W1487" s="27">
        <f t="shared" si="214"/>
        <v>6.4999999999999997E-3</v>
      </c>
      <c r="X1487" s="27">
        <f t="shared" si="215"/>
        <v>9.5999999999999992E-3</v>
      </c>
      <c r="Y1487" s="3">
        <f>VLOOKUP(K1487,SSP!$B$2:$D$113,3,FALSE)</f>
        <v>0.31000000000000155</v>
      </c>
      <c r="Z1487" s="3">
        <f>EXP(Ferez!$B$8+Ferez!$B$9*LN(X1487)+Ferez!$B$10*LN(O1487)+Ferez!$B$11*LN(Y1487))</f>
        <v>9.776783229786389</v>
      </c>
      <c r="AA1487" s="3">
        <f>EXP(Ferez!$C$8+Ferez!$C$9*LN(Z1487))</f>
        <v>4.0696190809678061</v>
      </c>
      <c r="AB1487" s="3">
        <f>Ferez!$D$8+Ferez!$D$9*Z1487+Ferez!$D$10*AA1487</f>
        <v>1.2353095479349794</v>
      </c>
      <c r="AC1487" s="3">
        <f t="shared" si="216"/>
        <v>15.081711858689175</v>
      </c>
      <c r="AD1487" s="3">
        <f>AC1487*Ferez!$D$19</f>
        <v>7.5408559293445876</v>
      </c>
      <c r="AE1487" s="3">
        <f>(AD1487/1000)*(10000/Ferez!$D$21)</f>
        <v>0.18852139823361469</v>
      </c>
      <c r="AF1487" s="3">
        <f t="shared" si="217"/>
        <v>11.012092777721369</v>
      </c>
      <c r="AG1487" s="3">
        <f>AF1487*Ferez!$D$19</f>
        <v>5.5060463888606845</v>
      </c>
      <c r="AH1487" s="3">
        <f>(AG1487/1000)*(10000/Ferez!$D$21)</f>
        <v>0.13765115972151712</v>
      </c>
      <c r="AI1487" s="3">
        <f>AE1487*Ferez!$D$20</f>
        <v>0.69124512685658712</v>
      </c>
    </row>
    <row r="1488" spans="1:35" x14ac:dyDescent="0.25">
      <c r="A1488" s="4">
        <v>2294</v>
      </c>
      <c r="B1488" s="21" t="s">
        <v>3522</v>
      </c>
      <c r="C1488" s="104">
        <v>6</v>
      </c>
      <c r="D1488" s="22" t="s">
        <v>3321</v>
      </c>
      <c r="E1488" s="100">
        <v>42719</v>
      </c>
      <c r="F1488" s="100">
        <v>44204</v>
      </c>
      <c r="G1488" s="105">
        <v>4.0999999999999996</v>
      </c>
      <c r="H1488" s="20" t="s">
        <v>3438</v>
      </c>
      <c r="I1488" s="20" t="s">
        <v>3440</v>
      </c>
      <c r="J1488" s="13">
        <v>4171</v>
      </c>
      <c r="K1488" t="s">
        <v>79</v>
      </c>
      <c r="L1488" t="s">
        <v>78</v>
      </c>
      <c r="M1488" s="20" t="str">
        <f t="shared" si="211"/>
        <v>S</v>
      </c>
      <c r="N1488" s="3">
        <v>8</v>
      </c>
      <c r="O1488" s="23">
        <f t="shared" si="212"/>
        <v>6.09</v>
      </c>
      <c r="P1488" s="3">
        <v>23.4</v>
      </c>
      <c r="Q1488" s="3">
        <f>VLOOKUP(J1488,Aux_H_adj!$X$2:$Y$922,2,FALSE)</f>
        <v>14.2</v>
      </c>
      <c r="R1488" s="3">
        <f>VLOOKUP(J1488,Aux_H_adj!$X$2:$Z$922,3,FALSE)</f>
        <v>38.700000000000003</v>
      </c>
      <c r="S1488" s="3">
        <f t="shared" si="209"/>
        <v>7.4484513367007015</v>
      </c>
      <c r="T1488" s="3">
        <v>86.2</v>
      </c>
      <c r="U1488" s="23">
        <f t="shared" si="213"/>
        <v>28.53</v>
      </c>
      <c r="V1488" s="3">
        <f t="shared" si="210"/>
        <v>9.0813810528235486</v>
      </c>
      <c r="W1488" s="27">
        <f t="shared" si="214"/>
        <v>4.4000000000000003E-3</v>
      </c>
      <c r="X1488" s="27">
        <f t="shared" si="215"/>
        <v>6.4999999999999997E-3</v>
      </c>
      <c r="Y1488" s="3">
        <f>VLOOKUP(K1488,SSP!$B$2:$D$113,3,FALSE)</f>
        <v>0.31000000000000155</v>
      </c>
      <c r="Z1488" s="3">
        <f>EXP(Ferez!$B$8+Ferez!$B$9*LN(X1488)+Ferez!$B$10*LN(O1488)+Ferez!$B$11*LN(Y1488))</f>
        <v>6.170250589850883</v>
      </c>
      <c r="AA1488" s="3">
        <f>EXP(Ferez!$C$8+Ferez!$C$9*LN(Z1488))</f>
        <v>2.8922712140870592</v>
      </c>
      <c r="AB1488" s="3">
        <f>Ferez!$D$8+Ferez!$D$9*Z1488+Ferez!$D$10*AA1488</f>
        <v>0.89318090097897074</v>
      </c>
      <c r="AC1488" s="3">
        <f t="shared" si="216"/>
        <v>9.9557027049169129</v>
      </c>
      <c r="AD1488" s="3">
        <f>AC1488*Ferez!$D$19</f>
        <v>4.9778513524584564</v>
      </c>
      <c r="AE1488" s="3">
        <f>(AD1488/1000)*(10000/Ferez!$D$21)</f>
        <v>0.12444628381146142</v>
      </c>
      <c r="AF1488" s="3">
        <f t="shared" si="217"/>
        <v>7.0634314908298537</v>
      </c>
      <c r="AG1488" s="3">
        <f>AF1488*Ferez!$D$19</f>
        <v>3.5317157454149268</v>
      </c>
      <c r="AH1488" s="3">
        <f>(AG1488/1000)*(10000/Ferez!$D$21)</f>
        <v>8.8292893635373168E-2</v>
      </c>
      <c r="AI1488" s="3">
        <f>AE1488*Ferez!$D$20</f>
        <v>0.4563030406420252</v>
      </c>
    </row>
    <row r="1489" spans="1:35" x14ac:dyDescent="0.25">
      <c r="A1489" s="4">
        <v>2295</v>
      </c>
      <c r="B1489" s="21" t="s">
        <v>3522</v>
      </c>
      <c r="C1489" s="104">
        <v>6</v>
      </c>
      <c r="D1489" s="22" t="s">
        <v>3321</v>
      </c>
      <c r="E1489" s="100">
        <v>42719</v>
      </c>
      <c r="F1489" s="100">
        <v>44204</v>
      </c>
      <c r="G1489" s="105">
        <v>4.0999999999999996</v>
      </c>
      <c r="H1489" s="20" t="s">
        <v>3438</v>
      </c>
      <c r="I1489" s="20" t="s">
        <v>3441</v>
      </c>
      <c r="J1489" s="13">
        <v>4171</v>
      </c>
      <c r="K1489" t="s">
        <v>79</v>
      </c>
      <c r="L1489" t="s">
        <v>78</v>
      </c>
      <c r="M1489" s="20" t="str">
        <f t="shared" si="211"/>
        <v>S</v>
      </c>
      <c r="N1489" s="3">
        <v>8</v>
      </c>
      <c r="O1489" s="23">
        <f t="shared" si="212"/>
        <v>6.98</v>
      </c>
      <c r="P1489" s="3">
        <v>31.2</v>
      </c>
      <c r="Q1489" s="3">
        <f>VLOOKUP(J1489,Aux_H_adj!$X$2:$Y$922,2,FALSE)</f>
        <v>14.2</v>
      </c>
      <c r="R1489" s="3">
        <f>VLOOKUP(J1489,Aux_H_adj!$X$2:$Z$922,3,FALSE)</f>
        <v>38.700000000000003</v>
      </c>
      <c r="S1489" s="3">
        <f t="shared" si="209"/>
        <v>9.9312684489342686</v>
      </c>
      <c r="T1489" s="3">
        <v>86.2</v>
      </c>
      <c r="U1489" s="23">
        <f t="shared" si="213"/>
        <v>38.04</v>
      </c>
      <c r="V1489" s="3">
        <f t="shared" si="210"/>
        <v>12.108508070431398</v>
      </c>
      <c r="W1489" s="27">
        <f t="shared" si="214"/>
        <v>7.7000000000000002E-3</v>
      </c>
      <c r="X1489" s="27">
        <f t="shared" si="215"/>
        <v>1.15E-2</v>
      </c>
      <c r="Y1489" s="3">
        <f>VLOOKUP(K1489,SSP!$B$2:$D$113,3,FALSE)</f>
        <v>0.31000000000000155</v>
      </c>
      <c r="Z1489" s="3">
        <f>EXP(Ferez!$B$8+Ferez!$B$9*LN(X1489)+Ferez!$B$10*LN(O1489)+Ferez!$B$11*LN(Y1489))</f>
        <v>12.061462116034647</v>
      </c>
      <c r="AA1489" s="3">
        <f>EXP(Ferez!$C$8+Ferez!$C$9*LN(Z1489))</f>
        <v>4.7558086362956979</v>
      </c>
      <c r="AB1489" s="3">
        <f>Ferez!$D$8+Ferez!$D$9*Z1489+Ferez!$D$10*AA1489</f>
        <v>1.457184634272007</v>
      </c>
      <c r="AC1489" s="3">
        <f t="shared" si="216"/>
        <v>18.274455386602352</v>
      </c>
      <c r="AD1489" s="3">
        <f>AC1489*Ferez!$D$19</f>
        <v>9.1372276933011758</v>
      </c>
      <c r="AE1489" s="3">
        <f>(AD1489/1000)*(10000/Ferez!$D$21)</f>
        <v>0.22843069233252941</v>
      </c>
      <c r="AF1489" s="3">
        <f t="shared" si="217"/>
        <v>13.518646750306655</v>
      </c>
      <c r="AG1489" s="3">
        <f>AF1489*Ferez!$D$19</f>
        <v>6.7593233751533273</v>
      </c>
      <c r="AH1489" s="3">
        <f>(AG1489/1000)*(10000/Ferez!$D$21)</f>
        <v>0.16898308437883316</v>
      </c>
      <c r="AI1489" s="3">
        <f>AE1489*Ferez!$D$20</f>
        <v>0.83757920521927443</v>
      </c>
    </row>
    <row r="1490" spans="1:35" x14ac:dyDescent="0.25">
      <c r="A1490" s="4">
        <v>2296</v>
      </c>
      <c r="B1490" s="21" t="s">
        <v>3522</v>
      </c>
      <c r="C1490" s="104">
        <v>6</v>
      </c>
      <c r="D1490" s="22" t="s">
        <v>3321</v>
      </c>
      <c r="E1490" s="100">
        <v>42719</v>
      </c>
      <c r="F1490" s="100">
        <v>44204</v>
      </c>
      <c r="G1490" s="105">
        <v>4.0999999999999996</v>
      </c>
      <c r="H1490" s="20" t="s">
        <v>3438</v>
      </c>
      <c r="I1490" s="20" t="s">
        <v>3442</v>
      </c>
      <c r="J1490" s="13">
        <v>4171</v>
      </c>
      <c r="K1490" t="s">
        <v>79</v>
      </c>
      <c r="L1490" t="s">
        <v>78</v>
      </c>
      <c r="M1490" s="20" t="str">
        <f t="shared" si="211"/>
        <v>S</v>
      </c>
      <c r="N1490" s="3">
        <v>8</v>
      </c>
      <c r="O1490" s="23">
        <f t="shared" si="212"/>
        <v>8</v>
      </c>
      <c r="P1490" s="3">
        <v>38.700000000000003</v>
      </c>
      <c r="Q1490" s="3">
        <f>VLOOKUP(J1490,Aux_H_adj!$X$2:$Y$922,2,FALSE)</f>
        <v>14.2</v>
      </c>
      <c r="R1490" s="3">
        <f>VLOOKUP(J1490,Aux_H_adj!$X$2:$Z$922,3,FALSE)</f>
        <v>38.700000000000003</v>
      </c>
      <c r="S1490" s="3">
        <f t="shared" si="209"/>
        <v>12.318592595312701</v>
      </c>
      <c r="T1490" s="3">
        <v>86.2</v>
      </c>
      <c r="U1490" s="23">
        <f t="shared" si="213"/>
        <v>47.18</v>
      </c>
      <c r="V1490" s="3">
        <f t="shared" si="210"/>
        <v>15.017860430151245</v>
      </c>
      <c r="W1490" s="27">
        <f t="shared" si="214"/>
        <v>1.1900000000000001E-2</v>
      </c>
      <c r="X1490" s="27">
        <f t="shared" si="215"/>
        <v>1.77E-2</v>
      </c>
      <c r="Y1490" s="3">
        <f>VLOOKUP(K1490,SSP!$B$2:$D$113,3,FALSE)</f>
        <v>0.31000000000000155</v>
      </c>
      <c r="Z1490" s="3">
        <f>EXP(Ferez!$B$8+Ferez!$B$9*LN(X1490)+Ferez!$B$10*LN(O1490)+Ferez!$B$11*LN(Y1490))</f>
        <v>20.668847205607133</v>
      </c>
      <c r="AA1490" s="3">
        <f>EXP(Ferez!$C$8+Ferez!$C$9*LN(Z1490))</f>
        <v>7.0922371088413643</v>
      </c>
      <c r="AB1490" s="3">
        <f>Ferez!$D$8+Ferez!$D$9*Z1490+Ferez!$D$10*AA1490</f>
        <v>2.3145322112374309</v>
      </c>
      <c r="AC1490" s="3">
        <f t="shared" si="216"/>
        <v>30.075616525685927</v>
      </c>
      <c r="AD1490" s="3">
        <f>AC1490*Ferez!$D$19</f>
        <v>15.037808262842963</v>
      </c>
      <c r="AE1490" s="3">
        <f>(AD1490/1000)*(10000/Ferez!$D$21)</f>
        <v>0.37594520657107411</v>
      </c>
      <c r="AF1490" s="3">
        <f t="shared" si="217"/>
        <v>22.983379416844564</v>
      </c>
      <c r="AG1490" s="3">
        <f>AF1490*Ferez!$D$19</f>
        <v>11.491689708422282</v>
      </c>
      <c r="AH1490" s="3">
        <f>(AG1490/1000)*(10000/Ferez!$D$21)</f>
        <v>0.28729224271055703</v>
      </c>
      <c r="AI1490" s="3">
        <f>AE1490*Ferez!$D$20</f>
        <v>1.3784657574272716</v>
      </c>
    </row>
    <row r="1491" spans="1:35" x14ac:dyDescent="0.25">
      <c r="A1491" s="4">
        <v>2297</v>
      </c>
      <c r="B1491" s="21" t="s">
        <v>3522</v>
      </c>
      <c r="C1491" s="104">
        <v>6</v>
      </c>
      <c r="D1491" s="22" t="s">
        <v>3321</v>
      </c>
      <c r="E1491" s="100">
        <v>42719</v>
      </c>
      <c r="F1491" s="100">
        <v>44204</v>
      </c>
      <c r="G1491" s="105">
        <v>4.0999999999999996</v>
      </c>
      <c r="H1491" s="20" t="s">
        <v>3438</v>
      </c>
      <c r="I1491" s="20" t="s">
        <v>3443</v>
      </c>
      <c r="J1491" s="13">
        <v>4171</v>
      </c>
      <c r="K1491" t="s">
        <v>79</v>
      </c>
      <c r="L1491" t="s">
        <v>78</v>
      </c>
      <c r="M1491" s="20" t="str">
        <f t="shared" si="211"/>
        <v>S</v>
      </c>
      <c r="N1491" s="3">
        <v>8</v>
      </c>
      <c r="O1491" s="23">
        <f t="shared" si="212"/>
        <v>4.53</v>
      </c>
      <c r="P1491" s="3">
        <v>14.2</v>
      </c>
      <c r="Q1491" s="3">
        <f>VLOOKUP(J1491,Aux_H_adj!$X$2:$Y$922,2,FALSE)</f>
        <v>14.2</v>
      </c>
      <c r="R1491" s="3">
        <f>VLOOKUP(J1491,Aux_H_adj!$X$2:$Z$922,3,FALSE)</f>
        <v>38.700000000000003</v>
      </c>
      <c r="S1491" s="3">
        <f t="shared" si="209"/>
        <v>4.520000383809827</v>
      </c>
      <c r="T1491" s="3">
        <v>86.2</v>
      </c>
      <c r="U1491" s="23">
        <f t="shared" si="213"/>
        <v>17.309999999999999</v>
      </c>
      <c r="V1491" s="3">
        <f t="shared" si="210"/>
        <v>5.5099441298414167</v>
      </c>
      <c r="W1491" s="27">
        <f t="shared" si="214"/>
        <v>1.6000000000000001E-3</v>
      </c>
      <c r="X1491" s="27">
        <f t="shared" si="215"/>
        <v>2.3999999999999998E-3</v>
      </c>
      <c r="Y1491" s="3">
        <f>VLOOKUP(K1491,SSP!$B$2:$D$113,3,FALSE)</f>
        <v>0.31000000000000155</v>
      </c>
      <c r="Z1491" s="3">
        <f>EXP(Ferez!$B$8+Ferez!$B$9*LN(X1491)+Ferez!$B$10*LN(O1491)+Ferez!$B$11*LN(Y1491))</f>
        <v>1.8107480061925973</v>
      </c>
      <c r="AA1491" s="3">
        <f>EXP(Ferez!$C$8+Ferez!$C$9*LN(Z1491))</f>
        <v>1.1646111853878767</v>
      </c>
      <c r="AB1491" s="3">
        <f>Ferez!$D$8+Ferez!$D$9*Z1491+Ferez!$D$10*AA1491</f>
        <v>0.50587733583760874</v>
      </c>
      <c r="AC1491" s="3">
        <f t="shared" si="216"/>
        <v>3.481236527418083</v>
      </c>
      <c r="AD1491" s="3">
        <f>AC1491*Ferez!$D$19</f>
        <v>1.7406182637090415</v>
      </c>
      <c r="AE1491" s="3">
        <f>(AD1491/1000)*(10000/Ferez!$D$21)</f>
        <v>4.3515456592726036E-2</v>
      </c>
      <c r="AF1491" s="3">
        <f t="shared" si="217"/>
        <v>2.3166253420302061</v>
      </c>
      <c r="AG1491" s="3">
        <f>AF1491*Ferez!$D$19</f>
        <v>1.158312671015103</v>
      </c>
      <c r="AH1491" s="3">
        <f>(AG1491/1000)*(10000/Ferez!$D$21)</f>
        <v>2.8957816775377575E-2</v>
      </c>
      <c r="AI1491" s="3">
        <f>AE1491*Ferez!$D$20</f>
        <v>0.15955667417332881</v>
      </c>
    </row>
    <row r="1492" spans="1:35" x14ac:dyDescent="0.25">
      <c r="A1492" s="4">
        <v>2298</v>
      </c>
      <c r="B1492" s="21" t="s">
        <v>3522</v>
      </c>
      <c r="C1492" s="104">
        <v>6</v>
      </c>
      <c r="D1492" s="22" t="s">
        <v>3321</v>
      </c>
      <c r="E1492" s="100">
        <v>42719</v>
      </c>
      <c r="F1492" s="100">
        <v>44204</v>
      </c>
      <c r="G1492" s="105">
        <v>4.0999999999999996</v>
      </c>
      <c r="H1492" s="20" t="s">
        <v>3438</v>
      </c>
      <c r="I1492" s="20" t="s">
        <v>3444</v>
      </c>
      <c r="J1492" s="13">
        <v>4171</v>
      </c>
      <c r="K1492" t="s">
        <v>79</v>
      </c>
      <c r="L1492" t="s">
        <v>78</v>
      </c>
      <c r="M1492" s="20" t="str">
        <f t="shared" si="211"/>
        <v>S</v>
      </c>
      <c r="N1492" s="3">
        <v>8</v>
      </c>
      <c r="O1492" s="23">
        <f t="shared" si="212"/>
        <v>5.22</v>
      </c>
      <c r="P1492" s="3">
        <v>17.7</v>
      </c>
      <c r="Q1492" s="3">
        <f>VLOOKUP(J1492,Aux_H_adj!$X$2:$Y$922,2,FALSE)</f>
        <v>14.2</v>
      </c>
      <c r="R1492" s="3">
        <f>VLOOKUP(J1492,Aux_H_adj!$X$2:$Z$922,3,FALSE)</f>
        <v>38.700000000000003</v>
      </c>
      <c r="S1492" s="3">
        <f t="shared" si="209"/>
        <v>5.6340849854530948</v>
      </c>
      <c r="T1492" s="3">
        <v>86.2</v>
      </c>
      <c r="U1492" s="23">
        <f t="shared" si="213"/>
        <v>21.58</v>
      </c>
      <c r="V1492" s="3">
        <f t="shared" si="210"/>
        <v>6.8691273438462028</v>
      </c>
      <c r="W1492" s="27">
        <f t="shared" si="214"/>
        <v>2.5000000000000001E-3</v>
      </c>
      <c r="X1492" s="27">
        <f t="shared" si="215"/>
        <v>3.7000000000000002E-3</v>
      </c>
      <c r="Y1492" s="3">
        <f>VLOOKUP(K1492,SSP!$B$2:$D$113,3,FALSE)</f>
        <v>0.31000000000000155</v>
      </c>
      <c r="Z1492" s="3">
        <f>EXP(Ferez!$B$8+Ferez!$B$9*LN(X1492)+Ferez!$B$10*LN(O1492)+Ferez!$B$11*LN(Y1492))</f>
        <v>3.123903878431928</v>
      </c>
      <c r="AA1492" s="3">
        <f>EXP(Ferez!$C$8+Ferez!$C$9*LN(Z1492))</f>
        <v>1.7454558556384592</v>
      </c>
      <c r="AB1492" s="3">
        <f>Ferez!$D$8+Ferez!$D$9*Z1492+Ferez!$D$10*AA1492</f>
        <v>0.61732821221276346</v>
      </c>
      <c r="AC1492" s="3">
        <f t="shared" si="216"/>
        <v>5.4866879462831504</v>
      </c>
      <c r="AD1492" s="3">
        <f>AC1492*Ferez!$D$19</f>
        <v>2.7433439731415752</v>
      </c>
      <c r="AE1492" s="3">
        <f>(AD1492/1000)*(10000/Ferez!$D$21)</f>
        <v>6.8583599328539385E-2</v>
      </c>
      <c r="AF1492" s="3">
        <f t="shared" si="217"/>
        <v>3.7412320906446914</v>
      </c>
      <c r="AG1492" s="3">
        <f>AF1492*Ferez!$D$19</f>
        <v>1.8706160453223457</v>
      </c>
      <c r="AH1492" s="3">
        <f>(AG1492/1000)*(10000/Ferez!$D$21)</f>
        <v>4.6765401133058646E-2</v>
      </c>
      <c r="AI1492" s="3">
        <f>AE1492*Ferez!$D$20</f>
        <v>0.25147319753797776</v>
      </c>
    </row>
    <row r="1493" spans="1:35" x14ac:dyDescent="0.25">
      <c r="A1493" s="4">
        <v>2299</v>
      </c>
      <c r="B1493" s="21" t="s">
        <v>3522</v>
      </c>
      <c r="C1493" s="104">
        <v>6</v>
      </c>
      <c r="D1493" s="22" t="s">
        <v>3321</v>
      </c>
      <c r="E1493" s="100">
        <v>42719</v>
      </c>
      <c r="F1493" s="100">
        <v>44204</v>
      </c>
      <c r="G1493" s="105">
        <v>4.0999999999999996</v>
      </c>
      <c r="H1493" s="20" t="s">
        <v>3438</v>
      </c>
      <c r="I1493" s="20" t="s">
        <v>3445</v>
      </c>
      <c r="J1493" s="13">
        <v>4171</v>
      </c>
      <c r="K1493" t="s">
        <v>79</v>
      </c>
      <c r="L1493" t="s">
        <v>78</v>
      </c>
      <c r="M1493" s="20" t="str">
        <f t="shared" si="211"/>
        <v>S</v>
      </c>
      <c r="N1493" s="3">
        <v>8</v>
      </c>
      <c r="O1493" s="23">
        <f t="shared" si="212"/>
        <v>6.19</v>
      </c>
      <c r="P1493" s="3">
        <v>24.2</v>
      </c>
      <c r="Q1493" s="3">
        <f>VLOOKUP(J1493,Aux_H_adj!$X$2:$Y$922,2,FALSE)</f>
        <v>14.2</v>
      </c>
      <c r="R1493" s="3">
        <f>VLOOKUP(J1493,Aux_H_adj!$X$2:$Z$922,3,FALSE)</f>
        <v>38.700000000000003</v>
      </c>
      <c r="S1493" s="3">
        <f t="shared" si="209"/>
        <v>7.7030992456477341</v>
      </c>
      <c r="T1493" s="3">
        <v>86.2</v>
      </c>
      <c r="U1493" s="23">
        <f t="shared" si="213"/>
        <v>29.5</v>
      </c>
      <c r="V1493" s="3">
        <f t="shared" si="210"/>
        <v>9.3901416424218258</v>
      </c>
      <c r="W1493" s="27">
        <f t="shared" si="214"/>
        <v>4.7000000000000002E-3</v>
      </c>
      <c r="X1493" s="27">
        <f t="shared" si="215"/>
        <v>6.8999999999999999E-3</v>
      </c>
      <c r="Y1493" s="3">
        <f>VLOOKUP(K1493,SSP!$B$2:$D$113,3,FALSE)</f>
        <v>0.31000000000000155</v>
      </c>
      <c r="Z1493" s="3">
        <f>EXP(Ferez!$B$8+Ferez!$B$9*LN(X1493)+Ferez!$B$10*LN(O1493)+Ferez!$B$11*LN(Y1493))</f>
        <v>6.6314932935054927</v>
      </c>
      <c r="AA1493" s="3">
        <f>EXP(Ferez!$C$8+Ferez!$C$9*LN(Z1493))</f>
        <v>3.0511882769297642</v>
      </c>
      <c r="AB1493" s="3">
        <f>Ferez!$D$8+Ferez!$D$9*Z1493+Ferez!$D$10*AA1493</f>
        <v>0.93621653679722616</v>
      </c>
      <c r="AC1493" s="3">
        <f t="shared" si="216"/>
        <v>10.618898107232482</v>
      </c>
      <c r="AD1493" s="3">
        <f>AC1493*Ferez!$D$19</f>
        <v>5.3094490536162411</v>
      </c>
      <c r="AE1493" s="3">
        <f>(AD1493/1000)*(10000/Ferez!$D$21)</f>
        <v>0.13273622634040602</v>
      </c>
      <c r="AF1493" s="3">
        <f t="shared" si="217"/>
        <v>7.5677098303027188</v>
      </c>
      <c r="AG1493" s="3">
        <f>AF1493*Ferez!$D$19</f>
        <v>3.7838549151513594</v>
      </c>
      <c r="AH1493" s="3">
        <f>(AG1493/1000)*(10000/Ferez!$D$21)</f>
        <v>9.4596372878783988E-2</v>
      </c>
      <c r="AI1493" s="3">
        <f>AE1493*Ferez!$D$20</f>
        <v>0.4866994965814887</v>
      </c>
    </row>
    <row r="1494" spans="1:35" x14ac:dyDescent="0.25">
      <c r="A1494" s="4">
        <v>2300</v>
      </c>
      <c r="B1494" s="21" t="s">
        <v>3522</v>
      </c>
      <c r="C1494" s="104">
        <v>6</v>
      </c>
      <c r="D1494" s="22" t="s">
        <v>3321</v>
      </c>
      <c r="E1494" s="100">
        <v>42719</v>
      </c>
      <c r="F1494" s="100">
        <v>44204</v>
      </c>
      <c r="G1494" s="105">
        <v>4.0999999999999996</v>
      </c>
      <c r="H1494" s="20" t="s">
        <v>3438</v>
      </c>
      <c r="I1494" s="20" t="s">
        <v>3446</v>
      </c>
      <c r="J1494" s="13">
        <v>4171</v>
      </c>
      <c r="K1494" t="s">
        <v>79</v>
      </c>
      <c r="L1494" t="s">
        <v>78</v>
      </c>
      <c r="M1494" s="20" t="str">
        <f t="shared" si="211"/>
        <v>S</v>
      </c>
      <c r="N1494" s="3">
        <v>8</v>
      </c>
      <c r="O1494" s="23">
        <f t="shared" si="212"/>
        <v>6.75</v>
      </c>
      <c r="P1494" s="3">
        <v>28.9</v>
      </c>
      <c r="Q1494" s="3">
        <f>VLOOKUP(J1494,Aux_H_adj!$X$2:$Y$922,2,FALSE)</f>
        <v>14.2</v>
      </c>
      <c r="R1494" s="3">
        <f>VLOOKUP(J1494,Aux_H_adj!$X$2:$Z$922,3,FALSE)</f>
        <v>38.700000000000003</v>
      </c>
      <c r="S1494" s="3">
        <f t="shared" si="209"/>
        <v>9.1991557107115511</v>
      </c>
      <c r="T1494" s="3">
        <v>86.2</v>
      </c>
      <c r="U1494" s="23">
        <f t="shared" si="213"/>
        <v>35.229999999999997</v>
      </c>
      <c r="V1494" s="3">
        <f t="shared" si="210"/>
        <v>11.214057290254944</v>
      </c>
      <c r="W1494" s="27">
        <f t="shared" si="214"/>
        <v>6.6E-3</v>
      </c>
      <c r="X1494" s="27">
        <f t="shared" si="215"/>
        <v>9.9000000000000008E-3</v>
      </c>
      <c r="Y1494" s="3">
        <f>VLOOKUP(K1494,SSP!$B$2:$D$113,3,FALSE)</f>
        <v>0.31000000000000155</v>
      </c>
      <c r="Z1494" s="3">
        <f>EXP(Ferez!$B$8+Ferez!$B$9*LN(X1494)+Ferez!$B$10*LN(O1494)+Ferez!$B$11*LN(Y1494))</f>
        <v>10.137449082492376</v>
      </c>
      <c r="AA1494" s="3">
        <f>EXP(Ferez!$C$8+Ferez!$C$9*LN(Z1494))</f>
        <v>4.1804877205571911</v>
      </c>
      <c r="AB1494" s="3">
        <f>Ferez!$D$8+Ferez!$D$9*Z1494+Ferez!$D$10*AA1494</f>
        <v>1.2701159603709462</v>
      </c>
      <c r="AC1494" s="3">
        <f t="shared" si="216"/>
        <v>15.588052763420512</v>
      </c>
      <c r="AD1494" s="3">
        <f>AC1494*Ferez!$D$19</f>
        <v>7.794026381710256</v>
      </c>
      <c r="AE1494" s="3">
        <f>(AD1494/1000)*(10000/Ferez!$D$21)</f>
        <v>0.1948506595427564</v>
      </c>
      <c r="AF1494" s="3">
        <f t="shared" si="217"/>
        <v>11.407565042863322</v>
      </c>
      <c r="AG1494" s="3">
        <f>AF1494*Ferez!$D$19</f>
        <v>5.7037825214316609</v>
      </c>
      <c r="AH1494" s="3">
        <f>(AG1494/1000)*(10000/Ferez!$D$21)</f>
        <v>0.14259456303579152</v>
      </c>
      <c r="AI1494" s="3">
        <f>AE1494*Ferez!$D$20</f>
        <v>0.71445241832344009</v>
      </c>
    </row>
    <row r="1495" spans="1:35" x14ac:dyDescent="0.25">
      <c r="A1495" s="4">
        <v>2283</v>
      </c>
      <c r="B1495" s="21" t="s">
        <v>3522</v>
      </c>
      <c r="C1495" s="104">
        <v>6</v>
      </c>
      <c r="D1495" s="22" t="s">
        <v>3321</v>
      </c>
      <c r="E1495" s="100">
        <v>42719</v>
      </c>
      <c r="F1495" s="100">
        <v>44204</v>
      </c>
      <c r="G1495" s="105">
        <v>4.0999999999999996</v>
      </c>
      <c r="H1495" s="20" t="s">
        <v>3427</v>
      </c>
      <c r="I1495" s="20" t="s">
        <v>3428</v>
      </c>
      <c r="J1495" s="13">
        <v>4172</v>
      </c>
      <c r="K1495" t="s">
        <v>6</v>
      </c>
      <c r="L1495" t="s">
        <v>225</v>
      </c>
      <c r="M1495" s="20" t="str">
        <f t="shared" si="211"/>
        <v>S</v>
      </c>
      <c r="N1495" s="3">
        <v>6.3</v>
      </c>
      <c r="O1495" s="23">
        <f t="shared" si="212"/>
        <v>6.3</v>
      </c>
      <c r="P1495" s="3">
        <v>25.4</v>
      </c>
      <c r="Q1495" s="3">
        <f>VLOOKUP(J1495,Aux_H_adj!$X$2:$Y$922,2,FALSE)</f>
        <v>10.4</v>
      </c>
      <c r="R1495" s="3">
        <f>VLOOKUP(J1495,Aux_H_adj!$X$2:$Z$922,3,FALSE)</f>
        <v>25.4</v>
      </c>
      <c r="S1495" s="3">
        <f t="shared" si="209"/>
        <v>8.0850711090682825</v>
      </c>
      <c r="T1495" s="3">
        <v>103.2</v>
      </c>
      <c r="U1495" s="23">
        <f t="shared" si="213"/>
        <v>30.97</v>
      </c>
      <c r="V1495" s="3">
        <f t="shared" si="210"/>
        <v>9.8580571751119965</v>
      </c>
      <c r="W1495" s="27">
        <f t="shared" si="214"/>
        <v>5.1000000000000004E-3</v>
      </c>
      <c r="X1495" s="27">
        <f t="shared" si="215"/>
        <v>7.6E-3</v>
      </c>
      <c r="Y1495" s="3">
        <f>VLOOKUP(K1495,SSP!$B$2:$D$113,3,FALSE)</f>
        <v>0.55000000000000004</v>
      </c>
      <c r="Z1495" s="3">
        <f>EXP(Ferez!$B$8+Ferez!$B$9*LN(X1495)+Ferez!$B$10*LN(O1495)+Ferez!$B$11*LN(Y1495))</f>
        <v>13.278582872621932</v>
      </c>
      <c r="AA1495" s="3">
        <f>EXP(Ferez!$C$8+Ferez!$C$9*LN(Z1495))</f>
        <v>5.1074359958585687</v>
      </c>
      <c r="AB1495" s="3">
        <f>Ferez!$D$8+Ferez!$D$9*Z1495+Ferez!$D$10*AA1495</f>
        <v>1.5765853475982978</v>
      </c>
      <c r="AC1495" s="3">
        <f t="shared" si="216"/>
        <v>19.962604216078798</v>
      </c>
      <c r="AD1495" s="3">
        <f>AC1495*Ferez!$D$19</f>
        <v>9.9813021080393991</v>
      </c>
      <c r="AE1495" s="3">
        <f>(AD1495/1000)*(10000/Ferez!$D$21)</f>
        <v>0.24953255270098498</v>
      </c>
      <c r="AF1495" s="3">
        <f t="shared" si="217"/>
        <v>14.85516822022023</v>
      </c>
      <c r="AG1495" s="3">
        <f>AF1495*Ferez!$D$19</f>
        <v>7.4275841101101152</v>
      </c>
      <c r="AH1495" s="3">
        <f>(AG1495/1000)*(10000/Ferez!$D$21)</f>
        <v>0.1856896027527529</v>
      </c>
      <c r="AI1495" s="3">
        <f>AE1495*Ferez!$D$20</f>
        <v>0.91495269323694495</v>
      </c>
    </row>
    <row r="1496" spans="1:35" x14ac:dyDescent="0.25">
      <c r="A1496" s="4">
        <v>2284</v>
      </c>
      <c r="B1496" s="21" t="s">
        <v>3522</v>
      </c>
      <c r="C1496" s="104">
        <v>6</v>
      </c>
      <c r="D1496" s="22" t="s">
        <v>3321</v>
      </c>
      <c r="E1496" s="100">
        <v>42719</v>
      </c>
      <c r="F1496" s="100">
        <v>44204</v>
      </c>
      <c r="G1496" s="105">
        <v>4.0999999999999996</v>
      </c>
      <c r="H1496" s="20" t="s">
        <v>3427</v>
      </c>
      <c r="I1496" s="20" t="s">
        <v>3429</v>
      </c>
      <c r="J1496" s="13">
        <v>4172</v>
      </c>
      <c r="K1496" t="s">
        <v>6</v>
      </c>
      <c r="L1496" t="s">
        <v>225</v>
      </c>
      <c r="M1496" s="20" t="str">
        <f t="shared" si="211"/>
        <v>S</v>
      </c>
      <c r="N1496" s="3">
        <v>6.3</v>
      </c>
      <c r="O1496" s="23">
        <f t="shared" si="212"/>
        <v>3.56</v>
      </c>
      <c r="P1496" s="3">
        <v>10.4</v>
      </c>
      <c r="Q1496" s="3">
        <f>VLOOKUP(J1496,Aux_H_adj!$X$2:$Y$922,2,FALSE)</f>
        <v>10.4</v>
      </c>
      <c r="R1496" s="3">
        <f>VLOOKUP(J1496,Aux_H_adj!$X$2:$Z$922,3,FALSE)</f>
        <v>25.4</v>
      </c>
      <c r="S1496" s="3">
        <f t="shared" si="209"/>
        <v>3.3104228163114233</v>
      </c>
      <c r="T1496" s="3">
        <v>103.2</v>
      </c>
      <c r="U1496" s="23">
        <f t="shared" si="213"/>
        <v>12.68</v>
      </c>
      <c r="V1496" s="3">
        <f t="shared" si="210"/>
        <v>4.0361693568104657</v>
      </c>
      <c r="W1496" s="27">
        <f t="shared" si="214"/>
        <v>8.9999999999999998E-4</v>
      </c>
      <c r="X1496" s="27">
        <f t="shared" si="215"/>
        <v>1.2999999999999999E-3</v>
      </c>
      <c r="Y1496" s="3">
        <f>VLOOKUP(K1496,SSP!$B$2:$D$113,3,FALSE)</f>
        <v>0.55000000000000004</v>
      </c>
      <c r="Z1496" s="3">
        <f>EXP(Ferez!$B$8+Ferez!$B$9*LN(X1496)+Ferez!$B$10*LN(O1496)+Ferez!$B$11*LN(Y1496))</f>
        <v>1.4459924830404289</v>
      </c>
      <c r="AA1496" s="3">
        <f>EXP(Ferez!$C$8+Ferez!$C$9*LN(Z1496))</f>
        <v>0.98559034006079405</v>
      </c>
      <c r="AB1496" s="3">
        <f>Ferez!$D$8+Ferez!$D$9*Z1496+Ferez!$D$10*AA1496</f>
        <v>0.47644393621876147</v>
      </c>
      <c r="AC1496" s="3">
        <f t="shared" si="216"/>
        <v>2.9080267593199842</v>
      </c>
      <c r="AD1496" s="3">
        <f>AC1496*Ferez!$D$19</f>
        <v>1.4540133796599921</v>
      </c>
      <c r="AE1496" s="3">
        <f>(AD1496/1000)*(10000/Ferez!$D$21)</f>
        <v>3.6350334491499804E-2</v>
      </c>
      <c r="AF1496" s="3">
        <f t="shared" si="217"/>
        <v>1.9224364192591903</v>
      </c>
      <c r="AG1496" s="3">
        <f>AF1496*Ferez!$D$19</f>
        <v>0.96121820962959514</v>
      </c>
      <c r="AH1496" s="3">
        <f>(AG1496/1000)*(10000/Ferez!$D$21)</f>
        <v>2.4030455240739879E-2</v>
      </c>
      <c r="AI1496" s="3">
        <f>AE1496*Ferez!$D$20</f>
        <v>0.13328455980216594</v>
      </c>
    </row>
    <row r="1497" spans="1:35" x14ac:dyDescent="0.25">
      <c r="A1497" s="4">
        <v>2285</v>
      </c>
      <c r="B1497" s="21" t="s">
        <v>3522</v>
      </c>
      <c r="C1497" s="104">
        <v>6</v>
      </c>
      <c r="D1497" s="22" t="s">
        <v>3321</v>
      </c>
      <c r="E1497" s="100">
        <v>42719</v>
      </c>
      <c r="F1497" s="100">
        <v>44204</v>
      </c>
      <c r="G1497" s="105">
        <v>4.0999999999999996</v>
      </c>
      <c r="H1497" s="20" t="s">
        <v>3427</v>
      </c>
      <c r="I1497" s="20" t="s">
        <v>3430</v>
      </c>
      <c r="J1497" s="13">
        <v>4172</v>
      </c>
      <c r="K1497" t="s">
        <v>6</v>
      </c>
      <c r="L1497" t="s">
        <v>225</v>
      </c>
      <c r="M1497" s="20" t="str">
        <f t="shared" si="211"/>
        <v>S</v>
      </c>
      <c r="N1497" s="3">
        <v>6.3</v>
      </c>
      <c r="O1497" s="23">
        <f t="shared" si="212"/>
        <v>4.55</v>
      </c>
      <c r="P1497" s="3">
        <v>14.3</v>
      </c>
      <c r="Q1497" s="3">
        <f>VLOOKUP(J1497,Aux_H_adj!$X$2:$Y$922,2,FALSE)</f>
        <v>10.4</v>
      </c>
      <c r="R1497" s="3">
        <f>VLOOKUP(J1497,Aux_H_adj!$X$2:$Z$922,3,FALSE)</f>
        <v>25.4</v>
      </c>
      <c r="S1497" s="3">
        <f t="shared" si="209"/>
        <v>4.5518313724282073</v>
      </c>
      <c r="T1497" s="3">
        <v>103.2</v>
      </c>
      <c r="U1497" s="23">
        <f t="shared" si="213"/>
        <v>17.43</v>
      </c>
      <c r="V1497" s="3">
        <f t="shared" si="210"/>
        <v>5.5481413161834716</v>
      </c>
      <c r="W1497" s="27">
        <f t="shared" si="214"/>
        <v>1.6000000000000001E-3</v>
      </c>
      <c r="X1497" s="27">
        <f t="shared" si="215"/>
        <v>2.3999999999999998E-3</v>
      </c>
      <c r="Y1497" s="3">
        <f>VLOOKUP(K1497,SSP!$B$2:$D$113,3,FALSE)</f>
        <v>0.55000000000000004</v>
      </c>
      <c r="Z1497" s="3">
        <f>EXP(Ferez!$B$8+Ferez!$B$9*LN(X1497)+Ferez!$B$10*LN(O1497)+Ferez!$B$11*LN(Y1497))</f>
        <v>3.2675993628266689</v>
      </c>
      <c r="AA1497" s="3">
        <f>EXP(Ferez!$C$8+Ferez!$C$9*LN(Z1497))</f>
        <v>1.8046807662593556</v>
      </c>
      <c r="AB1497" s="3">
        <f>Ferez!$D$8+Ferez!$D$9*Z1497+Ferez!$D$10*AA1497</f>
        <v>0.6298978219544269</v>
      </c>
      <c r="AC1497" s="3">
        <f t="shared" si="216"/>
        <v>5.7021779510404516</v>
      </c>
      <c r="AD1497" s="3">
        <f>AC1497*Ferez!$D$19</f>
        <v>2.8510889755202258</v>
      </c>
      <c r="AE1497" s="3">
        <f>(AD1497/1000)*(10000/Ferez!$D$21)</f>
        <v>7.1277224388005642E-2</v>
      </c>
      <c r="AF1497" s="3">
        <f t="shared" si="217"/>
        <v>3.8974971847810957</v>
      </c>
      <c r="AG1497" s="3">
        <f>AF1497*Ferez!$D$19</f>
        <v>1.9487485923905479</v>
      </c>
      <c r="AH1497" s="3">
        <f>(AG1497/1000)*(10000/Ferez!$D$21)</f>
        <v>4.8718714809763697E-2</v>
      </c>
      <c r="AI1497" s="3">
        <f>AE1497*Ferez!$D$20</f>
        <v>0.2613498227560207</v>
      </c>
    </row>
    <row r="1498" spans="1:35" x14ac:dyDescent="0.25">
      <c r="A1498" s="4">
        <v>2286</v>
      </c>
      <c r="B1498" s="21" t="s">
        <v>3522</v>
      </c>
      <c r="C1498" s="104">
        <v>6</v>
      </c>
      <c r="D1498" s="22" t="s">
        <v>3321</v>
      </c>
      <c r="E1498" s="100">
        <v>42719</v>
      </c>
      <c r="F1498" s="100">
        <v>44204</v>
      </c>
      <c r="G1498" s="105">
        <v>4.0999999999999996</v>
      </c>
      <c r="H1498" s="20" t="s">
        <v>3427</v>
      </c>
      <c r="I1498" s="20" t="s">
        <v>3431</v>
      </c>
      <c r="J1498" s="13">
        <v>4172</v>
      </c>
      <c r="K1498" t="s">
        <v>6</v>
      </c>
      <c r="L1498" t="s">
        <v>225</v>
      </c>
      <c r="M1498" s="20" t="str">
        <f t="shared" si="211"/>
        <v>S</v>
      </c>
      <c r="N1498" s="3">
        <v>6.3</v>
      </c>
      <c r="O1498" s="23">
        <f t="shared" si="212"/>
        <v>5.37</v>
      </c>
      <c r="P1498" s="3">
        <v>18.600000000000001</v>
      </c>
      <c r="Q1498" s="3">
        <f>VLOOKUP(J1498,Aux_H_adj!$X$2:$Y$922,2,FALSE)</f>
        <v>10.4</v>
      </c>
      <c r="R1498" s="3">
        <f>VLOOKUP(J1498,Aux_H_adj!$X$2:$Z$922,3,FALSE)</f>
        <v>25.4</v>
      </c>
      <c r="S1498" s="3">
        <f t="shared" si="209"/>
        <v>5.9205638830185068</v>
      </c>
      <c r="T1498" s="3">
        <v>103.2</v>
      </c>
      <c r="U1498" s="23">
        <f t="shared" si="213"/>
        <v>22.68</v>
      </c>
      <c r="V1498" s="3">
        <f t="shared" si="210"/>
        <v>7.2192682186483728</v>
      </c>
      <c r="W1498" s="27">
        <f t="shared" si="214"/>
        <v>2.8E-3</v>
      </c>
      <c r="X1498" s="27">
        <f t="shared" si="215"/>
        <v>4.1000000000000003E-3</v>
      </c>
      <c r="Y1498" s="3">
        <f>VLOOKUP(K1498,SSP!$B$2:$D$113,3,FALSE)</f>
        <v>0.55000000000000004</v>
      </c>
      <c r="Z1498" s="3">
        <f>EXP(Ferez!$B$8+Ferez!$B$9*LN(X1498)+Ferez!$B$10*LN(O1498)+Ferez!$B$11*LN(Y1498))</f>
        <v>6.3560327818218605</v>
      </c>
      <c r="AA1498" s="3">
        <f>EXP(Ferez!$C$8+Ferez!$C$9*LN(Z1498))</f>
        <v>2.9566373357143347</v>
      </c>
      <c r="AB1498" s="3">
        <f>Ferez!$D$8+Ferez!$D$9*Z1498+Ferez!$D$10*AA1498</f>
        <v>0.91048432140661717</v>
      </c>
      <c r="AC1498" s="3">
        <f t="shared" si="216"/>
        <v>10.223154438942812</v>
      </c>
      <c r="AD1498" s="3">
        <f>AC1498*Ferez!$D$19</f>
        <v>5.111577219471406</v>
      </c>
      <c r="AE1498" s="3">
        <f>(AD1498/1000)*(10000/Ferez!$D$21)</f>
        <v>0.12778943048678515</v>
      </c>
      <c r="AF1498" s="3">
        <f t="shared" si="217"/>
        <v>7.2665171032284777</v>
      </c>
      <c r="AG1498" s="3">
        <f>AF1498*Ferez!$D$19</f>
        <v>3.6332585516142388</v>
      </c>
      <c r="AH1498" s="3">
        <f>(AG1498/1000)*(10000/Ferez!$D$21)</f>
        <v>9.0831463790355976E-2</v>
      </c>
      <c r="AI1498" s="3">
        <f>AE1498*Ferez!$D$20</f>
        <v>0.46856124511821218</v>
      </c>
    </row>
    <row r="1499" spans="1:35" x14ac:dyDescent="0.25">
      <c r="A1499" s="4">
        <v>2287</v>
      </c>
      <c r="B1499" s="21" t="s">
        <v>3522</v>
      </c>
      <c r="C1499" s="104">
        <v>6</v>
      </c>
      <c r="D1499" s="22" t="s">
        <v>3321</v>
      </c>
      <c r="E1499" s="100">
        <v>42719</v>
      </c>
      <c r="F1499" s="100">
        <v>44204</v>
      </c>
      <c r="G1499" s="105">
        <v>4.0999999999999996</v>
      </c>
      <c r="H1499" s="20" t="s">
        <v>3427</v>
      </c>
      <c r="I1499" s="20" t="s">
        <v>3432</v>
      </c>
      <c r="J1499" s="13">
        <v>4172</v>
      </c>
      <c r="K1499" t="s">
        <v>6</v>
      </c>
      <c r="L1499" t="s">
        <v>225</v>
      </c>
      <c r="M1499" s="20" t="str">
        <f t="shared" si="211"/>
        <v>S</v>
      </c>
      <c r="N1499" s="3">
        <v>6.3</v>
      </c>
      <c r="O1499" s="23">
        <f t="shared" si="212"/>
        <v>3.62</v>
      </c>
      <c r="P1499" s="3">
        <v>10.6</v>
      </c>
      <c r="Q1499" s="3">
        <f>VLOOKUP(J1499,Aux_H_adj!$X$2:$Y$922,2,FALSE)</f>
        <v>10.4</v>
      </c>
      <c r="R1499" s="3">
        <f>VLOOKUP(J1499,Aux_H_adj!$X$2:$Z$922,3,FALSE)</f>
        <v>25.4</v>
      </c>
      <c r="S1499" s="3">
        <f t="shared" si="209"/>
        <v>3.3740847935481812</v>
      </c>
      <c r="T1499" s="3">
        <v>103.2</v>
      </c>
      <c r="U1499" s="23">
        <f t="shared" si="213"/>
        <v>12.92</v>
      </c>
      <c r="V1499" s="3">
        <f t="shared" si="210"/>
        <v>4.1125637294945756</v>
      </c>
      <c r="W1499" s="27">
        <f t="shared" si="214"/>
        <v>8.9999999999999998E-4</v>
      </c>
      <c r="X1499" s="27">
        <f t="shared" si="215"/>
        <v>1.2999999999999999E-3</v>
      </c>
      <c r="Y1499" s="3">
        <f>VLOOKUP(K1499,SSP!$B$2:$D$113,3,FALSE)</f>
        <v>0.55000000000000004</v>
      </c>
      <c r="Z1499" s="3">
        <f>EXP(Ferez!$B$8+Ferez!$B$9*LN(X1499)+Ferez!$B$10*LN(O1499)+Ferez!$B$11*LN(Y1499))</f>
        <v>1.469416577306291</v>
      </c>
      <c r="AA1499" s="3">
        <f>EXP(Ferez!$C$8+Ferez!$C$9*LN(Z1499))</f>
        <v>0.99741196217783878</v>
      </c>
      <c r="AB1499" s="3">
        <f>Ferez!$D$8+Ferez!$D$9*Z1499+Ferez!$D$10*AA1499</f>
        <v>0.47830607379547363</v>
      </c>
      <c r="AC1499" s="3">
        <f t="shared" si="216"/>
        <v>2.9451346132796035</v>
      </c>
      <c r="AD1499" s="3">
        <f>AC1499*Ferez!$D$19</f>
        <v>1.4725673066398017</v>
      </c>
      <c r="AE1499" s="3">
        <f>(AD1499/1000)*(10000/Ferez!$D$21)</f>
        <v>3.6814182665995045E-2</v>
      </c>
      <c r="AF1499" s="3">
        <f t="shared" si="217"/>
        <v>1.9477226511017647</v>
      </c>
      <c r="AG1499" s="3">
        <f>AF1499*Ferez!$D$19</f>
        <v>0.97386132555088234</v>
      </c>
      <c r="AH1499" s="3">
        <f>(AG1499/1000)*(10000/Ferez!$D$21)</f>
        <v>2.434653313877206E-2</v>
      </c>
      <c r="AI1499" s="3">
        <f>AE1499*Ferez!$D$20</f>
        <v>0.13498533644198182</v>
      </c>
    </row>
    <row r="1500" spans="1:35" x14ac:dyDescent="0.25">
      <c r="A1500" s="4">
        <v>2288</v>
      </c>
      <c r="B1500" s="21" t="s">
        <v>3522</v>
      </c>
      <c r="C1500" s="104">
        <v>6</v>
      </c>
      <c r="D1500" s="22" t="s">
        <v>3321</v>
      </c>
      <c r="E1500" s="100">
        <v>42719</v>
      </c>
      <c r="F1500" s="100">
        <v>44204</v>
      </c>
      <c r="G1500" s="105">
        <v>4.0999999999999996</v>
      </c>
      <c r="H1500" s="20" t="s">
        <v>3427</v>
      </c>
      <c r="I1500" s="20" t="s">
        <v>3433</v>
      </c>
      <c r="J1500" s="13">
        <v>4172</v>
      </c>
      <c r="K1500" t="s">
        <v>6</v>
      </c>
      <c r="L1500" t="s">
        <v>225</v>
      </c>
      <c r="M1500" s="20" t="str">
        <f t="shared" si="211"/>
        <v>S</v>
      </c>
      <c r="N1500" s="3">
        <v>6.3</v>
      </c>
      <c r="O1500" s="23">
        <f t="shared" si="212"/>
        <v>4.18</v>
      </c>
      <c r="P1500" s="3">
        <v>12.7</v>
      </c>
      <c r="Q1500" s="3">
        <f>VLOOKUP(J1500,Aux_H_adj!$X$2:$Y$922,2,FALSE)</f>
        <v>10.4</v>
      </c>
      <c r="R1500" s="3">
        <f>VLOOKUP(J1500,Aux_H_adj!$X$2:$Z$922,3,FALSE)</f>
        <v>25.4</v>
      </c>
      <c r="S1500" s="3">
        <f t="shared" si="209"/>
        <v>4.0425355545341413</v>
      </c>
      <c r="T1500" s="3">
        <v>103.2</v>
      </c>
      <c r="U1500" s="23">
        <f t="shared" si="213"/>
        <v>15.48</v>
      </c>
      <c r="V1500" s="3">
        <f t="shared" si="210"/>
        <v>4.9274370381250803</v>
      </c>
      <c r="W1500" s="27">
        <f t="shared" si="214"/>
        <v>1.2999999999999999E-3</v>
      </c>
      <c r="X1500" s="27">
        <f t="shared" si="215"/>
        <v>1.9E-3</v>
      </c>
      <c r="Y1500" s="3">
        <f>VLOOKUP(K1500,SSP!$B$2:$D$113,3,FALSE)</f>
        <v>0.55000000000000004</v>
      </c>
      <c r="Z1500" s="3">
        <f>EXP(Ferez!$B$8+Ferez!$B$9*LN(X1500)+Ferez!$B$10*LN(O1500)+Ferez!$B$11*LN(Y1500))</f>
        <v>2.4151358341401812</v>
      </c>
      <c r="AA1500" s="3">
        <f>EXP(Ferez!$C$8+Ferez!$C$9*LN(Z1500))</f>
        <v>1.4420794749581169</v>
      </c>
      <c r="AB1500" s="3">
        <f>Ferez!$D$8+Ferez!$D$9*Z1500+Ferez!$D$10*AA1500</f>
        <v>0.55629976662669478</v>
      </c>
      <c r="AC1500" s="3">
        <f t="shared" si="216"/>
        <v>4.4135150757249928</v>
      </c>
      <c r="AD1500" s="3">
        <f>AC1500*Ferez!$D$19</f>
        <v>2.2067575378624964</v>
      </c>
      <c r="AE1500" s="3">
        <f>(AD1500/1000)*(10000/Ferez!$D$21)</f>
        <v>5.5168938446562413E-2</v>
      </c>
      <c r="AF1500" s="3">
        <f t="shared" si="217"/>
        <v>2.9714356007668759</v>
      </c>
      <c r="AG1500" s="3">
        <f>AF1500*Ferez!$D$19</f>
        <v>1.4857178003834379</v>
      </c>
      <c r="AH1500" s="3">
        <f>(AG1500/1000)*(10000/Ferez!$D$21)</f>
        <v>3.7142945009585954E-2</v>
      </c>
      <c r="AI1500" s="3">
        <f>AE1500*Ferez!$D$20</f>
        <v>0.20228610763739552</v>
      </c>
    </row>
    <row r="1501" spans="1:35" x14ac:dyDescent="0.25">
      <c r="A1501" s="4">
        <v>2289</v>
      </c>
      <c r="B1501" s="21" t="s">
        <v>3522</v>
      </c>
      <c r="C1501" s="104">
        <v>6</v>
      </c>
      <c r="D1501" s="22" t="s">
        <v>3321</v>
      </c>
      <c r="E1501" s="100">
        <v>42719</v>
      </c>
      <c r="F1501" s="100">
        <v>44204</v>
      </c>
      <c r="G1501" s="105">
        <v>4.0999999999999996</v>
      </c>
      <c r="H1501" s="20" t="s">
        <v>3427</v>
      </c>
      <c r="I1501" s="20" t="s">
        <v>3434</v>
      </c>
      <c r="J1501" s="13">
        <v>4172</v>
      </c>
      <c r="K1501" t="s">
        <v>6</v>
      </c>
      <c r="L1501" t="s">
        <v>225</v>
      </c>
      <c r="M1501" s="20" t="str">
        <f t="shared" si="211"/>
        <v>S</v>
      </c>
      <c r="N1501" s="3">
        <v>6.3</v>
      </c>
      <c r="O1501" s="23">
        <f t="shared" si="212"/>
        <v>4.66</v>
      </c>
      <c r="P1501" s="3">
        <v>14.8</v>
      </c>
      <c r="Q1501" s="3">
        <f>VLOOKUP(J1501,Aux_H_adj!$X$2:$Y$922,2,FALSE)</f>
        <v>10.4</v>
      </c>
      <c r="R1501" s="3">
        <f>VLOOKUP(J1501,Aux_H_adj!$X$2:$Z$922,3,FALSE)</f>
        <v>25.4</v>
      </c>
      <c r="S1501" s="3">
        <f t="shared" si="209"/>
        <v>4.7109863155201026</v>
      </c>
      <c r="T1501" s="3">
        <v>103.2</v>
      </c>
      <c r="U1501" s="23">
        <f t="shared" si="213"/>
        <v>18.04</v>
      </c>
      <c r="V1501" s="3">
        <f t="shared" si="210"/>
        <v>5.742310346755584</v>
      </c>
      <c r="W1501" s="27">
        <f t="shared" si="214"/>
        <v>1.6999999999999999E-3</v>
      </c>
      <c r="X1501" s="27">
        <f t="shared" si="215"/>
        <v>2.5999999999999999E-3</v>
      </c>
      <c r="Y1501" s="3">
        <f>VLOOKUP(K1501,SSP!$B$2:$D$113,3,FALSE)</f>
        <v>0.55000000000000004</v>
      </c>
      <c r="Z1501" s="3">
        <f>EXP(Ferez!$B$8+Ferez!$B$9*LN(X1501)+Ferez!$B$10*LN(O1501)+Ferez!$B$11*LN(Y1501))</f>
        <v>3.6062156782090118</v>
      </c>
      <c r="AA1501" s="3">
        <f>EXP(Ferez!$C$8+Ferez!$C$9*LN(Z1501))</f>
        <v>1.9416622754330548</v>
      </c>
      <c r="AB1501" s="3">
        <f>Ferez!$D$8+Ferez!$D$9*Z1501+Ferez!$D$10*AA1501</f>
        <v>0.65974046918865259</v>
      </c>
      <c r="AC1501" s="3">
        <f t="shared" si="216"/>
        <v>6.207618422830719</v>
      </c>
      <c r="AD1501" s="3">
        <f>AC1501*Ferez!$D$19</f>
        <v>3.1038092114153595</v>
      </c>
      <c r="AE1501" s="3">
        <f>(AD1501/1000)*(10000/Ferez!$D$21)</f>
        <v>7.7595230285383981E-2</v>
      </c>
      <c r="AF1501" s="3">
        <f t="shared" si="217"/>
        <v>4.2659561473976648</v>
      </c>
      <c r="AG1501" s="3">
        <f>AF1501*Ferez!$D$19</f>
        <v>2.1329780736988324</v>
      </c>
      <c r="AH1501" s="3">
        <f>(AG1501/1000)*(10000/Ferez!$D$21)</f>
        <v>5.332445184247081E-2</v>
      </c>
      <c r="AI1501" s="3">
        <f>AE1501*Ferez!$D$20</f>
        <v>0.28451584437974126</v>
      </c>
    </row>
    <row r="1502" spans="1:35" x14ac:dyDescent="0.25">
      <c r="A1502" s="4">
        <v>2290</v>
      </c>
      <c r="B1502" s="21" t="s">
        <v>3522</v>
      </c>
      <c r="C1502" s="104">
        <v>6</v>
      </c>
      <c r="D1502" s="22" t="s">
        <v>3321</v>
      </c>
      <c r="E1502" s="100">
        <v>42719</v>
      </c>
      <c r="F1502" s="100">
        <v>44204</v>
      </c>
      <c r="G1502" s="105">
        <v>4.0999999999999996</v>
      </c>
      <c r="H1502" s="20" t="s">
        <v>3427</v>
      </c>
      <c r="I1502" s="20" t="s">
        <v>3435</v>
      </c>
      <c r="J1502" s="13">
        <v>4172</v>
      </c>
      <c r="K1502" t="s">
        <v>6</v>
      </c>
      <c r="L1502" t="s">
        <v>225</v>
      </c>
      <c r="M1502" s="20" t="str">
        <f t="shared" si="211"/>
        <v>S</v>
      </c>
      <c r="N1502" s="3">
        <v>6.3</v>
      </c>
      <c r="O1502" s="23">
        <f t="shared" si="212"/>
        <v>5.27</v>
      </c>
      <c r="P1502" s="3">
        <v>18</v>
      </c>
      <c r="Q1502" s="3">
        <f>VLOOKUP(J1502,Aux_H_adj!$X$2:$Y$922,2,FALSE)</f>
        <v>10.4</v>
      </c>
      <c r="R1502" s="3">
        <f>VLOOKUP(J1502,Aux_H_adj!$X$2:$Z$922,3,FALSE)</f>
        <v>25.4</v>
      </c>
      <c r="S1502" s="3">
        <f t="shared" si="209"/>
        <v>5.7295779513082321</v>
      </c>
      <c r="T1502" s="3">
        <v>103.2</v>
      </c>
      <c r="U1502" s="23">
        <f t="shared" si="213"/>
        <v>21.94</v>
      </c>
      <c r="V1502" s="3">
        <f t="shared" si="210"/>
        <v>6.9837189028723676</v>
      </c>
      <c r="W1502" s="27">
        <f t="shared" si="214"/>
        <v>2.5999999999999999E-3</v>
      </c>
      <c r="X1502" s="27">
        <f t="shared" si="215"/>
        <v>3.8E-3</v>
      </c>
      <c r="Y1502" s="3">
        <f>VLOOKUP(K1502,SSP!$B$2:$D$113,3,FALSE)</f>
        <v>0.55000000000000004</v>
      </c>
      <c r="Z1502" s="3">
        <f>EXP(Ferez!$B$8+Ferez!$B$9*LN(X1502)+Ferez!$B$10*LN(O1502)+Ferez!$B$11*LN(Y1502))</f>
        <v>5.8097004206197518</v>
      </c>
      <c r="AA1502" s="3">
        <f>EXP(Ferez!$C$8+Ferez!$C$9*LN(Z1502))</f>
        <v>2.7659045855616222</v>
      </c>
      <c r="AB1502" s="3">
        <f>Ferez!$D$8+Ferez!$D$9*Z1502+Ferez!$D$10*AA1502</f>
        <v>0.8597249553733125</v>
      </c>
      <c r="AC1502" s="3">
        <f t="shared" si="216"/>
        <v>9.435329961554686</v>
      </c>
      <c r="AD1502" s="3">
        <f>AC1502*Ferez!$D$19</f>
        <v>4.717664980777343</v>
      </c>
      <c r="AE1502" s="3">
        <f>(AD1502/1000)*(10000/Ferez!$D$21)</f>
        <v>0.11794162451943357</v>
      </c>
      <c r="AF1502" s="3">
        <f t="shared" si="217"/>
        <v>6.6694253759930646</v>
      </c>
      <c r="AG1502" s="3">
        <f>AF1502*Ferez!$D$19</f>
        <v>3.3347126879965323</v>
      </c>
      <c r="AH1502" s="3">
        <f>(AG1502/1000)*(10000/Ferez!$D$21)</f>
        <v>8.3367817199913305E-2</v>
      </c>
      <c r="AI1502" s="3">
        <f>AE1502*Ferez!$D$20</f>
        <v>0.43245262323792311</v>
      </c>
    </row>
    <row r="1503" spans="1:35" x14ac:dyDescent="0.25">
      <c r="A1503" s="4">
        <v>2291</v>
      </c>
      <c r="B1503" s="21" t="s">
        <v>3522</v>
      </c>
      <c r="C1503" s="104">
        <v>6</v>
      </c>
      <c r="D1503" s="22" t="s">
        <v>3321</v>
      </c>
      <c r="E1503" s="100">
        <v>42719</v>
      </c>
      <c r="F1503" s="100">
        <v>44204</v>
      </c>
      <c r="G1503" s="105">
        <v>4.0999999999999996</v>
      </c>
      <c r="H1503" s="20" t="s">
        <v>3427</v>
      </c>
      <c r="I1503" s="20" t="s">
        <v>3436</v>
      </c>
      <c r="J1503" s="13">
        <v>4172</v>
      </c>
      <c r="K1503" t="s">
        <v>6</v>
      </c>
      <c r="L1503" t="s">
        <v>225</v>
      </c>
      <c r="M1503" s="20" t="str">
        <f t="shared" si="211"/>
        <v>S</v>
      </c>
      <c r="N1503" s="3">
        <v>6.3</v>
      </c>
      <c r="O1503" s="23">
        <f t="shared" si="212"/>
        <v>3.74</v>
      </c>
      <c r="P1503" s="3">
        <v>11</v>
      </c>
      <c r="Q1503" s="3">
        <f>VLOOKUP(J1503,Aux_H_adj!$X$2:$Y$922,2,FALSE)</f>
        <v>10.4</v>
      </c>
      <c r="R1503" s="3">
        <f>VLOOKUP(J1503,Aux_H_adj!$X$2:$Z$922,3,FALSE)</f>
        <v>25.4</v>
      </c>
      <c r="S1503" s="3">
        <f t="shared" si="209"/>
        <v>3.5014087480216975</v>
      </c>
      <c r="T1503" s="3">
        <v>103.2</v>
      </c>
      <c r="U1503" s="23">
        <f t="shared" si="213"/>
        <v>13.41</v>
      </c>
      <c r="V1503" s="3">
        <f t="shared" si="210"/>
        <v>4.2685355737246331</v>
      </c>
      <c r="W1503" s="27">
        <f t="shared" si="214"/>
        <v>1E-3</v>
      </c>
      <c r="X1503" s="27">
        <f t="shared" si="215"/>
        <v>1.4E-3</v>
      </c>
      <c r="Y1503" s="3">
        <f>VLOOKUP(K1503,SSP!$B$2:$D$113,3,FALSE)</f>
        <v>0.55000000000000004</v>
      </c>
      <c r="Z1503" s="3">
        <f>EXP(Ferez!$B$8+Ferez!$B$9*LN(X1503)+Ferez!$B$10*LN(O1503)+Ferez!$B$11*LN(Y1503))</f>
        <v>1.6262033815817625</v>
      </c>
      <c r="AA1503" s="3">
        <f>EXP(Ferez!$C$8+Ferez!$C$9*LN(Z1503))</f>
        <v>1.075334193620971</v>
      </c>
      <c r="AB1503" s="3">
        <f>Ferez!$D$8+Ferez!$D$9*Z1503+Ferez!$D$10*AA1503</f>
        <v>0.49087396379437243</v>
      </c>
      <c r="AC1503" s="3">
        <f t="shared" si="216"/>
        <v>3.1924115389971059</v>
      </c>
      <c r="AD1503" s="3">
        <f>AC1503*Ferez!$D$19</f>
        <v>1.596205769498553</v>
      </c>
      <c r="AE1503" s="3">
        <f>(AD1503/1000)*(10000/Ferez!$D$21)</f>
        <v>3.9905144237463823E-2</v>
      </c>
      <c r="AF1503" s="3">
        <f t="shared" si="217"/>
        <v>2.1170773453761349</v>
      </c>
      <c r="AG1503" s="3">
        <f>AF1503*Ferez!$D$19</f>
        <v>1.0585386726880675</v>
      </c>
      <c r="AH1503" s="3">
        <f>(AG1503/1000)*(10000/Ferez!$D$21)</f>
        <v>2.6463466817201686E-2</v>
      </c>
      <c r="AI1503" s="3">
        <f>AE1503*Ferez!$D$20</f>
        <v>0.14631886220403401</v>
      </c>
    </row>
    <row r="1504" spans="1:35" x14ac:dyDescent="0.25">
      <c r="A1504" s="4">
        <v>2292</v>
      </c>
      <c r="B1504" s="21" t="s">
        <v>3522</v>
      </c>
      <c r="C1504" s="104">
        <v>6</v>
      </c>
      <c r="D1504" s="22" t="s">
        <v>3321</v>
      </c>
      <c r="E1504" s="100">
        <v>42719</v>
      </c>
      <c r="F1504" s="100">
        <v>44204</v>
      </c>
      <c r="G1504" s="105">
        <v>4.0999999999999996</v>
      </c>
      <c r="H1504" s="20" t="s">
        <v>3427</v>
      </c>
      <c r="I1504" s="20" t="s">
        <v>3437</v>
      </c>
      <c r="J1504" s="13">
        <v>4172</v>
      </c>
      <c r="K1504" t="s">
        <v>6</v>
      </c>
      <c r="L1504" t="s">
        <v>225</v>
      </c>
      <c r="M1504" s="20" t="str">
        <f t="shared" si="211"/>
        <v>S</v>
      </c>
      <c r="N1504" s="3">
        <v>6.3</v>
      </c>
      <c r="O1504" s="23">
        <f t="shared" si="212"/>
        <v>4.3499999999999996</v>
      </c>
      <c r="P1504" s="3">
        <v>13.4</v>
      </c>
      <c r="Q1504" s="3">
        <f>VLOOKUP(J1504,Aux_H_adj!$X$2:$Y$922,2,FALSE)</f>
        <v>10.4</v>
      </c>
      <c r="R1504" s="3">
        <f>VLOOKUP(J1504,Aux_H_adj!$X$2:$Z$922,3,FALSE)</f>
        <v>25.4</v>
      </c>
      <c r="S1504" s="3">
        <f t="shared" si="209"/>
        <v>4.2653524748627953</v>
      </c>
      <c r="T1504" s="3">
        <v>103.2</v>
      </c>
      <c r="U1504" s="23">
        <f t="shared" si="213"/>
        <v>16.34</v>
      </c>
      <c r="V1504" s="3">
        <f t="shared" si="210"/>
        <v>5.2011835402431394</v>
      </c>
      <c r="W1504" s="27">
        <f t="shared" si="214"/>
        <v>1.4E-3</v>
      </c>
      <c r="X1504" s="27">
        <f t="shared" si="215"/>
        <v>2.0999999999999999E-3</v>
      </c>
      <c r="Y1504" s="3">
        <f>VLOOKUP(K1504,SSP!$B$2:$D$113,3,FALSE)</f>
        <v>0.55000000000000004</v>
      </c>
      <c r="Z1504" s="3">
        <f>EXP(Ferez!$B$8+Ferez!$B$9*LN(X1504)+Ferez!$B$10*LN(O1504)+Ferez!$B$11*LN(Y1504))</f>
        <v>2.7584171268661537</v>
      </c>
      <c r="AA1504" s="3">
        <f>EXP(Ferez!$C$8+Ferez!$C$9*LN(Z1504))</f>
        <v>1.5915287973489971</v>
      </c>
      <c r="AB1504" s="3">
        <f>Ferez!$D$8+Ferez!$D$9*Z1504+Ferez!$D$10*AA1504</f>
        <v>0.58564127786837505</v>
      </c>
      <c r="AC1504" s="3">
        <f t="shared" si="216"/>
        <v>4.9355872020835259</v>
      </c>
      <c r="AD1504" s="3">
        <f>AC1504*Ferez!$D$19</f>
        <v>2.4677936010417629</v>
      </c>
      <c r="AE1504" s="3">
        <f>(AD1504/1000)*(10000/Ferez!$D$21)</f>
        <v>6.1694840026044077E-2</v>
      </c>
      <c r="AF1504" s="3">
        <f t="shared" si="217"/>
        <v>3.344058404734529</v>
      </c>
      <c r="AG1504" s="3">
        <f>AF1504*Ferez!$D$19</f>
        <v>1.6720292023672645</v>
      </c>
      <c r="AH1504" s="3">
        <f>(AG1504/1000)*(10000/Ferez!$D$21)</f>
        <v>4.1800730059181612E-2</v>
      </c>
      <c r="AI1504" s="3">
        <f>AE1504*Ferez!$D$20</f>
        <v>0.22621441342882828</v>
      </c>
    </row>
    <row r="1505" spans="1:35" x14ac:dyDescent="0.25">
      <c r="A1505" s="4">
        <v>2272</v>
      </c>
      <c r="B1505" s="21" t="s">
        <v>3522</v>
      </c>
      <c r="C1505" s="104">
        <v>6</v>
      </c>
      <c r="D1505" s="22" t="s">
        <v>3321</v>
      </c>
      <c r="E1505" s="100">
        <v>42719</v>
      </c>
      <c r="F1505" s="100">
        <v>44204</v>
      </c>
      <c r="G1505" s="105">
        <v>4.0999999999999996</v>
      </c>
      <c r="H1505" s="20" t="s">
        <v>3412</v>
      </c>
      <c r="I1505" s="20" t="s">
        <v>3413</v>
      </c>
      <c r="J1505" s="13">
        <v>4173</v>
      </c>
      <c r="K1505" t="s">
        <v>11</v>
      </c>
      <c r="L1505" t="s">
        <v>206</v>
      </c>
      <c r="M1505" s="20" t="str">
        <f t="shared" si="211"/>
        <v>S</v>
      </c>
      <c r="N1505" s="3">
        <v>5.7</v>
      </c>
      <c r="O1505" s="23">
        <f t="shared" si="212"/>
        <v>4.5999999999999996</v>
      </c>
      <c r="P1505" s="3">
        <v>14.5</v>
      </c>
      <c r="Q1505" s="3">
        <f>VLOOKUP(J1505,Aux_H_adj!$X$2:$Y$922,2,FALSE)</f>
        <v>8</v>
      </c>
      <c r="R1505" s="3">
        <f>VLOOKUP(J1505,Aux_H_adj!$X$2:$Z$922,3,FALSE)</f>
        <v>16.399999999999999</v>
      </c>
      <c r="S1505" s="3">
        <f t="shared" si="209"/>
        <v>4.6154933496649653</v>
      </c>
      <c r="T1505" s="3">
        <v>41.8</v>
      </c>
      <c r="U1505" s="23">
        <f t="shared" si="213"/>
        <v>17.68</v>
      </c>
      <c r="V1505" s="3">
        <f t="shared" si="210"/>
        <v>5.6277187877294192</v>
      </c>
      <c r="W1505" s="27">
        <f t="shared" si="214"/>
        <v>1.6999999999999999E-3</v>
      </c>
      <c r="X1505" s="27">
        <f t="shared" si="215"/>
        <v>2.5000000000000001E-3</v>
      </c>
      <c r="Y1505" s="3">
        <f>VLOOKUP(K1505,SSP!$B$2:$D$113,3,FALSE)</f>
        <v>0.49</v>
      </c>
      <c r="Z1505" s="3">
        <f>EXP(Ferez!$B$8+Ferez!$B$9*LN(X1505)+Ferez!$B$10*LN(O1505)+Ferez!$B$11*LN(Y1505))</f>
        <v>3.0497494999728976</v>
      </c>
      <c r="AA1505" s="3">
        <f>EXP(Ferez!$C$8+Ferez!$C$9*LN(Z1505))</f>
        <v>1.7146185990058287</v>
      </c>
      <c r="AB1505" s="3">
        <f>Ferez!$D$8+Ferez!$D$9*Z1505+Ferez!$D$10*AA1505</f>
        <v>0.61086527038538363</v>
      </c>
      <c r="AC1505" s="3">
        <f t="shared" si="216"/>
        <v>5.3752333693641106</v>
      </c>
      <c r="AD1505" s="3">
        <f>AC1505*Ferez!$D$19</f>
        <v>2.6876166846820553</v>
      </c>
      <c r="AE1505" s="3">
        <f>(AD1505/1000)*(10000/Ferez!$D$21)</f>
        <v>6.7190417117051385E-2</v>
      </c>
      <c r="AF1505" s="3">
        <f t="shared" si="217"/>
        <v>3.660614770358281</v>
      </c>
      <c r="AG1505" s="3">
        <f>AF1505*Ferez!$D$19</f>
        <v>1.8303073851791405</v>
      </c>
      <c r="AH1505" s="3">
        <f>(AG1505/1000)*(10000/Ferez!$D$21)</f>
        <v>4.5757684629478511E-2</v>
      </c>
      <c r="AI1505" s="3">
        <f>AE1505*Ferez!$D$20</f>
        <v>0.24636486276252173</v>
      </c>
    </row>
    <row r="1506" spans="1:35" x14ac:dyDescent="0.25">
      <c r="A1506" s="4">
        <v>2273</v>
      </c>
      <c r="B1506" s="21" t="s">
        <v>3522</v>
      </c>
      <c r="C1506" s="104">
        <v>6</v>
      </c>
      <c r="D1506" s="22" t="s">
        <v>3321</v>
      </c>
      <c r="E1506" s="100">
        <v>42719</v>
      </c>
      <c r="F1506" s="100">
        <v>44204</v>
      </c>
      <c r="G1506" s="105">
        <v>4.0999999999999996</v>
      </c>
      <c r="H1506" s="20" t="s">
        <v>3412</v>
      </c>
      <c r="I1506" s="20" t="s">
        <v>3414</v>
      </c>
      <c r="J1506" s="13">
        <v>4173</v>
      </c>
      <c r="K1506" t="s">
        <v>11</v>
      </c>
      <c r="L1506" t="s">
        <v>206</v>
      </c>
      <c r="M1506" s="20" t="str">
        <f t="shared" si="211"/>
        <v>S</v>
      </c>
      <c r="N1506" s="3">
        <v>5.7</v>
      </c>
      <c r="O1506" s="23">
        <f t="shared" si="212"/>
        <v>5.7</v>
      </c>
      <c r="P1506" s="3">
        <v>16.399999999999999</v>
      </c>
      <c r="Q1506" s="3">
        <f>VLOOKUP(J1506,Aux_H_adj!$X$2:$Y$922,2,FALSE)</f>
        <v>8</v>
      </c>
      <c r="R1506" s="3">
        <f>VLOOKUP(J1506,Aux_H_adj!$X$2:$Z$922,3,FALSE)</f>
        <v>16.399999999999999</v>
      </c>
      <c r="S1506" s="3">
        <f t="shared" si="209"/>
        <v>5.2202821334141669</v>
      </c>
      <c r="T1506" s="3">
        <v>41.8</v>
      </c>
      <c r="U1506" s="23">
        <f t="shared" si="213"/>
        <v>19.989999999999998</v>
      </c>
      <c r="V1506" s="3">
        <f t="shared" si="210"/>
        <v>6.3630146248139754</v>
      </c>
      <c r="W1506" s="27">
        <f t="shared" si="214"/>
        <v>2.0999999999999999E-3</v>
      </c>
      <c r="X1506" s="27">
        <f t="shared" si="215"/>
        <v>3.2000000000000002E-3</v>
      </c>
      <c r="Y1506" s="3">
        <f>VLOOKUP(K1506,SSP!$B$2:$D$113,3,FALSE)</f>
        <v>0.49</v>
      </c>
      <c r="Z1506" s="3">
        <f>EXP(Ferez!$B$8+Ferez!$B$9*LN(X1506)+Ferez!$B$10*LN(O1506)+Ferez!$B$11*LN(Y1506))</f>
        <v>4.7326063548177446</v>
      </c>
      <c r="AA1506" s="3">
        <f>EXP(Ferez!$C$8+Ferez!$C$9*LN(Z1506))</f>
        <v>2.3755396077676245</v>
      </c>
      <c r="AB1506" s="3">
        <f>Ferez!$D$8+Ferez!$D$9*Z1506+Ferez!$D$10*AA1506</f>
        <v>0.76088888272440625</v>
      </c>
      <c r="AC1506" s="3">
        <f t="shared" si="216"/>
        <v>7.8690348453097752</v>
      </c>
      <c r="AD1506" s="3">
        <f>AC1506*Ferez!$D$19</f>
        <v>3.9345174226548876</v>
      </c>
      <c r="AE1506" s="3">
        <f>(AD1506/1000)*(10000/Ferez!$D$21)</f>
        <v>9.8362935566372198E-2</v>
      </c>
      <c r="AF1506" s="3">
        <f t="shared" si="217"/>
        <v>5.4934952375421506</v>
      </c>
      <c r="AG1506" s="3">
        <f>AF1506*Ferez!$D$19</f>
        <v>2.7467476187710753</v>
      </c>
      <c r="AH1506" s="3">
        <f>(AG1506/1000)*(10000/Ferez!$D$21)</f>
        <v>6.8668690469276886E-2</v>
      </c>
      <c r="AI1506" s="3">
        <f>AE1506*Ferez!$D$20</f>
        <v>0.36066409707669805</v>
      </c>
    </row>
    <row r="1507" spans="1:35" x14ac:dyDescent="0.25">
      <c r="A1507" s="4">
        <v>2274</v>
      </c>
      <c r="B1507" s="21" t="s">
        <v>3522</v>
      </c>
      <c r="C1507" s="104">
        <v>6</v>
      </c>
      <c r="D1507" s="22" t="s">
        <v>3321</v>
      </c>
      <c r="E1507" s="100">
        <v>42719</v>
      </c>
      <c r="F1507" s="100">
        <v>44204</v>
      </c>
      <c r="G1507" s="105">
        <v>4.0999999999999996</v>
      </c>
      <c r="H1507" s="20" t="s">
        <v>3412</v>
      </c>
      <c r="I1507" s="20" t="s">
        <v>3415</v>
      </c>
      <c r="J1507" s="13">
        <v>4173</v>
      </c>
      <c r="K1507" t="s">
        <v>11</v>
      </c>
      <c r="L1507" t="s">
        <v>206</v>
      </c>
      <c r="M1507" s="20" t="str">
        <f t="shared" si="211"/>
        <v>S</v>
      </c>
      <c r="N1507" s="3">
        <v>5.7</v>
      </c>
      <c r="O1507" s="23">
        <f t="shared" si="212"/>
        <v>2.75</v>
      </c>
      <c r="P1507" s="3">
        <v>8</v>
      </c>
      <c r="Q1507" s="3">
        <f>VLOOKUP(J1507,Aux_H_adj!$X$2:$Y$922,2,FALSE)</f>
        <v>8</v>
      </c>
      <c r="R1507" s="3">
        <f>VLOOKUP(J1507,Aux_H_adj!$X$2:$Z$922,3,FALSE)</f>
        <v>16.399999999999999</v>
      </c>
      <c r="S1507" s="3">
        <f t="shared" si="209"/>
        <v>2.5464790894703255</v>
      </c>
      <c r="T1507" s="3">
        <v>41.8</v>
      </c>
      <c r="U1507" s="23">
        <f t="shared" si="213"/>
        <v>9.75</v>
      </c>
      <c r="V1507" s="3">
        <f t="shared" si="210"/>
        <v>3.1035213902919589</v>
      </c>
      <c r="W1507" s="27">
        <f t="shared" si="214"/>
        <v>5.0000000000000001E-4</v>
      </c>
      <c r="X1507" s="27">
        <f t="shared" si="215"/>
        <v>8.0000000000000004E-4</v>
      </c>
      <c r="Y1507" s="3">
        <f>VLOOKUP(K1507,SSP!$B$2:$D$113,3,FALSE)</f>
        <v>0.49</v>
      </c>
      <c r="Z1507" s="3">
        <f>EXP(Ferez!$B$8+Ferez!$B$9*LN(X1507)+Ferez!$B$10*LN(O1507)+Ferez!$B$11*LN(Y1507))</f>
        <v>0.6336420961641358</v>
      </c>
      <c r="AA1507" s="3">
        <f>EXP(Ferez!$C$8+Ferez!$C$9*LN(Z1507))</f>
        <v>0.53435792413399896</v>
      </c>
      <c r="AB1507" s="3">
        <f>Ferez!$D$8+Ferez!$D$9*Z1507+Ferez!$D$10*AA1507</f>
        <v>0.41542197403031694</v>
      </c>
      <c r="AC1507" s="3">
        <f t="shared" si="216"/>
        <v>1.5834219943284518</v>
      </c>
      <c r="AD1507" s="3">
        <f>AC1507*Ferez!$D$19</f>
        <v>0.79171099716422588</v>
      </c>
      <c r="AE1507" s="3">
        <f>(AD1507/1000)*(10000/Ferez!$D$21)</f>
        <v>1.9792774929105649E-2</v>
      </c>
      <c r="AF1507" s="3">
        <f t="shared" si="217"/>
        <v>1.0490640701944527</v>
      </c>
      <c r="AG1507" s="3">
        <f>AF1507*Ferez!$D$19</f>
        <v>0.52453203509722635</v>
      </c>
      <c r="AH1507" s="3">
        <f>(AG1507/1000)*(10000/Ferez!$D$21)</f>
        <v>1.3113300877430657E-2</v>
      </c>
      <c r="AI1507" s="3">
        <f>AE1507*Ferez!$D$20</f>
        <v>7.2573508073387374E-2</v>
      </c>
    </row>
    <row r="1508" spans="1:35" x14ac:dyDescent="0.25">
      <c r="A1508" s="4">
        <v>2275</v>
      </c>
      <c r="B1508" s="21" t="s">
        <v>3522</v>
      </c>
      <c r="C1508" s="104">
        <v>6</v>
      </c>
      <c r="D1508" s="22" t="s">
        <v>3321</v>
      </c>
      <c r="E1508" s="100">
        <v>42719</v>
      </c>
      <c r="F1508" s="100">
        <v>44204</v>
      </c>
      <c r="G1508" s="105">
        <v>4.0999999999999996</v>
      </c>
      <c r="H1508" s="20" t="s">
        <v>3416</v>
      </c>
      <c r="I1508" s="20" t="s">
        <v>3417</v>
      </c>
      <c r="J1508" s="13">
        <v>4174</v>
      </c>
      <c r="K1508" t="s">
        <v>173</v>
      </c>
      <c r="L1508" t="s">
        <v>172</v>
      </c>
      <c r="M1508" s="20" t="str">
        <f t="shared" si="211"/>
        <v>S</v>
      </c>
      <c r="N1508" s="3">
        <v>5</v>
      </c>
      <c r="O1508" s="23">
        <f t="shared" si="212"/>
        <v>5</v>
      </c>
      <c r="P1508" s="3">
        <v>17</v>
      </c>
      <c r="Q1508" s="3">
        <f>VLOOKUP(J1508,Aux_H_adj!$X$2:$Y$922,2,FALSE)</f>
        <v>10.4</v>
      </c>
      <c r="R1508" s="3">
        <f>VLOOKUP(J1508,Aux_H_adj!$X$2:$Z$922,3,FALSE)</f>
        <v>17</v>
      </c>
      <c r="S1508" s="3">
        <f t="shared" si="209"/>
        <v>5.4112680651244416</v>
      </c>
      <c r="T1508" s="3">
        <v>69.3</v>
      </c>
      <c r="U1508" s="23">
        <f t="shared" si="213"/>
        <v>20.72</v>
      </c>
      <c r="V1508" s="3">
        <f t="shared" si="210"/>
        <v>6.5953808417281428</v>
      </c>
      <c r="W1508" s="27">
        <f t="shared" si="214"/>
        <v>2.3E-3</v>
      </c>
      <c r="X1508" s="27">
        <f t="shared" si="215"/>
        <v>3.3999999999999998E-3</v>
      </c>
      <c r="Y1508" s="3">
        <f>VLOOKUP(K1508,SSP!$B$2:$D$113,3,FALSE)</f>
        <v>0.47999999999999932</v>
      </c>
      <c r="Z1508" s="3">
        <f>EXP(Ferez!$B$8+Ferez!$B$9*LN(X1508)+Ferez!$B$10*LN(O1508)+Ferez!$B$11*LN(Y1508))</f>
        <v>4.3262699279538701</v>
      </c>
      <c r="AA1508" s="3">
        <f>EXP(Ferez!$C$8+Ferez!$C$9*LN(Z1508))</f>
        <v>2.2224666990387507</v>
      </c>
      <c r="AB1508" s="3">
        <f>Ferez!$D$8+Ferez!$D$9*Z1508+Ferez!$D$10*AA1508</f>
        <v>0.72410338504648453</v>
      </c>
      <c r="AC1508" s="3">
        <f t="shared" si="216"/>
        <v>7.2728400120391061</v>
      </c>
      <c r="AD1508" s="3">
        <f>AC1508*Ferez!$D$19</f>
        <v>3.6364200060195531</v>
      </c>
      <c r="AE1508" s="3">
        <f>(AD1508/1000)*(10000/Ferez!$D$21)</f>
        <v>9.0910500150488821E-2</v>
      </c>
      <c r="AF1508" s="3">
        <f t="shared" si="217"/>
        <v>5.050373313000355</v>
      </c>
      <c r="AG1508" s="3">
        <f>AF1508*Ferez!$D$19</f>
        <v>2.5251866565001775</v>
      </c>
      <c r="AH1508" s="3">
        <f>(AG1508/1000)*(10000/Ferez!$D$21)</f>
        <v>6.3129666412504434E-2</v>
      </c>
      <c r="AI1508" s="3">
        <f>AE1508*Ferez!$D$20</f>
        <v>0.33333850055179232</v>
      </c>
    </row>
    <row r="1509" spans="1:35" x14ac:dyDescent="0.25">
      <c r="A1509" s="4">
        <v>2276</v>
      </c>
      <c r="B1509" s="21" t="s">
        <v>3522</v>
      </c>
      <c r="C1509" s="104">
        <v>6</v>
      </c>
      <c r="D1509" s="22" t="s">
        <v>3321</v>
      </c>
      <c r="E1509" s="100">
        <v>42719</v>
      </c>
      <c r="F1509" s="100">
        <v>44204</v>
      </c>
      <c r="G1509" s="105">
        <v>4.0999999999999996</v>
      </c>
      <c r="H1509" s="20" t="s">
        <v>3416</v>
      </c>
      <c r="I1509" s="20" t="s">
        <v>3418</v>
      </c>
      <c r="J1509" s="13">
        <v>4174</v>
      </c>
      <c r="K1509" t="s">
        <v>173</v>
      </c>
      <c r="L1509" t="s">
        <v>172</v>
      </c>
      <c r="M1509" s="20" t="str">
        <f t="shared" si="211"/>
        <v>S</v>
      </c>
      <c r="N1509" s="3">
        <v>5</v>
      </c>
      <c r="O1509" s="23">
        <f t="shared" si="212"/>
        <v>3.88</v>
      </c>
      <c r="P1509" s="3">
        <v>11.5</v>
      </c>
      <c r="Q1509" s="3">
        <f>VLOOKUP(J1509,Aux_H_adj!$X$2:$Y$922,2,FALSE)</f>
        <v>10.4</v>
      </c>
      <c r="R1509" s="3">
        <f>VLOOKUP(J1509,Aux_H_adj!$X$2:$Z$922,3,FALSE)</f>
        <v>17</v>
      </c>
      <c r="S1509" s="3">
        <f t="shared" si="209"/>
        <v>3.6605636911135928</v>
      </c>
      <c r="T1509" s="3">
        <v>69.3</v>
      </c>
      <c r="U1509" s="23">
        <f t="shared" si="213"/>
        <v>14.02</v>
      </c>
      <c r="V1509" s="3">
        <f t="shared" si="210"/>
        <v>4.4627046042967455</v>
      </c>
      <c r="W1509" s="27">
        <f t="shared" si="214"/>
        <v>1.1000000000000001E-3</v>
      </c>
      <c r="X1509" s="27">
        <f t="shared" si="215"/>
        <v>1.6000000000000001E-3</v>
      </c>
      <c r="Y1509" s="3">
        <f>VLOOKUP(K1509,SSP!$B$2:$D$113,3,FALSE)</f>
        <v>0.47999999999999932</v>
      </c>
      <c r="Z1509" s="3">
        <f>EXP(Ferez!$B$8+Ferez!$B$9*LN(X1509)+Ferez!$B$10*LN(O1509)+Ferez!$B$11*LN(Y1509))</f>
        <v>1.6629699841090069</v>
      </c>
      <c r="AA1509" s="3">
        <f>EXP(Ferez!$C$8+Ferez!$C$9*LN(Z1509))</f>
        <v>1.0933209022202091</v>
      </c>
      <c r="AB1509" s="3">
        <f>Ferez!$D$8+Ferez!$D$9*Z1509+Ferez!$D$10*AA1509</f>
        <v>0.49384580955582252</v>
      </c>
      <c r="AC1509" s="3">
        <f t="shared" si="216"/>
        <v>3.2501366958850388</v>
      </c>
      <c r="AD1509" s="3">
        <f>AC1509*Ferez!$D$19</f>
        <v>1.6250683479425194</v>
      </c>
      <c r="AE1509" s="3">
        <f>(AD1509/1000)*(10000/Ferez!$D$21)</f>
        <v>4.0626708698562983E-2</v>
      </c>
      <c r="AF1509" s="3">
        <f t="shared" si="217"/>
        <v>2.1568157936648293</v>
      </c>
      <c r="AG1509" s="3">
        <f>AF1509*Ferez!$D$19</f>
        <v>1.0784078968324147</v>
      </c>
      <c r="AH1509" s="3">
        <f>(AG1509/1000)*(10000/Ferez!$D$21)</f>
        <v>2.6960197420810367E-2</v>
      </c>
      <c r="AI1509" s="3">
        <f>AE1509*Ferez!$D$20</f>
        <v>0.1489645985613976</v>
      </c>
    </row>
    <row r="1510" spans="1:35" x14ac:dyDescent="0.25">
      <c r="A1510" s="4">
        <v>2277</v>
      </c>
      <c r="B1510" s="21" t="s">
        <v>3522</v>
      </c>
      <c r="C1510" s="104">
        <v>6</v>
      </c>
      <c r="D1510" s="22" t="s">
        <v>3321</v>
      </c>
      <c r="E1510" s="100">
        <v>42719</v>
      </c>
      <c r="F1510" s="100">
        <v>44204</v>
      </c>
      <c r="G1510" s="105">
        <v>4.0999999999999996</v>
      </c>
      <c r="H1510" s="20" t="s">
        <v>3416</v>
      </c>
      <c r="I1510" s="20" t="s">
        <v>3419</v>
      </c>
      <c r="J1510" s="13">
        <v>4174</v>
      </c>
      <c r="K1510" t="s">
        <v>173</v>
      </c>
      <c r="L1510" t="s">
        <v>172</v>
      </c>
      <c r="M1510" s="20" t="str">
        <f t="shared" si="211"/>
        <v>S</v>
      </c>
      <c r="N1510" s="3">
        <v>5</v>
      </c>
      <c r="O1510" s="23">
        <f t="shared" si="212"/>
        <v>3.56</v>
      </c>
      <c r="P1510" s="3">
        <v>10.4</v>
      </c>
      <c r="Q1510" s="3">
        <f>VLOOKUP(J1510,Aux_H_adj!$X$2:$Y$922,2,FALSE)</f>
        <v>10.4</v>
      </c>
      <c r="R1510" s="3">
        <f>VLOOKUP(J1510,Aux_H_adj!$X$2:$Z$922,3,FALSE)</f>
        <v>17</v>
      </c>
      <c r="S1510" s="3">
        <f t="shared" si="209"/>
        <v>3.3104228163114233</v>
      </c>
      <c r="T1510" s="3">
        <v>69.3</v>
      </c>
      <c r="U1510" s="23">
        <f t="shared" si="213"/>
        <v>12.68</v>
      </c>
      <c r="V1510" s="3">
        <f t="shared" si="210"/>
        <v>4.0361693568104657</v>
      </c>
      <c r="W1510" s="27">
        <f t="shared" si="214"/>
        <v>8.9999999999999998E-4</v>
      </c>
      <c r="X1510" s="27">
        <f t="shared" si="215"/>
        <v>1.2999999999999999E-3</v>
      </c>
      <c r="Y1510" s="3">
        <f>VLOOKUP(K1510,SSP!$B$2:$D$113,3,FALSE)</f>
        <v>0.47999999999999932</v>
      </c>
      <c r="Z1510" s="3">
        <f>EXP(Ferez!$B$8+Ferez!$B$9*LN(X1510)+Ferez!$B$10*LN(O1510)+Ferez!$B$11*LN(Y1510))</f>
        <v>1.2581473167489843</v>
      </c>
      <c r="AA1510" s="3">
        <f>EXP(Ferez!$C$8+Ferez!$C$9*LN(Z1510))</f>
        <v>0.88890596987341941</v>
      </c>
      <c r="AB1510" s="3">
        <f>Ferez!$D$8+Ferez!$D$9*Z1510+Ferez!$D$10*AA1510</f>
        <v>0.46167322871080629</v>
      </c>
      <c r="AC1510" s="3">
        <f t="shared" si="216"/>
        <v>2.6087265153332098</v>
      </c>
      <c r="AD1510" s="3">
        <f>AC1510*Ferez!$D$19</f>
        <v>1.3043632576666049</v>
      </c>
      <c r="AE1510" s="3">
        <f>(AD1510/1000)*(10000/Ferez!$D$21)</f>
        <v>3.2609081441665119E-2</v>
      </c>
      <c r="AF1510" s="3">
        <f t="shared" si="217"/>
        <v>1.7198205454597906</v>
      </c>
      <c r="AG1510" s="3">
        <f>AF1510*Ferez!$D$19</f>
        <v>0.85991027272989529</v>
      </c>
      <c r="AH1510" s="3">
        <f>(AG1510/1000)*(10000/Ferez!$D$21)</f>
        <v>2.1497756818247383E-2</v>
      </c>
      <c r="AI1510" s="3">
        <f>AE1510*Ferez!$D$20</f>
        <v>0.1195666319527721</v>
      </c>
    </row>
    <row r="1511" spans="1:35" x14ac:dyDescent="0.25">
      <c r="A1511" s="4">
        <v>2278</v>
      </c>
      <c r="B1511" s="21" t="s">
        <v>3522</v>
      </c>
      <c r="C1511" s="104">
        <v>6</v>
      </c>
      <c r="D1511" s="22" t="s">
        <v>3321</v>
      </c>
      <c r="E1511" s="100">
        <v>42719</v>
      </c>
      <c r="F1511" s="100">
        <v>44204</v>
      </c>
      <c r="G1511" s="105">
        <v>4.0999999999999996</v>
      </c>
      <c r="H1511" s="20" t="s">
        <v>3420</v>
      </c>
      <c r="I1511" s="20" t="s">
        <v>3421</v>
      </c>
      <c r="J1511" s="13">
        <v>4175</v>
      </c>
      <c r="K1511" t="s">
        <v>159</v>
      </c>
      <c r="L1511" t="s">
        <v>158</v>
      </c>
      <c r="M1511" s="20" t="str">
        <f t="shared" si="211"/>
        <v>S</v>
      </c>
      <c r="N1511" s="3">
        <v>4.7</v>
      </c>
      <c r="O1511" s="23">
        <f t="shared" si="212"/>
        <v>4.28</v>
      </c>
      <c r="P1511" s="3">
        <v>13.1</v>
      </c>
      <c r="Q1511" s="3">
        <f>VLOOKUP(J1511,Aux_H_adj!$X$2:$Y$922,2,FALSE)</f>
        <v>9.6</v>
      </c>
      <c r="R1511" s="3">
        <f>VLOOKUP(J1511,Aux_H_adj!$X$2:$Z$922,3,FALSE)</f>
        <v>13.7</v>
      </c>
      <c r="S1511" s="3">
        <f t="shared" si="209"/>
        <v>4.169859509007658</v>
      </c>
      <c r="T1511" s="3">
        <v>51</v>
      </c>
      <c r="U1511" s="23">
        <f t="shared" si="213"/>
        <v>15.97</v>
      </c>
      <c r="V1511" s="3">
        <f t="shared" si="210"/>
        <v>5.0834088823551378</v>
      </c>
      <c r="W1511" s="27">
        <f t="shared" si="214"/>
        <v>1.4E-3</v>
      </c>
      <c r="X1511" s="27">
        <f t="shared" si="215"/>
        <v>2E-3</v>
      </c>
      <c r="Y1511" s="3">
        <f>VLOOKUP(K1511,SSP!$B$2:$D$113,3,FALSE)</f>
        <v>0.53</v>
      </c>
      <c r="Z1511" s="3">
        <f>EXP(Ferez!$B$8+Ferez!$B$9*LN(X1511)+Ferez!$B$10*LN(O1511)+Ferez!$B$11*LN(Y1511))</f>
        <v>2.4970037291389104</v>
      </c>
      <c r="AA1511" s="3">
        <f>EXP(Ferez!$C$8+Ferez!$C$9*LN(Z1511))</f>
        <v>1.4781930708154127</v>
      </c>
      <c r="AB1511" s="3">
        <f>Ferez!$D$8+Ferez!$D$9*Z1511+Ferez!$D$10*AA1511</f>
        <v>0.5632566221556724</v>
      </c>
      <c r="AC1511" s="3">
        <f t="shared" si="216"/>
        <v>4.5384534221099955</v>
      </c>
      <c r="AD1511" s="3">
        <f>AC1511*Ferez!$D$19</f>
        <v>2.2692267110549977</v>
      </c>
      <c r="AE1511" s="3">
        <f>(AD1511/1000)*(10000/Ferez!$D$21)</f>
        <v>5.6730667776374949E-2</v>
      </c>
      <c r="AF1511" s="3">
        <f t="shared" si="217"/>
        <v>3.0602603512945827</v>
      </c>
      <c r="AG1511" s="3">
        <f>AF1511*Ferez!$D$19</f>
        <v>1.5301301756472914</v>
      </c>
      <c r="AH1511" s="3">
        <f>(AG1511/1000)*(10000/Ferez!$D$21)</f>
        <v>3.8253254391182288E-2</v>
      </c>
      <c r="AI1511" s="3">
        <f>AE1511*Ferez!$D$20</f>
        <v>0.2080124485133748</v>
      </c>
    </row>
    <row r="1512" spans="1:35" x14ac:dyDescent="0.25">
      <c r="A1512" s="4">
        <v>2279</v>
      </c>
      <c r="B1512" s="21" t="s">
        <v>3522</v>
      </c>
      <c r="C1512" s="104">
        <v>6</v>
      </c>
      <c r="D1512" s="22" t="s">
        <v>3321</v>
      </c>
      <c r="E1512" s="100">
        <v>42719</v>
      </c>
      <c r="F1512" s="100">
        <v>44204</v>
      </c>
      <c r="G1512" s="105">
        <v>4.0999999999999996</v>
      </c>
      <c r="H1512" s="20" t="s">
        <v>3420</v>
      </c>
      <c r="I1512" s="20" t="s">
        <v>3422</v>
      </c>
      <c r="J1512" s="13">
        <v>4175</v>
      </c>
      <c r="K1512" t="s">
        <v>159</v>
      </c>
      <c r="L1512" t="s">
        <v>158</v>
      </c>
      <c r="M1512" s="20" t="str">
        <f t="shared" si="211"/>
        <v>S</v>
      </c>
      <c r="N1512" s="3">
        <v>4.7</v>
      </c>
      <c r="O1512" s="23">
        <f t="shared" si="212"/>
        <v>3.56</v>
      </c>
      <c r="P1512" s="3">
        <v>10.4</v>
      </c>
      <c r="Q1512" s="3">
        <f>VLOOKUP(J1512,Aux_H_adj!$X$2:$Y$922,2,FALSE)</f>
        <v>9.6</v>
      </c>
      <c r="R1512" s="3">
        <f>VLOOKUP(J1512,Aux_H_adj!$X$2:$Z$922,3,FALSE)</f>
        <v>13.7</v>
      </c>
      <c r="S1512" s="3">
        <f t="shared" si="209"/>
        <v>3.3104228163114233</v>
      </c>
      <c r="T1512" s="3">
        <v>51</v>
      </c>
      <c r="U1512" s="23">
        <f t="shared" si="213"/>
        <v>12.68</v>
      </c>
      <c r="V1512" s="3">
        <f t="shared" si="210"/>
        <v>4.0361693568104657</v>
      </c>
      <c r="W1512" s="27">
        <f t="shared" si="214"/>
        <v>8.9999999999999998E-4</v>
      </c>
      <c r="X1512" s="27">
        <f t="shared" si="215"/>
        <v>1.2999999999999999E-3</v>
      </c>
      <c r="Y1512" s="3">
        <f>VLOOKUP(K1512,SSP!$B$2:$D$113,3,FALSE)</f>
        <v>0.53</v>
      </c>
      <c r="Z1512" s="3">
        <f>EXP(Ferez!$B$8+Ferez!$B$9*LN(X1512)+Ferez!$B$10*LN(O1512)+Ferez!$B$11*LN(Y1512))</f>
        <v>1.3922650690443581</v>
      </c>
      <c r="AA1512" s="3">
        <f>EXP(Ferez!$C$8+Ferez!$C$9*LN(Z1512))</f>
        <v>0.95828657349544377</v>
      </c>
      <c r="AB1512" s="3">
        <f>Ferez!$D$8+Ferez!$D$9*Z1512+Ferez!$D$10*AA1512</f>
        <v>0.47218905777636933</v>
      </c>
      <c r="AC1512" s="3">
        <f t="shared" si="216"/>
        <v>2.8227407003161713</v>
      </c>
      <c r="AD1512" s="3">
        <f>AC1512*Ferez!$D$19</f>
        <v>1.4113703501580857</v>
      </c>
      <c r="AE1512" s="3">
        <f>(AD1512/1000)*(10000/Ferez!$D$21)</f>
        <v>3.5284258753952143E-2</v>
      </c>
      <c r="AF1512" s="3">
        <f t="shared" si="217"/>
        <v>1.8644541268207275</v>
      </c>
      <c r="AG1512" s="3">
        <f>AF1512*Ferez!$D$19</f>
        <v>0.93222706341036377</v>
      </c>
      <c r="AH1512" s="3">
        <f>(AG1512/1000)*(10000/Ferez!$D$21)</f>
        <v>2.3305676585259096E-2</v>
      </c>
      <c r="AI1512" s="3">
        <f>AE1512*Ferez!$D$20</f>
        <v>0.12937561543115786</v>
      </c>
    </row>
    <row r="1513" spans="1:35" x14ac:dyDescent="0.25">
      <c r="A1513" s="4">
        <v>2280</v>
      </c>
      <c r="B1513" s="21" t="s">
        <v>3522</v>
      </c>
      <c r="C1513" s="104">
        <v>6</v>
      </c>
      <c r="D1513" s="22" t="s">
        <v>3321</v>
      </c>
      <c r="E1513" s="100">
        <v>42719</v>
      </c>
      <c r="F1513" s="100">
        <v>44204</v>
      </c>
      <c r="G1513" s="105">
        <v>4.0999999999999996</v>
      </c>
      <c r="H1513" s="20" t="s">
        <v>3420</v>
      </c>
      <c r="I1513" s="20" t="s">
        <v>3423</v>
      </c>
      <c r="J1513" s="13">
        <v>4175</v>
      </c>
      <c r="K1513" t="s">
        <v>159</v>
      </c>
      <c r="L1513" t="s">
        <v>158</v>
      </c>
      <c r="M1513" s="20" t="str">
        <f t="shared" si="211"/>
        <v>S</v>
      </c>
      <c r="N1513" s="3">
        <v>4.7</v>
      </c>
      <c r="O1513" s="23">
        <f t="shared" si="212"/>
        <v>3.31</v>
      </c>
      <c r="P1513" s="3">
        <v>9.6</v>
      </c>
      <c r="Q1513" s="3">
        <f>VLOOKUP(J1513,Aux_H_adj!$X$2:$Y$922,2,FALSE)</f>
        <v>9.6</v>
      </c>
      <c r="R1513" s="3">
        <f>VLOOKUP(J1513,Aux_H_adj!$X$2:$Z$922,3,FALSE)</f>
        <v>13.7</v>
      </c>
      <c r="S1513" s="3">
        <f t="shared" si="209"/>
        <v>3.0557749073643903</v>
      </c>
      <c r="T1513" s="3">
        <v>51</v>
      </c>
      <c r="U1513" s="23">
        <f t="shared" si="213"/>
        <v>11.7</v>
      </c>
      <c r="V1513" s="3">
        <f t="shared" si="210"/>
        <v>3.7242256683503507</v>
      </c>
      <c r="W1513" s="27">
        <f t="shared" si="214"/>
        <v>6.9999999999999999E-4</v>
      </c>
      <c r="X1513" s="27">
        <f t="shared" si="215"/>
        <v>1.1000000000000001E-3</v>
      </c>
      <c r="Y1513" s="3">
        <f>VLOOKUP(K1513,SSP!$B$2:$D$113,3,FALSE)</f>
        <v>0.53</v>
      </c>
      <c r="Z1513" s="3">
        <f>EXP(Ferez!$B$8+Ferez!$B$9*LN(X1513)+Ferez!$B$10*LN(O1513)+Ferez!$B$11*LN(Y1513))</f>
        <v>1.1085678807363075</v>
      </c>
      <c r="AA1513" s="3">
        <f>EXP(Ferez!$C$8+Ferez!$C$9*LN(Z1513))</f>
        <v>0.80922692116978734</v>
      </c>
      <c r="AB1513" s="3">
        <f>Ferez!$D$8+Ferez!$D$9*Z1513+Ferez!$D$10*AA1513</f>
        <v>0.45014338986611419</v>
      </c>
      <c r="AC1513" s="3">
        <f t="shared" si="216"/>
        <v>2.3679381917722089</v>
      </c>
      <c r="AD1513" s="3">
        <f>AC1513*Ferez!$D$19</f>
        <v>1.1839690958861044</v>
      </c>
      <c r="AE1513" s="3">
        <f>(AD1513/1000)*(10000/Ferez!$D$21)</f>
        <v>2.9599227397152608E-2</v>
      </c>
      <c r="AF1513" s="3">
        <f t="shared" si="217"/>
        <v>1.5587112706024218</v>
      </c>
      <c r="AG1513" s="3">
        <f>AF1513*Ferez!$D$19</f>
        <v>0.77935563530121088</v>
      </c>
      <c r="AH1513" s="3">
        <f>(AG1513/1000)*(10000/Ferez!$D$21)</f>
        <v>1.9483890882530271E-2</v>
      </c>
      <c r="AI1513" s="3">
        <f>AE1513*Ferez!$D$20</f>
        <v>0.10853050045622623</v>
      </c>
    </row>
    <row r="1514" spans="1:35" x14ac:dyDescent="0.25">
      <c r="A1514" s="4">
        <v>2281</v>
      </c>
      <c r="B1514" s="21" t="s">
        <v>3522</v>
      </c>
      <c r="C1514" s="104">
        <v>6</v>
      </c>
      <c r="D1514" s="22" t="s">
        <v>3321</v>
      </c>
      <c r="E1514" s="100">
        <v>42719</v>
      </c>
      <c r="F1514" s="100">
        <v>44204</v>
      </c>
      <c r="G1514" s="105">
        <v>4.0999999999999996</v>
      </c>
      <c r="H1514" s="20" t="s">
        <v>3420</v>
      </c>
      <c r="I1514" s="20" t="s">
        <v>3424</v>
      </c>
      <c r="J1514" s="13">
        <v>4175</v>
      </c>
      <c r="K1514" t="s">
        <v>159</v>
      </c>
      <c r="L1514" t="s">
        <v>158</v>
      </c>
      <c r="M1514" s="20" t="str">
        <f t="shared" si="211"/>
        <v>S</v>
      </c>
      <c r="N1514" s="3">
        <v>4.7</v>
      </c>
      <c r="O1514" s="23">
        <f t="shared" si="212"/>
        <v>4.7</v>
      </c>
      <c r="P1514" s="3">
        <v>13.7</v>
      </c>
      <c r="Q1514" s="3">
        <f>VLOOKUP(J1514,Aux_H_adj!$X$2:$Y$922,2,FALSE)</f>
        <v>9.6</v>
      </c>
      <c r="R1514" s="3">
        <f>VLOOKUP(J1514,Aux_H_adj!$X$2:$Z$922,3,FALSE)</f>
        <v>13.7</v>
      </c>
      <c r="S1514" s="3">
        <f t="shared" si="209"/>
        <v>4.3608454407179318</v>
      </c>
      <c r="T1514" s="3">
        <v>51</v>
      </c>
      <c r="U1514" s="23">
        <f t="shared" si="213"/>
        <v>16.7</v>
      </c>
      <c r="V1514" s="3">
        <f t="shared" si="210"/>
        <v>5.3157750992693042</v>
      </c>
      <c r="W1514" s="27">
        <f t="shared" si="214"/>
        <v>1.5E-3</v>
      </c>
      <c r="X1514" s="27">
        <f t="shared" si="215"/>
        <v>2.2000000000000001E-3</v>
      </c>
      <c r="Y1514" s="3">
        <f>VLOOKUP(K1514,SSP!$B$2:$D$113,3,FALSE)</f>
        <v>0.53</v>
      </c>
      <c r="Z1514" s="3">
        <f>EXP(Ferez!$B$8+Ferez!$B$9*LN(X1514)+Ferez!$B$10*LN(O1514)+Ferez!$B$11*LN(Y1514))</f>
        <v>2.9896509192425538</v>
      </c>
      <c r="AA1514" s="3">
        <f>EXP(Ferez!$C$8+Ferez!$C$9*LN(Z1514))</f>
        <v>1.6894843526951113</v>
      </c>
      <c r="AB1514" s="3">
        <f>Ferez!$D$8+Ferez!$D$9*Z1514+Ferez!$D$10*AA1514</f>
        <v>0.60563961868665395</v>
      </c>
      <c r="AC1514" s="3">
        <f t="shared" si="216"/>
        <v>5.2847748906243188</v>
      </c>
      <c r="AD1514" s="3">
        <f>AC1514*Ferez!$D$19</f>
        <v>2.6423874453121594</v>
      </c>
      <c r="AE1514" s="3">
        <f>(AD1514/1000)*(10000/Ferez!$D$21)</f>
        <v>6.6059686132803982E-2</v>
      </c>
      <c r="AF1514" s="3">
        <f t="shared" si="217"/>
        <v>3.5952905379292077</v>
      </c>
      <c r="AG1514" s="3">
        <f>AF1514*Ferez!$D$19</f>
        <v>1.7976452689646039</v>
      </c>
      <c r="AH1514" s="3">
        <f>(AG1514/1000)*(10000/Ferez!$D$21)</f>
        <v>4.4941131724115096E-2</v>
      </c>
      <c r="AI1514" s="3">
        <f>AE1514*Ferez!$D$20</f>
        <v>0.24221884915361458</v>
      </c>
    </row>
    <row r="1515" spans="1:35" x14ac:dyDescent="0.25">
      <c r="A1515" s="4">
        <v>2264</v>
      </c>
      <c r="B1515" s="21" t="s">
        <v>3522</v>
      </c>
      <c r="C1515" s="104">
        <v>6</v>
      </c>
      <c r="D1515" s="22" t="s">
        <v>3321</v>
      </c>
      <c r="E1515" s="100">
        <v>42719</v>
      </c>
      <c r="F1515" s="100">
        <v>44204</v>
      </c>
      <c r="G1515" s="105">
        <v>4.0999999999999996</v>
      </c>
      <c r="H1515" s="20" t="s">
        <v>3400</v>
      </c>
      <c r="I1515" s="20" t="s">
        <v>3401</v>
      </c>
      <c r="J1515" s="13">
        <v>4176</v>
      </c>
      <c r="K1515" t="s">
        <v>173</v>
      </c>
      <c r="L1515" t="s">
        <v>172</v>
      </c>
      <c r="M1515" s="20" t="str">
        <f t="shared" si="211"/>
        <v>S</v>
      </c>
      <c r="N1515" s="3">
        <v>3.8</v>
      </c>
      <c r="O1515" s="23">
        <f t="shared" si="212"/>
        <v>3.8</v>
      </c>
      <c r="P1515" s="3">
        <v>11.4</v>
      </c>
      <c r="Q1515" s="3">
        <f>VLOOKUP(J1515,Aux_H_adj!$X$2:$Y$922,2,FALSE)</f>
        <v>10.199999999999999</v>
      </c>
      <c r="R1515" s="3">
        <f>VLOOKUP(J1515,Aux_H_adj!$X$2:$Z$922,3,FALSE)</f>
        <v>17.8</v>
      </c>
      <c r="S1515" s="3">
        <f t="shared" si="209"/>
        <v>3.6287327024952138</v>
      </c>
      <c r="T1515" s="3">
        <v>61.6</v>
      </c>
      <c r="U1515" s="23">
        <f t="shared" si="213"/>
        <v>13.9</v>
      </c>
      <c r="V1515" s="3">
        <f t="shared" si="210"/>
        <v>4.4245074179546906</v>
      </c>
      <c r="W1515" s="27">
        <f t="shared" si="214"/>
        <v>1E-3</v>
      </c>
      <c r="X1515" s="27">
        <f t="shared" si="215"/>
        <v>1.5E-3</v>
      </c>
      <c r="Y1515" s="3">
        <f>VLOOKUP(K1515,SSP!$B$2:$D$113,3,FALSE)</f>
        <v>0.47999999999999932</v>
      </c>
      <c r="Z1515" s="3">
        <f>EXP(Ferez!$B$8+Ferez!$B$9*LN(X1515)+Ferez!$B$10*LN(O1515)+Ferez!$B$11*LN(Y1515))</f>
        <v>1.5335553090281886</v>
      </c>
      <c r="AA1515" s="3">
        <f>EXP(Ferez!$C$8+Ferez!$C$9*LN(Z1515))</f>
        <v>1.0295358200293789</v>
      </c>
      <c r="AB1515" s="3">
        <f>Ferez!$D$8+Ferez!$D$9*Z1515+Ferez!$D$10*AA1515</f>
        <v>0.48342606016062445</v>
      </c>
      <c r="AC1515" s="3">
        <f t="shared" si="216"/>
        <v>3.0465171892181919</v>
      </c>
      <c r="AD1515" s="3">
        <f>AC1515*Ferez!$D$19</f>
        <v>1.523258594609096</v>
      </c>
      <c r="AE1515" s="3">
        <f>(AD1515/1000)*(10000/Ferez!$D$21)</f>
        <v>3.8081464865227399E-2</v>
      </c>
      <c r="AF1515" s="3">
        <f t="shared" si="217"/>
        <v>2.0169813691888132</v>
      </c>
      <c r="AG1515" s="3">
        <f>AF1515*Ferez!$D$19</f>
        <v>1.0084906845944066</v>
      </c>
      <c r="AH1515" s="3">
        <f>(AG1515/1000)*(10000/Ferez!$D$21)</f>
        <v>2.5212267114860167E-2</v>
      </c>
      <c r="AI1515" s="3">
        <f>AE1515*Ferez!$D$20</f>
        <v>0.13963203783916711</v>
      </c>
    </row>
    <row r="1516" spans="1:35" x14ac:dyDescent="0.25">
      <c r="A1516" s="4">
        <v>2265</v>
      </c>
      <c r="B1516" s="21" t="s">
        <v>3522</v>
      </c>
      <c r="C1516" s="104">
        <v>6</v>
      </c>
      <c r="D1516" s="22" t="s">
        <v>3321</v>
      </c>
      <c r="E1516" s="100">
        <v>42719</v>
      </c>
      <c r="F1516" s="100">
        <v>44204</v>
      </c>
      <c r="G1516" s="105">
        <v>4.0999999999999996</v>
      </c>
      <c r="H1516" s="20" t="s">
        <v>3400</v>
      </c>
      <c r="I1516" s="20" t="s">
        <v>3402</v>
      </c>
      <c r="J1516" s="13">
        <v>4176</v>
      </c>
      <c r="K1516" t="s">
        <v>173</v>
      </c>
      <c r="L1516" t="s">
        <v>172</v>
      </c>
      <c r="M1516" s="20" t="str">
        <f t="shared" si="211"/>
        <v>S</v>
      </c>
      <c r="N1516" s="3">
        <v>3.8</v>
      </c>
      <c r="O1516" s="23">
        <f t="shared" si="212"/>
        <v>3.8</v>
      </c>
      <c r="P1516" s="3">
        <v>14.6</v>
      </c>
      <c r="Q1516" s="3">
        <f>VLOOKUP(J1516,Aux_H_adj!$X$2:$Y$922,2,FALSE)</f>
        <v>10.199999999999999</v>
      </c>
      <c r="R1516" s="3">
        <f>VLOOKUP(J1516,Aux_H_adj!$X$2:$Z$922,3,FALSE)</f>
        <v>17.8</v>
      </c>
      <c r="S1516" s="3">
        <f t="shared" si="209"/>
        <v>4.6473243382833438</v>
      </c>
      <c r="T1516" s="3">
        <v>61.6</v>
      </c>
      <c r="U1516" s="23">
        <f t="shared" si="213"/>
        <v>17.8</v>
      </c>
      <c r="V1516" s="3">
        <f t="shared" si="210"/>
        <v>5.6659159740714742</v>
      </c>
      <c r="W1516" s="27">
        <f t="shared" si="214"/>
        <v>1.6999999999999999E-3</v>
      </c>
      <c r="X1516" s="27">
        <f t="shared" si="215"/>
        <v>2.5000000000000001E-3</v>
      </c>
      <c r="Y1516" s="3">
        <f>VLOOKUP(K1516,SSP!$B$2:$D$113,3,FALSE)</f>
        <v>0.47999999999999932</v>
      </c>
      <c r="Z1516" s="3">
        <f>EXP(Ferez!$B$8+Ferez!$B$9*LN(X1516)+Ferez!$B$10*LN(O1516)+Ferez!$B$11*LN(Y1516))</f>
        <v>2.4850389563571573</v>
      </c>
      <c r="AA1516" s="3">
        <f>EXP(Ferez!$C$8+Ferez!$C$9*LN(Z1516))</f>
        <v>1.4729344517835394</v>
      </c>
      <c r="AB1516" s="3">
        <f>Ferez!$D$8+Ferez!$D$9*Z1516+Ferez!$D$10*AA1516</f>
        <v>0.56223823358871705</v>
      </c>
      <c r="AC1516" s="3">
        <f t="shared" si="216"/>
        <v>4.5202116417294143</v>
      </c>
      <c r="AD1516" s="3">
        <f>AC1516*Ferez!$D$19</f>
        <v>2.2601058208647071</v>
      </c>
      <c r="AE1516" s="3">
        <f>(AD1516/1000)*(10000/Ferez!$D$21)</f>
        <v>5.6502645521617677E-2</v>
      </c>
      <c r="AF1516" s="3">
        <f t="shared" si="217"/>
        <v>3.0472771899458744</v>
      </c>
      <c r="AG1516" s="3">
        <f>AF1516*Ferez!$D$19</f>
        <v>1.5236385949729372</v>
      </c>
      <c r="AH1516" s="3">
        <f>(AG1516/1000)*(10000/Ferez!$D$21)</f>
        <v>3.8090964874323431E-2</v>
      </c>
      <c r="AI1516" s="3">
        <f>AE1516*Ferez!$D$20</f>
        <v>0.20717636691259814</v>
      </c>
    </row>
    <row r="1517" spans="1:35" x14ac:dyDescent="0.25">
      <c r="A1517" s="4">
        <v>2266</v>
      </c>
      <c r="B1517" s="21" t="s">
        <v>3522</v>
      </c>
      <c r="C1517" s="104">
        <v>6</v>
      </c>
      <c r="D1517" s="22" t="s">
        <v>3321</v>
      </c>
      <c r="E1517" s="100">
        <v>42719</v>
      </c>
      <c r="F1517" s="100">
        <v>44204</v>
      </c>
      <c r="G1517" s="105">
        <v>4.0999999999999996</v>
      </c>
      <c r="H1517" s="20" t="s">
        <v>3400</v>
      </c>
      <c r="I1517" s="20" t="s">
        <v>3403</v>
      </c>
      <c r="J1517" s="13">
        <v>4176</v>
      </c>
      <c r="K1517" t="s">
        <v>173</v>
      </c>
      <c r="L1517" t="s">
        <v>172</v>
      </c>
      <c r="M1517" s="20" t="str">
        <f t="shared" si="211"/>
        <v>S</v>
      </c>
      <c r="N1517" s="3">
        <v>3.8</v>
      </c>
      <c r="O1517" s="23">
        <f t="shared" si="212"/>
        <v>3.5</v>
      </c>
      <c r="P1517" s="3">
        <v>10.199999999999999</v>
      </c>
      <c r="Q1517" s="3">
        <f>VLOOKUP(J1517,Aux_H_adj!$X$2:$Y$922,2,FALSE)</f>
        <v>10.199999999999999</v>
      </c>
      <c r="R1517" s="3">
        <f>VLOOKUP(J1517,Aux_H_adj!$X$2:$Z$922,3,FALSE)</f>
        <v>17.8</v>
      </c>
      <c r="S1517" s="3">
        <f t="shared" si="209"/>
        <v>3.246760839074665</v>
      </c>
      <c r="T1517" s="3">
        <v>61.6</v>
      </c>
      <c r="U1517" s="23">
        <f t="shared" si="213"/>
        <v>12.43</v>
      </c>
      <c r="V1517" s="3">
        <f t="shared" si="210"/>
        <v>3.9565918852645181</v>
      </c>
      <c r="W1517" s="27">
        <f t="shared" si="214"/>
        <v>8.0000000000000004E-4</v>
      </c>
      <c r="X1517" s="27">
        <f t="shared" si="215"/>
        <v>1.1999999999999999E-3</v>
      </c>
      <c r="Y1517" s="3">
        <f>VLOOKUP(K1517,SSP!$B$2:$D$113,3,FALSE)</f>
        <v>0.47999999999999932</v>
      </c>
      <c r="Z1517" s="3">
        <f>EXP(Ferez!$B$8+Ferez!$B$9*LN(X1517)+Ferez!$B$10*LN(O1517)+Ferez!$B$11*LN(Y1517))</f>
        <v>1.1475876453387799</v>
      </c>
      <c r="AA1517" s="3">
        <f>EXP(Ferez!$C$8+Ferez!$C$9*LN(Z1517))</f>
        <v>0.83026620839068221</v>
      </c>
      <c r="AB1517" s="3">
        <f>Ferez!$D$8+Ferez!$D$9*Z1517+Ferez!$D$10*AA1517</f>
        <v>0.45312920376567872</v>
      </c>
      <c r="AC1517" s="3">
        <f t="shared" si="216"/>
        <v>2.430983057495141</v>
      </c>
      <c r="AD1517" s="3">
        <f>AC1517*Ferez!$D$19</f>
        <v>1.2154915287475705</v>
      </c>
      <c r="AE1517" s="3">
        <f>(AD1517/1000)*(10000/Ferez!$D$21)</f>
        <v>3.038728821868926E-2</v>
      </c>
      <c r="AF1517" s="3">
        <f t="shared" si="217"/>
        <v>1.6007168491044586</v>
      </c>
      <c r="AG1517" s="3">
        <f>AF1517*Ferez!$D$19</f>
        <v>0.80035842455222928</v>
      </c>
      <c r="AH1517" s="3">
        <f>(AG1517/1000)*(10000/Ferez!$D$21)</f>
        <v>2.0008960613805731E-2</v>
      </c>
      <c r="AI1517" s="3">
        <f>AE1517*Ferez!$D$20</f>
        <v>0.11142005680186061</v>
      </c>
    </row>
    <row r="1518" spans="1:35" x14ac:dyDescent="0.25">
      <c r="A1518" s="4">
        <v>2267</v>
      </c>
      <c r="B1518" s="21" t="s">
        <v>3522</v>
      </c>
      <c r="C1518" s="104">
        <v>6</v>
      </c>
      <c r="D1518" s="22" t="s">
        <v>3321</v>
      </c>
      <c r="E1518" s="100">
        <v>42719</v>
      </c>
      <c r="F1518" s="100">
        <v>44204</v>
      </c>
      <c r="G1518" s="105">
        <v>4.0999999999999996</v>
      </c>
      <c r="H1518" s="20" t="s">
        <v>3400</v>
      </c>
      <c r="I1518" s="20" t="s">
        <v>3404</v>
      </c>
      <c r="J1518" s="13">
        <v>4176</v>
      </c>
      <c r="K1518" t="s">
        <v>173</v>
      </c>
      <c r="L1518" t="s">
        <v>172</v>
      </c>
      <c r="M1518" s="20" t="str">
        <f t="shared" si="211"/>
        <v>S</v>
      </c>
      <c r="N1518" s="3">
        <v>3.8</v>
      </c>
      <c r="O1518" s="23">
        <f t="shared" si="212"/>
        <v>3.8</v>
      </c>
      <c r="P1518" s="3">
        <v>17.8</v>
      </c>
      <c r="Q1518" s="3">
        <f>VLOOKUP(J1518,Aux_H_adj!$X$2:$Y$922,2,FALSE)</f>
        <v>10.199999999999999</v>
      </c>
      <c r="R1518" s="3">
        <f>VLOOKUP(J1518,Aux_H_adj!$X$2:$Z$922,3,FALSE)</f>
        <v>17.8</v>
      </c>
      <c r="S1518" s="3">
        <f t="shared" si="209"/>
        <v>5.6659159740714742</v>
      </c>
      <c r="T1518" s="3">
        <v>61.6</v>
      </c>
      <c r="U1518" s="23">
        <f t="shared" si="213"/>
        <v>21.7</v>
      </c>
      <c r="V1518" s="3">
        <f t="shared" si="210"/>
        <v>6.9073245301882578</v>
      </c>
      <c r="W1518" s="27">
        <f t="shared" si="214"/>
        <v>2.5000000000000001E-3</v>
      </c>
      <c r="X1518" s="27">
        <f t="shared" si="215"/>
        <v>3.7000000000000002E-3</v>
      </c>
      <c r="Y1518" s="3">
        <f>VLOOKUP(K1518,SSP!$B$2:$D$113,3,FALSE)</f>
        <v>0.47999999999999932</v>
      </c>
      <c r="Z1518" s="3">
        <f>EXP(Ferez!$B$8+Ferez!$B$9*LN(X1518)+Ferez!$B$10*LN(O1518)+Ferez!$B$11*LN(Y1518))</f>
        <v>3.5993187320312221</v>
      </c>
      <c r="AA1518" s="3">
        <f>EXP(Ferez!$C$8+Ferez!$C$9*LN(Z1518))</f>
        <v>1.9389063186031419</v>
      </c>
      <c r="AB1518" s="3">
        <f>Ferez!$D$8+Ferez!$D$9*Z1518+Ferez!$D$10*AA1518</f>
        <v>0.65912969443719782</v>
      </c>
      <c r="AC1518" s="3">
        <f t="shared" si="216"/>
        <v>6.1973547450715616</v>
      </c>
      <c r="AD1518" s="3">
        <f>AC1518*Ferez!$D$19</f>
        <v>3.0986773725357808</v>
      </c>
      <c r="AE1518" s="3">
        <f>(AD1518/1000)*(10000/Ferez!$D$21)</f>
        <v>7.746693431339452E-2</v>
      </c>
      <c r="AF1518" s="3">
        <f t="shared" si="217"/>
        <v>4.2584484264684201</v>
      </c>
      <c r="AG1518" s="3">
        <f>AF1518*Ferez!$D$19</f>
        <v>2.1292242132342101</v>
      </c>
      <c r="AH1518" s="3">
        <f>(AG1518/1000)*(10000/Ferez!$D$21)</f>
        <v>5.3230605330855253E-2</v>
      </c>
      <c r="AI1518" s="3">
        <f>AE1518*Ferez!$D$20</f>
        <v>0.28404542581577991</v>
      </c>
    </row>
    <row r="1519" spans="1:35" x14ac:dyDescent="0.25">
      <c r="A1519" s="4">
        <v>2268</v>
      </c>
      <c r="B1519" s="21" t="s">
        <v>3522</v>
      </c>
      <c r="C1519" s="104">
        <v>6</v>
      </c>
      <c r="D1519" s="22" t="s">
        <v>3321</v>
      </c>
      <c r="E1519" s="100">
        <v>42719</v>
      </c>
      <c r="F1519" s="100">
        <v>44204</v>
      </c>
      <c r="G1519" s="105">
        <v>4.0999999999999996</v>
      </c>
      <c r="H1519" s="20" t="s">
        <v>3405</v>
      </c>
      <c r="I1519" s="20" t="s">
        <v>3406</v>
      </c>
      <c r="J1519" s="13">
        <v>4177</v>
      </c>
      <c r="K1519" t="s">
        <v>6</v>
      </c>
      <c r="L1519" t="s">
        <v>225</v>
      </c>
      <c r="M1519" s="20" t="str">
        <f t="shared" si="211"/>
        <v>N</v>
      </c>
      <c r="N1519" s="3">
        <v>6.5</v>
      </c>
      <c r="O1519" s="23">
        <f t="shared" si="212"/>
        <v>6.5</v>
      </c>
      <c r="P1519" s="3">
        <v>27.7</v>
      </c>
      <c r="Q1519" s="3">
        <f>VLOOKUP(J1519,Aux_H_adj!$X$2:$Y$922,2,FALSE)</f>
        <v>27.7</v>
      </c>
      <c r="R1519" s="3">
        <f>VLOOKUP(J1519,Aux_H_adj!$X$2:$Z$922,3,FALSE)</f>
        <v>27.7</v>
      </c>
      <c r="S1519" s="3">
        <f t="shared" si="209"/>
        <v>8.8171838472910018</v>
      </c>
      <c r="T1519" s="3">
        <v>47.2</v>
      </c>
      <c r="U1519" s="23">
        <f t="shared" si="213"/>
        <v>47.2</v>
      </c>
      <c r="V1519" s="3">
        <f t="shared" si="210"/>
        <v>15.024226627874921</v>
      </c>
      <c r="W1519" s="27">
        <f t="shared" si="214"/>
        <v>6.1000000000000004E-3</v>
      </c>
      <c r="X1519" s="27">
        <f t="shared" si="215"/>
        <v>1.77E-2</v>
      </c>
      <c r="Y1519" s="3">
        <f>VLOOKUP(K1519,SSP!$B$2:$D$113,3,FALSE)</f>
        <v>0.55000000000000004</v>
      </c>
      <c r="Z1519" s="3">
        <f>EXP(Ferez!$B$8+Ferez!$B$9*LN(X1519)+Ferez!$B$10*LN(O1519)+Ferez!$B$11*LN(Y1519))</f>
        <v>30.419035362269028</v>
      </c>
      <c r="AA1519" s="3">
        <f>EXP(Ferez!$C$8+Ferez!$C$9*LN(Z1519))</f>
        <v>9.4472947539737469</v>
      </c>
      <c r="AB1519" s="3">
        <f>Ferez!$D$8+Ferez!$D$9*Z1519+Ferez!$D$10*AA1519</f>
        <v>3.3108497862250963</v>
      </c>
      <c r="AC1519" s="3">
        <f t="shared" si="216"/>
        <v>43.177179902467877</v>
      </c>
      <c r="AD1519" s="3">
        <f>AC1519*Ferez!$D$19</f>
        <v>21.588589951233939</v>
      </c>
      <c r="AE1519" s="3">
        <f>(AD1519/1000)*(10000/Ferez!$D$21)</f>
        <v>0.53971474878084846</v>
      </c>
      <c r="AF1519" s="3">
        <f t="shared" si="217"/>
        <v>33.729885148494127</v>
      </c>
      <c r="AG1519" s="3">
        <f>AF1519*Ferez!$D$19</f>
        <v>16.864942574247063</v>
      </c>
      <c r="AH1519" s="3">
        <f>(AG1519/1000)*(10000/Ferez!$D$21)</f>
        <v>0.42162356435617659</v>
      </c>
      <c r="AI1519" s="3">
        <f>AE1519*Ferez!$D$20</f>
        <v>1.978954078863111</v>
      </c>
    </row>
    <row r="1520" spans="1:35" x14ac:dyDescent="0.25">
      <c r="A1520" s="4">
        <v>2269</v>
      </c>
      <c r="B1520" s="21" t="s">
        <v>3522</v>
      </c>
      <c r="C1520" s="104">
        <v>6</v>
      </c>
      <c r="D1520" s="22" t="s">
        <v>3321</v>
      </c>
      <c r="E1520" s="100">
        <v>42719</v>
      </c>
      <c r="F1520" s="100">
        <v>44204</v>
      </c>
      <c r="G1520" s="105">
        <v>4.0999999999999996</v>
      </c>
      <c r="H1520" s="20" t="s">
        <v>3407</v>
      </c>
      <c r="I1520" s="20" t="s">
        <v>3408</v>
      </c>
      <c r="J1520" s="13">
        <v>4178</v>
      </c>
      <c r="K1520" t="s">
        <v>9</v>
      </c>
      <c r="L1520" t="s">
        <v>232</v>
      </c>
      <c r="M1520" s="20" t="str">
        <f t="shared" si="211"/>
        <v>N</v>
      </c>
      <c r="N1520" s="3">
        <v>8.1</v>
      </c>
      <c r="O1520" s="23">
        <f t="shared" si="212"/>
        <v>8.1</v>
      </c>
      <c r="P1520" s="3">
        <v>65.2</v>
      </c>
      <c r="Q1520" s="3">
        <f>VLOOKUP(J1520,Aux_H_adj!$X$2:$Y$922,2,FALSE)</f>
        <v>65.2</v>
      </c>
      <c r="R1520" s="3">
        <f>VLOOKUP(J1520,Aux_H_adj!$X$2:$Z$922,3,FALSE)</f>
        <v>65.2</v>
      </c>
      <c r="S1520" s="3">
        <f t="shared" si="209"/>
        <v>20.753804579183154</v>
      </c>
      <c r="T1520" s="3">
        <v>71.599999999999994</v>
      </c>
      <c r="U1520" s="23">
        <f t="shared" si="213"/>
        <v>71.599999999999994</v>
      </c>
      <c r="V1520" s="3">
        <f t="shared" si="210"/>
        <v>22.790987850759411</v>
      </c>
      <c r="W1520" s="27">
        <f t="shared" si="214"/>
        <v>3.3799999999999997E-2</v>
      </c>
      <c r="X1520" s="27">
        <f t="shared" si="215"/>
        <v>4.0800000000000003E-2</v>
      </c>
      <c r="Y1520" s="3">
        <f>VLOOKUP(K1520,SSP!$B$2:$D$113,3,FALSE)</f>
        <v>0.76000000000000079</v>
      </c>
      <c r="Z1520" s="3">
        <f>EXP(Ferez!$B$8+Ferez!$B$9*LN(X1520)+Ferez!$B$10*LN(O1520)+Ferez!$B$11*LN(Y1520))</f>
        <v>115.16549997479501</v>
      </c>
      <c r="AA1520" s="3">
        <f>EXP(Ferez!$C$8+Ferez!$C$9*LN(Z1520))</f>
        <v>25.36865394175474</v>
      </c>
      <c r="AB1520" s="3">
        <f>Ferez!$D$8+Ferez!$D$9*Z1520+Ferez!$D$10*AA1520</f>
        <v>12.36277280904144</v>
      </c>
      <c r="AC1520" s="3">
        <f t="shared" si="216"/>
        <v>152.89692672559119</v>
      </c>
      <c r="AD1520" s="3">
        <f>AC1520*Ferez!$D$19</f>
        <v>76.448463362795593</v>
      </c>
      <c r="AE1520" s="3">
        <f>(AD1520/1000)*(10000/Ferez!$D$21)</f>
        <v>1.9112115840698898</v>
      </c>
      <c r="AF1520" s="3">
        <f t="shared" si="217"/>
        <v>127.52827278383646</v>
      </c>
      <c r="AG1520" s="3">
        <f>AF1520*Ferez!$D$19</f>
        <v>63.764136391918228</v>
      </c>
      <c r="AH1520" s="3">
        <f>(AG1520/1000)*(10000/Ferez!$D$21)</f>
        <v>1.5941034097979558</v>
      </c>
      <c r="AI1520" s="3">
        <f>AE1520*Ferez!$D$20</f>
        <v>7.0077758082562625</v>
      </c>
    </row>
    <row r="1521" spans="1:35" x14ac:dyDescent="0.25">
      <c r="A1521" s="4">
        <v>2270</v>
      </c>
      <c r="B1521" s="21" t="s">
        <v>3522</v>
      </c>
      <c r="C1521" s="104">
        <v>6</v>
      </c>
      <c r="D1521" s="22" t="s">
        <v>3321</v>
      </c>
      <c r="E1521" s="100">
        <v>42719</v>
      </c>
      <c r="F1521" s="100">
        <v>44204</v>
      </c>
      <c r="G1521" s="105">
        <v>4.0999999999999996</v>
      </c>
      <c r="H1521" s="20" t="s">
        <v>3409</v>
      </c>
      <c r="I1521" s="20" t="s">
        <v>3410</v>
      </c>
      <c r="J1521" s="13">
        <v>4179</v>
      </c>
      <c r="K1521" t="s">
        <v>173</v>
      </c>
      <c r="L1521" t="s">
        <v>172</v>
      </c>
      <c r="M1521" s="20" t="str">
        <f t="shared" si="211"/>
        <v>S</v>
      </c>
      <c r="N1521" s="3">
        <v>6.5</v>
      </c>
      <c r="O1521" s="23">
        <f t="shared" si="212"/>
        <v>6.5</v>
      </c>
      <c r="P1521" s="3">
        <v>21.1</v>
      </c>
      <c r="Q1521" s="3">
        <f>VLOOKUP(J1521,Aux_H_adj!$X$2:$Y$922,2,FALSE)</f>
        <v>11.7</v>
      </c>
      <c r="R1521" s="3">
        <f>VLOOKUP(J1521,Aux_H_adj!$X$2:$Z$922,3,FALSE)</f>
        <v>21.1</v>
      </c>
      <c r="S1521" s="3">
        <f t="shared" si="209"/>
        <v>6.716338598477984</v>
      </c>
      <c r="T1521" s="3">
        <v>38.5</v>
      </c>
      <c r="U1521" s="23">
        <f t="shared" si="213"/>
        <v>25.72</v>
      </c>
      <c r="V1521" s="3">
        <f t="shared" si="210"/>
        <v>8.1869302726470963</v>
      </c>
      <c r="W1521" s="27">
        <f t="shared" si="214"/>
        <v>3.5000000000000001E-3</v>
      </c>
      <c r="X1521" s="27">
        <f t="shared" si="215"/>
        <v>5.3E-3</v>
      </c>
      <c r="Y1521" s="3">
        <f>VLOOKUP(K1521,SSP!$B$2:$D$113,3,FALSE)</f>
        <v>0.47999999999999932</v>
      </c>
      <c r="Z1521" s="3">
        <f>EXP(Ferez!$B$8+Ferez!$B$9*LN(X1521)+Ferez!$B$10*LN(O1521)+Ferez!$B$11*LN(Y1521))</f>
        <v>8.4693148860189353</v>
      </c>
      <c r="AA1521" s="3">
        <f>EXP(Ferez!$C$8+Ferez!$C$9*LN(Z1521))</f>
        <v>3.6584205964890422</v>
      </c>
      <c r="AB1521" s="3">
        <f>Ferez!$D$8+Ferez!$D$9*Z1521+Ferez!$D$10*AA1521</f>
        <v>1.1099314002999041</v>
      </c>
      <c r="AC1521" s="3">
        <f t="shared" si="216"/>
        <v>13.237666882807883</v>
      </c>
      <c r="AD1521" s="3">
        <f>AC1521*Ferez!$D$19</f>
        <v>6.6188334414039414</v>
      </c>
      <c r="AE1521" s="3">
        <f>(AD1521/1000)*(10000/Ferez!$D$21)</f>
        <v>0.16547083603509855</v>
      </c>
      <c r="AF1521" s="3">
        <f t="shared" si="217"/>
        <v>9.5792462863188401</v>
      </c>
      <c r="AG1521" s="3">
        <f>AF1521*Ferez!$D$19</f>
        <v>4.7896231431594201</v>
      </c>
      <c r="AH1521" s="3">
        <f>(AG1521/1000)*(10000/Ferez!$D$21)</f>
        <v>0.1197405785789855</v>
      </c>
      <c r="AI1521" s="3">
        <f>AE1521*Ferez!$D$20</f>
        <v>0.60672639879536128</v>
      </c>
    </row>
    <row r="1522" spans="1:35" x14ac:dyDescent="0.25">
      <c r="A1522" s="4">
        <v>2271</v>
      </c>
      <c r="B1522" s="21" t="s">
        <v>3522</v>
      </c>
      <c r="C1522" s="104">
        <v>6</v>
      </c>
      <c r="D1522" s="22" t="s">
        <v>3321</v>
      </c>
      <c r="E1522" s="100">
        <v>42719</v>
      </c>
      <c r="F1522" s="100">
        <v>44204</v>
      </c>
      <c r="G1522" s="105">
        <v>4.0999999999999996</v>
      </c>
      <c r="H1522" s="20" t="s">
        <v>3409</v>
      </c>
      <c r="I1522" s="20" t="s">
        <v>3411</v>
      </c>
      <c r="J1522" s="13">
        <v>4179</v>
      </c>
      <c r="K1522" t="s">
        <v>173</v>
      </c>
      <c r="L1522" t="s">
        <v>172</v>
      </c>
      <c r="M1522" s="20" t="str">
        <f t="shared" si="211"/>
        <v>S</v>
      </c>
      <c r="N1522" s="3">
        <v>6.5</v>
      </c>
      <c r="O1522" s="23">
        <f t="shared" si="212"/>
        <v>3.93</v>
      </c>
      <c r="P1522" s="3">
        <v>11.7</v>
      </c>
      <c r="Q1522" s="3">
        <f>VLOOKUP(J1522,Aux_H_adj!$X$2:$Y$922,2,FALSE)</f>
        <v>11.7</v>
      </c>
      <c r="R1522" s="3">
        <f>VLOOKUP(J1522,Aux_H_adj!$X$2:$Z$922,3,FALSE)</f>
        <v>21.1</v>
      </c>
      <c r="S1522" s="3">
        <f t="shared" si="209"/>
        <v>3.7242256683503507</v>
      </c>
      <c r="T1522" s="3">
        <v>38.5</v>
      </c>
      <c r="U1522" s="23">
        <f t="shared" si="213"/>
        <v>14.26</v>
      </c>
      <c r="V1522" s="3">
        <f t="shared" si="210"/>
        <v>4.5390989769808554</v>
      </c>
      <c r="W1522" s="27">
        <f t="shared" si="214"/>
        <v>1.1000000000000001E-3</v>
      </c>
      <c r="X1522" s="27">
        <f t="shared" si="215"/>
        <v>1.6000000000000001E-3</v>
      </c>
      <c r="Y1522" s="3">
        <f>VLOOKUP(K1522,SSP!$B$2:$D$113,3,FALSE)</f>
        <v>0.47999999999999932</v>
      </c>
      <c r="Z1522" s="3">
        <f>EXP(Ferez!$B$8+Ferez!$B$9*LN(X1522)+Ferez!$B$10*LN(O1522)+Ferez!$B$11*LN(Y1522))</f>
        <v>1.6835692182263273</v>
      </c>
      <c r="AA1522" s="3">
        <f>EXP(Ferez!$C$8+Ferez!$C$9*LN(Z1522))</f>
        <v>1.1033534131150913</v>
      </c>
      <c r="AB1522" s="3">
        <f>Ferez!$D$8+Ferez!$D$9*Z1522+Ferez!$D$10*AA1522</f>
        <v>0.49551471825523741</v>
      </c>
      <c r="AC1522" s="3">
        <f t="shared" si="216"/>
        <v>3.2824373495966563</v>
      </c>
      <c r="AD1522" s="3">
        <f>AC1522*Ferez!$D$19</f>
        <v>1.6412186747983282</v>
      </c>
      <c r="AE1522" s="3">
        <f>(AD1522/1000)*(10000/Ferez!$D$21)</f>
        <v>4.1030466869958204E-2</v>
      </c>
      <c r="AF1522" s="3">
        <f t="shared" si="217"/>
        <v>2.1790839364815646</v>
      </c>
      <c r="AG1522" s="3">
        <f>AF1522*Ferez!$D$19</f>
        <v>1.0895419682407823</v>
      </c>
      <c r="AH1522" s="3">
        <f>(AG1522/1000)*(10000/Ferez!$D$21)</f>
        <v>2.723854920601956E-2</v>
      </c>
      <c r="AI1522" s="3">
        <f>AE1522*Ferez!$D$20</f>
        <v>0.15044504518984675</v>
      </c>
    </row>
    <row r="1523" spans="1:35" x14ac:dyDescent="0.25">
      <c r="A1523" s="4">
        <v>2261</v>
      </c>
      <c r="B1523" s="21" t="s">
        <v>3522</v>
      </c>
      <c r="C1523" s="104">
        <v>6</v>
      </c>
      <c r="D1523" s="22" t="s">
        <v>3321</v>
      </c>
      <c r="E1523" s="100">
        <v>42719</v>
      </c>
      <c r="F1523" s="100">
        <v>44204</v>
      </c>
      <c r="G1523" s="105">
        <v>4.0999999999999996</v>
      </c>
      <c r="H1523" s="20" t="s">
        <v>3396</v>
      </c>
      <c r="I1523" s="20" t="s">
        <v>3397</v>
      </c>
      <c r="J1523" s="13">
        <v>4180</v>
      </c>
      <c r="K1523" t="s">
        <v>110</v>
      </c>
      <c r="L1523" t="s">
        <v>109</v>
      </c>
      <c r="M1523" s="20" t="str">
        <f t="shared" si="211"/>
        <v>S</v>
      </c>
      <c r="N1523" s="3">
        <v>3.7</v>
      </c>
      <c r="O1523" s="23">
        <f t="shared" si="212"/>
        <v>3.7</v>
      </c>
      <c r="P1523" s="3">
        <v>17.600000000000001</v>
      </c>
      <c r="Q1523" s="3">
        <f>VLOOKUP(J1523,Aux_H_adj!$X$2:$Y$922,2,FALSE)</f>
        <v>8.1</v>
      </c>
      <c r="R1523" s="3">
        <f>VLOOKUP(J1523,Aux_H_adj!$X$2:$Z$922,3,FALSE)</f>
        <v>17.600000000000001</v>
      </c>
      <c r="S1523" s="3">
        <f t="shared" si="209"/>
        <v>5.6022539968347163</v>
      </c>
      <c r="T1523" s="3">
        <v>31.5</v>
      </c>
      <c r="U1523" s="23">
        <f t="shared" si="213"/>
        <v>21.46</v>
      </c>
      <c r="V1523" s="3">
        <f t="shared" si="210"/>
        <v>6.8309301575041488</v>
      </c>
      <c r="W1523" s="27">
        <f t="shared" si="214"/>
        <v>2.5000000000000001E-3</v>
      </c>
      <c r="X1523" s="27">
        <f t="shared" si="215"/>
        <v>3.7000000000000002E-3</v>
      </c>
      <c r="Y1523" s="3">
        <f>VLOOKUP(K1523,SSP!$B$2:$D$113,3,FALSE)</f>
        <v>0.34</v>
      </c>
      <c r="Z1523" s="3">
        <f>EXP(Ferez!$B$8+Ferez!$B$9*LN(X1523)+Ferez!$B$10*LN(O1523)+Ferez!$B$11*LN(Y1523))</f>
        <v>2.4660174314628978</v>
      </c>
      <c r="AA1523" s="3">
        <f>EXP(Ferez!$C$8+Ferez!$C$9*LN(Z1523))</f>
        <v>1.4645608569075215</v>
      </c>
      <c r="AB1523" s="3">
        <f>Ferez!$D$8+Ferez!$D$9*Z1523+Ferez!$D$10*AA1523</f>
        <v>0.56062036716168462</v>
      </c>
      <c r="AC1523" s="3">
        <f t="shared" si="216"/>
        <v>4.491198655532104</v>
      </c>
      <c r="AD1523" s="3">
        <f>AC1523*Ferez!$D$19</f>
        <v>2.245599327766052</v>
      </c>
      <c r="AE1523" s="3">
        <f>(AD1523/1000)*(10000/Ferez!$D$21)</f>
        <v>5.6139983194151304E-2</v>
      </c>
      <c r="AF1523" s="3">
        <f t="shared" si="217"/>
        <v>3.0266377986245825</v>
      </c>
      <c r="AG1523" s="3">
        <f>AF1523*Ferez!$D$19</f>
        <v>1.5133188993122912</v>
      </c>
      <c r="AH1523" s="3">
        <f>(AG1523/1000)*(10000/Ferez!$D$21)</f>
        <v>3.7832972482807287E-2</v>
      </c>
      <c r="AI1523" s="3">
        <f>AE1523*Ferez!$D$20</f>
        <v>0.20584660504522143</v>
      </c>
    </row>
    <row r="1524" spans="1:35" x14ac:dyDescent="0.25">
      <c r="A1524" s="4">
        <v>2262</v>
      </c>
      <c r="B1524" s="21" t="s">
        <v>3522</v>
      </c>
      <c r="C1524" s="104">
        <v>6</v>
      </c>
      <c r="D1524" s="22" t="s">
        <v>3321</v>
      </c>
      <c r="E1524" s="100">
        <v>42719</v>
      </c>
      <c r="F1524" s="100">
        <v>44204</v>
      </c>
      <c r="G1524" s="105">
        <v>4.0999999999999996</v>
      </c>
      <c r="H1524" s="20" t="s">
        <v>3396</v>
      </c>
      <c r="I1524" s="20" t="s">
        <v>3398</v>
      </c>
      <c r="J1524" s="13">
        <v>4180</v>
      </c>
      <c r="K1524" t="s">
        <v>110</v>
      </c>
      <c r="L1524" t="s">
        <v>109</v>
      </c>
      <c r="M1524" s="20" t="str">
        <f t="shared" si="211"/>
        <v>S</v>
      </c>
      <c r="N1524" s="3">
        <v>3.7</v>
      </c>
      <c r="O1524" s="23">
        <f t="shared" si="212"/>
        <v>3.7</v>
      </c>
      <c r="P1524" s="3">
        <v>12.6</v>
      </c>
      <c r="Q1524" s="3">
        <f>VLOOKUP(J1524,Aux_H_adj!$X$2:$Y$922,2,FALSE)</f>
        <v>8.1</v>
      </c>
      <c r="R1524" s="3">
        <f>VLOOKUP(J1524,Aux_H_adj!$X$2:$Z$922,3,FALSE)</f>
        <v>17.600000000000001</v>
      </c>
      <c r="S1524" s="3">
        <f t="shared" si="209"/>
        <v>4.0107045659157627</v>
      </c>
      <c r="T1524" s="3">
        <v>31.5</v>
      </c>
      <c r="U1524" s="23">
        <f t="shared" si="213"/>
        <v>15.36</v>
      </c>
      <c r="V1524" s="3">
        <f t="shared" si="210"/>
        <v>4.8892398517830244</v>
      </c>
      <c r="W1524" s="27">
        <f t="shared" si="214"/>
        <v>1.2999999999999999E-3</v>
      </c>
      <c r="X1524" s="27">
        <f t="shared" si="215"/>
        <v>1.9E-3</v>
      </c>
      <c r="Y1524" s="3">
        <f>VLOOKUP(K1524,SSP!$B$2:$D$113,3,FALSE)</f>
        <v>0.34</v>
      </c>
      <c r="Z1524" s="3">
        <f>EXP(Ferez!$B$8+Ferez!$B$9*LN(X1524)+Ferez!$B$10*LN(O1524)+Ferez!$B$11*LN(Y1524))</f>
        <v>1.3136662206659564</v>
      </c>
      <c r="AA1524" s="3">
        <f>EXP(Ferez!$C$8+Ferez!$C$9*LN(Z1524))</f>
        <v>0.91784719442724561</v>
      </c>
      <c r="AB1524" s="3">
        <f>Ferez!$D$8+Ferez!$D$9*Z1524+Ferez!$D$10*AA1524</f>
        <v>0.4660072967006022</v>
      </c>
      <c r="AC1524" s="3">
        <f t="shared" si="216"/>
        <v>2.6975207117938043</v>
      </c>
      <c r="AD1524" s="3">
        <f>AC1524*Ferez!$D$19</f>
        <v>1.3487603558969021</v>
      </c>
      <c r="AE1524" s="3">
        <f>(AD1524/1000)*(10000/Ferez!$D$21)</f>
        <v>3.3719008897422555E-2</v>
      </c>
      <c r="AF1524" s="3">
        <f t="shared" si="217"/>
        <v>1.7796735173665585</v>
      </c>
      <c r="AG1524" s="3">
        <f>AF1524*Ferez!$D$19</f>
        <v>0.88983675868327927</v>
      </c>
      <c r="AH1524" s="3">
        <f>(AG1524/1000)*(10000/Ferez!$D$21)</f>
        <v>2.224591896708198E-2</v>
      </c>
      <c r="AI1524" s="3">
        <f>AE1524*Ferez!$D$20</f>
        <v>0.12363636595721603</v>
      </c>
    </row>
    <row r="1525" spans="1:35" x14ac:dyDescent="0.25">
      <c r="A1525" s="4">
        <v>2263</v>
      </c>
      <c r="B1525" s="21" t="s">
        <v>3522</v>
      </c>
      <c r="C1525" s="104">
        <v>6</v>
      </c>
      <c r="D1525" s="22" t="s">
        <v>3321</v>
      </c>
      <c r="E1525" s="100">
        <v>42719</v>
      </c>
      <c r="F1525" s="100">
        <v>44204</v>
      </c>
      <c r="G1525" s="105">
        <v>4.0999999999999996</v>
      </c>
      <c r="H1525" s="20" t="s">
        <v>3396</v>
      </c>
      <c r="I1525" s="20" t="s">
        <v>3399</v>
      </c>
      <c r="J1525" s="13">
        <v>4180</v>
      </c>
      <c r="K1525" t="s">
        <v>110</v>
      </c>
      <c r="L1525" t="s">
        <v>109</v>
      </c>
      <c r="M1525" s="20" t="str">
        <f t="shared" si="211"/>
        <v>S</v>
      </c>
      <c r="N1525" s="3">
        <v>3.7</v>
      </c>
      <c r="O1525" s="23">
        <f t="shared" si="212"/>
        <v>2.78</v>
      </c>
      <c r="P1525" s="3">
        <v>8.1</v>
      </c>
      <c r="Q1525" s="3">
        <f>VLOOKUP(J1525,Aux_H_adj!$X$2:$Y$922,2,FALSE)</f>
        <v>8.1</v>
      </c>
      <c r="R1525" s="3">
        <f>VLOOKUP(J1525,Aux_H_adj!$X$2:$Z$922,3,FALSE)</f>
        <v>17.600000000000001</v>
      </c>
      <c r="S1525" s="3">
        <f t="shared" si="209"/>
        <v>2.5783100780887045</v>
      </c>
      <c r="T1525" s="3">
        <v>31.5</v>
      </c>
      <c r="U1525" s="23">
        <f t="shared" si="213"/>
        <v>9.8699999999999992</v>
      </c>
      <c r="V1525" s="3">
        <f t="shared" si="210"/>
        <v>3.1417185766340139</v>
      </c>
      <c r="W1525" s="27">
        <f t="shared" si="214"/>
        <v>5.0000000000000001E-4</v>
      </c>
      <c r="X1525" s="27">
        <f t="shared" si="215"/>
        <v>8.0000000000000004E-4</v>
      </c>
      <c r="Y1525" s="3">
        <f>VLOOKUP(K1525,SSP!$B$2:$D$113,3,FALSE)</f>
        <v>0.34</v>
      </c>
      <c r="Z1525" s="3">
        <f>EXP(Ferez!$B$8+Ferez!$B$9*LN(X1525)+Ferez!$B$10*LN(O1525)+Ferez!$B$11*LN(Y1525))</f>
        <v>0.44068908661438744</v>
      </c>
      <c r="AA1525" s="3">
        <f>EXP(Ferez!$C$8+Ferez!$C$9*LN(Z1525))</f>
        <v>0.40814537957618136</v>
      </c>
      <c r="AB1525" s="3">
        <f>Ferez!$D$8+Ferez!$D$9*Z1525+Ferez!$D$10*AA1525</f>
        <v>0.40256886991737745</v>
      </c>
      <c r="AC1525" s="3">
        <f t="shared" si="216"/>
        <v>1.2514033361079462</v>
      </c>
      <c r="AD1525" s="3">
        <f>AC1525*Ferez!$D$19</f>
        <v>0.62570166805397309</v>
      </c>
      <c r="AE1525" s="3">
        <f>(AD1525/1000)*(10000/Ferez!$D$21)</f>
        <v>1.5642541701349329E-2</v>
      </c>
      <c r="AF1525" s="3">
        <f t="shared" si="217"/>
        <v>0.84325795653176483</v>
      </c>
      <c r="AG1525" s="3">
        <f>AF1525*Ferez!$D$19</f>
        <v>0.42162897826588241</v>
      </c>
      <c r="AH1525" s="3">
        <f>(AG1525/1000)*(10000/Ferez!$D$21)</f>
        <v>1.054072445664706E-2</v>
      </c>
      <c r="AI1525" s="3">
        <f>AE1525*Ferez!$D$20</f>
        <v>5.7355986238280872E-2</v>
      </c>
    </row>
    <row r="1526" spans="1:35" x14ac:dyDescent="0.25">
      <c r="A1526" s="4">
        <v>2255</v>
      </c>
      <c r="B1526" s="21" t="s">
        <v>3522</v>
      </c>
      <c r="C1526" s="104">
        <v>6</v>
      </c>
      <c r="D1526" s="22" t="s">
        <v>3321</v>
      </c>
      <c r="E1526" s="100">
        <v>42719</v>
      </c>
      <c r="F1526" s="100">
        <v>44204</v>
      </c>
      <c r="G1526" s="105">
        <v>4.0999999999999996</v>
      </c>
      <c r="H1526" s="20" t="s">
        <v>3389</v>
      </c>
      <c r="I1526" s="20" t="s">
        <v>3390</v>
      </c>
      <c r="J1526" s="13">
        <v>4181</v>
      </c>
      <c r="K1526" t="s">
        <v>79</v>
      </c>
      <c r="L1526" t="s">
        <v>78</v>
      </c>
      <c r="M1526" s="20" t="str">
        <f t="shared" si="211"/>
        <v>S</v>
      </c>
      <c r="N1526" s="3">
        <v>7</v>
      </c>
      <c r="O1526" s="23">
        <f t="shared" si="212"/>
        <v>5.32</v>
      </c>
      <c r="P1526" s="3">
        <v>18.3</v>
      </c>
      <c r="Q1526" s="3">
        <f>VLOOKUP(J1526,Aux_H_adj!$X$2:$Y$922,2,FALSE)</f>
        <v>18.3</v>
      </c>
      <c r="R1526" s="3">
        <f>VLOOKUP(J1526,Aux_H_adj!$X$2:$Z$922,3,FALSE)</f>
        <v>27.4</v>
      </c>
      <c r="S1526" s="3">
        <f t="shared" si="209"/>
        <v>5.8250709171633694</v>
      </c>
      <c r="T1526" s="3">
        <v>117.4</v>
      </c>
      <c r="U1526" s="23">
        <f t="shared" si="213"/>
        <v>22.31</v>
      </c>
      <c r="V1526" s="3">
        <f t="shared" si="210"/>
        <v>7.1014935607603702</v>
      </c>
      <c r="W1526" s="27">
        <f t="shared" si="214"/>
        <v>2.7000000000000001E-3</v>
      </c>
      <c r="X1526" s="27">
        <f t="shared" si="215"/>
        <v>4.0000000000000001E-3</v>
      </c>
      <c r="Y1526" s="3">
        <f>VLOOKUP(K1526,SSP!$B$2:$D$113,3,FALSE)</f>
        <v>0.31000000000000155</v>
      </c>
      <c r="Z1526" s="3">
        <f>EXP(Ferez!$B$8+Ferez!$B$9*LN(X1526)+Ferez!$B$10*LN(O1526)+Ferez!$B$11*LN(Y1526))</f>
        <v>3.4246428939169569</v>
      </c>
      <c r="AA1526" s="3">
        <f>EXP(Ferez!$C$8+Ferez!$C$9*LN(Z1526))</f>
        <v>1.8686439245561459</v>
      </c>
      <c r="AB1526" s="3">
        <f>Ferez!$D$8+Ferez!$D$9*Z1526+Ferez!$D$10*AA1526</f>
        <v>0.64370084320549392</v>
      </c>
      <c r="AC1526" s="3">
        <f t="shared" si="216"/>
        <v>5.9369876616785966</v>
      </c>
      <c r="AD1526" s="3">
        <f>AC1526*Ferez!$D$19</f>
        <v>2.9684938308392983</v>
      </c>
      <c r="AE1526" s="3">
        <f>(AD1526/1000)*(10000/Ferez!$D$21)</f>
        <v>7.4212345770982457E-2</v>
      </c>
      <c r="AF1526" s="3">
        <f t="shared" si="217"/>
        <v>4.0683437371224507</v>
      </c>
      <c r="AG1526" s="3">
        <f>AF1526*Ferez!$D$19</f>
        <v>2.0341718685612253</v>
      </c>
      <c r="AH1526" s="3">
        <f>(AG1526/1000)*(10000/Ferez!$D$21)</f>
        <v>5.085429671403064E-2</v>
      </c>
      <c r="AI1526" s="3">
        <f>AE1526*Ferez!$D$20</f>
        <v>0.27211193449360233</v>
      </c>
    </row>
    <row r="1527" spans="1:35" x14ac:dyDescent="0.25">
      <c r="A1527" s="4">
        <v>2256</v>
      </c>
      <c r="B1527" s="21" t="s">
        <v>3522</v>
      </c>
      <c r="C1527" s="104">
        <v>6</v>
      </c>
      <c r="D1527" s="22" t="s">
        <v>3321</v>
      </c>
      <c r="E1527" s="100">
        <v>42719</v>
      </c>
      <c r="F1527" s="100">
        <v>44204</v>
      </c>
      <c r="G1527" s="105">
        <v>4.0999999999999996</v>
      </c>
      <c r="H1527" s="20" t="s">
        <v>3389</v>
      </c>
      <c r="I1527" s="20" t="s">
        <v>3391</v>
      </c>
      <c r="J1527" s="13">
        <v>4181</v>
      </c>
      <c r="K1527" t="s">
        <v>79</v>
      </c>
      <c r="L1527" t="s">
        <v>78</v>
      </c>
      <c r="M1527" s="20" t="str">
        <f t="shared" si="211"/>
        <v>S</v>
      </c>
      <c r="N1527" s="3">
        <v>7</v>
      </c>
      <c r="O1527" s="23">
        <f t="shared" si="212"/>
        <v>5.84</v>
      </c>
      <c r="P1527" s="3">
        <v>21.6</v>
      </c>
      <c r="Q1527" s="3">
        <f>VLOOKUP(J1527,Aux_H_adj!$X$2:$Y$922,2,FALSE)</f>
        <v>18.3</v>
      </c>
      <c r="R1527" s="3">
        <f>VLOOKUP(J1527,Aux_H_adj!$X$2:$Z$922,3,FALSE)</f>
        <v>27.4</v>
      </c>
      <c r="S1527" s="3">
        <f t="shared" si="209"/>
        <v>6.8754935415698792</v>
      </c>
      <c r="T1527" s="3">
        <v>117.4</v>
      </c>
      <c r="U1527" s="23">
        <f t="shared" si="213"/>
        <v>26.33</v>
      </c>
      <c r="V1527" s="3">
        <f t="shared" si="210"/>
        <v>8.3810993032192087</v>
      </c>
      <c r="W1527" s="27">
        <f t="shared" si="214"/>
        <v>3.7000000000000002E-3</v>
      </c>
      <c r="X1527" s="27">
        <f t="shared" si="215"/>
        <v>5.4999999999999997E-3</v>
      </c>
      <c r="Y1527" s="3">
        <f>VLOOKUP(K1527,SSP!$B$2:$D$113,3,FALSE)</f>
        <v>0.31000000000000155</v>
      </c>
      <c r="Z1527" s="3">
        <f>EXP(Ferez!$B$8+Ferez!$B$9*LN(X1527)+Ferez!$B$10*LN(O1527)+Ferez!$B$11*LN(Y1527))</f>
        <v>5.0610863436346074</v>
      </c>
      <c r="AA1527" s="3">
        <f>EXP(Ferez!$C$8+Ferez!$C$9*LN(Z1527))</f>
        <v>2.4968116248162993</v>
      </c>
      <c r="AB1527" s="3">
        <f>Ferez!$D$8+Ferez!$D$9*Z1527+Ferez!$D$10*AA1527</f>
        <v>0.79083913283883178</v>
      </c>
      <c r="AC1527" s="3">
        <f t="shared" si="216"/>
        <v>8.3487371012897391</v>
      </c>
      <c r="AD1527" s="3">
        <f>AC1527*Ferez!$D$19</f>
        <v>4.1743685506448696</v>
      </c>
      <c r="AE1527" s="3">
        <f>(AD1527/1000)*(10000/Ferez!$D$21)</f>
        <v>0.10435921376612174</v>
      </c>
      <c r="AF1527" s="3">
        <f t="shared" si="217"/>
        <v>5.851925476473439</v>
      </c>
      <c r="AG1527" s="3">
        <f>AF1527*Ferez!$D$19</f>
        <v>2.9259627382367195</v>
      </c>
      <c r="AH1527" s="3">
        <f>(AG1527/1000)*(10000/Ferez!$D$21)</f>
        <v>7.3149068455917982E-2</v>
      </c>
      <c r="AI1527" s="3">
        <f>AE1527*Ferez!$D$20</f>
        <v>0.38265045047577972</v>
      </c>
    </row>
    <row r="1528" spans="1:35" x14ac:dyDescent="0.25">
      <c r="A1528" s="4">
        <v>2257</v>
      </c>
      <c r="B1528" s="21" t="s">
        <v>3522</v>
      </c>
      <c r="C1528" s="104">
        <v>6</v>
      </c>
      <c r="D1528" s="22" t="s">
        <v>3321</v>
      </c>
      <c r="E1528" s="100">
        <v>42719</v>
      </c>
      <c r="F1528" s="100">
        <v>44204</v>
      </c>
      <c r="G1528" s="105">
        <v>4.0999999999999996</v>
      </c>
      <c r="H1528" s="20" t="s">
        <v>3389</v>
      </c>
      <c r="I1528" s="20" t="s">
        <v>3392</v>
      </c>
      <c r="J1528" s="13">
        <v>4181</v>
      </c>
      <c r="K1528" t="s">
        <v>79</v>
      </c>
      <c r="L1528" t="s">
        <v>78</v>
      </c>
      <c r="M1528" s="20" t="str">
        <f t="shared" si="211"/>
        <v>S</v>
      </c>
      <c r="N1528" s="3">
        <v>7</v>
      </c>
      <c r="O1528" s="23">
        <f t="shared" si="212"/>
        <v>7</v>
      </c>
      <c r="P1528" s="3">
        <v>27.4</v>
      </c>
      <c r="Q1528" s="3">
        <f>VLOOKUP(J1528,Aux_H_adj!$X$2:$Y$922,2,FALSE)</f>
        <v>18.3</v>
      </c>
      <c r="R1528" s="3">
        <f>VLOOKUP(J1528,Aux_H_adj!$X$2:$Z$922,3,FALSE)</f>
        <v>27.4</v>
      </c>
      <c r="S1528" s="3">
        <f t="shared" si="209"/>
        <v>8.7216908814358636</v>
      </c>
      <c r="T1528" s="3">
        <v>117.4</v>
      </c>
      <c r="U1528" s="23">
        <f t="shared" si="213"/>
        <v>33.4</v>
      </c>
      <c r="V1528" s="3">
        <f t="shared" si="210"/>
        <v>10.631550198538608</v>
      </c>
      <c r="W1528" s="27">
        <f t="shared" si="214"/>
        <v>6.0000000000000001E-3</v>
      </c>
      <c r="X1528" s="27">
        <f t="shared" si="215"/>
        <v>8.8999999999999999E-3</v>
      </c>
      <c r="Y1528" s="3">
        <f>VLOOKUP(K1528,SSP!$B$2:$D$113,3,FALSE)</f>
        <v>0.31000000000000155</v>
      </c>
      <c r="Z1528" s="3">
        <f>EXP(Ferez!$B$8+Ferez!$B$9*LN(X1528)+Ferez!$B$10*LN(O1528)+Ferez!$B$11*LN(Y1528))</f>
        <v>9.4932621120880345</v>
      </c>
      <c r="AA1528" s="3">
        <f>EXP(Ferez!$C$8+Ferez!$C$9*LN(Z1528))</f>
        <v>3.9817226244627233</v>
      </c>
      <c r="AB1528" s="3">
        <f>Ferez!$D$8+Ferez!$D$9*Z1528+Ferez!$D$10*AA1528</f>
        <v>1.2080120477267731</v>
      </c>
      <c r="AC1528" s="3">
        <f t="shared" si="216"/>
        <v>14.682996784277531</v>
      </c>
      <c r="AD1528" s="3">
        <f>AC1528*Ferez!$D$19</f>
        <v>7.3414983921387655</v>
      </c>
      <c r="AE1528" s="3">
        <f>(AD1528/1000)*(10000/Ferez!$D$21)</f>
        <v>0.18353745980346914</v>
      </c>
      <c r="AF1528" s="3">
        <f t="shared" si="217"/>
        <v>10.701274159814808</v>
      </c>
      <c r="AG1528" s="3">
        <f>AF1528*Ferez!$D$19</f>
        <v>5.3506370799074041</v>
      </c>
      <c r="AH1528" s="3">
        <f>(AG1528/1000)*(10000/Ferez!$D$21)</f>
        <v>0.13376592699768508</v>
      </c>
      <c r="AI1528" s="3">
        <f>AE1528*Ferez!$D$20</f>
        <v>0.67297068594605347</v>
      </c>
    </row>
    <row r="1529" spans="1:35" x14ac:dyDescent="0.25">
      <c r="A1529" s="4">
        <v>2258</v>
      </c>
      <c r="B1529" s="21" t="s">
        <v>3522</v>
      </c>
      <c r="C1529" s="104">
        <v>6</v>
      </c>
      <c r="D1529" s="22" t="s">
        <v>3321</v>
      </c>
      <c r="E1529" s="100">
        <v>42719</v>
      </c>
      <c r="F1529" s="100">
        <v>44204</v>
      </c>
      <c r="G1529" s="105">
        <v>4.0999999999999996</v>
      </c>
      <c r="H1529" s="20" t="s">
        <v>3389</v>
      </c>
      <c r="I1529" s="20" t="s">
        <v>3393</v>
      </c>
      <c r="J1529" s="13">
        <v>4181</v>
      </c>
      <c r="K1529" t="s">
        <v>79</v>
      </c>
      <c r="L1529" t="s">
        <v>78</v>
      </c>
      <c r="M1529" s="20" t="str">
        <f t="shared" si="211"/>
        <v>S</v>
      </c>
      <c r="N1529" s="3">
        <v>7</v>
      </c>
      <c r="O1529" s="23">
        <f t="shared" si="212"/>
        <v>5.32</v>
      </c>
      <c r="P1529" s="3">
        <v>18.3</v>
      </c>
      <c r="Q1529" s="3">
        <f>VLOOKUP(J1529,Aux_H_adj!$X$2:$Y$922,2,FALSE)</f>
        <v>18.3</v>
      </c>
      <c r="R1529" s="3">
        <f>VLOOKUP(J1529,Aux_H_adj!$X$2:$Z$922,3,FALSE)</f>
        <v>27.4</v>
      </c>
      <c r="S1529" s="3">
        <f t="shared" si="209"/>
        <v>5.8250709171633694</v>
      </c>
      <c r="T1529" s="3">
        <v>117.4</v>
      </c>
      <c r="U1529" s="23">
        <f t="shared" si="213"/>
        <v>22.31</v>
      </c>
      <c r="V1529" s="3">
        <f t="shared" si="210"/>
        <v>7.1014935607603702</v>
      </c>
      <c r="W1529" s="27">
        <f t="shared" si="214"/>
        <v>2.7000000000000001E-3</v>
      </c>
      <c r="X1529" s="27">
        <f t="shared" si="215"/>
        <v>4.0000000000000001E-3</v>
      </c>
      <c r="Y1529" s="3">
        <f>VLOOKUP(K1529,SSP!$B$2:$D$113,3,FALSE)</f>
        <v>0.31000000000000155</v>
      </c>
      <c r="Z1529" s="3">
        <f>EXP(Ferez!$B$8+Ferez!$B$9*LN(X1529)+Ferez!$B$10*LN(O1529)+Ferez!$B$11*LN(Y1529))</f>
        <v>3.4246428939169569</v>
      </c>
      <c r="AA1529" s="3">
        <f>EXP(Ferez!$C$8+Ferez!$C$9*LN(Z1529))</f>
        <v>1.8686439245561459</v>
      </c>
      <c r="AB1529" s="3">
        <f>Ferez!$D$8+Ferez!$D$9*Z1529+Ferez!$D$10*AA1529</f>
        <v>0.64370084320549392</v>
      </c>
      <c r="AC1529" s="3">
        <f t="shared" si="216"/>
        <v>5.9369876616785966</v>
      </c>
      <c r="AD1529" s="3">
        <f>AC1529*Ferez!$D$19</f>
        <v>2.9684938308392983</v>
      </c>
      <c r="AE1529" s="3">
        <f>(AD1529/1000)*(10000/Ferez!$D$21)</f>
        <v>7.4212345770982457E-2</v>
      </c>
      <c r="AF1529" s="3">
        <f t="shared" si="217"/>
        <v>4.0683437371224507</v>
      </c>
      <c r="AG1529" s="3">
        <f>AF1529*Ferez!$D$19</f>
        <v>2.0341718685612253</v>
      </c>
      <c r="AH1529" s="3">
        <f>(AG1529/1000)*(10000/Ferez!$D$21)</f>
        <v>5.085429671403064E-2</v>
      </c>
      <c r="AI1529" s="3">
        <f>AE1529*Ferez!$D$20</f>
        <v>0.27211193449360233</v>
      </c>
    </row>
    <row r="1530" spans="1:35" x14ac:dyDescent="0.25">
      <c r="A1530" s="4">
        <v>2259</v>
      </c>
      <c r="B1530" s="21" t="s">
        <v>3522</v>
      </c>
      <c r="C1530" s="104">
        <v>6</v>
      </c>
      <c r="D1530" s="22" t="s">
        <v>3321</v>
      </c>
      <c r="E1530" s="100">
        <v>42719</v>
      </c>
      <c r="F1530" s="100">
        <v>44204</v>
      </c>
      <c r="G1530" s="105">
        <v>4.0999999999999996</v>
      </c>
      <c r="H1530" s="20" t="s">
        <v>3389</v>
      </c>
      <c r="I1530" s="20" t="s">
        <v>3394</v>
      </c>
      <c r="J1530" s="13">
        <v>4181</v>
      </c>
      <c r="K1530" t="s">
        <v>79</v>
      </c>
      <c r="L1530" t="s">
        <v>78</v>
      </c>
      <c r="M1530" s="20" t="str">
        <f t="shared" si="211"/>
        <v>S</v>
      </c>
      <c r="N1530" s="3">
        <v>7</v>
      </c>
      <c r="O1530" s="23">
        <f t="shared" si="212"/>
        <v>5.49</v>
      </c>
      <c r="P1530" s="3">
        <v>19.3</v>
      </c>
      <c r="Q1530" s="3">
        <f>VLOOKUP(J1530,Aux_H_adj!$X$2:$Y$922,2,FALSE)</f>
        <v>18.3</v>
      </c>
      <c r="R1530" s="3">
        <f>VLOOKUP(J1530,Aux_H_adj!$X$2:$Z$922,3,FALSE)</f>
        <v>27.4</v>
      </c>
      <c r="S1530" s="3">
        <f t="shared" si="209"/>
        <v>6.1433808033471609</v>
      </c>
      <c r="T1530" s="3">
        <v>117.4</v>
      </c>
      <c r="U1530" s="23">
        <f t="shared" si="213"/>
        <v>23.53</v>
      </c>
      <c r="V1530" s="3">
        <f t="shared" si="210"/>
        <v>7.4898316219045951</v>
      </c>
      <c r="W1530" s="27">
        <f t="shared" si="214"/>
        <v>3.0000000000000001E-3</v>
      </c>
      <c r="X1530" s="27">
        <f t="shared" si="215"/>
        <v>4.4000000000000003E-3</v>
      </c>
      <c r="Y1530" s="3">
        <f>VLOOKUP(K1530,SSP!$B$2:$D$113,3,FALSE)</f>
        <v>0.31000000000000155</v>
      </c>
      <c r="Z1530" s="3">
        <f>EXP(Ferez!$B$8+Ferez!$B$9*LN(X1530)+Ferez!$B$10*LN(O1530)+Ferez!$B$11*LN(Y1530))</f>
        <v>3.862453471329705</v>
      </c>
      <c r="AA1530" s="3">
        <f>EXP(Ferez!$C$8+Ferez!$C$9*LN(Z1530))</f>
        <v>2.0431157826234658</v>
      </c>
      <c r="AB1530" s="3">
        <f>Ferez!$D$8+Ferez!$D$9*Z1530+Ferez!$D$10*AA1530</f>
        <v>0.6825129587304718</v>
      </c>
      <c r="AC1530" s="3">
        <f t="shared" si="216"/>
        <v>6.5880822126836431</v>
      </c>
      <c r="AD1530" s="3">
        <f>AC1530*Ferez!$D$19</f>
        <v>3.2940411063418216</v>
      </c>
      <c r="AE1530" s="3">
        <f>(AD1530/1000)*(10000/Ferez!$D$21)</f>
        <v>8.2351027658545531E-2</v>
      </c>
      <c r="AF1530" s="3">
        <f t="shared" si="217"/>
        <v>4.5449664300601764</v>
      </c>
      <c r="AG1530" s="3">
        <f>AF1530*Ferez!$D$19</f>
        <v>2.2724832150300882</v>
      </c>
      <c r="AH1530" s="3">
        <f>(AG1530/1000)*(10000/Ferez!$D$21)</f>
        <v>5.6812080375752208E-2</v>
      </c>
      <c r="AI1530" s="3">
        <f>AE1530*Ferez!$D$20</f>
        <v>0.30195376808133362</v>
      </c>
    </row>
    <row r="1531" spans="1:35" x14ac:dyDescent="0.25">
      <c r="A1531" s="4">
        <v>2260</v>
      </c>
      <c r="B1531" s="21" t="s">
        <v>3522</v>
      </c>
      <c r="C1531" s="104">
        <v>6</v>
      </c>
      <c r="D1531" s="22" t="s">
        <v>3321</v>
      </c>
      <c r="E1531" s="100">
        <v>42719</v>
      </c>
      <c r="F1531" s="100">
        <v>44204</v>
      </c>
      <c r="G1531" s="105">
        <v>4.0999999999999996</v>
      </c>
      <c r="H1531" s="20" t="s">
        <v>3389</v>
      </c>
      <c r="I1531" s="20" t="s">
        <v>3395</v>
      </c>
      <c r="J1531" s="13">
        <v>4181</v>
      </c>
      <c r="K1531" t="s">
        <v>79</v>
      </c>
      <c r="L1531" t="s">
        <v>78</v>
      </c>
      <c r="M1531" s="20" t="str">
        <f t="shared" si="211"/>
        <v>S</v>
      </c>
      <c r="N1531" s="3">
        <v>7</v>
      </c>
      <c r="O1531" s="23">
        <f t="shared" si="212"/>
        <v>6.32</v>
      </c>
      <c r="P1531" s="3">
        <v>25.2</v>
      </c>
      <c r="Q1531" s="3">
        <f>VLOOKUP(J1531,Aux_H_adj!$X$2:$Y$922,2,FALSE)</f>
        <v>18.3</v>
      </c>
      <c r="R1531" s="3">
        <f>VLOOKUP(J1531,Aux_H_adj!$X$2:$Z$922,3,FALSE)</f>
        <v>27.4</v>
      </c>
      <c r="S1531" s="3">
        <f t="shared" si="209"/>
        <v>8.0214091318315255</v>
      </c>
      <c r="T1531" s="3">
        <v>117.4</v>
      </c>
      <c r="U1531" s="23">
        <f t="shared" si="213"/>
        <v>30.72</v>
      </c>
      <c r="V1531" s="3">
        <f t="shared" si="210"/>
        <v>9.7784797035660489</v>
      </c>
      <c r="W1531" s="27">
        <f t="shared" si="214"/>
        <v>5.1000000000000004E-3</v>
      </c>
      <c r="X1531" s="27">
        <f t="shared" si="215"/>
        <v>7.4999999999999997E-3</v>
      </c>
      <c r="Y1531" s="3">
        <f>VLOOKUP(K1531,SSP!$B$2:$D$113,3,FALSE)</f>
        <v>0.31000000000000155</v>
      </c>
      <c r="Z1531" s="3">
        <f>EXP(Ferez!$B$8+Ferez!$B$9*LN(X1531)+Ferez!$B$10*LN(O1531)+Ferez!$B$11*LN(Y1531))</f>
        <v>7.3199532288842137</v>
      </c>
      <c r="AA1531" s="3">
        <f>EXP(Ferez!$C$8+Ferez!$C$9*LN(Z1531))</f>
        <v>3.2831994998439993</v>
      </c>
      <c r="AB1531" s="3">
        <f>Ferez!$D$8+Ferez!$D$9*Z1531+Ferez!$D$10*AA1531</f>
        <v>1.0008999858084975</v>
      </c>
      <c r="AC1531" s="3">
        <f t="shared" si="216"/>
        <v>11.60405271453671</v>
      </c>
      <c r="AD1531" s="3">
        <f>AC1531*Ferez!$D$19</f>
        <v>5.802026357268355</v>
      </c>
      <c r="AE1531" s="3">
        <f>(AD1531/1000)*(10000/Ferez!$D$21)</f>
        <v>0.14505065893170888</v>
      </c>
      <c r="AF1531" s="3">
        <f t="shared" si="217"/>
        <v>8.3208532146927112</v>
      </c>
      <c r="AG1531" s="3">
        <f>AF1531*Ferez!$D$19</f>
        <v>4.1604266073463556</v>
      </c>
      <c r="AH1531" s="3">
        <f>(AG1531/1000)*(10000/Ferez!$D$21)</f>
        <v>0.1040106651836589</v>
      </c>
      <c r="AI1531" s="3">
        <f>AE1531*Ferez!$D$20</f>
        <v>0.53185241608293254</v>
      </c>
    </row>
    <row r="1532" spans="1:35" x14ac:dyDescent="0.25">
      <c r="A1532" s="4">
        <v>2252</v>
      </c>
      <c r="B1532" s="21" t="s">
        <v>3522</v>
      </c>
      <c r="C1532" s="104">
        <v>6</v>
      </c>
      <c r="D1532" s="22" t="s">
        <v>3321</v>
      </c>
      <c r="E1532" s="100">
        <v>42719</v>
      </c>
      <c r="F1532" s="100">
        <v>44204</v>
      </c>
      <c r="G1532" s="105">
        <v>4.0999999999999996</v>
      </c>
      <c r="H1532" s="20" t="s">
        <v>3385</v>
      </c>
      <c r="I1532" s="20" t="s">
        <v>3386</v>
      </c>
      <c r="J1532" s="13">
        <v>4182</v>
      </c>
      <c r="K1532" t="s">
        <v>9</v>
      </c>
      <c r="L1532" t="s">
        <v>232</v>
      </c>
      <c r="M1532" s="20" t="str">
        <f t="shared" si="211"/>
        <v>S</v>
      </c>
      <c r="N1532" s="3">
        <v>8.3000000000000007</v>
      </c>
      <c r="O1532" s="23">
        <f t="shared" si="212"/>
        <v>8.3000000000000007</v>
      </c>
      <c r="P1532" s="3">
        <v>53.7</v>
      </c>
      <c r="Q1532" s="3">
        <f>VLOOKUP(J1532,Aux_H_adj!$X$2:$Y$922,2,FALSE)</f>
        <v>11</v>
      </c>
      <c r="R1532" s="3">
        <f>VLOOKUP(J1532,Aux_H_adj!$X$2:$Z$922,3,FALSE)</f>
        <v>53.7</v>
      </c>
      <c r="S1532" s="3">
        <f t="shared" si="209"/>
        <v>17.093240888069559</v>
      </c>
      <c r="T1532" s="3">
        <v>66</v>
      </c>
      <c r="U1532" s="23">
        <f t="shared" si="213"/>
        <v>65.47</v>
      </c>
      <c r="V1532" s="3">
        <f t="shared" si="210"/>
        <v>20.839748248452775</v>
      </c>
      <c r="W1532" s="27">
        <f t="shared" si="214"/>
        <v>2.29E-2</v>
      </c>
      <c r="X1532" s="27">
        <f t="shared" si="215"/>
        <v>3.4099999999999998E-2</v>
      </c>
      <c r="Y1532" s="3">
        <f>VLOOKUP(K1532,SSP!$B$2:$D$113,3,FALSE)</f>
        <v>0.76000000000000079</v>
      </c>
      <c r="Z1532" s="3">
        <f>EXP(Ferez!$B$8+Ferez!$B$9*LN(X1532)+Ferez!$B$10*LN(O1532)+Ferez!$B$11*LN(Y1532))</f>
        <v>99.515568450245553</v>
      </c>
      <c r="AA1532" s="3">
        <f>EXP(Ferez!$C$8+Ferez!$C$9*LN(Z1532))</f>
        <v>22.763196698046137</v>
      </c>
      <c r="AB1532" s="3">
        <f>Ferez!$D$8+Ferez!$D$9*Z1532+Ferez!$D$10*AA1532</f>
        <v>10.662317255759167</v>
      </c>
      <c r="AC1532" s="3">
        <f t="shared" si="216"/>
        <v>132.94108240405086</v>
      </c>
      <c r="AD1532" s="3">
        <f>AC1532*Ferez!$D$19</f>
        <v>66.47054120202543</v>
      </c>
      <c r="AE1532" s="3">
        <f>(AD1532/1000)*(10000/Ferez!$D$21)</f>
        <v>1.6617635300506357</v>
      </c>
      <c r="AF1532" s="3">
        <f t="shared" si="217"/>
        <v>110.17788570600472</v>
      </c>
      <c r="AG1532" s="3">
        <f>AF1532*Ferez!$D$19</f>
        <v>55.088942853002358</v>
      </c>
      <c r="AH1532" s="3">
        <f>(AG1532/1000)*(10000/Ferez!$D$21)</f>
        <v>1.3772235713250589</v>
      </c>
      <c r="AI1532" s="3">
        <f>AE1532*Ferez!$D$20</f>
        <v>6.0931329435189969</v>
      </c>
    </row>
    <row r="1533" spans="1:35" x14ac:dyDescent="0.25">
      <c r="A1533" s="4">
        <v>2253</v>
      </c>
      <c r="B1533" s="21" t="s">
        <v>3522</v>
      </c>
      <c r="C1533" s="104">
        <v>6</v>
      </c>
      <c r="D1533" s="22" t="s">
        <v>3321</v>
      </c>
      <c r="E1533" s="100">
        <v>42719</v>
      </c>
      <c r="F1533" s="100">
        <v>44204</v>
      </c>
      <c r="G1533" s="105">
        <v>4.0999999999999996</v>
      </c>
      <c r="H1533" s="20" t="s">
        <v>3385</v>
      </c>
      <c r="I1533" s="20" t="s">
        <v>3387</v>
      </c>
      <c r="J1533" s="13">
        <v>4182</v>
      </c>
      <c r="K1533" t="s">
        <v>9</v>
      </c>
      <c r="L1533" t="s">
        <v>232</v>
      </c>
      <c r="M1533" s="20" t="str">
        <f t="shared" si="211"/>
        <v>S</v>
      </c>
      <c r="N1533" s="3">
        <v>8.3000000000000007</v>
      </c>
      <c r="O1533" s="23">
        <f t="shared" si="212"/>
        <v>6.21</v>
      </c>
      <c r="P1533" s="3">
        <v>24.3</v>
      </c>
      <c r="Q1533" s="3">
        <f>VLOOKUP(J1533,Aux_H_adj!$X$2:$Y$922,2,FALSE)</f>
        <v>11</v>
      </c>
      <c r="R1533" s="3">
        <f>VLOOKUP(J1533,Aux_H_adj!$X$2:$Z$922,3,FALSE)</f>
        <v>53.7</v>
      </c>
      <c r="S1533" s="3">
        <f t="shared" si="209"/>
        <v>7.7349302342661135</v>
      </c>
      <c r="T1533" s="3">
        <v>66</v>
      </c>
      <c r="U1533" s="23">
        <f t="shared" si="213"/>
        <v>29.62</v>
      </c>
      <c r="V1533" s="3">
        <f t="shared" si="210"/>
        <v>9.4283388287638807</v>
      </c>
      <c r="W1533" s="27">
        <f t="shared" si="214"/>
        <v>4.7000000000000002E-3</v>
      </c>
      <c r="X1533" s="27">
        <f t="shared" si="215"/>
        <v>7.0000000000000001E-3</v>
      </c>
      <c r="Y1533" s="3">
        <f>VLOOKUP(K1533,SSP!$B$2:$D$113,3,FALSE)</f>
        <v>0.76000000000000079</v>
      </c>
      <c r="Z1533" s="3">
        <f>EXP(Ferez!$B$8+Ferez!$B$9*LN(X1533)+Ferez!$B$10*LN(O1533)+Ferez!$B$11*LN(Y1533))</f>
        <v>16.864163904505212</v>
      </c>
      <c r="AA1533" s="3">
        <f>EXP(Ferez!$C$8+Ferez!$C$9*LN(Z1533))</f>
        <v>6.0985856629996436</v>
      </c>
      <c r="AB1533" s="3">
        <f>Ferez!$D$8+Ferez!$D$9*Z1533+Ferez!$D$10*AA1533</f>
        <v>1.9321907460293566</v>
      </c>
      <c r="AC1533" s="3">
        <f t="shared" si="216"/>
        <v>24.89494031353421</v>
      </c>
      <c r="AD1533" s="3">
        <f>AC1533*Ferez!$D$19</f>
        <v>12.447470156767105</v>
      </c>
      <c r="AE1533" s="3">
        <f>(AD1533/1000)*(10000/Ferez!$D$21)</f>
        <v>0.31118675391917761</v>
      </c>
      <c r="AF1533" s="3">
        <f t="shared" si="217"/>
        <v>18.796354650534568</v>
      </c>
      <c r="AG1533" s="3">
        <f>AF1533*Ferez!$D$19</f>
        <v>9.3981773252672838</v>
      </c>
      <c r="AH1533" s="3">
        <f>(AG1533/1000)*(10000/Ferez!$D$21)</f>
        <v>0.2349544331316821</v>
      </c>
      <c r="AI1533" s="3">
        <f>AE1533*Ferez!$D$20</f>
        <v>1.1410180977036513</v>
      </c>
    </row>
    <row r="1534" spans="1:35" x14ac:dyDescent="0.25">
      <c r="A1534" s="4">
        <v>2254</v>
      </c>
      <c r="B1534" s="21" t="s">
        <v>3522</v>
      </c>
      <c r="C1534" s="104">
        <v>6</v>
      </c>
      <c r="D1534" s="22" t="s">
        <v>3321</v>
      </c>
      <c r="E1534" s="100">
        <v>42719</v>
      </c>
      <c r="F1534" s="100">
        <v>44204</v>
      </c>
      <c r="G1534" s="105">
        <v>4.0999999999999996</v>
      </c>
      <c r="H1534" s="20" t="s">
        <v>3385</v>
      </c>
      <c r="I1534" s="20" t="s">
        <v>3388</v>
      </c>
      <c r="J1534" s="13">
        <v>4182</v>
      </c>
      <c r="K1534" t="s">
        <v>9</v>
      </c>
      <c r="L1534" t="s">
        <v>232</v>
      </c>
      <c r="M1534" s="20" t="str">
        <f t="shared" si="211"/>
        <v>S</v>
      </c>
      <c r="N1534" s="3">
        <v>8.3000000000000007</v>
      </c>
      <c r="O1534" s="23">
        <f t="shared" si="212"/>
        <v>3.74</v>
      </c>
      <c r="P1534" s="3">
        <v>11</v>
      </c>
      <c r="Q1534" s="3">
        <f>VLOOKUP(J1534,Aux_H_adj!$X$2:$Y$922,2,FALSE)</f>
        <v>11</v>
      </c>
      <c r="R1534" s="3">
        <f>VLOOKUP(J1534,Aux_H_adj!$X$2:$Z$922,3,FALSE)</f>
        <v>53.7</v>
      </c>
      <c r="S1534" s="3">
        <f t="shared" si="209"/>
        <v>3.5014087480216975</v>
      </c>
      <c r="T1534" s="3">
        <v>66</v>
      </c>
      <c r="U1534" s="23">
        <f t="shared" si="213"/>
        <v>13.41</v>
      </c>
      <c r="V1534" s="3">
        <f t="shared" si="210"/>
        <v>4.2685355737246331</v>
      </c>
      <c r="W1534" s="27">
        <f t="shared" si="214"/>
        <v>1E-3</v>
      </c>
      <c r="X1534" s="27">
        <f t="shared" si="215"/>
        <v>1.4E-3</v>
      </c>
      <c r="Y1534" s="3">
        <f>VLOOKUP(K1534,SSP!$B$2:$D$113,3,FALSE)</f>
        <v>0.76000000000000079</v>
      </c>
      <c r="Z1534" s="3">
        <f>EXP(Ferez!$B$8+Ferez!$B$9*LN(X1534)+Ferez!$B$10*LN(O1534)+Ferez!$B$11*LN(Y1534))</f>
        <v>2.2633159143849664</v>
      </c>
      <c r="AA1534" s="3">
        <f>EXP(Ferez!$C$8+Ferez!$C$9*LN(Z1534))</f>
        <v>1.374258159224766</v>
      </c>
      <c r="AB1534" s="3">
        <f>Ferez!$D$8+Ferez!$D$9*Z1534+Ferez!$D$10*AA1534</f>
        <v>0.54347195214013544</v>
      </c>
      <c r="AC1534" s="3">
        <f t="shared" si="216"/>
        <v>4.1810460257498683</v>
      </c>
      <c r="AD1534" s="3">
        <f>AC1534*Ferez!$D$19</f>
        <v>2.0905230128749341</v>
      </c>
      <c r="AE1534" s="3">
        <f>(AD1534/1000)*(10000/Ferez!$D$21)</f>
        <v>5.2263075321873353E-2</v>
      </c>
      <c r="AF1534" s="3">
        <f t="shared" si="217"/>
        <v>2.8067878665251018</v>
      </c>
      <c r="AG1534" s="3">
        <f>AF1534*Ferez!$D$19</f>
        <v>1.4033939332625509</v>
      </c>
      <c r="AH1534" s="3">
        <f>(AG1534/1000)*(10000/Ferez!$D$21)</f>
        <v>3.5084848331563771E-2</v>
      </c>
      <c r="AI1534" s="3">
        <f>AE1534*Ferez!$D$20</f>
        <v>0.19163127618020229</v>
      </c>
    </row>
    <row r="1535" spans="1:35" x14ac:dyDescent="0.25">
      <c r="A1535" s="4">
        <v>2250</v>
      </c>
      <c r="B1535" s="21" t="s">
        <v>3522</v>
      </c>
      <c r="C1535" s="104">
        <v>6</v>
      </c>
      <c r="D1535" s="22" t="s">
        <v>3321</v>
      </c>
      <c r="E1535" s="100">
        <v>42719</v>
      </c>
      <c r="F1535" s="100">
        <v>44204</v>
      </c>
      <c r="G1535" s="105">
        <v>4.0999999999999996</v>
      </c>
      <c r="H1535" s="20" t="s">
        <v>3382</v>
      </c>
      <c r="I1535" s="20" t="s">
        <v>3383</v>
      </c>
      <c r="J1535" s="13">
        <v>4183</v>
      </c>
      <c r="K1535" t="s">
        <v>9</v>
      </c>
      <c r="L1535" t="s">
        <v>232</v>
      </c>
      <c r="M1535" s="20" t="str">
        <f t="shared" si="211"/>
        <v>S</v>
      </c>
      <c r="N1535" s="3">
        <v>9.8000000000000007</v>
      </c>
      <c r="O1535" s="23">
        <f t="shared" si="212"/>
        <v>9.8000000000000007</v>
      </c>
      <c r="P1535" s="3">
        <v>45</v>
      </c>
      <c r="Q1535" s="3">
        <f>VLOOKUP(J1535,Aux_H_adj!$X$2:$Y$922,2,FALSE)</f>
        <v>32.200000000000003</v>
      </c>
      <c r="R1535" s="3">
        <f>VLOOKUP(J1535,Aux_H_adj!$X$2:$Z$922,3,FALSE)</f>
        <v>45</v>
      </c>
      <c r="S1535" s="3">
        <f t="shared" si="209"/>
        <v>14.323944878270581</v>
      </c>
      <c r="T1535" s="3">
        <v>60.6</v>
      </c>
      <c r="U1535" s="23">
        <f t="shared" si="213"/>
        <v>54.86</v>
      </c>
      <c r="V1535" s="3">
        <f t="shared" si="210"/>
        <v>17.462480356042757</v>
      </c>
      <c r="W1535" s="27">
        <f t="shared" si="214"/>
        <v>1.61E-2</v>
      </c>
      <c r="X1535" s="27">
        <f t="shared" si="215"/>
        <v>2.3900000000000001E-2</v>
      </c>
      <c r="Y1535" s="3">
        <f>VLOOKUP(K1535,SSP!$B$2:$D$113,3,FALSE)</f>
        <v>0.76000000000000079</v>
      </c>
      <c r="Z1535" s="3">
        <f>EXP(Ferez!$B$8+Ferez!$B$9*LN(X1535)+Ferez!$B$10*LN(O1535)+Ferez!$B$11*LN(Y1535))</f>
        <v>83.445234462691488</v>
      </c>
      <c r="AA1535" s="3">
        <f>EXP(Ferez!$C$8+Ferez!$C$9*LN(Z1535))</f>
        <v>19.974703668669093</v>
      </c>
      <c r="AB1535" s="3">
        <f>Ferez!$D$8+Ferez!$D$9*Z1535+Ferez!$D$10*AA1535</f>
        <v>8.9259293409430285</v>
      </c>
      <c r="AC1535" s="3">
        <f t="shared" si="216"/>
        <v>112.34586747230361</v>
      </c>
      <c r="AD1535" s="3">
        <f>AC1535*Ferez!$D$19</f>
        <v>56.172933736151805</v>
      </c>
      <c r="AE1535" s="3">
        <f>(AD1535/1000)*(10000/Ferez!$D$21)</f>
        <v>1.4043233434037952</v>
      </c>
      <c r="AF1535" s="3">
        <f t="shared" si="217"/>
        <v>92.371163803634516</v>
      </c>
      <c r="AG1535" s="3">
        <f>AF1535*Ferez!$D$19</f>
        <v>46.185581901817258</v>
      </c>
      <c r="AH1535" s="3">
        <f>(AG1535/1000)*(10000/Ferez!$D$21)</f>
        <v>1.1546395475454314</v>
      </c>
      <c r="AI1535" s="3">
        <f>AE1535*Ferez!$D$20</f>
        <v>5.1491855924805821</v>
      </c>
    </row>
    <row r="1536" spans="1:35" x14ac:dyDescent="0.25">
      <c r="A1536" s="4">
        <v>2251</v>
      </c>
      <c r="B1536" s="21" t="s">
        <v>3522</v>
      </c>
      <c r="C1536" s="104">
        <v>6</v>
      </c>
      <c r="D1536" s="22" t="s">
        <v>3321</v>
      </c>
      <c r="E1536" s="100">
        <v>42719</v>
      </c>
      <c r="F1536" s="100">
        <v>44204</v>
      </c>
      <c r="G1536" s="105">
        <v>4.0999999999999996</v>
      </c>
      <c r="H1536" s="20" t="s">
        <v>3382</v>
      </c>
      <c r="I1536" s="20" t="s">
        <v>3384</v>
      </c>
      <c r="J1536" s="13">
        <v>4183</v>
      </c>
      <c r="K1536" t="s">
        <v>9</v>
      </c>
      <c r="L1536" t="s">
        <v>232</v>
      </c>
      <c r="M1536" s="20" t="str">
        <f t="shared" si="211"/>
        <v>S</v>
      </c>
      <c r="N1536" s="3">
        <v>9.8000000000000007</v>
      </c>
      <c r="O1536" s="23">
        <f t="shared" si="212"/>
        <v>7.08</v>
      </c>
      <c r="P1536" s="3">
        <v>32.200000000000003</v>
      </c>
      <c r="Q1536" s="3">
        <f>VLOOKUP(J1536,Aux_H_adj!$X$2:$Y$922,2,FALSE)</f>
        <v>32.200000000000003</v>
      </c>
      <c r="R1536" s="3">
        <f>VLOOKUP(J1536,Aux_H_adj!$X$2:$Z$922,3,FALSE)</f>
        <v>45</v>
      </c>
      <c r="S1536" s="3">
        <f t="shared" si="209"/>
        <v>10.249578335118061</v>
      </c>
      <c r="T1536" s="3">
        <v>60.6</v>
      </c>
      <c r="U1536" s="23">
        <f t="shared" si="213"/>
        <v>39.26</v>
      </c>
      <c r="V1536" s="3">
        <f t="shared" si="210"/>
        <v>12.496846131575621</v>
      </c>
      <c r="W1536" s="27">
        <f t="shared" si="214"/>
        <v>8.3000000000000001E-3</v>
      </c>
      <c r="X1536" s="27">
        <f t="shared" si="215"/>
        <v>1.23E-2</v>
      </c>
      <c r="Y1536" s="3">
        <f>VLOOKUP(K1536,SSP!$B$2:$D$113,3,FALSE)</f>
        <v>0.76000000000000079</v>
      </c>
      <c r="Z1536" s="3">
        <f>EXP(Ferez!$B$8+Ferez!$B$9*LN(X1536)+Ferez!$B$10*LN(O1536)+Ferez!$B$11*LN(Y1536))</f>
        <v>32.586709124259791</v>
      </c>
      <c r="AA1536" s="3">
        <f>EXP(Ferez!$C$8+Ferez!$C$9*LN(Z1536))</f>
        <v>9.9423422231048608</v>
      </c>
      <c r="AB1536" s="3">
        <f>Ferez!$D$8+Ferez!$D$9*Z1536+Ferez!$D$10*AA1536</f>
        <v>3.534812342899095</v>
      </c>
      <c r="AC1536" s="3">
        <f t="shared" si="216"/>
        <v>46.063863690263744</v>
      </c>
      <c r="AD1536" s="3">
        <f>AC1536*Ferez!$D$19</f>
        <v>23.031931845131872</v>
      </c>
      <c r="AE1536" s="3">
        <f>(AD1536/1000)*(10000/Ferez!$D$21)</f>
        <v>0.5757982961282968</v>
      </c>
      <c r="AF1536" s="3">
        <f t="shared" si="217"/>
        <v>36.121521467158885</v>
      </c>
      <c r="AG1536" s="3">
        <f>AF1536*Ferez!$D$19</f>
        <v>18.060760733579443</v>
      </c>
      <c r="AH1536" s="3">
        <f>(AG1536/1000)*(10000/Ferez!$D$21)</f>
        <v>0.45151901833948604</v>
      </c>
      <c r="AI1536" s="3">
        <f>AE1536*Ferez!$D$20</f>
        <v>2.1112604191370883</v>
      </c>
    </row>
    <row r="1537" spans="1:35" x14ac:dyDescent="0.25">
      <c r="A1537" s="4">
        <v>2249</v>
      </c>
      <c r="B1537" s="21" t="s">
        <v>3522</v>
      </c>
      <c r="C1537" s="104">
        <v>6</v>
      </c>
      <c r="D1537" s="22" t="s">
        <v>3321</v>
      </c>
      <c r="E1537" s="100">
        <v>42719</v>
      </c>
      <c r="F1537" s="100">
        <v>44204</v>
      </c>
      <c r="G1537" s="105">
        <v>4.0999999999999996</v>
      </c>
      <c r="H1537" s="20" t="s">
        <v>3380</v>
      </c>
      <c r="I1537" s="20" t="s">
        <v>3381</v>
      </c>
      <c r="J1537" s="13">
        <v>4184</v>
      </c>
      <c r="K1537" t="s">
        <v>94</v>
      </c>
      <c r="L1537" t="s">
        <v>93</v>
      </c>
      <c r="M1537" s="20" t="str">
        <f t="shared" si="211"/>
        <v>N</v>
      </c>
      <c r="N1537" s="3">
        <v>5.0999999999999996</v>
      </c>
      <c r="O1537" s="23">
        <f t="shared" si="212"/>
        <v>5.0999999999999996</v>
      </c>
      <c r="P1537" s="3">
        <v>13.5</v>
      </c>
      <c r="Q1537" s="3">
        <f>VLOOKUP(J1537,Aux_H_adj!$X$2:$Y$922,2,FALSE)</f>
        <v>13.5</v>
      </c>
      <c r="R1537" s="3">
        <f>VLOOKUP(J1537,Aux_H_adj!$X$2:$Z$922,3,FALSE)</f>
        <v>13.5</v>
      </c>
      <c r="S1537" s="3">
        <f t="shared" si="209"/>
        <v>4.2971834634811739</v>
      </c>
      <c r="T1537" s="3">
        <v>19.600000000000001</v>
      </c>
      <c r="U1537" s="23">
        <f t="shared" si="213"/>
        <v>19.600000000000001</v>
      </c>
      <c r="V1537" s="3">
        <f t="shared" si="210"/>
        <v>6.2388737692022982</v>
      </c>
      <c r="W1537" s="27">
        <f t="shared" si="214"/>
        <v>1.5E-3</v>
      </c>
      <c r="X1537" s="27">
        <f t="shared" si="215"/>
        <v>3.0999999999999999E-3</v>
      </c>
      <c r="Y1537" s="3">
        <f>VLOOKUP(K1537,SSP!$B$2:$D$113,3,FALSE)</f>
        <v>0.48</v>
      </c>
      <c r="Z1537" s="3">
        <f>EXP(Ferez!$B$8+Ferez!$B$9*LN(X1537)+Ferez!$B$10*LN(O1537)+Ferez!$B$11*LN(Y1537))</f>
        <v>4.0408622975546535</v>
      </c>
      <c r="AA1537" s="3">
        <f>EXP(Ferez!$C$8+Ferez!$C$9*LN(Z1537))</f>
        <v>2.1127280419459771</v>
      </c>
      <c r="AB1537" s="3">
        <f>Ferez!$D$8+Ferez!$D$9*Z1537+Ferez!$D$10*AA1537</f>
        <v>0.69845705944561587</v>
      </c>
      <c r="AC1537" s="3">
        <f t="shared" si="216"/>
        <v>6.8520473989462465</v>
      </c>
      <c r="AD1537" s="3">
        <f>AC1537*Ferez!$D$19</f>
        <v>3.4260236994731232</v>
      </c>
      <c r="AE1537" s="3">
        <f>(AD1537/1000)*(10000/Ferez!$D$21)</f>
        <v>8.5650592486828089E-2</v>
      </c>
      <c r="AF1537" s="3">
        <f t="shared" si="217"/>
        <v>4.7393193570002694</v>
      </c>
      <c r="AG1537" s="3">
        <f>AF1537*Ferez!$D$19</f>
        <v>2.3696596785001347</v>
      </c>
      <c r="AH1537" s="3">
        <f>(AG1537/1000)*(10000/Ferez!$D$21)</f>
        <v>5.9241491962503369E-2</v>
      </c>
      <c r="AI1537" s="3">
        <f>AE1537*Ferez!$D$20</f>
        <v>0.31405217245170297</v>
      </c>
    </row>
    <row r="1538" spans="1:35" x14ac:dyDescent="0.25">
      <c r="A1538" s="4">
        <v>2245</v>
      </c>
      <c r="B1538" s="21" t="s">
        <v>3522</v>
      </c>
      <c r="C1538" s="104">
        <v>6</v>
      </c>
      <c r="D1538" s="22" t="s">
        <v>3321</v>
      </c>
      <c r="E1538" s="100">
        <v>42719</v>
      </c>
      <c r="F1538" s="100">
        <v>44204</v>
      </c>
      <c r="G1538" s="105">
        <v>4.0999999999999996</v>
      </c>
      <c r="H1538" s="20" t="s">
        <v>3375</v>
      </c>
      <c r="I1538" s="20" t="s">
        <v>3376</v>
      </c>
      <c r="J1538" s="13">
        <v>4185</v>
      </c>
      <c r="K1538" t="s">
        <v>79</v>
      </c>
      <c r="L1538" t="s">
        <v>78</v>
      </c>
      <c r="M1538" s="20" t="str">
        <f t="shared" si="211"/>
        <v>S</v>
      </c>
      <c r="N1538" s="3">
        <v>8</v>
      </c>
      <c r="O1538" s="23">
        <f t="shared" si="212"/>
        <v>6.38</v>
      </c>
      <c r="P1538" s="3">
        <v>25.7</v>
      </c>
      <c r="Q1538" s="3">
        <f>VLOOKUP(J1538,Aux_H_adj!$X$2:$Y$922,2,FALSE)</f>
        <v>18.399999999999999</v>
      </c>
      <c r="R1538" s="3">
        <f>VLOOKUP(J1538,Aux_H_adj!$X$2:$Z$922,3,FALSE)</f>
        <v>46.8</v>
      </c>
      <c r="S1538" s="3">
        <f t="shared" ref="S1538:S1601" si="218">P1538/PI()</f>
        <v>8.1805640749234207</v>
      </c>
      <c r="T1538" s="3">
        <v>88.8</v>
      </c>
      <c r="U1538" s="23">
        <f t="shared" si="213"/>
        <v>31.33</v>
      </c>
      <c r="V1538" s="3">
        <f t="shared" ref="V1538:V1601" si="219">U1538/PI()</f>
        <v>9.9726487341381613</v>
      </c>
      <c r="W1538" s="27">
        <f t="shared" si="214"/>
        <v>5.3E-3</v>
      </c>
      <c r="X1538" s="27">
        <f t="shared" si="215"/>
        <v>7.7999999999999996E-3</v>
      </c>
      <c r="Y1538" s="3">
        <f>VLOOKUP(K1538,SSP!$B$2:$D$113,3,FALSE)</f>
        <v>0.31000000000000155</v>
      </c>
      <c r="Z1538" s="3">
        <f>EXP(Ferez!$B$8+Ferez!$B$9*LN(X1538)+Ferez!$B$10*LN(O1538)+Ferez!$B$11*LN(Y1538))</f>
        <v>7.6656551579741263</v>
      </c>
      <c r="AA1538" s="3">
        <f>EXP(Ferez!$C$8+Ferez!$C$9*LN(Z1538))</f>
        <v>3.3975595164873513</v>
      </c>
      <c r="AB1538" s="3">
        <f>Ferez!$D$8+Ferez!$D$9*Z1538+Ferez!$D$10*AA1538</f>
        <v>1.0335646594708578</v>
      </c>
      <c r="AC1538" s="3">
        <f t="shared" si="216"/>
        <v>12.096779333932336</v>
      </c>
      <c r="AD1538" s="3">
        <f>AC1538*Ferez!$D$19</f>
        <v>6.0483896669661679</v>
      </c>
      <c r="AE1538" s="3">
        <f>(AD1538/1000)*(10000/Ferez!$D$21)</f>
        <v>0.15120974167415419</v>
      </c>
      <c r="AF1538" s="3">
        <f t="shared" si="217"/>
        <v>8.699219817444984</v>
      </c>
      <c r="AG1538" s="3">
        <f>AF1538*Ferez!$D$19</f>
        <v>4.349609908722492</v>
      </c>
      <c r="AH1538" s="3">
        <f>(AG1538/1000)*(10000/Ferez!$D$21)</f>
        <v>0.1087402477180623</v>
      </c>
      <c r="AI1538" s="3">
        <f>AE1538*Ferez!$D$20</f>
        <v>0.55443571947189862</v>
      </c>
    </row>
    <row r="1539" spans="1:35" x14ac:dyDescent="0.25">
      <c r="A1539" s="4">
        <v>2246</v>
      </c>
      <c r="B1539" s="21" t="s">
        <v>3522</v>
      </c>
      <c r="C1539" s="104">
        <v>6</v>
      </c>
      <c r="D1539" s="22" t="s">
        <v>3321</v>
      </c>
      <c r="E1539" s="100">
        <v>42719</v>
      </c>
      <c r="F1539" s="100">
        <v>44204</v>
      </c>
      <c r="G1539" s="105">
        <v>4.0999999999999996</v>
      </c>
      <c r="H1539" s="20" t="s">
        <v>3375</v>
      </c>
      <c r="I1539" s="20" t="s">
        <v>3377</v>
      </c>
      <c r="J1539" s="13">
        <v>4185</v>
      </c>
      <c r="K1539" t="s">
        <v>79</v>
      </c>
      <c r="L1539" t="s">
        <v>78</v>
      </c>
      <c r="M1539" s="20" t="str">
        <f t="shared" ref="M1539:M1602" si="220">IF(J1540=J1539,"S",IF(J1538=J1539,"S","N"))</f>
        <v>S</v>
      </c>
      <c r="N1539" s="3">
        <v>8</v>
      </c>
      <c r="O1539" s="23">
        <f t="shared" ref="O1539:O1602" si="221">IF(M1539="N",N1539,IF(P1539=R1539,N1539,IF(ROUND(3.1139*LN(P1539)-3.7295,2)&gt;=N1539,N1539,ROUND(3.1139*LN(P1539)-3.7295,2))))</f>
        <v>5.34</v>
      </c>
      <c r="P1539" s="3">
        <v>18.399999999999999</v>
      </c>
      <c r="Q1539" s="3">
        <f>VLOOKUP(J1539,Aux_H_adj!$X$2:$Y$922,2,FALSE)</f>
        <v>18.399999999999999</v>
      </c>
      <c r="R1539" s="3">
        <f>VLOOKUP(J1539,Aux_H_adj!$X$2:$Z$922,3,FALSE)</f>
        <v>46.8</v>
      </c>
      <c r="S1539" s="3">
        <f t="shared" si="218"/>
        <v>5.856901905781748</v>
      </c>
      <c r="T1539" s="3">
        <v>88.8</v>
      </c>
      <c r="U1539" s="23">
        <f t="shared" ref="U1539:U1602" si="222">IF(M1539="N",T1539,ROUND(1.2191*P1539,2))</f>
        <v>22.43</v>
      </c>
      <c r="V1539" s="3">
        <f t="shared" si="219"/>
        <v>7.1396907471024251</v>
      </c>
      <c r="W1539" s="27">
        <f t="shared" ref="W1539:W1602" si="223">ROUND(PI()*((S1539/100)/2)^2,4)</f>
        <v>2.7000000000000001E-3</v>
      </c>
      <c r="X1539" s="27">
        <f t="shared" ref="X1539:X1602" si="224">ROUND(PI()*((V1539/100)/2)^2,4)</f>
        <v>4.0000000000000001E-3</v>
      </c>
      <c r="Y1539" s="3">
        <f>VLOOKUP(K1539,SSP!$B$2:$D$113,3,FALSE)</f>
        <v>0.31000000000000155</v>
      </c>
      <c r="Z1539" s="3">
        <f>EXP(Ferez!$B$8+Ferez!$B$9*LN(X1539)+Ferez!$B$10*LN(O1539)+Ferez!$B$11*LN(Y1539))</f>
        <v>3.437020537677923</v>
      </c>
      <c r="AA1539" s="3">
        <f>EXP(Ferez!$C$8+Ferez!$C$9*LN(Z1539))</f>
        <v>1.8736527204547295</v>
      </c>
      <c r="AB1539" s="3">
        <f>Ferez!$D$8+Ferez!$D$9*Z1539+Ferez!$D$10*AA1539</f>
        <v>0.64479155878215444</v>
      </c>
      <c r="AC1539" s="3">
        <f t="shared" ref="AC1539:AC1602" si="225">Z1539+AA1539+AB1539</f>
        <v>5.955464816914807</v>
      </c>
      <c r="AD1539" s="3">
        <f>AC1539*Ferez!$D$19</f>
        <v>2.9777324084574035</v>
      </c>
      <c r="AE1539" s="3">
        <f>(AD1539/1000)*(10000/Ferez!$D$21)</f>
        <v>7.444331021143509E-2</v>
      </c>
      <c r="AF1539" s="3">
        <f t="shared" ref="AF1539:AF1602" si="226">Z1539+AB1539</f>
        <v>4.0818120964600775</v>
      </c>
      <c r="AG1539" s="3">
        <f>AF1539*Ferez!$D$19</f>
        <v>2.0409060482300387</v>
      </c>
      <c r="AH1539" s="3">
        <f>(AG1539/1000)*(10000/Ferez!$D$21)</f>
        <v>5.1022651205750967E-2</v>
      </c>
      <c r="AI1539" s="3">
        <f>AE1539*Ferez!$D$20</f>
        <v>0.2729588041085953</v>
      </c>
    </row>
    <row r="1540" spans="1:35" x14ac:dyDescent="0.25">
      <c r="A1540" s="4">
        <v>2247</v>
      </c>
      <c r="B1540" s="21" t="s">
        <v>3522</v>
      </c>
      <c r="C1540" s="104">
        <v>6</v>
      </c>
      <c r="D1540" s="22" t="s">
        <v>3321</v>
      </c>
      <c r="E1540" s="100">
        <v>42719</v>
      </c>
      <c r="F1540" s="100">
        <v>44204</v>
      </c>
      <c r="G1540" s="105">
        <v>4.0999999999999996</v>
      </c>
      <c r="H1540" s="20" t="s">
        <v>3375</v>
      </c>
      <c r="I1540" s="20" t="s">
        <v>3378</v>
      </c>
      <c r="J1540" s="13">
        <v>4185</v>
      </c>
      <c r="K1540" t="s">
        <v>79</v>
      </c>
      <c r="L1540" t="s">
        <v>78</v>
      </c>
      <c r="M1540" s="20" t="str">
        <f t="shared" si="220"/>
        <v>S</v>
      </c>
      <c r="N1540" s="3">
        <v>8</v>
      </c>
      <c r="O1540" s="23">
        <f t="shared" si="221"/>
        <v>6.33</v>
      </c>
      <c r="P1540" s="3">
        <v>25.3</v>
      </c>
      <c r="Q1540" s="3">
        <f>VLOOKUP(J1540,Aux_H_adj!$X$2:$Y$922,2,FALSE)</f>
        <v>18.399999999999999</v>
      </c>
      <c r="R1540" s="3">
        <f>VLOOKUP(J1540,Aux_H_adj!$X$2:$Z$922,3,FALSE)</f>
        <v>46.8</v>
      </c>
      <c r="S1540" s="3">
        <f t="shared" si="218"/>
        <v>8.0532401204499049</v>
      </c>
      <c r="T1540" s="3">
        <v>88.8</v>
      </c>
      <c r="U1540" s="23">
        <f t="shared" si="222"/>
        <v>30.84</v>
      </c>
      <c r="V1540" s="3">
        <f t="shared" si="219"/>
        <v>9.8166768899081038</v>
      </c>
      <c r="W1540" s="27">
        <f t="shared" si="223"/>
        <v>5.1000000000000004E-3</v>
      </c>
      <c r="X1540" s="27">
        <f t="shared" si="224"/>
        <v>7.6E-3</v>
      </c>
      <c r="Y1540" s="3">
        <f>VLOOKUP(K1540,SSP!$B$2:$D$113,3,FALSE)</f>
        <v>0.31000000000000155</v>
      </c>
      <c r="Z1540" s="3">
        <f>EXP(Ferez!$B$8+Ferez!$B$9*LN(X1540)+Ferez!$B$10*LN(O1540)+Ferez!$B$11*LN(Y1540))</f>
        <v>7.4234209396408177</v>
      </c>
      <c r="AA1540" s="3">
        <f>EXP(Ferez!$C$8+Ferez!$C$9*LN(Z1540))</f>
        <v>3.317570494741966</v>
      </c>
      <c r="AB1540" s="3">
        <f>Ferez!$D$8+Ferez!$D$9*Z1540+Ferez!$D$10*AA1540</f>
        <v>1.0106640817285646</v>
      </c>
      <c r="AC1540" s="3">
        <f t="shared" si="225"/>
        <v>11.751655516111349</v>
      </c>
      <c r="AD1540" s="3">
        <f>AC1540*Ferez!$D$19</f>
        <v>5.8758277580556744</v>
      </c>
      <c r="AE1540" s="3">
        <f>(AD1540/1000)*(10000/Ferez!$D$21)</f>
        <v>0.14689569395139188</v>
      </c>
      <c r="AF1540" s="3">
        <f t="shared" si="226"/>
        <v>8.4340850213693823</v>
      </c>
      <c r="AG1540" s="3">
        <f>AF1540*Ferez!$D$19</f>
        <v>4.2170425106846912</v>
      </c>
      <c r="AH1540" s="3">
        <f>(AG1540/1000)*(10000/Ferez!$D$21)</f>
        <v>0.10542606276711729</v>
      </c>
      <c r="AI1540" s="3">
        <f>AE1540*Ferez!$D$20</f>
        <v>0.53861754448843691</v>
      </c>
    </row>
    <row r="1541" spans="1:35" x14ac:dyDescent="0.25">
      <c r="A1541" s="4">
        <v>2248</v>
      </c>
      <c r="B1541" s="21" t="s">
        <v>3522</v>
      </c>
      <c r="C1541" s="104">
        <v>6</v>
      </c>
      <c r="D1541" s="22" t="s">
        <v>3321</v>
      </c>
      <c r="E1541" s="100">
        <v>42719</v>
      </c>
      <c r="F1541" s="100">
        <v>44204</v>
      </c>
      <c r="G1541" s="105">
        <v>4.0999999999999996</v>
      </c>
      <c r="H1541" s="20" t="s">
        <v>3375</v>
      </c>
      <c r="I1541" s="20" t="s">
        <v>3379</v>
      </c>
      <c r="J1541" s="13">
        <v>4185</v>
      </c>
      <c r="K1541" t="s">
        <v>79</v>
      </c>
      <c r="L1541" t="s">
        <v>78</v>
      </c>
      <c r="M1541" s="20" t="str">
        <f t="shared" si="220"/>
        <v>S</v>
      </c>
      <c r="N1541" s="3">
        <v>8</v>
      </c>
      <c r="O1541" s="23">
        <f t="shared" si="221"/>
        <v>8</v>
      </c>
      <c r="P1541" s="3">
        <v>46.8</v>
      </c>
      <c r="Q1541" s="3">
        <f>VLOOKUP(J1541,Aux_H_adj!$X$2:$Y$922,2,FALSE)</f>
        <v>18.399999999999999</v>
      </c>
      <c r="R1541" s="3">
        <f>VLOOKUP(J1541,Aux_H_adj!$X$2:$Z$922,3,FALSE)</f>
        <v>46.8</v>
      </c>
      <c r="S1541" s="3">
        <f t="shared" si="218"/>
        <v>14.896902673401403</v>
      </c>
      <c r="T1541" s="3">
        <v>88.8</v>
      </c>
      <c r="U1541" s="23">
        <f t="shared" si="222"/>
        <v>57.05</v>
      </c>
      <c r="V1541" s="3">
        <f t="shared" si="219"/>
        <v>18.159579006785258</v>
      </c>
      <c r="W1541" s="27">
        <f t="shared" si="223"/>
        <v>1.7399999999999999E-2</v>
      </c>
      <c r="X1541" s="27">
        <f t="shared" si="224"/>
        <v>2.5899999999999999E-2</v>
      </c>
      <c r="Y1541" s="3">
        <f>VLOOKUP(K1541,SSP!$B$2:$D$113,3,FALSE)</f>
        <v>0.31000000000000155</v>
      </c>
      <c r="Z1541" s="3">
        <f>EXP(Ferez!$B$8+Ferez!$B$9*LN(X1541)+Ferez!$B$10*LN(O1541)+Ferez!$B$11*LN(Y1541))</f>
        <v>29.616918858141833</v>
      </c>
      <c r="AA1541" s="3">
        <f>EXP(Ferez!$C$8+Ferez!$C$9*LN(Z1541))</f>
        <v>9.2618232005949945</v>
      </c>
      <c r="AB1541" s="3">
        <f>Ferez!$D$8+Ferez!$D$9*Z1541+Ferez!$D$10*AA1541</f>
        <v>3.2281727923847261</v>
      </c>
      <c r="AC1541" s="3">
        <f t="shared" si="225"/>
        <v>42.106914851121552</v>
      </c>
      <c r="AD1541" s="3">
        <f>AC1541*Ferez!$D$19</f>
        <v>21.053457425560776</v>
      </c>
      <c r="AE1541" s="3">
        <f>(AD1541/1000)*(10000/Ferez!$D$21)</f>
        <v>0.52633643563901933</v>
      </c>
      <c r="AF1541" s="3">
        <f t="shared" si="226"/>
        <v>32.845091650526562</v>
      </c>
      <c r="AG1541" s="3">
        <f>AF1541*Ferez!$D$19</f>
        <v>16.422545825263281</v>
      </c>
      <c r="AH1541" s="3">
        <f>(AG1541/1000)*(10000/Ferez!$D$21)</f>
        <v>0.41056364563158204</v>
      </c>
      <c r="AI1541" s="3">
        <f>AE1541*Ferez!$D$20</f>
        <v>1.9299002640097374</v>
      </c>
    </row>
    <row r="1542" spans="1:35" x14ac:dyDescent="0.25">
      <c r="A1542" s="4">
        <v>2237</v>
      </c>
      <c r="B1542" s="21" t="s">
        <v>3522</v>
      </c>
      <c r="C1542" s="104">
        <v>6</v>
      </c>
      <c r="D1542" s="22" t="s">
        <v>3321</v>
      </c>
      <c r="E1542" s="100">
        <v>42719</v>
      </c>
      <c r="F1542" s="100">
        <v>44204</v>
      </c>
      <c r="G1542" s="105">
        <v>4.0999999999999996</v>
      </c>
      <c r="H1542" s="20" t="s">
        <v>3364</v>
      </c>
      <c r="I1542" s="20" t="s">
        <v>3365</v>
      </c>
      <c r="J1542" s="13">
        <v>4186</v>
      </c>
      <c r="K1542" t="s">
        <v>9</v>
      </c>
      <c r="L1542" t="s">
        <v>232</v>
      </c>
      <c r="M1542" s="20" t="str">
        <f t="shared" si="220"/>
        <v>S</v>
      </c>
      <c r="N1542" s="3">
        <v>8.5</v>
      </c>
      <c r="O1542" s="23">
        <f t="shared" si="221"/>
        <v>8.5</v>
      </c>
      <c r="P1542" s="3">
        <v>48.3</v>
      </c>
      <c r="Q1542" s="3">
        <f>VLOOKUP(J1542,Aux_H_adj!$X$2:$Y$922,2,FALSE)</f>
        <v>32.200000000000003</v>
      </c>
      <c r="R1542" s="3">
        <f>VLOOKUP(J1542,Aux_H_adj!$X$2:$Z$922,3,FALSE)</f>
        <v>48.3</v>
      </c>
      <c r="S1542" s="3">
        <f t="shared" si="218"/>
        <v>15.374367502677089</v>
      </c>
      <c r="T1542" s="3">
        <v>75.599999999999994</v>
      </c>
      <c r="U1542" s="23">
        <f t="shared" si="222"/>
        <v>58.88</v>
      </c>
      <c r="V1542" s="3">
        <f t="shared" si="219"/>
        <v>18.742086098501595</v>
      </c>
      <c r="W1542" s="27">
        <f t="shared" si="223"/>
        <v>1.8599999999999998E-2</v>
      </c>
      <c r="X1542" s="27">
        <f t="shared" si="224"/>
        <v>2.76E-2</v>
      </c>
      <c r="Y1542" s="3">
        <f>VLOOKUP(K1542,SSP!$B$2:$D$113,3,FALSE)</f>
        <v>0.76000000000000079</v>
      </c>
      <c r="Z1542" s="3">
        <f>EXP(Ferez!$B$8+Ferez!$B$9*LN(X1542)+Ferez!$B$10*LN(O1542)+Ferez!$B$11*LN(Y1542))</f>
        <v>83.376782984415328</v>
      </c>
      <c r="AA1542" s="3">
        <f>EXP(Ferez!$C$8+Ferez!$C$9*LN(Z1542))</f>
        <v>19.96254477783096</v>
      </c>
      <c r="AB1542" s="3">
        <f>Ferez!$D$8+Ferez!$D$9*Z1542+Ferez!$D$10*AA1542</f>
        <v>8.9185574641683445</v>
      </c>
      <c r="AC1542" s="3">
        <f t="shared" si="225"/>
        <v>112.25788522641463</v>
      </c>
      <c r="AD1542" s="3">
        <f>AC1542*Ferez!$D$19</f>
        <v>56.128942613207315</v>
      </c>
      <c r="AE1542" s="3">
        <f>(AD1542/1000)*(10000/Ferez!$D$21)</f>
        <v>1.4032235653301828</v>
      </c>
      <c r="AF1542" s="3">
        <f t="shared" si="226"/>
        <v>92.295340448583673</v>
      </c>
      <c r="AG1542" s="3">
        <f>AF1542*Ferez!$D$19</f>
        <v>46.147670224291836</v>
      </c>
      <c r="AH1542" s="3">
        <f>(AG1542/1000)*(10000/Ferez!$D$21)</f>
        <v>1.1536917556072959</v>
      </c>
      <c r="AI1542" s="3">
        <f>AE1542*Ferez!$D$20</f>
        <v>5.1451530728773367</v>
      </c>
    </row>
    <row r="1543" spans="1:35" x14ac:dyDescent="0.25">
      <c r="A1543" s="4">
        <v>2238</v>
      </c>
      <c r="B1543" s="21" t="s">
        <v>3522</v>
      </c>
      <c r="C1543" s="104">
        <v>6</v>
      </c>
      <c r="D1543" s="22" t="s">
        <v>3321</v>
      </c>
      <c r="E1543" s="100">
        <v>42719</v>
      </c>
      <c r="F1543" s="100">
        <v>44204</v>
      </c>
      <c r="G1543" s="105">
        <v>4.0999999999999996</v>
      </c>
      <c r="H1543" s="20" t="s">
        <v>3364</v>
      </c>
      <c r="I1543" s="20" t="s">
        <v>3366</v>
      </c>
      <c r="J1543" s="13">
        <v>4186</v>
      </c>
      <c r="K1543" t="s">
        <v>9</v>
      </c>
      <c r="L1543" t="s">
        <v>232</v>
      </c>
      <c r="M1543" s="20" t="str">
        <f t="shared" si="220"/>
        <v>S</v>
      </c>
      <c r="N1543" s="3">
        <v>8.5</v>
      </c>
      <c r="O1543" s="23">
        <f t="shared" si="221"/>
        <v>7.08</v>
      </c>
      <c r="P1543" s="3">
        <v>32.200000000000003</v>
      </c>
      <c r="Q1543" s="3">
        <f>VLOOKUP(J1543,Aux_H_adj!$X$2:$Y$922,2,FALSE)</f>
        <v>32.200000000000003</v>
      </c>
      <c r="R1543" s="3">
        <f>VLOOKUP(J1543,Aux_H_adj!$X$2:$Z$922,3,FALSE)</f>
        <v>48.3</v>
      </c>
      <c r="S1543" s="3">
        <f t="shared" si="218"/>
        <v>10.249578335118061</v>
      </c>
      <c r="T1543" s="3">
        <v>75.599999999999994</v>
      </c>
      <c r="U1543" s="23">
        <f t="shared" si="222"/>
        <v>39.26</v>
      </c>
      <c r="V1543" s="3">
        <f t="shared" si="219"/>
        <v>12.496846131575621</v>
      </c>
      <c r="W1543" s="27">
        <f t="shared" si="223"/>
        <v>8.3000000000000001E-3</v>
      </c>
      <c r="X1543" s="27">
        <f t="shared" si="224"/>
        <v>1.23E-2</v>
      </c>
      <c r="Y1543" s="3">
        <f>VLOOKUP(K1543,SSP!$B$2:$D$113,3,FALSE)</f>
        <v>0.76000000000000079</v>
      </c>
      <c r="Z1543" s="3">
        <f>EXP(Ferez!$B$8+Ferez!$B$9*LN(X1543)+Ferez!$B$10*LN(O1543)+Ferez!$B$11*LN(Y1543))</f>
        <v>32.586709124259791</v>
      </c>
      <c r="AA1543" s="3">
        <f>EXP(Ferez!$C$8+Ferez!$C$9*LN(Z1543))</f>
        <v>9.9423422231048608</v>
      </c>
      <c r="AB1543" s="3">
        <f>Ferez!$D$8+Ferez!$D$9*Z1543+Ferez!$D$10*AA1543</f>
        <v>3.534812342899095</v>
      </c>
      <c r="AC1543" s="3">
        <f t="shared" si="225"/>
        <v>46.063863690263744</v>
      </c>
      <c r="AD1543" s="3">
        <f>AC1543*Ferez!$D$19</f>
        <v>23.031931845131872</v>
      </c>
      <c r="AE1543" s="3">
        <f>(AD1543/1000)*(10000/Ferez!$D$21)</f>
        <v>0.5757982961282968</v>
      </c>
      <c r="AF1543" s="3">
        <f t="shared" si="226"/>
        <v>36.121521467158885</v>
      </c>
      <c r="AG1543" s="3">
        <f>AF1543*Ferez!$D$19</f>
        <v>18.060760733579443</v>
      </c>
      <c r="AH1543" s="3">
        <f>(AG1543/1000)*(10000/Ferez!$D$21)</f>
        <v>0.45151901833948604</v>
      </c>
      <c r="AI1543" s="3">
        <f>AE1543*Ferez!$D$20</f>
        <v>2.1112604191370883</v>
      </c>
    </row>
    <row r="1544" spans="1:35" x14ac:dyDescent="0.25">
      <c r="A1544" s="4">
        <v>2239</v>
      </c>
      <c r="B1544" s="21" t="s">
        <v>3522</v>
      </c>
      <c r="C1544" s="104">
        <v>6</v>
      </c>
      <c r="D1544" s="22" t="s">
        <v>3321</v>
      </c>
      <c r="E1544" s="100">
        <v>42719</v>
      </c>
      <c r="F1544" s="100">
        <v>44204</v>
      </c>
      <c r="G1544" s="105">
        <v>4.0999999999999996</v>
      </c>
      <c r="H1544" s="20" t="s">
        <v>3367</v>
      </c>
      <c r="I1544" s="20" t="s">
        <v>3368</v>
      </c>
      <c r="J1544" s="13">
        <v>4187</v>
      </c>
      <c r="K1544" t="s">
        <v>6</v>
      </c>
      <c r="L1544" t="s">
        <v>225</v>
      </c>
      <c r="M1544" s="20" t="str">
        <f t="shared" si="220"/>
        <v>S</v>
      </c>
      <c r="N1544" s="3">
        <v>5.3</v>
      </c>
      <c r="O1544" s="23">
        <f t="shared" si="221"/>
        <v>4.72</v>
      </c>
      <c r="P1544" s="3">
        <v>15.1</v>
      </c>
      <c r="Q1544" s="3">
        <f>VLOOKUP(J1544,Aux_H_adj!$X$2:$Y$922,2,FALSE)</f>
        <v>15.1</v>
      </c>
      <c r="R1544" s="3">
        <f>VLOOKUP(J1544,Aux_H_adj!$X$2:$Z$922,3,FALSE)</f>
        <v>17.399999999999999</v>
      </c>
      <c r="S1544" s="3">
        <f t="shared" si="218"/>
        <v>4.8064792813752391</v>
      </c>
      <c r="T1544" s="3">
        <v>28.2</v>
      </c>
      <c r="U1544" s="23">
        <f t="shared" si="222"/>
        <v>18.41</v>
      </c>
      <c r="V1544" s="3">
        <f t="shared" si="219"/>
        <v>5.8600850046435866</v>
      </c>
      <c r="W1544" s="27">
        <f t="shared" si="223"/>
        <v>1.8E-3</v>
      </c>
      <c r="X1544" s="27">
        <f t="shared" si="224"/>
        <v>2.7000000000000001E-3</v>
      </c>
      <c r="Y1544" s="3">
        <f>VLOOKUP(K1544,SSP!$B$2:$D$113,3,FALSE)</f>
        <v>0.55000000000000004</v>
      </c>
      <c r="Z1544" s="3">
        <f>EXP(Ferez!$B$8+Ferez!$B$9*LN(X1544)+Ferez!$B$10*LN(O1544)+Ferez!$B$11*LN(Y1544))</f>
        <v>3.783394804729872</v>
      </c>
      <c r="AA1544" s="3">
        <f>EXP(Ferez!$C$8+Ferez!$C$9*LN(Z1544))</f>
        <v>2.0120042911820244</v>
      </c>
      <c r="AB1544" s="3">
        <f>Ferez!$D$8+Ferez!$D$9*Z1544+Ferez!$D$10*AA1544</f>
        <v>0.67547038494410738</v>
      </c>
      <c r="AC1544" s="3">
        <f t="shared" si="225"/>
        <v>6.4708694808560043</v>
      </c>
      <c r="AD1544" s="3">
        <f>AC1544*Ferez!$D$19</f>
        <v>3.2354347404280022</v>
      </c>
      <c r="AE1544" s="3">
        <f>(AD1544/1000)*(10000/Ferez!$D$21)</f>
        <v>8.0885868510700051E-2</v>
      </c>
      <c r="AF1544" s="3">
        <f t="shared" si="226"/>
        <v>4.458865189673979</v>
      </c>
      <c r="AG1544" s="3">
        <f>AF1544*Ferez!$D$19</f>
        <v>2.2294325948369895</v>
      </c>
      <c r="AH1544" s="3">
        <f>(AG1544/1000)*(10000/Ferez!$D$21)</f>
        <v>5.5735814870924737E-2</v>
      </c>
      <c r="AI1544" s="3">
        <f>AE1544*Ferez!$D$20</f>
        <v>0.29658151787256687</v>
      </c>
    </row>
    <row r="1545" spans="1:35" x14ac:dyDescent="0.25">
      <c r="A1545" s="4">
        <v>2240</v>
      </c>
      <c r="B1545" s="21" t="s">
        <v>3522</v>
      </c>
      <c r="C1545" s="104">
        <v>6</v>
      </c>
      <c r="D1545" s="22" t="s">
        <v>3321</v>
      </c>
      <c r="E1545" s="100">
        <v>42719</v>
      </c>
      <c r="F1545" s="100">
        <v>44204</v>
      </c>
      <c r="G1545" s="105">
        <v>4.0999999999999996</v>
      </c>
      <c r="H1545" s="20" t="s">
        <v>3367</v>
      </c>
      <c r="I1545" s="20" t="s">
        <v>3369</v>
      </c>
      <c r="J1545" s="13">
        <v>4187</v>
      </c>
      <c r="K1545" t="s">
        <v>6</v>
      </c>
      <c r="L1545" t="s">
        <v>225</v>
      </c>
      <c r="M1545" s="20" t="str">
        <f t="shared" si="220"/>
        <v>S</v>
      </c>
      <c r="N1545" s="3">
        <v>5.3</v>
      </c>
      <c r="O1545" s="23">
        <f t="shared" si="221"/>
        <v>5.3</v>
      </c>
      <c r="P1545" s="3">
        <v>17.399999999999999</v>
      </c>
      <c r="Q1545" s="3">
        <f>VLOOKUP(J1545,Aux_H_adj!$X$2:$Y$922,2,FALSE)</f>
        <v>15.1</v>
      </c>
      <c r="R1545" s="3">
        <f>VLOOKUP(J1545,Aux_H_adj!$X$2:$Z$922,3,FALSE)</f>
        <v>17.399999999999999</v>
      </c>
      <c r="S1545" s="3">
        <f t="shared" si="218"/>
        <v>5.5385920195979574</v>
      </c>
      <c r="T1545" s="3">
        <v>28.2</v>
      </c>
      <c r="U1545" s="23">
        <f t="shared" si="222"/>
        <v>21.21</v>
      </c>
      <c r="V1545" s="3">
        <f t="shared" si="219"/>
        <v>6.7513526859582003</v>
      </c>
      <c r="W1545" s="27">
        <f t="shared" si="223"/>
        <v>2.3999999999999998E-3</v>
      </c>
      <c r="X1545" s="27">
        <f t="shared" si="224"/>
        <v>3.5999999999999999E-3</v>
      </c>
      <c r="Y1545" s="3">
        <f>VLOOKUP(K1545,SSP!$B$2:$D$113,3,FALSE)</f>
        <v>0.55000000000000004</v>
      </c>
      <c r="Z1545" s="3">
        <f>EXP(Ferez!$B$8+Ferez!$B$9*LN(X1545)+Ferez!$B$10*LN(O1545)+Ferez!$B$11*LN(Y1545))</f>
        <v>5.5505469409909507</v>
      </c>
      <c r="AA1545" s="3">
        <f>EXP(Ferez!$C$8+Ferez!$C$9*LN(Z1545))</f>
        <v>2.6738242859527825</v>
      </c>
      <c r="AB1545" s="3">
        <f>Ferez!$D$8+Ferez!$D$9*Z1545+Ferez!$D$10*AA1545</f>
        <v>0.83578564927644794</v>
      </c>
      <c r="AC1545" s="3">
        <f t="shared" si="225"/>
        <v>9.0601568762201801</v>
      </c>
      <c r="AD1545" s="3">
        <f>AC1545*Ferez!$D$19</f>
        <v>4.53007843811009</v>
      </c>
      <c r="AE1545" s="3">
        <f>(AD1545/1000)*(10000/Ferez!$D$21)</f>
        <v>0.11325196095275225</v>
      </c>
      <c r="AF1545" s="3">
        <f t="shared" si="226"/>
        <v>6.3863325902673989</v>
      </c>
      <c r="AG1545" s="3">
        <f>AF1545*Ferez!$D$19</f>
        <v>3.1931662951336994</v>
      </c>
      <c r="AH1545" s="3">
        <f>(AG1545/1000)*(10000/Ferez!$D$21)</f>
        <v>7.982915737834248E-2</v>
      </c>
      <c r="AI1545" s="3">
        <f>AE1545*Ferez!$D$20</f>
        <v>0.41525719016009155</v>
      </c>
    </row>
    <row r="1546" spans="1:35" x14ac:dyDescent="0.25">
      <c r="A1546" s="4">
        <v>2241</v>
      </c>
      <c r="B1546" s="21" t="s">
        <v>3522</v>
      </c>
      <c r="C1546" s="104">
        <v>6</v>
      </c>
      <c r="D1546" s="22" t="s">
        <v>3321</v>
      </c>
      <c r="E1546" s="100">
        <v>42719</v>
      </c>
      <c r="F1546" s="100">
        <v>44204</v>
      </c>
      <c r="G1546" s="105">
        <v>4.0999999999999996</v>
      </c>
      <c r="H1546" s="20" t="s">
        <v>3370</v>
      </c>
      <c r="I1546" s="20" t="s">
        <v>3371</v>
      </c>
      <c r="J1546" s="13">
        <v>4188</v>
      </c>
      <c r="K1546" t="s">
        <v>79</v>
      </c>
      <c r="L1546" t="s">
        <v>78</v>
      </c>
      <c r="M1546" s="20" t="str">
        <f t="shared" si="220"/>
        <v>S</v>
      </c>
      <c r="N1546" s="3">
        <v>8.1999999999999993</v>
      </c>
      <c r="O1546" s="23">
        <f t="shared" si="221"/>
        <v>8.1999999999999993</v>
      </c>
      <c r="P1546" s="3">
        <v>47</v>
      </c>
      <c r="Q1546" s="3">
        <f>VLOOKUP(J1546,Aux_H_adj!$X$2:$Y$922,2,FALSE)</f>
        <v>9.4</v>
      </c>
      <c r="R1546" s="3">
        <f>VLOOKUP(J1546,Aux_H_adj!$X$2:$Z$922,3,FALSE)</f>
        <v>47</v>
      </c>
      <c r="S1546" s="3">
        <f t="shared" si="218"/>
        <v>14.960564650638162</v>
      </c>
      <c r="T1546" s="3">
        <v>81</v>
      </c>
      <c r="U1546" s="23">
        <f t="shared" si="222"/>
        <v>57.3</v>
      </c>
      <c r="V1546" s="3">
        <f t="shared" si="219"/>
        <v>18.239156478331207</v>
      </c>
      <c r="W1546" s="27">
        <f t="shared" si="223"/>
        <v>1.7600000000000001E-2</v>
      </c>
      <c r="X1546" s="27">
        <f t="shared" si="224"/>
        <v>2.6100000000000002E-2</v>
      </c>
      <c r="Y1546" s="3">
        <f>VLOOKUP(K1546,SSP!$B$2:$D$113,3,FALSE)</f>
        <v>0.31000000000000155</v>
      </c>
      <c r="Z1546" s="3">
        <f>EXP(Ferez!$B$8+Ferez!$B$9*LN(X1546)+Ferez!$B$10*LN(O1546)+Ferez!$B$11*LN(Y1546))</f>
        <v>30.549728312933325</v>
      </c>
      <c r="AA1546" s="3">
        <f>EXP(Ferez!$C$8+Ferez!$C$9*LN(Z1546))</f>
        <v>9.4773943157271088</v>
      </c>
      <c r="AB1546" s="3">
        <f>Ferez!$D$8+Ferez!$D$9*Z1546+Ferez!$D$10*AA1546</f>
        <v>3.3243311418719368</v>
      </c>
      <c r="AC1546" s="3">
        <f t="shared" si="225"/>
        <v>43.351453770532373</v>
      </c>
      <c r="AD1546" s="3">
        <f>AC1546*Ferez!$D$19</f>
        <v>21.675726885266187</v>
      </c>
      <c r="AE1546" s="3">
        <f>(AD1546/1000)*(10000/Ferez!$D$21)</f>
        <v>0.54189317213165467</v>
      </c>
      <c r="AF1546" s="3">
        <f t="shared" si="226"/>
        <v>33.874059454805263</v>
      </c>
      <c r="AG1546" s="3">
        <f>AF1546*Ferez!$D$19</f>
        <v>16.937029727402631</v>
      </c>
      <c r="AH1546" s="3">
        <f>(AG1546/1000)*(10000/Ferez!$D$21)</f>
        <v>0.42342574318506576</v>
      </c>
      <c r="AI1546" s="3">
        <f>AE1546*Ferez!$D$20</f>
        <v>1.9869416311494004</v>
      </c>
    </row>
    <row r="1547" spans="1:35" x14ac:dyDescent="0.25">
      <c r="A1547" s="4">
        <v>2242</v>
      </c>
      <c r="B1547" s="21" t="s">
        <v>3522</v>
      </c>
      <c r="C1547" s="104">
        <v>6</v>
      </c>
      <c r="D1547" s="22" t="s">
        <v>3321</v>
      </c>
      <c r="E1547" s="100">
        <v>42719</v>
      </c>
      <c r="F1547" s="100">
        <v>44204</v>
      </c>
      <c r="G1547" s="105">
        <v>4.0999999999999996</v>
      </c>
      <c r="H1547" s="20" t="s">
        <v>3370</v>
      </c>
      <c r="I1547" s="20" t="s">
        <v>3372</v>
      </c>
      <c r="J1547" s="13">
        <v>4188</v>
      </c>
      <c r="K1547" t="s">
        <v>79</v>
      </c>
      <c r="L1547" t="s">
        <v>78</v>
      </c>
      <c r="M1547" s="20" t="str">
        <f t="shared" si="220"/>
        <v>S</v>
      </c>
      <c r="N1547" s="3">
        <v>8.1999999999999993</v>
      </c>
      <c r="O1547" s="23">
        <f t="shared" si="221"/>
        <v>7.46</v>
      </c>
      <c r="P1547" s="3">
        <v>36.299999999999997</v>
      </c>
      <c r="Q1547" s="3">
        <f>VLOOKUP(J1547,Aux_H_adj!$X$2:$Y$922,2,FALSE)</f>
        <v>9.4</v>
      </c>
      <c r="R1547" s="3">
        <f>VLOOKUP(J1547,Aux_H_adj!$X$2:$Z$922,3,FALSE)</f>
        <v>47</v>
      </c>
      <c r="S1547" s="3">
        <f t="shared" si="218"/>
        <v>11.554648868471601</v>
      </c>
      <c r="T1547" s="3">
        <v>81</v>
      </c>
      <c r="U1547" s="23">
        <f t="shared" si="222"/>
        <v>44.25</v>
      </c>
      <c r="V1547" s="3">
        <f t="shared" si="219"/>
        <v>14.085212463632738</v>
      </c>
      <c r="W1547" s="27">
        <f t="shared" si="223"/>
        <v>1.0500000000000001E-2</v>
      </c>
      <c r="X1547" s="27">
        <f t="shared" si="224"/>
        <v>1.5599999999999999E-2</v>
      </c>
      <c r="Y1547" s="3">
        <f>VLOOKUP(K1547,SSP!$B$2:$D$113,3,FALSE)</f>
        <v>0.31000000000000155</v>
      </c>
      <c r="Z1547" s="3">
        <f>EXP(Ferez!$B$8+Ferez!$B$9*LN(X1547)+Ferez!$B$10*LN(O1547)+Ferez!$B$11*LN(Y1547))</f>
        <v>17.151646811206945</v>
      </c>
      <c r="AA1547" s="3">
        <f>EXP(Ferez!$C$8+Ferez!$C$9*LN(Z1547))</f>
        <v>6.1755542054959367</v>
      </c>
      <c r="AB1547" s="3">
        <f>Ferez!$D$8+Ferez!$D$9*Z1547+Ferez!$D$10*AA1547</f>
        <v>1.9609177906487067</v>
      </c>
      <c r="AC1547" s="3">
        <f t="shared" si="225"/>
        <v>25.288118807351587</v>
      </c>
      <c r="AD1547" s="3">
        <f>AC1547*Ferez!$D$19</f>
        <v>12.644059403675794</v>
      </c>
      <c r="AE1547" s="3">
        <f>(AD1547/1000)*(10000/Ferez!$D$21)</f>
        <v>0.31610148509189484</v>
      </c>
      <c r="AF1547" s="3">
        <f t="shared" si="226"/>
        <v>19.112564601855652</v>
      </c>
      <c r="AG1547" s="3">
        <f>AF1547*Ferez!$D$19</f>
        <v>9.5562823009278262</v>
      </c>
      <c r="AH1547" s="3">
        <f>(AG1547/1000)*(10000/Ferez!$D$21)</f>
        <v>0.23890705752319563</v>
      </c>
      <c r="AI1547" s="3">
        <f>AE1547*Ferez!$D$20</f>
        <v>1.1590387786702809</v>
      </c>
    </row>
    <row r="1548" spans="1:35" x14ac:dyDescent="0.25">
      <c r="A1548" s="4">
        <v>2243</v>
      </c>
      <c r="B1548" s="21" t="s">
        <v>3522</v>
      </c>
      <c r="C1548" s="104">
        <v>6</v>
      </c>
      <c r="D1548" s="22" t="s">
        <v>3321</v>
      </c>
      <c r="E1548" s="100">
        <v>42719</v>
      </c>
      <c r="F1548" s="100">
        <v>44204</v>
      </c>
      <c r="G1548" s="105">
        <v>4.0999999999999996</v>
      </c>
      <c r="H1548" s="20" t="s">
        <v>3370</v>
      </c>
      <c r="I1548" s="20" t="s">
        <v>3373</v>
      </c>
      <c r="J1548" s="13">
        <v>4188</v>
      </c>
      <c r="K1548" t="s">
        <v>79</v>
      </c>
      <c r="L1548" t="s">
        <v>78</v>
      </c>
      <c r="M1548" s="20" t="str">
        <f t="shared" si="220"/>
        <v>S</v>
      </c>
      <c r="N1548" s="3">
        <v>8.1999999999999993</v>
      </c>
      <c r="O1548" s="23">
        <f t="shared" si="221"/>
        <v>3.9</v>
      </c>
      <c r="P1548" s="3">
        <v>11.6</v>
      </c>
      <c r="Q1548" s="3">
        <f>VLOOKUP(J1548,Aux_H_adj!$X$2:$Y$922,2,FALSE)</f>
        <v>9.4</v>
      </c>
      <c r="R1548" s="3">
        <f>VLOOKUP(J1548,Aux_H_adj!$X$2:$Z$922,3,FALSE)</f>
        <v>47</v>
      </c>
      <c r="S1548" s="3">
        <f t="shared" si="218"/>
        <v>3.6923946797319718</v>
      </c>
      <c r="T1548" s="3">
        <v>81</v>
      </c>
      <c r="U1548" s="23">
        <f t="shared" si="222"/>
        <v>14.14</v>
      </c>
      <c r="V1548" s="3">
        <f t="shared" si="219"/>
        <v>4.5009017906388005</v>
      </c>
      <c r="W1548" s="27">
        <f t="shared" si="223"/>
        <v>1.1000000000000001E-3</v>
      </c>
      <c r="X1548" s="27">
        <f t="shared" si="224"/>
        <v>1.6000000000000001E-3</v>
      </c>
      <c r="Y1548" s="3">
        <f>VLOOKUP(K1548,SSP!$B$2:$D$113,3,FALSE)</f>
        <v>0.31000000000000155</v>
      </c>
      <c r="Z1548" s="3">
        <f>EXP(Ferez!$B$8+Ferez!$B$9*LN(X1548)+Ferez!$B$10*LN(O1548)+Ferez!$B$11*LN(Y1548))</f>
        <v>1.0688936345286419</v>
      </c>
      <c r="AA1548" s="3">
        <f>EXP(Ferez!$C$8+Ferez!$C$9*LN(Z1548))</f>
        <v>0.78763783391723752</v>
      </c>
      <c r="AB1548" s="3">
        <f>Ferez!$D$8+Ferez!$D$9*Z1548+Ferez!$D$10*AA1548</f>
        <v>0.44712447194302402</v>
      </c>
      <c r="AC1548" s="3">
        <f t="shared" si="225"/>
        <v>2.3036559403889032</v>
      </c>
      <c r="AD1548" s="3">
        <f>AC1548*Ferez!$D$19</f>
        <v>1.1518279701944516</v>
      </c>
      <c r="AE1548" s="3">
        <f>(AD1548/1000)*(10000/Ferez!$D$21)</f>
        <v>2.8795699254861293E-2</v>
      </c>
      <c r="AF1548" s="3">
        <f t="shared" si="226"/>
        <v>1.516018106471666</v>
      </c>
      <c r="AG1548" s="3">
        <f>AF1548*Ferez!$D$19</f>
        <v>0.75800905323583301</v>
      </c>
      <c r="AH1548" s="3">
        <f>(AG1548/1000)*(10000/Ferez!$D$21)</f>
        <v>1.8950226330895825E-2</v>
      </c>
      <c r="AI1548" s="3">
        <f>AE1548*Ferez!$D$20</f>
        <v>0.10558423060115807</v>
      </c>
    </row>
    <row r="1549" spans="1:35" x14ac:dyDescent="0.25">
      <c r="A1549" s="4">
        <v>2244</v>
      </c>
      <c r="B1549" s="21" t="s">
        <v>3522</v>
      </c>
      <c r="C1549" s="104">
        <v>6</v>
      </c>
      <c r="D1549" s="22" t="s">
        <v>3321</v>
      </c>
      <c r="E1549" s="100">
        <v>42719</v>
      </c>
      <c r="F1549" s="100">
        <v>44204</v>
      </c>
      <c r="G1549" s="105">
        <v>4.0999999999999996</v>
      </c>
      <c r="H1549" s="20" t="s">
        <v>3370</v>
      </c>
      <c r="I1549" s="20" t="s">
        <v>3374</v>
      </c>
      <c r="J1549" s="13">
        <v>4188</v>
      </c>
      <c r="K1549" t="s">
        <v>79</v>
      </c>
      <c r="L1549" t="s">
        <v>78</v>
      </c>
      <c r="M1549" s="20" t="str">
        <f t="shared" si="220"/>
        <v>S</v>
      </c>
      <c r="N1549" s="3">
        <v>8.1999999999999993</v>
      </c>
      <c r="O1549" s="23">
        <f t="shared" si="221"/>
        <v>3.25</v>
      </c>
      <c r="P1549" s="3">
        <v>9.4</v>
      </c>
      <c r="Q1549" s="3">
        <f>VLOOKUP(J1549,Aux_H_adj!$X$2:$Y$922,2,FALSE)</f>
        <v>9.4</v>
      </c>
      <c r="R1549" s="3">
        <f>VLOOKUP(J1549,Aux_H_adj!$X$2:$Z$922,3,FALSE)</f>
        <v>47</v>
      </c>
      <c r="S1549" s="3">
        <f t="shared" si="218"/>
        <v>2.9921129301276324</v>
      </c>
      <c r="T1549" s="3">
        <v>81</v>
      </c>
      <c r="U1549" s="23">
        <f t="shared" si="222"/>
        <v>11.46</v>
      </c>
      <c r="V1549" s="3">
        <f t="shared" si="219"/>
        <v>3.6478312956662413</v>
      </c>
      <c r="W1549" s="27">
        <f t="shared" si="223"/>
        <v>6.9999999999999999E-4</v>
      </c>
      <c r="X1549" s="27">
        <f t="shared" si="224"/>
        <v>1E-3</v>
      </c>
      <c r="Y1549" s="3">
        <f>VLOOKUP(K1549,SSP!$B$2:$D$113,3,FALSE)</f>
        <v>0.31000000000000155</v>
      </c>
      <c r="Z1549" s="3">
        <f>EXP(Ferez!$B$8+Ferez!$B$9*LN(X1549)+Ferez!$B$10*LN(O1549)+Ferez!$B$11*LN(Y1549))</f>
        <v>0.57533787071524323</v>
      </c>
      <c r="AA1549" s="3">
        <f>EXP(Ferez!$C$8+Ferez!$C$9*LN(Z1549))</f>
        <v>0.49742554557306673</v>
      </c>
      <c r="AB1549" s="3">
        <f>Ferez!$D$8+Ferez!$D$9*Z1549+Ferez!$D$10*AA1549</f>
        <v>0.41143428093737222</v>
      </c>
      <c r="AC1549" s="3">
        <f t="shared" si="225"/>
        <v>1.4841976972256821</v>
      </c>
      <c r="AD1549" s="3">
        <f>AC1549*Ferez!$D$19</f>
        <v>0.74209884861284103</v>
      </c>
      <c r="AE1549" s="3">
        <f>(AD1549/1000)*(10000/Ferez!$D$21)</f>
        <v>1.8552471215321026E-2</v>
      </c>
      <c r="AF1549" s="3">
        <f t="shared" si="226"/>
        <v>0.98677215165261545</v>
      </c>
      <c r="AG1549" s="3">
        <f>AF1549*Ferez!$D$19</f>
        <v>0.49338607582630772</v>
      </c>
      <c r="AH1549" s="3">
        <f>(AG1549/1000)*(10000/Ferez!$D$21)</f>
        <v>1.2334651895657694E-2</v>
      </c>
      <c r="AI1549" s="3">
        <f>AE1549*Ferez!$D$20</f>
        <v>6.8025727789510423E-2</v>
      </c>
    </row>
    <row r="1550" spans="1:35" x14ac:dyDescent="0.25">
      <c r="A1550" s="4">
        <v>2236</v>
      </c>
      <c r="B1550" s="21" t="s">
        <v>3522</v>
      </c>
      <c r="C1550" s="104">
        <v>6</v>
      </c>
      <c r="D1550" s="22" t="s">
        <v>3321</v>
      </c>
      <c r="E1550" s="100">
        <v>42719</v>
      </c>
      <c r="F1550" s="100">
        <v>44204</v>
      </c>
      <c r="G1550" s="105">
        <v>4.0999999999999996</v>
      </c>
      <c r="H1550" s="20" t="s">
        <v>3362</v>
      </c>
      <c r="I1550" s="20" t="s">
        <v>3363</v>
      </c>
      <c r="J1550" s="13">
        <v>4189</v>
      </c>
      <c r="K1550" t="s">
        <v>103</v>
      </c>
      <c r="L1550" t="s">
        <v>102</v>
      </c>
      <c r="M1550" s="20" t="str">
        <f t="shared" si="220"/>
        <v>N</v>
      </c>
      <c r="N1550" s="3">
        <v>7.2</v>
      </c>
      <c r="O1550" s="23">
        <f t="shared" si="221"/>
        <v>7.2</v>
      </c>
      <c r="P1550" s="3">
        <v>17.100000000000001</v>
      </c>
      <c r="Q1550" s="3">
        <f>VLOOKUP(J1550,Aux_H_adj!$X$2:$Y$922,2,FALSE)</f>
        <v>17.100000000000001</v>
      </c>
      <c r="R1550" s="3">
        <f>VLOOKUP(J1550,Aux_H_adj!$X$2:$Z$922,3,FALSE)</f>
        <v>17.100000000000001</v>
      </c>
      <c r="S1550" s="3">
        <f t="shared" si="218"/>
        <v>5.443099053742821</v>
      </c>
      <c r="T1550" s="3">
        <v>24</v>
      </c>
      <c r="U1550" s="23">
        <f t="shared" si="222"/>
        <v>24</v>
      </c>
      <c r="V1550" s="3">
        <f t="shared" si="219"/>
        <v>7.6394372684109761</v>
      </c>
      <c r="W1550" s="27">
        <f t="shared" si="223"/>
        <v>2.3E-3</v>
      </c>
      <c r="X1550" s="27">
        <f t="shared" si="224"/>
        <v>4.5999999999999999E-3</v>
      </c>
      <c r="Y1550" s="3">
        <f>VLOOKUP(K1550,SSP!$B$2:$D$113,3,FALSE)</f>
        <v>0.9800000000000002</v>
      </c>
      <c r="Z1550" s="3">
        <f>EXP(Ferez!$B$8+Ferez!$B$9*LN(X1550)+Ferez!$B$10*LN(O1550)+Ferez!$B$11*LN(Y1550))</f>
        <v>16.954879097174</v>
      </c>
      <c r="AA1550" s="3">
        <f>EXP(Ferez!$C$8+Ferez!$C$9*LN(Z1550))</f>
        <v>6.1229093755930197</v>
      </c>
      <c r="AB1550" s="3">
        <f>Ferez!$D$8+Ferez!$D$9*Z1550+Ferez!$D$10*AA1550</f>
        <v>1.9412524313797435</v>
      </c>
      <c r="AC1550" s="3">
        <f t="shared" si="225"/>
        <v>25.019040904146763</v>
      </c>
      <c r="AD1550" s="3">
        <f>AC1550*Ferez!$D$19</f>
        <v>12.509520452073382</v>
      </c>
      <c r="AE1550" s="3">
        <f>(AD1550/1000)*(10000/Ferez!$D$21)</f>
        <v>0.31273801130183454</v>
      </c>
      <c r="AF1550" s="3">
        <f t="shared" si="226"/>
        <v>18.896131528553745</v>
      </c>
      <c r="AG1550" s="3">
        <f>AF1550*Ferez!$D$19</f>
        <v>9.4480657642768726</v>
      </c>
      <c r="AH1550" s="3">
        <f>(AG1550/1000)*(10000/Ferez!$D$21)</f>
        <v>0.23620164410692182</v>
      </c>
      <c r="AI1550" s="3">
        <f>AE1550*Ferez!$D$20</f>
        <v>1.1467060414400598</v>
      </c>
    </row>
    <row r="1551" spans="1:35" x14ac:dyDescent="0.25">
      <c r="A1551" s="4">
        <v>2235</v>
      </c>
      <c r="B1551" s="21" t="s">
        <v>3522</v>
      </c>
      <c r="C1551" s="104">
        <v>6</v>
      </c>
      <c r="D1551" s="22" t="s">
        <v>3321</v>
      </c>
      <c r="E1551" s="100">
        <v>42719</v>
      </c>
      <c r="F1551" s="100">
        <v>44204</v>
      </c>
      <c r="G1551" s="105">
        <v>4.0999999999999996</v>
      </c>
      <c r="H1551" s="20" t="s">
        <v>3360</v>
      </c>
      <c r="I1551" s="20" t="s">
        <v>3361</v>
      </c>
      <c r="J1551" s="13">
        <v>4190</v>
      </c>
      <c r="K1551" t="s">
        <v>8</v>
      </c>
      <c r="L1551" t="s">
        <v>120</v>
      </c>
      <c r="M1551" s="20" t="str">
        <f t="shared" si="220"/>
        <v>N</v>
      </c>
      <c r="N1551" s="3">
        <v>6.9</v>
      </c>
      <c r="O1551" s="23">
        <f t="shared" si="221"/>
        <v>6.9</v>
      </c>
      <c r="P1551" s="3">
        <v>24.7</v>
      </c>
      <c r="Q1551" s="3">
        <f>VLOOKUP(J1551,Aux_H_adj!$X$2:$Y$922,2,FALSE)</f>
        <v>24.7</v>
      </c>
      <c r="R1551" s="3">
        <f>VLOOKUP(J1551,Aux_H_adj!$X$2:$Z$922,3,FALSE)</f>
        <v>24.7</v>
      </c>
      <c r="S1551" s="3">
        <f t="shared" si="218"/>
        <v>7.8622541887396293</v>
      </c>
      <c r="T1551" s="3">
        <v>33</v>
      </c>
      <c r="U1551" s="23">
        <f t="shared" si="222"/>
        <v>33</v>
      </c>
      <c r="V1551" s="3">
        <f t="shared" si="219"/>
        <v>10.504226244065093</v>
      </c>
      <c r="W1551" s="27">
        <f t="shared" si="223"/>
        <v>4.8999999999999998E-3</v>
      </c>
      <c r="X1551" s="27">
        <f t="shared" si="224"/>
        <v>8.6999999999999994E-3</v>
      </c>
      <c r="Y1551" s="3">
        <f>VLOOKUP(K1551,SSP!$B$2:$D$113,3,FALSE)</f>
        <v>0.62000000000000022</v>
      </c>
      <c r="Z1551" s="3">
        <f>EXP(Ferez!$B$8+Ferez!$B$9*LN(X1551)+Ferez!$B$10*LN(O1551)+Ferez!$B$11*LN(Y1551))</f>
        <v>18.612122245805793</v>
      </c>
      <c r="AA1551" s="3">
        <f>EXP(Ferez!$C$8+Ferez!$C$9*LN(Z1551))</f>
        <v>6.5615811793471748</v>
      </c>
      <c r="AB1551" s="3">
        <f>Ferez!$D$8+Ferez!$D$9*Z1551+Ferez!$D$10*AA1551</f>
        <v>2.1072876281732573</v>
      </c>
      <c r="AC1551" s="3">
        <f t="shared" si="225"/>
        <v>27.280991053326225</v>
      </c>
      <c r="AD1551" s="3">
        <f>AC1551*Ferez!$D$19</f>
        <v>13.640495526663113</v>
      </c>
      <c r="AE1551" s="3">
        <f>(AD1551/1000)*(10000/Ferez!$D$21)</f>
        <v>0.34101238816657781</v>
      </c>
      <c r="AF1551" s="3">
        <f t="shared" si="226"/>
        <v>20.71940987397905</v>
      </c>
      <c r="AG1551" s="3">
        <f>AF1551*Ferez!$D$19</f>
        <v>10.359704936989525</v>
      </c>
      <c r="AH1551" s="3">
        <f>(AG1551/1000)*(10000/Ferez!$D$21)</f>
        <v>0.25899262342473811</v>
      </c>
      <c r="AI1551" s="3">
        <f>AE1551*Ferez!$D$20</f>
        <v>1.2503787566107853</v>
      </c>
    </row>
    <row r="1552" spans="1:35" x14ac:dyDescent="0.25">
      <c r="A1552" s="4">
        <v>2232</v>
      </c>
      <c r="B1552" s="21" t="s">
        <v>3522</v>
      </c>
      <c r="C1552" s="104">
        <v>6</v>
      </c>
      <c r="D1552" s="22" t="s">
        <v>3321</v>
      </c>
      <c r="E1552" s="100">
        <v>42719</v>
      </c>
      <c r="F1552" s="100">
        <v>44204</v>
      </c>
      <c r="G1552" s="105">
        <v>4.0999999999999996</v>
      </c>
      <c r="H1552" s="20" t="s">
        <v>3356</v>
      </c>
      <c r="I1552" s="20" t="s">
        <v>3357</v>
      </c>
      <c r="J1552" s="13">
        <v>4191</v>
      </c>
      <c r="K1552" t="s">
        <v>4</v>
      </c>
      <c r="L1552" t="s">
        <v>142</v>
      </c>
      <c r="M1552" s="20" t="str">
        <f t="shared" si="220"/>
        <v>S</v>
      </c>
      <c r="N1552" s="3">
        <v>8.3000000000000007</v>
      </c>
      <c r="O1552" s="23">
        <f t="shared" si="221"/>
        <v>8.3000000000000007</v>
      </c>
      <c r="P1552" s="3">
        <v>24.7</v>
      </c>
      <c r="Q1552" s="3">
        <f>VLOOKUP(J1552,Aux_H_adj!$X$2:$Y$922,2,FALSE)</f>
        <v>12</v>
      </c>
      <c r="R1552" s="3">
        <f>VLOOKUP(J1552,Aux_H_adj!$X$2:$Z$922,3,FALSE)</f>
        <v>24.7</v>
      </c>
      <c r="S1552" s="3">
        <f t="shared" si="218"/>
        <v>7.8622541887396293</v>
      </c>
      <c r="T1552" s="3">
        <v>43.9</v>
      </c>
      <c r="U1552" s="23">
        <f t="shared" si="222"/>
        <v>30.11</v>
      </c>
      <c r="V1552" s="3">
        <f t="shared" si="219"/>
        <v>9.5843106729939365</v>
      </c>
      <c r="W1552" s="27">
        <f t="shared" si="223"/>
        <v>4.8999999999999998E-3</v>
      </c>
      <c r="X1552" s="27">
        <f t="shared" si="224"/>
        <v>7.1999999999999998E-3</v>
      </c>
      <c r="Y1552" s="3">
        <f>VLOOKUP(K1552,SSP!$B$2:$D$113,3,FALSE)</f>
        <v>0.46000000000000074</v>
      </c>
      <c r="Z1552" s="3">
        <f>EXP(Ferez!$B$8+Ferez!$B$9*LN(X1552)+Ferez!$B$10*LN(O1552)+Ferez!$B$11*LN(Y1552))</f>
        <v>13.701215442250783</v>
      </c>
      <c r="AA1552" s="3">
        <f>EXP(Ferez!$C$8+Ferez!$C$9*LN(Z1552))</f>
        <v>5.2275619841309462</v>
      </c>
      <c r="AB1552" s="3">
        <f>Ferez!$D$8+Ferez!$D$9*Z1552+Ferez!$D$10*AA1552</f>
        <v>1.6182161172794987</v>
      </c>
      <c r="AC1552" s="3">
        <f t="shared" si="225"/>
        <v>20.546993543661227</v>
      </c>
      <c r="AD1552" s="3">
        <f>AC1552*Ferez!$D$19</f>
        <v>10.273496771830613</v>
      </c>
      <c r="AE1552" s="3">
        <f>(AD1552/1000)*(10000/Ferez!$D$21)</f>
        <v>0.25683741929576531</v>
      </c>
      <c r="AF1552" s="3">
        <f t="shared" si="226"/>
        <v>15.319431559530281</v>
      </c>
      <c r="AG1552" s="3">
        <f>AF1552*Ferez!$D$19</f>
        <v>7.6597157797651407</v>
      </c>
      <c r="AH1552" s="3">
        <f>(AG1552/1000)*(10000/Ferez!$D$21)</f>
        <v>0.19149289449412851</v>
      </c>
      <c r="AI1552" s="3">
        <f>AE1552*Ferez!$D$20</f>
        <v>0.94173720408447281</v>
      </c>
    </row>
    <row r="1553" spans="1:35" x14ac:dyDescent="0.25">
      <c r="A1553" s="4">
        <v>2233</v>
      </c>
      <c r="B1553" s="21" t="s">
        <v>3522</v>
      </c>
      <c r="C1553" s="104">
        <v>6</v>
      </c>
      <c r="D1553" s="22" t="s">
        <v>3321</v>
      </c>
      <c r="E1553" s="100">
        <v>42719</v>
      </c>
      <c r="F1553" s="100">
        <v>44204</v>
      </c>
      <c r="G1553" s="105">
        <v>4.0999999999999996</v>
      </c>
      <c r="H1553" s="20" t="s">
        <v>3356</v>
      </c>
      <c r="I1553" s="20" t="s">
        <v>3358</v>
      </c>
      <c r="J1553" s="13">
        <v>4191</v>
      </c>
      <c r="K1553" t="s">
        <v>4</v>
      </c>
      <c r="L1553" t="s">
        <v>142</v>
      </c>
      <c r="M1553" s="20" t="str">
        <f t="shared" si="220"/>
        <v>S</v>
      </c>
      <c r="N1553" s="3">
        <v>8.3000000000000007</v>
      </c>
      <c r="O1553" s="23">
        <f t="shared" si="221"/>
        <v>5.5</v>
      </c>
      <c r="P1553" s="3">
        <v>19.399999999999999</v>
      </c>
      <c r="Q1553" s="3">
        <f>VLOOKUP(J1553,Aux_H_adj!$X$2:$Y$922,2,FALSE)</f>
        <v>12</v>
      </c>
      <c r="R1553" s="3">
        <f>VLOOKUP(J1553,Aux_H_adj!$X$2:$Z$922,3,FALSE)</f>
        <v>24.7</v>
      </c>
      <c r="S1553" s="3">
        <f t="shared" si="218"/>
        <v>6.1752117919655385</v>
      </c>
      <c r="T1553" s="3">
        <v>43.9</v>
      </c>
      <c r="U1553" s="23">
        <f t="shared" si="222"/>
        <v>23.65</v>
      </c>
      <c r="V1553" s="3">
        <f t="shared" si="219"/>
        <v>7.5280288082466491</v>
      </c>
      <c r="W1553" s="27">
        <f t="shared" si="223"/>
        <v>3.0000000000000001E-3</v>
      </c>
      <c r="X1553" s="27">
        <f t="shared" si="224"/>
        <v>4.4999999999999997E-3</v>
      </c>
      <c r="Y1553" s="3">
        <f>VLOOKUP(K1553,SSP!$B$2:$D$113,3,FALSE)</f>
        <v>0.46000000000000074</v>
      </c>
      <c r="Z1553" s="3">
        <f>EXP(Ferez!$B$8+Ferez!$B$9*LN(X1553)+Ferez!$B$10*LN(O1553)+Ferez!$B$11*LN(Y1553))</f>
        <v>5.9162764698396426</v>
      </c>
      <c r="AA1553" s="3">
        <f>EXP(Ferez!$C$8+Ferez!$C$9*LN(Z1553))</f>
        <v>2.8034630815932919</v>
      </c>
      <c r="AB1553" s="3">
        <f>Ferez!$D$8+Ferez!$D$9*Z1553+Ferez!$D$10*AA1553</f>
        <v>0.86959658166000076</v>
      </c>
      <c r="AC1553" s="3">
        <f t="shared" si="225"/>
        <v>9.5893361330929352</v>
      </c>
      <c r="AD1553" s="3">
        <f>AC1553*Ferez!$D$19</f>
        <v>4.7946680665464676</v>
      </c>
      <c r="AE1553" s="3">
        <f>(AD1553/1000)*(10000/Ferez!$D$21)</f>
        <v>0.11986670166366169</v>
      </c>
      <c r="AF1553" s="3">
        <f t="shared" si="226"/>
        <v>6.7858730514996433</v>
      </c>
      <c r="AG1553" s="3">
        <f>AF1553*Ferez!$D$19</f>
        <v>3.3929365257498216</v>
      </c>
      <c r="AH1553" s="3">
        <f>(AG1553/1000)*(10000/Ferez!$D$21)</f>
        <v>8.4823413143745544E-2</v>
      </c>
      <c r="AI1553" s="3">
        <f>AE1553*Ferez!$D$20</f>
        <v>0.43951123943342618</v>
      </c>
    </row>
    <row r="1554" spans="1:35" x14ac:dyDescent="0.25">
      <c r="A1554" s="4">
        <v>2234</v>
      </c>
      <c r="B1554" s="21" t="s">
        <v>3522</v>
      </c>
      <c r="C1554" s="104">
        <v>6</v>
      </c>
      <c r="D1554" s="22" t="s">
        <v>3321</v>
      </c>
      <c r="E1554" s="100">
        <v>42719</v>
      </c>
      <c r="F1554" s="100">
        <v>44204</v>
      </c>
      <c r="G1554" s="105">
        <v>4.0999999999999996</v>
      </c>
      <c r="H1554" s="20" t="s">
        <v>3356</v>
      </c>
      <c r="I1554" s="20" t="s">
        <v>3359</v>
      </c>
      <c r="J1554" s="13">
        <v>4191</v>
      </c>
      <c r="K1554" t="s">
        <v>4</v>
      </c>
      <c r="L1554" t="s">
        <v>142</v>
      </c>
      <c r="M1554" s="20" t="str">
        <f t="shared" si="220"/>
        <v>S</v>
      </c>
      <c r="N1554" s="3">
        <v>8.3000000000000007</v>
      </c>
      <c r="O1554" s="23">
        <f t="shared" si="221"/>
        <v>4.01</v>
      </c>
      <c r="P1554" s="3">
        <v>12</v>
      </c>
      <c r="Q1554" s="3">
        <f>VLOOKUP(J1554,Aux_H_adj!$X$2:$Y$922,2,FALSE)</f>
        <v>12</v>
      </c>
      <c r="R1554" s="3">
        <f>VLOOKUP(J1554,Aux_H_adj!$X$2:$Z$922,3,FALSE)</f>
        <v>24.7</v>
      </c>
      <c r="S1554" s="3">
        <f t="shared" si="218"/>
        <v>3.8197186342054881</v>
      </c>
      <c r="T1554" s="3">
        <v>43.9</v>
      </c>
      <c r="U1554" s="23">
        <f t="shared" si="222"/>
        <v>14.63</v>
      </c>
      <c r="V1554" s="3">
        <f t="shared" si="219"/>
        <v>4.656873634868858</v>
      </c>
      <c r="W1554" s="27">
        <f t="shared" si="223"/>
        <v>1.1000000000000001E-3</v>
      </c>
      <c r="X1554" s="27">
        <f t="shared" si="224"/>
        <v>1.6999999999999999E-3</v>
      </c>
      <c r="Y1554" s="3">
        <f>VLOOKUP(K1554,SSP!$B$2:$D$113,3,FALSE)</f>
        <v>0.46000000000000074</v>
      </c>
      <c r="Z1554" s="3">
        <f>EXP(Ferez!$B$8+Ferez!$B$9*LN(X1554)+Ferez!$B$10*LN(O1554)+Ferez!$B$11*LN(Y1554))</f>
        <v>1.7403273141463163</v>
      </c>
      <c r="AA1554" s="3">
        <f>EXP(Ferez!$C$8+Ferez!$C$9*LN(Z1554))</f>
        <v>1.1308343210302958</v>
      </c>
      <c r="AB1554" s="3">
        <f>Ferez!$D$8+Ferez!$D$9*Z1554+Ferez!$D$10*AA1554</f>
        <v>0.50012712775390622</v>
      </c>
      <c r="AC1554" s="3">
        <f t="shared" si="225"/>
        <v>3.3712887629305182</v>
      </c>
      <c r="AD1554" s="3">
        <f>AC1554*Ferez!$D$19</f>
        <v>1.6856443814652591</v>
      </c>
      <c r="AE1554" s="3">
        <f>(AD1554/1000)*(10000/Ferez!$D$21)</f>
        <v>4.2141109536631478E-2</v>
      </c>
      <c r="AF1554" s="3">
        <f t="shared" si="226"/>
        <v>2.2404544419002224</v>
      </c>
      <c r="AG1554" s="3">
        <f>AF1554*Ferez!$D$19</f>
        <v>1.1202272209501112</v>
      </c>
      <c r="AH1554" s="3">
        <f>(AG1554/1000)*(10000/Ferez!$D$21)</f>
        <v>2.8005680523752779E-2</v>
      </c>
      <c r="AI1554" s="3">
        <f>AE1554*Ferez!$D$20</f>
        <v>0.1545174016343154</v>
      </c>
    </row>
    <row r="1555" spans="1:35" x14ac:dyDescent="0.25">
      <c r="A1555" s="4">
        <v>2229</v>
      </c>
      <c r="B1555" s="21" t="s">
        <v>3522</v>
      </c>
      <c r="C1555" s="104">
        <v>6</v>
      </c>
      <c r="D1555" s="22" t="s">
        <v>3321</v>
      </c>
      <c r="E1555" s="100">
        <v>42719</v>
      </c>
      <c r="F1555" s="100">
        <v>44204</v>
      </c>
      <c r="G1555" s="105">
        <v>4.0999999999999996</v>
      </c>
      <c r="H1555" s="20" t="s">
        <v>3352</v>
      </c>
      <c r="I1555" s="20" t="s">
        <v>3353</v>
      </c>
      <c r="J1555" s="13">
        <v>4192</v>
      </c>
      <c r="K1555" t="s">
        <v>10</v>
      </c>
      <c r="L1555" t="s">
        <v>75</v>
      </c>
      <c r="M1555" s="20" t="str">
        <f t="shared" si="220"/>
        <v>S</v>
      </c>
      <c r="N1555" s="3">
        <v>7.3</v>
      </c>
      <c r="O1555" s="23">
        <f t="shared" si="221"/>
        <v>7.3</v>
      </c>
      <c r="P1555" s="3">
        <v>36.799999999999997</v>
      </c>
      <c r="Q1555" s="3">
        <f>VLOOKUP(J1555,Aux_H_adj!$X$2:$Y$922,2,FALSE)</f>
        <v>11.2</v>
      </c>
      <c r="R1555" s="3">
        <f>VLOOKUP(J1555,Aux_H_adj!$X$2:$Z$922,3,FALSE)</f>
        <v>36.799999999999997</v>
      </c>
      <c r="S1555" s="3">
        <f t="shared" si="218"/>
        <v>11.713803811563496</v>
      </c>
      <c r="T1555" s="3">
        <v>46</v>
      </c>
      <c r="U1555" s="23">
        <f t="shared" si="222"/>
        <v>44.86</v>
      </c>
      <c r="V1555" s="3">
        <f t="shared" si="219"/>
        <v>14.27938149420485</v>
      </c>
      <c r="W1555" s="27">
        <f t="shared" si="223"/>
        <v>1.0800000000000001E-2</v>
      </c>
      <c r="X1555" s="27">
        <f t="shared" si="224"/>
        <v>1.6E-2</v>
      </c>
      <c r="Y1555" s="3">
        <f>VLOOKUP(K1555,SSP!$B$2:$D$113,3,FALSE)</f>
        <v>0.4900000000000001</v>
      </c>
      <c r="Z1555" s="3">
        <f>EXP(Ferez!$B$8+Ferez!$B$9*LN(X1555)+Ferez!$B$10*LN(O1555)+Ferez!$B$11*LN(Y1555))</f>
        <v>27.47218050123427</v>
      </c>
      <c r="AA1555" s="3">
        <f>EXP(Ferez!$C$8+Ferez!$C$9*LN(Z1555))</f>
        <v>8.7593843225654844</v>
      </c>
      <c r="AB1555" s="3">
        <f>Ferez!$D$8+Ferez!$D$9*Z1555+Ferez!$D$10*AA1555</f>
        <v>3.0076688071652313</v>
      </c>
      <c r="AC1555" s="3">
        <f t="shared" si="225"/>
        <v>39.239233630964989</v>
      </c>
      <c r="AD1555" s="3">
        <f>AC1555*Ferez!$D$19</f>
        <v>19.619616815482495</v>
      </c>
      <c r="AE1555" s="3">
        <f>(AD1555/1000)*(10000/Ferez!$D$21)</f>
        <v>0.49049042038706236</v>
      </c>
      <c r="AF1555" s="3">
        <f t="shared" si="226"/>
        <v>30.479849308399501</v>
      </c>
      <c r="AG1555" s="3">
        <f>AF1555*Ferez!$D$19</f>
        <v>15.239924654199751</v>
      </c>
      <c r="AH1555" s="3">
        <f>(AG1555/1000)*(10000/Ferez!$D$21)</f>
        <v>0.38099811635499375</v>
      </c>
      <c r="AI1555" s="3">
        <f>AE1555*Ferez!$D$20</f>
        <v>1.798464874752562</v>
      </c>
    </row>
    <row r="1556" spans="1:35" x14ac:dyDescent="0.25">
      <c r="A1556" s="4">
        <v>2230</v>
      </c>
      <c r="B1556" s="21" t="s">
        <v>3522</v>
      </c>
      <c r="C1556" s="104">
        <v>6</v>
      </c>
      <c r="D1556" s="22" t="s">
        <v>3321</v>
      </c>
      <c r="E1556" s="100">
        <v>42719</v>
      </c>
      <c r="F1556" s="100">
        <v>44204</v>
      </c>
      <c r="G1556" s="105">
        <v>4.0999999999999996</v>
      </c>
      <c r="H1556" s="20" t="s">
        <v>3352</v>
      </c>
      <c r="I1556" s="20" t="s">
        <v>3354</v>
      </c>
      <c r="J1556" s="13">
        <v>4192</v>
      </c>
      <c r="K1556" t="s">
        <v>10</v>
      </c>
      <c r="L1556" t="s">
        <v>75</v>
      </c>
      <c r="M1556" s="20" t="str">
        <f t="shared" si="220"/>
        <v>S</v>
      </c>
      <c r="N1556" s="3">
        <v>7.3</v>
      </c>
      <c r="O1556" s="23">
        <f t="shared" si="221"/>
        <v>4.7</v>
      </c>
      <c r="P1556" s="3">
        <v>15</v>
      </c>
      <c r="Q1556" s="3">
        <f>VLOOKUP(J1556,Aux_H_adj!$X$2:$Y$922,2,FALSE)</f>
        <v>11.2</v>
      </c>
      <c r="R1556" s="3">
        <f>VLOOKUP(J1556,Aux_H_adj!$X$2:$Z$922,3,FALSE)</f>
        <v>36.799999999999997</v>
      </c>
      <c r="S1556" s="3">
        <f t="shared" si="218"/>
        <v>4.7746482927568605</v>
      </c>
      <c r="T1556" s="3">
        <v>46</v>
      </c>
      <c r="U1556" s="23">
        <f t="shared" si="222"/>
        <v>18.29</v>
      </c>
      <c r="V1556" s="3">
        <f t="shared" si="219"/>
        <v>5.8218878183015317</v>
      </c>
      <c r="W1556" s="27">
        <f t="shared" si="223"/>
        <v>1.8E-3</v>
      </c>
      <c r="X1556" s="27">
        <f t="shared" si="224"/>
        <v>2.7000000000000001E-3</v>
      </c>
      <c r="Y1556" s="3">
        <f>VLOOKUP(K1556,SSP!$B$2:$D$113,3,FALSE)</f>
        <v>0.4900000000000001</v>
      </c>
      <c r="Z1556" s="3">
        <f>EXP(Ferez!$B$8+Ferez!$B$9*LN(X1556)+Ferez!$B$10*LN(O1556)+Ferez!$B$11*LN(Y1556))</f>
        <v>3.3483262477188069</v>
      </c>
      <c r="AA1556" s="3">
        <f>EXP(Ferez!$C$8+Ferez!$C$9*LN(Z1556))</f>
        <v>1.8376572129461544</v>
      </c>
      <c r="AB1556" s="3">
        <f>Ferez!$D$8+Ferez!$D$9*Z1556+Ferez!$D$10*AA1556</f>
        <v>0.63698480683167291</v>
      </c>
      <c r="AC1556" s="3">
        <f t="shared" si="225"/>
        <v>5.8229682674966341</v>
      </c>
      <c r="AD1556" s="3">
        <f>AC1556*Ferez!$D$19</f>
        <v>2.911484133748317</v>
      </c>
      <c r="AE1556" s="3">
        <f>(AD1556/1000)*(10000/Ferez!$D$21)</f>
        <v>7.2787103343707915E-2</v>
      </c>
      <c r="AF1556" s="3">
        <f t="shared" si="226"/>
        <v>3.98531105455048</v>
      </c>
      <c r="AG1556" s="3">
        <f>AF1556*Ferez!$D$19</f>
        <v>1.99265552727524</v>
      </c>
      <c r="AH1556" s="3">
        <f>(AG1556/1000)*(10000/Ferez!$D$21)</f>
        <v>4.9816388181880993E-2</v>
      </c>
      <c r="AI1556" s="3">
        <f>AE1556*Ferez!$D$20</f>
        <v>0.26688604559359569</v>
      </c>
    </row>
    <row r="1557" spans="1:35" x14ac:dyDescent="0.25">
      <c r="A1557" s="4">
        <v>2231</v>
      </c>
      <c r="B1557" s="21" t="s">
        <v>3522</v>
      </c>
      <c r="C1557" s="104">
        <v>6</v>
      </c>
      <c r="D1557" s="22" t="s">
        <v>3321</v>
      </c>
      <c r="E1557" s="100">
        <v>42719</v>
      </c>
      <c r="F1557" s="100">
        <v>44204</v>
      </c>
      <c r="G1557" s="105">
        <v>4.0999999999999996</v>
      </c>
      <c r="H1557" s="20" t="s">
        <v>3352</v>
      </c>
      <c r="I1557" s="20" t="s">
        <v>3355</v>
      </c>
      <c r="J1557" s="13">
        <v>4192</v>
      </c>
      <c r="K1557" t="s">
        <v>10</v>
      </c>
      <c r="L1557" t="s">
        <v>75</v>
      </c>
      <c r="M1557" s="20" t="str">
        <f t="shared" si="220"/>
        <v>S</v>
      </c>
      <c r="N1557" s="3">
        <v>7.3</v>
      </c>
      <c r="O1557" s="23">
        <f t="shared" si="221"/>
        <v>3.79</v>
      </c>
      <c r="P1557" s="3">
        <v>11.2</v>
      </c>
      <c r="Q1557" s="3">
        <f>VLOOKUP(J1557,Aux_H_adj!$X$2:$Y$922,2,FALSE)</f>
        <v>11.2</v>
      </c>
      <c r="R1557" s="3">
        <f>VLOOKUP(J1557,Aux_H_adj!$X$2:$Z$922,3,FALSE)</f>
        <v>36.799999999999997</v>
      </c>
      <c r="S1557" s="3">
        <f t="shared" si="218"/>
        <v>3.5650707252584555</v>
      </c>
      <c r="T1557" s="3">
        <v>46</v>
      </c>
      <c r="U1557" s="23">
        <f t="shared" si="222"/>
        <v>13.65</v>
      </c>
      <c r="V1557" s="3">
        <f t="shared" si="219"/>
        <v>4.344929946408743</v>
      </c>
      <c r="W1557" s="27">
        <f t="shared" si="223"/>
        <v>1E-3</v>
      </c>
      <c r="X1557" s="27">
        <f t="shared" si="224"/>
        <v>1.5E-3</v>
      </c>
      <c r="Y1557" s="3">
        <f>VLOOKUP(K1557,SSP!$B$2:$D$113,3,FALSE)</f>
        <v>0.4900000000000001</v>
      </c>
      <c r="Z1557" s="3">
        <f>EXP(Ferez!$B$8+Ferez!$B$9*LN(X1557)+Ferez!$B$10*LN(O1557)+Ferez!$B$11*LN(Y1557))</f>
        <v>1.5622584417948795</v>
      </c>
      <c r="AA1557" s="3">
        <f>EXP(Ferez!$C$8+Ferez!$C$9*LN(Z1557))</f>
        <v>1.0437989832557202</v>
      </c>
      <c r="AB1557" s="3">
        <f>Ferez!$D$8+Ferez!$D$9*Z1557+Ferez!$D$10*AA1557</f>
        <v>0.48572706258887988</v>
      </c>
      <c r="AC1557" s="3">
        <f t="shared" si="225"/>
        <v>3.0917844876394796</v>
      </c>
      <c r="AD1557" s="3">
        <f>AC1557*Ferez!$D$19</f>
        <v>1.5458922438197398</v>
      </c>
      <c r="AE1557" s="3">
        <f>(AD1557/1000)*(10000/Ferez!$D$21)</f>
        <v>3.8647306095493494E-2</v>
      </c>
      <c r="AF1557" s="3">
        <f t="shared" si="226"/>
        <v>2.0479855043837594</v>
      </c>
      <c r="AG1557" s="3">
        <f>AF1557*Ferez!$D$19</f>
        <v>1.0239927521918797</v>
      </c>
      <c r="AH1557" s="3">
        <f>(AG1557/1000)*(10000/Ferez!$D$21)</f>
        <v>2.5599818804796996E-2</v>
      </c>
      <c r="AI1557" s="3">
        <f>AE1557*Ferez!$D$20</f>
        <v>0.14170678901680947</v>
      </c>
    </row>
    <row r="1558" spans="1:35" x14ac:dyDescent="0.25">
      <c r="A1558" s="4">
        <v>2223</v>
      </c>
      <c r="B1558" s="21" t="s">
        <v>3522</v>
      </c>
      <c r="C1558" s="104">
        <v>6</v>
      </c>
      <c r="D1558" s="22" t="s">
        <v>3321</v>
      </c>
      <c r="E1558" s="100">
        <v>42719</v>
      </c>
      <c r="F1558" s="100">
        <v>44204</v>
      </c>
      <c r="G1558" s="105">
        <v>4.0999999999999996</v>
      </c>
      <c r="H1558" s="20" t="s">
        <v>3345</v>
      </c>
      <c r="I1558" s="20" t="s">
        <v>3346</v>
      </c>
      <c r="J1558" s="13">
        <v>4193</v>
      </c>
      <c r="K1558" t="s">
        <v>173</v>
      </c>
      <c r="L1558" t="s">
        <v>172</v>
      </c>
      <c r="M1558" s="20" t="str">
        <f t="shared" si="220"/>
        <v>S</v>
      </c>
      <c r="N1558" s="3">
        <v>7.5</v>
      </c>
      <c r="O1558" s="23">
        <f t="shared" si="221"/>
        <v>7.5</v>
      </c>
      <c r="P1558" s="3">
        <v>18.600000000000001</v>
      </c>
      <c r="Q1558" s="3">
        <f>VLOOKUP(J1558,Aux_H_adj!$X$2:$Y$922,2,FALSE)</f>
        <v>8.1</v>
      </c>
      <c r="R1558" s="3">
        <f>VLOOKUP(J1558,Aux_H_adj!$X$2:$Z$922,3,FALSE)</f>
        <v>18.600000000000001</v>
      </c>
      <c r="S1558" s="3">
        <f t="shared" si="218"/>
        <v>5.9205638830185068</v>
      </c>
      <c r="T1558" s="3">
        <v>30.7</v>
      </c>
      <c r="U1558" s="23">
        <f t="shared" si="222"/>
        <v>22.68</v>
      </c>
      <c r="V1558" s="3">
        <f t="shared" si="219"/>
        <v>7.2192682186483728</v>
      </c>
      <c r="W1558" s="27">
        <f t="shared" si="223"/>
        <v>2.8E-3</v>
      </c>
      <c r="X1558" s="27">
        <f t="shared" si="224"/>
        <v>4.1000000000000003E-3</v>
      </c>
      <c r="Y1558" s="3">
        <f>VLOOKUP(K1558,SSP!$B$2:$D$113,3,FALSE)</f>
        <v>0.47999999999999932</v>
      </c>
      <c r="Z1558" s="3">
        <f>EXP(Ferez!$B$8+Ferez!$B$9*LN(X1558)+Ferez!$B$10*LN(O1558)+Ferez!$B$11*LN(Y1558))</f>
        <v>7.6251495416316928</v>
      </c>
      <c r="AA1558" s="3">
        <f>EXP(Ferez!$C$8+Ferez!$C$9*LN(Z1558))</f>
        <v>3.3842299504848006</v>
      </c>
      <c r="AB1558" s="3">
        <f>Ferez!$D$8+Ferez!$D$9*Z1558+Ferez!$D$10*AA1558</f>
        <v>1.0297313387853149</v>
      </c>
      <c r="AC1558" s="3">
        <f t="shared" si="225"/>
        <v>12.039110830901809</v>
      </c>
      <c r="AD1558" s="3">
        <f>AC1558*Ferez!$D$19</f>
        <v>6.0195554154509043</v>
      </c>
      <c r="AE1558" s="3">
        <f>(AD1558/1000)*(10000/Ferez!$D$21)</f>
        <v>0.15048888538627259</v>
      </c>
      <c r="AF1558" s="3">
        <f t="shared" si="226"/>
        <v>8.6548808804170072</v>
      </c>
      <c r="AG1558" s="3">
        <f>AF1558*Ferez!$D$19</f>
        <v>4.3274404402085036</v>
      </c>
      <c r="AH1558" s="3">
        <f>(AG1558/1000)*(10000/Ferez!$D$21)</f>
        <v>0.10818601100521258</v>
      </c>
      <c r="AI1558" s="3">
        <f>AE1558*Ferez!$D$20</f>
        <v>0.55179257974966611</v>
      </c>
    </row>
    <row r="1559" spans="1:35" x14ac:dyDescent="0.25">
      <c r="A1559" s="4">
        <v>2224</v>
      </c>
      <c r="B1559" s="21" t="s">
        <v>3522</v>
      </c>
      <c r="C1559" s="104">
        <v>6</v>
      </c>
      <c r="D1559" s="22" t="s">
        <v>3321</v>
      </c>
      <c r="E1559" s="100">
        <v>42719</v>
      </c>
      <c r="F1559" s="100">
        <v>44204</v>
      </c>
      <c r="G1559" s="105">
        <v>4.0999999999999996</v>
      </c>
      <c r="H1559" s="20" t="s">
        <v>3345</v>
      </c>
      <c r="I1559" s="20" t="s">
        <v>3347</v>
      </c>
      <c r="J1559" s="13">
        <v>4193</v>
      </c>
      <c r="K1559" t="s">
        <v>173</v>
      </c>
      <c r="L1559" t="s">
        <v>172</v>
      </c>
      <c r="M1559" s="20" t="str">
        <f t="shared" si="220"/>
        <v>S</v>
      </c>
      <c r="N1559" s="3">
        <v>7.5</v>
      </c>
      <c r="O1559" s="23">
        <f t="shared" si="221"/>
        <v>4.4000000000000004</v>
      </c>
      <c r="P1559" s="3">
        <v>13.6</v>
      </c>
      <c r="Q1559" s="3">
        <f>VLOOKUP(J1559,Aux_H_adj!$X$2:$Y$922,2,FALSE)</f>
        <v>8.1</v>
      </c>
      <c r="R1559" s="3">
        <f>VLOOKUP(J1559,Aux_H_adj!$X$2:$Z$922,3,FALSE)</f>
        <v>18.600000000000001</v>
      </c>
      <c r="S1559" s="3">
        <f t="shared" si="218"/>
        <v>4.3290144520995533</v>
      </c>
      <c r="T1559" s="3">
        <v>30.7</v>
      </c>
      <c r="U1559" s="23">
        <f t="shared" si="222"/>
        <v>16.579999999999998</v>
      </c>
      <c r="V1559" s="3">
        <f t="shared" si="219"/>
        <v>5.2775779129272493</v>
      </c>
      <c r="W1559" s="27">
        <f t="shared" si="223"/>
        <v>1.5E-3</v>
      </c>
      <c r="X1559" s="27">
        <f t="shared" si="224"/>
        <v>2.2000000000000001E-3</v>
      </c>
      <c r="Y1559" s="3">
        <f>VLOOKUP(K1559,SSP!$B$2:$D$113,3,FALSE)</f>
        <v>0.47999999999999932</v>
      </c>
      <c r="Z1559" s="3">
        <f>EXP(Ferez!$B$8+Ferez!$B$9*LN(X1559)+Ferez!$B$10*LN(O1559)+Ferez!$B$11*LN(Y1559))</f>
        <v>2.5356456839542272</v>
      </c>
      <c r="AA1559" s="3">
        <f>EXP(Ferez!$C$8+Ferez!$C$9*LN(Z1559))</f>
        <v>1.4951323543563639</v>
      </c>
      <c r="AB1559" s="3">
        <f>Ferez!$D$8+Ferez!$D$9*Z1559+Ferez!$D$10*AA1559</f>
        <v>0.5665494639906038</v>
      </c>
      <c r="AC1559" s="3">
        <f t="shared" si="225"/>
        <v>4.5973275023011944</v>
      </c>
      <c r="AD1559" s="3">
        <f>AC1559*Ferez!$D$19</f>
        <v>2.2986637511505972</v>
      </c>
      <c r="AE1559" s="3">
        <f>(AD1559/1000)*(10000/Ferez!$D$21)</f>
        <v>5.7466593778764931E-2</v>
      </c>
      <c r="AF1559" s="3">
        <f t="shared" si="226"/>
        <v>3.1021951479448311</v>
      </c>
      <c r="AG1559" s="3">
        <f>AF1559*Ferez!$D$19</f>
        <v>1.5510975739724155</v>
      </c>
      <c r="AH1559" s="3">
        <f>(AG1559/1000)*(10000/Ferez!$D$21)</f>
        <v>3.877743934931039E-2</v>
      </c>
      <c r="AI1559" s="3">
        <f>AE1559*Ferez!$D$20</f>
        <v>0.2107108438554714</v>
      </c>
    </row>
    <row r="1560" spans="1:35" x14ac:dyDescent="0.25">
      <c r="A1560" s="4">
        <v>2225</v>
      </c>
      <c r="B1560" s="21" t="s">
        <v>3522</v>
      </c>
      <c r="C1560" s="104">
        <v>6</v>
      </c>
      <c r="D1560" s="22" t="s">
        <v>3321</v>
      </c>
      <c r="E1560" s="100">
        <v>42719</v>
      </c>
      <c r="F1560" s="100">
        <v>44204</v>
      </c>
      <c r="G1560" s="105">
        <v>4.0999999999999996</v>
      </c>
      <c r="H1560" s="20" t="s">
        <v>3345</v>
      </c>
      <c r="I1560" s="20" t="s">
        <v>3348</v>
      </c>
      <c r="J1560" s="13">
        <v>4193</v>
      </c>
      <c r="K1560" t="s">
        <v>173</v>
      </c>
      <c r="L1560" t="s">
        <v>172</v>
      </c>
      <c r="M1560" s="20" t="str">
        <f t="shared" si="220"/>
        <v>S</v>
      </c>
      <c r="N1560" s="3">
        <v>7.5</v>
      </c>
      <c r="O1560" s="23">
        <f t="shared" si="221"/>
        <v>2.78</v>
      </c>
      <c r="P1560" s="3">
        <v>8.1</v>
      </c>
      <c r="Q1560" s="3">
        <f>VLOOKUP(J1560,Aux_H_adj!$X$2:$Y$922,2,FALSE)</f>
        <v>8.1</v>
      </c>
      <c r="R1560" s="3">
        <f>VLOOKUP(J1560,Aux_H_adj!$X$2:$Z$922,3,FALSE)</f>
        <v>18.600000000000001</v>
      </c>
      <c r="S1560" s="3">
        <f t="shared" si="218"/>
        <v>2.5783100780887045</v>
      </c>
      <c r="T1560" s="3">
        <v>30.7</v>
      </c>
      <c r="U1560" s="23">
        <f t="shared" si="222"/>
        <v>9.8699999999999992</v>
      </c>
      <c r="V1560" s="3">
        <f t="shared" si="219"/>
        <v>3.1417185766340139</v>
      </c>
      <c r="W1560" s="27">
        <f t="shared" si="223"/>
        <v>5.0000000000000001E-4</v>
      </c>
      <c r="X1560" s="27">
        <f t="shared" si="224"/>
        <v>8.0000000000000004E-4</v>
      </c>
      <c r="Y1560" s="3">
        <f>VLOOKUP(K1560,SSP!$B$2:$D$113,3,FALSE)</f>
        <v>0.47999999999999932</v>
      </c>
      <c r="Z1560" s="3">
        <f>EXP(Ferez!$B$8+Ferez!$B$9*LN(X1560)+Ferez!$B$10*LN(O1560)+Ferez!$B$11*LN(Y1560))</f>
        <v>0.62693257645196665</v>
      </c>
      <c r="AA1560" s="3">
        <f>EXP(Ferez!$C$8+Ferez!$C$9*LN(Z1560))</f>
        <v>0.53015393534173783</v>
      </c>
      <c r="AB1560" s="3">
        <f>Ferez!$D$8+Ferez!$D$9*Z1560+Ferez!$D$10*AA1560</f>
        <v>0.41495910392419177</v>
      </c>
      <c r="AC1560" s="3">
        <f t="shared" si="225"/>
        <v>1.5720456157178961</v>
      </c>
      <c r="AD1560" s="3">
        <f>AC1560*Ferez!$D$19</f>
        <v>0.78602280785894807</v>
      </c>
      <c r="AE1560" s="3">
        <f>(AD1560/1000)*(10000/Ferez!$D$21)</f>
        <v>1.9650570196473701E-2</v>
      </c>
      <c r="AF1560" s="3">
        <f t="shared" si="226"/>
        <v>1.0418916803761584</v>
      </c>
      <c r="AG1560" s="3">
        <f>AF1560*Ferez!$D$19</f>
        <v>0.52094584018807921</v>
      </c>
      <c r="AH1560" s="3">
        <f>(AG1560/1000)*(10000/Ferez!$D$21)</f>
        <v>1.3023646004701982E-2</v>
      </c>
      <c r="AI1560" s="3">
        <f>AE1560*Ferez!$D$20</f>
        <v>7.2052090720403569E-2</v>
      </c>
    </row>
    <row r="1561" spans="1:35" x14ac:dyDescent="0.25">
      <c r="A1561" s="4">
        <v>2226</v>
      </c>
      <c r="B1561" s="21" t="s">
        <v>3522</v>
      </c>
      <c r="C1561" s="104">
        <v>6</v>
      </c>
      <c r="D1561" s="22" t="s">
        <v>3321</v>
      </c>
      <c r="E1561" s="100">
        <v>42719</v>
      </c>
      <c r="F1561" s="100">
        <v>44204</v>
      </c>
      <c r="G1561" s="105">
        <v>4.0999999999999996</v>
      </c>
      <c r="H1561" s="20" t="s">
        <v>3345</v>
      </c>
      <c r="I1561" s="20" t="s">
        <v>3349</v>
      </c>
      <c r="J1561" s="13">
        <v>4193</v>
      </c>
      <c r="K1561" t="s">
        <v>173</v>
      </c>
      <c r="L1561" t="s">
        <v>172</v>
      </c>
      <c r="M1561" s="20" t="str">
        <f t="shared" si="220"/>
        <v>S</v>
      </c>
      <c r="N1561" s="3">
        <v>7.5</v>
      </c>
      <c r="O1561" s="23">
        <f t="shared" si="221"/>
        <v>2.9</v>
      </c>
      <c r="P1561" s="3">
        <v>8.4</v>
      </c>
      <c r="Q1561" s="3">
        <f>VLOOKUP(J1561,Aux_H_adj!$X$2:$Y$922,2,FALSE)</f>
        <v>8.1</v>
      </c>
      <c r="R1561" s="3">
        <f>VLOOKUP(J1561,Aux_H_adj!$X$2:$Z$922,3,FALSE)</f>
        <v>18.600000000000001</v>
      </c>
      <c r="S1561" s="3">
        <f t="shared" si="218"/>
        <v>2.6738030439438418</v>
      </c>
      <c r="T1561" s="3">
        <v>30.7</v>
      </c>
      <c r="U1561" s="23">
        <f t="shared" si="222"/>
        <v>10.24</v>
      </c>
      <c r="V1561" s="3">
        <f t="shared" si="219"/>
        <v>3.2594932345220169</v>
      </c>
      <c r="W1561" s="27">
        <f t="shared" si="223"/>
        <v>5.9999999999999995E-4</v>
      </c>
      <c r="X1561" s="27">
        <f t="shared" si="224"/>
        <v>8.0000000000000004E-4</v>
      </c>
      <c r="Y1561" s="3">
        <f>VLOOKUP(K1561,SSP!$B$2:$D$113,3,FALSE)</f>
        <v>0.47999999999999932</v>
      </c>
      <c r="Z1561" s="3">
        <f>EXP(Ferez!$B$8+Ferez!$B$9*LN(X1561)+Ferez!$B$10*LN(O1561)+Ferez!$B$11*LN(Y1561))</f>
        <v>0.65293040098969901</v>
      </c>
      <c r="AA1561" s="3">
        <f>EXP(Ferez!$C$8+Ferez!$C$9*LN(Z1561))</f>
        <v>0.54638004749270863</v>
      </c>
      <c r="AB1561" s="3">
        <f>Ferez!$D$8+Ferez!$D$9*Z1561+Ferez!$D$10*AA1561</f>
        <v>0.41675808093092154</v>
      </c>
      <c r="AC1561" s="3">
        <f t="shared" si="225"/>
        <v>1.6160685294133292</v>
      </c>
      <c r="AD1561" s="3">
        <f>AC1561*Ferez!$D$19</f>
        <v>0.80803426470666462</v>
      </c>
      <c r="AE1561" s="3">
        <f>(AD1561/1000)*(10000/Ferez!$D$21)</f>
        <v>2.0200856617666615E-2</v>
      </c>
      <c r="AF1561" s="3">
        <f t="shared" si="226"/>
        <v>1.0696884819206205</v>
      </c>
      <c r="AG1561" s="3">
        <f>AF1561*Ferez!$D$19</f>
        <v>0.53484424096031025</v>
      </c>
      <c r="AH1561" s="3">
        <f>(AG1561/1000)*(10000/Ferez!$D$21)</f>
        <v>1.3371106024007755E-2</v>
      </c>
      <c r="AI1561" s="3">
        <f>AE1561*Ferez!$D$20</f>
        <v>7.4069807598110923E-2</v>
      </c>
    </row>
    <row r="1562" spans="1:35" x14ac:dyDescent="0.25">
      <c r="A1562" s="4">
        <v>2227</v>
      </c>
      <c r="B1562" s="21" t="s">
        <v>3522</v>
      </c>
      <c r="C1562" s="104">
        <v>6</v>
      </c>
      <c r="D1562" s="22" t="s">
        <v>3321</v>
      </c>
      <c r="E1562" s="100">
        <v>42719</v>
      </c>
      <c r="F1562" s="100">
        <v>44204</v>
      </c>
      <c r="G1562" s="105">
        <v>4.0999999999999996</v>
      </c>
      <c r="H1562" s="20" t="s">
        <v>3345</v>
      </c>
      <c r="I1562" s="20" t="s">
        <v>3350</v>
      </c>
      <c r="J1562" s="13">
        <v>4193</v>
      </c>
      <c r="K1562" t="s">
        <v>173</v>
      </c>
      <c r="L1562" t="s">
        <v>172</v>
      </c>
      <c r="M1562" s="20" t="str">
        <f t="shared" si="220"/>
        <v>S</v>
      </c>
      <c r="N1562" s="3">
        <v>7.5</v>
      </c>
      <c r="O1562" s="23">
        <f t="shared" si="221"/>
        <v>2.86</v>
      </c>
      <c r="P1562" s="3">
        <v>8.3000000000000007</v>
      </c>
      <c r="Q1562" s="3">
        <f>VLOOKUP(J1562,Aux_H_adj!$X$2:$Y$922,2,FALSE)</f>
        <v>8.1</v>
      </c>
      <c r="R1562" s="3">
        <f>VLOOKUP(J1562,Aux_H_adj!$X$2:$Z$922,3,FALSE)</f>
        <v>18.600000000000001</v>
      </c>
      <c r="S1562" s="3">
        <f t="shared" si="218"/>
        <v>2.6419720553254629</v>
      </c>
      <c r="T1562" s="3">
        <v>30.7</v>
      </c>
      <c r="U1562" s="23">
        <f t="shared" si="222"/>
        <v>10.119999999999999</v>
      </c>
      <c r="V1562" s="3">
        <f t="shared" si="219"/>
        <v>3.2212960481799615</v>
      </c>
      <c r="W1562" s="27">
        <f t="shared" si="223"/>
        <v>5.0000000000000001E-4</v>
      </c>
      <c r="X1562" s="27">
        <f t="shared" si="224"/>
        <v>8.0000000000000004E-4</v>
      </c>
      <c r="Y1562" s="3">
        <f>VLOOKUP(K1562,SSP!$B$2:$D$113,3,FALSE)</f>
        <v>0.47999999999999932</v>
      </c>
      <c r="Z1562" s="3">
        <f>EXP(Ferez!$B$8+Ferez!$B$9*LN(X1562)+Ferez!$B$10*LN(O1562)+Ferez!$B$11*LN(Y1562))</f>
        <v>0.64426915120711614</v>
      </c>
      <c r="AA1562" s="3">
        <f>EXP(Ferez!$C$8+Ferez!$C$9*LN(Z1562))</f>
        <v>0.54099311380416415</v>
      </c>
      <c r="AB1562" s="3">
        <f>Ferez!$D$8+Ferez!$D$9*Z1562+Ferez!$D$10*AA1562</f>
        <v>0.41615712201779231</v>
      </c>
      <c r="AC1562" s="3">
        <f t="shared" si="225"/>
        <v>1.6014193870290727</v>
      </c>
      <c r="AD1562" s="3">
        <f>AC1562*Ferez!$D$19</f>
        <v>0.80070969351453636</v>
      </c>
      <c r="AE1562" s="3">
        <f>(AD1562/1000)*(10000/Ferez!$D$21)</f>
        <v>2.0017742337863409E-2</v>
      </c>
      <c r="AF1562" s="3">
        <f t="shared" si="226"/>
        <v>1.0604262732249086</v>
      </c>
      <c r="AG1562" s="3">
        <f>AF1562*Ferez!$D$19</f>
        <v>0.53021313661245428</v>
      </c>
      <c r="AH1562" s="3">
        <f>(AG1562/1000)*(10000/Ferez!$D$21)</f>
        <v>1.3255328415311357E-2</v>
      </c>
      <c r="AI1562" s="3">
        <f>AE1562*Ferez!$D$20</f>
        <v>7.3398388572165824E-2</v>
      </c>
    </row>
    <row r="1563" spans="1:35" x14ac:dyDescent="0.25">
      <c r="A1563" s="4">
        <v>2228</v>
      </c>
      <c r="B1563" s="21" t="s">
        <v>3522</v>
      </c>
      <c r="C1563" s="104">
        <v>6</v>
      </c>
      <c r="D1563" s="22" t="s">
        <v>3321</v>
      </c>
      <c r="E1563" s="100">
        <v>42719</v>
      </c>
      <c r="F1563" s="100">
        <v>44204</v>
      </c>
      <c r="G1563" s="105">
        <v>4.0999999999999996</v>
      </c>
      <c r="H1563" s="20" t="s">
        <v>3345</v>
      </c>
      <c r="I1563" s="20" t="s">
        <v>3351</v>
      </c>
      <c r="J1563" s="13">
        <v>4193</v>
      </c>
      <c r="K1563" t="s">
        <v>173</v>
      </c>
      <c r="L1563" t="s">
        <v>172</v>
      </c>
      <c r="M1563" s="20" t="str">
        <f t="shared" si="220"/>
        <v>S</v>
      </c>
      <c r="N1563" s="3">
        <v>7.5</v>
      </c>
      <c r="O1563" s="23">
        <f t="shared" si="221"/>
        <v>2.97</v>
      </c>
      <c r="P1563" s="3">
        <v>8.6</v>
      </c>
      <c r="Q1563" s="3">
        <f>VLOOKUP(J1563,Aux_H_adj!$X$2:$Y$922,2,FALSE)</f>
        <v>8.1</v>
      </c>
      <c r="R1563" s="3">
        <f>VLOOKUP(J1563,Aux_H_adj!$X$2:$Z$922,3,FALSE)</f>
        <v>18.600000000000001</v>
      </c>
      <c r="S1563" s="3">
        <f t="shared" si="218"/>
        <v>2.7374650211805998</v>
      </c>
      <c r="T1563" s="3">
        <v>30.7</v>
      </c>
      <c r="U1563" s="23">
        <f t="shared" si="222"/>
        <v>10.48</v>
      </c>
      <c r="V1563" s="3">
        <f t="shared" si="219"/>
        <v>3.3358876072061263</v>
      </c>
      <c r="W1563" s="27">
        <f t="shared" si="223"/>
        <v>5.9999999999999995E-4</v>
      </c>
      <c r="X1563" s="27">
        <f t="shared" si="224"/>
        <v>8.9999999999999998E-4</v>
      </c>
      <c r="Y1563" s="3">
        <f>VLOOKUP(K1563,SSP!$B$2:$D$113,3,FALSE)</f>
        <v>0.47999999999999932</v>
      </c>
      <c r="Z1563" s="3">
        <f>EXP(Ferez!$B$8+Ferez!$B$9*LN(X1563)+Ferez!$B$10*LN(O1563)+Ferez!$B$11*LN(Y1563))</f>
        <v>0.74672775704790273</v>
      </c>
      <c r="AA1563" s="3">
        <f>EXP(Ferez!$C$8+Ferez!$C$9*LN(Z1563))</f>
        <v>0.60359866851492883</v>
      </c>
      <c r="AB1563" s="3">
        <f>Ferez!$D$8+Ferez!$D$9*Z1563+Ferez!$D$10*AA1563</f>
        <v>0.42336270419510535</v>
      </c>
      <c r="AC1563" s="3">
        <f t="shared" si="225"/>
        <v>1.7736891297579369</v>
      </c>
      <c r="AD1563" s="3">
        <f>AC1563*Ferez!$D$19</f>
        <v>0.88684456487896846</v>
      </c>
      <c r="AE1563" s="3">
        <f>(AD1563/1000)*(10000/Ferez!$D$21)</f>
        <v>2.2171114121974211E-2</v>
      </c>
      <c r="AF1563" s="3">
        <f t="shared" si="226"/>
        <v>1.1700904612430081</v>
      </c>
      <c r="AG1563" s="3">
        <f>AF1563*Ferez!$D$19</f>
        <v>0.58504523062150404</v>
      </c>
      <c r="AH1563" s="3">
        <f>(AG1563/1000)*(10000/Ferez!$D$21)</f>
        <v>1.4626130765537601E-2</v>
      </c>
      <c r="AI1563" s="3">
        <f>AE1563*Ferez!$D$20</f>
        <v>8.1294085113905443E-2</v>
      </c>
    </row>
    <row r="1564" spans="1:35" x14ac:dyDescent="0.25">
      <c r="A1564" s="4">
        <v>2220</v>
      </c>
      <c r="B1564" s="21" t="s">
        <v>3522</v>
      </c>
      <c r="C1564" s="104">
        <v>6</v>
      </c>
      <c r="D1564" s="22" t="s">
        <v>3321</v>
      </c>
      <c r="E1564" s="100">
        <v>42719</v>
      </c>
      <c r="F1564" s="100">
        <v>44204</v>
      </c>
      <c r="G1564" s="105">
        <v>4.0999999999999996</v>
      </c>
      <c r="H1564" s="20" t="s">
        <v>3340</v>
      </c>
      <c r="I1564" s="20" t="s">
        <v>3341</v>
      </c>
      <c r="J1564" s="13">
        <v>4194</v>
      </c>
      <c r="K1564" t="s">
        <v>9</v>
      </c>
      <c r="L1564" t="s">
        <v>232</v>
      </c>
      <c r="M1564" s="20" t="str">
        <f t="shared" si="220"/>
        <v>N</v>
      </c>
      <c r="N1564" s="3">
        <v>10</v>
      </c>
      <c r="O1564" s="23">
        <f t="shared" si="221"/>
        <v>10</v>
      </c>
      <c r="P1564" s="3">
        <v>70.5</v>
      </c>
      <c r="Q1564" s="3">
        <f>VLOOKUP(J1564,Aux_H_adj!$X$2:$Y$922,2,FALSE)</f>
        <v>70.5</v>
      </c>
      <c r="R1564" s="3">
        <f>VLOOKUP(J1564,Aux_H_adj!$X$2:$Z$922,3,FALSE)</f>
        <v>70.5</v>
      </c>
      <c r="S1564" s="3">
        <f t="shared" si="218"/>
        <v>22.440846975957243</v>
      </c>
      <c r="T1564" s="3">
        <v>68.8</v>
      </c>
      <c r="U1564" s="23">
        <f t="shared" si="222"/>
        <v>68.8</v>
      </c>
      <c r="V1564" s="3">
        <f t="shared" si="219"/>
        <v>21.899720169444798</v>
      </c>
      <c r="W1564" s="27">
        <f t="shared" si="223"/>
        <v>3.9600000000000003E-2</v>
      </c>
      <c r="X1564" s="27">
        <f t="shared" si="224"/>
        <v>3.7699999999999997E-2</v>
      </c>
      <c r="Y1564" s="3">
        <f>VLOOKUP(K1564,SSP!$B$2:$D$113,3,FALSE)</f>
        <v>0.76000000000000079</v>
      </c>
      <c r="Z1564" s="3">
        <f>EXP(Ferez!$B$8+Ferez!$B$9*LN(X1564)+Ferez!$B$10*LN(O1564)+Ferez!$B$11*LN(Y1564))</f>
        <v>130.88265228307364</v>
      </c>
      <c r="AA1564" s="3">
        <f>EXP(Ferez!$C$8+Ferez!$C$9*LN(Z1564))</f>
        <v>27.894658394434693</v>
      </c>
      <c r="AB1564" s="3">
        <f>Ferez!$D$8+Ferez!$D$9*Z1564+Ferez!$D$10*AA1564</f>
        <v>14.078347610572729</v>
      </c>
      <c r="AC1564" s="3">
        <f t="shared" si="225"/>
        <v>172.85565828808106</v>
      </c>
      <c r="AD1564" s="3">
        <f>AC1564*Ferez!$D$19</f>
        <v>86.42782914404053</v>
      </c>
      <c r="AE1564" s="3">
        <f>(AD1564/1000)*(10000/Ferez!$D$21)</f>
        <v>2.1606957286010133</v>
      </c>
      <c r="AF1564" s="3">
        <f t="shared" si="226"/>
        <v>144.96099989364637</v>
      </c>
      <c r="AG1564" s="3">
        <f>AF1564*Ferez!$D$19</f>
        <v>72.480499946823187</v>
      </c>
      <c r="AH1564" s="3">
        <f>(AG1564/1000)*(10000/Ferez!$D$21)</f>
        <v>1.8120124986705799</v>
      </c>
      <c r="AI1564" s="3">
        <f>AE1564*Ferez!$D$20</f>
        <v>7.9225510048703818</v>
      </c>
    </row>
    <row r="1565" spans="1:35" x14ac:dyDescent="0.25">
      <c r="A1565" s="4">
        <v>2221</v>
      </c>
      <c r="B1565" s="21" t="s">
        <v>3522</v>
      </c>
      <c r="C1565" s="104">
        <v>6</v>
      </c>
      <c r="D1565" s="22" t="s">
        <v>3321</v>
      </c>
      <c r="E1565" s="100">
        <v>42719</v>
      </c>
      <c r="F1565" s="100">
        <v>44204</v>
      </c>
      <c r="G1565" s="105">
        <v>4.0999999999999996</v>
      </c>
      <c r="H1565" s="20" t="s">
        <v>3342</v>
      </c>
      <c r="I1565" s="20" t="s">
        <v>3343</v>
      </c>
      <c r="J1565" s="13">
        <v>4195</v>
      </c>
      <c r="K1565" t="s">
        <v>205</v>
      </c>
      <c r="L1565" t="s">
        <v>204</v>
      </c>
      <c r="M1565" s="20" t="str">
        <f t="shared" si="220"/>
        <v>S</v>
      </c>
      <c r="N1565" s="3">
        <v>5.4</v>
      </c>
      <c r="O1565" s="23">
        <f t="shared" si="221"/>
        <v>5.4</v>
      </c>
      <c r="P1565" s="3">
        <v>19.399999999999999</v>
      </c>
      <c r="Q1565" s="3">
        <f>VLOOKUP(J1565,Aux_H_adj!$X$2:$Y$922,2,FALSE)</f>
        <v>19.399999999999999</v>
      </c>
      <c r="R1565" s="3">
        <f>VLOOKUP(J1565,Aux_H_adj!$X$2:$Z$922,3,FALSE)</f>
        <v>24.8</v>
      </c>
      <c r="S1565" s="3">
        <f t="shared" si="218"/>
        <v>6.1752117919655385</v>
      </c>
      <c r="T1565" s="3">
        <v>44.2</v>
      </c>
      <c r="U1565" s="23">
        <f t="shared" si="222"/>
        <v>23.65</v>
      </c>
      <c r="V1565" s="3">
        <f t="shared" si="219"/>
        <v>7.5280288082466491</v>
      </c>
      <c r="W1565" s="27">
        <f t="shared" si="223"/>
        <v>3.0000000000000001E-3</v>
      </c>
      <c r="X1565" s="27">
        <f t="shared" si="224"/>
        <v>4.4999999999999997E-3</v>
      </c>
      <c r="Y1565" s="3">
        <f>VLOOKUP(K1565,SSP!$B$2:$D$113,3,FALSE)</f>
        <v>0.54</v>
      </c>
      <c r="Z1565" s="3">
        <f>EXP(Ferez!$B$8+Ferez!$B$9*LN(X1565)+Ferez!$B$10*LN(O1565)+Ferez!$B$11*LN(Y1565))</f>
        <v>6.8480845833046819</v>
      </c>
      <c r="AA1565" s="3">
        <f>EXP(Ferez!$C$8+Ferez!$C$9*LN(Z1565))</f>
        <v>3.1248218442735189</v>
      </c>
      <c r="AB1565" s="3">
        <f>Ferez!$D$8+Ferez!$D$9*Z1565+Ferez!$D$10*AA1565</f>
        <v>0.95651074517904622</v>
      </c>
      <c r="AC1565" s="3">
        <f t="shared" si="225"/>
        <v>10.929417172757248</v>
      </c>
      <c r="AD1565" s="3">
        <f>AC1565*Ferez!$D$19</f>
        <v>5.4647085863786238</v>
      </c>
      <c r="AE1565" s="3">
        <f>(AD1565/1000)*(10000/Ferez!$D$21)</f>
        <v>0.13661771465946559</v>
      </c>
      <c r="AF1565" s="3">
        <f t="shared" si="226"/>
        <v>7.8045953284837282</v>
      </c>
      <c r="AG1565" s="3">
        <f>AF1565*Ferez!$D$19</f>
        <v>3.9022976642418641</v>
      </c>
      <c r="AH1565" s="3">
        <f>(AG1565/1000)*(10000/Ferez!$D$21)</f>
        <v>9.7557441606046597E-2</v>
      </c>
      <c r="AI1565" s="3">
        <f>AE1565*Ferez!$D$20</f>
        <v>0.50093162041804051</v>
      </c>
    </row>
    <row r="1566" spans="1:35" x14ac:dyDescent="0.25">
      <c r="A1566" s="4">
        <v>2222</v>
      </c>
      <c r="B1566" s="21" t="s">
        <v>3522</v>
      </c>
      <c r="C1566" s="104">
        <v>6</v>
      </c>
      <c r="D1566" s="22" t="s">
        <v>3321</v>
      </c>
      <c r="E1566" s="100">
        <v>42719</v>
      </c>
      <c r="F1566" s="100">
        <v>44204</v>
      </c>
      <c r="G1566" s="105">
        <v>4.0999999999999996</v>
      </c>
      <c r="H1566" s="20" t="s">
        <v>3342</v>
      </c>
      <c r="I1566" s="20" t="s">
        <v>3344</v>
      </c>
      <c r="J1566" s="13">
        <v>4195</v>
      </c>
      <c r="K1566" t="s">
        <v>205</v>
      </c>
      <c r="L1566" t="s">
        <v>204</v>
      </c>
      <c r="M1566" s="20" t="str">
        <f t="shared" si="220"/>
        <v>S</v>
      </c>
      <c r="N1566" s="3">
        <v>5.4</v>
      </c>
      <c r="O1566" s="23">
        <f t="shared" si="221"/>
        <v>5.4</v>
      </c>
      <c r="P1566" s="3">
        <v>24.8</v>
      </c>
      <c r="Q1566" s="3">
        <f>VLOOKUP(J1566,Aux_H_adj!$X$2:$Y$922,2,FALSE)</f>
        <v>19.399999999999999</v>
      </c>
      <c r="R1566" s="3">
        <f>VLOOKUP(J1566,Aux_H_adj!$X$2:$Z$922,3,FALSE)</f>
        <v>24.8</v>
      </c>
      <c r="S1566" s="3">
        <f t="shared" si="218"/>
        <v>7.8940851773580096</v>
      </c>
      <c r="T1566" s="3">
        <v>44.2</v>
      </c>
      <c r="U1566" s="23">
        <f t="shared" si="222"/>
        <v>30.23</v>
      </c>
      <c r="V1566" s="3">
        <f t="shared" si="219"/>
        <v>9.6225078593359932</v>
      </c>
      <c r="W1566" s="27">
        <f t="shared" si="223"/>
        <v>4.8999999999999998E-3</v>
      </c>
      <c r="X1566" s="27">
        <f t="shared" si="224"/>
        <v>7.3000000000000001E-3</v>
      </c>
      <c r="Y1566" s="3">
        <f>VLOOKUP(K1566,SSP!$B$2:$D$113,3,FALSE)</f>
        <v>0.54</v>
      </c>
      <c r="Z1566" s="3">
        <f>EXP(Ferez!$B$8+Ferez!$B$9*LN(X1566)+Ferez!$B$10*LN(O1566)+Ferez!$B$11*LN(Y1566))</f>
        <v>10.817098552883143</v>
      </c>
      <c r="AA1566" s="3">
        <f>EXP(Ferez!$C$8+Ferez!$C$9*LN(Z1566))</f>
        <v>4.3866928350778451</v>
      </c>
      <c r="AB1566" s="3">
        <f>Ferez!$D$8+Ferez!$D$9*Z1566+Ferez!$D$10*AA1566</f>
        <v>1.3359406367497437</v>
      </c>
      <c r="AC1566" s="3">
        <f t="shared" si="225"/>
        <v>16.539732024710734</v>
      </c>
      <c r="AD1566" s="3">
        <f>AC1566*Ferez!$D$19</f>
        <v>8.2698660123553669</v>
      </c>
      <c r="AE1566" s="3">
        <f>(AD1566/1000)*(10000/Ferez!$D$21)</f>
        <v>0.20674665030888417</v>
      </c>
      <c r="AF1566" s="3">
        <f t="shared" si="226"/>
        <v>12.153039189632887</v>
      </c>
      <c r="AG1566" s="3">
        <f>AF1566*Ferez!$D$19</f>
        <v>6.0765195948164434</v>
      </c>
      <c r="AH1566" s="3">
        <f>(AG1566/1000)*(10000/Ferez!$D$21)</f>
        <v>0.15191298987041107</v>
      </c>
      <c r="AI1566" s="3">
        <f>AE1566*Ferez!$D$20</f>
        <v>0.75807105113257522</v>
      </c>
    </row>
    <row r="1567" spans="1:35" x14ac:dyDescent="0.25">
      <c r="A1567" s="4">
        <v>2214</v>
      </c>
      <c r="B1567" s="21" t="s">
        <v>3522</v>
      </c>
      <c r="C1567" s="104">
        <v>6</v>
      </c>
      <c r="D1567" s="22" t="s">
        <v>3321</v>
      </c>
      <c r="E1567" s="100">
        <v>42719</v>
      </c>
      <c r="F1567" s="100">
        <v>44204</v>
      </c>
      <c r="G1567" s="105">
        <v>4.0999999999999996</v>
      </c>
      <c r="H1567" s="20" t="s">
        <v>3332</v>
      </c>
      <c r="I1567" s="20" t="s">
        <v>3333</v>
      </c>
      <c r="J1567" s="13">
        <v>4196</v>
      </c>
      <c r="K1567" t="s">
        <v>6</v>
      </c>
      <c r="L1567" t="s">
        <v>225</v>
      </c>
      <c r="M1567" s="20" t="str">
        <f t="shared" si="220"/>
        <v>N</v>
      </c>
      <c r="N1567" s="3">
        <v>5.8</v>
      </c>
      <c r="O1567" s="23">
        <f t="shared" si="221"/>
        <v>5.8</v>
      </c>
      <c r="P1567" s="3">
        <v>20.3</v>
      </c>
      <c r="Q1567" s="3">
        <f>VLOOKUP(J1567,Aux_H_adj!$X$2:$Y$922,2,FALSE)</f>
        <v>20.3</v>
      </c>
      <c r="R1567" s="3">
        <f>VLOOKUP(J1567,Aux_H_adj!$X$2:$Z$922,3,FALSE)</f>
        <v>20.3</v>
      </c>
      <c r="S1567" s="3">
        <f t="shared" si="218"/>
        <v>6.4616906895309514</v>
      </c>
      <c r="T1567" s="3">
        <v>32.9</v>
      </c>
      <c r="U1567" s="23">
        <f t="shared" si="222"/>
        <v>32.9</v>
      </c>
      <c r="V1567" s="3">
        <f t="shared" si="219"/>
        <v>10.472395255446713</v>
      </c>
      <c r="W1567" s="27">
        <f t="shared" si="223"/>
        <v>3.3E-3</v>
      </c>
      <c r="X1567" s="27">
        <f t="shared" si="224"/>
        <v>8.6E-3</v>
      </c>
      <c r="Y1567" s="3">
        <f>VLOOKUP(K1567,SSP!$B$2:$D$113,3,FALSE)</f>
        <v>0.55000000000000004</v>
      </c>
      <c r="Z1567" s="3">
        <f>EXP(Ferez!$B$8+Ferez!$B$9*LN(X1567)+Ferez!$B$10*LN(O1567)+Ferez!$B$11*LN(Y1567))</f>
        <v>13.783256996919691</v>
      </c>
      <c r="AA1567" s="3">
        <f>EXP(Ferez!$C$8+Ferez!$C$9*LN(Z1567))</f>
        <v>5.2507693328668976</v>
      </c>
      <c r="AB1567" s="3">
        <f>Ferez!$D$8+Ferez!$D$9*Z1567+Ferez!$D$10*AA1567</f>
        <v>1.626307111311307</v>
      </c>
      <c r="AC1567" s="3">
        <f t="shared" si="225"/>
        <v>20.660333441097894</v>
      </c>
      <c r="AD1567" s="3">
        <f>AC1567*Ferez!$D$19</f>
        <v>10.330166720548947</v>
      </c>
      <c r="AE1567" s="3">
        <f>(AD1567/1000)*(10000/Ferez!$D$21)</f>
        <v>0.2582541680137237</v>
      </c>
      <c r="AF1567" s="3">
        <f t="shared" si="226"/>
        <v>15.409564108230999</v>
      </c>
      <c r="AG1567" s="3">
        <f>AF1567*Ferez!$D$19</f>
        <v>7.7047820541154994</v>
      </c>
      <c r="AH1567" s="3">
        <f>(AG1567/1000)*(10000/Ferez!$D$21)</f>
        <v>0.1926195513528875</v>
      </c>
      <c r="AI1567" s="3">
        <f>AE1567*Ferez!$D$20</f>
        <v>0.94693194938365355</v>
      </c>
    </row>
    <row r="1568" spans="1:35" x14ac:dyDescent="0.25">
      <c r="A1568" s="4">
        <v>2215</v>
      </c>
      <c r="B1568" s="21" t="s">
        <v>3522</v>
      </c>
      <c r="C1568" s="104">
        <v>6</v>
      </c>
      <c r="D1568" s="22" t="s">
        <v>3321</v>
      </c>
      <c r="E1568" s="100">
        <v>42719</v>
      </c>
      <c r="F1568" s="100">
        <v>44204</v>
      </c>
      <c r="G1568" s="105">
        <v>4.0999999999999996</v>
      </c>
      <c r="H1568" s="20" t="s">
        <v>3334</v>
      </c>
      <c r="I1568" s="20" t="s">
        <v>3335</v>
      </c>
      <c r="J1568" s="13">
        <v>4197</v>
      </c>
      <c r="K1568" t="s">
        <v>12</v>
      </c>
      <c r="L1568" t="s">
        <v>30</v>
      </c>
      <c r="M1568" s="20" t="str">
        <f t="shared" si="220"/>
        <v>S</v>
      </c>
      <c r="N1568" s="3">
        <v>8.1999999999999993</v>
      </c>
      <c r="O1568" s="23">
        <f t="shared" si="221"/>
        <v>8.1999999999999993</v>
      </c>
      <c r="P1568" s="3">
        <v>33.700000000000003</v>
      </c>
      <c r="Q1568" s="3">
        <f>VLOOKUP(J1568,Aux_H_adj!$X$2:$Y$922,2,FALSE)</f>
        <v>16</v>
      </c>
      <c r="R1568" s="3">
        <f>VLOOKUP(J1568,Aux_H_adj!$X$2:$Z$922,3,FALSE)</f>
        <v>33.700000000000003</v>
      </c>
      <c r="S1568" s="3">
        <f t="shared" si="218"/>
        <v>10.727043164393747</v>
      </c>
      <c r="T1568" s="3">
        <v>70.5</v>
      </c>
      <c r="U1568" s="23">
        <f t="shared" si="222"/>
        <v>41.08</v>
      </c>
      <c r="V1568" s="3">
        <f t="shared" si="219"/>
        <v>13.076170124430121</v>
      </c>
      <c r="W1568" s="27">
        <f t="shared" si="223"/>
        <v>8.9999999999999993E-3</v>
      </c>
      <c r="X1568" s="27">
        <f t="shared" si="224"/>
        <v>1.34E-2</v>
      </c>
      <c r="Y1568" s="3">
        <f>VLOOKUP(K1568,SSP!$B$2:$D$113,3,FALSE)</f>
        <v>0.7000000000000004</v>
      </c>
      <c r="Z1568" s="3">
        <f>EXP(Ferez!$B$8+Ferez!$B$9*LN(X1568)+Ferez!$B$10*LN(O1568)+Ferez!$B$11*LN(Y1568))</f>
        <v>37.411602378424334</v>
      </c>
      <c r="AA1568" s="3">
        <f>EXP(Ferez!$C$8+Ferez!$C$9*LN(Z1568))</f>
        <v>11.014924806649654</v>
      </c>
      <c r="AB1568" s="3">
        <f>Ferez!$D$8+Ferez!$D$9*Z1568+Ferez!$D$10*AA1568</f>
        <v>4.0358443917406435</v>
      </c>
      <c r="AC1568" s="3">
        <f t="shared" si="225"/>
        <v>52.462371576814633</v>
      </c>
      <c r="AD1568" s="3">
        <f>AC1568*Ferez!$D$19</f>
        <v>26.231185788407316</v>
      </c>
      <c r="AE1568" s="3">
        <f>(AD1568/1000)*(10000/Ferez!$D$21)</f>
        <v>0.65577964471018291</v>
      </c>
      <c r="AF1568" s="3">
        <f t="shared" si="226"/>
        <v>41.44744677016498</v>
      </c>
      <c r="AG1568" s="3">
        <f>AF1568*Ferez!$D$19</f>
        <v>20.72372338508249</v>
      </c>
      <c r="AH1568" s="3">
        <f>(AG1568/1000)*(10000/Ferez!$D$21)</f>
        <v>0.51809308462706227</v>
      </c>
      <c r="AI1568" s="3">
        <f>AE1568*Ferez!$D$20</f>
        <v>2.4045253639373372</v>
      </c>
    </row>
    <row r="1569" spans="1:35" x14ac:dyDescent="0.25">
      <c r="A1569" s="4">
        <v>2216</v>
      </c>
      <c r="B1569" s="21" t="s">
        <v>3522</v>
      </c>
      <c r="C1569" s="104">
        <v>6</v>
      </c>
      <c r="D1569" s="22" t="s">
        <v>3321</v>
      </c>
      <c r="E1569" s="100">
        <v>42719</v>
      </c>
      <c r="F1569" s="100">
        <v>44204</v>
      </c>
      <c r="G1569" s="105">
        <v>4.0999999999999996</v>
      </c>
      <c r="H1569" s="20" t="s">
        <v>3334</v>
      </c>
      <c r="I1569" s="20" t="s">
        <v>3336</v>
      </c>
      <c r="J1569" s="13">
        <v>4197</v>
      </c>
      <c r="K1569" t="s">
        <v>12</v>
      </c>
      <c r="L1569" t="s">
        <v>30</v>
      </c>
      <c r="M1569" s="20" t="str">
        <f t="shared" si="220"/>
        <v>S</v>
      </c>
      <c r="N1569" s="3">
        <v>8.1999999999999993</v>
      </c>
      <c r="O1569" s="23">
        <f t="shared" si="221"/>
        <v>4.9000000000000004</v>
      </c>
      <c r="P1569" s="3">
        <v>16</v>
      </c>
      <c r="Q1569" s="3">
        <f>VLOOKUP(J1569,Aux_H_adj!$X$2:$Y$922,2,FALSE)</f>
        <v>16</v>
      </c>
      <c r="R1569" s="3">
        <f>VLOOKUP(J1569,Aux_H_adj!$X$2:$Z$922,3,FALSE)</f>
        <v>33.700000000000003</v>
      </c>
      <c r="S1569" s="3">
        <f t="shared" si="218"/>
        <v>5.0929581789406511</v>
      </c>
      <c r="T1569" s="3">
        <v>70.5</v>
      </c>
      <c r="U1569" s="23">
        <f t="shared" si="222"/>
        <v>19.510000000000002</v>
      </c>
      <c r="V1569" s="3">
        <f t="shared" si="219"/>
        <v>6.2102258794457565</v>
      </c>
      <c r="W1569" s="27">
        <f t="shared" si="223"/>
        <v>2E-3</v>
      </c>
      <c r="X1569" s="27">
        <f t="shared" si="224"/>
        <v>3.0000000000000001E-3</v>
      </c>
      <c r="Y1569" s="3">
        <f>VLOOKUP(K1569,SSP!$B$2:$D$113,3,FALSE)</f>
        <v>0.7000000000000004</v>
      </c>
      <c r="Z1569" s="3">
        <f>EXP(Ferez!$B$8+Ferez!$B$9*LN(X1569)+Ferez!$B$10*LN(O1569)+Ferez!$B$11*LN(Y1569))</f>
        <v>5.543819485114625</v>
      </c>
      <c r="AA1569" s="3">
        <f>EXP(Ferez!$C$8+Ferez!$C$9*LN(Z1569))</f>
        <v>2.6714193571276339</v>
      </c>
      <c r="AB1569" s="3">
        <f>Ferez!$D$8+Ferez!$D$9*Z1569+Ferez!$D$10*AA1569</f>
        <v>0.83516545789240526</v>
      </c>
      <c r="AC1569" s="3">
        <f t="shared" si="225"/>
        <v>9.0504043001346641</v>
      </c>
      <c r="AD1569" s="3">
        <f>AC1569*Ferez!$D$19</f>
        <v>4.5252021500673321</v>
      </c>
      <c r="AE1569" s="3">
        <f>(AD1569/1000)*(10000/Ferez!$D$21)</f>
        <v>0.11313005375168329</v>
      </c>
      <c r="AF1569" s="3">
        <f t="shared" si="226"/>
        <v>6.3789849430070298</v>
      </c>
      <c r="AG1569" s="3">
        <f>AF1569*Ferez!$D$19</f>
        <v>3.1894924715035149</v>
      </c>
      <c r="AH1569" s="3">
        <f>(AG1569/1000)*(10000/Ferez!$D$21)</f>
        <v>7.9737311787587875E-2</v>
      </c>
      <c r="AI1569" s="3">
        <f>AE1569*Ferez!$D$20</f>
        <v>0.41481019708950539</v>
      </c>
    </row>
    <row r="1570" spans="1:35" x14ac:dyDescent="0.25">
      <c r="A1570" s="4">
        <v>2217</v>
      </c>
      <c r="B1570" s="21" t="s">
        <v>3522</v>
      </c>
      <c r="C1570" s="104">
        <v>6</v>
      </c>
      <c r="D1570" s="22" t="s">
        <v>3321</v>
      </c>
      <c r="E1570" s="100">
        <v>42719</v>
      </c>
      <c r="F1570" s="100">
        <v>44204</v>
      </c>
      <c r="G1570" s="105">
        <v>4.0999999999999996</v>
      </c>
      <c r="H1570" s="20" t="s">
        <v>3334</v>
      </c>
      <c r="I1570" s="20" t="s">
        <v>3337</v>
      </c>
      <c r="J1570" s="13">
        <v>4197</v>
      </c>
      <c r="K1570" t="s">
        <v>12</v>
      </c>
      <c r="L1570" t="s">
        <v>30</v>
      </c>
      <c r="M1570" s="20" t="str">
        <f t="shared" si="220"/>
        <v>S</v>
      </c>
      <c r="N1570" s="3">
        <v>8.1999999999999993</v>
      </c>
      <c r="O1570" s="23">
        <f t="shared" si="221"/>
        <v>6.69</v>
      </c>
      <c r="P1570" s="3">
        <v>28.4</v>
      </c>
      <c r="Q1570" s="3">
        <f>VLOOKUP(J1570,Aux_H_adj!$X$2:$Y$922,2,FALSE)</f>
        <v>16</v>
      </c>
      <c r="R1570" s="3">
        <f>VLOOKUP(J1570,Aux_H_adj!$X$2:$Z$922,3,FALSE)</f>
        <v>33.700000000000003</v>
      </c>
      <c r="S1570" s="3">
        <f t="shared" si="218"/>
        <v>9.0400007676196541</v>
      </c>
      <c r="T1570" s="3">
        <v>70.5</v>
      </c>
      <c r="U1570" s="23">
        <f t="shared" si="222"/>
        <v>34.619999999999997</v>
      </c>
      <c r="V1570" s="3">
        <f t="shared" si="219"/>
        <v>11.019888259682833</v>
      </c>
      <c r="W1570" s="27">
        <f t="shared" si="223"/>
        <v>6.4000000000000003E-3</v>
      </c>
      <c r="X1570" s="27">
        <f t="shared" si="224"/>
        <v>9.4999999999999998E-3</v>
      </c>
      <c r="Y1570" s="3">
        <f>VLOOKUP(K1570,SSP!$B$2:$D$113,3,FALSE)</f>
        <v>0.7000000000000004</v>
      </c>
      <c r="Z1570" s="3">
        <f>EXP(Ferez!$B$8+Ferez!$B$9*LN(X1570)+Ferez!$B$10*LN(O1570)+Ferez!$B$11*LN(Y1570))</f>
        <v>22.226336753484421</v>
      </c>
      <c r="AA1570" s="3">
        <f>EXP(Ferez!$C$8+Ferez!$C$9*LN(Z1570))</f>
        <v>7.4850311740989142</v>
      </c>
      <c r="AB1570" s="3">
        <f>Ferez!$D$8+Ferez!$D$9*Z1570+Ferez!$D$10*AA1570</f>
        <v>2.4722522962153102</v>
      </c>
      <c r="AC1570" s="3">
        <f t="shared" si="225"/>
        <v>32.183620223798648</v>
      </c>
      <c r="AD1570" s="3">
        <f>AC1570*Ferez!$D$19</f>
        <v>16.091810111899324</v>
      </c>
      <c r="AE1570" s="3">
        <f>(AD1570/1000)*(10000/Ferez!$D$21)</f>
        <v>0.40229525279748313</v>
      </c>
      <c r="AF1570" s="3">
        <f t="shared" si="226"/>
        <v>24.698589049699731</v>
      </c>
      <c r="AG1570" s="3">
        <f>AF1570*Ferez!$D$19</f>
        <v>12.349294524849865</v>
      </c>
      <c r="AH1570" s="3">
        <f>(AG1570/1000)*(10000/Ferez!$D$21)</f>
        <v>0.30873236312124663</v>
      </c>
      <c r="AI1570" s="3">
        <f>AE1570*Ferez!$D$20</f>
        <v>1.4750825935907714</v>
      </c>
    </row>
    <row r="1571" spans="1:35" x14ac:dyDescent="0.25">
      <c r="A1571" s="4">
        <v>2218</v>
      </c>
      <c r="B1571" s="21" t="s">
        <v>3522</v>
      </c>
      <c r="C1571" s="104">
        <v>6</v>
      </c>
      <c r="D1571" s="22" t="s">
        <v>3321</v>
      </c>
      <c r="E1571" s="100">
        <v>42719</v>
      </c>
      <c r="F1571" s="100">
        <v>44204</v>
      </c>
      <c r="G1571" s="105">
        <v>4.0999999999999996</v>
      </c>
      <c r="H1571" s="20" t="s">
        <v>3334</v>
      </c>
      <c r="I1571" s="20" t="s">
        <v>3338</v>
      </c>
      <c r="J1571" s="13">
        <v>4197</v>
      </c>
      <c r="K1571" t="s">
        <v>12</v>
      </c>
      <c r="L1571" t="s">
        <v>30</v>
      </c>
      <c r="M1571" s="20" t="str">
        <f t="shared" si="220"/>
        <v>S</v>
      </c>
      <c r="N1571" s="3">
        <v>8.1999999999999993</v>
      </c>
      <c r="O1571" s="23">
        <f t="shared" si="221"/>
        <v>6.71</v>
      </c>
      <c r="P1571" s="3">
        <v>28.6</v>
      </c>
      <c r="Q1571" s="3">
        <f>VLOOKUP(J1571,Aux_H_adj!$X$2:$Y$922,2,FALSE)</f>
        <v>16</v>
      </c>
      <c r="R1571" s="3">
        <f>VLOOKUP(J1571,Aux_H_adj!$X$2:$Z$922,3,FALSE)</f>
        <v>33.700000000000003</v>
      </c>
      <c r="S1571" s="3">
        <f t="shared" si="218"/>
        <v>9.1036627448564147</v>
      </c>
      <c r="T1571" s="3">
        <v>70.5</v>
      </c>
      <c r="U1571" s="23">
        <f t="shared" si="222"/>
        <v>34.869999999999997</v>
      </c>
      <c r="V1571" s="3">
        <f t="shared" si="219"/>
        <v>11.099465731228781</v>
      </c>
      <c r="W1571" s="27">
        <f t="shared" si="223"/>
        <v>6.4999999999999997E-3</v>
      </c>
      <c r="X1571" s="27">
        <f t="shared" si="224"/>
        <v>9.7000000000000003E-3</v>
      </c>
      <c r="Y1571" s="3">
        <f>VLOOKUP(K1571,SSP!$B$2:$D$113,3,FALSE)</f>
        <v>0.7000000000000004</v>
      </c>
      <c r="Z1571" s="3">
        <f>EXP(Ferez!$B$8+Ferez!$B$9*LN(X1571)+Ferez!$B$10*LN(O1571)+Ferez!$B$11*LN(Y1571))</f>
        <v>22.733394115734516</v>
      </c>
      <c r="AA1571" s="3">
        <f>EXP(Ferez!$C$8+Ferez!$C$9*LN(Z1571))</f>
        <v>7.611359616714342</v>
      </c>
      <c r="AB1571" s="3">
        <f>Ferez!$D$8+Ferez!$D$9*Z1571+Ferez!$D$10*AA1571</f>
        <v>2.5237333840233922</v>
      </c>
      <c r="AC1571" s="3">
        <f t="shared" si="225"/>
        <v>32.868487116472252</v>
      </c>
      <c r="AD1571" s="3">
        <f>AC1571*Ferez!$D$19</f>
        <v>16.434243558236126</v>
      </c>
      <c r="AE1571" s="3">
        <f>(AD1571/1000)*(10000/Ferez!$D$21)</f>
        <v>0.41085608895590314</v>
      </c>
      <c r="AF1571" s="3">
        <f t="shared" si="226"/>
        <v>25.257127499757907</v>
      </c>
      <c r="AG1571" s="3">
        <f>AF1571*Ferez!$D$19</f>
        <v>12.628563749878953</v>
      </c>
      <c r="AH1571" s="3">
        <f>(AG1571/1000)*(10000/Ferez!$D$21)</f>
        <v>0.31571409374697385</v>
      </c>
      <c r="AI1571" s="3">
        <f>AE1571*Ferez!$D$20</f>
        <v>1.5064723261716448</v>
      </c>
    </row>
    <row r="1572" spans="1:35" x14ac:dyDescent="0.25">
      <c r="A1572" s="4">
        <v>2219</v>
      </c>
      <c r="B1572" s="21" t="s">
        <v>3522</v>
      </c>
      <c r="C1572" s="104">
        <v>6</v>
      </c>
      <c r="D1572" s="22" t="s">
        <v>3321</v>
      </c>
      <c r="E1572" s="100">
        <v>42719</v>
      </c>
      <c r="F1572" s="100">
        <v>44204</v>
      </c>
      <c r="G1572" s="105">
        <v>4.0999999999999996</v>
      </c>
      <c r="H1572" s="20" t="s">
        <v>3334</v>
      </c>
      <c r="I1572" s="20" t="s">
        <v>3339</v>
      </c>
      <c r="J1572" s="13">
        <v>4197</v>
      </c>
      <c r="K1572" t="s">
        <v>12</v>
      </c>
      <c r="L1572" t="s">
        <v>30</v>
      </c>
      <c r="M1572" s="20" t="str">
        <f t="shared" si="220"/>
        <v>S</v>
      </c>
      <c r="N1572" s="3">
        <v>8.1999999999999993</v>
      </c>
      <c r="O1572" s="23">
        <f t="shared" si="221"/>
        <v>6.46</v>
      </c>
      <c r="P1572" s="3">
        <v>26.4</v>
      </c>
      <c r="Q1572" s="3">
        <f>VLOOKUP(J1572,Aux_H_adj!$X$2:$Y$922,2,FALSE)</f>
        <v>16</v>
      </c>
      <c r="R1572" s="3">
        <f>VLOOKUP(J1572,Aux_H_adj!$X$2:$Z$922,3,FALSE)</f>
        <v>33.700000000000003</v>
      </c>
      <c r="S1572" s="3">
        <f t="shared" si="218"/>
        <v>8.403380995252073</v>
      </c>
      <c r="T1572" s="3">
        <v>70.5</v>
      </c>
      <c r="U1572" s="23">
        <f t="shared" si="222"/>
        <v>32.18</v>
      </c>
      <c r="V1572" s="3">
        <f t="shared" si="219"/>
        <v>10.243212137394384</v>
      </c>
      <c r="W1572" s="27">
        <f t="shared" si="223"/>
        <v>5.4999999999999997E-3</v>
      </c>
      <c r="X1572" s="27">
        <f t="shared" si="224"/>
        <v>8.2000000000000007E-3</v>
      </c>
      <c r="Y1572" s="3">
        <f>VLOOKUP(K1572,SSP!$B$2:$D$113,3,FALSE)</f>
        <v>0.7000000000000004</v>
      </c>
      <c r="Z1572" s="3">
        <f>EXP(Ferez!$B$8+Ferez!$B$9*LN(X1572)+Ferez!$B$10*LN(O1572)+Ferez!$B$11*LN(Y1572))</f>
        <v>18.701171709338425</v>
      </c>
      <c r="AA1572" s="3">
        <f>EXP(Ferez!$C$8+Ferez!$C$9*LN(Z1572))</f>
        <v>6.5848600892761118</v>
      </c>
      <c r="AB1572" s="3">
        <f>Ferez!$D$8+Ferez!$D$9*Z1572+Ferez!$D$10*AA1572</f>
        <v>2.1162344950683329</v>
      </c>
      <c r="AC1572" s="3">
        <f t="shared" si="225"/>
        <v>27.402266293682871</v>
      </c>
      <c r="AD1572" s="3">
        <f>AC1572*Ferez!$D$19</f>
        <v>13.701133146841435</v>
      </c>
      <c r="AE1572" s="3">
        <f>(AD1572/1000)*(10000/Ferez!$D$21)</f>
        <v>0.34252832867103589</v>
      </c>
      <c r="AF1572" s="3">
        <f t="shared" si="226"/>
        <v>20.817406204406758</v>
      </c>
      <c r="AG1572" s="3">
        <f>AF1572*Ferez!$D$19</f>
        <v>10.408703102203379</v>
      </c>
      <c r="AH1572" s="3">
        <f>(AG1572/1000)*(10000/Ferez!$D$21)</f>
        <v>0.26021757755508451</v>
      </c>
      <c r="AI1572" s="3">
        <f>AE1572*Ferez!$D$20</f>
        <v>1.2559372051271316</v>
      </c>
    </row>
    <row r="1573" spans="1:35" x14ac:dyDescent="0.25">
      <c r="A1573" s="4">
        <v>2208</v>
      </c>
      <c r="B1573" s="21" t="s">
        <v>3522</v>
      </c>
      <c r="C1573" s="104">
        <v>6</v>
      </c>
      <c r="D1573" s="22" t="s">
        <v>3321</v>
      </c>
      <c r="E1573" s="100">
        <v>42719</v>
      </c>
      <c r="F1573" s="100">
        <v>44204</v>
      </c>
      <c r="G1573" s="105">
        <v>4.0999999999999996</v>
      </c>
      <c r="H1573" s="20" t="s">
        <v>3324</v>
      </c>
      <c r="I1573" s="20" t="s">
        <v>3325</v>
      </c>
      <c r="J1573" s="13">
        <v>4198</v>
      </c>
      <c r="K1573" t="s">
        <v>110</v>
      </c>
      <c r="L1573" t="s">
        <v>109</v>
      </c>
      <c r="M1573" s="20" t="str">
        <f t="shared" si="220"/>
        <v>S</v>
      </c>
      <c r="N1573" s="3">
        <v>3.8</v>
      </c>
      <c r="O1573" s="23">
        <f t="shared" si="221"/>
        <v>3.8</v>
      </c>
      <c r="P1573" s="3">
        <v>11.5</v>
      </c>
      <c r="Q1573" s="3">
        <f>VLOOKUP(J1573,Aux_H_adj!$X$2:$Y$922,2,FALSE)</f>
        <v>11.5</v>
      </c>
      <c r="R1573" s="3">
        <f>VLOOKUP(J1573,Aux_H_adj!$X$2:$Z$922,3,FALSE)</f>
        <v>13.1</v>
      </c>
      <c r="S1573" s="3">
        <f t="shared" si="218"/>
        <v>3.6605636911135928</v>
      </c>
      <c r="T1573" s="3">
        <v>25.1</v>
      </c>
      <c r="U1573" s="23">
        <f t="shared" si="222"/>
        <v>14.02</v>
      </c>
      <c r="V1573" s="3">
        <f t="shared" si="219"/>
        <v>4.4627046042967455</v>
      </c>
      <c r="W1573" s="27">
        <f t="shared" si="223"/>
        <v>1.1000000000000001E-3</v>
      </c>
      <c r="X1573" s="27">
        <f t="shared" si="224"/>
        <v>1.6000000000000001E-3</v>
      </c>
      <c r="Y1573" s="3">
        <f>VLOOKUP(K1573,SSP!$B$2:$D$113,3,FALSE)</f>
        <v>0.34</v>
      </c>
      <c r="Z1573" s="3">
        <f>EXP(Ferez!$B$8+Ferez!$B$9*LN(X1573)+Ferez!$B$10*LN(O1573)+Ferez!$B$11*LN(Y1573))</f>
        <v>1.1457671444107427</v>
      </c>
      <c r="AA1573" s="3">
        <f>EXP(Ferez!$C$8+Ferez!$C$9*LN(Z1573))</f>
        <v>0.82928875133846269</v>
      </c>
      <c r="AB1573" s="3">
        <f>Ferez!$D$8+Ferez!$D$9*Z1573+Ferez!$D$10*AA1573</f>
        <v>0.4529895402935632</v>
      </c>
      <c r="AC1573" s="3">
        <f t="shared" si="225"/>
        <v>2.4280454360427686</v>
      </c>
      <c r="AD1573" s="3">
        <f>AC1573*Ferez!$D$19</f>
        <v>1.2140227180213843</v>
      </c>
      <c r="AE1573" s="3">
        <f>(AD1573/1000)*(10000/Ferez!$D$21)</f>
        <v>3.0350567950534608E-2</v>
      </c>
      <c r="AF1573" s="3">
        <f t="shared" si="226"/>
        <v>1.598756684704306</v>
      </c>
      <c r="AG1573" s="3">
        <f>AF1573*Ferez!$D$19</f>
        <v>0.79937834235215299</v>
      </c>
      <c r="AH1573" s="3">
        <f>(AG1573/1000)*(10000/Ferez!$D$21)</f>
        <v>1.9984458558803826E-2</v>
      </c>
      <c r="AI1573" s="3">
        <f>AE1573*Ferez!$D$20</f>
        <v>0.11128541581862689</v>
      </c>
    </row>
    <row r="1574" spans="1:35" x14ac:dyDescent="0.25">
      <c r="A1574" s="4">
        <v>2209</v>
      </c>
      <c r="B1574" s="21" t="s">
        <v>3522</v>
      </c>
      <c r="C1574" s="104">
        <v>6</v>
      </c>
      <c r="D1574" s="22" t="s">
        <v>3321</v>
      </c>
      <c r="E1574" s="100">
        <v>42719</v>
      </c>
      <c r="F1574" s="100">
        <v>44204</v>
      </c>
      <c r="G1574" s="105">
        <v>4.0999999999999996</v>
      </c>
      <c r="H1574" s="20" t="s">
        <v>3324</v>
      </c>
      <c r="I1574" s="20" t="s">
        <v>3326</v>
      </c>
      <c r="J1574" s="13">
        <v>4198</v>
      </c>
      <c r="K1574" t="s">
        <v>110</v>
      </c>
      <c r="L1574" t="s">
        <v>109</v>
      </c>
      <c r="M1574" s="20" t="str">
        <f t="shared" si="220"/>
        <v>S</v>
      </c>
      <c r="N1574" s="3">
        <v>3.8</v>
      </c>
      <c r="O1574" s="23">
        <f t="shared" si="221"/>
        <v>3.8</v>
      </c>
      <c r="P1574" s="3">
        <v>13.1</v>
      </c>
      <c r="Q1574" s="3">
        <f>VLOOKUP(J1574,Aux_H_adj!$X$2:$Y$922,2,FALSE)</f>
        <v>11.5</v>
      </c>
      <c r="R1574" s="3">
        <f>VLOOKUP(J1574,Aux_H_adj!$X$2:$Z$922,3,FALSE)</f>
        <v>13.1</v>
      </c>
      <c r="S1574" s="3">
        <f t="shared" si="218"/>
        <v>4.169859509007658</v>
      </c>
      <c r="T1574" s="3">
        <v>25.1</v>
      </c>
      <c r="U1574" s="23">
        <f t="shared" si="222"/>
        <v>15.97</v>
      </c>
      <c r="V1574" s="3">
        <f t="shared" si="219"/>
        <v>5.0834088823551378</v>
      </c>
      <c r="W1574" s="27">
        <f t="shared" si="223"/>
        <v>1.4E-3</v>
      </c>
      <c r="X1574" s="27">
        <f t="shared" si="224"/>
        <v>2E-3</v>
      </c>
      <c r="Y1574" s="3">
        <f>VLOOKUP(K1574,SSP!$B$2:$D$113,3,FALSE)</f>
        <v>0.34</v>
      </c>
      <c r="Z1574" s="3">
        <f>EXP(Ferez!$B$8+Ferez!$B$9*LN(X1574)+Ferez!$B$10*LN(O1574)+Ferez!$B$11*LN(Y1574))</f>
        <v>1.4147200615422115</v>
      </c>
      <c r="AA1574" s="3">
        <f>EXP(Ferez!$C$8+Ferez!$C$9*LN(Z1574))</f>
        <v>0.96973047687761049</v>
      </c>
      <c r="AB1574" s="3">
        <f>Ferez!$D$8+Ferez!$D$9*Z1574+Ferez!$D$10*AA1574</f>
        <v>0.47396455305391982</v>
      </c>
      <c r="AC1574" s="3">
        <f t="shared" si="225"/>
        <v>2.8584150914737414</v>
      </c>
      <c r="AD1574" s="3">
        <f>AC1574*Ferez!$D$19</f>
        <v>1.4292075457368707</v>
      </c>
      <c r="AE1574" s="3">
        <f>(AD1574/1000)*(10000/Ferez!$D$21)</f>
        <v>3.573018864342177E-2</v>
      </c>
      <c r="AF1574" s="3">
        <f t="shared" si="226"/>
        <v>1.8886846145961314</v>
      </c>
      <c r="AG1574" s="3">
        <f>AF1574*Ferez!$D$19</f>
        <v>0.94434230729806568</v>
      </c>
      <c r="AH1574" s="3">
        <f>(AG1574/1000)*(10000/Ferez!$D$21)</f>
        <v>2.3608557682451643E-2</v>
      </c>
      <c r="AI1574" s="3">
        <f>AE1574*Ferez!$D$20</f>
        <v>0.13101069169254648</v>
      </c>
    </row>
    <row r="1575" spans="1:35" x14ac:dyDescent="0.25">
      <c r="A1575" s="4">
        <v>2210</v>
      </c>
      <c r="B1575" s="21" t="s">
        <v>3522</v>
      </c>
      <c r="C1575" s="104">
        <v>6</v>
      </c>
      <c r="D1575" s="22" t="s">
        <v>3321</v>
      </c>
      <c r="E1575" s="100">
        <v>42719</v>
      </c>
      <c r="F1575" s="100">
        <v>44204</v>
      </c>
      <c r="G1575" s="105">
        <v>4.0999999999999996</v>
      </c>
      <c r="H1575" s="20" t="s">
        <v>3324</v>
      </c>
      <c r="I1575" s="20" t="s">
        <v>3327</v>
      </c>
      <c r="J1575" s="13">
        <v>4198</v>
      </c>
      <c r="K1575" t="s">
        <v>110</v>
      </c>
      <c r="L1575" t="s">
        <v>109</v>
      </c>
      <c r="M1575" s="20" t="str">
        <f t="shared" si="220"/>
        <v>S</v>
      </c>
      <c r="N1575" s="3">
        <v>3.8</v>
      </c>
      <c r="O1575" s="23">
        <f t="shared" si="221"/>
        <v>3.8</v>
      </c>
      <c r="P1575" s="3">
        <v>11.7</v>
      </c>
      <c r="Q1575" s="3">
        <f>VLOOKUP(J1575,Aux_H_adj!$X$2:$Y$922,2,FALSE)</f>
        <v>11.5</v>
      </c>
      <c r="R1575" s="3">
        <f>VLOOKUP(J1575,Aux_H_adj!$X$2:$Z$922,3,FALSE)</f>
        <v>13.1</v>
      </c>
      <c r="S1575" s="3">
        <f t="shared" si="218"/>
        <v>3.7242256683503507</v>
      </c>
      <c r="T1575" s="3">
        <v>25.1</v>
      </c>
      <c r="U1575" s="23">
        <f t="shared" si="222"/>
        <v>14.26</v>
      </c>
      <c r="V1575" s="3">
        <f t="shared" si="219"/>
        <v>4.5390989769808554</v>
      </c>
      <c r="W1575" s="27">
        <f t="shared" si="223"/>
        <v>1.1000000000000001E-3</v>
      </c>
      <c r="X1575" s="27">
        <f t="shared" si="224"/>
        <v>1.6000000000000001E-3</v>
      </c>
      <c r="Y1575" s="3">
        <f>VLOOKUP(K1575,SSP!$B$2:$D$113,3,FALSE)</f>
        <v>0.34</v>
      </c>
      <c r="Z1575" s="3">
        <f>EXP(Ferez!$B$8+Ferez!$B$9*LN(X1575)+Ferez!$B$10*LN(O1575)+Ferez!$B$11*LN(Y1575))</f>
        <v>1.1457671444107427</v>
      </c>
      <c r="AA1575" s="3">
        <f>EXP(Ferez!$C$8+Ferez!$C$9*LN(Z1575))</f>
        <v>0.82928875133846269</v>
      </c>
      <c r="AB1575" s="3">
        <f>Ferez!$D$8+Ferez!$D$9*Z1575+Ferez!$D$10*AA1575</f>
        <v>0.4529895402935632</v>
      </c>
      <c r="AC1575" s="3">
        <f t="shared" si="225"/>
        <v>2.4280454360427686</v>
      </c>
      <c r="AD1575" s="3">
        <f>AC1575*Ferez!$D$19</f>
        <v>1.2140227180213843</v>
      </c>
      <c r="AE1575" s="3">
        <f>(AD1575/1000)*(10000/Ferez!$D$21)</f>
        <v>3.0350567950534608E-2</v>
      </c>
      <c r="AF1575" s="3">
        <f t="shared" si="226"/>
        <v>1.598756684704306</v>
      </c>
      <c r="AG1575" s="3">
        <f>AF1575*Ferez!$D$19</f>
        <v>0.79937834235215299</v>
      </c>
      <c r="AH1575" s="3">
        <f>(AG1575/1000)*(10000/Ferez!$D$21)</f>
        <v>1.9984458558803826E-2</v>
      </c>
      <c r="AI1575" s="3">
        <f>AE1575*Ferez!$D$20</f>
        <v>0.11128541581862689</v>
      </c>
    </row>
    <row r="1576" spans="1:35" x14ac:dyDescent="0.25">
      <c r="A1576" s="4">
        <v>2211</v>
      </c>
      <c r="B1576" s="21" t="s">
        <v>3522</v>
      </c>
      <c r="C1576" s="104">
        <v>6</v>
      </c>
      <c r="D1576" s="22" t="s">
        <v>3321</v>
      </c>
      <c r="E1576" s="100">
        <v>42719</v>
      </c>
      <c r="F1576" s="100">
        <v>44204</v>
      </c>
      <c r="G1576" s="105">
        <v>4.0999999999999996</v>
      </c>
      <c r="H1576" s="20" t="s">
        <v>3328</v>
      </c>
      <c r="I1576" s="20" t="s">
        <v>3329</v>
      </c>
      <c r="J1576" s="13">
        <v>4199</v>
      </c>
      <c r="K1576" t="s">
        <v>110</v>
      </c>
      <c r="L1576" t="s">
        <v>109</v>
      </c>
      <c r="M1576" s="20" t="str">
        <f t="shared" si="220"/>
        <v>S</v>
      </c>
      <c r="N1576" s="3">
        <v>3.8</v>
      </c>
      <c r="O1576" s="23">
        <f t="shared" si="221"/>
        <v>3.8</v>
      </c>
      <c r="P1576" s="3">
        <v>12.4</v>
      </c>
      <c r="Q1576" s="3">
        <f>VLOOKUP(J1576,Aux_H_adj!$X$2:$Y$922,2,FALSE)</f>
        <v>9.6999999999999993</v>
      </c>
      <c r="R1576" s="3">
        <f>VLOOKUP(J1576,Aux_H_adj!$X$2:$Z$922,3,FALSE)</f>
        <v>12.4</v>
      </c>
      <c r="S1576" s="3">
        <f t="shared" si="218"/>
        <v>3.9470425886790048</v>
      </c>
      <c r="T1576" s="3">
        <v>32.700000000000003</v>
      </c>
      <c r="U1576" s="23">
        <f t="shared" si="222"/>
        <v>15.12</v>
      </c>
      <c r="V1576" s="3">
        <f t="shared" si="219"/>
        <v>4.8128454790989146</v>
      </c>
      <c r="W1576" s="27">
        <f t="shared" si="223"/>
        <v>1.1999999999999999E-3</v>
      </c>
      <c r="X1576" s="27">
        <f t="shared" si="224"/>
        <v>1.8E-3</v>
      </c>
      <c r="Y1576" s="3">
        <f>VLOOKUP(K1576,SSP!$B$2:$D$113,3,FALSE)</f>
        <v>0.34</v>
      </c>
      <c r="Z1576" s="3">
        <f>EXP(Ferez!$B$8+Ferez!$B$9*LN(X1576)+Ferez!$B$10*LN(O1576)+Ferez!$B$11*LN(Y1576))</f>
        <v>1.2806558243492254</v>
      </c>
      <c r="AA1576" s="3">
        <f>EXP(Ferez!$C$8+Ferez!$C$9*LN(Z1576))</f>
        <v>0.90067826877220181</v>
      </c>
      <c r="AB1576" s="3">
        <f>Ferez!$D$8+Ferez!$D$9*Z1576+Ferez!$D$10*AA1576</f>
        <v>0.46342699261965903</v>
      </c>
      <c r="AC1576" s="3">
        <f t="shared" si="225"/>
        <v>2.6447610857410861</v>
      </c>
      <c r="AD1576" s="3">
        <f>AC1576*Ferez!$D$19</f>
        <v>1.3223805428705431</v>
      </c>
      <c r="AE1576" s="3">
        <f>(AD1576/1000)*(10000/Ferez!$D$21)</f>
        <v>3.305951357176358E-2</v>
      </c>
      <c r="AF1576" s="3">
        <f t="shared" si="226"/>
        <v>1.7440828169688845</v>
      </c>
      <c r="AG1576" s="3">
        <f>AF1576*Ferez!$D$19</f>
        <v>0.87204140848444223</v>
      </c>
      <c r="AH1576" s="3">
        <f>(AG1576/1000)*(10000/Ferez!$D$21)</f>
        <v>2.1801035212111054E-2</v>
      </c>
      <c r="AI1576" s="3">
        <f>AE1576*Ferez!$D$20</f>
        <v>0.12121821642979978</v>
      </c>
    </row>
    <row r="1577" spans="1:35" x14ac:dyDescent="0.25">
      <c r="A1577" s="4">
        <v>2212</v>
      </c>
      <c r="B1577" s="21" t="s">
        <v>3522</v>
      </c>
      <c r="C1577" s="104">
        <v>6</v>
      </c>
      <c r="D1577" s="22" t="s">
        <v>3321</v>
      </c>
      <c r="E1577" s="100">
        <v>42719</v>
      </c>
      <c r="F1577" s="100">
        <v>44204</v>
      </c>
      <c r="G1577" s="105">
        <v>4.0999999999999996</v>
      </c>
      <c r="H1577" s="20" t="s">
        <v>3328</v>
      </c>
      <c r="I1577" s="20" t="s">
        <v>3330</v>
      </c>
      <c r="J1577" s="13">
        <v>4199</v>
      </c>
      <c r="K1577" t="s">
        <v>110</v>
      </c>
      <c r="L1577" t="s">
        <v>109</v>
      </c>
      <c r="M1577" s="20" t="str">
        <f t="shared" si="220"/>
        <v>S</v>
      </c>
      <c r="N1577" s="3">
        <v>3.8</v>
      </c>
      <c r="O1577" s="23">
        <f t="shared" si="221"/>
        <v>3.8</v>
      </c>
      <c r="P1577" s="3">
        <v>11.9</v>
      </c>
      <c r="Q1577" s="3">
        <f>VLOOKUP(J1577,Aux_H_adj!$X$2:$Y$922,2,FALSE)</f>
        <v>9.6999999999999993</v>
      </c>
      <c r="R1577" s="3">
        <f>VLOOKUP(J1577,Aux_H_adj!$X$2:$Z$922,3,FALSE)</f>
        <v>12.4</v>
      </c>
      <c r="S1577" s="3">
        <f t="shared" si="218"/>
        <v>3.7878876455871091</v>
      </c>
      <c r="T1577" s="3">
        <v>32.700000000000003</v>
      </c>
      <c r="U1577" s="23">
        <f t="shared" si="222"/>
        <v>14.51</v>
      </c>
      <c r="V1577" s="3">
        <f t="shared" si="219"/>
        <v>4.618676448526803</v>
      </c>
      <c r="W1577" s="27">
        <f t="shared" si="223"/>
        <v>1.1000000000000001E-3</v>
      </c>
      <c r="X1577" s="27">
        <f t="shared" si="224"/>
        <v>1.6999999999999999E-3</v>
      </c>
      <c r="Y1577" s="3">
        <f>VLOOKUP(K1577,SSP!$B$2:$D$113,3,FALSE)</f>
        <v>0.34</v>
      </c>
      <c r="Z1577" s="3">
        <f>EXP(Ferez!$B$8+Ferez!$B$9*LN(X1577)+Ferez!$B$10*LN(O1577)+Ferez!$B$11*LN(Y1577))</f>
        <v>1.2133207692551677</v>
      </c>
      <c r="AA1577" s="3">
        <f>EXP(Ferez!$C$8+Ferez!$C$9*LN(Z1577))</f>
        <v>0.86529749121603006</v>
      </c>
      <c r="AB1577" s="3">
        <f>Ferez!$D$8+Ferez!$D$9*Z1577+Ferez!$D$10*AA1577</f>
        <v>0.45819463813343209</v>
      </c>
      <c r="AC1577" s="3">
        <f t="shared" si="225"/>
        <v>2.5368128986046301</v>
      </c>
      <c r="AD1577" s="3">
        <f>AC1577*Ferez!$D$19</f>
        <v>1.2684064493023151</v>
      </c>
      <c r="AE1577" s="3">
        <f>(AD1577/1000)*(10000/Ferez!$D$21)</f>
        <v>3.1710161232557876E-2</v>
      </c>
      <c r="AF1577" s="3">
        <f t="shared" si="226"/>
        <v>1.6715154073885998</v>
      </c>
      <c r="AG1577" s="3">
        <f>AF1577*Ferez!$D$19</f>
        <v>0.83575770369429991</v>
      </c>
      <c r="AH1577" s="3">
        <f>(AG1577/1000)*(10000/Ferez!$D$21)</f>
        <v>2.0893942592357499E-2</v>
      </c>
      <c r="AI1577" s="3">
        <f>AE1577*Ferez!$D$20</f>
        <v>0.11627059118604555</v>
      </c>
    </row>
    <row r="1578" spans="1:35" x14ac:dyDescent="0.25">
      <c r="A1578" s="4">
        <v>2213</v>
      </c>
      <c r="B1578" s="21" t="s">
        <v>3522</v>
      </c>
      <c r="C1578" s="104">
        <v>6</v>
      </c>
      <c r="D1578" s="22" t="s">
        <v>3321</v>
      </c>
      <c r="E1578" s="100">
        <v>42719</v>
      </c>
      <c r="F1578" s="100">
        <v>44204</v>
      </c>
      <c r="G1578" s="105">
        <v>4.0999999999999996</v>
      </c>
      <c r="H1578" s="20" t="s">
        <v>3328</v>
      </c>
      <c r="I1578" s="20" t="s">
        <v>3331</v>
      </c>
      <c r="J1578" s="13">
        <v>4199</v>
      </c>
      <c r="K1578" t="s">
        <v>110</v>
      </c>
      <c r="L1578" t="s">
        <v>109</v>
      </c>
      <c r="M1578" s="20" t="str">
        <f t="shared" si="220"/>
        <v>S</v>
      </c>
      <c r="N1578" s="3">
        <v>3.8</v>
      </c>
      <c r="O1578" s="23">
        <f t="shared" si="221"/>
        <v>3.35</v>
      </c>
      <c r="P1578" s="3">
        <v>9.6999999999999993</v>
      </c>
      <c r="Q1578" s="3">
        <f>VLOOKUP(J1578,Aux_H_adj!$X$2:$Y$922,2,FALSE)</f>
        <v>9.6999999999999993</v>
      </c>
      <c r="R1578" s="3">
        <f>VLOOKUP(J1578,Aux_H_adj!$X$2:$Z$922,3,FALSE)</f>
        <v>12.4</v>
      </c>
      <c r="S1578" s="3">
        <f t="shared" si="218"/>
        <v>3.0876058959827692</v>
      </c>
      <c r="T1578" s="3">
        <v>32.700000000000003</v>
      </c>
      <c r="U1578" s="23">
        <f t="shared" si="222"/>
        <v>11.83</v>
      </c>
      <c r="V1578" s="3">
        <f t="shared" si="219"/>
        <v>3.7656059535542439</v>
      </c>
      <c r="W1578" s="27">
        <f t="shared" si="223"/>
        <v>6.9999999999999999E-4</v>
      </c>
      <c r="X1578" s="27">
        <f t="shared" si="224"/>
        <v>1.1000000000000001E-3</v>
      </c>
      <c r="Y1578" s="3">
        <f>VLOOKUP(K1578,SSP!$B$2:$D$113,3,FALSE)</f>
        <v>0.34</v>
      </c>
      <c r="Z1578" s="3">
        <f>EXP(Ferez!$B$8+Ferez!$B$9*LN(X1578)+Ferez!$B$10*LN(O1578)+Ferez!$B$11*LN(Y1578))</f>
        <v>0.71235934827504643</v>
      </c>
      <c r="AA1578" s="3">
        <f>EXP(Ferez!$C$8+Ferez!$C$9*LN(Z1578))</f>
        <v>0.58286129512809537</v>
      </c>
      <c r="AB1578" s="3">
        <f>Ferez!$D$8+Ferez!$D$9*Z1578+Ferez!$D$10*AA1578</f>
        <v>0.42092302256536906</v>
      </c>
      <c r="AC1578" s="3">
        <f t="shared" si="225"/>
        <v>1.716143665968511</v>
      </c>
      <c r="AD1578" s="3">
        <f>AC1578*Ferez!$D$19</f>
        <v>0.85807183298425549</v>
      </c>
      <c r="AE1578" s="3">
        <f>(AD1578/1000)*(10000/Ferez!$D$21)</f>
        <v>2.1451795824606389E-2</v>
      </c>
      <c r="AF1578" s="3">
        <f t="shared" si="226"/>
        <v>1.1332823708404156</v>
      </c>
      <c r="AG1578" s="3">
        <f>AF1578*Ferez!$D$19</f>
        <v>0.5666411854202078</v>
      </c>
      <c r="AH1578" s="3">
        <f>(AG1578/1000)*(10000/Ferez!$D$21)</f>
        <v>1.4166029635505195E-2</v>
      </c>
      <c r="AI1578" s="3">
        <f>AE1578*Ferez!$D$20</f>
        <v>7.8656584690223422E-2</v>
      </c>
    </row>
    <row r="1579" spans="1:35" x14ac:dyDescent="0.25">
      <c r="A1579" s="4">
        <v>2207</v>
      </c>
      <c r="B1579" s="21" t="s">
        <v>3522</v>
      </c>
      <c r="C1579" s="104">
        <v>6</v>
      </c>
      <c r="D1579" s="22" t="s">
        <v>3321</v>
      </c>
      <c r="E1579" s="100">
        <v>42719</v>
      </c>
      <c r="F1579" s="100">
        <v>44204</v>
      </c>
      <c r="G1579" s="105">
        <v>4.0999999999999996</v>
      </c>
      <c r="H1579" s="20" t="s">
        <v>3322</v>
      </c>
      <c r="I1579" s="20" t="s">
        <v>3323</v>
      </c>
      <c r="J1579" s="13">
        <v>4200</v>
      </c>
      <c r="K1579" t="s">
        <v>241</v>
      </c>
      <c r="L1579" t="s">
        <v>233</v>
      </c>
      <c r="M1579" s="20" t="str">
        <f t="shared" si="220"/>
        <v>N</v>
      </c>
      <c r="N1579" s="3">
        <v>6.5</v>
      </c>
      <c r="O1579" s="23">
        <f t="shared" si="221"/>
        <v>6.5</v>
      </c>
      <c r="P1579" s="3">
        <v>48.4</v>
      </c>
      <c r="Q1579" s="3">
        <f>VLOOKUP(J1579,Aux_H_adj!$X$2:$Y$922,2,FALSE)</f>
        <v>48.4</v>
      </c>
      <c r="R1579" s="3">
        <f>VLOOKUP(J1579,Aux_H_adj!$X$2:$Z$922,3,FALSE)</f>
        <v>48.4</v>
      </c>
      <c r="S1579" s="3">
        <f t="shared" si="218"/>
        <v>15.406198491295468</v>
      </c>
      <c r="T1579" s="3">
        <v>75.599999999999994</v>
      </c>
      <c r="U1579" s="23">
        <f t="shared" si="222"/>
        <v>75.599999999999994</v>
      </c>
      <c r="V1579" s="3">
        <f t="shared" si="219"/>
        <v>24.064227395494573</v>
      </c>
      <c r="W1579" s="27">
        <f t="shared" si="223"/>
        <v>1.8599999999999998E-2</v>
      </c>
      <c r="X1579" s="27">
        <f t="shared" si="224"/>
        <v>4.5499999999999999E-2</v>
      </c>
      <c r="Y1579" s="3">
        <f>VLOOKUP(K1579,SSP!$B$2:$D$113,3,FALSE)</f>
        <v>0.25</v>
      </c>
      <c r="Z1579" s="3">
        <f>EXP(Ferez!$B$8+Ferez!$B$9*LN(X1579)+Ferez!$B$10*LN(O1579)+Ferez!$B$11*LN(Y1579))</f>
        <v>33.157286357869616</v>
      </c>
      <c r="AA1579" s="3">
        <f>EXP(Ferez!$C$8+Ferez!$C$9*LN(Z1579))</f>
        <v>10.071218790898508</v>
      </c>
      <c r="AB1579" s="3">
        <f>Ferez!$D$8+Ferez!$D$9*Z1579+Ferez!$D$10*AA1579</f>
        <v>3.5938873107302713</v>
      </c>
      <c r="AC1579" s="3">
        <f t="shared" si="225"/>
        <v>46.822392459498396</v>
      </c>
      <c r="AD1579" s="3">
        <f>AC1579*Ferez!$D$19</f>
        <v>23.411196229749198</v>
      </c>
      <c r="AE1579" s="3">
        <f>(AD1579/1000)*(10000/Ferez!$D$21)</f>
        <v>0.5852799057437299</v>
      </c>
      <c r="AF1579" s="3">
        <f t="shared" si="226"/>
        <v>36.75117366859989</v>
      </c>
      <c r="AG1579" s="3">
        <f>AF1579*Ferez!$D$19</f>
        <v>18.375586834299945</v>
      </c>
      <c r="AH1579" s="3">
        <f>(AG1579/1000)*(10000/Ferez!$D$21)</f>
        <v>0.4593896708574986</v>
      </c>
      <c r="AI1579" s="3">
        <f>AE1579*Ferez!$D$20</f>
        <v>2.1460263210603427</v>
      </c>
    </row>
    <row r="1580" spans="1:35" x14ac:dyDescent="0.25">
      <c r="A1580" s="4">
        <v>1</v>
      </c>
      <c r="B1580" s="19" t="s">
        <v>3521</v>
      </c>
      <c r="C1580" s="104">
        <v>12</v>
      </c>
      <c r="D1580" s="20" t="s">
        <v>256</v>
      </c>
      <c r="E1580" s="100">
        <v>38487</v>
      </c>
      <c r="F1580" s="100">
        <v>44127</v>
      </c>
      <c r="G1580" s="105">
        <v>15.5</v>
      </c>
      <c r="H1580" s="20" t="s">
        <v>257</v>
      </c>
      <c r="I1580" s="20" t="s">
        <v>258</v>
      </c>
      <c r="J1580" s="13">
        <v>3173</v>
      </c>
      <c r="K1580" t="s">
        <v>51</v>
      </c>
      <c r="L1580" t="s">
        <v>50</v>
      </c>
      <c r="M1580" s="20" t="str">
        <f t="shared" si="220"/>
        <v>S</v>
      </c>
      <c r="N1580" s="3">
        <v>3.5</v>
      </c>
      <c r="O1580" s="23">
        <f t="shared" si="221"/>
        <v>3.5</v>
      </c>
      <c r="P1580" s="3">
        <v>9</v>
      </c>
      <c r="Q1580" s="3">
        <f>VLOOKUP(J1580,Aux_H_adj!$X$2:$Y$922,2,FALSE)</f>
        <v>6</v>
      </c>
      <c r="R1580" s="3">
        <f>VLOOKUP(J1580,Aux_H_adj!$X$2:$Z$922,3,FALSE)</f>
        <v>9</v>
      </c>
      <c r="S1580" s="3">
        <f t="shared" si="218"/>
        <v>2.8647889756541161</v>
      </c>
      <c r="T1580" s="3">
        <v>19.5</v>
      </c>
      <c r="U1580" s="23">
        <f t="shared" si="222"/>
        <v>10.97</v>
      </c>
      <c r="V1580" s="3">
        <f t="shared" si="219"/>
        <v>3.4918594514361838</v>
      </c>
      <c r="W1580" s="27">
        <f t="shared" si="223"/>
        <v>5.9999999999999995E-4</v>
      </c>
      <c r="X1580" s="27">
        <f t="shared" si="224"/>
        <v>1E-3</v>
      </c>
      <c r="Y1580" s="3">
        <f>VLOOKUP(K1580,SSP!$B$2:$D$113,3,FALSE)</f>
        <v>0.4900000000000001</v>
      </c>
      <c r="Z1580" s="3">
        <f>EXP(Ferez!$B$8+Ferez!$B$9*LN(X1580)+Ferez!$B$10*LN(O1580)+Ferez!$B$11*LN(Y1580))</f>
        <v>0.98654765169544079</v>
      </c>
      <c r="AA1580" s="3">
        <f>EXP(Ferez!$C$8+Ferez!$C$9*LN(Z1580))</f>
        <v>0.74215364935421124</v>
      </c>
      <c r="AB1580" s="3">
        <f>Ferez!$D$8+Ferez!$D$9*Z1580+Ferez!$D$10*AA1580</f>
        <v>0.44091673898773609</v>
      </c>
      <c r="AC1580" s="3">
        <f t="shared" si="225"/>
        <v>2.1696180400373879</v>
      </c>
      <c r="AD1580" s="3">
        <f>AC1580*Ferez!$D$19</f>
        <v>1.0848090200186939</v>
      </c>
      <c r="AE1580" s="3">
        <f>(AD1580/1000)*(10000/Ferez!$D$21)</f>
        <v>2.7120225500467346E-2</v>
      </c>
      <c r="AF1580" s="3">
        <f t="shared" si="226"/>
        <v>1.427464390683177</v>
      </c>
      <c r="AG1580" s="3">
        <f>AF1580*Ferez!$D$19</f>
        <v>0.71373219534158849</v>
      </c>
      <c r="AH1580" s="3">
        <f>(AG1580/1000)*(10000/Ferez!$D$21)</f>
        <v>1.7843304883539714E-2</v>
      </c>
      <c r="AI1580" s="3">
        <f>AE1580*Ferez!$D$20</f>
        <v>9.944082683504693E-2</v>
      </c>
    </row>
    <row r="1581" spans="1:35" x14ac:dyDescent="0.25">
      <c r="A1581" s="4">
        <v>2</v>
      </c>
      <c r="B1581" s="19" t="s">
        <v>3521</v>
      </c>
      <c r="C1581" s="104">
        <v>12</v>
      </c>
      <c r="D1581" s="20" t="s">
        <v>256</v>
      </c>
      <c r="E1581" s="100">
        <v>38487</v>
      </c>
      <c r="F1581" s="100">
        <v>44127</v>
      </c>
      <c r="G1581" s="105">
        <v>15.5</v>
      </c>
      <c r="H1581" s="20" t="s">
        <v>257</v>
      </c>
      <c r="I1581" s="20" t="s">
        <v>259</v>
      </c>
      <c r="J1581" s="13">
        <v>3173</v>
      </c>
      <c r="K1581" t="s">
        <v>51</v>
      </c>
      <c r="L1581" t="s">
        <v>50</v>
      </c>
      <c r="M1581" s="20" t="str">
        <f t="shared" si="220"/>
        <v>S</v>
      </c>
      <c r="N1581" s="3">
        <v>3.5</v>
      </c>
      <c r="O1581" s="23">
        <f t="shared" si="221"/>
        <v>1.85</v>
      </c>
      <c r="P1581" s="3">
        <v>6</v>
      </c>
      <c r="Q1581" s="3">
        <f>VLOOKUP(J1581,Aux_H_adj!$X$2:$Y$922,2,FALSE)</f>
        <v>6</v>
      </c>
      <c r="R1581" s="3">
        <f>VLOOKUP(J1581,Aux_H_adj!$X$2:$Z$922,3,FALSE)</f>
        <v>9</v>
      </c>
      <c r="S1581" s="3">
        <f t="shared" si="218"/>
        <v>1.909859317102744</v>
      </c>
      <c r="T1581" s="3">
        <v>19.5</v>
      </c>
      <c r="U1581" s="23">
        <f t="shared" si="222"/>
        <v>7.31</v>
      </c>
      <c r="V1581" s="3">
        <f t="shared" si="219"/>
        <v>2.3268452680035097</v>
      </c>
      <c r="W1581" s="27">
        <f t="shared" si="223"/>
        <v>2.9999999999999997E-4</v>
      </c>
      <c r="X1581" s="27">
        <f t="shared" si="224"/>
        <v>4.0000000000000002E-4</v>
      </c>
      <c r="Y1581" s="3">
        <f>VLOOKUP(K1581,SSP!$B$2:$D$113,3,FALSE)</f>
        <v>0.4900000000000001</v>
      </c>
      <c r="Z1581" s="3">
        <f>EXP(Ferez!$B$8+Ferez!$B$9*LN(X1581)+Ferez!$B$10*LN(O1581)+Ferez!$B$11*LN(Y1581))</f>
        <v>0.22483355862381074</v>
      </c>
      <c r="AA1581" s="3">
        <f>EXP(Ferez!$C$8+Ferez!$C$9*LN(Z1581))</f>
        <v>0.24771850536148188</v>
      </c>
      <c r="AB1581" s="3">
        <f>Ferez!$D$8+Ferez!$D$9*Z1581+Ferez!$D$10*AA1581</f>
        <v>0.38984848651404796</v>
      </c>
      <c r="AC1581" s="3">
        <f t="shared" si="225"/>
        <v>0.86240055049934061</v>
      </c>
      <c r="AD1581" s="3">
        <f>AC1581*Ferez!$D$19</f>
        <v>0.43120027524967031</v>
      </c>
      <c r="AE1581" s="3">
        <f>(AD1581/1000)*(10000/Ferez!$D$21)</f>
        <v>1.0780006881241757E-2</v>
      </c>
      <c r="AF1581" s="3">
        <f t="shared" si="226"/>
        <v>0.61468204513785873</v>
      </c>
      <c r="AG1581" s="3">
        <f>AF1581*Ferez!$D$19</f>
        <v>0.30734102256892937</v>
      </c>
      <c r="AH1581" s="3">
        <f>(AG1581/1000)*(10000/Ferez!$D$21)</f>
        <v>7.6835255642232333E-3</v>
      </c>
      <c r="AI1581" s="3">
        <f>AE1581*Ferez!$D$20</f>
        <v>3.9526691897886441E-2</v>
      </c>
    </row>
    <row r="1582" spans="1:35" x14ac:dyDescent="0.25">
      <c r="A1582" s="4">
        <v>3</v>
      </c>
      <c r="B1582" s="19" t="s">
        <v>3521</v>
      </c>
      <c r="C1582" s="104">
        <v>12</v>
      </c>
      <c r="D1582" s="20" t="s">
        <v>256</v>
      </c>
      <c r="E1582" s="100">
        <v>38487</v>
      </c>
      <c r="F1582" s="100">
        <v>44127</v>
      </c>
      <c r="G1582" s="105">
        <v>15.5</v>
      </c>
      <c r="H1582" s="20" t="s">
        <v>257</v>
      </c>
      <c r="I1582" s="20" t="s">
        <v>260</v>
      </c>
      <c r="J1582" s="13">
        <v>3173</v>
      </c>
      <c r="K1582" t="s">
        <v>51</v>
      </c>
      <c r="L1582" t="s">
        <v>50</v>
      </c>
      <c r="M1582" s="20" t="str">
        <f t="shared" si="220"/>
        <v>S</v>
      </c>
      <c r="N1582" s="3">
        <v>3.5</v>
      </c>
      <c r="O1582" s="23">
        <f t="shared" si="221"/>
        <v>2.2400000000000002</v>
      </c>
      <c r="P1582" s="3">
        <v>6.8</v>
      </c>
      <c r="Q1582" s="3">
        <f>VLOOKUP(J1582,Aux_H_adj!$X$2:$Y$922,2,FALSE)</f>
        <v>6</v>
      </c>
      <c r="R1582" s="3">
        <f>VLOOKUP(J1582,Aux_H_adj!$X$2:$Z$922,3,FALSE)</f>
        <v>9</v>
      </c>
      <c r="S1582" s="3">
        <f t="shared" si="218"/>
        <v>2.1645072260497766</v>
      </c>
      <c r="T1582" s="3">
        <v>19.5</v>
      </c>
      <c r="U1582" s="23">
        <f t="shared" si="222"/>
        <v>8.2899999999999991</v>
      </c>
      <c r="V1582" s="3">
        <f t="shared" si="219"/>
        <v>2.6387889564636247</v>
      </c>
      <c r="W1582" s="27">
        <f t="shared" si="223"/>
        <v>4.0000000000000002E-4</v>
      </c>
      <c r="X1582" s="27">
        <f t="shared" si="224"/>
        <v>5.0000000000000001E-4</v>
      </c>
      <c r="Y1582" s="3">
        <f>VLOOKUP(K1582,SSP!$B$2:$D$113,3,FALSE)</f>
        <v>0.4900000000000001</v>
      </c>
      <c r="Z1582" s="3">
        <f>EXP(Ferez!$B$8+Ferez!$B$9*LN(X1582)+Ferez!$B$10*LN(O1582)+Ferez!$B$11*LN(Y1582))</f>
        <v>0.33366499169196628</v>
      </c>
      <c r="AA1582" s="3">
        <f>EXP(Ferez!$C$8+Ferez!$C$9*LN(Z1582))</f>
        <v>0.33202351469188118</v>
      </c>
      <c r="AB1582" s="3">
        <f>Ferez!$D$8+Ferez!$D$9*Z1582+Ferez!$D$10*AA1582</f>
        <v>0.39596706319129477</v>
      </c>
      <c r="AC1582" s="3">
        <f t="shared" si="225"/>
        <v>1.0616555695751422</v>
      </c>
      <c r="AD1582" s="3">
        <f>AC1582*Ferez!$D$19</f>
        <v>0.53082778478757109</v>
      </c>
      <c r="AE1582" s="3">
        <f>(AD1582/1000)*(10000/Ferez!$D$21)</f>
        <v>1.3270694619689277E-2</v>
      </c>
      <c r="AF1582" s="3">
        <f t="shared" si="226"/>
        <v>0.72963205488326111</v>
      </c>
      <c r="AG1582" s="3">
        <f>AF1582*Ferez!$D$19</f>
        <v>0.36481602744163055</v>
      </c>
      <c r="AH1582" s="3">
        <f>(AG1582/1000)*(10000/Ferez!$D$21)</f>
        <v>9.1204006860407649E-3</v>
      </c>
      <c r="AI1582" s="3">
        <f>AE1582*Ferez!$D$20</f>
        <v>4.8659213605527343E-2</v>
      </c>
    </row>
    <row r="1583" spans="1:35" x14ac:dyDescent="0.25">
      <c r="A1583" s="4">
        <v>4</v>
      </c>
      <c r="B1583" s="19" t="s">
        <v>3521</v>
      </c>
      <c r="C1583" s="104">
        <v>12</v>
      </c>
      <c r="D1583" s="20" t="s">
        <v>256</v>
      </c>
      <c r="E1583" s="100">
        <v>38487</v>
      </c>
      <c r="F1583" s="100">
        <v>44127</v>
      </c>
      <c r="G1583" s="105">
        <v>15.5</v>
      </c>
      <c r="H1583" s="20" t="s">
        <v>261</v>
      </c>
      <c r="I1583" s="20" t="s">
        <v>262</v>
      </c>
      <c r="J1583" s="13">
        <v>3174</v>
      </c>
      <c r="K1583" t="s">
        <v>15</v>
      </c>
      <c r="L1583" t="s">
        <v>29</v>
      </c>
      <c r="M1583" s="20" t="str">
        <f t="shared" si="220"/>
        <v>S</v>
      </c>
      <c r="N1583" s="3">
        <v>4.0999999999999996</v>
      </c>
      <c r="O1583" s="23">
        <f t="shared" si="221"/>
        <v>3.85</v>
      </c>
      <c r="P1583" s="3">
        <v>11.4</v>
      </c>
      <c r="Q1583" s="3">
        <f>VLOOKUP(J1583,Aux_H_adj!$X$2:$Y$922,2,FALSE)</f>
        <v>6.5</v>
      </c>
      <c r="R1583" s="3">
        <f>VLOOKUP(J1583,Aux_H_adj!$X$2:$Z$922,3,FALSE)</f>
        <v>12</v>
      </c>
      <c r="S1583" s="3">
        <f t="shared" si="218"/>
        <v>3.6287327024952138</v>
      </c>
      <c r="T1583" s="3">
        <v>20.5</v>
      </c>
      <c r="U1583" s="23">
        <f t="shared" si="222"/>
        <v>13.9</v>
      </c>
      <c r="V1583" s="3">
        <f t="shared" si="219"/>
        <v>4.4245074179546906</v>
      </c>
      <c r="W1583" s="27">
        <f t="shared" si="223"/>
        <v>1E-3</v>
      </c>
      <c r="X1583" s="27">
        <f t="shared" si="224"/>
        <v>1.5E-3</v>
      </c>
      <c r="Y1583" s="3">
        <f>VLOOKUP(K1583,SSP!$B$2:$D$113,3,FALSE)</f>
        <v>0.69999999999999973</v>
      </c>
      <c r="Z1583" s="3">
        <f>EXP(Ferez!$B$8+Ferez!$B$9*LN(X1583)+Ferez!$B$10*LN(O1583)+Ferez!$B$11*LN(Y1583))</f>
        <v>2.2837780735721922</v>
      </c>
      <c r="AA1583" s="3">
        <f>EXP(Ferez!$C$8+Ferez!$C$9*LN(Z1583))</f>
        <v>1.3834659620163892</v>
      </c>
      <c r="AB1583" s="3">
        <f>Ferez!$D$8+Ferez!$D$9*Z1583+Ferez!$D$10*AA1583</f>
        <v>0.54519510558506223</v>
      </c>
      <c r="AC1583" s="3">
        <f t="shared" si="225"/>
        <v>4.2124391411736433</v>
      </c>
      <c r="AD1583" s="3">
        <f>AC1583*Ferez!$D$19</f>
        <v>2.1062195705868216</v>
      </c>
      <c r="AE1583" s="3">
        <f>(AD1583/1000)*(10000/Ferez!$D$21)</f>
        <v>5.2655489264670542E-2</v>
      </c>
      <c r="AF1583" s="3">
        <f t="shared" si="226"/>
        <v>2.8289731791572543</v>
      </c>
      <c r="AG1583" s="3">
        <f>AF1583*Ferez!$D$19</f>
        <v>1.4144865895786272</v>
      </c>
      <c r="AH1583" s="3">
        <f>(AG1583/1000)*(10000/Ferez!$D$21)</f>
        <v>3.5362164739465678E-2</v>
      </c>
      <c r="AI1583" s="3">
        <f>AE1583*Ferez!$D$20</f>
        <v>0.19307012730379197</v>
      </c>
    </row>
    <row r="1584" spans="1:35" x14ac:dyDescent="0.25">
      <c r="A1584" s="4">
        <v>5</v>
      </c>
      <c r="B1584" s="19" t="s">
        <v>3521</v>
      </c>
      <c r="C1584" s="104">
        <v>12</v>
      </c>
      <c r="D1584" s="20" t="s">
        <v>256</v>
      </c>
      <c r="E1584" s="100">
        <v>38487</v>
      </c>
      <c r="F1584" s="100">
        <v>44127</v>
      </c>
      <c r="G1584" s="105">
        <v>15.5</v>
      </c>
      <c r="H1584" s="20" t="s">
        <v>261</v>
      </c>
      <c r="I1584" s="20" t="s">
        <v>263</v>
      </c>
      <c r="J1584" s="13">
        <v>3174</v>
      </c>
      <c r="K1584" t="s">
        <v>15</v>
      </c>
      <c r="L1584" t="s">
        <v>29</v>
      </c>
      <c r="M1584" s="20" t="str">
        <f t="shared" si="220"/>
        <v>S</v>
      </c>
      <c r="N1584" s="3">
        <v>4.0999999999999996</v>
      </c>
      <c r="O1584" s="23">
        <f t="shared" si="221"/>
        <v>4.0999999999999996</v>
      </c>
      <c r="P1584" s="3">
        <v>12</v>
      </c>
      <c r="Q1584" s="3">
        <f>VLOOKUP(J1584,Aux_H_adj!$X$2:$Y$922,2,FALSE)</f>
        <v>6.5</v>
      </c>
      <c r="R1584" s="3">
        <f>VLOOKUP(J1584,Aux_H_adj!$X$2:$Z$922,3,FALSE)</f>
        <v>12</v>
      </c>
      <c r="S1584" s="3">
        <f t="shared" si="218"/>
        <v>3.8197186342054881</v>
      </c>
      <c r="T1584" s="3">
        <v>20.5</v>
      </c>
      <c r="U1584" s="23">
        <f t="shared" si="222"/>
        <v>14.63</v>
      </c>
      <c r="V1584" s="3">
        <f t="shared" si="219"/>
        <v>4.656873634868858</v>
      </c>
      <c r="W1584" s="27">
        <f t="shared" si="223"/>
        <v>1.1000000000000001E-3</v>
      </c>
      <c r="X1584" s="27">
        <f t="shared" si="224"/>
        <v>1.6999999999999999E-3</v>
      </c>
      <c r="Y1584" s="3">
        <f>VLOOKUP(K1584,SSP!$B$2:$D$113,3,FALSE)</f>
        <v>0.69999999999999973</v>
      </c>
      <c r="Z1584" s="3">
        <f>EXP(Ferez!$B$8+Ferez!$B$9*LN(X1584)+Ferez!$B$10*LN(O1584)+Ferez!$B$11*LN(Y1584))</f>
        <v>2.7307943495571312</v>
      </c>
      <c r="AA1584" s="3">
        <f>EXP(Ferez!$C$8+Ferez!$C$9*LN(Z1584))</f>
        <v>1.57968826190407</v>
      </c>
      <c r="AB1584" s="3">
        <f>Ferez!$D$8+Ferez!$D$9*Z1584+Ferez!$D$10*AA1584</f>
        <v>0.58326429099765387</v>
      </c>
      <c r="AC1584" s="3">
        <f t="shared" si="225"/>
        <v>4.8937469024588554</v>
      </c>
      <c r="AD1584" s="3">
        <f>AC1584*Ferez!$D$19</f>
        <v>2.4468734512294277</v>
      </c>
      <c r="AE1584" s="3">
        <f>(AD1584/1000)*(10000/Ferez!$D$21)</f>
        <v>6.1171836280735692E-2</v>
      </c>
      <c r="AF1584" s="3">
        <f t="shared" si="226"/>
        <v>3.3140586405547849</v>
      </c>
      <c r="AG1584" s="3">
        <f>AF1584*Ferez!$D$19</f>
        <v>1.6570293202773925</v>
      </c>
      <c r="AH1584" s="3">
        <f>(AG1584/1000)*(10000/Ferez!$D$21)</f>
        <v>4.1425733006934813E-2</v>
      </c>
      <c r="AI1584" s="3">
        <f>AE1584*Ferez!$D$20</f>
        <v>0.2242967330293642</v>
      </c>
    </row>
    <row r="1585" spans="1:35" x14ac:dyDescent="0.25">
      <c r="A1585" s="4">
        <v>6</v>
      </c>
      <c r="B1585" s="19" t="s">
        <v>3521</v>
      </c>
      <c r="C1585" s="104">
        <v>12</v>
      </c>
      <c r="D1585" s="20" t="s">
        <v>256</v>
      </c>
      <c r="E1585" s="100">
        <v>38487</v>
      </c>
      <c r="F1585" s="100">
        <v>44127</v>
      </c>
      <c r="G1585" s="105">
        <v>15.5</v>
      </c>
      <c r="H1585" s="20" t="s">
        <v>261</v>
      </c>
      <c r="I1585" s="20" t="s">
        <v>264</v>
      </c>
      <c r="J1585" s="13">
        <v>3174</v>
      </c>
      <c r="K1585" t="s">
        <v>15</v>
      </c>
      <c r="L1585" t="s">
        <v>29</v>
      </c>
      <c r="M1585" s="20" t="str">
        <f t="shared" si="220"/>
        <v>S</v>
      </c>
      <c r="N1585" s="3">
        <v>4.0999999999999996</v>
      </c>
      <c r="O1585" s="23">
        <f t="shared" si="221"/>
        <v>2.1</v>
      </c>
      <c r="P1585" s="3">
        <v>6.5</v>
      </c>
      <c r="Q1585" s="3">
        <f>VLOOKUP(J1585,Aux_H_adj!$X$2:$Y$922,2,FALSE)</f>
        <v>6.5</v>
      </c>
      <c r="R1585" s="3">
        <f>VLOOKUP(J1585,Aux_H_adj!$X$2:$Z$922,3,FALSE)</f>
        <v>12</v>
      </c>
      <c r="S1585" s="3">
        <f t="shared" si="218"/>
        <v>2.0690142601946393</v>
      </c>
      <c r="T1585" s="3">
        <v>20.5</v>
      </c>
      <c r="U1585" s="23">
        <f t="shared" si="222"/>
        <v>7.92</v>
      </c>
      <c r="V1585" s="3">
        <f t="shared" si="219"/>
        <v>2.5210142985756221</v>
      </c>
      <c r="W1585" s="27">
        <f t="shared" si="223"/>
        <v>2.9999999999999997E-4</v>
      </c>
      <c r="X1585" s="27">
        <f t="shared" si="224"/>
        <v>5.0000000000000001E-4</v>
      </c>
      <c r="Y1585" s="3">
        <f>VLOOKUP(K1585,SSP!$B$2:$D$113,3,FALSE)</f>
        <v>0.69999999999999973</v>
      </c>
      <c r="Z1585" s="3">
        <f>EXP(Ferez!$B$8+Ferez!$B$9*LN(X1585)+Ferez!$B$10*LN(O1585)+Ferez!$B$11*LN(Y1585))</f>
        <v>0.45154828617185838</v>
      </c>
      <c r="AA1585" s="3">
        <f>EXP(Ferez!$C$8+Ferez!$C$9*LN(Z1585))</f>
        <v>0.4155840958646323</v>
      </c>
      <c r="AB1585" s="3">
        <f>Ferez!$D$8+Ferez!$D$9*Z1585+Ferez!$D$10*AA1585</f>
        <v>0.40326329393655175</v>
      </c>
      <c r="AC1585" s="3">
        <f t="shared" si="225"/>
        <v>1.2703956759730424</v>
      </c>
      <c r="AD1585" s="3">
        <f>AC1585*Ferez!$D$19</f>
        <v>0.63519783798652119</v>
      </c>
      <c r="AE1585" s="3">
        <f>(AD1585/1000)*(10000/Ferez!$D$21)</f>
        <v>1.5879945949663032E-2</v>
      </c>
      <c r="AF1585" s="3">
        <f t="shared" si="226"/>
        <v>0.85481158010841019</v>
      </c>
      <c r="AG1585" s="3">
        <f>AF1585*Ferez!$D$19</f>
        <v>0.42740579005420509</v>
      </c>
      <c r="AH1585" s="3">
        <f>(AG1585/1000)*(10000/Ferez!$D$21)</f>
        <v>1.0685144751355128E-2</v>
      </c>
      <c r="AI1585" s="3">
        <f>AE1585*Ferez!$D$20</f>
        <v>5.8226468482097782E-2</v>
      </c>
    </row>
    <row r="1586" spans="1:35" x14ac:dyDescent="0.25">
      <c r="A1586" s="4">
        <v>7</v>
      </c>
      <c r="B1586" s="19" t="s">
        <v>3521</v>
      </c>
      <c r="C1586" s="104">
        <v>12</v>
      </c>
      <c r="D1586" s="20" t="s">
        <v>256</v>
      </c>
      <c r="E1586" s="100">
        <v>38487</v>
      </c>
      <c r="F1586" s="100">
        <v>44127</v>
      </c>
      <c r="G1586" s="105">
        <v>15.5</v>
      </c>
      <c r="H1586" s="20" t="s">
        <v>261</v>
      </c>
      <c r="I1586" s="20" t="s">
        <v>265</v>
      </c>
      <c r="J1586" s="13">
        <v>3174</v>
      </c>
      <c r="K1586" t="s">
        <v>15</v>
      </c>
      <c r="L1586" t="s">
        <v>29</v>
      </c>
      <c r="M1586" s="20" t="str">
        <f t="shared" si="220"/>
        <v>S</v>
      </c>
      <c r="N1586" s="3">
        <v>4.0999999999999996</v>
      </c>
      <c r="O1586" s="23">
        <f t="shared" si="221"/>
        <v>3.74</v>
      </c>
      <c r="P1586" s="3">
        <v>11</v>
      </c>
      <c r="Q1586" s="3">
        <f>VLOOKUP(J1586,Aux_H_adj!$X$2:$Y$922,2,FALSE)</f>
        <v>6.5</v>
      </c>
      <c r="R1586" s="3">
        <f>VLOOKUP(J1586,Aux_H_adj!$X$2:$Z$922,3,FALSE)</f>
        <v>12</v>
      </c>
      <c r="S1586" s="3">
        <f t="shared" si="218"/>
        <v>3.5014087480216975</v>
      </c>
      <c r="T1586" s="3">
        <v>20.5</v>
      </c>
      <c r="U1586" s="23">
        <f t="shared" si="222"/>
        <v>13.41</v>
      </c>
      <c r="V1586" s="3">
        <f t="shared" si="219"/>
        <v>4.2685355737246331</v>
      </c>
      <c r="W1586" s="27">
        <f t="shared" si="223"/>
        <v>1E-3</v>
      </c>
      <c r="X1586" s="27">
        <f t="shared" si="224"/>
        <v>1.4E-3</v>
      </c>
      <c r="Y1586" s="3">
        <f>VLOOKUP(K1586,SSP!$B$2:$D$113,3,FALSE)</f>
        <v>0.69999999999999973</v>
      </c>
      <c r="Z1586" s="3">
        <f>EXP(Ferez!$B$8+Ferez!$B$9*LN(X1586)+Ferez!$B$10*LN(O1586)+Ferez!$B$11*LN(Y1586))</f>
        <v>2.0808289548949563</v>
      </c>
      <c r="AA1586" s="3">
        <f>EXP(Ferez!$C$8+Ferez!$C$9*LN(Z1586))</f>
        <v>1.2911594962308397</v>
      </c>
      <c r="AB1586" s="3">
        <f>Ferez!$D$8+Ferez!$D$9*Z1586+Ferez!$D$10*AA1586</f>
        <v>0.52818899797660546</v>
      </c>
      <c r="AC1586" s="3">
        <f t="shared" si="225"/>
        <v>3.9001774491024017</v>
      </c>
      <c r="AD1586" s="3">
        <f>AC1586*Ferez!$D$19</f>
        <v>1.9500887245512009</v>
      </c>
      <c r="AE1586" s="3">
        <f>(AD1586/1000)*(10000/Ferez!$D$21)</f>
        <v>4.875221811378002E-2</v>
      </c>
      <c r="AF1586" s="3">
        <f t="shared" si="226"/>
        <v>2.6090179528715618</v>
      </c>
      <c r="AG1586" s="3">
        <f>AF1586*Ferez!$D$19</f>
        <v>1.3045089764357809</v>
      </c>
      <c r="AH1586" s="3">
        <f>(AG1586/1000)*(10000/Ferez!$D$21)</f>
        <v>3.2612724410894522E-2</v>
      </c>
      <c r="AI1586" s="3">
        <f>AE1586*Ferez!$D$20</f>
        <v>0.17875813308386007</v>
      </c>
    </row>
    <row r="1587" spans="1:35" x14ac:dyDescent="0.25">
      <c r="A1587" s="4">
        <v>8</v>
      </c>
      <c r="B1587" s="19" t="s">
        <v>3521</v>
      </c>
      <c r="C1587" s="104">
        <v>12</v>
      </c>
      <c r="D1587" s="20" t="s">
        <v>256</v>
      </c>
      <c r="E1587" s="100">
        <v>38487</v>
      </c>
      <c r="F1587" s="100">
        <v>44127</v>
      </c>
      <c r="G1587" s="105">
        <v>15.5</v>
      </c>
      <c r="H1587" s="20" t="s">
        <v>266</v>
      </c>
      <c r="I1587" s="20" t="s">
        <v>267</v>
      </c>
      <c r="J1587" s="13">
        <v>3175</v>
      </c>
      <c r="K1587" t="s">
        <v>13</v>
      </c>
      <c r="L1587" t="s">
        <v>192</v>
      </c>
      <c r="M1587" s="20" t="str">
        <f t="shared" si="220"/>
        <v>S</v>
      </c>
      <c r="N1587" s="3">
        <v>3.7</v>
      </c>
      <c r="O1587" s="23">
        <f t="shared" si="221"/>
        <v>3.7</v>
      </c>
      <c r="P1587" s="3">
        <v>8.5</v>
      </c>
      <c r="Q1587" s="3">
        <f>VLOOKUP(J1587,Aux_H_adj!$X$2:$Y$922,2,FALSE)</f>
        <v>7</v>
      </c>
      <c r="R1587" s="3">
        <f>VLOOKUP(J1587,Aux_H_adj!$X$2:$Z$922,3,FALSE)</f>
        <v>8.5</v>
      </c>
      <c r="S1587" s="3">
        <f t="shared" si="218"/>
        <v>2.7056340325622208</v>
      </c>
      <c r="T1587" s="3">
        <v>15.5</v>
      </c>
      <c r="U1587" s="23">
        <f t="shared" si="222"/>
        <v>10.36</v>
      </c>
      <c r="V1587" s="3">
        <f t="shared" si="219"/>
        <v>3.2976904208640714</v>
      </c>
      <c r="W1587" s="27">
        <f t="shared" si="223"/>
        <v>5.9999999999999995E-4</v>
      </c>
      <c r="X1587" s="27">
        <f t="shared" si="224"/>
        <v>8.9999999999999998E-4</v>
      </c>
      <c r="Y1587" s="3">
        <f>VLOOKUP(K1587,SSP!$B$2:$D$113,3,FALSE)</f>
        <v>0.81</v>
      </c>
      <c r="Z1587" s="3">
        <f>EXP(Ferez!$B$8+Ferez!$B$9*LN(X1587)+Ferez!$B$10*LN(O1587)+Ferez!$B$11*LN(Y1587))</f>
        <v>1.5747837664363782</v>
      </c>
      <c r="AA1587" s="3">
        <f>EXP(Ferez!$C$8+Ferez!$C$9*LN(Z1587))</f>
        <v>1.0500018346596822</v>
      </c>
      <c r="AB1587" s="3">
        <f>Ferez!$D$8+Ferez!$D$9*Z1587+Ferez!$D$10*AA1587</f>
        <v>0.48673299292498101</v>
      </c>
      <c r="AC1587" s="3">
        <f t="shared" si="225"/>
        <v>3.111518594021041</v>
      </c>
      <c r="AD1587" s="3">
        <f>AC1587*Ferez!$D$19</f>
        <v>1.5557592970105205</v>
      </c>
      <c r="AE1587" s="3">
        <f>(AD1587/1000)*(10000/Ferez!$D$21)</f>
        <v>3.8893982425263013E-2</v>
      </c>
      <c r="AF1587" s="3">
        <f t="shared" si="226"/>
        <v>2.0615167593613593</v>
      </c>
      <c r="AG1587" s="3">
        <f>AF1587*Ferez!$D$19</f>
        <v>1.0307583796806796</v>
      </c>
      <c r="AH1587" s="3">
        <f>(AG1587/1000)*(10000/Ferez!$D$21)</f>
        <v>2.5768959492016991E-2</v>
      </c>
      <c r="AI1587" s="3">
        <f>AE1587*Ferez!$D$20</f>
        <v>0.14261126889263104</v>
      </c>
    </row>
    <row r="1588" spans="1:35" x14ac:dyDescent="0.25">
      <c r="A1588" s="4">
        <v>9</v>
      </c>
      <c r="B1588" s="19" t="s">
        <v>3521</v>
      </c>
      <c r="C1588" s="104">
        <v>12</v>
      </c>
      <c r="D1588" s="20" t="s">
        <v>256</v>
      </c>
      <c r="E1588" s="100">
        <v>38487</v>
      </c>
      <c r="F1588" s="100">
        <v>44127</v>
      </c>
      <c r="G1588" s="105">
        <v>15.5</v>
      </c>
      <c r="H1588" s="20" t="s">
        <v>266</v>
      </c>
      <c r="I1588" s="20" t="s">
        <v>268</v>
      </c>
      <c r="J1588" s="13">
        <v>3175</v>
      </c>
      <c r="K1588" t="s">
        <v>13</v>
      </c>
      <c r="L1588" t="s">
        <v>192</v>
      </c>
      <c r="M1588" s="20" t="str">
        <f t="shared" si="220"/>
        <v>S</v>
      </c>
      <c r="N1588" s="3">
        <v>3.7</v>
      </c>
      <c r="O1588" s="23">
        <f t="shared" si="221"/>
        <v>2.33</v>
      </c>
      <c r="P1588" s="3">
        <v>7</v>
      </c>
      <c r="Q1588" s="3">
        <f>VLOOKUP(J1588,Aux_H_adj!$X$2:$Y$922,2,FALSE)</f>
        <v>7</v>
      </c>
      <c r="R1588" s="3">
        <f>VLOOKUP(J1588,Aux_H_adj!$X$2:$Z$922,3,FALSE)</f>
        <v>8.5</v>
      </c>
      <c r="S1588" s="3">
        <f t="shared" si="218"/>
        <v>2.228169203286535</v>
      </c>
      <c r="T1588" s="3">
        <v>7</v>
      </c>
      <c r="U1588" s="23">
        <f t="shared" si="222"/>
        <v>8.5299999999999994</v>
      </c>
      <c r="V1588" s="3">
        <f t="shared" si="219"/>
        <v>2.7151833291477345</v>
      </c>
      <c r="W1588" s="27">
        <f t="shared" si="223"/>
        <v>4.0000000000000002E-4</v>
      </c>
      <c r="X1588" s="27">
        <f t="shared" si="224"/>
        <v>5.9999999999999995E-4</v>
      </c>
      <c r="Y1588" s="3">
        <f>VLOOKUP(K1588,SSP!$B$2:$D$113,3,FALSE)</f>
        <v>0.81</v>
      </c>
      <c r="Z1588" s="3">
        <f>EXP(Ferez!$B$8+Ferez!$B$9*LN(X1588)+Ferez!$B$10*LN(O1588)+Ferez!$B$11*LN(Y1588))</f>
        <v>0.68820534401942213</v>
      </c>
      <c r="AA1588" s="3">
        <f>EXP(Ferez!$C$8+Ferez!$C$9*LN(Z1588))</f>
        <v>0.5681325861825206</v>
      </c>
      <c r="AB1588" s="3">
        <f>Ferez!$D$8+Ferez!$D$9*Z1588+Ferez!$D$10*AA1588</f>
        <v>0.41922174778717219</v>
      </c>
      <c r="AC1588" s="3">
        <f t="shared" si="225"/>
        <v>1.6755596779891151</v>
      </c>
      <c r="AD1588" s="3">
        <f>AC1588*Ferez!$D$19</f>
        <v>0.83777983899455755</v>
      </c>
      <c r="AE1588" s="3">
        <f>(AD1588/1000)*(10000/Ferez!$D$21)</f>
        <v>2.0944495974863937E-2</v>
      </c>
      <c r="AF1588" s="3">
        <f t="shared" si="226"/>
        <v>1.1074270918065943</v>
      </c>
      <c r="AG1588" s="3">
        <f>AF1588*Ferez!$D$19</f>
        <v>0.55371354590329713</v>
      </c>
      <c r="AH1588" s="3">
        <f>(AG1588/1000)*(10000/Ferez!$D$21)</f>
        <v>1.3842838647582428E-2</v>
      </c>
      <c r="AI1588" s="3">
        <f>AE1588*Ferez!$D$20</f>
        <v>7.6796485241167764E-2</v>
      </c>
    </row>
    <row r="1589" spans="1:35" x14ac:dyDescent="0.25">
      <c r="A1589" s="4">
        <v>10</v>
      </c>
      <c r="B1589" s="19" t="s">
        <v>3521</v>
      </c>
      <c r="C1589" s="104">
        <v>12</v>
      </c>
      <c r="D1589" s="20" t="s">
        <v>256</v>
      </c>
      <c r="E1589" s="100">
        <v>38487</v>
      </c>
      <c r="F1589" s="100">
        <v>44127</v>
      </c>
      <c r="G1589" s="105">
        <v>15.5</v>
      </c>
      <c r="H1589" s="20" t="s">
        <v>269</v>
      </c>
      <c r="I1589" s="20" t="s">
        <v>270</v>
      </c>
      <c r="J1589" s="13">
        <v>3176</v>
      </c>
      <c r="K1589" t="s">
        <v>12</v>
      </c>
      <c r="L1589" t="s">
        <v>30</v>
      </c>
      <c r="M1589" s="20" t="str">
        <f t="shared" si="220"/>
        <v>N</v>
      </c>
      <c r="N1589" s="3">
        <v>5</v>
      </c>
      <c r="O1589" s="23">
        <f t="shared" si="221"/>
        <v>5</v>
      </c>
      <c r="P1589" s="3">
        <v>29.6</v>
      </c>
      <c r="Q1589" s="3">
        <f>VLOOKUP(J1589,Aux_H_adj!$X$2:$Y$922,2,FALSE)</f>
        <v>29.6</v>
      </c>
      <c r="R1589" s="3">
        <f>VLOOKUP(J1589,Aux_H_adj!$X$2:$Z$922,3,FALSE)</f>
        <v>29.6</v>
      </c>
      <c r="S1589" s="3">
        <f t="shared" si="218"/>
        <v>9.4219726310402052</v>
      </c>
      <c r="T1589" s="3">
        <v>41</v>
      </c>
      <c r="U1589" s="23">
        <f t="shared" si="222"/>
        <v>41</v>
      </c>
      <c r="V1589" s="3">
        <f t="shared" si="219"/>
        <v>13.050705333535419</v>
      </c>
      <c r="W1589" s="27">
        <f t="shared" si="223"/>
        <v>7.0000000000000001E-3</v>
      </c>
      <c r="X1589" s="27">
        <f t="shared" si="224"/>
        <v>1.34E-2</v>
      </c>
      <c r="Y1589" s="3">
        <f>VLOOKUP(K1589,SSP!$B$2:$D$113,3,FALSE)</f>
        <v>0.7000000000000004</v>
      </c>
      <c r="Z1589" s="3">
        <f>EXP(Ferez!$B$8+Ferez!$B$9*LN(X1589)+Ferez!$B$10*LN(O1589)+Ferez!$B$11*LN(Y1589))</f>
        <v>23.250933568121862</v>
      </c>
      <c r="AA1589" s="3">
        <f>EXP(Ferez!$C$8+Ferez!$C$9*LN(Z1589))</f>
        <v>7.7395520471766401</v>
      </c>
      <c r="AB1589" s="3">
        <f>Ferez!$D$8+Ferez!$D$9*Z1589+Ferez!$D$10*AA1589</f>
        <v>2.5763431607071001</v>
      </c>
      <c r="AC1589" s="3">
        <f t="shared" si="225"/>
        <v>33.5668287760056</v>
      </c>
      <c r="AD1589" s="3">
        <f>AC1589*Ferez!$D$19</f>
        <v>16.7834143880028</v>
      </c>
      <c r="AE1589" s="3">
        <f>(AD1589/1000)*(10000/Ferez!$D$21)</f>
        <v>0.41958535970006999</v>
      </c>
      <c r="AF1589" s="3">
        <f t="shared" si="226"/>
        <v>25.827276728828963</v>
      </c>
      <c r="AG1589" s="3">
        <f>AF1589*Ferez!$D$19</f>
        <v>12.913638364414481</v>
      </c>
      <c r="AH1589" s="3">
        <f>(AG1589/1000)*(10000/Ferez!$D$21)</f>
        <v>0.32284095911036204</v>
      </c>
      <c r="AI1589" s="3">
        <f>AE1589*Ferez!$D$20</f>
        <v>1.53847965223359</v>
      </c>
    </row>
    <row r="1590" spans="1:35" x14ac:dyDescent="0.25">
      <c r="A1590" s="4">
        <v>11</v>
      </c>
      <c r="B1590" s="19" t="s">
        <v>3521</v>
      </c>
      <c r="C1590" s="104">
        <v>12</v>
      </c>
      <c r="D1590" s="20" t="s">
        <v>256</v>
      </c>
      <c r="E1590" s="100">
        <v>38487</v>
      </c>
      <c r="F1590" s="100">
        <v>44127</v>
      </c>
      <c r="G1590" s="105">
        <v>15.5</v>
      </c>
      <c r="H1590" s="20" t="s">
        <v>271</v>
      </c>
      <c r="I1590" s="20" t="s">
        <v>272</v>
      </c>
      <c r="J1590" s="13">
        <v>3177</v>
      </c>
      <c r="K1590" t="s">
        <v>127</v>
      </c>
      <c r="L1590" t="s">
        <v>126</v>
      </c>
      <c r="M1590" s="20" t="str">
        <f t="shared" si="220"/>
        <v>S</v>
      </c>
      <c r="N1590" s="3">
        <v>2.8</v>
      </c>
      <c r="O1590" s="23">
        <f t="shared" si="221"/>
        <v>2.8</v>
      </c>
      <c r="P1590" s="3">
        <v>11</v>
      </c>
      <c r="Q1590" s="3">
        <f>VLOOKUP(J1590,Aux_H_adj!$X$2:$Y$922,2,FALSE)</f>
        <v>9.5</v>
      </c>
      <c r="R1590" s="3">
        <f>VLOOKUP(J1590,Aux_H_adj!$X$2:$Z$922,3,FALSE)</f>
        <v>11</v>
      </c>
      <c r="S1590" s="3">
        <f t="shared" si="218"/>
        <v>3.5014087480216975</v>
      </c>
      <c r="T1590" s="3">
        <v>21.5</v>
      </c>
      <c r="U1590" s="23">
        <f t="shared" si="222"/>
        <v>13.41</v>
      </c>
      <c r="V1590" s="3">
        <f t="shared" si="219"/>
        <v>4.2685355737246331</v>
      </c>
      <c r="W1590" s="27">
        <f t="shared" si="223"/>
        <v>1E-3</v>
      </c>
      <c r="X1590" s="27">
        <f t="shared" si="224"/>
        <v>1.4E-3</v>
      </c>
      <c r="Y1590" s="3">
        <f>VLOOKUP(K1590,SSP!$B$2:$D$113,3,FALSE)</f>
        <v>0.61999999999999966</v>
      </c>
      <c r="Z1590" s="3">
        <f>EXP(Ferez!$B$8+Ferez!$B$9*LN(X1590)+Ferez!$B$10*LN(O1590)+Ferez!$B$11*LN(Y1590))</f>
        <v>1.391520462050639</v>
      </c>
      <c r="AA1590" s="3">
        <f>EXP(Ferez!$C$8+Ferez!$C$9*LN(Z1590))</f>
        <v>0.95790628174473624</v>
      </c>
      <c r="AB1590" s="3">
        <f>Ferez!$D$8+Ferez!$D$9*Z1590+Ferez!$D$10*AA1590</f>
        <v>0.47213025242481799</v>
      </c>
      <c r="AC1590" s="3">
        <f t="shared" si="225"/>
        <v>2.8215569962201932</v>
      </c>
      <c r="AD1590" s="3">
        <f>AC1590*Ferez!$D$19</f>
        <v>1.4107784981100966</v>
      </c>
      <c r="AE1590" s="3">
        <f>(AD1590/1000)*(10000/Ferez!$D$21)</f>
        <v>3.526946245275242E-2</v>
      </c>
      <c r="AF1590" s="3">
        <f t="shared" si="226"/>
        <v>1.8636507144754568</v>
      </c>
      <c r="AG1590" s="3">
        <f>AF1590*Ferez!$D$19</f>
        <v>0.93182535723772841</v>
      </c>
      <c r="AH1590" s="3">
        <f>(AG1590/1000)*(10000/Ferez!$D$21)</f>
        <v>2.3295633930943211E-2</v>
      </c>
      <c r="AI1590" s="3">
        <f>AE1590*Ferez!$D$20</f>
        <v>0.12932136232675887</v>
      </c>
    </row>
    <row r="1591" spans="1:35" x14ac:dyDescent="0.25">
      <c r="A1591" s="4">
        <v>12</v>
      </c>
      <c r="B1591" s="19" t="s">
        <v>3521</v>
      </c>
      <c r="C1591" s="104">
        <v>12</v>
      </c>
      <c r="D1591" s="20" t="s">
        <v>256</v>
      </c>
      <c r="E1591" s="100">
        <v>38487</v>
      </c>
      <c r="F1591" s="100">
        <v>44127</v>
      </c>
      <c r="G1591" s="105">
        <v>15.5</v>
      </c>
      <c r="H1591" s="20" t="s">
        <v>271</v>
      </c>
      <c r="I1591" s="20" t="s">
        <v>272</v>
      </c>
      <c r="J1591" s="13">
        <v>3177</v>
      </c>
      <c r="K1591" t="s">
        <v>127</v>
      </c>
      <c r="L1591" t="s">
        <v>126</v>
      </c>
      <c r="M1591" s="20" t="str">
        <f t="shared" si="220"/>
        <v>S</v>
      </c>
      <c r="N1591" s="3">
        <v>2.8</v>
      </c>
      <c r="O1591" s="23">
        <f t="shared" si="221"/>
        <v>2.8</v>
      </c>
      <c r="P1591" s="3">
        <v>9.5</v>
      </c>
      <c r="Q1591" s="3">
        <f>VLOOKUP(J1591,Aux_H_adj!$X$2:$Y$922,2,FALSE)</f>
        <v>9.5</v>
      </c>
      <c r="R1591" s="3">
        <f>VLOOKUP(J1591,Aux_H_adj!$X$2:$Z$922,3,FALSE)</f>
        <v>11</v>
      </c>
      <c r="S1591" s="3">
        <f t="shared" si="218"/>
        <v>3.0239439187460113</v>
      </c>
      <c r="T1591" s="3">
        <v>21.5</v>
      </c>
      <c r="U1591" s="23">
        <f t="shared" si="222"/>
        <v>11.58</v>
      </c>
      <c r="V1591" s="3">
        <f t="shared" si="219"/>
        <v>3.6860284820082962</v>
      </c>
      <c r="W1591" s="27">
        <f t="shared" si="223"/>
        <v>6.9999999999999999E-4</v>
      </c>
      <c r="X1591" s="27">
        <f t="shared" si="224"/>
        <v>1.1000000000000001E-3</v>
      </c>
      <c r="Y1591" s="3">
        <f>VLOOKUP(K1591,SSP!$B$2:$D$113,3,FALSE)</f>
        <v>0.61999999999999966</v>
      </c>
      <c r="Z1591" s="3">
        <f>EXP(Ferez!$B$8+Ferez!$B$9*LN(X1591)+Ferez!$B$10*LN(O1591)+Ferez!$B$11*LN(Y1591))</f>
        <v>1.1079520740677937</v>
      </c>
      <c r="AA1591" s="3">
        <f>EXP(Ferez!$C$8+Ferez!$C$9*LN(Z1591))</f>
        <v>0.80889336429561742</v>
      </c>
      <c r="AB1591" s="3">
        <f>Ferez!$D$8+Ferez!$D$9*Z1591+Ferez!$D$10*AA1591</f>
        <v>0.45009639876151109</v>
      </c>
      <c r="AC1591" s="3">
        <f t="shared" si="225"/>
        <v>2.3669418371249225</v>
      </c>
      <c r="AD1591" s="3">
        <f>AC1591*Ferez!$D$19</f>
        <v>1.1834709185624612</v>
      </c>
      <c r="AE1591" s="3">
        <f>(AD1591/1000)*(10000/Ferez!$D$21)</f>
        <v>2.9586772964061529E-2</v>
      </c>
      <c r="AF1591" s="3">
        <f t="shared" si="226"/>
        <v>1.5580484728293049</v>
      </c>
      <c r="AG1591" s="3">
        <f>AF1591*Ferez!$D$19</f>
        <v>0.77902423641465246</v>
      </c>
      <c r="AH1591" s="3">
        <f>(AG1591/1000)*(10000/Ferez!$D$21)</f>
        <v>1.947560591036631E-2</v>
      </c>
      <c r="AI1591" s="3">
        <f>AE1591*Ferez!$D$20</f>
        <v>0.10848483420155894</v>
      </c>
    </row>
    <row r="1592" spans="1:35" x14ac:dyDescent="0.25">
      <c r="A1592" s="4">
        <v>13</v>
      </c>
      <c r="B1592" s="19" t="s">
        <v>3521</v>
      </c>
      <c r="C1592" s="104">
        <v>12</v>
      </c>
      <c r="D1592" s="20" t="s">
        <v>256</v>
      </c>
      <c r="E1592" s="100">
        <v>38487</v>
      </c>
      <c r="F1592" s="100">
        <v>44127</v>
      </c>
      <c r="G1592" s="105">
        <v>15.5</v>
      </c>
      <c r="H1592" s="20" t="s">
        <v>273</v>
      </c>
      <c r="I1592" s="20" t="s">
        <v>274</v>
      </c>
      <c r="J1592" s="13">
        <v>3178</v>
      </c>
      <c r="K1592" t="s">
        <v>15</v>
      </c>
      <c r="L1592" t="s">
        <v>29</v>
      </c>
      <c r="M1592" s="20" t="str">
        <f t="shared" si="220"/>
        <v>N</v>
      </c>
      <c r="N1592" s="3">
        <v>4</v>
      </c>
      <c r="O1592" s="23">
        <f t="shared" si="221"/>
        <v>4</v>
      </c>
      <c r="P1592" s="3">
        <v>10</v>
      </c>
      <c r="Q1592" s="3">
        <f>VLOOKUP(J1592,Aux_H_adj!$X$2:$Y$922,2,FALSE)</f>
        <v>10</v>
      </c>
      <c r="R1592" s="3">
        <f>VLOOKUP(J1592,Aux_H_adj!$X$2:$Z$922,3,FALSE)</f>
        <v>10</v>
      </c>
      <c r="S1592" s="3">
        <f t="shared" si="218"/>
        <v>3.183098861837907</v>
      </c>
      <c r="T1592" s="3">
        <v>12</v>
      </c>
      <c r="U1592" s="23">
        <f t="shared" si="222"/>
        <v>12</v>
      </c>
      <c r="V1592" s="3">
        <f t="shared" si="219"/>
        <v>3.8197186342054881</v>
      </c>
      <c r="W1592" s="27">
        <f t="shared" si="223"/>
        <v>8.0000000000000004E-4</v>
      </c>
      <c r="X1592" s="27">
        <f t="shared" si="224"/>
        <v>1.1000000000000001E-3</v>
      </c>
      <c r="Y1592" s="3">
        <f>VLOOKUP(K1592,SSP!$B$2:$D$113,3,FALSE)</f>
        <v>0.69999999999999973</v>
      </c>
      <c r="Z1592" s="3">
        <f>EXP(Ferez!$B$8+Ferez!$B$9*LN(X1592)+Ferez!$B$10*LN(O1592)+Ferez!$B$11*LN(Y1592))</f>
        <v>1.7673864490841673</v>
      </c>
      <c r="AA1592" s="3">
        <f>EXP(Ferez!$C$8+Ferez!$C$9*LN(Z1592))</f>
        <v>1.1438540482921331</v>
      </c>
      <c r="AB1592" s="3">
        <f>Ferez!$D$8+Ferez!$D$9*Z1592+Ferez!$D$10*AA1592</f>
        <v>0.50233311105809564</v>
      </c>
      <c r="AC1592" s="3">
        <f t="shared" si="225"/>
        <v>3.4135736084343962</v>
      </c>
      <c r="AD1592" s="3">
        <f>AC1592*Ferez!$D$19</f>
        <v>1.7067868042171981</v>
      </c>
      <c r="AE1592" s="3">
        <f>(AD1592/1000)*(10000/Ferez!$D$21)</f>
        <v>4.2669670105429949E-2</v>
      </c>
      <c r="AF1592" s="3">
        <f t="shared" si="226"/>
        <v>2.2697195601422631</v>
      </c>
      <c r="AG1592" s="3">
        <f>AF1592*Ferez!$D$19</f>
        <v>1.1348597800711315</v>
      </c>
      <c r="AH1592" s="3">
        <f>(AG1592/1000)*(10000/Ferez!$D$21)</f>
        <v>2.837149450177829E-2</v>
      </c>
      <c r="AI1592" s="3">
        <f>AE1592*Ferez!$D$20</f>
        <v>0.15645545705324315</v>
      </c>
    </row>
    <row r="1593" spans="1:35" x14ac:dyDescent="0.25">
      <c r="A1593" s="4">
        <v>14</v>
      </c>
      <c r="B1593" s="19" t="s">
        <v>3521</v>
      </c>
      <c r="C1593" s="104">
        <v>12</v>
      </c>
      <c r="D1593" s="20" t="s">
        <v>256</v>
      </c>
      <c r="E1593" s="100">
        <v>38487</v>
      </c>
      <c r="F1593" s="100">
        <v>44127</v>
      </c>
      <c r="G1593" s="105">
        <v>15.5</v>
      </c>
      <c r="H1593" s="20" t="s">
        <v>275</v>
      </c>
      <c r="I1593" s="20" t="s">
        <v>276</v>
      </c>
      <c r="J1593" s="13">
        <v>3179</v>
      </c>
      <c r="K1593" t="s">
        <v>14</v>
      </c>
      <c r="L1593" t="s">
        <v>235</v>
      </c>
      <c r="M1593" s="20" t="str">
        <f t="shared" si="220"/>
        <v>N</v>
      </c>
      <c r="N1593" s="3">
        <v>3.8</v>
      </c>
      <c r="O1593" s="23">
        <f t="shared" si="221"/>
        <v>3.8</v>
      </c>
      <c r="P1593" s="3">
        <v>11</v>
      </c>
      <c r="Q1593" s="3">
        <f>VLOOKUP(J1593,Aux_H_adj!$X$2:$Y$922,2,FALSE)</f>
        <v>11</v>
      </c>
      <c r="R1593" s="3">
        <f>VLOOKUP(J1593,Aux_H_adj!$X$2:$Z$922,3,FALSE)</f>
        <v>11</v>
      </c>
      <c r="S1593" s="3">
        <f t="shared" si="218"/>
        <v>3.5014087480216975</v>
      </c>
      <c r="T1593" s="3">
        <v>25.5</v>
      </c>
      <c r="U1593" s="23">
        <f t="shared" si="222"/>
        <v>25.5</v>
      </c>
      <c r="V1593" s="3">
        <f t="shared" si="219"/>
        <v>8.1169020976866619</v>
      </c>
      <c r="W1593" s="27">
        <f t="shared" si="223"/>
        <v>1E-3</v>
      </c>
      <c r="X1593" s="27">
        <f t="shared" si="224"/>
        <v>5.1999999999999998E-3</v>
      </c>
      <c r="Y1593" s="3">
        <f>VLOOKUP(K1593,SSP!$B$2:$D$113,3,FALSE)</f>
        <v>0.4900000000000001</v>
      </c>
      <c r="Z1593" s="3">
        <f>EXP(Ferez!$B$8+Ferez!$B$9*LN(X1593)+Ferez!$B$10*LN(O1593)+Ferez!$B$11*LN(Y1593))</f>
        <v>5.0703471927209831</v>
      </c>
      <c r="AA1593" s="3">
        <f>EXP(Ferez!$C$8+Ferez!$C$9*LN(Z1593))</f>
        <v>2.500200665053165</v>
      </c>
      <c r="AB1593" s="3">
        <f>Ferez!$D$8+Ferez!$D$9*Z1593+Ferez!$D$10*AA1593</f>
        <v>0.79168610683572416</v>
      </c>
      <c r="AC1593" s="3">
        <f t="shared" si="225"/>
        <v>8.3622339646098727</v>
      </c>
      <c r="AD1593" s="3">
        <f>AC1593*Ferez!$D$19</f>
        <v>4.1811169823049363</v>
      </c>
      <c r="AE1593" s="3">
        <f>(AD1593/1000)*(10000/Ferez!$D$21)</f>
        <v>0.10452792455762341</v>
      </c>
      <c r="AF1593" s="3">
        <f t="shared" si="226"/>
        <v>5.8620332995567068</v>
      </c>
      <c r="AG1593" s="3">
        <f>AF1593*Ferez!$D$19</f>
        <v>2.9310166497783534</v>
      </c>
      <c r="AH1593" s="3">
        <f>(AG1593/1000)*(10000/Ferez!$D$21)</f>
        <v>7.3275416244458838E-2</v>
      </c>
      <c r="AI1593" s="3">
        <f>AE1593*Ferez!$D$20</f>
        <v>0.38326905671128586</v>
      </c>
    </row>
    <row r="1594" spans="1:35" x14ac:dyDescent="0.25">
      <c r="A1594" s="4">
        <v>15</v>
      </c>
      <c r="B1594" s="19" t="s">
        <v>3521</v>
      </c>
      <c r="C1594" s="104">
        <v>12</v>
      </c>
      <c r="D1594" s="20" t="s">
        <v>256</v>
      </c>
      <c r="E1594" s="100">
        <v>38487</v>
      </c>
      <c r="F1594" s="100">
        <v>44127</v>
      </c>
      <c r="G1594" s="105">
        <v>15.5</v>
      </c>
      <c r="H1594" s="20" t="s">
        <v>277</v>
      </c>
      <c r="I1594" s="20" t="s">
        <v>278</v>
      </c>
      <c r="J1594" s="13">
        <v>3180</v>
      </c>
      <c r="K1594" t="s">
        <v>38</v>
      </c>
      <c r="L1594" t="s">
        <v>37</v>
      </c>
      <c r="M1594" s="20" t="str">
        <f t="shared" si="220"/>
        <v>N</v>
      </c>
      <c r="N1594" s="3">
        <v>10</v>
      </c>
      <c r="O1594" s="23">
        <f t="shared" si="221"/>
        <v>10</v>
      </c>
      <c r="P1594" s="3">
        <v>94.2</v>
      </c>
      <c r="Q1594" s="3">
        <f>VLOOKUP(J1594,Aux_H_adj!$X$2:$Y$922,2,FALSE)</f>
        <v>94.2</v>
      </c>
      <c r="R1594" s="3">
        <f>VLOOKUP(J1594,Aux_H_adj!$X$2:$Z$922,3,FALSE)</f>
        <v>94.2</v>
      </c>
      <c r="S1594" s="3">
        <f t="shared" si="218"/>
        <v>29.984791278513082</v>
      </c>
      <c r="T1594" s="3">
        <v>112</v>
      </c>
      <c r="U1594" s="23">
        <f t="shared" si="222"/>
        <v>112</v>
      </c>
      <c r="V1594" s="3">
        <f t="shared" si="219"/>
        <v>35.65070725258456</v>
      </c>
      <c r="W1594" s="27">
        <f t="shared" si="223"/>
        <v>7.0599999999999996E-2</v>
      </c>
      <c r="X1594" s="27">
        <f t="shared" si="224"/>
        <v>9.98E-2</v>
      </c>
      <c r="Y1594" s="3">
        <f>VLOOKUP(K1594,SSP!$B$2:$D$113,3,FALSE)</f>
        <v>0.57999999999999996</v>
      </c>
      <c r="Z1594" s="3">
        <f>EXP(Ferez!$B$8+Ferez!$B$9*LN(X1594)+Ferez!$B$10*LN(O1594)+Ferez!$B$11*LN(Y1594))</f>
        <v>249.11493920093741</v>
      </c>
      <c r="AA1594" s="3">
        <f>EXP(Ferez!$C$8+Ferez!$C$9*LN(Z1594))</f>
        <v>44.969160936058088</v>
      </c>
      <c r="AB1594" s="3">
        <f>Ferez!$D$8+Ferez!$D$9*Z1594+Ferez!$D$10*AA1594</f>
        <v>27.149937615200383</v>
      </c>
      <c r="AC1594" s="3">
        <f t="shared" si="225"/>
        <v>321.23403775219589</v>
      </c>
      <c r="AD1594" s="3">
        <f>AC1594*Ferez!$D$19</f>
        <v>160.61701887609794</v>
      </c>
      <c r="AE1594" s="3">
        <f>(AD1594/1000)*(10000/Ferez!$D$21)</f>
        <v>4.0154254719024483</v>
      </c>
      <c r="AF1594" s="3">
        <f t="shared" si="226"/>
        <v>276.26487681613781</v>
      </c>
      <c r="AG1594" s="3">
        <f>AF1594*Ferez!$D$19</f>
        <v>138.13243840806891</v>
      </c>
      <c r="AH1594" s="3">
        <f>(AG1594/1000)*(10000/Ferez!$D$21)</f>
        <v>3.4533109602017227</v>
      </c>
      <c r="AI1594" s="3">
        <f>AE1594*Ferez!$D$20</f>
        <v>14.723226730308976</v>
      </c>
    </row>
    <row r="1595" spans="1:35" x14ac:dyDescent="0.25">
      <c r="A1595" s="4">
        <v>16</v>
      </c>
      <c r="B1595" s="19" t="s">
        <v>3521</v>
      </c>
      <c r="C1595" s="104">
        <v>12</v>
      </c>
      <c r="D1595" s="20" t="s">
        <v>256</v>
      </c>
      <c r="E1595" s="100">
        <v>38487</v>
      </c>
      <c r="F1595" s="100">
        <v>44127</v>
      </c>
      <c r="G1595" s="105">
        <v>15.5</v>
      </c>
      <c r="H1595" s="20" t="s">
        <v>279</v>
      </c>
      <c r="I1595" s="20" t="s">
        <v>280</v>
      </c>
      <c r="J1595" s="13">
        <v>3181</v>
      </c>
      <c r="K1595" t="s">
        <v>14</v>
      </c>
      <c r="L1595" t="s">
        <v>235</v>
      </c>
      <c r="M1595" s="20" t="str">
        <f t="shared" si="220"/>
        <v>N</v>
      </c>
      <c r="N1595" s="3">
        <v>5</v>
      </c>
      <c r="O1595" s="23">
        <f t="shared" si="221"/>
        <v>5</v>
      </c>
      <c r="P1595" s="3">
        <v>42.5</v>
      </c>
      <c r="Q1595" s="3">
        <f>VLOOKUP(J1595,Aux_H_adj!$X$2:$Y$922,2,FALSE)</f>
        <v>42.5</v>
      </c>
      <c r="R1595" s="3">
        <f>VLOOKUP(J1595,Aux_H_adj!$X$2:$Z$922,3,FALSE)</f>
        <v>42.5</v>
      </c>
      <c r="S1595" s="3">
        <f t="shared" si="218"/>
        <v>13.528170162811104</v>
      </c>
      <c r="T1595" s="3">
        <v>49</v>
      </c>
      <c r="U1595" s="23">
        <f t="shared" si="222"/>
        <v>49</v>
      </c>
      <c r="V1595" s="3">
        <f t="shared" si="219"/>
        <v>15.597184423005743</v>
      </c>
      <c r="W1595" s="27">
        <f t="shared" si="223"/>
        <v>1.44E-2</v>
      </c>
      <c r="X1595" s="27">
        <f t="shared" si="224"/>
        <v>1.9099999999999999E-2</v>
      </c>
      <c r="Y1595" s="3">
        <f>VLOOKUP(K1595,SSP!$B$2:$D$113,3,FALSE)</f>
        <v>0.4900000000000001</v>
      </c>
      <c r="Z1595" s="3">
        <f>EXP(Ferez!$B$8+Ferez!$B$9*LN(X1595)+Ferez!$B$10*LN(O1595)+Ferez!$B$11*LN(Y1595))</f>
        <v>22.571027228189717</v>
      </c>
      <c r="AA1595" s="3">
        <f>EXP(Ferez!$C$8+Ferez!$C$9*LN(Z1595))</f>
        <v>7.5709873650069373</v>
      </c>
      <c r="AB1595" s="3">
        <f>Ferez!$D$8+Ferez!$D$9*Z1595+Ferez!$D$10*AA1595</f>
        <v>2.5072415287287186</v>
      </c>
      <c r="AC1595" s="3">
        <f t="shared" si="225"/>
        <v>32.649256121925376</v>
      </c>
      <c r="AD1595" s="3">
        <f>AC1595*Ferez!$D$19</f>
        <v>16.324628060962688</v>
      </c>
      <c r="AE1595" s="3">
        <f>(AD1595/1000)*(10000/Ferez!$D$21)</f>
        <v>0.40811570152406718</v>
      </c>
      <c r="AF1595" s="3">
        <f t="shared" si="226"/>
        <v>25.078268756918437</v>
      </c>
      <c r="AG1595" s="3">
        <f>AF1595*Ferez!$D$19</f>
        <v>12.539134378459218</v>
      </c>
      <c r="AH1595" s="3">
        <f>(AG1595/1000)*(10000/Ferez!$D$21)</f>
        <v>0.3134783594614805</v>
      </c>
      <c r="AI1595" s="3">
        <f>AE1595*Ferez!$D$20</f>
        <v>1.4964242389215796</v>
      </c>
    </row>
    <row r="1596" spans="1:35" x14ac:dyDescent="0.25">
      <c r="A1596" s="4">
        <v>17</v>
      </c>
      <c r="B1596" s="19" t="s">
        <v>3521</v>
      </c>
      <c r="C1596" s="104">
        <v>12</v>
      </c>
      <c r="D1596" s="20" t="s">
        <v>256</v>
      </c>
      <c r="E1596" s="100">
        <v>38487</v>
      </c>
      <c r="F1596" s="100">
        <v>44127</v>
      </c>
      <c r="G1596" s="105">
        <v>15.5</v>
      </c>
      <c r="H1596" s="20" t="s">
        <v>281</v>
      </c>
      <c r="I1596" s="20" t="s">
        <v>282</v>
      </c>
      <c r="J1596" s="13">
        <v>3183</v>
      </c>
      <c r="K1596" t="s">
        <v>127</v>
      </c>
      <c r="L1596" t="s">
        <v>126</v>
      </c>
      <c r="M1596" s="20" t="str">
        <f t="shared" si="220"/>
        <v>N</v>
      </c>
      <c r="N1596" s="3">
        <v>7</v>
      </c>
      <c r="O1596" s="23">
        <f t="shared" si="221"/>
        <v>7</v>
      </c>
      <c r="P1596" s="3">
        <v>31.6</v>
      </c>
      <c r="Q1596" s="3">
        <f>VLOOKUP(J1596,Aux_H_adj!$X$2:$Y$922,2,FALSE)</f>
        <v>31.6</v>
      </c>
      <c r="R1596" s="3">
        <f>VLOOKUP(J1596,Aux_H_adj!$X$2:$Z$922,3,FALSE)</f>
        <v>31.6</v>
      </c>
      <c r="S1596" s="3">
        <f t="shared" si="218"/>
        <v>10.058592403407786</v>
      </c>
      <c r="T1596" s="3">
        <v>39.6</v>
      </c>
      <c r="U1596" s="23">
        <f t="shared" si="222"/>
        <v>39.6</v>
      </c>
      <c r="V1596" s="3">
        <f t="shared" si="219"/>
        <v>12.605071492878112</v>
      </c>
      <c r="W1596" s="27">
        <f t="shared" si="223"/>
        <v>7.9000000000000008E-3</v>
      </c>
      <c r="X1596" s="27">
        <f t="shared" si="224"/>
        <v>1.2500000000000001E-2</v>
      </c>
      <c r="Y1596" s="3">
        <f>VLOOKUP(K1596,SSP!$B$2:$D$113,3,FALSE)</f>
        <v>0.61999999999999966</v>
      </c>
      <c r="Z1596" s="3">
        <f>EXP(Ferez!$B$8+Ferez!$B$9*LN(X1596)+Ferez!$B$10*LN(O1596)+Ferez!$B$11*LN(Y1596))</f>
        <v>26.578404011320814</v>
      </c>
      <c r="AA1596" s="3">
        <f>EXP(Ferez!$C$8+Ferez!$C$9*LN(Z1596))</f>
        <v>8.547040306575866</v>
      </c>
      <c r="AB1596" s="3">
        <f>Ferez!$D$8+Ferez!$D$9*Z1596+Ferez!$D$10*AA1596</f>
        <v>2.9160336621996019</v>
      </c>
      <c r="AC1596" s="3">
        <f t="shared" si="225"/>
        <v>38.041477980096282</v>
      </c>
      <c r="AD1596" s="3">
        <f>AC1596*Ferez!$D$19</f>
        <v>19.020738990048141</v>
      </c>
      <c r="AE1596" s="3">
        <f>(AD1596/1000)*(10000/Ferez!$D$21)</f>
        <v>0.47551847475120351</v>
      </c>
      <c r="AF1596" s="3">
        <f t="shared" si="226"/>
        <v>29.494437673520416</v>
      </c>
      <c r="AG1596" s="3">
        <f>AF1596*Ferez!$D$19</f>
        <v>14.747218836760208</v>
      </c>
      <c r="AH1596" s="3">
        <f>(AG1596/1000)*(10000/Ferez!$D$21)</f>
        <v>0.36868047091900519</v>
      </c>
      <c r="AI1596" s="3">
        <f>AE1596*Ferez!$D$20</f>
        <v>1.7435677407544128</v>
      </c>
    </row>
    <row r="1597" spans="1:35" x14ac:dyDescent="0.25">
      <c r="A1597" s="4">
        <v>36</v>
      </c>
      <c r="B1597" s="19" t="s">
        <v>3521</v>
      </c>
      <c r="C1597" s="104">
        <v>12</v>
      </c>
      <c r="D1597" s="20" t="s">
        <v>283</v>
      </c>
      <c r="E1597" s="100">
        <v>38487</v>
      </c>
      <c r="F1597" s="100">
        <v>44127</v>
      </c>
      <c r="G1597" s="105">
        <v>15.5</v>
      </c>
      <c r="H1597" s="20" t="s">
        <v>301</v>
      </c>
      <c r="I1597" s="20" t="s">
        <v>302</v>
      </c>
      <c r="J1597" s="13">
        <v>1852</v>
      </c>
      <c r="K1597" t="s">
        <v>4</v>
      </c>
      <c r="L1597" t="s">
        <v>142</v>
      </c>
      <c r="M1597" s="20" t="str">
        <f t="shared" si="220"/>
        <v>N</v>
      </c>
      <c r="N1597" s="3">
        <v>5.2</v>
      </c>
      <c r="O1597" s="23">
        <f t="shared" si="221"/>
        <v>5.2</v>
      </c>
      <c r="P1597" s="3">
        <v>39</v>
      </c>
      <c r="Q1597" s="3">
        <f>VLOOKUP(J1597,Aux_H_adj!$X$2:$Y$922,2,FALSE)</f>
        <v>39</v>
      </c>
      <c r="R1597" s="3">
        <f>VLOOKUP(J1597,Aux_H_adj!$X$2:$Z$922,3,FALSE)</f>
        <v>39</v>
      </c>
      <c r="S1597" s="3">
        <f t="shared" si="218"/>
        <v>12.414085561167836</v>
      </c>
      <c r="T1597" s="3">
        <v>39</v>
      </c>
      <c r="U1597" s="23">
        <f t="shared" si="222"/>
        <v>39</v>
      </c>
      <c r="V1597" s="3">
        <f t="shared" si="219"/>
        <v>12.414085561167836</v>
      </c>
      <c r="W1597" s="27">
        <f t="shared" si="223"/>
        <v>1.21E-2</v>
      </c>
      <c r="X1597" s="27">
        <f t="shared" si="224"/>
        <v>1.21E-2</v>
      </c>
      <c r="Y1597" s="3">
        <f>VLOOKUP(K1597,SSP!$B$2:$D$113,3,FALSE)</f>
        <v>0.46000000000000074</v>
      </c>
      <c r="Z1597" s="3">
        <f>EXP(Ferez!$B$8+Ferez!$B$9*LN(X1597)+Ferez!$B$10*LN(O1597)+Ferez!$B$11*LN(Y1597))</f>
        <v>14.274084236002373</v>
      </c>
      <c r="AA1597" s="3">
        <f>EXP(Ferez!$C$8+Ferez!$C$9*LN(Z1597))</f>
        <v>5.3888762930637606</v>
      </c>
      <c r="AB1597" s="3">
        <f>Ferez!$D$8+Ferez!$D$9*Z1597+Ferez!$D$10*AA1597</f>
        <v>1.6747761878826943</v>
      </c>
      <c r="AC1597" s="3">
        <f t="shared" si="225"/>
        <v>21.337736716948829</v>
      </c>
      <c r="AD1597" s="3">
        <f>AC1597*Ferez!$D$19</f>
        <v>10.668868358474414</v>
      </c>
      <c r="AE1597" s="3">
        <f>(AD1597/1000)*(10000/Ferez!$D$21)</f>
        <v>0.26672170896186037</v>
      </c>
      <c r="AF1597" s="3">
        <f t="shared" si="226"/>
        <v>15.948860423885067</v>
      </c>
      <c r="AG1597" s="3">
        <f>AF1597*Ferez!$D$19</f>
        <v>7.9744302119425337</v>
      </c>
      <c r="AH1597" s="3">
        <f>(AG1597/1000)*(10000/Ferez!$D$21)</f>
        <v>0.19936075529856334</v>
      </c>
      <c r="AI1597" s="3">
        <f>AE1597*Ferez!$D$20</f>
        <v>0.97797959952682134</v>
      </c>
    </row>
    <row r="1598" spans="1:35" x14ac:dyDescent="0.25">
      <c r="A1598" s="4">
        <v>41</v>
      </c>
      <c r="B1598" s="19" t="s">
        <v>3521</v>
      </c>
      <c r="C1598" s="104">
        <v>12</v>
      </c>
      <c r="D1598" s="20" t="s">
        <v>283</v>
      </c>
      <c r="E1598" s="100">
        <v>38487</v>
      </c>
      <c r="F1598" s="100">
        <v>44127</v>
      </c>
      <c r="G1598" s="105">
        <v>15.5</v>
      </c>
      <c r="H1598" s="20" t="s">
        <v>306</v>
      </c>
      <c r="I1598" s="20" t="s">
        <v>307</v>
      </c>
      <c r="J1598" s="13">
        <v>1853</v>
      </c>
      <c r="K1598" t="s">
        <v>16</v>
      </c>
      <c r="L1598" t="s">
        <v>97</v>
      </c>
      <c r="M1598" s="20" t="str">
        <f t="shared" si="220"/>
        <v>S</v>
      </c>
      <c r="N1598" s="3">
        <v>5.7</v>
      </c>
      <c r="O1598" s="23">
        <f t="shared" si="221"/>
        <v>5.7</v>
      </c>
      <c r="P1598" s="3">
        <v>37.200000000000003</v>
      </c>
      <c r="Q1598" s="3">
        <f>VLOOKUP(J1598,Aux_H_adj!$X$2:$Y$922,2,FALSE)</f>
        <v>27</v>
      </c>
      <c r="R1598" s="3">
        <f>VLOOKUP(J1598,Aux_H_adj!$X$2:$Z$922,3,FALSE)</f>
        <v>53.4</v>
      </c>
      <c r="S1598" s="3">
        <f t="shared" si="218"/>
        <v>11.841127766037014</v>
      </c>
      <c r="T1598" s="3">
        <v>48.8</v>
      </c>
      <c r="U1598" s="23">
        <f t="shared" si="222"/>
        <v>45.35</v>
      </c>
      <c r="V1598" s="3">
        <f t="shared" si="219"/>
        <v>14.435353338434908</v>
      </c>
      <c r="W1598" s="27">
        <f t="shared" si="223"/>
        <v>1.0999999999999999E-2</v>
      </c>
      <c r="X1598" s="27">
        <f t="shared" si="224"/>
        <v>1.6400000000000001E-2</v>
      </c>
      <c r="Y1598" s="3">
        <f>VLOOKUP(K1598,SSP!$B$2:$D$113,3,FALSE)</f>
        <v>0.41000000000000009</v>
      </c>
      <c r="Z1598" s="3">
        <f>EXP(Ferez!$B$8+Ferez!$B$9*LN(X1598)+Ferez!$B$10*LN(O1598)+Ferez!$B$11*LN(Y1598))</f>
        <v>18.475106859516575</v>
      </c>
      <c r="AA1598" s="3">
        <f>EXP(Ferez!$C$8+Ferez!$C$9*LN(Z1598))</f>
        <v>6.5257070101429013</v>
      </c>
      <c r="AB1598" s="3">
        <f>Ferez!$D$8+Ferez!$D$9*Z1598+Ferez!$D$10*AA1598</f>
        <v>2.0935264363746131</v>
      </c>
      <c r="AC1598" s="3">
        <f t="shared" si="225"/>
        <v>27.094340306034091</v>
      </c>
      <c r="AD1598" s="3">
        <f>AC1598*Ferez!$D$19</f>
        <v>13.547170153017046</v>
      </c>
      <c r="AE1598" s="3">
        <f>(AD1598/1000)*(10000/Ferez!$D$21)</f>
        <v>0.33867925382542613</v>
      </c>
      <c r="AF1598" s="3">
        <f t="shared" si="226"/>
        <v>20.568633295891189</v>
      </c>
      <c r="AG1598" s="3">
        <f>AF1598*Ferez!$D$19</f>
        <v>10.284316647945595</v>
      </c>
      <c r="AH1598" s="3">
        <f>(AG1598/1000)*(10000/Ferez!$D$21)</f>
        <v>0.25710791619863987</v>
      </c>
      <c r="AI1598" s="3">
        <f>AE1598*Ferez!$D$20</f>
        <v>1.241823930693229</v>
      </c>
    </row>
    <row r="1599" spans="1:35" x14ac:dyDescent="0.25">
      <c r="A1599" s="4">
        <v>43</v>
      </c>
      <c r="B1599" s="19" t="s">
        <v>3521</v>
      </c>
      <c r="C1599" s="104">
        <v>12</v>
      </c>
      <c r="D1599" s="20" t="s">
        <v>283</v>
      </c>
      <c r="E1599" s="100">
        <v>38487</v>
      </c>
      <c r="F1599" s="100">
        <v>44127</v>
      </c>
      <c r="G1599" s="105">
        <v>15.5</v>
      </c>
      <c r="H1599" s="20" t="s">
        <v>306</v>
      </c>
      <c r="I1599" s="20" t="s">
        <v>307</v>
      </c>
      <c r="J1599" s="13">
        <v>1853</v>
      </c>
      <c r="K1599" t="s">
        <v>16</v>
      </c>
      <c r="L1599" t="s">
        <v>97</v>
      </c>
      <c r="M1599" s="20" t="str">
        <f t="shared" si="220"/>
        <v>S</v>
      </c>
      <c r="N1599" s="3">
        <v>5.7</v>
      </c>
      <c r="O1599" s="23">
        <f t="shared" si="221"/>
        <v>5.7</v>
      </c>
      <c r="P1599" s="3">
        <v>53.4</v>
      </c>
      <c r="Q1599" s="3">
        <f>VLOOKUP(J1599,Aux_H_adj!$X$2:$Y$922,2,FALSE)</f>
        <v>27</v>
      </c>
      <c r="R1599" s="3">
        <f>VLOOKUP(J1599,Aux_H_adj!$X$2:$Z$922,3,FALSE)</f>
        <v>53.4</v>
      </c>
      <c r="S1599" s="3">
        <f t="shared" si="218"/>
        <v>16.997747922214423</v>
      </c>
      <c r="T1599" s="3">
        <v>48.8</v>
      </c>
      <c r="U1599" s="23">
        <f t="shared" si="222"/>
        <v>65.099999999999994</v>
      </c>
      <c r="V1599" s="3">
        <f t="shared" si="219"/>
        <v>20.721973590564772</v>
      </c>
      <c r="W1599" s="27">
        <f t="shared" si="223"/>
        <v>2.2700000000000001E-2</v>
      </c>
      <c r="X1599" s="27">
        <f t="shared" si="224"/>
        <v>3.3700000000000001E-2</v>
      </c>
      <c r="Y1599" s="3">
        <f>VLOOKUP(K1599,SSP!$B$2:$D$113,3,FALSE)</f>
        <v>0.41000000000000009</v>
      </c>
      <c r="Z1599" s="3">
        <f>EXP(Ferez!$B$8+Ferez!$B$9*LN(X1599)+Ferez!$B$10*LN(O1599)+Ferez!$B$11*LN(Y1599))</f>
        <v>36.488080029707533</v>
      </c>
      <c r="AA1599" s="3">
        <f>EXP(Ferez!$C$8+Ferez!$C$9*LN(Z1599))</f>
        <v>10.812527654662174</v>
      </c>
      <c r="AB1599" s="3">
        <f>Ferez!$D$8+Ferez!$D$9*Z1599+Ferez!$D$10*AA1599</f>
        <v>3.9396925900693502</v>
      </c>
      <c r="AC1599" s="3">
        <f t="shared" si="225"/>
        <v>51.240300274439058</v>
      </c>
      <c r="AD1599" s="3">
        <f>AC1599*Ferez!$D$19</f>
        <v>25.620150137219529</v>
      </c>
      <c r="AE1599" s="3">
        <f>(AD1599/1000)*(10000/Ferez!$D$21)</f>
        <v>0.64050375343048827</v>
      </c>
      <c r="AF1599" s="3">
        <f t="shared" si="226"/>
        <v>40.427772619776881</v>
      </c>
      <c r="AG1599" s="3">
        <f>AF1599*Ferez!$D$19</f>
        <v>20.213886309888441</v>
      </c>
      <c r="AH1599" s="3">
        <f>(AG1599/1000)*(10000/Ferez!$D$21)</f>
        <v>0.50534715774721106</v>
      </c>
      <c r="AI1599" s="3">
        <f>AE1599*Ferez!$D$20</f>
        <v>2.3485137625784569</v>
      </c>
    </row>
    <row r="1600" spans="1:35" x14ac:dyDescent="0.25">
      <c r="A1600" s="4">
        <v>42</v>
      </c>
      <c r="B1600" s="19" t="s">
        <v>3521</v>
      </c>
      <c r="C1600" s="104">
        <v>12</v>
      </c>
      <c r="D1600" s="20" t="s">
        <v>283</v>
      </c>
      <c r="E1600" s="100">
        <v>38487</v>
      </c>
      <c r="F1600" s="100">
        <v>44127</v>
      </c>
      <c r="G1600" s="105">
        <v>15.5</v>
      </c>
      <c r="H1600" s="20" t="s">
        <v>306</v>
      </c>
      <c r="I1600" s="20" t="s">
        <v>308</v>
      </c>
      <c r="J1600" s="13">
        <v>1853</v>
      </c>
      <c r="K1600" t="s">
        <v>16</v>
      </c>
      <c r="L1600" t="s">
        <v>97</v>
      </c>
      <c r="M1600" s="20" t="str">
        <f t="shared" si="220"/>
        <v>S</v>
      </c>
      <c r="N1600" s="3">
        <v>5.7</v>
      </c>
      <c r="O1600" s="23">
        <f t="shared" si="221"/>
        <v>5.7</v>
      </c>
      <c r="P1600" s="3">
        <v>29.9</v>
      </c>
      <c r="Q1600" s="3">
        <f>VLOOKUP(J1600,Aux_H_adj!$X$2:$Y$922,2,FALSE)</f>
        <v>27</v>
      </c>
      <c r="R1600" s="3">
        <f>VLOOKUP(J1600,Aux_H_adj!$X$2:$Z$922,3,FALSE)</f>
        <v>53.4</v>
      </c>
      <c r="S1600" s="3">
        <f t="shared" si="218"/>
        <v>9.5174655968953417</v>
      </c>
      <c r="T1600" s="3">
        <v>48.8</v>
      </c>
      <c r="U1600" s="23">
        <f t="shared" si="222"/>
        <v>36.450000000000003</v>
      </c>
      <c r="V1600" s="3">
        <f t="shared" si="219"/>
        <v>11.602395351399171</v>
      </c>
      <c r="W1600" s="27">
        <f t="shared" si="223"/>
        <v>7.1000000000000004E-3</v>
      </c>
      <c r="X1600" s="27">
        <f t="shared" si="224"/>
        <v>1.06E-2</v>
      </c>
      <c r="Y1600" s="3">
        <f>VLOOKUP(K1600,SSP!$B$2:$D$113,3,FALSE)</f>
        <v>0.41000000000000009</v>
      </c>
      <c r="Z1600" s="3">
        <f>EXP(Ferez!$B$8+Ferez!$B$9*LN(X1600)+Ferez!$B$10*LN(O1600)+Ferez!$B$11*LN(Y1600))</f>
        <v>12.231646958739759</v>
      </c>
      <c r="AA1600" s="3">
        <f>EXP(Ferez!$C$8+Ferez!$C$9*LN(Z1600))</f>
        <v>4.8055073315224224</v>
      </c>
      <c r="AB1600" s="3">
        <f>Ferez!$D$8+Ferez!$D$9*Z1600+Ferez!$D$10*AA1600</f>
        <v>1.4738340502707143</v>
      </c>
      <c r="AC1600" s="3">
        <f t="shared" si="225"/>
        <v>18.510988340532894</v>
      </c>
      <c r="AD1600" s="3">
        <f>AC1600*Ferez!$D$19</f>
        <v>9.2554941702664468</v>
      </c>
      <c r="AE1600" s="3">
        <f>(AD1600/1000)*(10000/Ferez!$D$21)</f>
        <v>0.23138735425666115</v>
      </c>
      <c r="AF1600" s="3">
        <f t="shared" si="226"/>
        <v>13.705481009010473</v>
      </c>
      <c r="AG1600" s="3">
        <f>AF1600*Ferez!$D$19</f>
        <v>6.8527405045052365</v>
      </c>
      <c r="AH1600" s="3">
        <f>(AG1600/1000)*(10000/Ferez!$D$21)</f>
        <v>0.17131851261263092</v>
      </c>
      <c r="AI1600" s="3">
        <f>AE1600*Ferez!$D$20</f>
        <v>0.84842029894109083</v>
      </c>
    </row>
    <row r="1601" spans="1:35" x14ac:dyDescent="0.25">
      <c r="A1601" s="4">
        <v>44</v>
      </c>
      <c r="B1601" s="19" t="s">
        <v>3521</v>
      </c>
      <c r="C1601" s="104">
        <v>12</v>
      </c>
      <c r="D1601" s="20" t="s">
        <v>283</v>
      </c>
      <c r="E1601" s="100">
        <v>38487</v>
      </c>
      <c r="F1601" s="100">
        <v>44127</v>
      </c>
      <c r="G1601" s="105">
        <v>15.5</v>
      </c>
      <c r="H1601" s="20" t="s">
        <v>306</v>
      </c>
      <c r="I1601" s="20" t="s">
        <v>308</v>
      </c>
      <c r="J1601" s="13">
        <v>1853</v>
      </c>
      <c r="K1601" t="s">
        <v>16</v>
      </c>
      <c r="L1601" t="s">
        <v>97</v>
      </c>
      <c r="M1601" s="20" t="str">
        <f t="shared" si="220"/>
        <v>S</v>
      </c>
      <c r="N1601" s="3">
        <v>5.7</v>
      </c>
      <c r="O1601" s="23">
        <f t="shared" si="221"/>
        <v>5.7</v>
      </c>
      <c r="P1601" s="3">
        <v>27</v>
      </c>
      <c r="Q1601" s="3">
        <f>VLOOKUP(J1601,Aux_H_adj!$X$2:$Y$922,2,FALSE)</f>
        <v>27</v>
      </c>
      <c r="R1601" s="3">
        <f>VLOOKUP(J1601,Aux_H_adj!$X$2:$Z$922,3,FALSE)</f>
        <v>53.4</v>
      </c>
      <c r="S1601" s="3">
        <f t="shared" si="218"/>
        <v>8.5943669269623477</v>
      </c>
      <c r="T1601" s="3">
        <v>48.8</v>
      </c>
      <c r="U1601" s="23">
        <f t="shared" si="222"/>
        <v>32.92</v>
      </c>
      <c r="V1601" s="3">
        <f t="shared" si="219"/>
        <v>10.478761453170391</v>
      </c>
      <c r="W1601" s="27">
        <f t="shared" si="223"/>
        <v>5.7999999999999996E-3</v>
      </c>
      <c r="X1601" s="27">
        <f t="shared" si="224"/>
        <v>8.6E-3</v>
      </c>
      <c r="Y1601" s="3">
        <f>VLOOKUP(K1601,SSP!$B$2:$D$113,3,FALSE)</f>
        <v>0.41000000000000009</v>
      </c>
      <c r="Z1601" s="3">
        <f>EXP(Ferez!$B$8+Ferez!$B$9*LN(X1601)+Ferez!$B$10*LN(O1601)+Ferez!$B$11*LN(Y1601))</f>
        <v>10.038697779731896</v>
      </c>
      <c r="AA1601" s="3">
        <f>EXP(Ferez!$C$8+Ferez!$C$9*LN(Z1601))</f>
        <v>4.1502342537441947</v>
      </c>
      <c r="AB1601" s="3">
        <f>Ferez!$D$8+Ferez!$D$9*Z1601+Ferez!$D$10*AA1601</f>
        <v>1.2605770165269958</v>
      </c>
      <c r="AC1601" s="3">
        <f t="shared" si="225"/>
        <v>15.449509050003087</v>
      </c>
      <c r="AD1601" s="3">
        <f>AC1601*Ferez!$D$19</f>
        <v>7.7247545250015435</v>
      </c>
      <c r="AE1601" s="3">
        <f>(AD1601/1000)*(10000/Ferez!$D$21)</f>
        <v>0.19311886312503859</v>
      </c>
      <c r="AF1601" s="3">
        <f t="shared" si="226"/>
        <v>11.299274796258892</v>
      </c>
      <c r="AG1601" s="3">
        <f>AF1601*Ferez!$D$19</f>
        <v>5.6496373981294461</v>
      </c>
      <c r="AH1601" s="3">
        <f>(AG1601/1000)*(10000/Ferez!$D$21)</f>
        <v>0.14124093495323614</v>
      </c>
      <c r="AI1601" s="3">
        <f>AE1601*Ferez!$D$20</f>
        <v>0.70810249812514148</v>
      </c>
    </row>
    <row r="1602" spans="1:35" x14ac:dyDescent="0.25">
      <c r="A1602" s="4">
        <v>37</v>
      </c>
      <c r="B1602" s="19" t="s">
        <v>3521</v>
      </c>
      <c r="C1602" s="104">
        <v>12</v>
      </c>
      <c r="D1602" s="20" t="s">
        <v>283</v>
      </c>
      <c r="E1602" s="100">
        <v>38487</v>
      </c>
      <c r="F1602" s="100">
        <v>44127</v>
      </c>
      <c r="G1602" s="105">
        <v>15.5</v>
      </c>
      <c r="H1602" s="20" t="s">
        <v>303</v>
      </c>
      <c r="I1602" s="20" t="s">
        <v>304</v>
      </c>
      <c r="J1602" s="13">
        <v>1854</v>
      </c>
      <c r="K1602" t="s">
        <v>4</v>
      </c>
      <c r="L1602" t="s">
        <v>142</v>
      </c>
      <c r="M1602" s="20" t="str">
        <f t="shared" si="220"/>
        <v>S</v>
      </c>
      <c r="N1602" s="3">
        <v>5.2</v>
      </c>
      <c r="O1602" s="23">
        <f t="shared" si="221"/>
        <v>5.2</v>
      </c>
      <c r="P1602" s="3">
        <v>46.5</v>
      </c>
      <c r="Q1602" s="3">
        <f>VLOOKUP(J1602,Aux_H_adj!$X$2:$Y$922,2,FALSE)</f>
        <v>26.8</v>
      </c>
      <c r="R1602" s="3">
        <f>VLOOKUP(J1602,Aux_H_adj!$X$2:$Z$922,3,FALSE)</f>
        <v>46.5</v>
      </c>
      <c r="S1602" s="3">
        <f t="shared" ref="S1602:S1665" si="227">P1602/PI()</f>
        <v>14.801409707546267</v>
      </c>
      <c r="T1602" s="3">
        <v>79.400000000000006</v>
      </c>
      <c r="U1602" s="23">
        <f t="shared" si="222"/>
        <v>56.69</v>
      </c>
      <c r="V1602" s="3">
        <f t="shared" ref="V1602:V1665" si="228">U1602/PI()</f>
        <v>18.044987447759095</v>
      </c>
      <c r="W1602" s="27">
        <f t="shared" si="223"/>
        <v>1.72E-2</v>
      </c>
      <c r="X1602" s="27">
        <f t="shared" si="224"/>
        <v>2.5600000000000001E-2</v>
      </c>
      <c r="Y1602" s="3">
        <f>VLOOKUP(K1602,SSP!$B$2:$D$113,3,FALSE)</f>
        <v>0.46000000000000074</v>
      </c>
      <c r="Z1602" s="3">
        <f>EXP(Ferez!$B$8+Ferez!$B$9*LN(X1602)+Ferez!$B$10*LN(O1602)+Ferez!$B$11*LN(Y1602))</f>
        <v>28.978995026628816</v>
      </c>
      <c r="AA1602" s="3">
        <f>EXP(Ferez!$C$8+Ferez!$C$9*LN(Z1602))</f>
        <v>9.1133910551859216</v>
      </c>
      <c r="AB1602" s="3">
        <f>Ferez!$D$8+Ferez!$D$9*Z1602+Ferez!$D$10*AA1602</f>
        <v>3.1624996014474802</v>
      </c>
      <c r="AC1602" s="3">
        <f t="shared" si="225"/>
        <v>41.254885683262216</v>
      </c>
      <c r="AD1602" s="3">
        <f>AC1602*Ferez!$D$19</f>
        <v>20.627442841631108</v>
      </c>
      <c r="AE1602" s="3">
        <f>(AD1602/1000)*(10000/Ferez!$D$21)</f>
        <v>0.51568607104077768</v>
      </c>
      <c r="AF1602" s="3">
        <f t="shared" si="226"/>
        <v>32.141494628076295</v>
      </c>
      <c r="AG1602" s="3">
        <f>AF1602*Ferez!$D$19</f>
        <v>16.070747314038147</v>
      </c>
      <c r="AH1602" s="3">
        <f>(AG1602/1000)*(10000/Ferez!$D$21)</f>
        <v>0.40176868285095363</v>
      </c>
      <c r="AI1602" s="3">
        <f>AE1602*Ferez!$D$20</f>
        <v>1.8908489271495181</v>
      </c>
    </row>
    <row r="1603" spans="1:35" x14ac:dyDescent="0.25">
      <c r="A1603" s="4">
        <v>39</v>
      </c>
      <c r="B1603" s="19" t="s">
        <v>3521</v>
      </c>
      <c r="C1603" s="104">
        <v>12</v>
      </c>
      <c r="D1603" s="20" t="s">
        <v>283</v>
      </c>
      <c r="E1603" s="100">
        <v>38487</v>
      </c>
      <c r="F1603" s="100">
        <v>44127</v>
      </c>
      <c r="G1603" s="105">
        <v>15.5</v>
      </c>
      <c r="H1603" s="20" t="s">
        <v>303</v>
      </c>
      <c r="I1603" s="20" t="s">
        <v>304</v>
      </c>
      <c r="J1603" s="13">
        <v>1854</v>
      </c>
      <c r="K1603" t="s">
        <v>4</v>
      </c>
      <c r="L1603" t="s">
        <v>142</v>
      </c>
      <c r="M1603" s="20" t="str">
        <f t="shared" ref="M1603:M1666" si="229">IF(J1604=J1603,"S",IF(J1602=J1603,"S","N"))</f>
        <v>S</v>
      </c>
      <c r="N1603" s="3">
        <v>5.2</v>
      </c>
      <c r="O1603" s="23">
        <f t="shared" ref="O1603:O1666" si="230">IF(M1603="N",N1603,IF(P1603=R1603,N1603,IF(ROUND(3.1139*LN(P1603)-3.7295,2)&gt;=N1603,N1603,ROUND(3.1139*LN(P1603)-3.7295,2))))</f>
        <v>5.2</v>
      </c>
      <c r="P1603" s="3">
        <v>35.4</v>
      </c>
      <c r="Q1603" s="3">
        <f>VLOOKUP(J1603,Aux_H_adj!$X$2:$Y$922,2,FALSE)</f>
        <v>26.8</v>
      </c>
      <c r="R1603" s="3">
        <f>VLOOKUP(J1603,Aux_H_adj!$X$2:$Z$922,3,FALSE)</f>
        <v>46.5</v>
      </c>
      <c r="S1603" s="3">
        <f t="shared" si="227"/>
        <v>11.26816997090619</v>
      </c>
      <c r="T1603" s="3">
        <v>79.400000000000006</v>
      </c>
      <c r="U1603" s="23">
        <f t="shared" ref="U1603:U1666" si="231">IF(M1603="N",T1603,ROUND(1.2191*P1603,2))</f>
        <v>43.16</v>
      </c>
      <c r="V1603" s="3">
        <f t="shared" si="228"/>
        <v>13.738254687692406</v>
      </c>
      <c r="W1603" s="27">
        <f t="shared" ref="W1603:W1666" si="232">ROUND(PI()*((S1603/100)/2)^2,4)</f>
        <v>0.01</v>
      </c>
      <c r="X1603" s="27">
        <f t="shared" ref="X1603:X1666" si="233">ROUND(PI()*((V1603/100)/2)^2,4)</f>
        <v>1.4800000000000001E-2</v>
      </c>
      <c r="Y1603" s="3">
        <f>VLOOKUP(K1603,SSP!$B$2:$D$113,3,FALSE)</f>
        <v>0.46000000000000074</v>
      </c>
      <c r="Z1603" s="3">
        <f>EXP(Ferez!$B$8+Ferez!$B$9*LN(X1603)+Ferez!$B$10*LN(O1603)+Ferez!$B$11*LN(Y1603))</f>
        <v>17.266652665268634</v>
      </c>
      <c r="AA1603" s="3">
        <f>EXP(Ferez!$C$8+Ferez!$C$9*LN(Z1603))</f>
        <v>6.2062516059197579</v>
      </c>
      <c r="AB1603" s="3">
        <f>Ferez!$D$8+Ferez!$D$9*Z1603+Ferez!$D$10*AA1603</f>
        <v>1.9724179308922929</v>
      </c>
      <c r="AC1603" s="3">
        <f t="shared" ref="AC1603:AC1666" si="234">Z1603+AA1603+AB1603</f>
        <v>25.445322202080682</v>
      </c>
      <c r="AD1603" s="3">
        <f>AC1603*Ferez!$D$19</f>
        <v>12.722661101040341</v>
      </c>
      <c r="AE1603" s="3">
        <f>(AD1603/1000)*(10000/Ferez!$D$21)</f>
        <v>0.3180665275260085</v>
      </c>
      <c r="AF1603" s="3">
        <f t="shared" ref="AF1603:AF1666" si="235">Z1603+AB1603</f>
        <v>19.239070596160925</v>
      </c>
      <c r="AG1603" s="3">
        <f>AF1603*Ferez!$D$19</f>
        <v>9.6195352980804625</v>
      </c>
      <c r="AH1603" s="3">
        <f>(AG1603/1000)*(10000/Ferez!$D$21)</f>
        <v>0.2404883824520116</v>
      </c>
      <c r="AI1603" s="3">
        <f>AE1603*Ferez!$D$20</f>
        <v>1.1662439342620312</v>
      </c>
    </row>
    <row r="1604" spans="1:35" x14ac:dyDescent="0.25">
      <c r="A1604" s="4">
        <v>38</v>
      </c>
      <c r="B1604" s="19" t="s">
        <v>3521</v>
      </c>
      <c r="C1604" s="104">
        <v>12</v>
      </c>
      <c r="D1604" s="20" t="s">
        <v>283</v>
      </c>
      <c r="E1604" s="100">
        <v>38487</v>
      </c>
      <c r="F1604" s="100">
        <v>44127</v>
      </c>
      <c r="G1604" s="105">
        <v>15.5</v>
      </c>
      <c r="H1604" s="20" t="s">
        <v>303</v>
      </c>
      <c r="I1604" s="20" t="s">
        <v>305</v>
      </c>
      <c r="J1604" s="13">
        <v>1854</v>
      </c>
      <c r="K1604" t="s">
        <v>4</v>
      </c>
      <c r="L1604" t="s">
        <v>142</v>
      </c>
      <c r="M1604" s="20" t="str">
        <f t="shared" si="229"/>
        <v>S</v>
      </c>
      <c r="N1604" s="3">
        <v>5.2</v>
      </c>
      <c r="O1604" s="23">
        <f t="shared" si="230"/>
        <v>5.2</v>
      </c>
      <c r="P1604" s="3">
        <v>34.799999999999997</v>
      </c>
      <c r="Q1604" s="3">
        <f>VLOOKUP(J1604,Aux_H_adj!$X$2:$Y$922,2,FALSE)</f>
        <v>26.8</v>
      </c>
      <c r="R1604" s="3">
        <f>VLOOKUP(J1604,Aux_H_adj!$X$2:$Z$922,3,FALSE)</f>
        <v>46.5</v>
      </c>
      <c r="S1604" s="3">
        <f t="shared" si="227"/>
        <v>11.077184039195915</v>
      </c>
      <c r="T1604" s="3">
        <v>79.400000000000006</v>
      </c>
      <c r="U1604" s="23">
        <f t="shared" si="231"/>
        <v>42.42</v>
      </c>
      <c r="V1604" s="3">
        <f t="shared" si="228"/>
        <v>13.502705371916401</v>
      </c>
      <c r="W1604" s="27">
        <f t="shared" si="232"/>
        <v>9.5999999999999992E-3</v>
      </c>
      <c r="X1604" s="27">
        <f t="shared" si="233"/>
        <v>1.43E-2</v>
      </c>
      <c r="Y1604" s="3">
        <f>VLOOKUP(K1604,SSP!$B$2:$D$113,3,FALSE)</f>
        <v>0.46000000000000074</v>
      </c>
      <c r="Z1604" s="3">
        <f>EXP(Ferez!$B$8+Ferez!$B$9*LN(X1604)+Ferez!$B$10*LN(O1604)+Ferez!$B$11*LN(Y1604))</f>
        <v>16.714919246357674</v>
      </c>
      <c r="AA1604" s="3">
        <f>EXP(Ferez!$C$8+Ferez!$C$9*LN(Z1604))</f>
        <v>6.0584946639175747</v>
      </c>
      <c r="AB1604" s="3">
        <f>Ferez!$D$8+Ferez!$D$9*Z1604+Ferez!$D$10*AA1604</f>
        <v>1.9172888065714844</v>
      </c>
      <c r="AC1604" s="3">
        <f t="shared" si="234"/>
        <v>24.690702716846733</v>
      </c>
      <c r="AD1604" s="3">
        <f>AC1604*Ferez!$D$19</f>
        <v>12.345351358423367</v>
      </c>
      <c r="AE1604" s="3">
        <f>(AD1604/1000)*(10000/Ferez!$D$21)</f>
        <v>0.30863378396058416</v>
      </c>
      <c r="AF1604" s="3">
        <f t="shared" si="235"/>
        <v>18.632208052929158</v>
      </c>
      <c r="AG1604" s="3">
        <f>AF1604*Ferez!$D$19</f>
        <v>9.3161040264645791</v>
      </c>
      <c r="AH1604" s="3">
        <f>(AG1604/1000)*(10000/Ferez!$D$21)</f>
        <v>0.23290260066161447</v>
      </c>
      <c r="AI1604" s="3">
        <f>AE1604*Ferez!$D$20</f>
        <v>1.1316572078554752</v>
      </c>
    </row>
    <row r="1605" spans="1:35" x14ac:dyDescent="0.25">
      <c r="A1605" s="4">
        <v>40</v>
      </c>
      <c r="B1605" s="19" t="s">
        <v>3521</v>
      </c>
      <c r="C1605" s="104">
        <v>12</v>
      </c>
      <c r="D1605" s="20" t="s">
        <v>283</v>
      </c>
      <c r="E1605" s="100">
        <v>38487</v>
      </c>
      <c r="F1605" s="100">
        <v>44127</v>
      </c>
      <c r="G1605" s="105">
        <v>15.5</v>
      </c>
      <c r="H1605" s="20" t="s">
        <v>303</v>
      </c>
      <c r="I1605" s="20" t="s">
        <v>305</v>
      </c>
      <c r="J1605" s="13">
        <v>1854</v>
      </c>
      <c r="K1605" t="s">
        <v>4</v>
      </c>
      <c r="L1605" t="s">
        <v>142</v>
      </c>
      <c r="M1605" s="20" t="str">
        <f t="shared" si="229"/>
        <v>S</v>
      </c>
      <c r="N1605" s="3">
        <v>5.2</v>
      </c>
      <c r="O1605" s="23">
        <f t="shared" si="230"/>
        <v>5.2</v>
      </c>
      <c r="P1605" s="3">
        <v>26.8</v>
      </c>
      <c r="Q1605" s="3">
        <f>VLOOKUP(J1605,Aux_H_adj!$X$2:$Y$922,2,FALSE)</f>
        <v>26.8</v>
      </c>
      <c r="R1605" s="3">
        <f>VLOOKUP(J1605,Aux_H_adj!$X$2:$Z$922,3,FALSE)</f>
        <v>46.5</v>
      </c>
      <c r="S1605" s="3">
        <f t="shared" si="227"/>
        <v>8.5307049497255907</v>
      </c>
      <c r="T1605" s="3">
        <v>79.400000000000006</v>
      </c>
      <c r="U1605" s="23">
        <f t="shared" si="231"/>
        <v>32.67</v>
      </c>
      <c r="V1605" s="3">
        <f t="shared" si="228"/>
        <v>10.399183981624443</v>
      </c>
      <c r="W1605" s="27">
        <f t="shared" si="232"/>
        <v>5.7000000000000002E-3</v>
      </c>
      <c r="X1605" s="27">
        <f t="shared" si="233"/>
        <v>8.5000000000000006E-3</v>
      </c>
      <c r="Y1605" s="3">
        <f>VLOOKUP(K1605,SSP!$B$2:$D$113,3,FALSE)</f>
        <v>0.46000000000000074</v>
      </c>
      <c r="Z1605" s="3">
        <f>EXP(Ferez!$B$8+Ferez!$B$9*LN(X1605)+Ferez!$B$10*LN(O1605)+Ferez!$B$11*LN(Y1605))</f>
        <v>10.224125392069567</v>
      </c>
      <c r="AA1605" s="3">
        <f>EXP(Ferez!$C$8+Ferez!$C$9*LN(Z1605))</f>
        <v>4.2069792726765911</v>
      </c>
      <c r="AB1605" s="3">
        <f>Ferez!$D$8+Ferez!$D$9*Z1605+Ferez!$D$10*AA1605</f>
        <v>1.2784939115883016</v>
      </c>
      <c r="AC1605" s="3">
        <f t="shared" si="234"/>
        <v>15.709598576334459</v>
      </c>
      <c r="AD1605" s="3">
        <f>AC1605*Ferez!$D$19</f>
        <v>7.8547992881672295</v>
      </c>
      <c r="AE1605" s="3">
        <f>(AD1605/1000)*(10000/Ferez!$D$21)</f>
        <v>0.19636998220418073</v>
      </c>
      <c r="AF1605" s="3">
        <f t="shared" si="235"/>
        <v>11.502619303657868</v>
      </c>
      <c r="AG1605" s="3">
        <f>AF1605*Ferez!$D$19</f>
        <v>5.7513096518289339</v>
      </c>
      <c r="AH1605" s="3">
        <f>(AG1605/1000)*(10000/Ferez!$D$21)</f>
        <v>0.14378274129572335</v>
      </c>
      <c r="AI1605" s="3">
        <f>AE1605*Ferez!$D$20</f>
        <v>0.72002326808199602</v>
      </c>
    </row>
    <row r="1606" spans="1:35" x14ac:dyDescent="0.25">
      <c r="A1606" s="4">
        <v>34</v>
      </c>
      <c r="B1606" s="19" t="s">
        <v>3521</v>
      </c>
      <c r="C1606" s="104">
        <v>12</v>
      </c>
      <c r="D1606" s="20" t="s">
        <v>283</v>
      </c>
      <c r="E1606" s="100">
        <v>38487</v>
      </c>
      <c r="F1606" s="100">
        <v>44127</v>
      </c>
      <c r="G1606" s="105">
        <v>15.5</v>
      </c>
      <c r="H1606" s="20" t="s">
        <v>299</v>
      </c>
      <c r="I1606" s="20" t="s">
        <v>300</v>
      </c>
      <c r="J1606" s="13">
        <v>1855</v>
      </c>
      <c r="K1606" t="s">
        <v>17</v>
      </c>
      <c r="L1606" t="s">
        <v>84</v>
      </c>
      <c r="M1606" s="20" t="str">
        <f t="shared" si="229"/>
        <v>S</v>
      </c>
      <c r="N1606" s="3">
        <v>11.5</v>
      </c>
      <c r="O1606" s="23">
        <f t="shared" si="230"/>
        <v>11.5</v>
      </c>
      <c r="P1606" s="3">
        <v>37.299999999999997</v>
      </c>
      <c r="Q1606" s="3">
        <f>VLOOKUP(J1606,Aux_H_adj!$X$2:$Y$922,2,FALSE)</f>
        <v>21.7</v>
      </c>
      <c r="R1606" s="3">
        <f>VLOOKUP(J1606,Aux_H_adj!$X$2:$Z$922,3,FALSE)</f>
        <v>37.299999999999997</v>
      </c>
      <c r="S1606" s="3">
        <f t="shared" si="227"/>
        <v>11.872958754655391</v>
      </c>
      <c r="T1606" s="3">
        <v>45.5</v>
      </c>
      <c r="U1606" s="23">
        <f t="shared" si="231"/>
        <v>45.47</v>
      </c>
      <c r="V1606" s="3">
        <f t="shared" si="228"/>
        <v>14.473550524776963</v>
      </c>
      <c r="W1606" s="27">
        <f t="shared" si="232"/>
        <v>1.11E-2</v>
      </c>
      <c r="X1606" s="27">
        <f t="shared" si="233"/>
        <v>1.6500000000000001E-2</v>
      </c>
      <c r="Y1606" s="3">
        <f>VLOOKUP(K1606,SSP!$B$2:$D$113,3,FALSE)</f>
        <v>0.29999999999999993</v>
      </c>
      <c r="Z1606" s="3">
        <f>EXP(Ferez!$B$8+Ferez!$B$9*LN(X1606)+Ferez!$B$10*LN(O1606)+Ferez!$B$11*LN(Y1606))</f>
        <v>26.514544959036456</v>
      </c>
      <c r="AA1606" s="3">
        <f>EXP(Ferez!$C$8+Ferez!$C$9*LN(Z1606))</f>
        <v>8.5317987119850631</v>
      </c>
      <c r="AB1606" s="3">
        <f>Ferez!$D$8+Ferez!$D$9*Z1606+Ferez!$D$10*AA1606</f>
        <v>2.9094924904637223</v>
      </c>
      <c r="AC1606" s="3">
        <f t="shared" si="234"/>
        <v>37.955836161485237</v>
      </c>
      <c r="AD1606" s="3">
        <f>AC1606*Ferez!$D$19</f>
        <v>18.977918080742619</v>
      </c>
      <c r="AE1606" s="3">
        <f>(AD1606/1000)*(10000/Ferez!$D$21)</f>
        <v>0.47444795201856543</v>
      </c>
      <c r="AF1606" s="3">
        <f t="shared" si="235"/>
        <v>29.42403744950018</v>
      </c>
      <c r="AG1606" s="3">
        <f>AF1606*Ferez!$D$19</f>
        <v>14.71201872475009</v>
      </c>
      <c r="AH1606" s="3">
        <f>(AG1606/1000)*(10000/Ferez!$D$21)</f>
        <v>0.36780046811875228</v>
      </c>
      <c r="AI1606" s="3">
        <f>AE1606*Ferez!$D$20</f>
        <v>1.7396424907347399</v>
      </c>
    </row>
    <row r="1607" spans="1:35" x14ac:dyDescent="0.25">
      <c r="A1607" s="4">
        <v>35</v>
      </c>
      <c r="B1607" s="19" t="s">
        <v>3521</v>
      </c>
      <c r="C1607" s="104">
        <v>12</v>
      </c>
      <c r="D1607" s="20" t="s">
        <v>283</v>
      </c>
      <c r="E1607" s="100">
        <v>38487</v>
      </c>
      <c r="F1607" s="100">
        <v>44127</v>
      </c>
      <c r="G1607" s="105">
        <v>15.5</v>
      </c>
      <c r="H1607" s="20" t="s">
        <v>299</v>
      </c>
      <c r="I1607" s="20" t="s">
        <v>300</v>
      </c>
      <c r="J1607" s="13">
        <v>1855</v>
      </c>
      <c r="K1607" t="s">
        <v>17</v>
      </c>
      <c r="L1607" t="s">
        <v>84</v>
      </c>
      <c r="M1607" s="20" t="str">
        <f t="shared" si="229"/>
        <v>S</v>
      </c>
      <c r="N1607" s="3">
        <v>11.5</v>
      </c>
      <c r="O1607" s="23">
        <f t="shared" si="230"/>
        <v>5.85</v>
      </c>
      <c r="P1607" s="3">
        <v>21.7</v>
      </c>
      <c r="Q1607" s="3">
        <f>VLOOKUP(J1607,Aux_H_adj!$X$2:$Y$922,2,FALSE)</f>
        <v>21.7</v>
      </c>
      <c r="R1607" s="3">
        <f>VLOOKUP(J1607,Aux_H_adj!$X$2:$Z$922,3,FALSE)</f>
        <v>37.299999999999997</v>
      </c>
      <c r="S1607" s="3">
        <f t="shared" si="227"/>
        <v>6.9073245301882578</v>
      </c>
      <c r="T1607" s="3">
        <v>45.5</v>
      </c>
      <c r="U1607" s="23">
        <f t="shared" si="231"/>
        <v>26.45</v>
      </c>
      <c r="V1607" s="3">
        <f t="shared" si="228"/>
        <v>8.4192964895612636</v>
      </c>
      <c r="W1607" s="27">
        <f t="shared" si="232"/>
        <v>3.7000000000000002E-3</v>
      </c>
      <c r="X1607" s="27">
        <f t="shared" si="233"/>
        <v>5.5999999999999999E-3</v>
      </c>
      <c r="Y1607" s="3">
        <f>VLOOKUP(K1607,SSP!$B$2:$D$113,3,FALSE)</f>
        <v>0.29999999999999993</v>
      </c>
      <c r="Z1607" s="3">
        <f>EXP(Ferez!$B$8+Ferez!$B$9*LN(X1607)+Ferez!$B$10*LN(O1607)+Ferez!$B$11*LN(Y1607))</f>
        <v>4.9865007899331699</v>
      </c>
      <c r="AA1607" s="3">
        <f>EXP(Ferez!$C$8+Ferez!$C$9*LN(Z1607))</f>
        <v>2.4694581079308859</v>
      </c>
      <c r="AB1607" s="3">
        <f>Ferez!$D$8+Ferez!$D$9*Z1607+Ferez!$D$10*AA1607</f>
        <v>0.78402278410387827</v>
      </c>
      <c r="AC1607" s="3">
        <f t="shared" si="234"/>
        <v>8.2399816819679348</v>
      </c>
      <c r="AD1607" s="3">
        <f>AC1607*Ferez!$D$19</f>
        <v>4.1199908409839674</v>
      </c>
      <c r="AE1607" s="3">
        <f>(AD1607/1000)*(10000/Ferez!$D$21)</f>
        <v>0.1029997710245992</v>
      </c>
      <c r="AF1607" s="3">
        <f t="shared" si="235"/>
        <v>5.770523574037048</v>
      </c>
      <c r="AG1607" s="3">
        <f>AF1607*Ferez!$D$19</f>
        <v>2.885261787018524</v>
      </c>
      <c r="AH1607" s="3">
        <f>(AG1607/1000)*(10000/Ferez!$D$21)</f>
        <v>7.2131544675463094E-2</v>
      </c>
      <c r="AI1607" s="3">
        <f>AE1607*Ferez!$D$20</f>
        <v>0.37766582709019708</v>
      </c>
    </row>
    <row r="1608" spans="1:35" x14ac:dyDescent="0.25">
      <c r="A1608" s="4">
        <v>29</v>
      </c>
      <c r="B1608" s="19" t="s">
        <v>3521</v>
      </c>
      <c r="C1608" s="104">
        <v>12</v>
      </c>
      <c r="D1608" s="20" t="s">
        <v>283</v>
      </c>
      <c r="E1608" s="100">
        <v>38487</v>
      </c>
      <c r="F1608" s="100">
        <v>44127</v>
      </c>
      <c r="G1608" s="105">
        <v>15.5</v>
      </c>
      <c r="H1608" s="20" t="s">
        <v>296</v>
      </c>
      <c r="I1608" s="20" t="s">
        <v>297</v>
      </c>
      <c r="J1608" s="13">
        <v>1856</v>
      </c>
      <c r="K1608" t="s">
        <v>18</v>
      </c>
      <c r="L1608" t="s">
        <v>68</v>
      </c>
      <c r="M1608" s="20" t="str">
        <f t="shared" si="229"/>
        <v>S</v>
      </c>
      <c r="N1608" s="3">
        <v>7.8</v>
      </c>
      <c r="O1608" s="23">
        <f t="shared" si="230"/>
        <v>7.8</v>
      </c>
      <c r="P1608" s="3">
        <v>44.8</v>
      </c>
      <c r="Q1608" s="3">
        <f>VLOOKUP(J1608,Aux_H_adj!$X$2:$Y$922,2,FALSE)</f>
        <v>25.4</v>
      </c>
      <c r="R1608" s="3">
        <f>VLOOKUP(J1608,Aux_H_adj!$X$2:$Z$922,3,FALSE)</f>
        <v>44.8</v>
      </c>
      <c r="S1608" s="3">
        <f t="shared" si="227"/>
        <v>14.260282901033822</v>
      </c>
      <c r="T1608" s="3">
        <v>73</v>
      </c>
      <c r="U1608" s="23">
        <f t="shared" si="231"/>
        <v>54.62</v>
      </c>
      <c r="V1608" s="3">
        <f t="shared" si="228"/>
        <v>17.386085983358647</v>
      </c>
      <c r="W1608" s="27">
        <f t="shared" si="232"/>
        <v>1.6E-2</v>
      </c>
      <c r="X1608" s="27">
        <f t="shared" si="233"/>
        <v>2.3699999999999999E-2</v>
      </c>
      <c r="Y1608" s="3">
        <f>VLOOKUP(K1608,SSP!$B$2:$D$113,3,FALSE)</f>
        <v>0.36</v>
      </c>
      <c r="Z1608" s="3">
        <f>EXP(Ferez!$B$8+Ferez!$B$9*LN(X1608)+Ferez!$B$10*LN(O1608)+Ferez!$B$11*LN(Y1608))</f>
        <v>30.968666744820251</v>
      </c>
      <c r="AA1608" s="3">
        <f>EXP(Ferez!$C$8+Ferez!$C$9*LN(Z1608))</f>
        <v>9.5736560083416915</v>
      </c>
      <c r="AB1608" s="3">
        <f>Ferez!$D$8+Ferez!$D$9*Z1608+Ferez!$D$10*AA1608</f>
        <v>3.3675650752411181</v>
      </c>
      <c r="AC1608" s="3">
        <f t="shared" si="234"/>
        <v>43.909887828403058</v>
      </c>
      <c r="AD1608" s="3">
        <f>AC1608*Ferez!$D$19</f>
        <v>21.954943914201529</v>
      </c>
      <c r="AE1608" s="3">
        <f>(AD1608/1000)*(10000/Ferez!$D$21)</f>
        <v>0.5488735978550382</v>
      </c>
      <c r="AF1608" s="3">
        <f t="shared" si="235"/>
        <v>34.336231820061371</v>
      </c>
      <c r="AG1608" s="3">
        <f>AF1608*Ferez!$D$19</f>
        <v>17.168115910030686</v>
      </c>
      <c r="AH1608" s="3">
        <f>(AG1608/1000)*(10000/Ferez!$D$21)</f>
        <v>0.4292028977507672</v>
      </c>
      <c r="AI1608" s="3">
        <f>AE1608*Ferez!$D$20</f>
        <v>2.0125365254684735</v>
      </c>
    </row>
    <row r="1609" spans="1:35" x14ac:dyDescent="0.25">
      <c r="A1609" s="4">
        <v>31</v>
      </c>
      <c r="B1609" s="19" t="s">
        <v>3521</v>
      </c>
      <c r="C1609" s="104">
        <v>12</v>
      </c>
      <c r="D1609" s="20" t="s">
        <v>283</v>
      </c>
      <c r="E1609" s="100">
        <v>38487</v>
      </c>
      <c r="F1609" s="100">
        <v>44127</v>
      </c>
      <c r="G1609" s="105">
        <v>15.5</v>
      </c>
      <c r="H1609" s="20" t="s">
        <v>296</v>
      </c>
      <c r="I1609" s="20" t="s">
        <v>297</v>
      </c>
      <c r="J1609" s="13">
        <v>1856</v>
      </c>
      <c r="K1609" t="s">
        <v>18</v>
      </c>
      <c r="L1609" t="s">
        <v>68</v>
      </c>
      <c r="M1609" s="20" t="str">
        <f t="shared" si="229"/>
        <v>S</v>
      </c>
      <c r="N1609" s="3">
        <v>7.8</v>
      </c>
      <c r="O1609" s="23">
        <f t="shared" si="230"/>
        <v>7.37</v>
      </c>
      <c r="P1609" s="3">
        <v>35.299999999999997</v>
      </c>
      <c r="Q1609" s="3">
        <f>VLOOKUP(J1609,Aux_H_adj!$X$2:$Y$922,2,FALSE)</f>
        <v>25.4</v>
      </c>
      <c r="R1609" s="3">
        <f>VLOOKUP(J1609,Aux_H_adj!$X$2:$Z$922,3,FALSE)</f>
        <v>44.8</v>
      </c>
      <c r="S1609" s="3">
        <f t="shared" si="227"/>
        <v>11.23633898228781</v>
      </c>
      <c r="T1609" s="3">
        <v>73</v>
      </c>
      <c r="U1609" s="23">
        <f t="shared" si="231"/>
        <v>43.03</v>
      </c>
      <c r="V1609" s="3">
        <f t="shared" si="228"/>
        <v>13.696874402488513</v>
      </c>
      <c r="W1609" s="27">
        <f t="shared" si="232"/>
        <v>9.9000000000000008E-3</v>
      </c>
      <c r="X1609" s="27">
        <f t="shared" si="233"/>
        <v>1.47E-2</v>
      </c>
      <c r="Y1609" s="3">
        <f>VLOOKUP(K1609,SSP!$B$2:$D$113,3,FALSE)</f>
        <v>0.36</v>
      </c>
      <c r="Z1609" s="3">
        <f>EXP(Ferez!$B$8+Ferez!$B$9*LN(X1609)+Ferez!$B$10*LN(O1609)+Ferez!$B$11*LN(Y1609))</f>
        <v>18.673873682683347</v>
      </c>
      <c r="AA1609" s="3">
        <f>EXP(Ferez!$C$8+Ferez!$C$9*LN(Z1609))</f>
        <v>6.5777270081525607</v>
      </c>
      <c r="AB1609" s="3">
        <f>Ferez!$D$8+Ferez!$D$9*Z1609+Ferez!$D$10*AA1609</f>
        <v>2.1134915790639646</v>
      </c>
      <c r="AC1609" s="3">
        <f t="shared" si="234"/>
        <v>27.365092269899872</v>
      </c>
      <c r="AD1609" s="3">
        <f>AC1609*Ferez!$D$19</f>
        <v>13.682546134949936</v>
      </c>
      <c r="AE1609" s="3">
        <f>(AD1609/1000)*(10000/Ferez!$D$21)</f>
        <v>0.34206365337374839</v>
      </c>
      <c r="AF1609" s="3">
        <f t="shared" si="235"/>
        <v>20.787365261747311</v>
      </c>
      <c r="AG1609" s="3">
        <f>AF1609*Ferez!$D$19</f>
        <v>10.393682630873656</v>
      </c>
      <c r="AH1609" s="3">
        <f>(AG1609/1000)*(10000/Ferez!$D$21)</f>
        <v>0.25984206577184138</v>
      </c>
      <c r="AI1609" s="3">
        <f>AE1609*Ferez!$D$20</f>
        <v>1.2542333957037441</v>
      </c>
    </row>
    <row r="1610" spans="1:35" x14ac:dyDescent="0.25">
      <c r="A1610" s="4">
        <v>30</v>
      </c>
      <c r="B1610" s="19" t="s">
        <v>3521</v>
      </c>
      <c r="C1610" s="104">
        <v>12</v>
      </c>
      <c r="D1610" s="20" t="s">
        <v>283</v>
      </c>
      <c r="E1610" s="100">
        <v>38487</v>
      </c>
      <c r="F1610" s="100">
        <v>44127</v>
      </c>
      <c r="G1610" s="105">
        <v>15.5</v>
      </c>
      <c r="H1610" s="20" t="s">
        <v>296</v>
      </c>
      <c r="I1610" s="20" t="s">
        <v>298</v>
      </c>
      <c r="J1610" s="13">
        <v>1856</v>
      </c>
      <c r="K1610" t="s">
        <v>18</v>
      </c>
      <c r="L1610" t="s">
        <v>68</v>
      </c>
      <c r="M1610" s="20" t="str">
        <f t="shared" si="229"/>
        <v>S</v>
      </c>
      <c r="N1610" s="3">
        <v>7.8</v>
      </c>
      <c r="O1610" s="23">
        <f t="shared" si="230"/>
        <v>7.3</v>
      </c>
      <c r="P1610" s="3">
        <v>34.5</v>
      </c>
      <c r="Q1610" s="3">
        <f>VLOOKUP(J1610,Aux_H_adj!$X$2:$Y$922,2,FALSE)</f>
        <v>25.4</v>
      </c>
      <c r="R1610" s="3">
        <f>VLOOKUP(J1610,Aux_H_adj!$X$2:$Z$922,3,FALSE)</f>
        <v>44.8</v>
      </c>
      <c r="S1610" s="3">
        <f t="shared" si="227"/>
        <v>10.981691073340778</v>
      </c>
      <c r="T1610" s="3">
        <v>73</v>
      </c>
      <c r="U1610" s="23">
        <f t="shared" si="231"/>
        <v>42.06</v>
      </c>
      <c r="V1610" s="3">
        <f t="shared" si="228"/>
        <v>13.388113812890237</v>
      </c>
      <c r="W1610" s="27">
        <f t="shared" si="232"/>
        <v>9.4999999999999998E-3</v>
      </c>
      <c r="X1610" s="27">
        <f t="shared" si="233"/>
        <v>1.41E-2</v>
      </c>
      <c r="Y1610" s="3">
        <f>VLOOKUP(K1610,SSP!$B$2:$D$113,3,FALSE)</f>
        <v>0.36</v>
      </c>
      <c r="Z1610" s="3">
        <f>EXP(Ferez!$B$8+Ferez!$B$9*LN(X1610)+Ferez!$B$10*LN(O1610)+Ferez!$B$11*LN(Y1610))</f>
        <v>17.788844858465772</v>
      </c>
      <c r="AA1610" s="3">
        <f>EXP(Ferez!$C$8+Ferez!$C$9*LN(Z1610))</f>
        <v>6.3449787111072631</v>
      </c>
      <c r="AB1610" s="3">
        <f>Ferez!$D$8+Ferez!$D$9*Z1610+Ferez!$D$10*AA1610</f>
        <v>2.0246917415682062</v>
      </c>
      <c r="AC1610" s="3">
        <f t="shared" si="234"/>
        <v>26.15851531114124</v>
      </c>
      <c r="AD1610" s="3">
        <f>AC1610*Ferez!$D$19</f>
        <v>13.07925765557062</v>
      </c>
      <c r="AE1610" s="3">
        <f>(AD1610/1000)*(10000/Ferez!$D$21)</f>
        <v>0.32698144138926549</v>
      </c>
      <c r="AF1610" s="3">
        <f t="shared" si="235"/>
        <v>19.813536600033977</v>
      </c>
      <c r="AG1610" s="3">
        <f>AF1610*Ferez!$D$19</f>
        <v>9.9067683000169886</v>
      </c>
      <c r="AH1610" s="3">
        <f>(AG1610/1000)*(10000/Ferez!$D$21)</f>
        <v>0.2476692075004247</v>
      </c>
      <c r="AI1610" s="3">
        <f>AE1610*Ferez!$D$20</f>
        <v>1.19893195176064</v>
      </c>
    </row>
    <row r="1611" spans="1:35" x14ac:dyDescent="0.25">
      <c r="A1611" s="4">
        <v>32</v>
      </c>
      <c r="B1611" s="19" t="s">
        <v>3521</v>
      </c>
      <c r="C1611" s="104">
        <v>12</v>
      </c>
      <c r="D1611" s="20" t="s">
        <v>283</v>
      </c>
      <c r="E1611" s="100">
        <v>38487</v>
      </c>
      <c r="F1611" s="100">
        <v>44127</v>
      </c>
      <c r="G1611" s="105">
        <v>15.5</v>
      </c>
      <c r="H1611" s="20" t="s">
        <v>296</v>
      </c>
      <c r="I1611" s="20" t="s">
        <v>298</v>
      </c>
      <c r="J1611" s="13">
        <v>1856</v>
      </c>
      <c r="K1611" t="s">
        <v>18</v>
      </c>
      <c r="L1611" t="s">
        <v>68</v>
      </c>
      <c r="M1611" s="20" t="str">
        <f t="shared" si="229"/>
        <v>S</v>
      </c>
      <c r="N1611" s="3">
        <v>7.8</v>
      </c>
      <c r="O1611" s="23">
        <f t="shared" si="230"/>
        <v>6.34</v>
      </c>
      <c r="P1611" s="3">
        <v>25.4</v>
      </c>
      <c r="Q1611" s="3">
        <f>VLOOKUP(J1611,Aux_H_adj!$X$2:$Y$922,2,FALSE)</f>
        <v>25.4</v>
      </c>
      <c r="R1611" s="3">
        <f>VLOOKUP(J1611,Aux_H_adj!$X$2:$Z$922,3,FALSE)</f>
        <v>44.8</v>
      </c>
      <c r="S1611" s="3">
        <f t="shared" si="227"/>
        <v>8.0850711090682825</v>
      </c>
      <c r="T1611" s="3">
        <v>73</v>
      </c>
      <c r="U1611" s="23">
        <f t="shared" si="231"/>
        <v>30.97</v>
      </c>
      <c r="V1611" s="3">
        <f t="shared" si="228"/>
        <v>9.8580571751119965</v>
      </c>
      <c r="W1611" s="27">
        <f t="shared" si="232"/>
        <v>5.1000000000000004E-3</v>
      </c>
      <c r="X1611" s="27">
        <f t="shared" si="233"/>
        <v>7.6E-3</v>
      </c>
      <c r="Y1611" s="3">
        <f>VLOOKUP(K1611,SSP!$B$2:$D$113,3,FALSE)</f>
        <v>0.36</v>
      </c>
      <c r="Z1611" s="3">
        <f>EXP(Ferez!$B$8+Ferez!$B$9*LN(X1611)+Ferez!$B$10*LN(O1611)+Ferez!$B$11*LN(Y1611))</f>
        <v>8.6625621512357576</v>
      </c>
      <c r="AA1611" s="3">
        <f>EXP(Ferez!$C$8+Ferez!$C$9*LN(Z1611))</f>
        <v>3.7201762634002873</v>
      </c>
      <c r="AB1611" s="3">
        <f>Ferez!$D$8+Ferez!$D$9*Z1611+Ferez!$D$10*AA1611</f>
        <v>1.1283781727931377</v>
      </c>
      <c r="AC1611" s="3">
        <f t="shared" si="234"/>
        <v>13.511116587429182</v>
      </c>
      <c r="AD1611" s="3">
        <f>AC1611*Ferez!$D$19</f>
        <v>6.755558293714591</v>
      </c>
      <c r="AE1611" s="3">
        <f>(AD1611/1000)*(10000/Ferez!$D$21)</f>
        <v>0.16888895734286477</v>
      </c>
      <c r="AF1611" s="3">
        <f t="shared" si="235"/>
        <v>9.7909403240288952</v>
      </c>
      <c r="AG1611" s="3">
        <f>AF1611*Ferez!$D$19</f>
        <v>4.8954701620144476</v>
      </c>
      <c r="AH1611" s="3">
        <f>(AG1611/1000)*(10000/Ferez!$D$21)</f>
        <v>0.12238675405036119</v>
      </c>
      <c r="AI1611" s="3">
        <f>AE1611*Ferez!$D$20</f>
        <v>0.61925951025717085</v>
      </c>
    </row>
    <row r="1612" spans="1:35" x14ac:dyDescent="0.25">
      <c r="A1612" s="4">
        <v>23</v>
      </c>
      <c r="B1612" s="19" t="s">
        <v>3521</v>
      </c>
      <c r="C1612" s="104">
        <v>12</v>
      </c>
      <c r="D1612" s="20" t="s">
        <v>283</v>
      </c>
      <c r="E1612" s="100">
        <v>38487</v>
      </c>
      <c r="F1612" s="100">
        <v>44127</v>
      </c>
      <c r="G1612" s="105">
        <v>15.5</v>
      </c>
      <c r="H1612" s="20" t="s">
        <v>292</v>
      </c>
      <c r="I1612" s="20" t="s">
        <v>293</v>
      </c>
      <c r="J1612" s="13">
        <v>1857</v>
      </c>
      <c r="K1612" t="s">
        <v>19</v>
      </c>
      <c r="L1612" t="s">
        <v>119</v>
      </c>
      <c r="M1612" s="20" t="str">
        <f t="shared" si="229"/>
        <v>S</v>
      </c>
      <c r="N1612" s="3">
        <v>10.8</v>
      </c>
      <c r="O1612" s="23">
        <f t="shared" si="230"/>
        <v>7.73</v>
      </c>
      <c r="P1612" s="3">
        <v>39.6</v>
      </c>
      <c r="Q1612" s="3">
        <f>VLOOKUP(J1612,Aux_H_adj!$X$2:$Y$922,2,FALSE)</f>
        <v>35.200000000000003</v>
      </c>
      <c r="R1612" s="3">
        <f>VLOOKUP(J1612,Aux_H_adj!$X$2:$Z$922,3,FALSE)</f>
        <v>46.5</v>
      </c>
      <c r="S1612" s="3">
        <f t="shared" si="227"/>
        <v>12.605071492878112</v>
      </c>
      <c r="T1612" s="3">
        <v>107</v>
      </c>
      <c r="U1612" s="23">
        <f t="shared" si="231"/>
        <v>48.28</v>
      </c>
      <c r="V1612" s="3">
        <f t="shared" si="228"/>
        <v>15.368001304953415</v>
      </c>
      <c r="W1612" s="27">
        <f t="shared" si="232"/>
        <v>1.2500000000000001E-2</v>
      </c>
      <c r="X1612" s="27">
        <f t="shared" si="233"/>
        <v>1.8499999999999999E-2</v>
      </c>
      <c r="Y1612" s="3">
        <f>VLOOKUP(K1612,SSP!$B$2:$D$113,3,FALSE)</f>
        <v>0.49000000000000005</v>
      </c>
      <c r="Z1612" s="3">
        <f>EXP(Ferez!$B$8+Ferez!$B$9*LN(X1612)+Ferez!$B$10*LN(O1612)+Ferez!$B$11*LN(Y1612))</f>
        <v>33.294473807577695</v>
      </c>
      <c r="AA1612" s="3">
        <f>EXP(Ferez!$C$8+Ferez!$C$9*LN(Z1612))</f>
        <v>10.102119773831918</v>
      </c>
      <c r="AB1612" s="3">
        <f>Ferez!$D$8+Ferez!$D$9*Z1612+Ferez!$D$10*AA1612</f>
        <v>3.6080984561703433</v>
      </c>
      <c r="AC1612" s="3">
        <f t="shared" si="234"/>
        <v>47.004692037579957</v>
      </c>
      <c r="AD1612" s="3">
        <f>AC1612*Ferez!$D$19</f>
        <v>23.502346018789979</v>
      </c>
      <c r="AE1612" s="3">
        <f>(AD1612/1000)*(10000/Ferez!$D$21)</f>
        <v>0.58755865046974953</v>
      </c>
      <c r="AF1612" s="3">
        <f t="shared" si="235"/>
        <v>36.902572263748041</v>
      </c>
      <c r="AG1612" s="3">
        <f>AF1612*Ferez!$D$19</f>
        <v>18.451286131874021</v>
      </c>
      <c r="AH1612" s="3">
        <f>(AG1612/1000)*(10000/Ferez!$D$21)</f>
        <v>0.46128215329685046</v>
      </c>
      <c r="AI1612" s="3">
        <f>AE1612*Ferez!$D$20</f>
        <v>2.1543817183890814</v>
      </c>
    </row>
    <row r="1613" spans="1:35" x14ac:dyDescent="0.25">
      <c r="A1613" s="4">
        <v>26</v>
      </c>
      <c r="B1613" s="19" t="s">
        <v>3521</v>
      </c>
      <c r="C1613" s="104">
        <v>12</v>
      </c>
      <c r="D1613" s="20" t="s">
        <v>283</v>
      </c>
      <c r="E1613" s="100">
        <v>38487</v>
      </c>
      <c r="F1613" s="100">
        <v>44127</v>
      </c>
      <c r="G1613" s="105">
        <v>15.5</v>
      </c>
      <c r="H1613" s="20" t="s">
        <v>292</v>
      </c>
      <c r="I1613" s="20" t="s">
        <v>293</v>
      </c>
      <c r="J1613" s="13">
        <v>1857</v>
      </c>
      <c r="K1613" t="s">
        <v>19</v>
      </c>
      <c r="L1613" t="s">
        <v>119</v>
      </c>
      <c r="M1613" s="20" t="str">
        <f t="shared" si="229"/>
        <v>S</v>
      </c>
      <c r="N1613" s="3">
        <v>10.8</v>
      </c>
      <c r="O1613" s="23">
        <f t="shared" si="230"/>
        <v>7.36</v>
      </c>
      <c r="P1613" s="3">
        <v>35.200000000000003</v>
      </c>
      <c r="Q1613" s="3">
        <f>VLOOKUP(J1613,Aux_H_adj!$X$2:$Y$922,2,FALSE)</f>
        <v>35.200000000000003</v>
      </c>
      <c r="R1613" s="3">
        <f>VLOOKUP(J1613,Aux_H_adj!$X$2:$Z$922,3,FALSE)</f>
        <v>46.5</v>
      </c>
      <c r="S1613" s="3">
        <f t="shared" si="227"/>
        <v>11.204507993669433</v>
      </c>
      <c r="T1613" s="3">
        <v>107</v>
      </c>
      <c r="U1613" s="23">
        <f t="shared" si="231"/>
        <v>42.91</v>
      </c>
      <c r="V1613" s="3">
        <f t="shared" si="228"/>
        <v>13.658677216146458</v>
      </c>
      <c r="W1613" s="27">
        <f t="shared" si="232"/>
        <v>9.9000000000000008E-3</v>
      </c>
      <c r="X1613" s="27">
        <f t="shared" si="233"/>
        <v>1.47E-2</v>
      </c>
      <c r="Y1613" s="3">
        <f>VLOOKUP(K1613,SSP!$B$2:$D$113,3,FALSE)</f>
        <v>0.49000000000000005</v>
      </c>
      <c r="Z1613" s="3">
        <f>EXP(Ferez!$B$8+Ferez!$B$9*LN(X1613)+Ferez!$B$10*LN(O1613)+Ferez!$B$11*LN(Y1613))</f>
        <v>25.558468045743481</v>
      </c>
      <c r="AA1613" s="3">
        <f>EXP(Ferez!$C$8+Ferez!$C$9*LN(Z1613))</f>
        <v>8.3024573768105103</v>
      </c>
      <c r="AB1613" s="3">
        <f>Ferez!$D$8+Ferez!$D$9*Z1613+Ferez!$D$10*AA1613</f>
        <v>2.8116592792783033</v>
      </c>
      <c r="AC1613" s="3">
        <f t="shared" si="234"/>
        <v>36.672584701832292</v>
      </c>
      <c r="AD1613" s="3">
        <f>AC1613*Ferez!$D$19</f>
        <v>18.336292350916146</v>
      </c>
      <c r="AE1613" s="3">
        <f>(AD1613/1000)*(10000/Ferez!$D$21)</f>
        <v>0.4584073087729037</v>
      </c>
      <c r="AF1613" s="3">
        <f t="shared" si="235"/>
        <v>28.370127325021784</v>
      </c>
      <c r="AG1613" s="3">
        <f>AF1613*Ferez!$D$19</f>
        <v>14.185063662510892</v>
      </c>
      <c r="AH1613" s="3">
        <f>(AG1613/1000)*(10000/Ferez!$D$21)</f>
        <v>0.35462659156277226</v>
      </c>
      <c r="AI1613" s="3">
        <f>AE1613*Ferez!$D$20</f>
        <v>1.6808267988339802</v>
      </c>
    </row>
    <row r="1614" spans="1:35" x14ac:dyDescent="0.25">
      <c r="A1614" s="4">
        <v>24</v>
      </c>
      <c r="B1614" s="19" t="s">
        <v>3521</v>
      </c>
      <c r="C1614" s="104">
        <v>12</v>
      </c>
      <c r="D1614" s="20" t="s">
        <v>283</v>
      </c>
      <c r="E1614" s="100">
        <v>38487</v>
      </c>
      <c r="F1614" s="100">
        <v>44127</v>
      </c>
      <c r="G1614" s="105">
        <v>15.5</v>
      </c>
      <c r="H1614" s="20" t="s">
        <v>292</v>
      </c>
      <c r="I1614" s="20" t="s">
        <v>294</v>
      </c>
      <c r="J1614" s="13">
        <v>1857</v>
      </c>
      <c r="K1614" t="s">
        <v>19</v>
      </c>
      <c r="L1614" t="s">
        <v>119</v>
      </c>
      <c r="M1614" s="20" t="str">
        <f t="shared" si="229"/>
        <v>S</v>
      </c>
      <c r="N1614" s="3">
        <v>10.8</v>
      </c>
      <c r="O1614" s="23">
        <f t="shared" si="230"/>
        <v>8.01</v>
      </c>
      <c r="P1614" s="3">
        <v>43.4</v>
      </c>
      <c r="Q1614" s="3">
        <f>VLOOKUP(J1614,Aux_H_adj!$X$2:$Y$922,2,FALSE)</f>
        <v>35.200000000000003</v>
      </c>
      <c r="R1614" s="3">
        <f>VLOOKUP(J1614,Aux_H_adj!$X$2:$Z$922,3,FALSE)</f>
        <v>46.5</v>
      </c>
      <c r="S1614" s="3">
        <f t="shared" si="227"/>
        <v>13.814649060376516</v>
      </c>
      <c r="T1614" s="3">
        <v>107</v>
      </c>
      <c r="U1614" s="23">
        <f t="shared" si="231"/>
        <v>52.91</v>
      </c>
      <c r="V1614" s="3">
        <f t="shared" si="228"/>
        <v>16.841776077984363</v>
      </c>
      <c r="W1614" s="27">
        <f t="shared" si="232"/>
        <v>1.4999999999999999E-2</v>
      </c>
      <c r="X1614" s="27">
        <f t="shared" si="233"/>
        <v>2.23E-2</v>
      </c>
      <c r="Y1614" s="3">
        <f>VLOOKUP(K1614,SSP!$B$2:$D$113,3,FALSE)</f>
        <v>0.49000000000000005</v>
      </c>
      <c r="Z1614" s="3">
        <f>EXP(Ferez!$B$8+Ferez!$B$9*LN(X1614)+Ferez!$B$10*LN(O1614)+Ferez!$B$11*LN(Y1614))</f>
        <v>41.10510075640665</v>
      </c>
      <c r="AA1614" s="3">
        <f>EXP(Ferez!$C$8+Ferez!$C$9*LN(Z1614))</f>
        <v>11.811913291273935</v>
      </c>
      <c r="AB1614" s="3">
        <f>Ferez!$D$8+Ferez!$D$9*Z1614+Ferez!$D$10*AA1614</f>
        <v>4.4214652800719429</v>
      </c>
      <c r="AC1614" s="3">
        <f t="shared" si="234"/>
        <v>57.338479327752523</v>
      </c>
      <c r="AD1614" s="3">
        <f>AC1614*Ferez!$D$19</f>
        <v>28.669239663876262</v>
      </c>
      <c r="AE1614" s="3">
        <f>(AD1614/1000)*(10000/Ferez!$D$21)</f>
        <v>0.71673099159690656</v>
      </c>
      <c r="AF1614" s="3">
        <f t="shared" si="235"/>
        <v>45.526566036478592</v>
      </c>
      <c r="AG1614" s="3">
        <f>AF1614*Ferez!$D$19</f>
        <v>22.763283018239296</v>
      </c>
      <c r="AH1614" s="3">
        <f>(AG1614/1000)*(10000/Ferez!$D$21)</f>
        <v>0.56908207545598233</v>
      </c>
      <c r="AI1614" s="3">
        <f>AE1614*Ferez!$D$20</f>
        <v>2.6280136358553241</v>
      </c>
    </row>
    <row r="1615" spans="1:35" x14ac:dyDescent="0.25">
      <c r="A1615" s="4">
        <v>27</v>
      </c>
      <c r="B1615" s="19" t="s">
        <v>3521</v>
      </c>
      <c r="C1615" s="104">
        <v>12</v>
      </c>
      <c r="D1615" s="20" t="s">
        <v>283</v>
      </c>
      <c r="E1615" s="100">
        <v>38487</v>
      </c>
      <c r="F1615" s="100">
        <v>44127</v>
      </c>
      <c r="G1615" s="105">
        <v>15.5</v>
      </c>
      <c r="H1615" s="20" t="s">
        <v>292</v>
      </c>
      <c r="I1615" s="20" t="s">
        <v>294</v>
      </c>
      <c r="J1615" s="13">
        <v>1857</v>
      </c>
      <c r="K1615" t="s">
        <v>19</v>
      </c>
      <c r="L1615" t="s">
        <v>119</v>
      </c>
      <c r="M1615" s="20" t="str">
        <f t="shared" si="229"/>
        <v>S</v>
      </c>
      <c r="N1615" s="3">
        <v>10.8</v>
      </c>
      <c r="O1615" s="23">
        <f t="shared" si="230"/>
        <v>7.79</v>
      </c>
      <c r="P1615" s="3">
        <v>40.4</v>
      </c>
      <c r="Q1615" s="3">
        <f>VLOOKUP(J1615,Aux_H_adj!$X$2:$Y$922,2,FALSE)</f>
        <v>35.200000000000003</v>
      </c>
      <c r="R1615" s="3">
        <f>VLOOKUP(J1615,Aux_H_adj!$X$2:$Z$922,3,FALSE)</f>
        <v>46.5</v>
      </c>
      <c r="S1615" s="3">
        <f t="shared" si="227"/>
        <v>12.859719401825144</v>
      </c>
      <c r="T1615" s="3">
        <v>107</v>
      </c>
      <c r="U1615" s="23">
        <f t="shared" si="231"/>
        <v>49.25</v>
      </c>
      <c r="V1615" s="3">
        <f t="shared" si="228"/>
        <v>15.67676189455169</v>
      </c>
      <c r="W1615" s="27">
        <f t="shared" si="232"/>
        <v>1.2999999999999999E-2</v>
      </c>
      <c r="X1615" s="27">
        <f t="shared" si="233"/>
        <v>1.9300000000000001E-2</v>
      </c>
      <c r="Y1615" s="3">
        <f>VLOOKUP(K1615,SSP!$B$2:$D$113,3,FALSE)</f>
        <v>0.49000000000000005</v>
      </c>
      <c r="Z1615" s="3">
        <f>EXP(Ferez!$B$8+Ferez!$B$9*LN(X1615)+Ferez!$B$10*LN(O1615)+Ferez!$B$11*LN(Y1615))</f>
        <v>34.911942011987819</v>
      </c>
      <c r="AA1615" s="3">
        <f>EXP(Ferez!$C$8+Ferez!$C$9*LN(Z1615))</f>
        <v>10.464017792287999</v>
      </c>
      <c r="AB1615" s="3">
        <f>Ferez!$D$8+Ferez!$D$9*Z1615+Ferez!$D$10*AA1615</f>
        <v>3.7758603728435496</v>
      </c>
      <c r="AC1615" s="3">
        <f t="shared" si="234"/>
        <v>49.151820177119362</v>
      </c>
      <c r="AD1615" s="3">
        <f>AC1615*Ferez!$D$19</f>
        <v>24.575910088559681</v>
      </c>
      <c r="AE1615" s="3">
        <f>(AD1615/1000)*(10000/Ferez!$D$21)</f>
        <v>0.61439775221399195</v>
      </c>
      <c r="AF1615" s="3">
        <f t="shared" si="235"/>
        <v>38.687802384831372</v>
      </c>
      <c r="AG1615" s="3">
        <f>AF1615*Ferez!$D$19</f>
        <v>19.343901192415686</v>
      </c>
      <c r="AH1615" s="3">
        <f>(AG1615/1000)*(10000/Ferez!$D$21)</f>
        <v>0.48359752981039211</v>
      </c>
      <c r="AI1615" s="3">
        <f>AE1615*Ferez!$D$20</f>
        <v>2.2527917581179704</v>
      </c>
    </row>
    <row r="1616" spans="1:35" x14ac:dyDescent="0.25">
      <c r="A1616" s="4">
        <v>25</v>
      </c>
      <c r="B1616" s="19" t="s">
        <v>3521</v>
      </c>
      <c r="C1616" s="104">
        <v>12</v>
      </c>
      <c r="D1616" s="20" t="s">
        <v>283</v>
      </c>
      <c r="E1616" s="100">
        <v>38487</v>
      </c>
      <c r="F1616" s="100">
        <v>44127</v>
      </c>
      <c r="G1616" s="105">
        <v>15.5</v>
      </c>
      <c r="H1616" s="20" t="s">
        <v>292</v>
      </c>
      <c r="I1616" s="20" t="s">
        <v>295</v>
      </c>
      <c r="J1616" s="13">
        <v>1857</v>
      </c>
      <c r="K1616" t="s">
        <v>19</v>
      </c>
      <c r="L1616" t="s">
        <v>119</v>
      </c>
      <c r="M1616" s="20" t="str">
        <f t="shared" si="229"/>
        <v>S</v>
      </c>
      <c r="N1616" s="3">
        <v>10.8</v>
      </c>
      <c r="O1616" s="23">
        <f t="shared" si="230"/>
        <v>10.8</v>
      </c>
      <c r="P1616" s="3">
        <v>46.5</v>
      </c>
      <c r="Q1616" s="3">
        <f>VLOOKUP(J1616,Aux_H_adj!$X$2:$Y$922,2,FALSE)</f>
        <v>35.200000000000003</v>
      </c>
      <c r="R1616" s="3">
        <f>VLOOKUP(J1616,Aux_H_adj!$X$2:$Z$922,3,FALSE)</f>
        <v>46.5</v>
      </c>
      <c r="S1616" s="3">
        <f t="shared" si="227"/>
        <v>14.801409707546267</v>
      </c>
      <c r="T1616" s="3">
        <v>107</v>
      </c>
      <c r="U1616" s="23">
        <f t="shared" si="231"/>
        <v>56.69</v>
      </c>
      <c r="V1616" s="3">
        <f t="shared" si="228"/>
        <v>18.044987447759095</v>
      </c>
      <c r="W1616" s="27">
        <f t="shared" si="232"/>
        <v>1.72E-2</v>
      </c>
      <c r="X1616" s="27">
        <f t="shared" si="233"/>
        <v>2.5600000000000001E-2</v>
      </c>
      <c r="Y1616" s="3">
        <f>VLOOKUP(K1616,SSP!$B$2:$D$113,3,FALSE)</f>
        <v>0.49000000000000005</v>
      </c>
      <c r="Z1616" s="3">
        <f>EXP(Ferez!$B$8+Ferez!$B$9*LN(X1616)+Ferez!$B$10*LN(O1616)+Ferez!$B$11*LN(Y1616))</f>
        <v>62.419627924454034</v>
      </c>
      <c r="AA1616" s="3">
        <f>EXP(Ferez!$C$8+Ferez!$C$9*LN(Z1616))</f>
        <v>16.103953122146084</v>
      </c>
      <c r="AB1616" s="3">
        <f>Ferez!$D$8+Ferez!$D$9*Z1616+Ferez!$D$10*AA1616</f>
        <v>6.6733055927956544</v>
      </c>
      <c r="AC1616" s="3">
        <f t="shared" si="234"/>
        <v>85.196886639395771</v>
      </c>
      <c r="AD1616" s="3">
        <f>AC1616*Ferez!$D$19</f>
        <v>42.598443319697886</v>
      </c>
      <c r="AE1616" s="3">
        <f>(AD1616/1000)*(10000/Ferez!$D$21)</f>
        <v>1.0649610829924472</v>
      </c>
      <c r="AF1616" s="3">
        <f t="shared" si="235"/>
        <v>69.092933517249691</v>
      </c>
      <c r="AG1616" s="3">
        <f>AF1616*Ferez!$D$19</f>
        <v>34.546466758624845</v>
      </c>
      <c r="AH1616" s="3">
        <f>(AG1616/1000)*(10000/Ferez!$D$21)</f>
        <v>0.86366166896562124</v>
      </c>
      <c r="AI1616" s="3">
        <f>AE1616*Ferez!$D$20</f>
        <v>3.9048573043056396</v>
      </c>
    </row>
    <row r="1617" spans="1:35" x14ac:dyDescent="0.25">
      <c r="A1617" s="4">
        <v>28</v>
      </c>
      <c r="B1617" s="19" t="s">
        <v>3521</v>
      </c>
      <c r="C1617" s="104">
        <v>12</v>
      </c>
      <c r="D1617" s="20" t="s">
        <v>283</v>
      </c>
      <c r="E1617" s="100">
        <v>38487</v>
      </c>
      <c r="F1617" s="100">
        <v>44127</v>
      </c>
      <c r="G1617" s="105">
        <v>15.5</v>
      </c>
      <c r="H1617" s="20" t="s">
        <v>292</v>
      </c>
      <c r="I1617" s="20" t="s">
        <v>295</v>
      </c>
      <c r="J1617" s="13">
        <v>1857</v>
      </c>
      <c r="K1617" t="s">
        <v>19</v>
      </c>
      <c r="L1617" t="s">
        <v>119</v>
      </c>
      <c r="M1617" s="20" t="str">
        <f t="shared" si="229"/>
        <v>S</v>
      </c>
      <c r="N1617" s="3">
        <v>10.8</v>
      </c>
      <c r="O1617" s="23">
        <f t="shared" si="230"/>
        <v>7.91</v>
      </c>
      <c r="P1617" s="3">
        <v>42</v>
      </c>
      <c r="Q1617" s="3">
        <f>VLOOKUP(J1617,Aux_H_adj!$X$2:$Y$922,2,FALSE)</f>
        <v>35.200000000000003</v>
      </c>
      <c r="R1617" s="3">
        <f>VLOOKUP(J1617,Aux_H_adj!$X$2:$Z$922,3,FALSE)</f>
        <v>46.5</v>
      </c>
      <c r="S1617" s="3">
        <f t="shared" si="227"/>
        <v>13.369015219719209</v>
      </c>
      <c r="T1617" s="3">
        <v>107</v>
      </c>
      <c r="U1617" s="23">
        <f t="shared" si="231"/>
        <v>51.2</v>
      </c>
      <c r="V1617" s="3">
        <f t="shared" si="228"/>
        <v>16.297466172610083</v>
      </c>
      <c r="W1617" s="27">
        <f t="shared" si="232"/>
        <v>1.4E-2</v>
      </c>
      <c r="X1617" s="27">
        <f t="shared" si="233"/>
        <v>2.0899999999999998E-2</v>
      </c>
      <c r="Y1617" s="3">
        <f>VLOOKUP(K1617,SSP!$B$2:$D$113,3,FALSE)</f>
        <v>0.49000000000000005</v>
      </c>
      <c r="Z1617" s="3">
        <f>EXP(Ferez!$B$8+Ferez!$B$9*LN(X1617)+Ferez!$B$10*LN(O1617)+Ferez!$B$11*LN(Y1617))</f>
        <v>38.198098100071597</v>
      </c>
      <c r="AA1617" s="3">
        <f>EXP(Ferez!$C$8+Ferez!$C$9*LN(Z1617))</f>
        <v>11.186276622350951</v>
      </c>
      <c r="AB1617" s="3">
        <f>Ferez!$D$8+Ferez!$D$9*Z1617+Ferez!$D$10*AA1617</f>
        <v>4.1178172769107073</v>
      </c>
      <c r="AC1617" s="3">
        <f t="shared" si="234"/>
        <v>53.502191999333256</v>
      </c>
      <c r="AD1617" s="3">
        <f>AC1617*Ferez!$D$19</f>
        <v>26.751095999666628</v>
      </c>
      <c r="AE1617" s="3">
        <f>(AD1617/1000)*(10000/Ferez!$D$21)</f>
        <v>0.66877739999166563</v>
      </c>
      <c r="AF1617" s="3">
        <f t="shared" si="235"/>
        <v>42.315915376982304</v>
      </c>
      <c r="AG1617" s="3">
        <f>AF1617*Ferez!$D$19</f>
        <v>21.157957688491152</v>
      </c>
      <c r="AH1617" s="3">
        <f>(AG1617/1000)*(10000/Ferez!$D$21)</f>
        <v>0.52894894221227873</v>
      </c>
      <c r="AI1617" s="3">
        <f>AE1617*Ferez!$D$20</f>
        <v>2.4521837999694407</v>
      </c>
    </row>
    <row r="1618" spans="1:35" x14ac:dyDescent="0.25">
      <c r="A1618" s="4">
        <v>22</v>
      </c>
      <c r="B1618" s="19" t="s">
        <v>3521</v>
      </c>
      <c r="C1618" s="104">
        <v>12</v>
      </c>
      <c r="D1618" s="20" t="s">
        <v>283</v>
      </c>
      <c r="E1618" s="100">
        <v>38487</v>
      </c>
      <c r="F1618" s="100">
        <v>44127</v>
      </c>
      <c r="G1618" s="105">
        <v>15.5</v>
      </c>
      <c r="H1618" s="20" t="s">
        <v>290</v>
      </c>
      <c r="I1618" s="20" t="s">
        <v>291</v>
      </c>
      <c r="J1618" s="13">
        <v>1858</v>
      </c>
      <c r="K1618" t="s">
        <v>8</v>
      </c>
      <c r="L1618" t="s">
        <v>120</v>
      </c>
      <c r="M1618" s="20" t="str">
        <f t="shared" si="229"/>
        <v>N</v>
      </c>
      <c r="N1618" s="3">
        <v>7</v>
      </c>
      <c r="O1618" s="23">
        <f t="shared" si="230"/>
        <v>7</v>
      </c>
      <c r="P1618" s="3">
        <v>23</v>
      </c>
      <c r="Q1618" s="3">
        <f>VLOOKUP(J1618,Aux_H_adj!$X$2:$Y$922,2,FALSE)</f>
        <v>23</v>
      </c>
      <c r="R1618" s="3">
        <f>VLOOKUP(J1618,Aux_H_adj!$X$2:$Z$922,3,FALSE)</f>
        <v>23</v>
      </c>
      <c r="S1618" s="3">
        <f t="shared" si="227"/>
        <v>7.3211273822271856</v>
      </c>
      <c r="T1618" s="3">
        <v>23</v>
      </c>
      <c r="U1618" s="23">
        <f t="shared" si="231"/>
        <v>23</v>
      </c>
      <c r="V1618" s="3">
        <f t="shared" si="228"/>
        <v>7.3211273822271856</v>
      </c>
      <c r="W1618" s="27">
        <f t="shared" si="232"/>
        <v>4.1999999999999997E-3</v>
      </c>
      <c r="X1618" s="27">
        <f t="shared" si="233"/>
        <v>4.1999999999999997E-3</v>
      </c>
      <c r="Y1618" s="3">
        <f>VLOOKUP(K1618,SSP!$B$2:$D$113,3,FALSE)</f>
        <v>0.62000000000000022</v>
      </c>
      <c r="Z1618" s="3">
        <f>EXP(Ferez!$B$8+Ferez!$B$9*LN(X1618)+Ferez!$B$10*LN(O1618)+Ferez!$B$11*LN(Y1618))</f>
        <v>9.4830477094172387</v>
      </c>
      <c r="AA1618" s="3">
        <f>EXP(Ferez!$C$8+Ferez!$C$9*LN(Z1618))</f>
        <v>3.9785434441455201</v>
      </c>
      <c r="AB1618" s="3">
        <f>Ferez!$D$8+Ferez!$D$9*Z1618+Ferez!$D$10*AA1618</f>
        <v>1.2070296829811877</v>
      </c>
      <c r="AC1618" s="3">
        <f t="shared" si="234"/>
        <v>14.668620836543948</v>
      </c>
      <c r="AD1618" s="3">
        <f>AC1618*Ferez!$D$19</f>
        <v>7.3343104182719738</v>
      </c>
      <c r="AE1618" s="3">
        <f>(AD1618/1000)*(10000/Ferez!$D$21)</f>
        <v>0.18335776045679933</v>
      </c>
      <c r="AF1618" s="3">
        <f t="shared" si="235"/>
        <v>10.690077392398427</v>
      </c>
      <c r="AG1618" s="3">
        <f>AF1618*Ferez!$D$19</f>
        <v>5.3450386961992136</v>
      </c>
      <c r="AH1618" s="3">
        <f>(AG1618/1000)*(10000/Ferez!$D$21)</f>
        <v>0.13362596740498034</v>
      </c>
      <c r="AI1618" s="3">
        <f>AE1618*Ferez!$D$20</f>
        <v>0.67231178834159755</v>
      </c>
    </row>
    <row r="1619" spans="1:35" x14ac:dyDescent="0.25">
      <c r="A1619" s="4">
        <v>20</v>
      </c>
      <c r="B1619" s="19" t="s">
        <v>3521</v>
      </c>
      <c r="C1619" s="104">
        <v>12</v>
      </c>
      <c r="D1619" s="20" t="s">
        <v>283</v>
      </c>
      <c r="E1619" s="100">
        <v>38487</v>
      </c>
      <c r="F1619" s="100">
        <v>44127</v>
      </c>
      <c r="G1619" s="105">
        <v>15.5</v>
      </c>
      <c r="H1619" s="20" t="s">
        <v>288</v>
      </c>
      <c r="I1619" s="20" t="s">
        <v>289</v>
      </c>
      <c r="J1619" s="13">
        <v>1860</v>
      </c>
      <c r="K1619" t="s">
        <v>16</v>
      </c>
      <c r="L1619" t="s">
        <v>97</v>
      </c>
      <c r="M1619" s="20" t="str">
        <f t="shared" si="229"/>
        <v>N</v>
      </c>
      <c r="N1619" s="3">
        <v>7.3</v>
      </c>
      <c r="O1619" s="23">
        <f t="shared" si="230"/>
        <v>7.3</v>
      </c>
      <c r="P1619" s="3">
        <v>33.200000000000003</v>
      </c>
      <c r="Q1619" s="3">
        <f>VLOOKUP(J1619,Aux_H_adj!$X$2:$Y$922,2,FALSE)</f>
        <v>33.200000000000003</v>
      </c>
      <c r="R1619" s="3">
        <f>VLOOKUP(J1619,Aux_H_adj!$X$2:$Z$922,3,FALSE)</f>
        <v>33.200000000000003</v>
      </c>
      <c r="S1619" s="3">
        <f t="shared" si="227"/>
        <v>10.567888221301851</v>
      </c>
      <c r="T1619" s="3">
        <v>33.200000000000003</v>
      </c>
      <c r="U1619" s="23">
        <f t="shared" si="231"/>
        <v>33.200000000000003</v>
      </c>
      <c r="V1619" s="3">
        <f t="shared" si="228"/>
        <v>10.567888221301851</v>
      </c>
      <c r="W1619" s="27">
        <f t="shared" si="232"/>
        <v>8.8000000000000005E-3</v>
      </c>
      <c r="X1619" s="27">
        <f t="shared" si="233"/>
        <v>8.8000000000000005E-3</v>
      </c>
      <c r="Y1619" s="3">
        <f>VLOOKUP(K1619,SSP!$B$2:$D$113,3,FALSE)</f>
        <v>0.41000000000000009</v>
      </c>
      <c r="Z1619" s="3">
        <f>EXP(Ferez!$B$8+Ferez!$B$9*LN(X1619)+Ferez!$B$10*LN(O1619)+Ferez!$B$11*LN(Y1619))</f>
        <v>13.014272689258609</v>
      </c>
      <c r="AA1619" s="3">
        <f>EXP(Ferez!$C$8+Ferez!$C$9*LN(Z1619))</f>
        <v>5.0318093751254978</v>
      </c>
      <c r="AB1619" s="3">
        <f>Ferez!$D$8+Ferez!$D$9*Z1619+Ferez!$D$10*AA1619</f>
        <v>1.5505930791823812</v>
      </c>
      <c r="AC1619" s="3">
        <f t="shared" si="234"/>
        <v>19.59667514356649</v>
      </c>
      <c r="AD1619" s="3">
        <f>AC1619*Ferez!$D$19</f>
        <v>9.7983375717832448</v>
      </c>
      <c r="AE1619" s="3">
        <f>(AD1619/1000)*(10000/Ferez!$D$21)</f>
        <v>0.24495843929458111</v>
      </c>
      <c r="AF1619" s="3">
        <f t="shared" si="235"/>
        <v>14.56486576844099</v>
      </c>
      <c r="AG1619" s="3">
        <f>AF1619*Ferez!$D$19</f>
        <v>7.2824328842204951</v>
      </c>
      <c r="AH1619" s="3">
        <f>(AG1619/1000)*(10000/Ferez!$D$21)</f>
        <v>0.18206082210551236</v>
      </c>
      <c r="AI1619" s="3">
        <f>AE1619*Ferez!$D$20</f>
        <v>0.89818094408013072</v>
      </c>
    </row>
    <row r="1620" spans="1:35" x14ac:dyDescent="0.25">
      <c r="A1620" s="4">
        <v>19</v>
      </c>
      <c r="B1620" s="19" t="s">
        <v>3521</v>
      </c>
      <c r="C1620" s="104">
        <v>12</v>
      </c>
      <c r="D1620" s="20" t="s">
        <v>283</v>
      </c>
      <c r="E1620" s="100">
        <v>38487</v>
      </c>
      <c r="F1620" s="100">
        <v>44127</v>
      </c>
      <c r="G1620" s="105">
        <v>15.5</v>
      </c>
      <c r="H1620" s="20" t="s">
        <v>286</v>
      </c>
      <c r="I1620" s="20" t="s">
        <v>287</v>
      </c>
      <c r="J1620" s="13">
        <v>1861</v>
      </c>
      <c r="K1620" t="s">
        <v>173</v>
      </c>
      <c r="L1620" t="s">
        <v>172</v>
      </c>
      <c r="M1620" s="20" t="str">
        <f t="shared" si="229"/>
        <v>N</v>
      </c>
      <c r="N1620" s="3">
        <v>2.5</v>
      </c>
      <c r="O1620" s="23">
        <f t="shared" si="230"/>
        <v>2.5</v>
      </c>
      <c r="P1620" s="3">
        <v>15.8</v>
      </c>
      <c r="Q1620" s="3">
        <f>VLOOKUP(J1620,Aux_H_adj!$X$2:$Y$922,2,FALSE)</f>
        <v>15.8</v>
      </c>
      <c r="R1620" s="3">
        <f>VLOOKUP(J1620,Aux_H_adj!$X$2:$Z$922,3,FALSE)</f>
        <v>15.8</v>
      </c>
      <c r="S1620" s="3">
        <f t="shared" si="227"/>
        <v>5.0292962017038931</v>
      </c>
      <c r="T1620" s="3">
        <v>15.8</v>
      </c>
      <c r="U1620" s="23">
        <f t="shared" si="231"/>
        <v>15.8</v>
      </c>
      <c r="V1620" s="3">
        <f t="shared" si="228"/>
        <v>5.0292962017038931</v>
      </c>
      <c r="W1620" s="27">
        <f t="shared" si="232"/>
        <v>2E-3</v>
      </c>
      <c r="X1620" s="27">
        <f t="shared" si="233"/>
        <v>2E-3</v>
      </c>
      <c r="Y1620" s="3">
        <f>VLOOKUP(K1620,SSP!$B$2:$D$113,3,FALSE)</f>
        <v>0.47999999999999932</v>
      </c>
      <c r="Z1620" s="3">
        <f>EXP(Ferez!$B$8+Ferez!$B$9*LN(X1620)+Ferez!$B$10*LN(O1620)+Ferez!$B$11*LN(Y1620))</f>
        <v>1.3456183443624561</v>
      </c>
      <c r="AA1620" s="3">
        <f>EXP(Ferez!$C$8+Ferez!$C$9*LN(Z1620))</f>
        <v>0.93435997527248893</v>
      </c>
      <c r="AB1620" s="3">
        <f>Ferez!$D$8+Ferez!$D$9*Z1620+Ferez!$D$10*AA1620</f>
        <v>0.46851399547203171</v>
      </c>
      <c r="AC1620" s="3">
        <f t="shared" si="234"/>
        <v>2.7484923151069767</v>
      </c>
      <c r="AD1620" s="3">
        <f>AC1620*Ferez!$D$19</f>
        <v>1.3742461575534883</v>
      </c>
      <c r="AE1620" s="3">
        <f>(AD1620/1000)*(10000/Ferez!$D$21)</f>
        <v>3.4356153938837203E-2</v>
      </c>
      <c r="AF1620" s="3">
        <f t="shared" si="235"/>
        <v>1.8141323398344877</v>
      </c>
      <c r="AG1620" s="3">
        <f>AF1620*Ferez!$D$19</f>
        <v>0.90706616991724387</v>
      </c>
      <c r="AH1620" s="3">
        <f>(AG1620/1000)*(10000/Ferez!$D$21)</f>
        <v>2.2676654247931097E-2</v>
      </c>
      <c r="AI1620" s="3">
        <f>AE1620*Ferez!$D$20</f>
        <v>0.12597256444240307</v>
      </c>
    </row>
    <row r="1621" spans="1:35" x14ac:dyDescent="0.25">
      <c r="A1621" s="4">
        <v>18</v>
      </c>
      <c r="B1621" s="19" t="s">
        <v>3521</v>
      </c>
      <c r="C1621" s="104">
        <v>12</v>
      </c>
      <c r="D1621" s="20" t="s">
        <v>283</v>
      </c>
      <c r="E1621" s="100">
        <v>38487</v>
      </c>
      <c r="F1621" s="100">
        <v>44127</v>
      </c>
      <c r="G1621" s="105">
        <v>15.5</v>
      </c>
      <c r="H1621" s="20" t="s">
        <v>284</v>
      </c>
      <c r="I1621" s="20" t="s">
        <v>285</v>
      </c>
      <c r="J1621" s="13">
        <v>1862</v>
      </c>
      <c r="K1621" t="s">
        <v>18</v>
      </c>
      <c r="L1621" t="s">
        <v>68</v>
      </c>
      <c r="M1621" s="20" t="str">
        <f t="shared" si="229"/>
        <v>N</v>
      </c>
      <c r="N1621" s="3">
        <v>8</v>
      </c>
      <c r="O1621" s="23">
        <f t="shared" si="230"/>
        <v>8</v>
      </c>
      <c r="P1621" s="3">
        <v>20.2</v>
      </c>
      <c r="Q1621" s="3">
        <f>VLOOKUP(J1621,Aux_H_adj!$X$2:$Y$922,2,FALSE)</f>
        <v>20.2</v>
      </c>
      <c r="R1621" s="3">
        <f>VLOOKUP(J1621,Aux_H_adj!$X$2:$Z$922,3,FALSE)</f>
        <v>20.2</v>
      </c>
      <c r="S1621" s="3">
        <f t="shared" si="227"/>
        <v>6.429859700912572</v>
      </c>
      <c r="T1621" s="3">
        <v>20.2</v>
      </c>
      <c r="U1621" s="23">
        <f t="shared" si="231"/>
        <v>20.2</v>
      </c>
      <c r="V1621" s="3">
        <f t="shared" si="228"/>
        <v>6.429859700912572</v>
      </c>
      <c r="W1621" s="27">
        <f t="shared" si="232"/>
        <v>3.2000000000000002E-3</v>
      </c>
      <c r="X1621" s="27">
        <f t="shared" si="233"/>
        <v>3.2000000000000002E-3</v>
      </c>
      <c r="Y1621" s="3">
        <f>VLOOKUP(K1621,SSP!$B$2:$D$113,3,FALSE)</f>
        <v>0.36</v>
      </c>
      <c r="Z1621" s="3">
        <f>EXP(Ferez!$B$8+Ferez!$B$9*LN(X1621)+Ferez!$B$10*LN(O1621)+Ferez!$B$11*LN(Y1621))</f>
        <v>4.7838324365763025</v>
      </c>
      <c r="AA1621" s="3">
        <f>EXP(Ferez!$C$8+Ferez!$C$9*LN(Z1621))</f>
        <v>2.3945913727375761</v>
      </c>
      <c r="AB1621" s="3">
        <f>Ferez!$D$8+Ferez!$D$9*Z1621+Ferez!$D$10*AA1621</f>
        <v>0.76554755986581702</v>
      </c>
      <c r="AC1621" s="3">
        <f t="shared" si="234"/>
        <v>7.943971369179696</v>
      </c>
      <c r="AD1621" s="3">
        <f>AC1621*Ferez!$D$19</f>
        <v>3.971985684589848</v>
      </c>
      <c r="AE1621" s="3">
        <f>(AD1621/1000)*(10000/Ferez!$D$21)</f>
        <v>9.9299642114746206E-2</v>
      </c>
      <c r="AF1621" s="3">
        <f t="shared" si="235"/>
        <v>5.54937999644212</v>
      </c>
      <c r="AG1621" s="3">
        <f>AF1621*Ferez!$D$19</f>
        <v>2.77468999822106</v>
      </c>
      <c r="AH1621" s="3">
        <f>(AG1621/1000)*(10000/Ferez!$D$21)</f>
        <v>6.9367249955526497E-2</v>
      </c>
      <c r="AI1621" s="3">
        <f>AE1621*Ferez!$D$20</f>
        <v>0.36409868775406939</v>
      </c>
    </row>
    <row r="1622" spans="1:35" x14ac:dyDescent="0.25">
      <c r="A1622" s="4">
        <v>45</v>
      </c>
      <c r="B1622" s="19" t="s">
        <v>3521</v>
      </c>
      <c r="C1622" s="104">
        <v>12</v>
      </c>
      <c r="D1622" s="20" t="s">
        <v>283</v>
      </c>
      <c r="E1622" s="100">
        <v>38487</v>
      </c>
      <c r="F1622" s="100">
        <v>44127</v>
      </c>
      <c r="G1622" s="105">
        <v>15.5</v>
      </c>
      <c r="H1622" s="20" t="s">
        <v>309</v>
      </c>
      <c r="I1622" s="20" t="s">
        <v>310</v>
      </c>
      <c r="J1622" s="13">
        <v>3143</v>
      </c>
      <c r="K1622" t="s">
        <v>208</v>
      </c>
      <c r="L1622" t="s">
        <v>255</v>
      </c>
      <c r="M1622" s="20" t="str">
        <f t="shared" si="229"/>
        <v>N</v>
      </c>
      <c r="N1622" s="3">
        <v>2</v>
      </c>
      <c r="O1622" s="23">
        <f t="shared" si="230"/>
        <v>2</v>
      </c>
      <c r="P1622" s="3">
        <v>9.5</v>
      </c>
      <c r="Q1622" s="3">
        <f>VLOOKUP(J1622,Aux_H_adj!$X$2:$Y$922,2,FALSE)</f>
        <v>9.5</v>
      </c>
      <c r="R1622" s="3">
        <f>VLOOKUP(J1622,Aux_H_adj!$X$2:$Z$922,3,FALSE)</f>
        <v>27</v>
      </c>
      <c r="S1622" s="3">
        <f t="shared" si="227"/>
        <v>3.0239439187460113</v>
      </c>
      <c r="T1622" s="3">
        <v>10</v>
      </c>
      <c r="U1622" s="23">
        <f t="shared" si="231"/>
        <v>10</v>
      </c>
      <c r="V1622" s="3">
        <f t="shared" si="228"/>
        <v>3.183098861837907</v>
      </c>
      <c r="W1622" s="27">
        <f t="shared" si="232"/>
        <v>6.9999999999999999E-4</v>
      </c>
      <c r="X1622" s="27">
        <f t="shared" si="233"/>
        <v>8.0000000000000004E-4</v>
      </c>
      <c r="Y1622" s="3">
        <f>VLOOKUP(K1622,SSP!$B$2:$D$113,3,FALSE)</f>
        <v>0.61</v>
      </c>
      <c r="Z1622" s="3">
        <f>EXP(Ferez!$B$8+Ferez!$B$9*LN(X1622)+Ferez!$B$10*LN(O1622)+Ferez!$B$11*LN(Y1622))</f>
        <v>0.58360204155540252</v>
      </c>
      <c r="AA1622" s="3">
        <f>EXP(Ferez!$C$8+Ferez!$C$9*LN(Z1622))</f>
        <v>0.50271718206607707</v>
      </c>
      <c r="AB1622" s="3">
        <f>Ferez!$D$8+Ferez!$D$9*Z1622+Ferez!$D$10*AA1622</f>
        <v>0.41199461169399293</v>
      </c>
      <c r="AC1622" s="3">
        <f t="shared" si="234"/>
        <v>1.4983138353154726</v>
      </c>
      <c r="AD1622" s="3">
        <f>AC1622*Ferez!$D$19</f>
        <v>0.74915691765773629</v>
      </c>
      <c r="AE1622" s="3">
        <f>(AD1622/1000)*(10000/Ferez!$D$21)</f>
        <v>1.8728922941443408E-2</v>
      </c>
      <c r="AF1622" s="3">
        <f t="shared" si="235"/>
        <v>0.99559665324939539</v>
      </c>
      <c r="AG1622" s="3">
        <f>AF1622*Ferez!$D$19</f>
        <v>0.4977983266246977</v>
      </c>
      <c r="AH1622" s="3">
        <f>(AG1622/1000)*(10000/Ferez!$D$21)</f>
        <v>1.2444958165617442E-2</v>
      </c>
      <c r="AI1622" s="3">
        <f>AE1622*Ferez!$D$20</f>
        <v>6.8672717451959159E-2</v>
      </c>
    </row>
    <row r="1623" spans="1:35" x14ac:dyDescent="0.25">
      <c r="A1623" s="4">
        <v>46</v>
      </c>
      <c r="B1623" s="19" t="s">
        <v>3521</v>
      </c>
      <c r="C1623" s="104">
        <v>12</v>
      </c>
      <c r="D1623" s="20" t="s">
        <v>283</v>
      </c>
      <c r="E1623" s="100">
        <v>38487</v>
      </c>
      <c r="F1623" s="100">
        <v>44127</v>
      </c>
      <c r="G1623" s="105">
        <v>15.5</v>
      </c>
      <c r="H1623" s="20" t="s">
        <v>311</v>
      </c>
      <c r="I1623" s="20" t="s">
        <v>312</v>
      </c>
      <c r="J1623" s="13">
        <v>3148</v>
      </c>
      <c r="K1623" t="s">
        <v>15</v>
      </c>
      <c r="L1623" t="s">
        <v>29</v>
      </c>
      <c r="M1623" s="20" t="str">
        <f t="shared" si="229"/>
        <v>S</v>
      </c>
      <c r="N1623" s="3">
        <v>4</v>
      </c>
      <c r="O1623" s="23">
        <f t="shared" si="230"/>
        <v>4</v>
      </c>
      <c r="P1623" s="3">
        <v>9.5</v>
      </c>
      <c r="Q1623" s="3">
        <f>VLOOKUP(J1623,Aux_H_adj!$X$2:$Y$922,2,FALSE)</f>
        <v>8.4</v>
      </c>
      <c r="R1623" s="3">
        <f>VLOOKUP(J1623,Aux_H_adj!$X$2:$Z$922,3,FALSE)</f>
        <v>9.5</v>
      </c>
      <c r="S1623" s="3">
        <f t="shared" si="227"/>
        <v>3.0239439187460113</v>
      </c>
      <c r="T1623" s="3">
        <v>11.5</v>
      </c>
      <c r="U1623" s="23">
        <f t="shared" si="231"/>
        <v>11.58</v>
      </c>
      <c r="V1623" s="3">
        <f t="shared" si="228"/>
        <v>3.6860284820082962</v>
      </c>
      <c r="W1623" s="27">
        <f t="shared" si="232"/>
        <v>6.9999999999999999E-4</v>
      </c>
      <c r="X1623" s="27">
        <f t="shared" si="233"/>
        <v>1.1000000000000001E-3</v>
      </c>
      <c r="Y1623" s="3">
        <f>VLOOKUP(K1623,SSP!$B$2:$D$113,3,FALSE)</f>
        <v>0.69999999999999973</v>
      </c>
      <c r="Z1623" s="3">
        <f>EXP(Ferez!$B$8+Ferez!$B$9*LN(X1623)+Ferez!$B$10*LN(O1623)+Ferez!$B$11*LN(Y1623))</f>
        <v>1.7673864490841673</v>
      </c>
      <c r="AA1623" s="3">
        <f>EXP(Ferez!$C$8+Ferez!$C$9*LN(Z1623))</f>
        <v>1.1438540482921331</v>
      </c>
      <c r="AB1623" s="3">
        <f>Ferez!$D$8+Ferez!$D$9*Z1623+Ferez!$D$10*AA1623</f>
        <v>0.50233311105809564</v>
      </c>
      <c r="AC1623" s="3">
        <f t="shared" si="234"/>
        <v>3.4135736084343962</v>
      </c>
      <c r="AD1623" s="3">
        <f>AC1623*Ferez!$D$19</f>
        <v>1.7067868042171981</v>
      </c>
      <c r="AE1623" s="3">
        <f>(AD1623/1000)*(10000/Ferez!$D$21)</f>
        <v>4.2669670105429949E-2</v>
      </c>
      <c r="AF1623" s="3">
        <f t="shared" si="235"/>
        <v>2.2697195601422631</v>
      </c>
      <c r="AG1623" s="3">
        <f>AF1623*Ferez!$D$19</f>
        <v>1.1348597800711315</v>
      </c>
      <c r="AH1623" s="3">
        <f>(AG1623/1000)*(10000/Ferez!$D$21)</f>
        <v>2.837149450177829E-2</v>
      </c>
      <c r="AI1623" s="3">
        <f>AE1623*Ferez!$D$20</f>
        <v>0.15645545705324315</v>
      </c>
    </row>
    <row r="1624" spans="1:35" x14ac:dyDescent="0.25">
      <c r="A1624" s="4">
        <v>47</v>
      </c>
      <c r="B1624" s="19" t="s">
        <v>3521</v>
      </c>
      <c r="C1624" s="104">
        <v>12</v>
      </c>
      <c r="D1624" s="20" t="s">
        <v>283</v>
      </c>
      <c r="E1624" s="100">
        <v>38487</v>
      </c>
      <c r="F1624" s="100">
        <v>44127</v>
      </c>
      <c r="G1624" s="105">
        <v>15.5</v>
      </c>
      <c r="H1624" s="20" t="s">
        <v>311</v>
      </c>
      <c r="I1624" s="20" t="s">
        <v>312</v>
      </c>
      <c r="J1624" s="13">
        <v>3148</v>
      </c>
      <c r="K1624" t="s">
        <v>15</v>
      </c>
      <c r="L1624" t="s">
        <v>29</v>
      </c>
      <c r="M1624" s="20" t="str">
        <f t="shared" si="229"/>
        <v>S</v>
      </c>
      <c r="N1624" s="3">
        <v>4</v>
      </c>
      <c r="O1624" s="23">
        <f t="shared" si="230"/>
        <v>2.9</v>
      </c>
      <c r="P1624" s="3">
        <v>8.4</v>
      </c>
      <c r="Q1624" s="3">
        <f>VLOOKUP(J1624,Aux_H_adj!$X$2:$Y$922,2,FALSE)</f>
        <v>8.4</v>
      </c>
      <c r="R1624" s="3">
        <f>VLOOKUP(J1624,Aux_H_adj!$X$2:$Z$922,3,FALSE)</f>
        <v>9.5</v>
      </c>
      <c r="S1624" s="3">
        <f t="shared" si="227"/>
        <v>2.6738030439438418</v>
      </c>
      <c r="T1624" s="3">
        <v>9</v>
      </c>
      <c r="U1624" s="23">
        <f t="shared" si="231"/>
        <v>10.24</v>
      </c>
      <c r="V1624" s="3">
        <f t="shared" si="228"/>
        <v>3.2594932345220169</v>
      </c>
      <c r="W1624" s="27">
        <f t="shared" si="232"/>
        <v>5.9999999999999995E-4</v>
      </c>
      <c r="X1624" s="27">
        <f t="shared" si="233"/>
        <v>8.0000000000000004E-4</v>
      </c>
      <c r="Y1624" s="3">
        <f>VLOOKUP(K1624,SSP!$B$2:$D$113,3,FALSE)</f>
        <v>0.69999999999999973</v>
      </c>
      <c r="Z1624" s="3">
        <f>EXP(Ferez!$B$8+Ferez!$B$9*LN(X1624)+Ferez!$B$10*LN(O1624)+Ferez!$B$11*LN(Y1624))</f>
        <v>0.96020276541605265</v>
      </c>
      <c r="AA1624" s="3">
        <f>EXP(Ferez!$C$8+Ferez!$C$9*LN(Z1624))</f>
        <v>0.72739763525577039</v>
      </c>
      <c r="AB1624" s="3">
        <f>Ferez!$D$8+Ferez!$D$9*Z1624+Ferez!$D$10*AA1624</f>
        <v>0.43894831806207607</v>
      </c>
      <c r="AC1624" s="3">
        <f t="shared" si="234"/>
        <v>2.1265487187338992</v>
      </c>
      <c r="AD1624" s="3">
        <f>AC1624*Ferez!$D$19</f>
        <v>1.0632743593669496</v>
      </c>
      <c r="AE1624" s="3">
        <f>(AD1624/1000)*(10000/Ferez!$D$21)</f>
        <v>2.6581858984173739E-2</v>
      </c>
      <c r="AF1624" s="3">
        <f t="shared" si="235"/>
        <v>1.3991510834781287</v>
      </c>
      <c r="AG1624" s="3">
        <f>AF1624*Ferez!$D$19</f>
        <v>0.69957554173906433</v>
      </c>
      <c r="AH1624" s="3">
        <f>(AG1624/1000)*(10000/Ferez!$D$21)</f>
        <v>1.7489388543476609E-2</v>
      </c>
      <c r="AI1624" s="3">
        <f>AE1624*Ferez!$D$20</f>
        <v>9.7466816275303708E-2</v>
      </c>
    </row>
    <row r="1625" spans="1:35" x14ac:dyDescent="0.25">
      <c r="A1625" s="4">
        <v>49</v>
      </c>
      <c r="B1625" s="19" t="s">
        <v>3521</v>
      </c>
      <c r="C1625" s="104">
        <v>12</v>
      </c>
      <c r="D1625" s="20" t="s">
        <v>283</v>
      </c>
      <c r="E1625" s="100">
        <v>38487</v>
      </c>
      <c r="F1625" s="100">
        <v>44127</v>
      </c>
      <c r="G1625" s="105">
        <v>15.5</v>
      </c>
      <c r="H1625" s="20" t="s">
        <v>313</v>
      </c>
      <c r="I1625" s="20" t="s">
        <v>315</v>
      </c>
      <c r="J1625" s="13">
        <v>3150</v>
      </c>
      <c r="K1625" t="s">
        <v>15</v>
      </c>
      <c r="L1625" t="s">
        <v>29</v>
      </c>
      <c r="M1625" s="20" t="str">
        <f t="shared" si="229"/>
        <v>S</v>
      </c>
      <c r="N1625" s="3">
        <v>4</v>
      </c>
      <c r="O1625" s="23">
        <f t="shared" si="230"/>
        <v>2.75</v>
      </c>
      <c r="P1625" s="3">
        <v>8</v>
      </c>
      <c r="Q1625" s="3">
        <f>VLOOKUP(J1625,Aux_H_adj!$X$2:$Y$922,2,FALSE)</f>
        <v>8</v>
      </c>
      <c r="R1625" s="3">
        <f>VLOOKUP(J1625,Aux_H_adj!$X$2:$Z$922,3,FALSE)</f>
        <v>12</v>
      </c>
      <c r="S1625" s="3">
        <f t="shared" si="227"/>
        <v>2.5464790894703255</v>
      </c>
      <c r="T1625" s="3">
        <v>16</v>
      </c>
      <c r="U1625" s="23">
        <f t="shared" si="231"/>
        <v>9.75</v>
      </c>
      <c r="V1625" s="3">
        <f t="shared" si="228"/>
        <v>3.1035213902919589</v>
      </c>
      <c r="W1625" s="27">
        <f t="shared" si="232"/>
        <v>5.0000000000000001E-4</v>
      </c>
      <c r="X1625" s="27">
        <f t="shared" si="233"/>
        <v>8.0000000000000004E-4</v>
      </c>
      <c r="Y1625" s="3">
        <f>VLOOKUP(K1625,SSP!$B$2:$D$113,3,FALSE)</f>
        <v>0.69999999999999973</v>
      </c>
      <c r="Z1625" s="3">
        <f>EXP(Ferez!$B$8+Ferez!$B$9*LN(X1625)+Ferez!$B$10*LN(O1625)+Ferez!$B$11*LN(Y1625))</f>
        <v>0.91240226456097051</v>
      </c>
      <c r="AA1625" s="3">
        <f>EXP(Ferez!$C$8+Ferez!$C$9*LN(Z1625))</f>
        <v>0.7003538404741394</v>
      </c>
      <c r="AB1625" s="3">
        <f>Ferez!$D$8+Ferez!$D$9*Z1625+Ferez!$D$10*AA1625</f>
        <v>0.43540009443796468</v>
      </c>
      <c r="AC1625" s="3">
        <f t="shared" si="234"/>
        <v>2.0481561994730746</v>
      </c>
      <c r="AD1625" s="3">
        <f>AC1625*Ferez!$D$19</f>
        <v>1.0240780997365373</v>
      </c>
      <c r="AE1625" s="3">
        <f>(AD1625/1000)*(10000/Ferez!$D$21)</f>
        <v>2.5601952493413432E-2</v>
      </c>
      <c r="AF1625" s="3">
        <f t="shared" si="235"/>
        <v>1.3478023589989352</v>
      </c>
      <c r="AG1625" s="3">
        <f>AF1625*Ferez!$D$19</f>
        <v>0.6739011794994676</v>
      </c>
      <c r="AH1625" s="3">
        <f>(AG1625/1000)*(10000/Ferez!$D$21)</f>
        <v>1.684752948748669E-2</v>
      </c>
      <c r="AI1625" s="3">
        <f>AE1625*Ferez!$D$20</f>
        <v>9.3873825809182576E-2</v>
      </c>
    </row>
    <row r="1626" spans="1:35" x14ac:dyDescent="0.25">
      <c r="A1626" s="4">
        <v>48</v>
      </c>
      <c r="B1626" s="19" t="s">
        <v>3521</v>
      </c>
      <c r="C1626" s="104">
        <v>12</v>
      </c>
      <c r="D1626" s="20" t="s">
        <v>283</v>
      </c>
      <c r="E1626" s="100">
        <v>38487</v>
      </c>
      <c r="F1626" s="100">
        <v>44127</v>
      </c>
      <c r="G1626" s="105">
        <v>15.5</v>
      </c>
      <c r="H1626" s="20" t="s">
        <v>313</v>
      </c>
      <c r="I1626" s="20" t="s">
        <v>314</v>
      </c>
      <c r="J1626" s="13">
        <v>3150</v>
      </c>
      <c r="K1626" t="s">
        <v>15</v>
      </c>
      <c r="L1626" t="s">
        <v>29</v>
      </c>
      <c r="M1626" s="20" t="str">
        <f t="shared" si="229"/>
        <v>S</v>
      </c>
      <c r="N1626" s="3">
        <v>4</v>
      </c>
      <c r="O1626" s="23">
        <f t="shared" si="230"/>
        <v>4</v>
      </c>
      <c r="P1626" s="3">
        <v>12</v>
      </c>
      <c r="Q1626" s="3">
        <f>VLOOKUP(J1626,Aux_H_adj!$X$2:$Y$922,2,FALSE)</f>
        <v>8</v>
      </c>
      <c r="R1626" s="3">
        <f>VLOOKUP(J1626,Aux_H_adj!$X$2:$Z$922,3,FALSE)</f>
        <v>12</v>
      </c>
      <c r="S1626" s="3">
        <f t="shared" si="227"/>
        <v>3.8197186342054881</v>
      </c>
      <c r="T1626" s="3">
        <v>16</v>
      </c>
      <c r="U1626" s="23">
        <f t="shared" si="231"/>
        <v>14.63</v>
      </c>
      <c r="V1626" s="3">
        <f t="shared" si="228"/>
        <v>4.656873634868858</v>
      </c>
      <c r="W1626" s="27">
        <f t="shared" si="232"/>
        <v>1.1000000000000001E-3</v>
      </c>
      <c r="X1626" s="27">
        <f t="shared" si="233"/>
        <v>1.6999999999999999E-3</v>
      </c>
      <c r="Y1626" s="3">
        <f>VLOOKUP(K1626,SSP!$B$2:$D$113,3,FALSE)</f>
        <v>0.69999999999999973</v>
      </c>
      <c r="Z1626" s="3">
        <f>EXP(Ferez!$B$8+Ferez!$B$9*LN(X1626)+Ferez!$B$10*LN(O1626)+Ferez!$B$11*LN(Y1626))</f>
        <v>2.6667255424310237</v>
      </c>
      <c r="AA1626" s="3">
        <f>EXP(Ferez!$C$8+Ferez!$C$9*LN(Z1626))</f>
        <v>1.5521052919255605</v>
      </c>
      <c r="AB1626" s="3">
        <f>Ferez!$D$8+Ferez!$D$9*Z1626+Ferez!$D$10*AA1626</f>
        <v>0.5777613907046184</v>
      </c>
      <c r="AC1626" s="3">
        <f t="shared" si="234"/>
        <v>4.796592225061203</v>
      </c>
      <c r="AD1626" s="3">
        <f>AC1626*Ferez!$D$19</f>
        <v>2.3982961125306015</v>
      </c>
      <c r="AE1626" s="3">
        <f>(AD1626/1000)*(10000/Ferez!$D$21)</f>
        <v>5.9957402813265039E-2</v>
      </c>
      <c r="AF1626" s="3">
        <f t="shared" si="235"/>
        <v>3.2444869331356418</v>
      </c>
      <c r="AG1626" s="3">
        <f>AF1626*Ferez!$D$19</f>
        <v>1.6222434665678209</v>
      </c>
      <c r="AH1626" s="3">
        <f>(AG1626/1000)*(10000/Ferez!$D$21)</f>
        <v>4.0556086664195523E-2</v>
      </c>
      <c r="AI1626" s="3">
        <f>AE1626*Ferez!$D$20</f>
        <v>0.21984381031530514</v>
      </c>
    </row>
    <row r="1627" spans="1:35" x14ac:dyDescent="0.25">
      <c r="A1627" s="4">
        <v>50</v>
      </c>
      <c r="B1627" s="19" t="s">
        <v>3521</v>
      </c>
      <c r="C1627" s="104">
        <v>12</v>
      </c>
      <c r="D1627" s="20" t="s">
        <v>283</v>
      </c>
      <c r="E1627" s="100">
        <v>38487</v>
      </c>
      <c r="F1627" s="100">
        <v>44127</v>
      </c>
      <c r="G1627" s="105">
        <v>15.5</v>
      </c>
      <c r="H1627" s="20" t="s">
        <v>316</v>
      </c>
      <c r="I1627" s="20" t="s">
        <v>317</v>
      </c>
      <c r="J1627" s="13">
        <v>3151</v>
      </c>
      <c r="K1627" t="s">
        <v>15</v>
      </c>
      <c r="L1627" t="s">
        <v>29</v>
      </c>
      <c r="M1627" s="20" t="str">
        <f t="shared" si="229"/>
        <v>S</v>
      </c>
      <c r="N1627" s="3">
        <v>3.9</v>
      </c>
      <c r="O1627" s="23">
        <f t="shared" si="230"/>
        <v>3.9</v>
      </c>
      <c r="P1627" s="3">
        <v>11</v>
      </c>
      <c r="Q1627" s="3">
        <f>VLOOKUP(J1627,Aux_H_adj!$X$2:$Y$922,2,FALSE)</f>
        <v>8.1999999999999993</v>
      </c>
      <c r="R1627" s="3">
        <f>VLOOKUP(J1627,Aux_H_adj!$X$2:$Z$922,3,FALSE)</f>
        <v>11</v>
      </c>
      <c r="S1627" s="3">
        <f t="shared" si="227"/>
        <v>3.5014087480216975</v>
      </c>
      <c r="T1627" s="3">
        <v>21.3</v>
      </c>
      <c r="U1627" s="23">
        <f t="shared" si="231"/>
        <v>13.41</v>
      </c>
      <c r="V1627" s="3">
        <f t="shared" si="228"/>
        <v>4.2685355737246331</v>
      </c>
      <c r="W1627" s="27">
        <f t="shared" si="232"/>
        <v>1E-3</v>
      </c>
      <c r="X1627" s="27">
        <f t="shared" si="233"/>
        <v>1.4E-3</v>
      </c>
      <c r="Y1627" s="3">
        <f>VLOOKUP(K1627,SSP!$B$2:$D$113,3,FALSE)</f>
        <v>0.69999999999999973</v>
      </c>
      <c r="Z1627" s="3">
        <f>EXP(Ferez!$B$8+Ferez!$B$9*LN(X1627)+Ferez!$B$10*LN(O1627)+Ferez!$B$11*LN(Y1627))</f>
        <v>2.1663489392368622</v>
      </c>
      <c r="AA1627" s="3">
        <f>EXP(Ferez!$C$8+Ferez!$C$9*LN(Z1627))</f>
        <v>1.3303271485887169</v>
      </c>
      <c r="AB1627" s="3">
        <f>Ferez!$D$8+Ferez!$D$9*Z1627+Ferez!$D$10*AA1627</f>
        <v>0.53533177626420725</v>
      </c>
      <c r="AC1627" s="3">
        <f t="shared" si="234"/>
        <v>4.0320078640897865</v>
      </c>
      <c r="AD1627" s="3">
        <f>AC1627*Ferez!$D$19</f>
        <v>2.0160039320448933</v>
      </c>
      <c r="AE1627" s="3">
        <f>(AD1627/1000)*(10000/Ferez!$D$21)</f>
        <v>5.0400098301122333E-2</v>
      </c>
      <c r="AF1627" s="3">
        <f t="shared" si="235"/>
        <v>2.7016807155010696</v>
      </c>
      <c r="AG1627" s="3">
        <f>AF1627*Ferez!$D$19</f>
        <v>1.3508403577505348</v>
      </c>
      <c r="AH1627" s="3">
        <f>(AG1627/1000)*(10000/Ferez!$D$21)</f>
        <v>3.3771008943763371E-2</v>
      </c>
      <c r="AI1627" s="3">
        <f>AE1627*Ferez!$D$20</f>
        <v>0.18480036043744855</v>
      </c>
    </row>
    <row r="1628" spans="1:35" x14ac:dyDescent="0.25">
      <c r="A1628" s="4">
        <v>51</v>
      </c>
      <c r="B1628" s="19" t="s">
        <v>3521</v>
      </c>
      <c r="C1628" s="104">
        <v>12</v>
      </c>
      <c r="D1628" s="20" t="s">
        <v>283</v>
      </c>
      <c r="E1628" s="100">
        <v>38487</v>
      </c>
      <c r="F1628" s="100">
        <v>44127</v>
      </c>
      <c r="G1628" s="105">
        <v>15.5</v>
      </c>
      <c r="H1628" s="20" t="s">
        <v>316</v>
      </c>
      <c r="I1628" s="20" t="s">
        <v>317</v>
      </c>
      <c r="J1628" s="13">
        <v>3151</v>
      </c>
      <c r="K1628" t="s">
        <v>15</v>
      </c>
      <c r="L1628" t="s">
        <v>29</v>
      </c>
      <c r="M1628" s="20" t="str">
        <f t="shared" si="229"/>
        <v>S</v>
      </c>
      <c r="N1628" s="3">
        <v>3.9</v>
      </c>
      <c r="O1628" s="23">
        <f t="shared" si="230"/>
        <v>2.82</v>
      </c>
      <c r="P1628" s="3">
        <v>8.1999999999999993</v>
      </c>
      <c r="Q1628" s="3">
        <f>VLOOKUP(J1628,Aux_H_adj!$X$2:$Y$922,2,FALSE)</f>
        <v>8.1999999999999993</v>
      </c>
      <c r="R1628" s="3">
        <f>VLOOKUP(J1628,Aux_H_adj!$X$2:$Z$922,3,FALSE)</f>
        <v>11</v>
      </c>
      <c r="S1628" s="3">
        <f t="shared" si="227"/>
        <v>2.6101410667070835</v>
      </c>
      <c r="T1628" s="3">
        <v>21.3</v>
      </c>
      <c r="U1628" s="23">
        <f t="shared" si="231"/>
        <v>10</v>
      </c>
      <c r="V1628" s="3">
        <f t="shared" si="228"/>
        <v>3.183098861837907</v>
      </c>
      <c r="W1628" s="27">
        <f t="shared" si="232"/>
        <v>5.0000000000000001E-4</v>
      </c>
      <c r="X1628" s="27">
        <f t="shared" si="233"/>
        <v>8.0000000000000004E-4</v>
      </c>
      <c r="Y1628" s="3">
        <f>VLOOKUP(K1628,SSP!$B$2:$D$113,3,FALSE)</f>
        <v>0.69999999999999973</v>
      </c>
      <c r="Z1628" s="3">
        <f>EXP(Ferez!$B$8+Ferez!$B$9*LN(X1628)+Ferez!$B$10*LN(O1628)+Ferez!$B$11*LN(Y1628))</f>
        <v>0.93472134357853942</v>
      </c>
      <c r="AA1628" s="3">
        <f>EXP(Ferez!$C$8+Ferez!$C$9*LN(Z1628))</f>
        <v>0.71302554123920392</v>
      </c>
      <c r="AB1628" s="3">
        <f>Ferez!$D$8+Ferez!$D$9*Z1628+Ferez!$D$10*AA1628</f>
        <v>0.43705301030795196</v>
      </c>
      <c r="AC1628" s="3">
        <f t="shared" si="234"/>
        <v>2.0847998951256952</v>
      </c>
      <c r="AD1628" s="3">
        <f>AC1628*Ferez!$D$19</f>
        <v>1.0423999475628476</v>
      </c>
      <c r="AE1628" s="3">
        <f>(AD1628/1000)*(10000/Ferez!$D$21)</f>
        <v>2.6059998689071193E-2</v>
      </c>
      <c r="AF1628" s="3">
        <f t="shared" si="235"/>
        <v>1.3717743538864915</v>
      </c>
      <c r="AG1628" s="3">
        <f>AF1628*Ferez!$D$19</f>
        <v>0.68588717694324575</v>
      </c>
      <c r="AH1628" s="3">
        <f>(AG1628/1000)*(10000/Ferez!$D$21)</f>
        <v>1.7147179423581144E-2</v>
      </c>
      <c r="AI1628" s="3">
        <f>AE1628*Ferez!$D$20</f>
        <v>9.5553328526594372E-2</v>
      </c>
    </row>
    <row r="1629" spans="1:35" x14ac:dyDescent="0.25">
      <c r="A1629" s="4">
        <v>52</v>
      </c>
      <c r="B1629" s="19" t="s">
        <v>3521</v>
      </c>
      <c r="C1629" s="104">
        <v>12</v>
      </c>
      <c r="D1629" s="20" t="s">
        <v>283</v>
      </c>
      <c r="E1629" s="100">
        <v>38487</v>
      </c>
      <c r="F1629" s="100">
        <v>44127</v>
      </c>
      <c r="G1629" s="105">
        <v>15.5</v>
      </c>
      <c r="H1629" s="20" t="s">
        <v>318</v>
      </c>
      <c r="I1629" s="20" t="s">
        <v>319</v>
      </c>
      <c r="J1629" s="13">
        <v>3152</v>
      </c>
      <c r="K1629" t="s">
        <v>208</v>
      </c>
      <c r="L1629" t="s">
        <v>255</v>
      </c>
      <c r="M1629" s="20" t="str">
        <f t="shared" si="229"/>
        <v>S</v>
      </c>
      <c r="N1629" s="3">
        <v>2.2000000000000002</v>
      </c>
      <c r="O1629" s="23">
        <f t="shared" si="230"/>
        <v>2.2000000000000002</v>
      </c>
      <c r="P1629" s="3">
        <v>6</v>
      </c>
      <c r="Q1629" s="3">
        <f>VLOOKUP(J1629,Aux_H_adj!$X$2:$Y$922,2,FALSE)</f>
        <v>5.5</v>
      </c>
      <c r="R1629" s="3">
        <f>VLOOKUP(J1629,Aux_H_adj!$X$2:$Z$922,3,FALSE)</f>
        <v>6</v>
      </c>
      <c r="S1629" s="3">
        <f t="shared" si="227"/>
        <v>1.909859317102744</v>
      </c>
      <c r="T1629" s="3">
        <v>11</v>
      </c>
      <c r="U1629" s="23">
        <f t="shared" si="231"/>
        <v>7.31</v>
      </c>
      <c r="V1629" s="3">
        <f t="shared" si="228"/>
        <v>2.3268452680035097</v>
      </c>
      <c r="W1629" s="27">
        <f t="shared" si="232"/>
        <v>2.9999999999999997E-4</v>
      </c>
      <c r="X1629" s="27">
        <f t="shared" si="233"/>
        <v>4.0000000000000002E-4</v>
      </c>
      <c r="Y1629" s="3">
        <f>VLOOKUP(K1629,SSP!$B$2:$D$113,3,FALSE)</f>
        <v>0.61</v>
      </c>
      <c r="Z1629" s="3">
        <f>EXP(Ferez!$B$8+Ferez!$B$9*LN(X1629)+Ferez!$B$10*LN(O1629)+Ferez!$B$11*LN(Y1629))</f>
        <v>0.33224568045825076</v>
      </c>
      <c r="AA1629" s="3">
        <f>EXP(Ferez!$C$8+Ferez!$C$9*LN(Z1629))</f>
        <v>0.33097503292246588</v>
      </c>
      <c r="AB1629" s="3">
        <f>Ferez!$D$8+Ferez!$D$9*Z1629+Ferez!$D$10*AA1629</f>
        <v>0.39588287381459442</v>
      </c>
      <c r="AC1629" s="3">
        <f t="shared" si="234"/>
        <v>1.0591035871953109</v>
      </c>
      <c r="AD1629" s="3">
        <f>AC1629*Ferez!$D$19</f>
        <v>0.52955179359765547</v>
      </c>
      <c r="AE1629" s="3">
        <f>(AD1629/1000)*(10000/Ferez!$D$21)</f>
        <v>1.3238794839941385E-2</v>
      </c>
      <c r="AF1629" s="3">
        <f t="shared" si="235"/>
        <v>0.72812855427284517</v>
      </c>
      <c r="AG1629" s="3">
        <f>AF1629*Ferez!$D$19</f>
        <v>0.36406427713642259</v>
      </c>
      <c r="AH1629" s="3">
        <f>(AG1629/1000)*(10000/Ferez!$D$21)</f>
        <v>9.1016069284105636E-3</v>
      </c>
      <c r="AI1629" s="3">
        <f>AE1629*Ferez!$D$20</f>
        <v>4.8542247746451744E-2</v>
      </c>
    </row>
    <row r="1630" spans="1:35" x14ac:dyDescent="0.25">
      <c r="A1630" s="4">
        <v>53</v>
      </c>
      <c r="B1630" s="19" t="s">
        <v>3521</v>
      </c>
      <c r="C1630" s="104">
        <v>12</v>
      </c>
      <c r="D1630" s="20" t="s">
        <v>283</v>
      </c>
      <c r="E1630" s="100">
        <v>38487</v>
      </c>
      <c r="F1630" s="100">
        <v>44127</v>
      </c>
      <c r="G1630" s="105">
        <v>15.5</v>
      </c>
      <c r="H1630" s="20" t="s">
        <v>318</v>
      </c>
      <c r="I1630" s="20" t="s">
        <v>320</v>
      </c>
      <c r="J1630" s="13">
        <v>3152</v>
      </c>
      <c r="K1630" t="s">
        <v>208</v>
      </c>
      <c r="L1630" t="s">
        <v>255</v>
      </c>
      <c r="M1630" s="20" t="str">
        <f t="shared" si="229"/>
        <v>S</v>
      </c>
      <c r="N1630" s="3">
        <v>2.2000000000000002</v>
      </c>
      <c r="O1630" s="23">
        <f t="shared" si="230"/>
        <v>1.58</v>
      </c>
      <c r="P1630" s="3">
        <v>5.5</v>
      </c>
      <c r="Q1630" s="3">
        <f>VLOOKUP(J1630,Aux_H_adj!$X$2:$Y$922,2,FALSE)</f>
        <v>5.5</v>
      </c>
      <c r="R1630" s="3">
        <f>VLOOKUP(J1630,Aux_H_adj!$X$2:$Z$922,3,FALSE)</f>
        <v>6</v>
      </c>
      <c r="S1630" s="3">
        <f t="shared" si="227"/>
        <v>1.7507043740108488</v>
      </c>
      <c r="T1630" s="3">
        <v>11</v>
      </c>
      <c r="U1630" s="23">
        <f t="shared" si="231"/>
        <v>6.71</v>
      </c>
      <c r="V1630" s="3">
        <f t="shared" si="228"/>
        <v>2.1358593362932354</v>
      </c>
      <c r="W1630" s="27">
        <f t="shared" si="232"/>
        <v>2.0000000000000001E-4</v>
      </c>
      <c r="X1630" s="27">
        <f t="shared" si="233"/>
        <v>4.0000000000000002E-4</v>
      </c>
      <c r="Y1630" s="3">
        <f>VLOOKUP(K1630,SSP!$B$2:$D$113,3,FALSE)</f>
        <v>0.61</v>
      </c>
      <c r="Z1630" s="3">
        <f>EXP(Ferez!$B$8+Ferez!$B$9*LN(X1630)+Ferez!$B$10*LN(O1630)+Ferez!$B$11*LN(Y1630))</f>
        <v>0.24167572930208148</v>
      </c>
      <c r="AA1630" s="3">
        <f>EXP(Ferez!$C$8+Ferez!$C$9*LN(Z1630))</f>
        <v>0.26135779780074991</v>
      </c>
      <c r="AB1630" s="3">
        <f>Ferez!$D$8+Ferez!$D$9*Z1630+Ferez!$D$10*AA1630</f>
        <v>0.39074426213506841</v>
      </c>
      <c r="AC1630" s="3">
        <f t="shared" si="234"/>
        <v>0.89377778923789986</v>
      </c>
      <c r="AD1630" s="3">
        <f>AC1630*Ferez!$D$19</f>
        <v>0.44688889461894993</v>
      </c>
      <c r="AE1630" s="3">
        <f>(AD1630/1000)*(10000/Ferez!$D$21)</f>
        <v>1.1172222365473748E-2</v>
      </c>
      <c r="AF1630" s="3">
        <f t="shared" si="235"/>
        <v>0.63241999143714989</v>
      </c>
      <c r="AG1630" s="3">
        <f>AF1630*Ferez!$D$19</f>
        <v>0.31620999571857494</v>
      </c>
      <c r="AH1630" s="3">
        <f>(AG1630/1000)*(10000/Ferez!$D$21)</f>
        <v>7.9052498929643739E-3</v>
      </c>
      <c r="AI1630" s="3">
        <f>AE1630*Ferez!$D$20</f>
        <v>4.0964815340070404E-2</v>
      </c>
    </row>
    <row r="1631" spans="1:35" x14ac:dyDescent="0.25">
      <c r="A1631" s="4">
        <v>55</v>
      </c>
      <c r="B1631" s="19" t="s">
        <v>3521</v>
      </c>
      <c r="C1631" s="104">
        <v>12</v>
      </c>
      <c r="D1631" s="20" t="s">
        <v>283</v>
      </c>
      <c r="E1631" s="100">
        <v>38487</v>
      </c>
      <c r="F1631" s="100">
        <v>44127</v>
      </c>
      <c r="G1631" s="105">
        <v>15.5</v>
      </c>
      <c r="H1631" s="20" t="s">
        <v>321</v>
      </c>
      <c r="I1631" s="20" t="s">
        <v>322</v>
      </c>
      <c r="J1631" s="13">
        <v>3153</v>
      </c>
      <c r="K1631" t="s">
        <v>15</v>
      </c>
      <c r="L1631" t="s">
        <v>29</v>
      </c>
      <c r="M1631" s="20" t="str">
        <f t="shared" si="229"/>
        <v>S</v>
      </c>
      <c r="N1631" s="3">
        <v>3.5</v>
      </c>
      <c r="O1631" s="23">
        <f t="shared" si="230"/>
        <v>3.5</v>
      </c>
      <c r="P1631" s="3">
        <v>17</v>
      </c>
      <c r="Q1631" s="3">
        <f>VLOOKUP(J1631,Aux_H_adj!$X$2:$Y$922,2,FALSE)</f>
        <v>11</v>
      </c>
      <c r="R1631" s="3">
        <f>VLOOKUP(J1631,Aux_H_adj!$X$2:$Z$922,3,FALSE)</f>
        <v>17</v>
      </c>
      <c r="S1631" s="3">
        <f t="shared" si="227"/>
        <v>5.4112680651244416</v>
      </c>
      <c r="T1631" s="3">
        <v>23</v>
      </c>
      <c r="U1631" s="23">
        <f t="shared" si="231"/>
        <v>20.72</v>
      </c>
      <c r="V1631" s="3">
        <f t="shared" si="228"/>
        <v>6.5953808417281428</v>
      </c>
      <c r="W1631" s="27">
        <f t="shared" si="232"/>
        <v>2.3E-3</v>
      </c>
      <c r="X1631" s="27">
        <f t="shared" si="233"/>
        <v>3.3999999999999998E-3</v>
      </c>
      <c r="Y1631" s="3">
        <f>VLOOKUP(K1631,SSP!$B$2:$D$113,3,FALSE)</f>
        <v>0.69999999999999973</v>
      </c>
      <c r="Z1631" s="3">
        <f>EXP(Ferez!$B$8+Ferez!$B$9*LN(X1631)+Ferez!$B$10*LN(O1631)+Ferez!$B$11*LN(Y1631))</f>
        <v>4.5151905959087815</v>
      </c>
      <c r="AA1631" s="3">
        <f>EXP(Ferez!$C$8+Ferez!$C$9*LN(Z1631))</f>
        <v>2.2940773747246688</v>
      </c>
      <c r="AB1631" s="3">
        <f>Ferez!$D$8+Ferez!$D$9*Z1631+Ferez!$D$10*AA1631</f>
        <v>0.74116824395397818</v>
      </c>
      <c r="AC1631" s="3">
        <f t="shared" si="234"/>
        <v>7.5504362145874282</v>
      </c>
      <c r="AD1631" s="3">
        <f>AC1631*Ferez!$D$19</f>
        <v>3.7752181072937141</v>
      </c>
      <c r="AE1631" s="3">
        <f>(AD1631/1000)*(10000/Ferez!$D$21)</f>
        <v>9.4380452682342852E-2</v>
      </c>
      <c r="AF1631" s="3">
        <f t="shared" si="235"/>
        <v>5.2563588398627594</v>
      </c>
      <c r="AG1631" s="3">
        <f>AF1631*Ferez!$D$19</f>
        <v>2.6281794199313797</v>
      </c>
      <c r="AH1631" s="3">
        <f>(AG1631/1000)*(10000/Ferez!$D$21)</f>
        <v>6.570448549828449E-2</v>
      </c>
      <c r="AI1631" s="3">
        <f>AE1631*Ferez!$D$20</f>
        <v>0.34606165983525711</v>
      </c>
    </row>
    <row r="1632" spans="1:35" x14ac:dyDescent="0.25">
      <c r="A1632" s="4">
        <v>56</v>
      </c>
      <c r="B1632" s="19" t="s">
        <v>3521</v>
      </c>
      <c r="C1632" s="104">
        <v>12</v>
      </c>
      <c r="D1632" s="20" t="s">
        <v>283</v>
      </c>
      <c r="E1632" s="100">
        <v>38487</v>
      </c>
      <c r="F1632" s="100">
        <v>44127</v>
      </c>
      <c r="G1632" s="105">
        <v>15.5</v>
      </c>
      <c r="H1632" s="20" t="s">
        <v>321</v>
      </c>
      <c r="I1632" s="20" t="s">
        <v>323</v>
      </c>
      <c r="J1632" s="13">
        <v>3153</v>
      </c>
      <c r="K1632" t="s">
        <v>15</v>
      </c>
      <c r="L1632" t="s">
        <v>29</v>
      </c>
      <c r="M1632" s="20" t="str">
        <f t="shared" si="229"/>
        <v>S</v>
      </c>
      <c r="N1632" s="3">
        <v>3.5</v>
      </c>
      <c r="O1632" s="23">
        <f t="shared" si="230"/>
        <v>3.5</v>
      </c>
      <c r="P1632" s="3">
        <v>11</v>
      </c>
      <c r="Q1632" s="3">
        <f>VLOOKUP(J1632,Aux_H_adj!$X$2:$Y$922,2,FALSE)</f>
        <v>11</v>
      </c>
      <c r="R1632" s="3">
        <f>VLOOKUP(J1632,Aux_H_adj!$X$2:$Z$922,3,FALSE)</f>
        <v>17</v>
      </c>
      <c r="S1632" s="3">
        <f t="shared" si="227"/>
        <v>3.5014087480216975</v>
      </c>
      <c r="T1632" s="3">
        <v>23</v>
      </c>
      <c r="U1632" s="23">
        <f t="shared" si="231"/>
        <v>13.41</v>
      </c>
      <c r="V1632" s="3">
        <f t="shared" si="228"/>
        <v>4.2685355737246331</v>
      </c>
      <c r="W1632" s="27">
        <f t="shared" si="232"/>
        <v>1E-3</v>
      </c>
      <c r="X1632" s="27">
        <f t="shared" si="233"/>
        <v>1.4E-3</v>
      </c>
      <c r="Y1632" s="3">
        <f>VLOOKUP(K1632,SSP!$B$2:$D$113,3,FALSE)</f>
        <v>0.69999999999999973</v>
      </c>
      <c r="Z1632" s="3">
        <f>EXP(Ferez!$B$8+Ferez!$B$9*LN(X1632)+Ferez!$B$10*LN(O1632)+Ferez!$B$11*LN(Y1632))</f>
        <v>1.9522823398092859</v>
      </c>
      <c r="AA1632" s="3">
        <f>EXP(Ferez!$C$8+Ferez!$C$9*LN(Z1632))</f>
        <v>1.231493026795923</v>
      </c>
      <c r="AB1632" s="3">
        <f>Ferez!$D$8+Ferez!$D$9*Z1632+Ferez!$D$10*AA1632</f>
        <v>0.51752092184959575</v>
      </c>
      <c r="AC1632" s="3">
        <f t="shared" si="234"/>
        <v>3.7012962884548051</v>
      </c>
      <c r="AD1632" s="3">
        <f>AC1632*Ferez!$D$19</f>
        <v>1.8506481442274025</v>
      </c>
      <c r="AE1632" s="3">
        <f>(AD1632/1000)*(10000/Ferez!$D$21)</f>
        <v>4.6266203605685063E-2</v>
      </c>
      <c r="AF1632" s="3">
        <f t="shared" si="235"/>
        <v>2.4698032616588819</v>
      </c>
      <c r="AG1632" s="3">
        <f>AF1632*Ferez!$D$19</f>
        <v>1.2349016308294409</v>
      </c>
      <c r="AH1632" s="3">
        <f>(AG1632/1000)*(10000/Ferez!$D$21)</f>
        <v>3.0872540770736027E-2</v>
      </c>
      <c r="AI1632" s="3">
        <f>AE1632*Ferez!$D$20</f>
        <v>0.16964274655417855</v>
      </c>
    </row>
    <row r="1633" spans="1:35" x14ac:dyDescent="0.25">
      <c r="A1633" s="4">
        <v>57</v>
      </c>
      <c r="B1633" s="19" t="s">
        <v>3521</v>
      </c>
      <c r="C1633" s="104">
        <v>12</v>
      </c>
      <c r="D1633" s="20" t="s">
        <v>283</v>
      </c>
      <c r="E1633" s="100">
        <v>38487</v>
      </c>
      <c r="F1633" s="100">
        <v>44127</v>
      </c>
      <c r="G1633" s="105">
        <v>15.5</v>
      </c>
      <c r="H1633" s="20" t="s">
        <v>324</v>
      </c>
      <c r="I1633" s="20" t="s">
        <v>325</v>
      </c>
      <c r="J1633" s="13">
        <v>3154</v>
      </c>
      <c r="K1633" t="s">
        <v>14</v>
      </c>
      <c r="L1633" t="s">
        <v>235</v>
      </c>
      <c r="M1633" s="20" t="str">
        <f t="shared" si="229"/>
        <v>S</v>
      </c>
      <c r="N1633" s="3">
        <v>3.3</v>
      </c>
      <c r="O1633" s="23">
        <f t="shared" si="230"/>
        <v>3.3</v>
      </c>
      <c r="P1633" s="3">
        <v>26.2</v>
      </c>
      <c r="Q1633" s="3">
        <f>VLOOKUP(J1633,Aux_H_adj!$X$2:$Y$922,2,FALSE)</f>
        <v>17</v>
      </c>
      <c r="R1633" s="3">
        <f>VLOOKUP(J1633,Aux_H_adj!$X$2:$Z$922,3,FALSE)</f>
        <v>26.2</v>
      </c>
      <c r="S1633" s="3">
        <f t="shared" si="227"/>
        <v>8.339719018015316</v>
      </c>
      <c r="T1633" s="3">
        <v>34.200000000000003</v>
      </c>
      <c r="U1633" s="23">
        <f t="shared" si="231"/>
        <v>31.94</v>
      </c>
      <c r="V1633" s="3">
        <f t="shared" si="228"/>
        <v>10.166817764710276</v>
      </c>
      <c r="W1633" s="27">
        <f t="shared" si="232"/>
        <v>5.4999999999999997E-3</v>
      </c>
      <c r="X1633" s="27">
        <f t="shared" si="233"/>
        <v>8.0999999999999996E-3</v>
      </c>
      <c r="Y1633" s="3">
        <f>VLOOKUP(K1633,SSP!$B$2:$D$113,3,FALSE)</f>
        <v>0.4900000000000001</v>
      </c>
      <c r="Z1633" s="3">
        <f>EXP(Ferez!$B$8+Ferez!$B$9*LN(X1633)+Ferez!$B$10*LN(O1633)+Ferez!$B$11*LN(Y1633))</f>
        <v>6.7299586532907183</v>
      </c>
      <c r="AA1633" s="3">
        <f>EXP(Ferez!$C$8+Ferez!$C$9*LN(Z1633))</f>
        <v>3.0847388459667346</v>
      </c>
      <c r="AB1633" s="3">
        <f>Ferez!$D$8+Ferez!$D$9*Z1633+Ferez!$D$10*AA1633</f>
        <v>0.94543603064203929</v>
      </c>
      <c r="AC1633" s="3">
        <f t="shared" si="234"/>
        <v>10.760133529899491</v>
      </c>
      <c r="AD1633" s="3">
        <f>AC1633*Ferez!$D$19</f>
        <v>5.3800667649497456</v>
      </c>
      <c r="AE1633" s="3">
        <f>(AD1633/1000)*(10000/Ferez!$D$21)</f>
        <v>0.13450166912374362</v>
      </c>
      <c r="AF1633" s="3">
        <f t="shared" si="235"/>
        <v>7.6753946839327574</v>
      </c>
      <c r="AG1633" s="3">
        <f>AF1633*Ferez!$D$19</f>
        <v>3.8376973419663787</v>
      </c>
      <c r="AH1633" s="3">
        <f>(AG1633/1000)*(10000/Ferez!$D$21)</f>
        <v>9.5942433549159462E-2</v>
      </c>
      <c r="AI1633" s="3">
        <f>AE1633*Ferez!$D$20</f>
        <v>0.49317278678705989</v>
      </c>
    </row>
    <row r="1634" spans="1:35" x14ac:dyDescent="0.25">
      <c r="A1634" s="4">
        <v>58</v>
      </c>
      <c r="B1634" s="19" t="s">
        <v>3521</v>
      </c>
      <c r="C1634" s="104">
        <v>12</v>
      </c>
      <c r="D1634" s="20" t="s">
        <v>283</v>
      </c>
      <c r="E1634" s="100">
        <v>38487</v>
      </c>
      <c r="F1634" s="100">
        <v>44127</v>
      </c>
      <c r="G1634" s="105">
        <v>15.5</v>
      </c>
      <c r="H1634" s="20" t="s">
        <v>324</v>
      </c>
      <c r="I1634" s="20" t="s">
        <v>326</v>
      </c>
      <c r="J1634" s="13">
        <v>3154</v>
      </c>
      <c r="K1634" t="s">
        <v>14</v>
      </c>
      <c r="L1634" t="s">
        <v>235</v>
      </c>
      <c r="M1634" s="20" t="str">
        <f t="shared" si="229"/>
        <v>S</v>
      </c>
      <c r="N1634" s="3">
        <v>3.3</v>
      </c>
      <c r="O1634" s="23">
        <f t="shared" si="230"/>
        <v>3.3</v>
      </c>
      <c r="P1634" s="3">
        <v>17</v>
      </c>
      <c r="Q1634" s="3">
        <f>VLOOKUP(J1634,Aux_H_adj!$X$2:$Y$922,2,FALSE)</f>
        <v>17</v>
      </c>
      <c r="R1634" s="3">
        <f>VLOOKUP(J1634,Aux_H_adj!$X$2:$Z$922,3,FALSE)</f>
        <v>26.2</v>
      </c>
      <c r="S1634" s="3">
        <f t="shared" si="227"/>
        <v>5.4112680651244416</v>
      </c>
      <c r="T1634" s="3">
        <v>34.200000000000003</v>
      </c>
      <c r="U1634" s="23">
        <f t="shared" si="231"/>
        <v>20.72</v>
      </c>
      <c r="V1634" s="3">
        <f t="shared" si="228"/>
        <v>6.5953808417281428</v>
      </c>
      <c r="W1634" s="27">
        <f t="shared" si="232"/>
        <v>2.3E-3</v>
      </c>
      <c r="X1634" s="27">
        <f t="shared" si="233"/>
        <v>3.3999999999999998E-3</v>
      </c>
      <c r="Y1634" s="3">
        <f>VLOOKUP(K1634,SSP!$B$2:$D$113,3,FALSE)</f>
        <v>0.4900000000000001</v>
      </c>
      <c r="Z1634" s="3">
        <f>EXP(Ferez!$B$8+Ferez!$B$9*LN(X1634)+Ferez!$B$10*LN(O1634)+Ferez!$B$11*LN(Y1634))</f>
        <v>2.9632224150359545</v>
      </c>
      <c r="AA1634" s="3">
        <f>EXP(Ferez!$C$8+Ferez!$C$9*LN(Z1634))</f>
        <v>1.6783903187043123</v>
      </c>
      <c r="AB1634" s="3">
        <f>Ferez!$D$8+Ferez!$D$9*Z1634+Ferez!$D$10*AA1634</f>
        <v>0.60334517599488691</v>
      </c>
      <c r="AC1634" s="3">
        <f t="shared" si="234"/>
        <v>5.2449579097351542</v>
      </c>
      <c r="AD1634" s="3">
        <f>AC1634*Ferez!$D$19</f>
        <v>2.6224789548675771</v>
      </c>
      <c r="AE1634" s="3">
        <f>(AD1634/1000)*(10000/Ferez!$D$21)</f>
        <v>6.5561973871689425E-2</v>
      </c>
      <c r="AF1634" s="3">
        <f t="shared" si="235"/>
        <v>3.5665675910308412</v>
      </c>
      <c r="AG1634" s="3">
        <f>AF1634*Ferez!$D$19</f>
        <v>1.7832837955154206</v>
      </c>
      <c r="AH1634" s="3">
        <f>(AG1634/1000)*(10000/Ferez!$D$21)</f>
        <v>4.4582094887885511E-2</v>
      </c>
      <c r="AI1634" s="3">
        <f>AE1634*Ferez!$D$20</f>
        <v>0.24039390419619455</v>
      </c>
    </row>
    <row r="1635" spans="1:35" x14ac:dyDescent="0.25">
      <c r="A1635" s="4">
        <v>59</v>
      </c>
      <c r="B1635" s="19" t="s">
        <v>3521</v>
      </c>
      <c r="C1635" s="104">
        <v>12</v>
      </c>
      <c r="D1635" s="20" t="s">
        <v>283</v>
      </c>
      <c r="E1635" s="100">
        <v>38487</v>
      </c>
      <c r="F1635" s="100">
        <v>44127</v>
      </c>
      <c r="G1635" s="105">
        <v>15.5</v>
      </c>
      <c r="H1635" s="20" t="s">
        <v>327</v>
      </c>
      <c r="I1635" s="20" t="s">
        <v>328</v>
      </c>
      <c r="J1635" s="13">
        <v>3155</v>
      </c>
      <c r="K1635" t="s">
        <v>144</v>
      </c>
      <c r="L1635" t="s">
        <v>143</v>
      </c>
      <c r="M1635" s="20" t="str">
        <f t="shared" si="229"/>
        <v>N</v>
      </c>
      <c r="N1635" s="3">
        <v>3</v>
      </c>
      <c r="O1635" s="23">
        <f t="shared" si="230"/>
        <v>3</v>
      </c>
      <c r="P1635" s="3">
        <v>9.5</v>
      </c>
      <c r="Q1635" s="3">
        <f>VLOOKUP(J1635,Aux_H_adj!$X$2:$Y$922,2,FALSE)</f>
        <v>9.5</v>
      </c>
      <c r="R1635" s="3">
        <f>VLOOKUP(J1635,Aux_H_adj!$X$2:$Z$922,3,FALSE)</f>
        <v>9.5</v>
      </c>
      <c r="S1635" s="3">
        <f t="shared" si="227"/>
        <v>3.0239439187460113</v>
      </c>
      <c r="T1635" s="3">
        <v>19.5</v>
      </c>
      <c r="U1635" s="23">
        <f t="shared" si="231"/>
        <v>19.5</v>
      </c>
      <c r="V1635" s="3">
        <f t="shared" si="228"/>
        <v>6.2070427805839179</v>
      </c>
      <c r="W1635" s="27">
        <f t="shared" si="232"/>
        <v>6.9999999999999999E-4</v>
      </c>
      <c r="X1635" s="27">
        <f t="shared" si="233"/>
        <v>3.0000000000000001E-3</v>
      </c>
      <c r="Y1635" s="3">
        <f>VLOOKUP(K1635,SSP!$B$2:$D$113,3,FALSE)</f>
        <v>0.84999999999999976</v>
      </c>
      <c r="Z1635" s="3">
        <f>EXP(Ferez!$B$8+Ferez!$B$9*LN(X1635)+Ferez!$B$10*LN(O1635)+Ferez!$B$11*LN(Y1635))</f>
        <v>4.2183021163795429</v>
      </c>
      <c r="AA1635" s="3">
        <f>EXP(Ferez!$C$8+Ferez!$C$9*LN(Z1635))</f>
        <v>2.181179715057477</v>
      </c>
      <c r="AB1635" s="3">
        <f>Ferez!$D$8+Ferez!$D$9*Z1635+Ferez!$D$10*AA1635</f>
        <v>0.71438202830359199</v>
      </c>
      <c r="AC1635" s="3">
        <f t="shared" si="234"/>
        <v>7.1138638597406123</v>
      </c>
      <c r="AD1635" s="3">
        <f>AC1635*Ferez!$D$19</f>
        <v>3.5569319298703062</v>
      </c>
      <c r="AE1635" s="3">
        <f>(AD1635/1000)*(10000/Ferez!$D$21)</f>
        <v>8.8923298246757654E-2</v>
      </c>
      <c r="AF1635" s="3">
        <f t="shared" si="235"/>
        <v>4.9326841446831349</v>
      </c>
      <c r="AG1635" s="3">
        <f>AF1635*Ferez!$D$19</f>
        <v>2.4663420723415674</v>
      </c>
      <c r="AH1635" s="3">
        <f>(AG1635/1000)*(10000/Ferez!$D$21)</f>
        <v>6.1658551808539186E-2</v>
      </c>
      <c r="AI1635" s="3">
        <f>AE1635*Ferez!$D$20</f>
        <v>0.32605209357144471</v>
      </c>
    </row>
    <row r="1636" spans="1:35" x14ac:dyDescent="0.25">
      <c r="A1636" s="4">
        <v>60</v>
      </c>
      <c r="B1636" s="19" t="s">
        <v>3521</v>
      </c>
      <c r="C1636" s="104">
        <v>12</v>
      </c>
      <c r="D1636" s="20" t="s">
        <v>283</v>
      </c>
      <c r="E1636" s="100">
        <v>38487</v>
      </c>
      <c r="F1636" s="100">
        <v>44127</v>
      </c>
      <c r="G1636" s="105">
        <v>15.5</v>
      </c>
      <c r="H1636" s="20" t="s">
        <v>329</v>
      </c>
      <c r="I1636" s="20" t="s">
        <v>330</v>
      </c>
      <c r="J1636" s="13">
        <v>3156</v>
      </c>
      <c r="K1636" t="s">
        <v>208</v>
      </c>
      <c r="L1636" t="s">
        <v>255</v>
      </c>
      <c r="M1636" s="20" t="str">
        <f t="shared" si="229"/>
        <v>S</v>
      </c>
      <c r="N1636" s="3">
        <v>4</v>
      </c>
      <c r="O1636" s="23">
        <f t="shared" si="230"/>
        <v>4</v>
      </c>
      <c r="P1636" s="3">
        <v>12.7</v>
      </c>
      <c r="Q1636" s="3">
        <f>VLOOKUP(J1636,Aux_H_adj!$X$2:$Y$922,2,FALSE)</f>
        <v>5.7</v>
      </c>
      <c r="R1636" s="3">
        <f>VLOOKUP(J1636,Aux_H_adj!$X$2:$Z$922,3,FALSE)</f>
        <v>12.7</v>
      </c>
      <c r="S1636" s="3">
        <f t="shared" si="227"/>
        <v>4.0425355545341413</v>
      </c>
      <c r="T1636" s="3">
        <v>32</v>
      </c>
      <c r="U1636" s="23">
        <f t="shared" si="231"/>
        <v>15.48</v>
      </c>
      <c r="V1636" s="3">
        <f t="shared" si="228"/>
        <v>4.9274370381250803</v>
      </c>
      <c r="W1636" s="27">
        <f t="shared" si="232"/>
        <v>1.2999999999999999E-3</v>
      </c>
      <c r="X1636" s="27">
        <f t="shared" si="233"/>
        <v>1.9E-3</v>
      </c>
      <c r="Y1636" s="3">
        <f>VLOOKUP(K1636,SSP!$B$2:$D$113,3,FALSE)</f>
        <v>0.61</v>
      </c>
      <c r="Z1636" s="3">
        <f>EXP(Ferez!$B$8+Ferez!$B$9*LN(X1636)+Ferez!$B$10*LN(O1636)+Ferez!$B$11*LN(Y1636))</f>
        <v>2.5735208300739658</v>
      </c>
      <c r="AA1636" s="3">
        <f>EXP(Ferez!$C$8+Ferez!$C$9*LN(Z1636))</f>
        <v>1.5116709718788481</v>
      </c>
      <c r="AB1636" s="3">
        <f>Ferez!$D$8+Ferez!$D$9*Z1636+Ferez!$D$10*AA1636</f>
        <v>0.56978252611200431</v>
      </c>
      <c r="AC1636" s="3">
        <f t="shared" si="234"/>
        <v>4.6549743280648181</v>
      </c>
      <c r="AD1636" s="3">
        <f>AC1636*Ferez!$D$19</f>
        <v>2.3274871640324091</v>
      </c>
      <c r="AE1636" s="3">
        <f>(AD1636/1000)*(10000/Ferez!$D$21)</f>
        <v>5.8187179100810234E-2</v>
      </c>
      <c r="AF1636" s="3">
        <f t="shared" si="235"/>
        <v>3.14330335618597</v>
      </c>
      <c r="AG1636" s="3">
        <f>AF1636*Ferez!$D$19</f>
        <v>1.571651678092985</v>
      </c>
      <c r="AH1636" s="3">
        <f>(AG1636/1000)*(10000/Ferez!$D$21)</f>
        <v>3.9291291952324628E-2</v>
      </c>
      <c r="AI1636" s="3">
        <f>AE1636*Ferez!$D$20</f>
        <v>0.21335299003630417</v>
      </c>
    </row>
    <row r="1637" spans="1:35" x14ac:dyDescent="0.25">
      <c r="A1637" s="4">
        <v>61</v>
      </c>
      <c r="B1637" s="19" t="s">
        <v>3521</v>
      </c>
      <c r="C1637" s="104">
        <v>12</v>
      </c>
      <c r="D1637" s="20" t="s">
        <v>283</v>
      </c>
      <c r="E1637" s="100">
        <v>38487</v>
      </c>
      <c r="F1637" s="100">
        <v>44127</v>
      </c>
      <c r="G1637" s="105">
        <v>15.5</v>
      </c>
      <c r="H1637" s="20" t="s">
        <v>329</v>
      </c>
      <c r="I1637" s="20" t="s">
        <v>331</v>
      </c>
      <c r="J1637" s="13">
        <v>3156</v>
      </c>
      <c r="K1637" t="s">
        <v>208</v>
      </c>
      <c r="L1637" t="s">
        <v>255</v>
      </c>
      <c r="M1637" s="20" t="str">
        <f t="shared" si="229"/>
        <v>S</v>
      </c>
      <c r="N1637" s="3">
        <v>4</v>
      </c>
      <c r="O1637" s="23">
        <f t="shared" si="230"/>
        <v>2.59</v>
      </c>
      <c r="P1637" s="3">
        <v>7.6</v>
      </c>
      <c r="Q1637" s="3">
        <f>VLOOKUP(J1637,Aux_H_adj!$X$2:$Y$922,2,FALSE)</f>
        <v>5.7</v>
      </c>
      <c r="R1637" s="3">
        <f>VLOOKUP(J1637,Aux_H_adj!$X$2:$Z$922,3,FALSE)</f>
        <v>12.7</v>
      </c>
      <c r="S1637" s="3">
        <f t="shared" si="227"/>
        <v>2.4191551349968092</v>
      </c>
      <c r="T1637" s="3">
        <v>32</v>
      </c>
      <c r="U1637" s="23">
        <f t="shared" si="231"/>
        <v>9.27</v>
      </c>
      <c r="V1637" s="3">
        <f t="shared" si="228"/>
        <v>2.9507326449237397</v>
      </c>
      <c r="W1637" s="27">
        <f t="shared" si="232"/>
        <v>5.0000000000000001E-4</v>
      </c>
      <c r="X1637" s="27">
        <f t="shared" si="233"/>
        <v>6.9999999999999999E-4</v>
      </c>
      <c r="Y1637" s="3">
        <f>VLOOKUP(K1637,SSP!$B$2:$D$113,3,FALSE)</f>
        <v>0.61</v>
      </c>
      <c r="Z1637" s="3">
        <f>EXP(Ferez!$B$8+Ferez!$B$9*LN(X1637)+Ferez!$B$10*LN(O1637)+Ferez!$B$11*LN(Y1637))</f>
        <v>0.65957153761285003</v>
      </c>
      <c r="AA1637" s="3">
        <f>EXP(Ferez!$C$8+Ferez!$C$9*LN(Z1637))</f>
        <v>0.55049807123284733</v>
      </c>
      <c r="AB1637" s="3">
        <f>Ferez!$D$8+Ferez!$D$9*Z1637+Ferez!$D$10*AA1637</f>
        <v>0.41721995114006055</v>
      </c>
      <c r="AC1637" s="3">
        <f t="shared" si="234"/>
        <v>1.6272895599857577</v>
      </c>
      <c r="AD1637" s="3">
        <f>AC1637*Ferez!$D$19</f>
        <v>0.81364477999287887</v>
      </c>
      <c r="AE1637" s="3">
        <f>(AD1637/1000)*(10000/Ferez!$D$21)</f>
        <v>2.034111949982197E-2</v>
      </c>
      <c r="AF1637" s="3">
        <f t="shared" si="235"/>
        <v>1.0767914887529106</v>
      </c>
      <c r="AG1637" s="3">
        <f>AF1637*Ferez!$D$19</f>
        <v>0.53839574437645532</v>
      </c>
      <c r="AH1637" s="3">
        <f>(AG1637/1000)*(10000/Ferez!$D$21)</f>
        <v>1.3459893609411383E-2</v>
      </c>
      <c r="AI1637" s="3">
        <f>AE1637*Ferez!$D$20</f>
        <v>7.4584104832680548E-2</v>
      </c>
    </row>
    <row r="1638" spans="1:35" x14ac:dyDescent="0.25">
      <c r="A1638" s="4">
        <v>62</v>
      </c>
      <c r="B1638" s="19" t="s">
        <v>3521</v>
      </c>
      <c r="C1638" s="104">
        <v>12</v>
      </c>
      <c r="D1638" s="20" t="s">
        <v>283</v>
      </c>
      <c r="E1638" s="100">
        <v>38487</v>
      </c>
      <c r="F1638" s="100">
        <v>44127</v>
      </c>
      <c r="G1638" s="105">
        <v>15.5</v>
      </c>
      <c r="H1638" s="20" t="s">
        <v>329</v>
      </c>
      <c r="I1638" s="20" t="s">
        <v>332</v>
      </c>
      <c r="J1638" s="13">
        <v>3156</v>
      </c>
      <c r="K1638" t="s">
        <v>208</v>
      </c>
      <c r="L1638" t="s">
        <v>255</v>
      </c>
      <c r="M1638" s="20" t="str">
        <f t="shared" si="229"/>
        <v>S</v>
      </c>
      <c r="N1638" s="3">
        <v>4</v>
      </c>
      <c r="O1638" s="23">
        <f t="shared" si="230"/>
        <v>2.5</v>
      </c>
      <c r="P1638" s="3">
        <v>7.4</v>
      </c>
      <c r="Q1638" s="3">
        <f>VLOOKUP(J1638,Aux_H_adj!$X$2:$Y$922,2,FALSE)</f>
        <v>5.7</v>
      </c>
      <c r="R1638" s="3">
        <f>VLOOKUP(J1638,Aux_H_adj!$X$2:$Z$922,3,FALSE)</f>
        <v>12.7</v>
      </c>
      <c r="S1638" s="3">
        <f t="shared" si="227"/>
        <v>2.3554931577600513</v>
      </c>
      <c r="T1638" s="3">
        <v>32</v>
      </c>
      <c r="U1638" s="23">
        <f t="shared" si="231"/>
        <v>9.02</v>
      </c>
      <c r="V1638" s="3">
        <f t="shared" si="228"/>
        <v>2.871155173377792</v>
      </c>
      <c r="W1638" s="27">
        <f t="shared" si="232"/>
        <v>4.0000000000000002E-4</v>
      </c>
      <c r="X1638" s="27">
        <f t="shared" si="233"/>
        <v>5.9999999999999995E-4</v>
      </c>
      <c r="Y1638" s="3">
        <f>VLOOKUP(K1638,SSP!$B$2:$D$113,3,FALSE)</f>
        <v>0.61</v>
      </c>
      <c r="Z1638" s="3">
        <f>EXP(Ferez!$B$8+Ferez!$B$9*LN(X1638)+Ferez!$B$10*LN(O1638)+Ferez!$B$11*LN(Y1638))</f>
        <v>0.55110361892184423</v>
      </c>
      <c r="AA1638" s="3">
        <f>EXP(Ferez!$C$8+Ferez!$C$9*LN(Z1638))</f>
        <v>0.48179344741177238</v>
      </c>
      <c r="AB1638" s="3">
        <f>Ferez!$D$8+Ferez!$D$9*Z1638+Ferez!$D$10*AA1638</f>
        <v>0.40980102512773303</v>
      </c>
      <c r="AC1638" s="3">
        <f t="shared" si="234"/>
        <v>1.4426980914613496</v>
      </c>
      <c r="AD1638" s="3">
        <f>AC1638*Ferez!$D$19</f>
        <v>0.72134904573067482</v>
      </c>
      <c r="AE1638" s="3">
        <f>(AD1638/1000)*(10000/Ferez!$D$21)</f>
        <v>1.8033726143266871E-2</v>
      </c>
      <c r="AF1638" s="3">
        <f t="shared" si="235"/>
        <v>0.96090464404957721</v>
      </c>
      <c r="AG1638" s="3">
        <f>AF1638*Ferez!$D$19</f>
        <v>0.4804523220247886</v>
      </c>
      <c r="AH1638" s="3">
        <f>(AG1638/1000)*(10000/Ferez!$D$21)</f>
        <v>1.2011308050619715E-2</v>
      </c>
      <c r="AI1638" s="3">
        <f>AE1638*Ferez!$D$20</f>
        <v>6.6123662525311849E-2</v>
      </c>
    </row>
    <row r="1639" spans="1:35" x14ac:dyDescent="0.25">
      <c r="A1639" s="4">
        <v>63</v>
      </c>
      <c r="B1639" s="19" t="s">
        <v>3521</v>
      </c>
      <c r="C1639" s="104">
        <v>12</v>
      </c>
      <c r="D1639" s="20" t="s">
        <v>283</v>
      </c>
      <c r="E1639" s="100">
        <v>38487</v>
      </c>
      <c r="F1639" s="100">
        <v>44127</v>
      </c>
      <c r="G1639" s="105">
        <v>15.5</v>
      </c>
      <c r="H1639" s="20" t="s">
        <v>329</v>
      </c>
      <c r="I1639" s="20" t="s">
        <v>333</v>
      </c>
      <c r="J1639" s="13">
        <v>3156</v>
      </c>
      <c r="K1639" t="s">
        <v>208</v>
      </c>
      <c r="L1639" t="s">
        <v>255</v>
      </c>
      <c r="M1639" s="20" t="str">
        <f t="shared" si="229"/>
        <v>S</v>
      </c>
      <c r="N1639" s="3">
        <v>4</v>
      </c>
      <c r="O1639" s="23">
        <f t="shared" si="230"/>
        <v>1.69</v>
      </c>
      <c r="P1639" s="3">
        <v>5.7</v>
      </c>
      <c r="Q1639" s="3">
        <f>VLOOKUP(J1639,Aux_H_adj!$X$2:$Y$922,2,FALSE)</f>
        <v>5.7</v>
      </c>
      <c r="R1639" s="3">
        <f>VLOOKUP(J1639,Aux_H_adj!$X$2:$Z$922,3,FALSE)</f>
        <v>12.7</v>
      </c>
      <c r="S1639" s="3">
        <f t="shared" si="227"/>
        <v>1.8143663512476069</v>
      </c>
      <c r="T1639" s="3">
        <v>32</v>
      </c>
      <c r="U1639" s="23">
        <f t="shared" si="231"/>
        <v>6.95</v>
      </c>
      <c r="V1639" s="3">
        <f t="shared" si="228"/>
        <v>2.2122537089773453</v>
      </c>
      <c r="W1639" s="27">
        <f t="shared" si="232"/>
        <v>2.9999999999999997E-4</v>
      </c>
      <c r="X1639" s="27">
        <f t="shared" si="233"/>
        <v>4.0000000000000002E-4</v>
      </c>
      <c r="Y1639" s="3">
        <f>VLOOKUP(K1639,SSP!$B$2:$D$113,3,FALSE)</f>
        <v>0.61</v>
      </c>
      <c r="Z1639" s="3">
        <f>EXP(Ferez!$B$8+Ferez!$B$9*LN(X1639)+Ferez!$B$10*LN(O1639)+Ferez!$B$11*LN(Y1639))</f>
        <v>0.25783177492412551</v>
      </c>
      <c r="AA1639" s="3">
        <f>EXP(Ferez!$C$8+Ferez!$C$9*LN(Z1639))</f>
        <v>0.27421255930519106</v>
      </c>
      <c r="AB1639" s="3">
        <f>Ferez!$D$8+Ferez!$D$9*Z1639+Ferez!$D$10*AA1639</f>
        <v>0.39162327977012312</v>
      </c>
      <c r="AC1639" s="3">
        <f t="shared" si="234"/>
        <v>0.92366761399943975</v>
      </c>
      <c r="AD1639" s="3">
        <f>AC1639*Ferez!$D$19</f>
        <v>0.46183380699971988</v>
      </c>
      <c r="AE1639" s="3">
        <f>(AD1639/1000)*(10000/Ferez!$D$21)</f>
        <v>1.1545845174992997E-2</v>
      </c>
      <c r="AF1639" s="3">
        <f t="shared" si="235"/>
        <v>0.64945505469424858</v>
      </c>
      <c r="AG1639" s="3">
        <f>AF1639*Ferez!$D$19</f>
        <v>0.32472752734712429</v>
      </c>
      <c r="AH1639" s="3">
        <f>(AG1639/1000)*(10000/Ferez!$D$21)</f>
        <v>8.1181881836781076E-3</v>
      </c>
      <c r="AI1639" s="3">
        <f>AE1639*Ferez!$D$20</f>
        <v>4.2334765641640987E-2</v>
      </c>
    </row>
    <row r="1640" spans="1:35" x14ac:dyDescent="0.25">
      <c r="A1640" s="4">
        <v>64</v>
      </c>
      <c r="B1640" s="19" t="s">
        <v>3521</v>
      </c>
      <c r="C1640" s="104">
        <v>12</v>
      </c>
      <c r="D1640" s="20" t="s">
        <v>283</v>
      </c>
      <c r="E1640" s="100">
        <v>38487</v>
      </c>
      <c r="F1640" s="100">
        <v>44127</v>
      </c>
      <c r="G1640" s="105">
        <v>15.5</v>
      </c>
      <c r="H1640" s="20" t="s">
        <v>334</v>
      </c>
      <c r="I1640" s="20" t="s">
        <v>335</v>
      </c>
      <c r="J1640" s="13">
        <v>3157</v>
      </c>
      <c r="K1640" t="s">
        <v>208</v>
      </c>
      <c r="L1640" t="s">
        <v>255</v>
      </c>
      <c r="M1640" s="20" t="str">
        <f t="shared" si="229"/>
        <v>S</v>
      </c>
      <c r="N1640" s="3">
        <v>4</v>
      </c>
      <c r="O1640" s="23">
        <f t="shared" si="230"/>
        <v>4</v>
      </c>
      <c r="P1640" s="3">
        <v>17</v>
      </c>
      <c r="Q1640" s="3">
        <f>VLOOKUP(J1640,Aux_H_adj!$X$2:$Y$922,2,FALSE)</f>
        <v>11</v>
      </c>
      <c r="R1640" s="3">
        <f>VLOOKUP(J1640,Aux_H_adj!$X$2:$Z$922,3,FALSE)</f>
        <v>17</v>
      </c>
      <c r="S1640" s="3">
        <f t="shared" si="227"/>
        <v>5.4112680651244416</v>
      </c>
      <c r="T1640" s="3">
        <v>23</v>
      </c>
      <c r="U1640" s="23">
        <f t="shared" si="231"/>
        <v>20.72</v>
      </c>
      <c r="V1640" s="3">
        <f t="shared" si="228"/>
        <v>6.5953808417281428</v>
      </c>
      <c r="W1640" s="27">
        <f t="shared" si="232"/>
        <v>2.3E-3</v>
      </c>
      <c r="X1640" s="27">
        <f t="shared" si="233"/>
        <v>3.3999999999999998E-3</v>
      </c>
      <c r="Y1640" s="3">
        <f>VLOOKUP(K1640,SSP!$B$2:$D$113,3,FALSE)</f>
        <v>0.61</v>
      </c>
      <c r="Z1640" s="3">
        <f>EXP(Ferez!$B$8+Ferez!$B$9*LN(X1640)+Ferez!$B$10*LN(O1640)+Ferez!$B$11*LN(Y1640))</f>
        <v>4.4600317252850079</v>
      </c>
      <c r="AA1640" s="3">
        <f>EXP(Ferez!$C$8+Ferez!$C$9*LN(Z1640))</f>
        <v>2.2732506413743878</v>
      </c>
      <c r="AB1640" s="3">
        <f>Ferez!$D$8+Ferez!$D$9*Z1640+Ferez!$D$10*AA1640</f>
        <v>0.73617883222800906</v>
      </c>
      <c r="AC1640" s="3">
        <f t="shared" si="234"/>
        <v>7.4694611988874042</v>
      </c>
      <c r="AD1640" s="3">
        <f>AC1640*Ferez!$D$19</f>
        <v>3.7347305994437021</v>
      </c>
      <c r="AE1640" s="3">
        <f>(AD1640/1000)*(10000/Ferez!$D$21)</f>
        <v>9.3368264986092547E-2</v>
      </c>
      <c r="AF1640" s="3">
        <f t="shared" si="235"/>
        <v>5.1962105575130169</v>
      </c>
      <c r="AG1640" s="3">
        <f>AF1640*Ferez!$D$19</f>
        <v>2.5981052787565084</v>
      </c>
      <c r="AH1640" s="3">
        <f>(AG1640/1000)*(10000/Ferez!$D$21)</f>
        <v>6.4952631968912711E-2</v>
      </c>
      <c r="AI1640" s="3">
        <f>AE1640*Ferez!$D$20</f>
        <v>0.34235030494900598</v>
      </c>
    </row>
    <row r="1641" spans="1:35" x14ac:dyDescent="0.25">
      <c r="A1641" s="4">
        <v>65</v>
      </c>
      <c r="B1641" s="19" t="s">
        <v>3521</v>
      </c>
      <c r="C1641" s="104">
        <v>12</v>
      </c>
      <c r="D1641" s="20" t="s">
        <v>283</v>
      </c>
      <c r="E1641" s="100">
        <v>38487</v>
      </c>
      <c r="F1641" s="100">
        <v>44127</v>
      </c>
      <c r="G1641" s="105">
        <v>15.5</v>
      </c>
      <c r="H1641" s="20" t="s">
        <v>334</v>
      </c>
      <c r="I1641" s="20" t="s">
        <v>336</v>
      </c>
      <c r="J1641" s="13">
        <v>3157</v>
      </c>
      <c r="K1641" t="s">
        <v>208</v>
      </c>
      <c r="L1641" t="s">
        <v>255</v>
      </c>
      <c r="M1641" s="20" t="str">
        <f t="shared" si="229"/>
        <v>S</v>
      </c>
      <c r="N1641" s="3">
        <v>4</v>
      </c>
      <c r="O1641" s="23">
        <f t="shared" si="230"/>
        <v>3.74</v>
      </c>
      <c r="P1641" s="3">
        <v>11</v>
      </c>
      <c r="Q1641" s="3">
        <f>VLOOKUP(J1641,Aux_H_adj!$X$2:$Y$922,2,FALSE)</f>
        <v>11</v>
      </c>
      <c r="R1641" s="3">
        <f>VLOOKUP(J1641,Aux_H_adj!$X$2:$Z$922,3,FALSE)</f>
        <v>17</v>
      </c>
      <c r="S1641" s="3">
        <f t="shared" si="227"/>
        <v>3.5014087480216975</v>
      </c>
      <c r="T1641" s="3">
        <v>23</v>
      </c>
      <c r="U1641" s="23">
        <f t="shared" si="231"/>
        <v>13.41</v>
      </c>
      <c r="V1641" s="3">
        <f t="shared" si="228"/>
        <v>4.2685355737246331</v>
      </c>
      <c r="W1641" s="27">
        <f t="shared" si="232"/>
        <v>1E-3</v>
      </c>
      <c r="X1641" s="27">
        <f t="shared" si="233"/>
        <v>1.4E-3</v>
      </c>
      <c r="Y1641" s="3">
        <f>VLOOKUP(K1641,SSP!$B$2:$D$113,3,FALSE)</f>
        <v>0.61</v>
      </c>
      <c r="Z1641" s="3">
        <f>EXP(Ferez!$B$8+Ferez!$B$9*LN(X1641)+Ferez!$B$10*LN(O1641)+Ferez!$B$11*LN(Y1641))</f>
        <v>1.8077598044932774</v>
      </c>
      <c r="AA1641" s="3">
        <f>EXP(Ferez!$C$8+Ferez!$C$9*LN(Z1641))</f>
        <v>1.1631848826545534</v>
      </c>
      <c r="AB1641" s="3">
        <f>Ferez!$D$8+Ferez!$D$9*Z1641+Ferez!$D$10*AA1641</f>
        <v>0.5056327329682424</v>
      </c>
      <c r="AC1641" s="3">
        <f t="shared" si="234"/>
        <v>3.4765774201160733</v>
      </c>
      <c r="AD1641" s="3">
        <f>AC1641*Ferez!$D$19</f>
        <v>1.7382887100580366</v>
      </c>
      <c r="AE1641" s="3">
        <f>(AD1641/1000)*(10000/Ferez!$D$21)</f>
        <v>4.3457217751450915E-2</v>
      </c>
      <c r="AF1641" s="3">
        <f t="shared" si="235"/>
        <v>2.3133925374615201</v>
      </c>
      <c r="AG1641" s="3">
        <f>AF1641*Ferez!$D$19</f>
        <v>1.15669626873076</v>
      </c>
      <c r="AH1641" s="3">
        <f>(AG1641/1000)*(10000/Ferez!$D$21)</f>
        <v>2.8917406718269003E-2</v>
      </c>
      <c r="AI1641" s="3">
        <f>AE1641*Ferez!$D$20</f>
        <v>0.15934313175532003</v>
      </c>
    </row>
    <row r="1642" spans="1:35" x14ac:dyDescent="0.25">
      <c r="A1642" s="4">
        <v>66</v>
      </c>
      <c r="B1642" s="19" t="s">
        <v>3521</v>
      </c>
      <c r="C1642" s="104">
        <v>12</v>
      </c>
      <c r="D1642" s="20" t="s">
        <v>283</v>
      </c>
      <c r="E1642" s="100">
        <v>38487</v>
      </c>
      <c r="F1642" s="100">
        <v>44127</v>
      </c>
      <c r="G1642" s="105">
        <v>15.5</v>
      </c>
      <c r="H1642" s="20" t="s">
        <v>337</v>
      </c>
      <c r="I1642" s="20" t="s">
        <v>338</v>
      </c>
      <c r="J1642" s="13">
        <v>3158</v>
      </c>
      <c r="K1642" t="s">
        <v>208</v>
      </c>
      <c r="L1642" t="s">
        <v>255</v>
      </c>
      <c r="M1642" s="20" t="str">
        <f t="shared" si="229"/>
        <v>S</v>
      </c>
      <c r="N1642" s="3">
        <v>4</v>
      </c>
      <c r="O1642" s="23">
        <f t="shared" si="230"/>
        <v>4</v>
      </c>
      <c r="P1642" s="3">
        <v>15.8</v>
      </c>
      <c r="Q1642" s="3">
        <f>VLOOKUP(J1642,Aux_H_adj!$X$2:$Y$922,2,FALSE)</f>
        <v>10.5</v>
      </c>
      <c r="R1642" s="3">
        <f>VLOOKUP(J1642,Aux_H_adj!$X$2:$Z$922,3,FALSE)</f>
        <v>22.6</v>
      </c>
      <c r="S1642" s="3">
        <f t="shared" si="227"/>
        <v>5.0292962017038931</v>
      </c>
      <c r="T1642" s="3">
        <v>113.2</v>
      </c>
      <c r="U1642" s="23">
        <f t="shared" si="231"/>
        <v>19.260000000000002</v>
      </c>
      <c r="V1642" s="3">
        <f t="shared" si="228"/>
        <v>6.1306484078998089</v>
      </c>
      <c r="W1642" s="27">
        <f t="shared" si="232"/>
        <v>2E-3</v>
      </c>
      <c r="X1642" s="27">
        <f t="shared" si="233"/>
        <v>3.0000000000000001E-3</v>
      </c>
      <c r="Y1642" s="3">
        <f>VLOOKUP(K1642,SSP!$B$2:$D$113,3,FALSE)</f>
        <v>0.61</v>
      </c>
      <c r="Z1642" s="3">
        <f>EXP(Ferez!$B$8+Ferez!$B$9*LN(X1642)+Ferez!$B$10*LN(O1642)+Ferez!$B$11*LN(Y1642))</f>
        <v>3.9625359788427779</v>
      </c>
      <c r="AA1642" s="3">
        <f>EXP(Ferez!$C$8+Ferez!$C$9*LN(Z1642))</f>
        <v>2.0822661252883425</v>
      </c>
      <c r="AB1642" s="3">
        <f>Ferez!$D$8+Ferez!$D$9*Z1642+Ferez!$D$10*AA1642</f>
        <v>0.69144856543508926</v>
      </c>
      <c r="AC1642" s="3">
        <f t="shared" si="234"/>
        <v>6.7362506695662097</v>
      </c>
      <c r="AD1642" s="3">
        <f>AC1642*Ferez!$D$19</f>
        <v>3.3681253347831048</v>
      </c>
      <c r="AE1642" s="3">
        <f>(AD1642/1000)*(10000/Ferez!$D$21)</f>
        <v>8.4203133369577618E-2</v>
      </c>
      <c r="AF1642" s="3">
        <f t="shared" si="235"/>
        <v>4.6539845442778667</v>
      </c>
      <c r="AG1642" s="3">
        <f>AF1642*Ferez!$D$19</f>
        <v>2.3269922721389333</v>
      </c>
      <c r="AH1642" s="3">
        <f>(AG1642/1000)*(10000/Ferez!$D$21)</f>
        <v>5.8174806803473332E-2</v>
      </c>
      <c r="AI1642" s="3">
        <f>AE1642*Ferez!$D$20</f>
        <v>0.30874482235511791</v>
      </c>
    </row>
    <row r="1643" spans="1:35" x14ac:dyDescent="0.25">
      <c r="A1643" s="4">
        <v>67</v>
      </c>
      <c r="B1643" s="19" t="s">
        <v>3521</v>
      </c>
      <c r="C1643" s="104">
        <v>12</v>
      </c>
      <c r="D1643" s="20" t="s">
        <v>283</v>
      </c>
      <c r="E1643" s="100">
        <v>38487</v>
      </c>
      <c r="F1643" s="100">
        <v>44127</v>
      </c>
      <c r="G1643" s="105">
        <v>15.5</v>
      </c>
      <c r="H1643" s="20" t="s">
        <v>337</v>
      </c>
      <c r="I1643" s="20" t="s">
        <v>339</v>
      </c>
      <c r="J1643" s="13">
        <v>3158</v>
      </c>
      <c r="K1643" t="s">
        <v>208</v>
      </c>
      <c r="L1643" t="s">
        <v>255</v>
      </c>
      <c r="M1643" s="20" t="str">
        <f t="shared" si="229"/>
        <v>S</v>
      </c>
      <c r="N1643" s="3">
        <v>4</v>
      </c>
      <c r="O1643" s="23">
        <f t="shared" si="230"/>
        <v>3.59</v>
      </c>
      <c r="P1643" s="3">
        <v>10.5</v>
      </c>
      <c r="Q1643" s="3">
        <f>VLOOKUP(J1643,Aux_H_adj!$X$2:$Y$922,2,FALSE)</f>
        <v>10.5</v>
      </c>
      <c r="R1643" s="3">
        <f>VLOOKUP(J1643,Aux_H_adj!$X$2:$Z$922,3,FALSE)</f>
        <v>22.6</v>
      </c>
      <c r="S1643" s="3">
        <f t="shared" si="227"/>
        <v>3.3422538049298023</v>
      </c>
      <c r="T1643" s="3">
        <v>113.2</v>
      </c>
      <c r="U1643" s="23">
        <f t="shared" si="231"/>
        <v>12.8</v>
      </c>
      <c r="V1643" s="3">
        <f t="shared" si="228"/>
        <v>4.0743665431525207</v>
      </c>
      <c r="W1643" s="27">
        <f t="shared" si="232"/>
        <v>8.9999999999999998E-4</v>
      </c>
      <c r="X1643" s="27">
        <f t="shared" si="233"/>
        <v>1.2999999999999999E-3</v>
      </c>
      <c r="Y1643" s="3">
        <f>VLOOKUP(K1643,SSP!$B$2:$D$113,3,FALSE)</f>
        <v>0.61</v>
      </c>
      <c r="Z1643" s="3">
        <f>EXP(Ferez!$B$8+Ferez!$B$9*LN(X1643)+Ferez!$B$10*LN(O1643)+Ferez!$B$11*LN(Y1643))</f>
        <v>1.6204511040309999</v>
      </c>
      <c r="AA1643" s="3">
        <f>EXP(Ferez!$C$8+Ferez!$C$9*LN(Z1643))</f>
        <v>1.0725106583486783</v>
      </c>
      <c r="AB1643" s="3">
        <f>Ferez!$D$8+Ferez!$D$9*Z1643+Ferez!$D$10*AA1643</f>
        <v>0.49040982134403027</v>
      </c>
      <c r="AC1643" s="3">
        <f t="shared" si="234"/>
        <v>3.1833715837237082</v>
      </c>
      <c r="AD1643" s="3">
        <f>AC1643*Ferez!$D$19</f>
        <v>1.5916857918618541</v>
      </c>
      <c r="AE1643" s="3">
        <f>(AD1643/1000)*(10000/Ferez!$D$21)</f>
        <v>3.9792144796546351E-2</v>
      </c>
      <c r="AF1643" s="3">
        <f t="shared" si="235"/>
        <v>2.1108609253750301</v>
      </c>
      <c r="AG1643" s="3">
        <f>AF1643*Ferez!$D$19</f>
        <v>1.0554304626875151</v>
      </c>
      <c r="AH1643" s="3">
        <f>(AG1643/1000)*(10000/Ferez!$D$21)</f>
        <v>2.6385761567187877E-2</v>
      </c>
      <c r="AI1643" s="3">
        <f>AE1643*Ferez!$D$20</f>
        <v>0.14590453092066996</v>
      </c>
    </row>
    <row r="1644" spans="1:35" x14ac:dyDescent="0.25">
      <c r="A1644" s="4">
        <v>68</v>
      </c>
      <c r="B1644" s="19" t="s">
        <v>3521</v>
      </c>
      <c r="C1644" s="104">
        <v>12</v>
      </c>
      <c r="D1644" s="20" t="s">
        <v>283</v>
      </c>
      <c r="E1644" s="100">
        <v>38487</v>
      </c>
      <c r="F1644" s="100">
        <v>44127</v>
      </c>
      <c r="G1644" s="105">
        <v>15.5</v>
      </c>
      <c r="H1644" s="20" t="s">
        <v>337</v>
      </c>
      <c r="I1644" s="20" t="s">
        <v>340</v>
      </c>
      <c r="J1644" s="13">
        <v>3158</v>
      </c>
      <c r="K1644" t="s">
        <v>208</v>
      </c>
      <c r="L1644" t="s">
        <v>255</v>
      </c>
      <c r="M1644" s="20" t="str">
        <f t="shared" si="229"/>
        <v>S</v>
      </c>
      <c r="N1644" s="3">
        <v>4</v>
      </c>
      <c r="O1644" s="23">
        <f t="shared" si="230"/>
        <v>4</v>
      </c>
      <c r="P1644" s="3">
        <v>22.6</v>
      </c>
      <c r="Q1644" s="3">
        <f>VLOOKUP(J1644,Aux_H_adj!$X$2:$Y$922,2,FALSE)</f>
        <v>10.5</v>
      </c>
      <c r="R1644" s="3">
        <f>VLOOKUP(J1644,Aux_H_adj!$X$2:$Z$922,3,FALSE)</f>
        <v>22.6</v>
      </c>
      <c r="S1644" s="3">
        <f t="shared" si="227"/>
        <v>7.1938034277536698</v>
      </c>
      <c r="T1644" s="3">
        <v>113.2</v>
      </c>
      <c r="U1644" s="23">
        <f t="shared" si="231"/>
        <v>27.55</v>
      </c>
      <c r="V1644" s="3">
        <f t="shared" si="228"/>
        <v>8.7694373643634336</v>
      </c>
      <c r="W1644" s="27">
        <f t="shared" si="232"/>
        <v>4.1000000000000003E-3</v>
      </c>
      <c r="X1644" s="27">
        <f t="shared" si="233"/>
        <v>6.0000000000000001E-3</v>
      </c>
      <c r="Y1644" s="3">
        <f>VLOOKUP(K1644,SSP!$B$2:$D$113,3,FALSE)</f>
        <v>0.61</v>
      </c>
      <c r="Z1644" s="3">
        <f>EXP(Ferez!$B$8+Ferez!$B$9*LN(X1644)+Ferez!$B$10*LN(O1644)+Ferez!$B$11*LN(Y1644))</f>
        <v>7.6283129684348712</v>
      </c>
      <c r="AA1644" s="3">
        <f>EXP(Ferez!$C$8+Ferez!$C$9*LN(Z1644))</f>
        <v>3.3852716258495534</v>
      </c>
      <c r="AB1644" s="3">
        <f>Ferez!$D$8+Ferez!$D$9*Z1644+Ferez!$D$10*AA1644</f>
        <v>1.030030658666425</v>
      </c>
      <c r="AC1644" s="3">
        <f t="shared" si="234"/>
        <v>12.043615252950849</v>
      </c>
      <c r="AD1644" s="3">
        <f>AC1644*Ferez!$D$19</f>
        <v>6.0218076264754243</v>
      </c>
      <c r="AE1644" s="3">
        <f>(AD1644/1000)*(10000/Ferez!$D$21)</f>
        <v>0.1505451906618856</v>
      </c>
      <c r="AF1644" s="3">
        <f t="shared" si="235"/>
        <v>8.6583436271012957</v>
      </c>
      <c r="AG1644" s="3">
        <f>AF1644*Ferez!$D$19</f>
        <v>4.3291718135506478</v>
      </c>
      <c r="AH1644" s="3">
        <f>(AG1644/1000)*(10000/Ferez!$D$21)</f>
        <v>0.10822929533876618</v>
      </c>
      <c r="AI1644" s="3">
        <f>AE1644*Ferez!$D$20</f>
        <v>0.55199903242691384</v>
      </c>
    </row>
    <row r="1645" spans="1:35" x14ac:dyDescent="0.25">
      <c r="A1645" s="4">
        <v>69</v>
      </c>
      <c r="B1645" s="19" t="s">
        <v>3521</v>
      </c>
      <c r="C1645" s="104">
        <v>12</v>
      </c>
      <c r="D1645" s="20" t="s">
        <v>283</v>
      </c>
      <c r="E1645" s="100">
        <v>38487</v>
      </c>
      <c r="F1645" s="100">
        <v>44127</v>
      </c>
      <c r="G1645" s="105">
        <v>15.5</v>
      </c>
      <c r="H1645" s="20" t="s">
        <v>341</v>
      </c>
      <c r="I1645" s="20" t="s">
        <v>342</v>
      </c>
      <c r="J1645" s="13">
        <v>3159</v>
      </c>
      <c r="K1645" t="s">
        <v>51</v>
      </c>
      <c r="L1645" t="s">
        <v>50</v>
      </c>
      <c r="M1645" s="20" t="str">
        <f t="shared" si="229"/>
        <v>S</v>
      </c>
      <c r="N1645" s="3">
        <v>2.6</v>
      </c>
      <c r="O1645" s="23">
        <f t="shared" si="230"/>
        <v>2.6</v>
      </c>
      <c r="P1645" s="3">
        <v>16</v>
      </c>
      <c r="Q1645" s="3">
        <f>VLOOKUP(J1645,Aux_H_adj!$X$2:$Y$922,2,FALSE)</f>
        <v>9</v>
      </c>
      <c r="R1645" s="3">
        <f>VLOOKUP(J1645,Aux_H_adj!$X$2:$Z$922,3,FALSE)</f>
        <v>16</v>
      </c>
      <c r="S1645" s="3">
        <f t="shared" si="227"/>
        <v>5.0929581789406511</v>
      </c>
      <c r="T1645" s="3">
        <v>31</v>
      </c>
      <c r="U1645" s="23">
        <f t="shared" si="231"/>
        <v>19.510000000000002</v>
      </c>
      <c r="V1645" s="3">
        <f t="shared" si="228"/>
        <v>6.2102258794457565</v>
      </c>
      <c r="W1645" s="27">
        <f t="shared" si="232"/>
        <v>2E-3</v>
      </c>
      <c r="X1645" s="27">
        <f t="shared" si="233"/>
        <v>3.0000000000000001E-3</v>
      </c>
      <c r="Y1645" s="3">
        <f>VLOOKUP(K1645,SSP!$B$2:$D$113,3,FALSE)</f>
        <v>0.4900000000000001</v>
      </c>
      <c r="Z1645" s="3">
        <f>EXP(Ferez!$B$8+Ferez!$B$9*LN(X1645)+Ferez!$B$10*LN(O1645)+Ferez!$B$11*LN(Y1645))</f>
        <v>2.0933813362861571</v>
      </c>
      <c r="AA1645" s="3">
        <f>EXP(Ferez!$C$8+Ferez!$C$9*LN(Z1645))</f>
        <v>1.296934053682838</v>
      </c>
      <c r="AB1645" s="3">
        <f>Ferez!$D$8+Ferez!$D$9*Z1645+Ferez!$D$10*AA1645</f>
        <v>0.52923518406802594</v>
      </c>
      <c r="AC1645" s="3">
        <f t="shared" si="234"/>
        <v>3.9195505740370211</v>
      </c>
      <c r="AD1645" s="3">
        <f>AC1645*Ferez!$D$19</f>
        <v>1.9597752870185106</v>
      </c>
      <c r="AE1645" s="3">
        <f>(AD1645/1000)*(10000/Ferez!$D$21)</f>
        <v>4.8994382175462765E-2</v>
      </c>
      <c r="AF1645" s="3">
        <f t="shared" si="235"/>
        <v>2.6226165203541831</v>
      </c>
      <c r="AG1645" s="3">
        <f>AF1645*Ferez!$D$19</f>
        <v>1.3113082601770916</v>
      </c>
      <c r="AH1645" s="3">
        <f>(AG1645/1000)*(10000/Ferez!$D$21)</f>
        <v>3.2782706504427293E-2</v>
      </c>
      <c r="AI1645" s="3">
        <f>AE1645*Ferez!$D$20</f>
        <v>0.1796460679766968</v>
      </c>
    </row>
    <row r="1646" spans="1:35" x14ac:dyDescent="0.25">
      <c r="A1646" s="4">
        <v>70</v>
      </c>
      <c r="B1646" s="19" t="s">
        <v>3521</v>
      </c>
      <c r="C1646" s="104">
        <v>12</v>
      </c>
      <c r="D1646" s="20" t="s">
        <v>283</v>
      </c>
      <c r="E1646" s="100">
        <v>38487</v>
      </c>
      <c r="F1646" s="100">
        <v>44127</v>
      </c>
      <c r="G1646" s="105">
        <v>15.5</v>
      </c>
      <c r="H1646" s="20" t="s">
        <v>341</v>
      </c>
      <c r="I1646" s="20" t="s">
        <v>343</v>
      </c>
      <c r="J1646" s="13">
        <v>3159</v>
      </c>
      <c r="K1646" t="s">
        <v>51</v>
      </c>
      <c r="L1646" t="s">
        <v>50</v>
      </c>
      <c r="M1646" s="20" t="str">
        <f t="shared" si="229"/>
        <v>S</v>
      </c>
      <c r="N1646" s="3">
        <v>2.6</v>
      </c>
      <c r="O1646" s="23">
        <f t="shared" si="230"/>
        <v>2.6</v>
      </c>
      <c r="P1646" s="3">
        <v>9</v>
      </c>
      <c r="Q1646" s="3">
        <f>VLOOKUP(J1646,Aux_H_adj!$X$2:$Y$922,2,FALSE)</f>
        <v>9</v>
      </c>
      <c r="R1646" s="3">
        <f>VLOOKUP(J1646,Aux_H_adj!$X$2:$Z$922,3,FALSE)</f>
        <v>16</v>
      </c>
      <c r="S1646" s="3">
        <f t="shared" si="227"/>
        <v>2.8647889756541161</v>
      </c>
      <c r="T1646" s="3">
        <v>31</v>
      </c>
      <c r="U1646" s="23">
        <f t="shared" si="231"/>
        <v>10.97</v>
      </c>
      <c r="V1646" s="3">
        <f t="shared" si="228"/>
        <v>3.4918594514361838</v>
      </c>
      <c r="W1646" s="27">
        <f t="shared" si="232"/>
        <v>5.9999999999999995E-4</v>
      </c>
      <c r="X1646" s="27">
        <f t="shared" si="233"/>
        <v>1E-3</v>
      </c>
      <c r="Y1646" s="3">
        <f>VLOOKUP(K1646,SSP!$B$2:$D$113,3,FALSE)</f>
        <v>0.4900000000000001</v>
      </c>
      <c r="Z1646" s="3">
        <f>EXP(Ferez!$B$8+Ferez!$B$9*LN(X1646)+Ferez!$B$10*LN(O1646)+Ferez!$B$11*LN(Y1646))</f>
        <v>0.74130578524741231</v>
      </c>
      <c r="AA1646" s="3">
        <f>EXP(Ferez!$C$8+Ferez!$C$9*LN(Z1646))</f>
        <v>0.60034376989078453</v>
      </c>
      <c r="AB1646" s="3">
        <f>Ferez!$D$8+Ferez!$D$9*Z1646+Ferez!$D$10*AA1646</f>
        <v>0.42297638480330074</v>
      </c>
      <c r="AC1646" s="3">
        <f t="shared" si="234"/>
        <v>1.7646259399414976</v>
      </c>
      <c r="AD1646" s="3">
        <f>AC1646*Ferez!$D$19</f>
        <v>0.88231296997074882</v>
      </c>
      <c r="AE1646" s="3">
        <f>(AD1646/1000)*(10000/Ferez!$D$21)</f>
        <v>2.205782424926872E-2</v>
      </c>
      <c r="AF1646" s="3">
        <f t="shared" si="235"/>
        <v>1.1642821700507131</v>
      </c>
      <c r="AG1646" s="3">
        <f>AF1646*Ferez!$D$19</f>
        <v>0.58214108502535655</v>
      </c>
      <c r="AH1646" s="3">
        <f>(AG1646/1000)*(10000/Ferez!$D$21)</f>
        <v>1.4553527125633913E-2</v>
      </c>
      <c r="AI1646" s="3">
        <f>AE1646*Ferez!$D$20</f>
        <v>8.0878688913985308E-2</v>
      </c>
    </row>
    <row r="1647" spans="1:35" x14ac:dyDescent="0.25">
      <c r="A1647" s="4">
        <v>71</v>
      </c>
      <c r="B1647" s="19" t="s">
        <v>3521</v>
      </c>
      <c r="C1647" s="104">
        <v>12</v>
      </c>
      <c r="D1647" s="20" t="s">
        <v>283</v>
      </c>
      <c r="E1647" s="100">
        <v>38487</v>
      </c>
      <c r="F1647" s="100">
        <v>44127</v>
      </c>
      <c r="G1647" s="105">
        <v>15.5</v>
      </c>
      <c r="H1647" s="20" t="s">
        <v>341</v>
      </c>
      <c r="I1647" s="20" t="s">
        <v>344</v>
      </c>
      <c r="J1647" s="13">
        <v>3159</v>
      </c>
      <c r="K1647" t="s">
        <v>51</v>
      </c>
      <c r="L1647" t="s">
        <v>50</v>
      </c>
      <c r="M1647" s="20" t="str">
        <f t="shared" si="229"/>
        <v>S</v>
      </c>
      <c r="N1647" s="3">
        <v>2.6</v>
      </c>
      <c r="O1647" s="23">
        <f t="shared" si="230"/>
        <v>2.6</v>
      </c>
      <c r="P1647" s="3">
        <v>10</v>
      </c>
      <c r="Q1647" s="3">
        <f>VLOOKUP(J1647,Aux_H_adj!$X$2:$Y$922,2,FALSE)</f>
        <v>9</v>
      </c>
      <c r="R1647" s="3">
        <f>VLOOKUP(J1647,Aux_H_adj!$X$2:$Z$922,3,FALSE)</f>
        <v>16</v>
      </c>
      <c r="S1647" s="3">
        <f t="shared" si="227"/>
        <v>3.183098861837907</v>
      </c>
      <c r="T1647" s="3">
        <v>31</v>
      </c>
      <c r="U1647" s="23">
        <f t="shared" si="231"/>
        <v>12.19</v>
      </c>
      <c r="V1647" s="3">
        <f t="shared" si="228"/>
        <v>3.8801975125804082</v>
      </c>
      <c r="W1647" s="27">
        <f t="shared" si="232"/>
        <v>8.0000000000000004E-4</v>
      </c>
      <c r="X1647" s="27">
        <f t="shared" si="233"/>
        <v>1.1999999999999999E-3</v>
      </c>
      <c r="Y1647" s="3">
        <f>VLOOKUP(K1647,SSP!$B$2:$D$113,3,FALSE)</f>
        <v>0.4900000000000001</v>
      </c>
      <c r="Z1647" s="3">
        <f>EXP(Ferez!$B$8+Ferez!$B$9*LN(X1647)+Ferez!$B$10*LN(O1647)+Ferez!$B$11*LN(Y1647))</f>
        <v>0.88068158641960481</v>
      </c>
      <c r="AA1647" s="3">
        <f>EXP(Ferez!$C$8+Ferez!$C$9*LN(Z1647))</f>
        <v>0.68220568816718907</v>
      </c>
      <c r="AB1647" s="3">
        <f>Ferez!$D$8+Ferez!$D$9*Z1647+Ferez!$D$10*AA1647</f>
        <v>0.43306286751170053</v>
      </c>
      <c r="AC1647" s="3">
        <f t="shared" si="234"/>
        <v>1.9959501420984944</v>
      </c>
      <c r="AD1647" s="3">
        <f>AC1647*Ferez!$D$19</f>
        <v>0.99797507104924721</v>
      </c>
      <c r="AE1647" s="3">
        <f>(AD1647/1000)*(10000/Ferez!$D$21)</f>
        <v>2.4949376776231179E-2</v>
      </c>
      <c r="AF1647" s="3">
        <f t="shared" si="235"/>
        <v>1.3137444539313052</v>
      </c>
      <c r="AG1647" s="3">
        <f>AF1647*Ferez!$D$19</f>
        <v>0.65687222696565262</v>
      </c>
      <c r="AH1647" s="3">
        <f>(AG1647/1000)*(10000/Ferez!$D$21)</f>
        <v>1.6421805674141317E-2</v>
      </c>
      <c r="AI1647" s="3">
        <f>AE1647*Ferez!$D$20</f>
        <v>9.1481048179514315E-2</v>
      </c>
    </row>
    <row r="1648" spans="1:35" x14ac:dyDescent="0.25">
      <c r="A1648" s="4">
        <v>72</v>
      </c>
      <c r="B1648" s="19" t="s">
        <v>3521</v>
      </c>
      <c r="C1648" s="104">
        <v>12</v>
      </c>
      <c r="D1648" s="20" t="s">
        <v>283</v>
      </c>
      <c r="E1648" s="100">
        <v>38487</v>
      </c>
      <c r="F1648" s="100">
        <v>44127</v>
      </c>
      <c r="G1648" s="105">
        <v>15.5</v>
      </c>
      <c r="H1648" s="20" t="s">
        <v>345</v>
      </c>
      <c r="I1648" s="20" t="s">
        <v>346</v>
      </c>
      <c r="J1648" s="13">
        <v>3160</v>
      </c>
      <c r="K1648" t="s">
        <v>51</v>
      </c>
      <c r="L1648" t="s">
        <v>50</v>
      </c>
      <c r="M1648" s="20" t="str">
        <f t="shared" si="229"/>
        <v>S</v>
      </c>
      <c r="N1648" s="3">
        <v>3.4</v>
      </c>
      <c r="O1648" s="23">
        <f t="shared" si="230"/>
        <v>3.4</v>
      </c>
      <c r="P1648" s="3">
        <v>18</v>
      </c>
      <c r="Q1648" s="3">
        <f>VLOOKUP(J1648,Aux_H_adj!$X$2:$Y$922,2,FALSE)</f>
        <v>13.5</v>
      </c>
      <c r="R1648" s="3">
        <f>VLOOKUP(J1648,Aux_H_adj!$X$2:$Z$922,3,FALSE)</f>
        <v>18</v>
      </c>
      <c r="S1648" s="3">
        <f t="shared" si="227"/>
        <v>5.7295779513082321</v>
      </c>
      <c r="T1648" s="3">
        <v>29.5</v>
      </c>
      <c r="U1648" s="23">
        <f t="shared" si="231"/>
        <v>21.94</v>
      </c>
      <c r="V1648" s="3">
        <f t="shared" si="228"/>
        <v>6.9837189028723676</v>
      </c>
      <c r="W1648" s="27">
        <f t="shared" si="232"/>
        <v>2.5999999999999999E-3</v>
      </c>
      <c r="X1648" s="27">
        <f t="shared" si="233"/>
        <v>3.8E-3</v>
      </c>
      <c r="Y1648" s="3">
        <f>VLOOKUP(K1648,SSP!$B$2:$D$113,3,FALSE)</f>
        <v>0.4900000000000001</v>
      </c>
      <c r="Z1648" s="3">
        <f>EXP(Ferez!$B$8+Ferez!$B$9*LN(X1648)+Ferez!$B$10*LN(O1648)+Ferez!$B$11*LN(Y1648))</f>
        <v>3.3874641733978295</v>
      </c>
      <c r="AA1648" s="3">
        <f>EXP(Ferez!$C$8+Ferez!$C$9*LN(Z1648))</f>
        <v>1.8535708209674551</v>
      </c>
      <c r="AB1648" s="3">
        <f>Ferez!$D$8+Ferez!$D$9*Z1648+Ferez!$D$10*AA1648</f>
        <v>0.64042709178585311</v>
      </c>
      <c r="AC1648" s="3">
        <f t="shared" si="234"/>
        <v>5.8814620861511377</v>
      </c>
      <c r="AD1648" s="3">
        <f>AC1648*Ferez!$D$19</f>
        <v>2.9407310430755689</v>
      </c>
      <c r="AE1648" s="3">
        <f>(AD1648/1000)*(10000/Ferez!$D$21)</f>
        <v>7.3518276076889225E-2</v>
      </c>
      <c r="AF1648" s="3">
        <f t="shared" si="235"/>
        <v>4.0278912651836825</v>
      </c>
      <c r="AG1648" s="3">
        <f>AF1648*Ferez!$D$19</f>
        <v>2.0139456325918412</v>
      </c>
      <c r="AH1648" s="3">
        <f>(AG1648/1000)*(10000/Ferez!$D$21)</f>
        <v>5.0348640814796036E-2</v>
      </c>
      <c r="AI1648" s="3">
        <f>AE1648*Ferez!$D$20</f>
        <v>0.26956701228192714</v>
      </c>
    </row>
    <row r="1649" spans="1:35" x14ac:dyDescent="0.25">
      <c r="A1649" s="4">
        <v>73</v>
      </c>
      <c r="B1649" s="19" t="s">
        <v>3521</v>
      </c>
      <c r="C1649" s="104">
        <v>12</v>
      </c>
      <c r="D1649" s="20" t="s">
        <v>283</v>
      </c>
      <c r="E1649" s="100">
        <v>38487</v>
      </c>
      <c r="F1649" s="100">
        <v>44127</v>
      </c>
      <c r="G1649" s="105">
        <v>15.5</v>
      </c>
      <c r="H1649" s="20" t="s">
        <v>345</v>
      </c>
      <c r="I1649" s="20" t="s">
        <v>347</v>
      </c>
      <c r="J1649" s="13">
        <v>3160</v>
      </c>
      <c r="K1649" t="s">
        <v>51</v>
      </c>
      <c r="L1649" t="s">
        <v>50</v>
      </c>
      <c r="M1649" s="20" t="str">
        <f t="shared" si="229"/>
        <v>S</v>
      </c>
      <c r="N1649" s="3">
        <v>3.4</v>
      </c>
      <c r="O1649" s="23">
        <f t="shared" si="230"/>
        <v>3.4</v>
      </c>
      <c r="P1649" s="3">
        <v>15.2</v>
      </c>
      <c r="Q1649" s="3">
        <f>VLOOKUP(J1649,Aux_H_adj!$X$2:$Y$922,2,FALSE)</f>
        <v>13.5</v>
      </c>
      <c r="R1649" s="3">
        <f>VLOOKUP(J1649,Aux_H_adj!$X$2:$Z$922,3,FALSE)</f>
        <v>18</v>
      </c>
      <c r="S1649" s="3">
        <f t="shared" si="227"/>
        <v>4.8383102699936185</v>
      </c>
      <c r="T1649" s="3">
        <v>29.5</v>
      </c>
      <c r="U1649" s="23">
        <f t="shared" si="231"/>
        <v>18.53</v>
      </c>
      <c r="V1649" s="3">
        <f t="shared" si="228"/>
        <v>5.8982821909856415</v>
      </c>
      <c r="W1649" s="27">
        <f t="shared" si="232"/>
        <v>1.8E-3</v>
      </c>
      <c r="X1649" s="27">
        <f t="shared" si="233"/>
        <v>2.7000000000000001E-3</v>
      </c>
      <c r="Y1649" s="3">
        <f>VLOOKUP(K1649,SSP!$B$2:$D$113,3,FALSE)</f>
        <v>0.4900000000000001</v>
      </c>
      <c r="Z1649" s="3">
        <f>EXP(Ferez!$B$8+Ferez!$B$9*LN(X1649)+Ferez!$B$10*LN(O1649)+Ferez!$B$11*LN(Y1649))</f>
        <v>2.4526008487853117</v>
      </c>
      <c r="AA1649" s="3">
        <f>EXP(Ferez!$C$8+Ferez!$C$9*LN(Z1649))</f>
        <v>1.4586446280342023</v>
      </c>
      <c r="AB1649" s="3">
        <f>Ferez!$D$8+Ferez!$D$9*Z1649+Ferez!$D$10*AA1649</f>
        <v>0.55948009057997228</v>
      </c>
      <c r="AC1649" s="3">
        <f t="shared" si="234"/>
        <v>4.4707255673994863</v>
      </c>
      <c r="AD1649" s="3">
        <f>AC1649*Ferez!$D$19</f>
        <v>2.2353627836997432</v>
      </c>
      <c r="AE1649" s="3">
        <f>(AD1649/1000)*(10000/Ferez!$D$21)</f>
        <v>5.5884069592493577E-2</v>
      </c>
      <c r="AF1649" s="3">
        <f t="shared" si="235"/>
        <v>3.0120809393652839</v>
      </c>
      <c r="AG1649" s="3">
        <f>AF1649*Ferez!$D$19</f>
        <v>1.5060404696826419</v>
      </c>
      <c r="AH1649" s="3">
        <f>(AG1649/1000)*(10000/Ferez!$D$21)</f>
        <v>3.7651011742066046E-2</v>
      </c>
      <c r="AI1649" s="3">
        <f>AE1649*Ferez!$D$20</f>
        <v>0.20490825517247643</v>
      </c>
    </row>
    <row r="1650" spans="1:35" x14ac:dyDescent="0.25">
      <c r="A1650" s="4">
        <v>74</v>
      </c>
      <c r="B1650" s="19" t="s">
        <v>3521</v>
      </c>
      <c r="C1650" s="104">
        <v>12</v>
      </c>
      <c r="D1650" s="20" t="s">
        <v>283</v>
      </c>
      <c r="E1650" s="100">
        <v>38487</v>
      </c>
      <c r="F1650" s="100">
        <v>44127</v>
      </c>
      <c r="G1650" s="105">
        <v>15.5</v>
      </c>
      <c r="H1650" s="20" t="s">
        <v>345</v>
      </c>
      <c r="I1650" s="20" t="s">
        <v>348</v>
      </c>
      <c r="J1650" s="13">
        <v>3160</v>
      </c>
      <c r="K1650" t="s">
        <v>51</v>
      </c>
      <c r="L1650" t="s">
        <v>50</v>
      </c>
      <c r="M1650" s="20" t="str">
        <f t="shared" si="229"/>
        <v>S</v>
      </c>
      <c r="N1650" s="3">
        <v>3.4</v>
      </c>
      <c r="O1650" s="23">
        <f t="shared" si="230"/>
        <v>3.4</v>
      </c>
      <c r="P1650" s="3">
        <v>13.5</v>
      </c>
      <c r="Q1650" s="3">
        <f>VLOOKUP(J1650,Aux_H_adj!$X$2:$Y$922,2,FALSE)</f>
        <v>13.5</v>
      </c>
      <c r="R1650" s="3">
        <f>VLOOKUP(J1650,Aux_H_adj!$X$2:$Z$922,3,FALSE)</f>
        <v>18</v>
      </c>
      <c r="S1650" s="3">
        <f t="shared" si="227"/>
        <v>4.2971834634811739</v>
      </c>
      <c r="T1650" s="3">
        <v>29.5</v>
      </c>
      <c r="U1650" s="23">
        <f t="shared" si="231"/>
        <v>16.46</v>
      </c>
      <c r="V1650" s="3">
        <f t="shared" si="228"/>
        <v>5.2393807265851953</v>
      </c>
      <c r="W1650" s="27">
        <f t="shared" si="232"/>
        <v>1.5E-3</v>
      </c>
      <c r="X1650" s="27">
        <f t="shared" si="233"/>
        <v>2.2000000000000001E-3</v>
      </c>
      <c r="Y1650" s="3">
        <f>VLOOKUP(K1650,SSP!$B$2:$D$113,3,FALSE)</f>
        <v>0.4900000000000001</v>
      </c>
      <c r="Z1650" s="3">
        <f>EXP(Ferez!$B$8+Ferez!$B$9*LN(X1650)+Ferez!$B$10*LN(O1650)+Ferez!$B$11*LN(Y1650))</f>
        <v>2.0210771262961083</v>
      </c>
      <c r="AA1650" s="3">
        <f>EXP(Ferez!$C$8+Ferez!$C$9*LN(Z1650))</f>
        <v>1.2635469380478188</v>
      </c>
      <c r="AB1650" s="3">
        <f>Ferez!$D$8+Ferez!$D$9*Z1650+Ferez!$D$10*AA1650</f>
        <v>0.52321968030720134</v>
      </c>
      <c r="AC1650" s="3">
        <f t="shared" si="234"/>
        <v>3.8078437446511284</v>
      </c>
      <c r="AD1650" s="3">
        <f>AC1650*Ferez!$D$19</f>
        <v>1.9039218723255642</v>
      </c>
      <c r="AE1650" s="3">
        <f>(AD1650/1000)*(10000/Ferez!$D$21)</f>
        <v>4.7598046808139109E-2</v>
      </c>
      <c r="AF1650" s="3">
        <f t="shared" si="235"/>
        <v>2.5442968066033096</v>
      </c>
      <c r="AG1650" s="3">
        <f>AF1650*Ferez!$D$19</f>
        <v>1.2721484033016548</v>
      </c>
      <c r="AH1650" s="3">
        <f>(AG1650/1000)*(10000/Ferez!$D$21)</f>
        <v>3.1803710082541368E-2</v>
      </c>
      <c r="AI1650" s="3">
        <f>AE1650*Ferez!$D$20</f>
        <v>0.17452617162984338</v>
      </c>
    </row>
    <row r="1651" spans="1:35" x14ac:dyDescent="0.25">
      <c r="A1651" s="4">
        <v>75</v>
      </c>
      <c r="B1651" s="19" t="s">
        <v>3521</v>
      </c>
      <c r="C1651" s="104">
        <v>12</v>
      </c>
      <c r="D1651" s="20" t="s">
        <v>349</v>
      </c>
      <c r="E1651" s="100">
        <v>38487</v>
      </c>
      <c r="F1651" s="100">
        <v>44127</v>
      </c>
      <c r="G1651" s="105">
        <v>15.5</v>
      </c>
      <c r="H1651" s="20" t="s">
        <v>350</v>
      </c>
      <c r="I1651" s="20" t="s">
        <v>351</v>
      </c>
      <c r="J1651" s="13">
        <v>1842</v>
      </c>
      <c r="K1651" t="s">
        <v>110</v>
      </c>
      <c r="L1651" t="s">
        <v>109</v>
      </c>
      <c r="M1651" s="20" t="str">
        <f t="shared" si="229"/>
        <v>S</v>
      </c>
      <c r="N1651" s="3">
        <v>7</v>
      </c>
      <c r="O1651" s="23">
        <f t="shared" si="230"/>
        <v>7</v>
      </c>
      <c r="P1651" s="3">
        <v>44.5</v>
      </c>
      <c r="Q1651" s="3">
        <f>VLOOKUP(J1651,Aux_H_adj!$X$2:$Y$922,2,FALSE)</f>
        <v>44</v>
      </c>
      <c r="R1651" s="3">
        <f>VLOOKUP(J1651,Aux_H_adj!$X$2:$Z$922,3,FALSE)</f>
        <v>44.5</v>
      </c>
      <c r="S1651" s="3">
        <f t="shared" si="227"/>
        <v>14.164789935178685</v>
      </c>
      <c r="T1651" s="3">
        <v>72</v>
      </c>
      <c r="U1651" s="23">
        <f t="shared" si="231"/>
        <v>54.25</v>
      </c>
      <c r="V1651" s="3">
        <f t="shared" si="228"/>
        <v>17.268311325470645</v>
      </c>
      <c r="W1651" s="27">
        <f t="shared" si="232"/>
        <v>1.5800000000000002E-2</v>
      </c>
      <c r="X1651" s="27">
        <f t="shared" si="233"/>
        <v>2.3400000000000001E-2</v>
      </c>
      <c r="Y1651" s="3">
        <f>VLOOKUP(K1651,SSP!$B$2:$D$113,3,FALSE)</f>
        <v>0.34</v>
      </c>
      <c r="Z1651" s="3">
        <f>EXP(Ferez!$B$8+Ferez!$B$9*LN(X1651)+Ferez!$B$10*LN(O1651)+Ferez!$B$11*LN(Y1651))</f>
        <v>26.009615867690275</v>
      </c>
      <c r="AA1651" s="3">
        <f>EXP(Ferez!$C$8+Ferez!$C$9*LN(Z1651))</f>
        <v>8.4109484876509377</v>
      </c>
      <c r="AB1651" s="3">
        <f>Ferez!$D$8+Ferez!$D$9*Z1651+Ferez!$D$10*AA1651</f>
        <v>2.8578008692793171</v>
      </c>
      <c r="AC1651" s="3">
        <f t="shared" si="234"/>
        <v>37.278365224620529</v>
      </c>
      <c r="AD1651" s="3">
        <f>AC1651*Ferez!$D$19</f>
        <v>18.639182612310265</v>
      </c>
      <c r="AE1651" s="3">
        <f>(AD1651/1000)*(10000/Ferez!$D$21)</f>
        <v>0.46597956530775664</v>
      </c>
      <c r="AF1651" s="3">
        <f t="shared" si="235"/>
        <v>28.867416736969592</v>
      </c>
      <c r="AG1651" s="3">
        <f>AF1651*Ferez!$D$19</f>
        <v>14.433708368484796</v>
      </c>
      <c r="AH1651" s="3">
        <f>(AG1651/1000)*(10000/Ferez!$D$21)</f>
        <v>0.36084270921211992</v>
      </c>
      <c r="AI1651" s="3">
        <f>AE1651*Ferez!$D$20</f>
        <v>1.7085917394617742</v>
      </c>
    </row>
    <row r="1652" spans="1:35" x14ac:dyDescent="0.25">
      <c r="A1652" s="4">
        <v>76</v>
      </c>
      <c r="B1652" s="19" t="s">
        <v>3521</v>
      </c>
      <c r="C1652" s="104">
        <v>12</v>
      </c>
      <c r="D1652" s="20" t="s">
        <v>349</v>
      </c>
      <c r="E1652" s="100">
        <v>38487</v>
      </c>
      <c r="F1652" s="100">
        <v>44127</v>
      </c>
      <c r="G1652" s="105">
        <v>15.5</v>
      </c>
      <c r="H1652" s="20" t="s">
        <v>350</v>
      </c>
      <c r="I1652" s="20" t="s">
        <v>351</v>
      </c>
      <c r="J1652" s="13">
        <v>1842</v>
      </c>
      <c r="K1652" t="s">
        <v>110</v>
      </c>
      <c r="L1652" t="s">
        <v>109</v>
      </c>
      <c r="M1652" s="20" t="str">
        <f t="shared" si="229"/>
        <v>S</v>
      </c>
      <c r="N1652" s="3">
        <v>7</v>
      </c>
      <c r="O1652" s="23">
        <f t="shared" si="230"/>
        <v>7</v>
      </c>
      <c r="P1652" s="3">
        <v>44</v>
      </c>
      <c r="Q1652" s="3">
        <f>VLOOKUP(J1652,Aux_H_adj!$X$2:$Y$922,2,FALSE)</f>
        <v>44</v>
      </c>
      <c r="R1652" s="3">
        <f>VLOOKUP(J1652,Aux_H_adj!$X$2:$Z$922,3,FALSE)</f>
        <v>44.5</v>
      </c>
      <c r="S1652" s="3">
        <f t="shared" si="227"/>
        <v>14.00563499208679</v>
      </c>
      <c r="T1652" s="3">
        <v>72</v>
      </c>
      <c r="U1652" s="23">
        <f t="shared" si="231"/>
        <v>53.64</v>
      </c>
      <c r="V1652" s="3">
        <f t="shared" si="228"/>
        <v>17.074142294898532</v>
      </c>
      <c r="W1652" s="27">
        <f t="shared" si="232"/>
        <v>1.54E-2</v>
      </c>
      <c r="X1652" s="27">
        <f t="shared" si="233"/>
        <v>2.29E-2</v>
      </c>
      <c r="Y1652" s="3">
        <f>VLOOKUP(K1652,SSP!$B$2:$D$113,3,FALSE)</f>
        <v>0.34</v>
      </c>
      <c r="Z1652" s="3">
        <f>EXP(Ferez!$B$8+Ferez!$B$9*LN(X1652)+Ferez!$B$10*LN(O1652)+Ferez!$B$11*LN(Y1652))</f>
        <v>25.484143774771205</v>
      </c>
      <c r="AA1652" s="3">
        <f>EXP(Ferez!$C$8+Ferez!$C$9*LN(Z1652))</f>
        <v>8.2845368016102814</v>
      </c>
      <c r="AB1652" s="3">
        <f>Ferez!$D$8+Ferez!$D$9*Z1652+Ferez!$D$10*AA1652</f>
        <v>2.8040617626997677</v>
      </c>
      <c r="AC1652" s="3">
        <f t="shared" si="234"/>
        <v>36.572742339081252</v>
      </c>
      <c r="AD1652" s="3">
        <f>AC1652*Ferez!$D$19</f>
        <v>18.286371169540626</v>
      </c>
      <c r="AE1652" s="3">
        <f>(AD1652/1000)*(10000/Ferez!$D$21)</f>
        <v>0.45715927923851568</v>
      </c>
      <c r="AF1652" s="3">
        <f t="shared" si="235"/>
        <v>28.288205537470972</v>
      </c>
      <c r="AG1652" s="3">
        <f>AF1652*Ferez!$D$19</f>
        <v>14.144102768735486</v>
      </c>
      <c r="AH1652" s="3">
        <f>(AG1652/1000)*(10000/Ferez!$D$21)</f>
        <v>0.35360256921838712</v>
      </c>
      <c r="AI1652" s="3">
        <f>AE1652*Ferez!$D$20</f>
        <v>1.676250690541224</v>
      </c>
    </row>
    <row r="1653" spans="1:35" x14ac:dyDescent="0.25">
      <c r="A1653" s="4">
        <v>77</v>
      </c>
      <c r="B1653" s="19" t="s">
        <v>3521</v>
      </c>
      <c r="C1653" s="104">
        <v>12</v>
      </c>
      <c r="D1653" s="20" t="s">
        <v>349</v>
      </c>
      <c r="E1653" s="100">
        <v>38487</v>
      </c>
      <c r="F1653" s="100">
        <v>44127</v>
      </c>
      <c r="G1653" s="105">
        <v>15.5</v>
      </c>
      <c r="H1653" s="20" t="s">
        <v>352</v>
      </c>
      <c r="I1653" s="20" t="s">
        <v>353</v>
      </c>
      <c r="J1653" s="13">
        <v>1843</v>
      </c>
      <c r="K1653" t="s">
        <v>144</v>
      </c>
      <c r="L1653" t="s">
        <v>143</v>
      </c>
      <c r="M1653" s="20" t="str">
        <f t="shared" si="229"/>
        <v>N</v>
      </c>
      <c r="N1653" s="3">
        <v>8</v>
      </c>
      <c r="O1653" s="23">
        <f t="shared" si="230"/>
        <v>8</v>
      </c>
      <c r="P1653" s="3">
        <v>125</v>
      </c>
      <c r="Q1653" s="3">
        <f>VLOOKUP(J1653,Aux_H_adj!$X$2:$Y$922,2,FALSE)</f>
        <v>125</v>
      </c>
      <c r="R1653" s="3">
        <f>VLOOKUP(J1653,Aux_H_adj!$X$2:$Z$922,3,FALSE)</f>
        <v>125</v>
      </c>
      <c r="S1653" s="3">
        <f t="shared" si="227"/>
        <v>39.788735772973837</v>
      </c>
      <c r="T1653" s="3">
        <v>124</v>
      </c>
      <c r="U1653" s="23">
        <f t="shared" si="231"/>
        <v>124</v>
      </c>
      <c r="V1653" s="3">
        <f t="shared" si="228"/>
        <v>39.470425886790046</v>
      </c>
      <c r="W1653" s="27">
        <f t="shared" si="232"/>
        <v>0.12429999999999999</v>
      </c>
      <c r="X1653" s="27">
        <f t="shared" si="233"/>
        <v>0.12239999999999999</v>
      </c>
      <c r="Y1653" s="3">
        <f>VLOOKUP(K1653,SSP!$B$2:$D$113,3,FALSE)</f>
        <v>0.84999999999999976</v>
      </c>
      <c r="Z1653" s="3">
        <f>EXP(Ferez!$B$8+Ferez!$B$9*LN(X1653)+Ferez!$B$10*LN(O1653)+Ferez!$B$11*LN(Y1653))</f>
        <v>360.30563338616327</v>
      </c>
      <c r="AA1653" s="3">
        <f>EXP(Ferez!$C$8+Ferez!$C$9*LN(Z1653))</f>
        <v>59.133184238451811</v>
      </c>
      <c r="AB1653" s="3">
        <f>Ferez!$D$8+Ferez!$D$9*Z1653+Ferez!$D$10*AA1653</f>
        <v>39.606282817792625</v>
      </c>
      <c r="AC1653" s="3">
        <f t="shared" si="234"/>
        <v>459.04510044240772</v>
      </c>
      <c r="AD1653" s="3">
        <f>AC1653*Ferez!$D$19</f>
        <v>229.52255022120386</v>
      </c>
      <c r="AE1653" s="3">
        <f>(AD1653/1000)*(10000/Ferez!$D$21)</f>
        <v>5.7380637555300966</v>
      </c>
      <c r="AF1653" s="3">
        <f t="shared" si="235"/>
        <v>399.91191620395591</v>
      </c>
      <c r="AG1653" s="3">
        <f>AF1653*Ferez!$D$19</f>
        <v>199.95595810197796</v>
      </c>
      <c r="AH1653" s="3">
        <f>(AG1653/1000)*(10000/Ferez!$D$21)</f>
        <v>4.9988989525494487</v>
      </c>
      <c r="AI1653" s="3">
        <f>AE1653*Ferez!$D$20</f>
        <v>21.039567103610352</v>
      </c>
    </row>
    <row r="1654" spans="1:35" x14ac:dyDescent="0.25">
      <c r="A1654" s="4">
        <v>78</v>
      </c>
      <c r="B1654" s="19" t="s">
        <v>3521</v>
      </c>
      <c r="C1654" s="104">
        <v>12</v>
      </c>
      <c r="D1654" s="20" t="s">
        <v>349</v>
      </c>
      <c r="E1654" s="100">
        <v>38487</v>
      </c>
      <c r="F1654" s="100">
        <v>44127</v>
      </c>
      <c r="G1654" s="105">
        <v>15.5</v>
      </c>
      <c r="H1654" s="20" t="s">
        <v>354</v>
      </c>
      <c r="I1654" s="20" t="s">
        <v>355</v>
      </c>
      <c r="J1654" s="13">
        <v>3196</v>
      </c>
      <c r="K1654" t="s">
        <v>110</v>
      </c>
      <c r="L1654" t="s">
        <v>109</v>
      </c>
      <c r="M1654" s="20" t="str">
        <f t="shared" si="229"/>
        <v>S</v>
      </c>
      <c r="N1654" s="3">
        <v>3.5</v>
      </c>
      <c r="O1654" s="23">
        <f t="shared" si="230"/>
        <v>3.5</v>
      </c>
      <c r="P1654" s="3">
        <v>11.9</v>
      </c>
      <c r="Q1654" s="3">
        <f>VLOOKUP(J1654,Aux_H_adj!$X$2:$Y$922,2,FALSE)</f>
        <v>6</v>
      </c>
      <c r="R1654" s="3">
        <f>VLOOKUP(J1654,Aux_H_adj!$X$2:$Z$922,3,FALSE)</f>
        <v>11.9</v>
      </c>
      <c r="S1654" s="3">
        <f t="shared" si="227"/>
        <v>3.7878876455871091</v>
      </c>
      <c r="T1654" s="3">
        <v>16.5</v>
      </c>
      <c r="U1654" s="23">
        <f t="shared" si="231"/>
        <v>14.51</v>
      </c>
      <c r="V1654" s="3">
        <f t="shared" si="228"/>
        <v>4.618676448526803</v>
      </c>
      <c r="W1654" s="27">
        <f t="shared" si="232"/>
        <v>1.1000000000000001E-3</v>
      </c>
      <c r="X1654" s="27">
        <f t="shared" si="233"/>
        <v>1.6999999999999999E-3</v>
      </c>
      <c r="Y1654" s="3">
        <f>VLOOKUP(K1654,SSP!$B$2:$D$113,3,FALSE)</f>
        <v>0.34</v>
      </c>
      <c r="Z1654" s="3">
        <f>EXP(Ferez!$B$8+Ferez!$B$9*LN(X1654)+Ferez!$B$10*LN(O1654)+Ferez!$B$11*LN(Y1654))</f>
        <v>1.1210789542672261</v>
      </c>
      <c r="AA1654" s="3">
        <f>EXP(Ferez!$C$8+Ferez!$C$9*LN(Z1654))</f>
        <v>0.81599334382223643</v>
      </c>
      <c r="AB1654" s="3">
        <f>Ferez!$D$8+Ferez!$D$9*Z1654+Ferez!$D$10*AA1654</f>
        <v>0.45109897606005822</v>
      </c>
      <c r="AC1654" s="3">
        <f t="shared" si="234"/>
        <v>2.3881712741495207</v>
      </c>
      <c r="AD1654" s="3">
        <f>AC1654*Ferez!$D$19</f>
        <v>1.1940856370747603</v>
      </c>
      <c r="AE1654" s="3">
        <f>(AD1654/1000)*(10000/Ferez!$D$21)</f>
        <v>2.9852140926869004E-2</v>
      </c>
      <c r="AF1654" s="3">
        <f t="shared" si="235"/>
        <v>1.5721779303272845</v>
      </c>
      <c r="AG1654" s="3">
        <f>AF1654*Ferez!$D$19</f>
        <v>0.78608896516364224</v>
      </c>
      <c r="AH1654" s="3">
        <f>(AG1654/1000)*(10000/Ferez!$D$21)</f>
        <v>1.9652224129091057E-2</v>
      </c>
      <c r="AI1654" s="3">
        <f>AE1654*Ferez!$D$20</f>
        <v>0.10945785006518635</v>
      </c>
    </row>
    <row r="1655" spans="1:35" x14ac:dyDescent="0.25">
      <c r="A1655" s="4">
        <v>79</v>
      </c>
      <c r="B1655" s="19" t="s">
        <v>3521</v>
      </c>
      <c r="C1655" s="104">
        <v>12</v>
      </c>
      <c r="D1655" s="20" t="s">
        <v>349</v>
      </c>
      <c r="E1655" s="100">
        <v>38487</v>
      </c>
      <c r="F1655" s="100">
        <v>44127</v>
      </c>
      <c r="G1655" s="105">
        <v>15.5</v>
      </c>
      <c r="H1655" s="20" t="s">
        <v>354</v>
      </c>
      <c r="I1655" s="20" t="s">
        <v>356</v>
      </c>
      <c r="J1655" s="13">
        <v>3196</v>
      </c>
      <c r="K1655" t="s">
        <v>110</v>
      </c>
      <c r="L1655" t="s">
        <v>109</v>
      </c>
      <c r="M1655" s="20" t="str">
        <f t="shared" si="229"/>
        <v>S</v>
      </c>
      <c r="N1655" s="3">
        <v>3.5</v>
      </c>
      <c r="O1655" s="23">
        <f t="shared" si="230"/>
        <v>3.44</v>
      </c>
      <c r="P1655" s="3">
        <v>10</v>
      </c>
      <c r="Q1655" s="3">
        <f>VLOOKUP(J1655,Aux_H_adj!$X$2:$Y$922,2,FALSE)</f>
        <v>6</v>
      </c>
      <c r="R1655" s="3">
        <f>VLOOKUP(J1655,Aux_H_adj!$X$2:$Z$922,3,FALSE)</f>
        <v>11.9</v>
      </c>
      <c r="S1655" s="3">
        <f t="shared" si="227"/>
        <v>3.183098861837907</v>
      </c>
      <c r="T1655" s="3">
        <v>16.5</v>
      </c>
      <c r="U1655" s="23">
        <f t="shared" si="231"/>
        <v>12.19</v>
      </c>
      <c r="V1655" s="3">
        <f t="shared" si="228"/>
        <v>3.8801975125804082</v>
      </c>
      <c r="W1655" s="27">
        <f t="shared" si="232"/>
        <v>8.0000000000000004E-4</v>
      </c>
      <c r="X1655" s="27">
        <f t="shared" si="233"/>
        <v>1.1999999999999999E-3</v>
      </c>
      <c r="Y1655" s="3">
        <f>VLOOKUP(K1655,SSP!$B$2:$D$113,3,FALSE)</f>
        <v>0.34</v>
      </c>
      <c r="Z1655" s="3">
        <f>EXP(Ferez!$B$8+Ferez!$B$9*LN(X1655)+Ferez!$B$10*LN(O1655)+Ferez!$B$11*LN(Y1655))</f>
        <v>0.79337235929762318</v>
      </c>
      <c r="AA1655" s="3">
        <f>EXP(Ferez!$C$8+Ferez!$C$9*LN(Z1655))</f>
        <v>0.63135415587641697</v>
      </c>
      <c r="AB1655" s="3">
        <f>Ferez!$D$8+Ferez!$D$9*Z1655+Ferez!$D$10*AA1655</f>
        <v>0.42670737859753594</v>
      </c>
      <c r="AC1655" s="3">
        <f t="shared" si="234"/>
        <v>1.851433893771576</v>
      </c>
      <c r="AD1655" s="3">
        <f>AC1655*Ferez!$D$19</f>
        <v>0.92571694688578798</v>
      </c>
      <c r="AE1655" s="3">
        <f>(AD1655/1000)*(10000/Ferez!$D$21)</f>
        <v>2.31429236721447E-2</v>
      </c>
      <c r="AF1655" s="3">
        <f t="shared" si="235"/>
        <v>1.2200797378951591</v>
      </c>
      <c r="AG1655" s="3">
        <f>AF1655*Ferez!$D$19</f>
        <v>0.61003986894757956</v>
      </c>
      <c r="AH1655" s="3">
        <f>(AG1655/1000)*(10000/Ferez!$D$21)</f>
        <v>1.5250996723689488E-2</v>
      </c>
      <c r="AI1655" s="3">
        <f>AE1655*Ferez!$D$20</f>
        <v>8.4857386797863893E-2</v>
      </c>
    </row>
    <row r="1656" spans="1:35" x14ac:dyDescent="0.25">
      <c r="A1656" s="4">
        <v>80</v>
      </c>
      <c r="B1656" s="19" t="s">
        <v>3521</v>
      </c>
      <c r="C1656" s="104">
        <v>12</v>
      </c>
      <c r="D1656" s="20" t="s">
        <v>349</v>
      </c>
      <c r="E1656" s="100">
        <v>38487</v>
      </c>
      <c r="F1656" s="100">
        <v>44127</v>
      </c>
      <c r="G1656" s="105">
        <v>15.5</v>
      </c>
      <c r="H1656" s="20" t="s">
        <v>354</v>
      </c>
      <c r="I1656" s="20" t="s">
        <v>357</v>
      </c>
      <c r="J1656" s="13">
        <v>3196</v>
      </c>
      <c r="K1656" t="s">
        <v>110</v>
      </c>
      <c r="L1656" t="s">
        <v>109</v>
      </c>
      <c r="M1656" s="20" t="str">
        <f t="shared" si="229"/>
        <v>S</v>
      </c>
      <c r="N1656" s="3">
        <v>3.5</v>
      </c>
      <c r="O1656" s="23">
        <f t="shared" si="230"/>
        <v>1.85</v>
      </c>
      <c r="P1656" s="3">
        <v>6</v>
      </c>
      <c r="Q1656" s="3">
        <f>VLOOKUP(J1656,Aux_H_adj!$X$2:$Y$922,2,FALSE)</f>
        <v>6</v>
      </c>
      <c r="R1656" s="3">
        <f>VLOOKUP(J1656,Aux_H_adj!$X$2:$Z$922,3,FALSE)</f>
        <v>11.9</v>
      </c>
      <c r="S1656" s="3">
        <f t="shared" si="227"/>
        <v>1.909859317102744</v>
      </c>
      <c r="T1656" s="3">
        <v>16.5</v>
      </c>
      <c r="U1656" s="23">
        <f t="shared" si="231"/>
        <v>7.31</v>
      </c>
      <c r="V1656" s="3">
        <f t="shared" si="228"/>
        <v>2.3268452680035097</v>
      </c>
      <c r="W1656" s="27">
        <f t="shared" si="232"/>
        <v>2.9999999999999997E-4</v>
      </c>
      <c r="X1656" s="27">
        <f t="shared" si="233"/>
        <v>4.0000000000000002E-4</v>
      </c>
      <c r="Y1656" s="3">
        <f>VLOOKUP(K1656,SSP!$B$2:$D$113,3,FALSE)</f>
        <v>0.34</v>
      </c>
      <c r="Z1656" s="3">
        <f>EXP(Ferez!$B$8+Ferez!$B$9*LN(X1656)+Ferez!$B$10*LN(O1656)+Ferez!$B$11*LN(Y1656))</f>
        <v>0.15474579741598624</v>
      </c>
      <c r="AA1656" s="3">
        <f>EXP(Ferez!$C$8+Ferez!$C$9*LN(Z1656))</f>
        <v>0.18774983025695727</v>
      </c>
      <c r="AB1656" s="3">
        <f>Ferez!$D$8+Ferez!$D$9*Z1656+Ferez!$D$10*AA1656</f>
        <v>0.38639749017538561</v>
      </c>
      <c r="AC1656" s="3">
        <f t="shared" si="234"/>
        <v>0.72889311784832911</v>
      </c>
      <c r="AD1656" s="3">
        <f>AC1656*Ferez!$D$19</f>
        <v>0.36444655892416455</v>
      </c>
      <c r="AE1656" s="3">
        <f>(AD1656/1000)*(10000/Ferez!$D$21)</f>
        <v>9.1111639731041132E-3</v>
      </c>
      <c r="AF1656" s="3">
        <f t="shared" si="235"/>
        <v>0.54114328759137187</v>
      </c>
      <c r="AG1656" s="3">
        <f>AF1656*Ferez!$D$19</f>
        <v>0.27057164379568593</v>
      </c>
      <c r="AH1656" s="3">
        <f>(AG1656/1000)*(10000/Ferez!$D$21)</f>
        <v>6.7642910948921484E-3</v>
      </c>
      <c r="AI1656" s="3">
        <f>AE1656*Ferez!$D$20</f>
        <v>3.3407601234715083E-2</v>
      </c>
    </row>
    <row r="1657" spans="1:35" x14ac:dyDescent="0.25">
      <c r="A1657" s="4">
        <v>81</v>
      </c>
      <c r="B1657" s="19" t="s">
        <v>3521</v>
      </c>
      <c r="C1657" s="104">
        <v>12</v>
      </c>
      <c r="D1657" s="20" t="s">
        <v>349</v>
      </c>
      <c r="E1657" s="100">
        <v>38487</v>
      </c>
      <c r="F1657" s="100">
        <v>44127</v>
      </c>
      <c r="G1657" s="105">
        <v>15.5</v>
      </c>
      <c r="H1657" s="20" t="s">
        <v>358</v>
      </c>
      <c r="I1657" s="20" t="s">
        <v>359</v>
      </c>
      <c r="J1657" s="13">
        <v>3197</v>
      </c>
      <c r="K1657" t="s">
        <v>180</v>
      </c>
      <c r="L1657" t="s">
        <v>179</v>
      </c>
      <c r="M1657" s="20" t="str">
        <f t="shared" si="229"/>
        <v>N</v>
      </c>
      <c r="N1657" s="3">
        <v>3.8</v>
      </c>
      <c r="O1657" s="23">
        <f t="shared" si="230"/>
        <v>3.8</v>
      </c>
      <c r="P1657" s="3">
        <v>11.2</v>
      </c>
      <c r="Q1657" s="3">
        <f>VLOOKUP(J1657,Aux_H_adj!$X$2:$Y$922,2,FALSE)</f>
        <v>11.2</v>
      </c>
      <c r="R1657" s="3">
        <f>VLOOKUP(J1657,Aux_H_adj!$X$2:$Z$922,3,FALSE)</f>
        <v>11.2</v>
      </c>
      <c r="S1657" s="3">
        <f t="shared" si="227"/>
        <v>3.5650707252584555</v>
      </c>
      <c r="T1657" s="3">
        <v>12.3</v>
      </c>
      <c r="U1657" s="23">
        <f t="shared" si="231"/>
        <v>12.3</v>
      </c>
      <c r="V1657" s="3">
        <f t="shared" si="228"/>
        <v>3.9152116000606259</v>
      </c>
      <c r="W1657" s="27">
        <f t="shared" si="232"/>
        <v>1E-3</v>
      </c>
      <c r="X1657" s="27">
        <f t="shared" si="233"/>
        <v>1.1999999999999999E-3</v>
      </c>
      <c r="Y1657" s="3">
        <f>VLOOKUP(K1657,SSP!$B$2:$D$113,3,FALSE)</f>
        <v>0.49000000000000016</v>
      </c>
      <c r="Z1657" s="3">
        <f>EXP(Ferez!$B$8+Ferez!$B$9*LN(X1657)+Ferez!$B$10*LN(O1657)+Ferez!$B$11*LN(Y1657))</f>
        <v>1.2684665694302844</v>
      </c>
      <c r="AA1657" s="3">
        <f>EXP(Ferez!$C$8+Ferez!$C$9*LN(Z1657))</f>
        <v>0.89430978761242486</v>
      </c>
      <c r="AB1657" s="3">
        <f>Ferez!$D$8+Ferez!$D$9*Z1657+Ferez!$D$10*AA1657</f>
        <v>0.46247668281767595</v>
      </c>
      <c r="AC1657" s="3">
        <f t="shared" si="234"/>
        <v>2.6252530398603851</v>
      </c>
      <c r="AD1657" s="3">
        <f>AC1657*Ferez!$D$19</f>
        <v>1.3126265199301925</v>
      </c>
      <c r="AE1657" s="3">
        <f>(AD1657/1000)*(10000/Ferez!$D$21)</f>
        <v>3.2815662998254815E-2</v>
      </c>
      <c r="AF1657" s="3">
        <f t="shared" si="235"/>
        <v>1.7309432522479602</v>
      </c>
      <c r="AG1657" s="3">
        <f>AF1657*Ferez!$D$19</f>
        <v>0.8654716261239801</v>
      </c>
      <c r="AH1657" s="3">
        <f>(AG1657/1000)*(10000/Ferez!$D$21)</f>
        <v>2.1636790653099501E-2</v>
      </c>
      <c r="AI1657" s="3">
        <f>AE1657*Ferez!$D$20</f>
        <v>0.12032409766026765</v>
      </c>
    </row>
    <row r="1658" spans="1:35" x14ac:dyDescent="0.25">
      <c r="A1658" s="4">
        <v>82</v>
      </c>
      <c r="B1658" s="19" t="s">
        <v>3521</v>
      </c>
      <c r="C1658" s="104">
        <v>12</v>
      </c>
      <c r="D1658" s="20" t="s">
        <v>349</v>
      </c>
      <c r="E1658" s="100">
        <v>38487</v>
      </c>
      <c r="F1658" s="100">
        <v>44127</v>
      </c>
      <c r="G1658" s="105">
        <v>15.5</v>
      </c>
      <c r="H1658" s="20" t="s">
        <v>360</v>
      </c>
      <c r="I1658" s="20" t="s">
        <v>361</v>
      </c>
      <c r="J1658" s="13">
        <v>3198</v>
      </c>
      <c r="K1658" t="s">
        <v>144</v>
      </c>
      <c r="L1658" t="s">
        <v>143</v>
      </c>
      <c r="M1658" s="20" t="str">
        <f t="shared" si="229"/>
        <v>S</v>
      </c>
      <c r="N1658" s="3">
        <v>3.5</v>
      </c>
      <c r="O1658" s="23">
        <f t="shared" si="230"/>
        <v>3.5</v>
      </c>
      <c r="P1658" s="3">
        <v>18.5</v>
      </c>
      <c r="Q1658" s="3">
        <f>VLOOKUP(J1658,Aux_H_adj!$X$2:$Y$922,2,FALSE)</f>
        <v>13</v>
      </c>
      <c r="R1658" s="3">
        <f>VLOOKUP(J1658,Aux_H_adj!$X$2:$Z$922,3,FALSE)</f>
        <v>18.5</v>
      </c>
      <c r="S1658" s="3">
        <f t="shared" si="227"/>
        <v>5.8887328944001274</v>
      </c>
      <c r="T1658" s="3">
        <v>26.8</v>
      </c>
      <c r="U1658" s="23">
        <f t="shared" si="231"/>
        <v>22.55</v>
      </c>
      <c r="V1658" s="3">
        <f t="shared" si="228"/>
        <v>7.1778879334444801</v>
      </c>
      <c r="W1658" s="27">
        <f t="shared" si="232"/>
        <v>2.7000000000000001E-3</v>
      </c>
      <c r="X1658" s="27">
        <f t="shared" si="233"/>
        <v>4.0000000000000001E-3</v>
      </c>
      <c r="Y1658" s="3">
        <f>VLOOKUP(K1658,SSP!$B$2:$D$113,3,FALSE)</f>
        <v>0.84999999999999976</v>
      </c>
      <c r="Z1658" s="3">
        <f>EXP(Ferez!$B$8+Ferez!$B$9*LN(X1658)+Ferez!$B$10*LN(O1658)+Ferez!$B$11*LN(Y1658))</f>
        <v>6.4204374670960025</v>
      </c>
      <c r="AA1658" s="3">
        <f>EXP(Ferez!$C$8+Ferez!$C$9*LN(Z1658))</f>
        <v>2.9788371846192758</v>
      </c>
      <c r="AB1658" s="3">
        <f>Ferez!$D$8+Ferez!$D$9*Z1658+Ferez!$D$10*AA1658</f>
        <v>0.91649267076960528</v>
      </c>
      <c r="AC1658" s="3">
        <f t="shared" si="234"/>
        <v>10.315767322484882</v>
      </c>
      <c r="AD1658" s="3">
        <f>AC1658*Ferez!$D$19</f>
        <v>5.1578836612424412</v>
      </c>
      <c r="AE1658" s="3">
        <f>(AD1658/1000)*(10000/Ferez!$D$21)</f>
        <v>0.12894709153106104</v>
      </c>
      <c r="AF1658" s="3">
        <f t="shared" si="235"/>
        <v>7.3369301378656075</v>
      </c>
      <c r="AG1658" s="3">
        <f>AF1658*Ferez!$D$19</f>
        <v>3.6684650689328038</v>
      </c>
      <c r="AH1658" s="3">
        <f>(AG1658/1000)*(10000/Ferez!$D$21)</f>
        <v>9.1711626723320089E-2</v>
      </c>
      <c r="AI1658" s="3">
        <f>AE1658*Ferez!$D$20</f>
        <v>0.47280600228055714</v>
      </c>
    </row>
    <row r="1659" spans="1:35" x14ac:dyDescent="0.25">
      <c r="A1659" s="4">
        <v>83</v>
      </c>
      <c r="B1659" s="19" t="s">
        <v>3521</v>
      </c>
      <c r="C1659" s="104">
        <v>12</v>
      </c>
      <c r="D1659" s="20" t="s">
        <v>349</v>
      </c>
      <c r="E1659" s="100">
        <v>38487</v>
      </c>
      <c r="F1659" s="100">
        <v>44127</v>
      </c>
      <c r="G1659" s="105">
        <v>15.5</v>
      </c>
      <c r="H1659" s="20" t="s">
        <v>360</v>
      </c>
      <c r="I1659" s="20" t="s">
        <v>362</v>
      </c>
      <c r="J1659" s="13">
        <v>3198</v>
      </c>
      <c r="K1659" t="s">
        <v>144</v>
      </c>
      <c r="L1659" t="s">
        <v>143</v>
      </c>
      <c r="M1659" s="20" t="str">
        <f t="shared" si="229"/>
        <v>S</v>
      </c>
      <c r="N1659" s="3">
        <v>3.5</v>
      </c>
      <c r="O1659" s="23">
        <f t="shared" si="230"/>
        <v>3.5</v>
      </c>
      <c r="P1659" s="3">
        <v>13</v>
      </c>
      <c r="Q1659" s="3">
        <f>VLOOKUP(J1659,Aux_H_adj!$X$2:$Y$922,2,FALSE)</f>
        <v>13</v>
      </c>
      <c r="R1659" s="3">
        <f>VLOOKUP(J1659,Aux_H_adj!$X$2:$Z$922,3,FALSE)</f>
        <v>18.5</v>
      </c>
      <c r="S1659" s="3">
        <f t="shared" si="227"/>
        <v>4.1380285203892786</v>
      </c>
      <c r="T1659" s="3">
        <v>26.8</v>
      </c>
      <c r="U1659" s="23">
        <f t="shared" si="231"/>
        <v>15.85</v>
      </c>
      <c r="V1659" s="3">
        <f t="shared" si="228"/>
        <v>5.0452116960130819</v>
      </c>
      <c r="W1659" s="27">
        <f t="shared" si="232"/>
        <v>1.2999999999999999E-3</v>
      </c>
      <c r="X1659" s="27">
        <f t="shared" si="233"/>
        <v>2E-3</v>
      </c>
      <c r="Y1659" s="3">
        <f>VLOOKUP(K1659,SSP!$B$2:$D$113,3,FALSE)</f>
        <v>0.84999999999999976</v>
      </c>
      <c r="Z1659" s="3">
        <f>EXP(Ferez!$B$8+Ferez!$B$9*LN(X1659)+Ferez!$B$10*LN(O1659)+Ferez!$B$11*LN(Y1659))</f>
        <v>3.335103655100558</v>
      </c>
      <c r="AA1659" s="3">
        <f>EXP(Ferez!$C$8+Ferez!$C$9*LN(Z1659))</f>
        <v>1.8322700355618904</v>
      </c>
      <c r="AB1659" s="3">
        <f>Ferez!$D$8+Ferez!$D$9*Z1659+Ferez!$D$10*AA1659</f>
        <v>0.63582277814777344</v>
      </c>
      <c r="AC1659" s="3">
        <f t="shared" si="234"/>
        <v>5.8031964688102224</v>
      </c>
      <c r="AD1659" s="3">
        <f>AC1659*Ferez!$D$19</f>
        <v>2.9015982344051112</v>
      </c>
      <c r="AE1659" s="3">
        <f>(AD1659/1000)*(10000/Ferez!$D$21)</f>
        <v>7.2539955860127778E-2</v>
      </c>
      <c r="AF1659" s="3">
        <f t="shared" si="235"/>
        <v>3.9709264332483314</v>
      </c>
      <c r="AG1659" s="3">
        <f>AF1659*Ferez!$D$19</f>
        <v>1.9854632166241657</v>
      </c>
      <c r="AH1659" s="3">
        <f>(AG1659/1000)*(10000/Ferez!$D$21)</f>
        <v>4.9636580415604148E-2</v>
      </c>
      <c r="AI1659" s="3">
        <f>AE1659*Ferez!$D$20</f>
        <v>0.26597983815380183</v>
      </c>
    </row>
    <row r="1660" spans="1:35" x14ac:dyDescent="0.25">
      <c r="A1660" s="4">
        <v>84</v>
      </c>
      <c r="B1660" s="19" t="s">
        <v>3521</v>
      </c>
      <c r="C1660" s="104">
        <v>12</v>
      </c>
      <c r="D1660" s="20" t="s">
        <v>349</v>
      </c>
      <c r="E1660" s="100">
        <v>38487</v>
      </c>
      <c r="F1660" s="100">
        <v>44127</v>
      </c>
      <c r="G1660" s="105">
        <v>15.5</v>
      </c>
      <c r="H1660" s="20" t="s">
        <v>363</v>
      </c>
      <c r="I1660" s="20" t="s">
        <v>364</v>
      </c>
      <c r="J1660" s="13">
        <v>3199</v>
      </c>
      <c r="K1660" t="s">
        <v>110</v>
      </c>
      <c r="L1660" t="s">
        <v>109</v>
      </c>
      <c r="M1660" s="20" t="str">
        <f t="shared" si="229"/>
        <v>S</v>
      </c>
      <c r="N1660" s="3">
        <v>3.8</v>
      </c>
      <c r="O1660" s="23">
        <f t="shared" si="230"/>
        <v>3.8</v>
      </c>
      <c r="P1660" s="3">
        <v>16.5</v>
      </c>
      <c r="Q1660" s="3">
        <f>VLOOKUP(J1660,Aux_H_adj!$X$2:$Y$922,2,FALSE)</f>
        <v>15.8</v>
      </c>
      <c r="R1660" s="3">
        <f>VLOOKUP(J1660,Aux_H_adj!$X$2:$Z$922,3,FALSE)</f>
        <v>28.4</v>
      </c>
      <c r="S1660" s="3">
        <f t="shared" si="227"/>
        <v>5.2521131220325463</v>
      </c>
      <c r="T1660" s="3">
        <v>57</v>
      </c>
      <c r="U1660" s="23">
        <f t="shared" si="231"/>
        <v>20.12</v>
      </c>
      <c r="V1660" s="3">
        <f t="shared" si="228"/>
        <v>6.404394910017869</v>
      </c>
      <c r="W1660" s="27">
        <f t="shared" si="232"/>
        <v>2.2000000000000001E-3</v>
      </c>
      <c r="X1660" s="27">
        <f t="shared" si="233"/>
        <v>3.2000000000000002E-3</v>
      </c>
      <c r="Y1660" s="3">
        <f>VLOOKUP(K1660,SSP!$B$2:$D$113,3,FALSE)</f>
        <v>0.34</v>
      </c>
      <c r="Z1660" s="3">
        <f>EXP(Ferez!$B$8+Ferez!$B$9*LN(X1660)+Ferez!$B$10*LN(O1660)+Ferez!$B$11*LN(Y1660))</f>
        <v>2.2057264371054552</v>
      </c>
      <c r="AA1660" s="3">
        <f>EXP(Ferez!$C$8+Ferez!$C$9*LN(Z1660))</f>
        <v>1.3482271288227159</v>
      </c>
      <c r="AB1660" s="3">
        <f>Ferez!$D$8+Ferez!$D$9*Z1660+Ferez!$D$10*AA1660</f>
        <v>0.53863226598124747</v>
      </c>
      <c r="AC1660" s="3">
        <f t="shared" si="234"/>
        <v>4.0925858319094184</v>
      </c>
      <c r="AD1660" s="3">
        <f>AC1660*Ferez!$D$19</f>
        <v>2.0462929159547092</v>
      </c>
      <c r="AE1660" s="3">
        <f>(AD1660/1000)*(10000/Ferez!$D$21)</f>
        <v>5.1157322898867728E-2</v>
      </c>
      <c r="AF1660" s="3">
        <f t="shared" si="235"/>
        <v>2.7443587030867027</v>
      </c>
      <c r="AG1660" s="3">
        <f>AF1660*Ferez!$D$19</f>
        <v>1.3721793515433514</v>
      </c>
      <c r="AH1660" s="3">
        <f>(AG1660/1000)*(10000/Ferez!$D$21)</f>
        <v>3.4304483788583785E-2</v>
      </c>
      <c r="AI1660" s="3">
        <f>AE1660*Ferez!$D$20</f>
        <v>0.18757685062918167</v>
      </c>
    </row>
    <row r="1661" spans="1:35" x14ac:dyDescent="0.25">
      <c r="A1661" s="4">
        <v>85</v>
      </c>
      <c r="B1661" s="19" t="s">
        <v>3521</v>
      </c>
      <c r="C1661" s="104">
        <v>12</v>
      </c>
      <c r="D1661" s="20" t="s">
        <v>349</v>
      </c>
      <c r="E1661" s="100">
        <v>38487</v>
      </c>
      <c r="F1661" s="100">
        <v>44127</v>
      </c>
      <c r="G1661" s="105">
        <v>15.5</v>
      </c>
      <c r="H1661" s="20" t="s">
        <v>363</v>
      </c>
      <c r="I1661" s="20" t="s">
        <v>365</v>
      </c>
      <c r="J1661" s="13">
        <v>3199</v>
      </c>
      <c r="K1661" t="s">
        <v>110</v>
      </c>
      <c r="L1661" t="s">
        <v>109</v>
      </c>
      <c r="M1661" s="20" t="str">
        <f t="shared" si="229"/>
        <v>S</v>
      </c>
      <c r="N1661" s="3">
        <v>3.8</v>
      </c>
      <c r="O1661" s="23">
        <f t="shared" si="230"/>
        <v>3.8</v>
      </c>
      <c r="P1661" s="3">
        <v>28.4</v>
      </c>
      <c r="Q1661" s="3">
        <f>VLOOKUP(J1661,Aux_H_adj!$X$2:$Y$922,2,FALSE)</f>
        <v>15.8</v>
      </c>
      <c r="R1661" s="3">
        <f>VLOOKUP(J1661,Aux_H_adj!$X$2:$Z$922,3,FALSE)</f>
        <v>28.4</v>
      </c>
      <c r="S1661" s="3">
        <f t="shared" si="227"/>
        <v>9.0400007676196541</v>
      </c>
      <c r="T1661" s="3">
        <v>57</v>
      </c>
      <c r="U1661" s="23">
        <f t="shared" si="231"/>
        <v>34.619999999999997</v>
      </c>
      <c r="V1661" s="3">
        <f t="shared" si="228"/>
        <v>11.019888259682833</v>
      </c>
      <c r="W1661" s="27">
        <f t="shared" si="232"/>
        <v>6.4000000000000003E-3</v>
      </c>
      <c r="X1661" s="27">
        <f t="shared" si="233"/>
        <v>9.4999999999999998E-3</v>
      </c>
      <c r="Y1661" s="3">
        <f>VLOOKUP(K1661,SSP!$B$2:$D$113,3,FALSE)</f>
        <v>0.34</v>
      </c>
      <c r="Z1661" s="3">
        <f>EXP(Ferez!$B$8+Ferez!$B$9*LN(X1661)+Ferez!$B$10*LN(O1661)+Ferez!$B$11*LN(Y1661))</f>
        <v>6.1674462264964367</v>
      </c>
      <c r="AA1661" s="3">
        <f>EXP(Ferez!$C$8+Ferez!$C$9*LN(Z1661))</f>
        <v>2.8912958150734487</v>
      </c>
      <c r="AB1661" s="3">
        <f>Ferez!$D$8+Ferez!$D$9*Z1661+Ferez!$D$10*AA1661</f>
        <v>0.89292003514569385</v>
      </c>
      <c r="AC1661" s="3">
        <f t="shared" si="234"/>
        <v>9.9516620767155803</v>
      </c>
      <c r="AD1661" s="3">
        <f>AC1661*Ferez!$D$19</f>
        <v>4.9758310383577902</v>
      </c>
      <c r="AE1661" s="3">
        <f>(AD1661/1000)*(10000/Ferez!$D$21)</f>
        <v>0.12439577595894476</v>
      </c>
      <c r="AF1661" s="3">
        <f t="shared" si="235"/>
        <v>7.0603662616421303</v>
      </c>
      <c r="AG1661" s="3">
        <f>AF1661*Ferez!$D$19</f>
        <v>3.5301831308210652</v>
      </c>
      <c r="AH1661" s="3">
        <f>(AG1661/1000)*(10000/Ferez!$D$21)</f>
        <v>8.8254578270526629E-2</v>
      </c>
      <c r="AI1661" s="3">
        <f>AE1661*Ferez!$D$20</f>
        <v>0.45611784518279741</v>
      </c>
    </row>
    <row r="1662" spans="1:35" x14ac:dyDescent="0.25">
      <c r="A1662" s="4">
        <v>86</v>
      </c>
      <c r="B1662" s="19" t="s">
        <v>3521</v>
      </c>
      <c r="C1662" s="104">
        <v>12</v>
      </c>
      <c r="D1662" s="20" t="s">
        <v>349</v>
      </c>
      <c r="E1662" s="100">
        <v>38487</v>
      </c>
      <c r="F1662" s="100">
        <v>44127</v>
      </c>
      <c r="G1662" s="105">
        <v>15.5</v>
      </c>
      <c r="H1662" s="20" t="s">
        <v>363</v>
      </c>
      <c r="I1662" s="20" t="s">
        <v>366</v>
      </c>
      <c r="J1662" s="13">
        <v>3199</v>
      </c>
      <c r="K1662" t="s">
        <v>110</v>
      </c>
      <c r="L1662" t="s">
        <v>109</v>
      </c>
      <c r="M1662" s="20" t="str">
        <f t="shared" si="229"/>
        <v>S</v>
      </c>
      <c r="N1662" s="3">
        <v>3.8</v>
      </c>
      <c r="O1662" s="23">
        <f t="shared" si="230"/>
        <v>3.8</v>
      </c>
      <c r="P1662" s="3">
        <v>15.8</v>
      </c>
      <c r="Q1662" s="3">
        <f>VLOOKUP(J1662,Aux_H_adj!$X$2:$Y$922,2,FALSE)</f>
        <v>15.8</v>
      </c>
      <c r="R1662" s="3">
        <f>VLOOKUP(J1662,Aux_H_adj!$X$2:$Z$922,3,FALSE)</f>
        <v>28.4</v>
      </c>
      <c r="S1662" s="3">
        <f t="shared" si="227"/>
        <v>5.0292962017038931</v>
      </c>
      <c r="T1662" s="3">
        <v>57</v>
      </c>
      <c r="U1662" s="23">
        <f t="shared" si="231"/>
        <v>19.260000000000002</v>
      </c>
      <c r="V1662" s="3">
        <f t="shared" si="228"/>
        <v>6.1306484078998089</v>
      </c>
      <c r="W1662" s="27">
        <f t="shared" si="232"/>
        <v>2E-3</v>
      </c>
      <c r="X1662" s="27">
        <f t="shared" si="233"/>
        <v>3.0000000000000001E-3</v>
      </c>
      <c r="Y1662" s="3">
        <f>VLOOKUP(K1662,SSP!$B$2:$D$113,3,FALSE)</f>
        <v>0.34</v>
      </c>
      <c r="Z1662" s="3">
        <f>EXP(Ferez!$B$8+Ferez!$B$9*LN(X1662)+Ferez!$B$10*LN(O1662)+Ferez!$B$11*LN(Y1662))</f>
        <v>2.0752297582343124</v>
      </c>
      <c r="AA1662" s="3">
        <f>EXP(Ferez!$C$8+Ferez!$C$9*LN(Z1662))</f>
        <v>1.2885807625512955</v>
      </c>
      <c r="AB1662" s="3">
        <f>Ferez!$D$8+Ferez!$D$9*Z1662+Ferez!$D$10*AA1662</f>
        <v>0.52772257921323007</v>
      </c>
      <c r="AC1662" s="3">
        <f t="shared" si="234"/>
        <v>3.891533099998838</v>
      </c>
      <c r="AD1662" s="3">
        <f>AC1662*Ferez!$D$19</f>
        <v>1.945766549999419</v>
      </c>
      <c r="AE1662" s="3">
        <f>(AD1662/1000)*(10000/Ferez!$D$21)</f>
        <v>4.8644163749985481E-2</v>
      </c>
      <c r="AF1662" s="3">
        <f t="shared" si="235"/>
        <v>2.6029523374475425</v>
      </c>
      <c r="AG1662" s="3">
        <f>AF1662*Ferez!$D$19</f>
        <v>1.3014761687237713</v>
      </c>
      <c r="AH1662" s="3">
        <f>(AG1662/1000)*(10000/Ferez!$D$21)</f>
        <v>3.2536904218094284E-2</v>
      </c>
      <c r="AI1662" s="3">
        <f>AE1662*Ferez!$D$20</f>
        <v>0.17836193374994674</v>
      </c>
    </row>
    <row r="1663" spans="1:35" x14ac:dyDescent="0.25">
      <c r="A1663" s="4">
        <v>87</v>
      </c>
      <c r="B1663" s="19" t="s">
        <v>3521</v>
      </c>
      <c r="C1663" s="104">
        <v>12</v>
      </c>
      <c r="D1663" s="20" t="s">
        <v>349</v>
      </c>
      <c r="E1663" s="100">
        <v>38487</v>
      </c>
      <c r="F1663" s="100">
        <v>44127</v>
      </c>
      <c r="G1663" s="105">
        <v>15.5</v>
      </c>
      <c r="H1663" s="20" t="s">
        <v>363</v>
      </c>
      <c r="I1663" s="20" t="s">
        <v>367</v>
      </c>
      <c r="J1663" s="13">
        <v>3199</v>
      </c>
      <c r="K1663" t="s">
        <v>110</v>
      </c>
      <c r="L1663" t="s">
        <v>109</v>
      </c>
      <c r="M1663" s="20" t="str">
        <f t="shared" si="229"/>
        <v>S</v>
      </c>
      <c r="N1663" s="3">
        <v>3.8</v>
      </c>
      <c r="O1663" s="23">
        <f t="shared" si="230"/>
        <v>3.8</v>
      </c>
      <c r="P1663" s="3">
        <v>27</v>
      </c>
      <c r="Q1663" s="3">
        <f>VLOOKUP(J1663,Aux_H_adj!$X$2:$Y$922,2,FALSE)</f>
        <v>15.8</v>
      </c>
      <c r="R1663" s="3">
        <f>VLOOKUP(J1663,Aux_H_adj!$X$2:$Z$922,3,FALSE)</f>
        <v>28.4</v>
      </c>
      <c r="S1663" s="3">
        <f t="shared" si="227"/>
        <v>8.5943669269623477</v>
      </c>
      <c r="T1663" s="3">
        <v>57</v>
      </c>
      <c r="U1663" s="23">
        <f t="shared" si="231"/>
        <v>32.92</v>
      </c>
      <c r="V1663" s="3">
        <f t="shared" si="228"/>
        <v>10.478761453170391</v>
      </c>
      <c r="W1663" s="27">
        <f t="shared" si="232"/>
        <v>5.7999999999999996E-3</v>
      </c>
      <c r="X1663" s="27">
        <f t="shared" si="233"/>
        <v>8.6E-3</v>
      </c>
      <c r="Y1663" s="3">
        <f>VLOOKUP(K1663,SSP!$B$2:$D$113,3,FALSE)</f>
        <v>0.34</v>
      </c>
      <c r="Z1663" s="3">
        <f>EXP(Ferez!$B$8+Ferez!$B$9*LN(X1663)+Ferez!$B$10*LN(O1663)+Ferez!$B$11*LN(Y1663))</f>
        <v>5.6138421183903953</v>
      </c>
      <c r="AA1663" s="3">
        <f>EXP(Ferez!$C$8+Ferez!$C$9*LN(Z1663))</f>
        <v>2.6964143614276521</v>
      </c>
      <c r="AB1663" s="3">
        <f>Ferez!$D$8+Ferez!$D$9*Z1663+Ferez!$D$10*AA1663</f>
        <v>0.84162387274091044</v>
      </c>
      <c r="AC1663" s="3">
        <f t="shared" si="234"/>
        <v>9.1518803525589583</v>
      </c>
      <c r="AD1663" s="3">
        <f>AC1663*Ferez!$D$19</f>
        <v>4.5759401762794791</v>
      </c>
      <c r="AE1663" s="3">
        <f>(AD1663/1000)*(10000/Ferez!$D$21)</f>
        <v>0.11439850440698698</v>
      </c>
      <c r="AF1663" s="3">
        <f t="shared" si="235"/>
        <v>6.4554659911313053</v>
      </c>
      <c r="AG1663" s="3">
        <f>AF1663*Ferez!$D$19</f>
        <v>3.2277329955656526</v>
      </c>
      <c r="AH1663" s="3">
        <f>(AG1663/1000)*(10000/Ferez!$D$21)</f>
        <v>8.0693324889141313E-2</v>
      </c>
      <c r="AI1663" s="3">
        <f>AE1663*Ferez!$D$20</f>
        <v>0.41946118282561895</v>
      </c>
    </row>
    <row r="1664" spans="1:35" x14ac:dyDescent="0.25">
      <c r="A1664" s="4">
        <v>88</v>
      </c>
      <c r="B1664" s="19" t="s">
        <v>3521</v>
      </c>
      <c r="C1664" s="104">
        <v>12</v>
      </c>
      <c r="D1664" s="20" t="s">
        <v>349</v>
      </c>
      <c r="E1664" s="100">
        <v>38487</v>
      </c>
      <c r="F1664" s="100">
        <v>44127</v>
      </c>
      <c r="G1664" s="105">
        <v>15.5</v>
      </c>
      <c r="H1664" s="20" t="s">
        <v>368</v>
      </c>
      <c r="I1664" s="20" t="s">
        <v>369</v>
      </c>
      <c r="J1664" s="13">
        <v>3200</v>
      </c>
      <c r="K1664" t="s">
        <v>110</v>
      </c>
      <c r="L1664" t="s">
        <v>109</v>
      </c>
      <c r="M1664" s="20" t="str">
        <f t="shared" si="229"/>
        <v>S</v>
      </c>
      <c r="N1664" s="3">
        <v>3.5</v>
      </c>
      <c r="O1664" s="23">
        <f t="shared" si="230"/>
        <v>3.5</v>
      </c>
      <c r="P1664" s="3">
        <v>13.5</v>
      </c>
      <c r="Q1664" s="3">
        <f>VLOOKUP(J1664,Aux_H_adj!$X$2:$Y$922,2,FALSE)</f>
        <v>13.5</v>
      </c>
      <c r="R1664" s="3">
        <f>VLOOKUP(J1664,Aux_H_adj!$X$2:$Z$922,3,FALSE)</f>
        <v>25</v>
      </c>
      <c r="S1664" s="3">
        <f t="shared" si="227"/>
        <v>4.2971834634811739</v>
      </c>
      <c r="T1664" s="3">
        <v>68</v>
      </c>
      <c r="U1664" s="23">
        <f t="shared" si="231"/>
        <v>16.46</v>
      </c>
      <c r="V1664" s="3">
        <f t="shared" si="228"/>
        <v>5.2393807265851953</v>
      </c>
      <c r="W1664" s="27">
        <f t="shared" si="232"/>
        <v>1.5E-3</v>
      </c>
      <c r="X1664" s="27">
        <f t="shared" si="233"/>
        <v>2.2000000000000001E-3</v>
      </c>
      <c r="Y1664" s="3">
        <f>VLOOKUP(K1664,SSP!$B$2:$D$113,3,FALSE)</f>
        <v>0.34</v>
      </c>
      <c r="Z1664" s="3">
        <f>EXP(Ferez!$B$8+Ferez!$B$9*LN(X1664)+Ferez!$B$10*LN(O1664)+Ferez!$B$11*LN(Y1664))</f>
        <v>1.4303577848163191</v>
      </c>
      <c r="AA1664" s="3">
        <f>EXP(Ferez!$C$8+Ferez!$C$9*LN(Z1664))</f>
        <v>0.9776723597822482</v>
      </c>
      <c r="AB1664" s="3">
        <f>Ferez!$D$8+Ferez!$D$9*Z1664+Ferez!$D$10*AA1664</f>
        <v>0.47520340024982993</v>
      </c>
      <c r="AC1664" s="3">
        <f t="shared" si="234"/>
        <v>2.8832335448483972</v>
      </c>
      <c r="AD1664" s="3">
        <f>AC1664*Ferez!$D$19</f>
        <v>1.4416167724241986</v>
      </c>
      <c r="AE1664" s="3">
        <f>(AD1664/1000)*(10000/Ferez!$D$21)</f>
        <v>3.6040419310604963E-2</v>
      </c>
      <c r="AF1664" s="3">
        <f t="shared" si="235"/>
        <v>1.9055611850661491</v>
      </c>
      <c r="AG1664" s="3">
        <f>AF1664*Ferez!$D$19</f>
        <v>0.95278059253307457</v>
      </c>
      <c r="AH1664" s="3">
        <f>(AG1664/1000)*(10000/Ferez!$D$21)</f>
        <v>2.3819514813326864E-2</v>
      </c>
      <c r="AI1664" s="3">
        <f>AE1664*Ferez!$D$20</f>
        <v>0.13214820413888487</v>
      </c>
    </row>
    <row r="1665" spans="1:35" x14ac:dyDescent="0.25">
      <c r="A1665" s="4">
        <v>89</v>
      </c>
      <c r="B1665" s="19" t="s">
        <v>3521</v>
      </c>
      <c r="C1665" s="104">
        <v>12</v>
      </c>
      <c r="D1665" s="20" t="s">
        <v>349</v>
      </c>
      <c r="E1665" s="100">
        <v>38487</v>
      </c>
      <c r="F1665" s="100">
        <v>44127</v>
      </c>
      <c r="G1665" s="105">
        <v>15.5</v>
      </c>
      <c r="H1665" s="20" t="s">
        <v>368</v>
      </c>
      <c r="I1665" s="20" t="s">
        <v>370</v>
      </c>
      <c r="J1665" s="13">
        <v>3200</v>
      </c>
      <c r="K1665" t="s">
        <v>110</v>
      </c>
      <c r="L1665" t="s">
        <v>109</v>
      </c>
      <c r="M1665" s="20" t="str">
        <f t="shared" si="229"/>
        <v>S</v>
      </c>
      <c r="N1665" s="3">
        <v>3.5</v>
      </c>
      <c r="O1665" s="23">
        <f t="shared" si="230"/>
        <v>3.5</v>
      </c>
      <c r="P1665" s="3">
        <v>18.7</v>
      </c>
      <c r="Q1665" s="3">
        <f>VLOOKUP(J1665,Aux_H_adj!$X$2:$Y$922,2,FALSE)</f>
        <v>13.5</v>
      </c>
      <c r="R1665" s="3">
        <f>VLOOKUP(J1665,Aux_H_adj!$X$2:$Z$922,3,FALSE)</f>
        <v>25</v>
      </c>
      <c r="S1665" s="3">
        <f t="shared" si="227"/>
        <v>5.9523948716368853</v>
      </c>
      <c r="T1665" s="3">
        <v>68</v>
      </c>
      <c r="U1665" s="23">
        <f t="shared" si="231"/>
        <v>22.8</v>
      </c>
      <c r="V1665" s="3">
        <f t="shared" si="228"/>
        <v>7.2574654049904277</v>
      </c>
      <c r="W1665" s="27">
        <f t="shared" si="232"/>
        <v>2.8E-3</v>
      </c>
      <c r="X1665" s="27">
        <f t="shared" si="233"/>
        <v>4.1000000000000003E-3</v>
      </c>
      <c r="Y1665" s="3">
        <f>VLOOKUP(K1665,SSP!$B$2:$D$113,3,FALSE)</f>
        <v>0.34</v>
      </c>
      <c r="Z1665" s="3">
        <f>EXP(Ferez!$B$8+Ferez!$B$9*LN(X1665)+Ferez!$B$10*LN(O1665)+Ferez!$B$11*LN(Y1665))</f>
        <v>2.5758452816952442</v>
      </c>
      <c r="AA1665" s="3">
        <f>EXP(Ferez!$C$8+Ferez!$C$9*LN(Z1665))</f>
        <v>1.5126839168476753</v>
      </c>
      <c r="AB1665" s="3">
        <f>Ferez!$D$8+Ferez!$D$9*Z1665+Ferez!$D$10*AA1665</f>
        <v>0.56998112079072538</v>
      </c>
      <c r="AC1665" s="3">
        <f t="shared" si="234"/>
        <v>4.6585103193336446</v>
      </c>
      <c r="AD1665" s="3">
        <f>AC1665*Ferez!$D$19</f>
        <v>2.3292551596668223</v>
      </c>
      <c r="AE1665" s="3">
        <f>(AD1665/1000)*(10000/Ferez!$D$21)</f>
        <v>5.8231378991670558E-2</v>
      </c>
      <c r="AF1665" s="3">
        <f t="shared" si="235"/>
        <v>3.1458264024859695</v>
      </c>
      <c r="AG1665" s="3">
        <f>AF1665*Ferez!$D$19</f>
        <v>1.5729132012429847</v>
      </c>
      <c r="AH1665" s="3">
        <f>(AG1665/1000)*(10000/Ferez!$D$21)</f>
        <v>3.9322830031074618E-2</v>
      </c>
      <c r="AI1665" s="3">
        <f>AE1665*Ferez!$D$20</f>
        <v>0.21351505630279205</v>
      </c>
    </row>
    <row r="1666" spans="1:35" x14ac:dyDescent="0.25">
      <c r="A1666" s="4">
        <v>90</v>
      </c>
      <c r="B1666" s="19" t="s">
        <v>3521</v>
      </c>
      <c r="C1666" s="104">
        <v>12</v>
      </c>
      <c r="D1666" s="20" t="s">
        <v>349</v>
      </c>
      <c r="E1666" s="100">
        <v>38487</v>
      </c>
      <c r="F1666" s="100">
        <v>44127</v>
      </c>
      <c r="G1666" s="105">
        <v>15.5</v>
      </c>
      <c r="H1666" s="20" t="s">
        <v>368</v>
      </c>
      <c r="I1666" s="20" t="s">
        <v>371</v>
      </c>
      <c r="J1666" s="13">
        <v>3200</v>
      </c>
      <c r="K1666" t="s">
        <v>110</v>
      </c>
      <c r="L1666" t="s">
        <v>109</v>
      </c>
      <c r="M1666" s="20" t="str">
        <f t="shared" si="229"/>
        <v>S</v>
      </c>
      <c r="N1666" s="3">
        <v>3.5</v>
      </c>
      <c r="O1666" s="23">
        <f t="shared" si="230"/>
        <v>3.5</v>
      </c>
      <c r="P1666" s="3">
        <v>24</v>
      </c>
      <c r="Q1666" s="3">
        <f>VLOOKUP(J1666,Aux_H_adj!$X$2:$Y$922,2,FALSE)</f>
        <v>13.5</v>
      </c>
      <c r="R1666" s="3">
        <f>VLOOKUP(J1666,Aux_H_adj!$X$2:$Z$922,3,FALSE)</f>
        <v>25</v>
      </c>
      <c r="S1666" s="3">
        <f t="shared" ref="S1666:S1729" si="236">P1666/PI()</f>
        <v>7.6394372684109761</v>
      </c>
      <c r="T1666" s="3">
        <v>68</v>
      </c>
      <c r="U1666" s="23">
        <f t="shared" si="231"/>
        <v>29.26</v>
      </c>
      <c r="V1666" s="3">
        <f t="shared" ref="V1666:V1729" si="237">U1666/PI()</f>
        <v>9.3137472697377159</v>
      </c>
      <c r="W1666" s="27">
        <f t="shared" si="232"/>
        <v>4.5999999999999999E-3</v>
      </c>
      <c r="X1666" s="27">
        <f t="shared" si="233"/>
        <v>6.7999999999999996E-3</v>
      </c>
      <c r="Y1666" s="3">
        <f>VLOOKUP(K1666,SSP!$B$2:$D$113,3,FALSE)</f>
        <v>0.34</v>
      </c>
      <c r="Z1666" s="3">
        <f>EXP(Ferez!$B$8+Ferez!$B$9*LN(X1666)+Ferez!$B$10*LN(O1666)+Ferez!$B$11*LN(Y1666))</f>
        <v>4.1547679035903933</v>
      </c>
      <c r="AA1666" s="3">
        <f>EXP(Ferez!$C$8+Ferez!$C$9*LN(Z1666))</f>
        <v>2.1567568718315111</v>
      </c>
      <c r="AB1666" s="3">
        <f>Ferez!$D$8+Ferez!$D$9*Z1666+Ferez!$D$10*AA1666</f>
        <v>0.70867242233134142</v>
      </c>
      <c r="AC1666" s="3">
        <f t="shared" si="234"/>
        <v>7.0201971977532462</v>
      </c>
      <c r="AD1666" s="3">
        <f>AC1666*Ferez!$D$19</f>
        <v>3.5100985988766231</v>
      </c>
      <c r="AE1666" s="3">
        <f>(AD1666/1000)*(10000/Ferez!$D$21)</f>
        <v>8.7752464971915578E-2</v>
      </c>
      <c r="AF1666" s="3">
        <f t="shared" si="235"/>
        <v>4.8634403259217347</v>
      </c>
      <c r="AG1666" s="3">
        <f>AF1666*Ferez!$D$19</f>
        <v>2.4317201629608673</v>
      </c>
      <c r="AH1666" s="3">
        <f>(AG1666/1000)*(10000/Ferez!$D$21)</f>
        <v>6.0793004074021689E-2</v>
      </c>
      <c r="AI1666" s="3">
        <f>AE1666*Ferez!$D$20</f>
        <v>0.32175903823035712</v>
      </c>
    </row>
    <row r="1667" spans="1:35" x14ac:dyDescent="0.25">
      <c r="A1667" s="4">
        <v>91</v>
      </c>
      <c r="B1667" s="19" t="s">
        <v>3521</v>
      </c>
      <c r="C1667" s="104">
        <v>12</v>
      </c>
      <c r="D1667" s="20" t="s">
        <v>349</v>
      </c>
      <c r="E1667" s="100">
        <v>38487</v>
      </c>
      <c r="F1667" s="100">
        <v>44127</v>
      </c>
      <c r="G1667" s="105">
        <v>15.5</v>
      </c>
      <c r="H1667" s="20" t="s">
        <v>368</v>
      </c>
      <c r="I1667" s="20" t="s">
        <v>372</v>
      </c>
      <c r="J1667" s="13">
        <v>3200</v>
      </c>
      <c r="K1667" t="s">
        <v>110</v>
      </c>
      <c r="L1667" t="s">
        <v>109</v>
      </c>
      <c r="M1667" s="20" t="str">
        <f t="shared" ref="M1667:M1730" si="238">IF(J1668=J1667,"S",IF(J1666=J1667,"S","N"))</f>
        <v>S</v>
      </c>
      <c r="N1667" s="3">
        <v>3.5</v>
      </c>
      <c r="O1667" s="23">
        <f t="shared" ref="O1667:O1730" si="239">IF(M1667="N",N1667,IF(P1667=R1667,N1667,IF(ROUND(3.1139*LN(P1667)-3.7295,2)&gt;=N1667,N1667,ROUND(3.1139*LN(P1667)-3.7295,2))))</f>
        <v>3.5</v>
      </c>
      <c r="P1667" s="3">
        <v>25</v>
      </c>
      <c r="Q1667" s="3">
        <f>VLOOKUP(J1667,Aux_H_adj!$X$2:$Y$922,2,FALSE)</f>
        <v>13.5</v>
      </c>
      <c r="R1667" s="3">
        <f>VLOOKUP(J1667,Aux_H_adj!$X$2:$Z$922,3,FALSE)</f>
        <v>25</v>
      </c>
      <c r="S1667" s="3">
        <f t="shared" si="236"/>
        <v>7.9577471545947667</v>
      </c>
      <c r="T1667" s="3">
        <v>68</v>
      </c>
      <c r="U1667" s="23">
        <f t="shared" ref="U1667:U1730" si="240">IF(M1667="N",T1667,ROUND(1.2191*P1667,2))</f>
        <v>30.48</v>
      </c>
      <c r="V1667" s="3">
        <f t="shared" si="237"/>
        <v>9.7020853308819408</v>
      </c>
      <c r="W1667" s="27">
        <f t="shared" ref="W1667:W1730" si="241">ROUND(PI()*((S1667/100)/2)^2,4)</f>
        <v>5.0000000000000001E-3</v>
      </c>
      <c r="X1667" s="27">
        <f t="shared" ref="X1667:X1730" si="242">ROUND(PI()*((V1667/100)/2)^2,4)</f>
        <v>7.4000000000000003E-3</v>
      </c>
      <c r="Y1667" s="3">
        <f>VLOOKUP(K1667,SSP!$B$2:$D$113,3,FALSE)</f>
        <v>0.34</v>
      </c>
      <c r="Z1667" s="3">
        <f>EXP(Ferez!$B$8+Ferez!$B$9*LN(X1667)+Ferez!$B$10*LN(O1667)+Ferez!$B$11*LN(Y1667))</f>
        <v>4.5003637437113984</v>
      </c>
      <c r="AA1667" s="3">
        <f>EXP(Ferez!$C$8+Ferez!$C$9*LN(Z1667))</f>
        <v>2.2884855765961007</v>
      </c>
      <c r="AB1667" s="3">
        <f>Ferez!$D$8+Ferez!$D$9*Z1667+Ferez!$D$10*AA1667</f>
        <v>0.73982651769982333</v>
      </c>
      <c r="AC1667" s="3">
        <f t="shared" ref="AC1667:AC1730" si="243">Z1667+AA1667+AB1667</f>
        <v>7.528675838007322</v>
      </c>
      <c r="AD1667" s="3">
        <f>AC1667*Ferez!$D$19</f>
        <v>3.764337919003661</v>
      </c>
      <c r="AE1667" s="3">
        <f>(AD1667/1000)*(10000/Ferez!$D$21)</f>
        <v>9.4108447975091519E-2</v>
      </c>
      <c r="AF1667" s="3">
        <f t="shared" ref="AF1667:AF1730" si="244">Z1667+AB1667</f>
        <v>5.2401902614112217</v>
      </c>
      <c r="AG1667" s="3">
        <f>AF1667*Ferez!$D$19</f>
        <v>2.6200951307056108</v>
      </c>
      <c r="AH1667" s="3">
        <f>(AG1667/1000)*(10000/Ferez!$D$21)</f>
        <v>6.5502378267640271E-2</v>
      </c>
      <c r="AI1667" s="3">
        <f>AE1667*Ferez!$D$20</f>
        <v>0.34506430924200221</v>
      </c>
    </row>
    <row r="1668" spans="1:35" x14ac:dyDescent="0.25">
      <c r="A1668" s="4">
        <v>92</v>
      </c>
      <c r="B1668" s="19" t="s">
        <v>3521</v>
      </c>
      <c r="C1668" s="104">
        <v>12</v>
      </c>
      <c r="D1668" s="20" t="s">
        <v>349</v>
      </c>
      <c r="E1668" s="100">
        <v>38487</v>
      </c>
      <c r="F1668" s="100">
        <v>44127</v>
      </c>
      <c r="G1668" s="105">
        <v>15.5</v>
      </c>
      <c r="H1668" s="20" t="s">
        <v>368</v>
      </c>
      <c r="I1668" s="20" t="s">
        <v>373</v>
      </c>
      <c r="J1668" s="13">
        <v>3200</v>
      </c>
      <c r="K1668" t="s">
        <v>110</v>
      </c>
      <c r="L1668" t="s">
        <v>109</v>
      </c>
      <c r="M1668" s="20" t="str">
        <f t="shared" si="238"/>
        <v>S</v>
      </c>
      <c r="N1668" s="3">
        <v>3.5</v>
      </c>
      <c r="O1668" s="23">
        <f t="shared" si="239"/>
        <v>3.5</v>
      </c>
      <c r="P1668" s="3">
        <v>23.8</v>
      </c>
      <c r="Q1668" s="3">
        <f>VLOOKUP(J1668,Aux_H_adj!$X$2:$Y$922,2,FALSE)</f>
        <v>13.5</v>
      </c>
      <c r="R1668" s="3">
        <f>VLOOKUP(J1668,Aux_H_adj!$X$2:$Z$922,3,FALSE)</f>
        <v>25</v>
      </c>
      <c r="S1668" s="3">
        <f t="shared" si="236"/>
        <v>7.5757752911742182</v>
      </c>
      <c r="T1668" s="3">
        <v>68</v>
      </c>
      <c r="U1668" s="23">
        <f t="shared" si="240"/>
        <v>29.01</v>
      </c>
      <c r="V1668" s="3">
        <f t="shared" si="237"/>
        <v>9.2341697981917683</v>
      </c>
      <c r="W1668" s="27">
        <f t="shared" si="241"/>
        <v>4.4999999999999997E-3</v>
      </c>
      <c r="X1668" s="27">
        <f t="shared" si="242"/>
        <v>6.7000000000000002E-3</v>
      </c>
      <c r="Y1668" s="3">
        <f>VLOOKUP(K1668,SSP!$B$2:$D$113,3,FALSE)</f>
        <v>0.34</v>
      </c>
      <c r="Z1668" s="3">
        <f>EXP(Ferez!$B$8+Ferez!$B$9*LN(X1668)+Ferez!$B$10*LN(O1668)+Ferez!$B$11*LN(Y1668))</f>
        <v>4.0970090194555926</v>
      </c>
      <c r="AA1668" s="3">
        <f>EXP(Ferez!$C$8+Ferez!$C$9*LN(Z1668))</f>
        <v>2.1344703466606121</v>
      </c>
      <c r="AB1668" s="3">
        <f>Ferez!$D$8+Ferez!$D$9*Z1668+Ferez!$D$10*AA1668</f>
        <v>0.70348904619415453</v>
      </c>
      <c r="AC1668" s="3">
        <f t="shared" si="243"/>
        <v>6.9349684123103588</v>
      </c>
      <c r="AD1668" s="3">
        <f>AC1668*Ferez!$D$19</f>
        <v>3.4674842061551794</v>
      </c>
      <c r="AE1668" s="3">
        <f>(AD1668/1000)*(10000/Ferez!$D$21)</f>
        <v>8.6687105153879493E-2</v>
      </c>
      <c r="AF1668" s="3">
        <f t="shared" si="244"/>
        <v>4.8004980656497471</v>
      </c>
      <c r="AG1668" s="3">
        <f>AF1668*Ferez!$D$19</f>
        <v>2.4002490328248736</v>
      </c>
      <c r="AH1668" s="3">
        <f>(AG1668/1000)*(10000/Ferez!$D$21)</f>
        <v>6.0006225820621838E-2</v>
      </c>
      <c r="AI1668" s="3">
        <f>AE1668*Ferez!$D$20</f>
        <v>0.31785271889755812</v>
      </c>
    </row>
    <row r="1669" spans="1:35" x14ac:dyDescent="0.25">
      <c r="A1669" s="4">
        <v>93</v>
      </c>
      <c r="B1669" s="19" t="s">
        <v>3521</v>
      </c>
      <c r="C1669" s="104">
        <v>12</v>
      </c>
      <c r="D1669" s="20" t="s">
        <v>349</v>
      </c>
      <c r="E1669" s="100">
        <v>38487</v>
      </c>
      <c r="F1669" s="100">
        <v>44127</v>
      </c>
      <c r="G1669" s="105">
        <v>15.5</v>
      </c>
      <c r="H1669" s="20" t="s">
        <v>368</v>
      </c>
      <c r="I1669" s="20" t="s">
        <v>374</v>
      </c>
      <c r="J1669" s="13">
        <v>3200</v>
      </c>
      <c r="K1669" t="s">
        <v>110</v>
      </c>
      <c r="L1669" t="s">
        <v>109</v>
      </c>
      <c r="M1669" s="20" t="str">
        <f t="shared" si="238"/>
        <v>S</v>
      </c>
      <c r="N1669" s="3">
        <v>3.5</v>
      </c>
      <c r="O1669" s="23">
        <f t="shared" si="239"/>
        <v>3.5</v>
      </c>
      <c r="P1669" s="3">
        <v>22.3</v>
      </c>
      <c r="Q1669" s="3">
        <f>VLOOKUP(J1669,Aux_H_adj!$X$2:$Y$922,2,FALSE)</f>
        <v>13.5</v>
      </c>
      <c r="R1669" s="3">
        <f>VLOOKUP(J1669,Aux_H_adj!$X$2:$Z$922,3,FALSE)</f>
        <v>25</v>
      </c>
      <c r="S1669" s="3">
        <f t="shared" si="236"/>
        <v>7.0983104618985324</v>
      </c>
      <c r="T1669" s="3">
        <v>68</v>
      </c>
      <c r="U1669" s="23">
        <f t="shared" si="240"/>
        <v>27.19</v>
      </c>
      <c r="V1669" s="3">
        <f t="shared" si="237"/>
        <v>8.6548458053372688</v>
      </c>
      <c r="W1669" s="27">
        <f t="shared" si="241"/>
        <v>4.0000000000000001E-3</v>
      </c>
      <c r="X1669" s="27">
        <f t="shared" si="242"/>
        <v>5.8999999999999999E-3</v>
      </c>
      <c r="Y1669" s="3">
        <f>VLOOKUP(K1669,SSP!$B$2:$D$113,3,FALSE)</f>
        <v>0.34</v>
      </c>
      <c r="Z1669" s="3">
        <f>EXP(Ferez!$B$8+Ferez!$B$9*LN(X1669)+Ferez!$B$10*LN(O1669)+Ferez!$B$11*LN(Y1669))</f>
        <v>3.6331614369526877</v>
      </c>
      <c r="AA1669" s="3">
        <f>EXP(Ferez!$C$8+Ferez!$C$9*LN(Z1669))</f>
        <v>1.9524165520358101</v>
      </c>
      <c r="AB1669" s="3">
        <f>Ferez!$D$8+Ferez!$D$9*Z1669+Ferez!$D$10*AA1669</f>
        <v>0.66212783324302249</v>
      </c>
      <c r="AC1669" s="3">
        <f t="shared" si="243"/>
        <v>6.24770582223152</v>
      </c>
      <c r="AD1669" s="3">
        <f>AC1669*Ferez!$D$19</f>
        <v>3.12385291111576</v>
      </c>
      <c r="AE1669" s="3">
        <f>(AD1669/1000)*(10000/Ferez!$D$21)</f>
        <v>7.8096322777893995E-2</v>
      </c>
      <c r="AF1669" s="3">
        <f t="shared" si="244"/>
        <v>4.2952892701957097</v>
      </c>
      <c r="AG1669" s="3">
        <f>AF1669*Ferez!$D$19</f>
        <v>2.1476446350978549</v>
      </c>
      <c r="AH1669" s="3">
        <f>(AG1669/1000)*(10000/Ferez!$D$21)</f>
        <v>5.369111587744637E-2</v>
      </c>
      <c r="AI1669" s="3">
        <f>AE1669*Ferez!$D$20</f>
        <v>0.28635318351894462</v>
      </c>
    </row>
    <row r="1670" spans="1:35" x14ac:dyDescent="0.25">
      <c r="A1670" s="4">
        <v>94</v>
      </c>
      <c r="B1670" s="19" t="s">
        <v>3521</v>
      </c>
      <c r="C1670" s="104">
        <v>12</v>
      </c>
      <c r="D1670" s="20" t="s">
        <v>349</v>
      </c>
      <c r="E1670" s="100">
        <v>38487</v>
      </c>
      <c r="F1670" s="100">
        <v>44127</v>
      </c>
      <c r="G1670" s="105">
        <v>15.5</v>
      </c>
      <c r="H1670" s="20" t="s">
        <v>368</v>
      </c>
      <c r="I1670" s="20" t="s">
        <v>375</v>
      </c>
      <c r="J1670" s="13">
        <v>3200</v>
      </c>
      <c r="K1670" t="s">
        <v>110</v>
      </c>
      <c r="L1670" t="s">
        <v>109</v>
      </c>
      <c r="M1670" s="20" t="str">
        <f t="shared" si="238"/>
        <v>S</v>
      </c>
      <c r="N1670" s="3">
        <v>3.5</v>
      </c>
      <c r="O1670" s="23">
        <f t="shared" si="239"/>
        <v>3.5</v>
      </c>
      <c r="P1670" s="3">
        <v>21.5</v>
      </c>
      <c r="Q1670" s="3">
        <f>VLOOKUP(J1670,Aux_H_adj!$X$2:$Y$922,2,FALSE)</f>
        <v>13.5</v>
      </c>
      <c r="R1670" s="3">
        <f>VLOOKUP(J1670,Aux_H_adj!$X$2:$Z$922,3,FALSE)</f>
        <v>25</v>
      </c>
      <c r="S1670" s="3">
        <f t="shared" si="236"/>
        <v>6.8436625529514998</v>
      </c>
      <c r="T1670" s="3">
        <v>68</v>
      </c>
      <c r="U1670" s="23">
        <f t="shared" si="240"/>
        <v>26.21</v>
      </c>
      <c r="V1670" s="3">
        <f t="shared" si="237"/>
        <v>8.3429021168771538</v>
      </c>
      <c r="W1670" s="27">
        <f t="shared" si="241"/>
        <v>3.7000000000000002E-3</v>
      </c>
      <c r="X1670" s="27">
        <f t="shared" si="242"/>
        <v>5.4999999999999997E-3</v>
      </c>
      <c r="Y1670" s="3">
        <f>VLOOKUP(K1670,SSP!$B$2:$D$113,3,FALSE)</f>
        <v>0.34</v>
      </c>
      <c r="Z1670" s="3">
        <f>EXP(Ferez!$B$8+Ferez!$B$9*LN(X1670)+Ferez!$B$10*LN(O1670)+Ferez!$B$11*LN(Y1670))</f>
        <v>3.3999624122031498</v>
      </c>
      <c r="AA1670" s="3">
        <f>EXP(Ferez!$C$8+Ferez!$C$9*LN(Z1670))</f>
        <v>1.8586426333568082</v>
      </c>
      <c r="AB1670" s="3">
        <f>Ferez!$D$8+Ferez!$D$9*Z1670+Ferez!$D$10*AA1670</f>
        <v>0.64152720847708544</v>
      </c>
      <c r="AC1670" s="3">
        <f t="shared" si="243"/>
        <v>5.9001322540370431</v>
      </c>
      <c r="AD1670" s="3">
        <f>AC1670*Ferez!$D$19</f>
        <v>2.9500661270185216</v>
      </c>
      <c r="AE1670" s="3">
        <f>(AD1670/1000)*(10000/Ferez!$D$21)</f>
        <v>7.3751653175463033E-2</v>
      </c>
      <c r="AF1670" s="3">
        <f t="shared" si="244"/>
        <v>4.0414896206802355</v>
      </c>
      <c r="AG1670" s="3">
        <f>AF1670*Ferez!$D$19</f>
        <v>2.0207448103401178</v>
      </c>
      <c r="AH1670" s="3">
        <f>(AG1670/1000)*(10000/Ferez!$D$21)</f>
        <v>5.0518620258502941E-2</v>
      </c>
      <c r="AI1670" s="3">
        <f>AE1670*Ferez!$D$20</f>
        <v>0.27042272831003111</v>
      </c>
    </row>
    <row r="1671" spans="1:35" x14ac:dyDescent="0.25">
      <c r="A1671" s="4">
        <v>101</v>
      </c>
      <c r="B1671" s="19" t="s">
        <v>3521</v>
      </c>
      <c r="C1671" s="104">
        <v>12</v>
      </c>
      <c r="D1671" s="20" t="s">
        <v>376</v>
      </c>
      <c r="E1671" s="100">
        <v>38487</v>
      </c>
      <c r="F1671" s="100">
        <v>44127</v>
      </c>
      <c r="G1671" s="105">
        <v>15.5</v>
      </c>
      <c r="H1671" s="20" t="s">
        <v>386</v>
      </c>
      <c r="I1671" s="20" t="s">
        <v>387</v>
      </c>
      <c r="J1671" s="13">
        <v>1836</v>
      </c>
      <c r="K1671" t="s">
        <v>8</v>
      </c>
      <c r="L1671" t="s">
        <v>120</v>
      </c>
      <c r="M1671" s="20" t="str">
        <f t="shared" si="238"/>
        <v>N</v>
      </c>
      <c r="N1671" s="3">
        <v>6</v>
      </c>
      <c r="O1671" s="23">
        <f t="shared" si="239"/>
        <v>6</v>
      </c>
      <c r="P1671" s="3">
        <v>24.3</v>
      </c>
      <c r="Q1671" s="3">
        <f>VLOOKUP(J1671,Aux_H_adj!$X$2:$Y$922,2,FALSE)</f>
        <v>24.3</v>
      </c>
      <c r="R1671" s="3">
        <f>VLOOKUP(J1671,Aux_H_adj!$X$2:$Z$922,3,FALSE)</f>
        <v>24.3</v>
      </c>
      <c r="S1671" s="3">
        <f t="shared" si="236"/>
        <v>7.7349302342661135</v>
      </c>
      <c r="T1671" s="3">
        <v>34</v>
      </c>
      <c r="U1671" s="23">
        <f t="shared" si="240"/>
        <v>34</v>
      </c>
      <c r="V1671" s="3">
        <f t="shared" si="237"/>
        <v>10.822536130248883</v>
      </c>
      <c r="W1671" s="27">
        <f t="shared" si="241"/>
        <v>4.7000000000000002E-3</v>
      </c>
      <c r="X1671" s="27">
        <f t="shared" si="242"/>
        <v>9.1999999999999998E-3</v>
      </c>
      <c r="Y1671" s="3">
        <f>VLOOKUP(K1671,SSP!$B$2:$D$113,3,FALSE)</f>
        <v>0.62000000000000022</v>
      </c>
      <c r="Z1671" s="3">
        <f>EXP(Ferez!$B$8+Ferez!$B$9*LN(X1671)+Ferez!$B$10*LN(O1671)+Ferez!$B$11*LN(Y1671))</f>
        <v>17.154145554538765</v>
      </c>
      <c r="AA1671" s="3">
        <f>EXP(Ferez!$C$8+Ferez!$C$9*LN(Z1671))</f>
        <v>6.1762217341989167</v>
      </c>
      <c r="AB1671" s="3">
        <f>Ferez!$D$8+Ferez!$D$9*Z1671+Ferez!$D$10*AA1671</f>
        <v>1.9611676067411827</v>
      </c>
      <c r="AC1671" s="3">
        <f t="shared" si="243"/>
        <v>25.291534895478865</v>
      </c>
      <c r="AD1671" s="3">
        <f>AC1671*Ferez!$D$19</f>
        <v>12.645767447739432</v>
      </c>
      <c r="AE1671" s="3">
        <f>(AD1671/1000)*(10000/Ferez!$D$21)</f>
        <v>0.31614418619348583</v>
      </c>
      <c r="AF1671" s="3">
        <f t="shared" si="244"/>
        <v>19.115313161279946</v>
      </c>
      <c r="AG1671" s="3">
        <f>AF1671*Ferez!$D$19</f>
        <v>9.5576565806399731</v>
      </c>
      <c r="AH1671" s="3">
        <f>(AG1671/1000)*(10000/Ferez!$D$21)</f>
        <v>0.23894141451599932</v>
      </c>
      <c r="AI1671" s="3">
        <f>AE1671*Ferez!$D$20</f>
        <v>1.1591953493761147</v>
      </c>
    </row>
    <row r="1672" spans="1:35" x14ac:dyDescent="0.25">
      <c r="A1672" s="4">
        <v>99</v>
      </c>
      <c r="B1672" s="19" t="s">
        <v>3521</v>
      </c>
      <c r="C1672" s="104">
        <v>12</v>
      </c>
      <c r="D1672" s="20" t="s">
        <v>376</v>
      </c>
      <c r="E1672" s="100">
        <v>38487</v>
      </c>
      <c r="F1672" s="100">
        <v>44127</v>
      </c>
      <c r="G1672" s="105">
        <v>15.5</v>
      </c>
      <c r="H1672" s="20" t="s">
        <v>383</v>
      </c>
      <c r="I1672" s="20" t="s">
        <v>384</v>
      </c>
      <c r="J1672" s="13">
        <v>1837</v>
      </c>
      <c r="K1672" t="s">
        <v>173</v>
      </c>
      <c r="L1672" t="s">
        <v>172</v>
      </c>
      <c r="M1672" s="20" t="str">
        <f t="shared" si="238"/>
        <v>S</v>
      </c>
      <c r="N1672" s="3">
        <v>5.3</v>
      </c>
      <c r="O1672" s="23">
        <f t="shared" si="239"/>
        <v>5.3</v>
      </c>
      <c r="P1672" s="3">
        <v>37.6</v>
      </c>
      <c r="Q1672" s="3">
        <f>VLOOKUP(J1672,Aux_H_adj!$X$2:$Y$922,2,FALSE)</f>
        <v>19</v>
      </c>
      <c r="R1672" s="3">
        <f>VLOOKUP(J1672,Aux_H_adj!$X$2:$Z$922,3,FALSE)</f>
        <v>37.6</v>
      </c>
      <c r="S1672" s="3">
        <f t="shared" si="236"/>
        <v>11.968451720510529</v>
      </c>
      <c r="T1672" s="3">
        <v>37.6</v>
      </c>
      <c r="U1672" s="23">
        <f t="shared" si="240"/>
        <v>45.84</v>
      </c>
      <c r="V1672" s="3">
        <f t="shared" si="237"/>
        <v>14.591325182664965</v>
      </c>
      <c r="W1672" s="27">
        <f t="shared" si="241"/>
        <v>1.1299999999999999E-2</v>
      </c>
      <c r="X1672" s="27">
        <f t="shared" si="242"/>
        <v>1.67E-2</v>
      </c>
      <c r="Y1672" s="3">
        <f>VLOOKUP(K1672,SSP!$B$2:$D$113,3,FALSE)</f>
        <v>0.47999999999999932</v>
      </c>
      <c r="Z1672" s="3">
        <f>EXP(Ferez!$B$8+Ferez!$B$9*LN(X1672)+Ferez!$B$10*LN(O1672)+Ferez!$B$11*LN(Y1672))</f>
        <v>20.588393368846202</v>
      </c>
      <c r="AA1672" s="3">
        <f>EXP(Ferez!$C$8+Ferez!$C$9*LN(Z1672))</f>
        <v>7.0717434973305213</v>
      </c>
      <c r="AB1672" s="3">
        <f>Ferez!$D$8+Ferez!$D$9*Z1672+Ferez!$D$10*AA1672</f>
        <v>2.3064025439619336</v>
      </c>
      <c r="AC1672" s="3">
        <f t="shared" si="243"/>
        <v>29.966539410138655</v>
      </c>
      <c r="AD1672" s="3">
        <f>AC1672*Ferez!$D$19</f>
        <v>14.983269705069327</v>
      </c>
      <c r="AE1672" s="3">
        <f>(AD1672/1000)*(10000/Ferez!$D$21)</f>
        <v>0.37458174262673322</v>
      </c>
      <c r="AF1672" s="3">
        <f t="shared" si="244"/>
        <v>22.894795912808135</v>
      </c>
      <c r="AG1672" s="3">
        <f>AF1672*Ferez!$D$19</f>
        <v>11.447397956404068</v>
      </c>
      <c r="AH1672" s="3">
        <f>(AG1672/1000)*(10000/Ferez!$D$21)</f>
        <v>0.28618494891010166</v>
      </c>
      <c r="AI1672" s="3">
        <f>AE1672*Ferez!$D$20</f>
        <v>1.373466389631355</v>
      </c>
    </row>
    <row r="1673" spans="1:35" x14ac:dyDescent="0.25">
      <c r="A1673" s="4">
        <v>100</v>
      </c>
      <c r="B1673" s="19" t="s">
        <v>3521</v>
      </c>
      <c r="C1673" s="104">
        <v>12</v>
      </c>
      <c r="D1673" s="20" t="s">
        <v>376</v>
      </c>
      <c r="E1673" s="100">
        <v>38487</v>
      </c>
      <c r="F1673" s="100">
        <v>44127</v>
      </c>
      <c r="G1673" s="105">
        <v>15.5</v>
      </c>
      <c r="H1673" s="20" t="s">
        <v>383</v>
      </c>
      <c r="I1673" s="20" t="s">
        <v>385</v>
      </c>
      <c r="J1673" s="13">
        <v>1837</v>
      </c>
      <c r="K1673" t="s">
        <v>173</v>
      </c>
      <c r="L1673" t="s">
        <v>172</v>
      </c>
      <c r="M1673" s="20" t="str">
        <f t="shared" si="238"/>
        <v>S</v>
      </c>
      <c r="N1673" s="3">
        <v>5.3</v>
      </c>
      <c r="O1673" s="23">
        <f t="shared" si="239"/>
        <v>5.3</v>
      </c>
      <c r="P1673" s="3">
        <v>19</v>
      </c>
      <c r="Q1673" s="3">
        <f>VLOOKUP(J1673,Aux_H_adj!$X$2:$Y$922,2,FALSE)</f>
        <v>19</v>
      </c>
      <c r="R1673" s="3">
        <f>VLOOKUP(J1673,Aux_H_adj!$X$2:$Z$922,3,FALSE)</f>
        <v>37.6</v>
      </c>
      <c r="S1673" s="3">
        <f t="shared" si="236"/>
        <v>6.0478878374920226</v>
      </c>
      <c r="T1673" s="3">
        <v>37.6</v>
      </c>
      <c r="U1673" s="23">
        <f t="shared" si="240"/>
        <v>23.16</v>
      </c>
      <c r="V1673" s="3">
        <f t="shared" si="237"/>
        <v>7.3720569640165925</v>
      </c>
      <c r="W1673" s="27">
        <f t="shared" si="241"/>
        <v>2.8999999999999998E-3</v>
      </c>
      <c r="X1673" s="27">
        <f t="shared" si="242"/>
        <v>4.3E-3</v>
      </c>
      <c r="Y1673" s="3">
        <f>VLOOKUP(K1673,SSP!$B$2:$D$113,3,FALSE)</f>
        <v>0.47999999999999932</v>
      </c>
      <c r="Z1673" s="3">
        <f>EXP(Ferez!$B$8+Ferez!$B$9*LN(X1673)+Ferez!$B$10*LN(O1673)+Ferez!$B$11*LN(Y1673))</f>
        <v>5.7123977260933767</v>
      </c>
      <c r="AA1673" s="3">
        <f>EXP(Ferez!$C$8+Ferez!$C$9*LN(Z1673))</f>
        <v>2.7314585923012937</v>
      </c>
      <c r="AB1673" s="3">
        <f>Ferez!$D$8+Ferez!$D$9*Z1673+Ferez!$D$10*AA1673</f>
        <v>0.85072568445852859</v>
      </c>
      <c r="AC1673" s="3">
        <f t="shared" si="243"/>
        <v>9.2945820028531987</v>
      </c>
      <c r="AD1673" s="3">
        <f>AC1673*Ferez!$D$19</f>
        <v>4.6472910014265993</v>
      </c>
      <c r="AE1673" s="3">
        <f>(AD1673/1000)*(10000/Ferez!$D$21)</f>
        <v>0.116182275035665</v>
      </c>
      <c r="AF1673" s="3">
        <f t="shared" si="244"/>
        <v>6.5631234105519054</v>
      </c>
      <c r="AG1673" s="3">
        <f>AF1673*Ferez!$D$19</f>
        <v>3.2815617052759527</v>
      </c>
      <c r="AH1673" s="3">
        <f>(AG1673/1000)*(10000/Ferez!$D$21)</f>
        <v>8.2039042631898818E-2</v>
      </c>
      <c r="AI1673" s="3">
        <f>AE1673*Ferez!$D$20</f>
        <v>0.42600167513077164</v>
      </c>
    </row>
    <row r="1674" spans="1:35" x14ac:dyDescent="0.25">
      <c r="A1674" s="4">
        <v>96</v>
      </c>
      <c r="B1674" s="19" t="s">
        <v>3521</v>
      </c>
      <c r="C1674" s="104">
        <v>12</v>
      </c>
      <c r="D1674" s="20" t="s">
        <v>376</v>
      </c>
      <c r="E1674" s="100">
        <v>38487</v>
      </c>
      <c r="F1674" s="100">
        <v>44127</v>
      </c>
      <c r="G1674" s="105">
        <v>15.5</v>
      </c>
      <c r="H1674" s="20" t="s">
        <v>379</v>
      </c>
      <c r="I1674" s="20" t="s">
        <v>380</v>
      </c>
      <c r="J1674" s="13">
        <v>1838</v>
      </c>
      <c r="K1674" t="s">
        <v>7</v>
      </c>
      <c r="L1674" t="s">
        <v>193</v>
      </c>
      <c r="M1674" s="20" t="str">
        <f t="shared" si="238"/>
        <v>S</v>
      </c>
      <c r="N1674" s="3">
        <v>7</v>
      </c>
      <c r="O1674" s="23">
        <f t="shared" si="239"/>
        <v>7</v>
      </c>
      <c r="P1674" s="3">
        <v>37.6</v>
      </c>
      <c r="Q1674" s="3">
        <f>VLOOKUP(J1674,Aux_H_adj!$X$2:$Y$922,2,FALSE)</f>
        <v>21.5</v>
      </c>
      <c r="R1674" s="3">
        <f>VLOOKUP(J1674,Aux_H_adj!$X$2:$Z$922,3,FALSE)</f>
        <v>37.6</v>
      </c>
      <c r="S1674" s="3">
        <f t="shared" si="236"/>
        <v>11.968451720510529</v>
      </c>
      <c r="T1674" s="3">
        <v>68.900000000000006</v>
      </c>
      <c r="U1674" s="23">
        <f t="shared" si="240"/>
        <v>45.84</v>
      </c>
      <c r="V1674" s="3">
        <f t="shared" si="237"/>
        <v>14.591325182664965</v>
      </c>
      <c r="W1674" s="27">
        <f t="shared" si="241"/>
        <v>1.1299999999999999E-2</v>
      </c>
      <c r="X1674" s="27">
        <f t="shared" si="242"/>
        <v>1.67E-2</v>
      </c>
      <c r="Y1674" s="3">
        <f>VLOOKUP(K1674,SSP!$B$2:$D$113,3,FALSE)</f>
        <v>0.57999999999999996</v>
      </c>
      <c r="Z1674" s="3">
        <f>EXP(Ferez!$B$8+Ferez!$B$9*LN(X1674)+Ferez!$B$10*LN(O1674)+Ferez!$B$11*LN(Y1674))</f>
        <v>32.643857522533743</v>
      </c>
      <c r="AA1674" s="3">
        <f>EXP(Ferez!$C$8+Ferez!$C$9*LN(Z1674))</f>
        <v>9.9552764480853728</v>
      </c>
      <c r="AB1674" s="3">
        <f>Ferez!$D$8+Ferez!$D$9*Z1674+Ferez!$D$10*AA1674</f>
        <v>3.5407269784929545</v>
      </c>
      <c r="AC1674" s="3">
        <f t="shared" si="243"/>
        <v>46.139860949112069</v>
      </c>
      <c r="AD1674" s="3">
        <f>AC1674*Ferez!$D$19</f>
        <v>23.069930474556035</v>
      </c>
      <c r="AE1674" s="3">
        <f>(AD1674/1000)*(10000/Ferez!$D$21)</f>
        <v>0.57674826186390094</v>
      </c>
      <c r="AF1674" s="3">
        <f t="shared" si="244"/>
        <v>36.184584501026698</v>
      </c>
      <c r="AG1674" s="3">
        <f>AF1674*Ferez!$D$19</f>
        <v>18.092292250513349</v>
      </c>
      <c r="AH1674" s="3">
        <f>(AG1674/1000)*(10000/Ferez!$D$21)</f>
        <v>0.45230730626283372</v>
      </c>
      <c r="AI1674" s="3">
        <f>AE1674*Ferez!$D$20</f>
        <v>2.1147436268343034</v>
      </c>
    </row>
    <row r="1675" spans="1:35" x14ac:dyDescent="0.25">
      <c r="A1675" s="4">
        <v>97</v>
      </c>
      <c r="B1675" s="19" t="s">
        <v>3521</v>
      </c>
      <c r="C1675" s="104">
        <v>12</v>
      </c>
      <c r="D1675" s="20" t="s">
        <v>376</v>
      </c>
      <c r="E1675" s="100">
        <v>38487</v>
      </c>
      <c r="F1675" s="100">
        <v>44127</v>
      </c>
      <c r="G1675" s="105">
        <v>15.5</v>
      </c>
      <c r="H1675" s="20" t="s">
        <v>379</v>
      </c>
      <c r="I1675" s="20" t="s">
        <v>381</v>
      </c>
      <c r="J1675" s="13">
        <v>1838</v>
      </c>
      <c r="K1675" t="s">
        <v>7</v>
      </c>
      <c r="L1675" t="s">
        <v>193</v>
      </c>
      <c r="M1675" s="20" t="str">
        <f t="shared" si="238"/>
        <v>S</v>
      </c>
      <c r="N1675" s="3">
        <v>7</v>
      </c>
      <c r="O1675" s="23">
        <f t="shared" si="239"/>
        <v>6.29</v>
      </c>
      <c r="P1675" s="3">
        <v>25</v>
      </c>
      <c r="Q1675" s="3">
        <f>VLOOKUP(J1675,Aux_H_adj!$X$2:$Y$922,2,FALSE)</f>
        <v>21.5</v>
      </c>
      <c r="R1675" s="3">
        <f>VLOOKUP(J1675,Aux_H_adj!$X$2:$Z$922,3,FALSE)</f>
        <v>37.6</v>
      </c>
      <c r="S1675" s="3">
        <f t="shared" si="236"/>
        <v>7.9577471545947667</v>
      </c>
      <c r="T1675" s="3">
        <v>68.900000000000006</v>
      </c>
      <c r="U1675" s="23">
        <f t="shared" si="240"/>
        <v>30.48</v>
      </c>
      <c r="V1675" s="3">
        <f t="shared" si="237"/>
        <v>9.7020853308819408</v>
      </c>
      <c r="W1675" s="27">
        <f t="shared" si="241"/>
        <v>5.0000000000000001E-3</v>
      </c>
      <c r="X1675" s="27">
        <f t="shared" si="242"/>
        <v>7.4000000000000003E-3</v>
      </c>
      <c r="Y1675" s="3">
        <f>VLOOKUP(K1675,SSP!$B$2:$D$113,3,FALSE)</f>
        <v>0.57999999999999996</v>
      </c>
      <c r="Z1675" s="3">
        <f>EXP(Ferez!$B$8+Ferez!$B$9*LN(X1675)+Ferez!$B$10*LN(O1675)+Ferez!$B$11*LN(Y1675))</f>
        <v>13.649659451705517</v>
      </c>
      <c r="AA1675" s="3">
        <f>EXP(Ferez!$C$8+Ferez!$C$9*LN(Z1675))</f>
        <v>5.2129598378478219</v>
      </c>
      <c r="AB1675" s="3">
        <f>Ferez!$D$8+Ferez!$D$9*Z1675+Ferez!$D$10*AA1675</f>
        <v>1.6131332119350565</v>
      </c>
      <c r="AC1675" s="3">
        <f t="shared" si="243"/>
        <v>20.475752501488397</v>
      </c>
      <c r="AD1675" s="3">
        <f>AC1675*Ferez!$D$19</f>
        <v>10.237876250744199</v>
      </c>
      <c r="AE1675" s="3">
        <f>(AD1675/1000)*(10000/Ferez!$D$21)</f>
        <v>0.25594690626860495</v>
      </c>
      <c r="AF1675" s="3">
        <f t="shared" si="244"/>
        <v>15.262792663640575</v>
      </c>
      <c r="AG1675" s="3">
        <f>AF1675*Ferez!$D$19</f>
        <v>7.6313963318202873</v>
      </c>
      <c r="AH1675" s="3">
        <f>(AG1675/1000)*(10000/Ferez!$D$21)</f>
        <v>0.19078490829550718</v>
      </c>
      <c r="AI1675" s="3">
        <f>AE1675*Ferez!$D$20</f>
        <v>0.93847198965155143</v>
      </c>
    </row>
    <row r="1676" spans="1:35" x14ac:dyDescent="0.25">
      <c r="A1676" s="4">
        <v>98</v>
      </c>
      <c r="B1676" s="19" t="s">
        <v>3521</v>
      </c>
      <c r="C1676" s="104">
        <v>12</v>
      </c>
      <c r="D1676" s="20" t="s">
        <v>376</v>
      </c>
      <c r="E1676" s="100">
        <v>38487</v>
      </c>
      <c r="F1676" s="100">
        <v>44127</v>
      </c>
      <c r="G1676" s="105">
        <v>15.5</v>
      </c>
      <c r="H1676" s="20" t="s">
        <v>379</v>
      </c>
      <c r="I1676" s="20" t="s">
        <v>382</v>
      </c>
      <c r="J1676" s="13">
        <v>1838</v>
      </c>
      <c r="K1676" t="s">
        <v>7</v>
      </c>
      <c r="L1676" t="s">
        <v>193</v>
      </c>
      <c r="M1676" s="20" t="str">
        <f t="shared" si="238"/>
        <v>S</v>
      </c>
      <c r="N1676" s="3">
        <v>7</v>
      </c>
      <c r="O1676" s="23">
        <f t="shared" si="239"/>
        <v>5.82</v>
      </c>
      <c r="P1676" s="3">
        <v>21.5</v>
      </c>
      <c r="Q1676" s="3">
        <f>VLOOKUP(J1676,Aux_H_adj!$X$2:$Y$922,2,FALSE)</f>
        <v>21.5</v>
      </c>
      <c r="R1676" s="3">
        <f>VLOOKUP(J1676,Aux_H_adj!$X$2:$Z$922,3,FALSE)</f>
        <v>37.6</v>
      </c>
      <c r="S1676" s="3">
        <f t="shared" si="236"/>
        <v>6.8436625529514998</v>
      </c>
      <c r="T1676" s="3">
        <v>68.900000000000006</v>
      </c>
      <c r="U1676" s="23">
        <f t="shared" si="240"/>
        <v>26.21</v>
      </c>
      <c r="V1676" s="3">
        <f t="shared" si="237"/>
        <v>8.3429021168771538</v>
      </c>
      <c r="W1676" s="27">
        <f t="shared" si="241"/>
        <v>3.7000000000000002E-3</v>
      </c>
      <c r="X1676" s="27">
        <f t="shared" si="242"/>
        <v>5.4999999999999997E-3</v>
      </c>
      <c r="Y1676" s="3">
        <f>VLOOKUP(K1676,SSP!$B$2:$D$113,3,FALSE)</f>
        <v>0.57999999999999996</v>
      </c>
      <c r="Z1676" s="3">
        <f>EXP(Ferez!$B$8+Ferez!$B$9*LN(X1676)+Ferez!$B$10*LN(O1676)+Ferez!$B$11*LN(Y1676))</f>
        <v>9.5701816416987882</v>
      </c>
      <c r="AA1676" s="3">
        <f>EXP(Ferez!$C$8+Ferez!$C$9*LN(Z1676))</f>
        <v>4.0056351698125674</v>
      </c>
      <c r="AB1676" s="3">
        <f>Ferez!$D$8+Ferez!$D$9*Z1676+Ferez!$D$10*AA1676</f>
        <v>1.2154121794041284</v>
      </c>
      <c r="AC1676" s="3">
        <f t="shared" si="243"/>
        <v>14.791228990915483</v>
      </c>
      <c r="AD1676" s="3">
        <f>AC1676*Ferez!$D$19</f>
        <v>7.3956144954577416</v>
      </c>
      <c r="AE1676" s="3">
        <f>(AD1676/1000)*(10000/Ferez!$D$21)</f>
        <v>0.18489036238644355</v>
      </c>
      <c r="AF1676" s="3">
        <f t="shared" si="244"/>
        <v>10.785593821102916</v>
      </c>
      <c r="AG1676" s="3">
        <f>AF1676*Ferez!$D$19</f>
        <v>5.3927969105514579</v>
      </c>
      <c r="AH1676" s="3">
        <f>(AG1676/1000)*(10000/Ferez!$D$21)</f>
        <v>0.13481992276378646</v>
      </c>
      <c r="AI1676" s="3">
        <f>AE1676*Ferez!$D$20</f>
        <v>0.67793132875029294</v>
      </c>
    </row>
    <row r="1677" spans="1:35" x14ac:dyDescent="0.25">
      <c r="A1677" s="4">
        <v>95</v>
      </c>
      <c r="B1677" s="19" t="s">
        <v>3521</v>
      </c>
      <c r="C1677" s="104">
        <v>12</v>
      </c>
      <c r="D1677" s="20" t="s">
        <v>376</v>
      </c>
      <c r="E1677" s="100">
        <v>38487</v>
      </c>
      <c r="F1677" s="100">
        <v>44127</v>
      </c>
      <c r="G1677" s="105">
        <v>15.5</v>
      </c>
      <c r="H1677" s="20" t="s">
        <v>377</v>
      </c>
      <c r="I1677" s="20" t="s">
        <v>378</v>
      </c>
      <c r="J1677" s="13">
        <v>1839</v>
      </c>
      <c r="K1677" t="s">
        <v>144</v>
      </c>
      <c r="L1677" t="s">
        <v>143</v>
      </c>
      <c r="M1677" s="20" t="str">
        <f t="shared" si="238"/>
        <v>N</v>
      </c>
      <c r="N1677" s="3">
        <v>7.5</v>
      </c>
      <c r="O1677" s="23">
        <f t="shared" si="239"/>
        <v>7.5</v>
      </c>
      <c r="P1677" s="3">
        <v>49</v>
      </c>
      <c r="Q1677" s="3">
        <f>VLOOKUP(J1677,Aux_H_adj!$X$2:$Y$922,2,FALSE)</f>
        <v>49</v>
      </c>
      <c r="R1677" s="3">
        <f>VLOOKUP(J1677,Aux_H_adj!$X$2:$Z$922,3,FALSE)</f>
        <v>49</v>
      </c>
      <c r="S1677" s="3">
        <f t="shared" si="236"/>
        <v>15.597184423005743</v>
      </c>
      <c r="T1677" s="3">
        <v>58</v>
      </c>
      <c r="U1677" s="23">
        <f t="shared" si="240"/>
        <v>58</v>
      </c>
      <c r="V1677" s="3">
        <f t="shared" si="237"/>
        <v>18.461973398659861</v>
      </c>
      <c r="W1677" s="27">
        <f t="shared" si="241"/>
        <v>1.9099999999999999E-2</v>
      </c>
      <c r="X1677" s="27">
        <f t="shared" si="242"/>
        <v>2.6800000000000001E-2</v>
      </c>
      <c r="Y1677" s="3">
        <f>VLOOKUP(K1677,SSP!$B$2:$D$113,3,FALSE)</f>
        <v>0.84999999999999976</v>
      </c>
      <c r="Z1677" s="3">
        <f>EXP(Ferez!$B$8+Ferez!$B$9*LN(X1677)+Ferez!$B$10*LN(O1677)+Ferez!$B$11*LN(Y1677))</f>
        <v>80.611275841663527</v>
      </c>
      <c r="AA1677" s="3">
        <f>EXP(Ferez!$C$8+Ferez!$C$9*LN(Z1677))</f>
        <v>19.469129457982838</v>
      </c>
      <c r="AB1677" s="3">
        <f>Ferez!$D$8+Ferez!$D$9*Z1677+Ferez!$D$10*AA1677</f>
        <v>8.6209146994157493</v>
      </c>
      <c r="AC1677" s="3">
        <f t="shared" si="243"/>
        <v>108.70131999906212</v>
      </c>
      <c r="AD1677" s="3">
        <f>AC1677*Ferez!$D$19</f>
        <v>54.350659999531061</v>
      </c>
      <c r="AE1677" s="3">
        <f>(AD1677/1000)*(10000/Ferez!$D$21)</f>
        <v>1.3587664999882765</v>
      </c>
      <c r="AF1677" s="3">
        <f t="shared" si="244"/>
        <v>89.232190541079277</v>
      </c>
      <c r="AG1677" s="3">
        <f>AF1677*Ferez!$D$19</f>
        <v>44.616095270539638</v>
      </c>
      <c r="AH1677" s="3">
        <f>(AG1677/1000)*(10000/Ferez!$D$21)</f>
        <v>1.115402381763491</v>
      </c>
      <c r="AI1677" s="3">
        <f>AE1677*Ferez!$D$20</f>
        <v>4.9821438332903467</v>
      </c>
    </row>
    <row r="1678" spans="1:35" x14ac:dyDescent="0.25">
      <c r="A1678" s="4">
        <v>102</v>
      </c>
      <c r="B1678" s="19" t="s">
        <v>3521</v>
      </c>
      <c r="C1678" s="104">
        <v>12</v>
      </c>
      <c r="D1678" s="20" t="s">
        <v>376</v>
      </c>
      <c r="E1678" s="100">
        <v>38487</v>
      </c>
      <c r="F1678" s="100">
        <v>44127</v>
      </c>
      <c r="G1678" s="105">
        <v>15.5</v>
      </c>
      <c r="H1678" s="20" t="s">
        <v>388</v>
      </c>
      <c r="I1678" s="20" t="s">
        <v>389</v>
      </c>
      <c r="J1678" s="13">
        <v>3074</v>
      </c>
      <c r="K1678" t="s">
        <v>110</v>
      </c>
      <c r="L1678" t="s">
        <v>109</v>
      </c>
      <c r="M1678" s="20" t="str">
        <f t="shared" si="238"/>
        <v>S</v>
      </c>
      <c r="N1678" s="3">
        <v>4</v>
      </c>
      <c r="O1678" s="23">
        <f t="shared" si="239"/>
        <v>2.33</v>
      </c>
      <c r="P1678" s="3">
        <v>7</v>
      </c>
      <c r="Q1678" s="3">
        <f>VLOOKUP(J1678,Aux_H_adj!$X$2:$Y$922,2,FALSE)</f>
        <v>5.5</v>
      </c>
      <c r="R1678" s="3">
        <f>VLOOKUP(J1678,Aux_H_adj!$X$2:$Z$922,3,FALSE)</f>
        <v>7.8</v>
      </c>
      <c r="S1678" s="3">
        <f t="shared" si="236"/>
        <v>2.228169203286535</v>
      </c>
      <c r="T1678" s="3">
        <v>16.100000000000001</v>
      </c>
      <c r="U1678" s="23">
        <f t="shared" si="240"/>
        <v>8.5299999999999994</v>
      </c>
      <c r="V1678" s="3">
        <f t="shared" si="237"/>
        <v>2.7151833291477345</v>
      </c>
      <c r="W1678" s="27">
        <f t="shared" si="241"/>
        <v>4.0000000000000002E-4</v>
      </c>
      <c r="X1678" s="27">
        <f t="shared" si="242"/>
        <v>5.9999999999999995E-4</v>
      </c>
      <c r="Y1678" s="3">
        <f>VLOOKUP(K1678,SSP!$B$2:$D$113,3,FALSE)</f>
        <v>0.34</v>
      </c>
      <c r="Z1678" s="3">
        <f>EXP(Ferez!$B$8+Ferez!$B$9*LN(X1678)+Ferez!$B$10*LN(O1678)+Ferez!$B$11*LN(Y1678))</f>
        <v>0.28336005836696387</v>
      </c>
      <c r="AA1678" s="3">
        <f>EXP(Ferez!$C$8+Ferez!$C$9*LN(Z1678))</f>
        <v>0.29410996589334149</v>
      </c>
      <c r="AB1678" s="3">
        <f>Ferez!$D$8+Ferez!$D$9*Z1678+Ferez!$D$10*AA1678</f>
        <v>0.39304795952039634</v>
      </c>
      <c r="AC1678" s="3">
        <f t="shared" si="243"/>
        <v>0.97051798378070164</v>
      </c>
      <c r="AD1678" s="3">
        <f>AC1678*Ferez!$D$19</f>
        <v>0.48525899189035082</v>
      </c>
      <c r="AE1678" s="3">
        <f>(AD1678/1000)*(10000/Ferez!$D$21)</f>
        <v>1.2131474797258769E-2</v>
      </c>
      <c r="AF1678" s="3">
        <f t="shared" si="244"/>
        <v>0.67640801788736016</v>
      </c>
      <c r="AG1678" s="3">
        <f>AF1678*Ferez!$D$19</f>
        <v>0.33820400894368008</v>
      </c>
      <c r="AH1678" s="3">
        <f>(AG1678/1000)*(10000/Ferez!$D$21)</f>
        <v>8.4551002235920027E-3</v>
      </c>
      <c r="AI1678" s="3">
        <f>AE1678*Ferez!$D$20</f>
        <v>4.4482074256615482E-2</v>
      </c>
    </row>
    <row r="1679" spans="1:35" x14ac:dyDescent="0.25">
      <c r="A1679" s="4">
        <v>103</v>
      </c>
      <c r="B1679" s="19" t="s">
        <v>3521</v>
      </c>
      <c r="C1679" s="104">
        <v>12</v>
      </c>
      <c r="D1679" s="20" t="s">
        <v>376</v>
      </c>
      <c r="E1679" s="100">
        <v>38487</v>
      </c>
      <c r="F1679" s="100">
        <v>44127</v>
      </c>
      <c r="G1679" s="105">
        <v>15.5</v>
      </c>
      <c r="H1679" s="20" t="s">
        <v>388</v>
      </c>
      <c r="I1679" s="20" t="s">
        <v>390</v>
      </c>
      <c r="J1679" s="13">
        <v>3074</v>
      </c>
      <c r="K1679" t="s">
        <v>110</v>
      </c>
      <c r="L1679" t="s">
        <v>109</v>
      </c>
      <c r="M1679" s="20" t="str">
        <f t="shared" si="238"/>
        <v>S</v>
      </c>
      <c r="N1679" s="3">
        <v>4</v>
      </c>
      <c r="O1679" s="23">
        <f t="shared" si="239"/>
        <v>4</v>
      </c>
      <c r="P1679" s="3">
        <v>7.8</v>
      </c>
      <c r="Q1679" s="3">
        <f>VLOOKUP(J1679,Aux_H_adj!$X$2:$Y$922,2,FALSE)</f>
        <v>5.5</v>
      </c>
      <c r="R1679" s="3">
        <f>VLOOKUP(J1679,Aux_H_adj!$X$2:$Z$922,3,FALSE)</f>
        <v>7.8</v>
      </c>
      <c r="S1679" s="3">
        <f t="shared" si="236"/>
        <v>2.4828171122335672</v>
      </c>
      <c r="T1679" s="3">
        <v>16.100000000000001</v>
      </c>
      <c r="U1679" s="23">
        <f t="shared" si="240"/>
        <v>9.51</v>
      </c>
      <c r="V1679" s="3">
        <f t="shared" si="237"/>
        <v>3.0271270176078495</v>
      </c>
      <c r="W1679" s="27">
        <f t="shared" si="241"/>
        <v>5.0000000000000001E-4</v>
      </c>
      <c r="X1679" s="27">
        <f t="shared" si="242"/>
        <v>6.9999999999999999E-4</v>
      </c>
      <c r="Y1679" s="3">
        <f>VLOOKUP(K1679,SSP!$B$2:$D$113,3,FALSE)</f>
        <v>0.34</v>
      </c>
      <c r="Z1679" s="3">
        <f>EXP(Ferez!$B$8+Ferez!$B$9*LN(X1679)+Ferez!$B$10*LN(O1679)+Ferez!$B$11*LN(Y1679))</f>
        <v>0.55113787216636989</v>
      </c>
      <c r="AA1679" s="3">
        <f>EXP(Ferez!$C$8+Ferez!$C$9*LN(Z1679))</f>
        <v>0.4818156657822717</v>
      </c>
      <c r="AB1679" s="3">
        <f>Ferez!$D$8+Ferez!$D$9*Z1679+Ferez!$D$10*AA1679</f>
        <v>0.40980332295143773</v>
      </c>
      <c r="AC1679" s="3">
        <f t="shared" si="243"/>
        <v>1.4427568609000794</v>
      </c>
      <c r="AD1679" s="3">
        <f>AC1679*Ferez!$D$19</f>
        <v>0.72137843045003969</v>
      </c>
      <c r="AE1679" s="3">
        <f>(AD1679/1000)*(10000/Ferez!$D$21)</f>
        <v>1.8034460761250991E-2</v>
      </c>
      <c r="AF1679" s="3">
        <f t="shared" si="244"/>
        <v>0.96094119511780762</v>
      </c>
      <c r="AG1679" s="3">
        <f>AF1679*Ferez!$D$19</f>
        <v>0.48047059755890381</v>
      </c>
      <c r="AH1679" s="3">
        <f>(AG1679/1000)*(10000/Ferez!$D$21)</f>
        <v>1.2011764938972595E-2</v>
      </c>
      <c r="AI1679" s="3">
        <f>AE1679*Ferez!$D$20</f>
        <v>6.6126356124586963E-2</v>
      </c>
    </row>
    <row r="1680" spans="1:35" x14ac:dyDescent="0.25">
      <c r="A1680" s="4">
        <v>104</v>
      </c>
      <c r="B1680" s="19" t="s">
        <v>3521</v>
      </c>
      <c r="C1680" s="104">
        <v>12</v>
      </c>
      <c r="D1680" s="20" t="s">
        <v>376</v>
      </c>
      <c r="E1680" s="100">
        <v>38487</v>
      </c>
      <c r="F1680" s="100">
        <v>44127</v>
      </c>
      <c r="G1680" s="105">
        <v>15.5</v>
      </c>
      <c r="H1680" s="20" t="s">
        <v>388</v>
      </c>
      <c r="I1680" s="20" t="s">
        <v>391</v>
      </c>
      <c r="J1680" s="13">
        <v>3074</v>
      </c>
      <c r="K1680" t="s">
        <v>110</v>
      </c>
      <c r="L1680" t="s">
        <v>109</v>
      </c>
      <c r="M1680" s="20" t="str">
        <f t="shared" si="238"/>
        <v>S</v>
      </c>
      <c r="N1680" s="3">
        <v>4</v>
      </c>
      <c r="O1680" s="23">
        <f t="shared" si="239"/>
        <v>1.85</v>
      </c>
      <c r="P1680" s="3">
        <v>6</v>
      </c>
      <c r="Q1680" s="3">
        <f>VLOOKUP(J1680,Aux_H_adj!$X$2:$Y$922,2,FALSE)</f>
        <v>5.5</v>
      </c>
      <c r="R1680" s="3">
        <f>VLOOKUP(J1680,Aux_H_adj!$X$2:$Z$922,3,FALSE)</f>
        <v>7.8</v>
      </c>
      <c r="S1680" s="3">
        <f t="shared" si="236"/>
        <v>1.909859317102744</v>
      </c>
      <c r="T1680" s="3">
        <v>16.100000000000001</v>
      </c>
      <c r="U1680" s="23">
        <f t="shared" si="240"/>
        <v>7.31</v>
      </c>
      <c r="V1680" s="3">
        <f t="shared" si="237"/>
        <v>2.3268452680035097</v>
      </c>
      <c r="W1680" s="27">
        <f t="shared" si="241"/>
        <v>2.9999999999999997E-4</v>
      </c>
      <c r="X1680" s="27">
        <f t="shared" si="242"/>
        <v>4.0000000000000002E-4</v>
      </c>
      <c r="Y1680" s="3">
        <f>VLOOKUP(K1680,SSP!$B$2:$D$113,3,FALSE)</f>
        <v>0.34</v>
      </c>
      <c r="Z1680" s="3">
        <f>EXP(Ferez!$B$8+Ferez!$B$9*LN(X1680)+Ferez!$B$10*LN(O1680)+Ferez!$B$11*LN(Y1680))</f>
        <v>0.15474579741598624</v>
      </c>
      <c r="AA1680" s="3">
        <f>EXP(Ferez!$C$8+Ferez!$C$9*LN(Z1680))</f>
        <v>0.18774983025695727</v>
      </c>
      <c r="AB1680" s="3">
        <f>Ferez!$D$8+Ferez!$D$9*Z1680+Ferez!$D$10*AA1680</f>
        <v>0.38639749017538561</v>
      </c>
      <c r="AC1680" s="3">
        <f t="shared" si="243"/>
        <v>0.72889311784832911</v>
      </c>
      <c r="AD1680" s="3">
        <f>AC1680*Ferez!$D$19</f>
        <v>0.36444655892416455</v>
      </c>
      <c r="AE1680" s="3">
        <f>(AD1680/1000)*(10000/Ferez!$D$21)</f>
        <v>9.1111639731041132E-3</v>
      </c>
      <c r="AF1680" s="3">
        <f t="shared" si="244"/>
        <v>0.54114328759137187</v>
      </c>
      <c r="AG1680" s="3">
        <f>AF1680*Ferez!$D$19</f>
        <v>0.27057164379568593</v>
      </c>
      <c r="AH1680" s="3">
        <f>(AG1680/1000)*(10000/Ferez!$D$21)</f>
        <v>6.7642910948921484E-3</v>
      </c>
      <c r="AI1680" s="3">
        <f>AE1680*Ferez!$D$20</f>
        <v>3.3407601234715083E-2</v>
      </c>
    </row>
    <row r="1681" spans="1:35" x14ac:dyDescent="0.25">
      <c r="A1681" s="4">
        <v>105</v>
      </c>
      <c r="B1681" s="19" t="s">
        <v>3521</v>
      </c>
      <c r="C1681" s="104">
        <v>12</v>
      </c>
      <c r="D1681" s="20" t="s">
        <v>376</v>
      </c>
      <c r="E1681" s="100">
        <v>38487</v>
      </c>
      <c r="F1681" s="100">
        <v>44127</v>
      </c>
      <c r="G1681" s="105">
        <v>15.5</v>
      </c>
      <c r="H1681" s="20" t="s">
        <v>388</v>
      </c>
      <c r="I1681" s="20" t="s">
        <v>392</v>
      </c>
      <c r="J1681" s="13">
        <v>3074</v>
      </c>
      <c r="K1681" t="s">
        <v>110</v>
      </c>
      <c r="L1681" t="s">
        <v>109</v>
      </c>
      <c r="M1681" s="20" t="str">
        <f t="shared" si="238"/>
        <v>S</v>
      </c>
      <c r="N1681" s="3">
        <v>4</v>
      </c>
      <c r="O1681" s="23">
        <f t="shared" si="239"/>
        <v>1.58</v>
      </c>
      <c r="P1681" s="3">
        <v>5.5</v>
      </c>
      <c r="Q1681" s="3">
        <f>VLOOKUP(J1681,Aux_H_adj!$X$2:$Y$922,2,FALSE)</f>
        <v>5.5</v>
      </c>
      <c r="R1681" s="3">
        <f>VLOOKUP(J1681,Aux_H_adj!$X$2:$Z$922,3,FALSE)</f>
        <v>7.8</v>
      </c>
      <c r="S1681" s="3">
        <f t="shared" si="236"/>
        <v>1.7507043740108488</v>
      </c>
      <c r="T1681" s="3">
        <v>16.100000000000001</v>
      </c>
      <c r="U1681" s="23">
        <f t="shared" si="240"/>
        <v>6.71</v>
      </c>
      <c r="V1681" s="3">
        <f t="shared" si="237"/>
        <v>2.1358593362932354</v>
      </c>
      <c r="W1681" s="27">
        <f t="shared" si="241"/>
        <v>2.0000000000000001E-4</v>
      </c>
      <c r="X1681" s="27">
        <f t="shared" si="242"/>
        <v>4.0000000000000002E-4</v>
      </c>
      <c r="Y1681" s="3">
        <f>VLOOKUP(K1681,SSP!$B$2:$D$113,3,FALSE)</f>
        <v>0.34</v>
      </c>
      <c r="Z1681" s="3">
        <f>EXP(Ferez!$B$8+Ferez!$B$9*LN(X1681)+Ferez!$B$10*LN(O1681)+Ferez!$B$11*LN(Y1681))</f>
        <v>0.13296706755802251</v>
      </c>
      <c r="AA1681" s="3">
        <f>EXP(Ferez!$C$8+Ferez!$C$9*LN(Z1681))</f>
        <v>0.16776541991441887</v>
      </c>
      <c r="AB1681" s="3">
        <f>Ferez!$D$8+Ferez!$D$9*Z1681+Ferez!$D$10*AA1681</f>
        <v>0.38544154447529116</v>
      </c>
      <c r="AC1681" s="3">
        <f t="shared" si="243"/>
        <v>0.68617403194773252</v>
      </c>
      <c r="AD1681" s="3">
        <f>AC1681*Ferez!$D$19</f>
        <v>0.34308701597386626</v>
      </c>
      <c r="AE1681" s="3">
        <f>(AD1681/1000)*(10000/Ferez!$D$21)</f>
        <v>8.5771753993466576E-3</v>
      </c>
      <c r="AF1681" s="3">
        <f t="shared" si="244"/>
        <v>0.51840861203331368</v>
      </c>
      <c r="AG1681" s="3">
        <f>AF1681*Ferez!$D$19</f>
        <v>0.25920430601665684</v>
      </c>
      <c r="AH1681" s="3">
        <f>(AG1681/1000)*(10000/Ferez!$D$21)</f>
        <v>6.4801076504164218E-3</v>
      </c>
      <c r="AI1681" s="3">
        <f>AE1681*Ferez!$D$20</f>
        <v>3.1449643130937746E-2</v>
      </c>
    </row>
    <row r="1682" spans="1:35" x14ac:dyDescent="0.25">
      <c r="A1682" s="4">
        <v>106</v>
      </c>
      <c r="B1682" s="19" t="s">
        <v>3521</v>
      </c>
      <c r="C1682" s="104">
        <v>12</v>
      </c>
      <c r="D1682" s="20" t="s">
        <v>376</v>
      </c>
      <c r="E1682" s="100">
        <v>38487</v>
      </c>
      <c r="F1682" s="100">
        <v>44127</v>
      </c>
      <c r="G1682" s="105">
        <v>15.5</v>
      </c>
      <c r="H1682" s="20" t="s">
        <v>393</v>
      </c>
      <c r="I1682" s="20" t="s">
        <v>394</v>
      </c>
      <c r="J1682" s="13">
        <v>3079</v>
      </c>
      <c r="K1682" t="s">
        <v>110</v>
      </c>
      <c r="L1682" t="s">
        <v>109</v>
      </c>
      <c r="M1682" s="20" t="str">
        <f t="shared" si="238"/>
        <v>S</v>
      </c>
      <c r="N1682" s="3">
        <v>4</v>
      </c>
      <c r="O1682" s="23">
        <f t="shared" si="239"/>
        <v>4</v>
      </c>
      <c r="P1682" s="3">
        <v>8.8000000000000007</v>
      </c>
      <c r="Q1682" s="3">
        <f>VLOOKUP(J1682,Aux_H_adj!$X$2:$Y$922,2,FALSE)</f>
        <v>8</v>
      </c>
      <c r="R1682" s="3">
        <f>VLOOKUP(J1682,Aux_H_adj!$X$2:$Z$922,3,FALSE)</f>
        <v>8.8000000000000007</v>
      </c>
      <c r="S1682" s="3">
        <f t="shared" si="236"/>
        <v>2.8011269984173581</v>
      </c>
      <c r="T1682" s="3">
        <v>18.5</v>
      </c>
      <c r="U1682" s="23">
        <f t="shared" si="240"/>
        <v>10.73</v>
      </c>
      <c r="V1682" s="3">
        <f t="shared" si="237"/>
        <v>3.4154650787520744</v>
      </c>
      <c r="W1682" s="27">
        <f t="shared" si="241"/>
        <v>5.9999999999999995E-4</v>
      </c>
      <c r="X1682" s="27">
        <f t="shared" si="242"/>
        <v>8.9999999999999998E-4</v>
      </c>
      <c r="Y1682" s="3">
        <f>VLOOKUP(K1682,SSP!$B$2:$D$113,3,FALSE)</f>
        <v>0.34</v>
      </c>
      <c r="Z1682" s="3">
        <f>EXP(Ferez!$B$8+Ferez!$B$9*LN(X1682)+Ferez!$B$10*LN(O1682)+Ferez!$B$11*LN(Y1682))</f>
        <v>0.69886812036649504</v>
      </c>
      <c r="AA1682" s="3">
        <f>EXP(Ferez!$C$8+Ferez!$C$9*LN(Z1682))</f>
        <v>0.57465074479767231</v>
      </c>
      <c r="AB1682" s="3">
        <f>Ferez!$D$8+Ferez!$D$9*Z1682+Ferez!$D$10*AA1682</f>
        <v>0.41997138026982722</v>
      </c>
      <c r="AC1682" s="3">
        <f t="shared" si="243"/>
        <v>1.6934902454339946</v>
      </c>
      <c r="AD1682" s="3">
        <f>AC1682*Ferez!$D$19</f>
        <v>0.84674512271699731</v>
      </c>
      <c r="AE1682" s="3">
        <f>(AD1682/1000)*(10000/Ferez!$D$21)</f>
        <v>2.1168628067924935E-2</v>
      </c>
      <c r="AF1682" s="3">
        <f t="shared" si="244"/>
        <v>1.1188395006363223</v>
      </c>
      <c r="AG1682" s="3">
        <f>AF1682*Ferez!$D$19</f>
        <v>0.55941975031816116</v>
      </c>
      <c r="AH1682" s="3">
        <f>(AG1682/1000)*(10000/Ferez!$D$21)</f>
        <v>1.3985493757954028E-2</v>
      </c>
      <c r="AI1682" s="3">
        <f>AE1682*Ferez!$D$20</f>
        <v>7.761830291572476E-2</v>
      </c>
    </row>
    <row r="1683" spans="1:35" x14ac:dyDescent="0.25">
      <c r="A1683" s="4">
        <v>107</v>
      </c>
      <c r="B1683" s="19" t="s">
        <v>3521</v>
      </c>
      <c r="C1683" s="104">
        <v>12</v>
      </c>
      <c r="D1683" s="20" t="s">
        <v>376</v>
      </c>
      <c r="E1683" s="100">
        <v>38487</v>
      </c>
      <c r="F1683" s="100">
        <v>44127</v>
      </c>
      <c r="G1683" s="105">
        <v>15.5</v>
      </c>
      <c r="H1683" s="20" t="s">
        <v>393</v>
      </c>
      <c r="I1683" s="20" t="s">
        <v>395</v>
      </c>
      <c r="J1683" s="13">
        <v>3079</v>
      </c>
      <c r="K1683" t="s">
        <v>110</v>
      </c>
      <c r="L1683" t="s">
        <v>109</v>
      </c>
      <c r="M1683" s="20" t="str">
        <f t="shared" si="238"/>
        <v>S</v>
      </c>
      <c r="N1683" s="3">
        <v>4</v>
      </c>
      <c r="O1683" s="23">
        <f t="shared" si="239"/>
        <v>2.75</v>
      </c>
      <c r="P1683" s="3">
        <v>8</v>
      </c>
      <c r="Q1683" s="3">
        <f>VLOOKUP(J1683,Aux_H_adj!$X$2:$Y$922,2,FALSE)</f>
        <v>8</v>
      </c>
      <c r="R1683" s="3">
        <f>VLOOKUP(J1683,Aux_H_adj!$X$2:$Z$922,3,FALSE)</f>
        <v>8.8000000000000007</v>
      </c>
      <c r="S1683" s="3">
        <f t="shared" si="236"/>
        <v>2.5464790894703255</v>
      </c>
      <c r="T1683" s="3">
        <v>18.5</v>
      </c>
      <c r="U1683" s="23">
        <f t="shared" si="240"/>
        <v>9.75</v>
      </c>
      <c r="V1683" s="3">
        <f t="shared" si="237"/>
        <v>3.1035213902919589</v>
      </c>
      <c r="W1683" s="27">
        <f t="shared" si="241"/>
        <v>5.0000000000000001E-4</v>
      </c>
      <c r="X1683" s="27">
        <f t="shared" si="242"/>
        <v>8.0000000000000004E-4</v>
      </c>
      <c r="Y1683" s="3">
        <f>VLOOKUP(K1683,SSP!$B$2:$D$113,3,FALSE)</f>
        <v>0.34</v>
      </c>
      <c r="Z1683" s="3">
        <f>EXP(Ferez!$B$8+Ferez!$B$9*LN(X1683)+Ferez!$B$10*LN(O1683)+Ferez!$B$11*LN(Y1683))</f>
        <v>0.43611572955315947</v>
      </c>
      <c r="AA1683" s="3">
        <f>EXP(Ferez!$C$8+Ferez!$C$9*LN(Z1683))</f>
        <v>0.40499844533705232</v>
      </c>
      <c r="AB1683" s="3">
        <f>Ferez!$D$8+Ferez!$D$9*Z1683+Ferez!$D$10*AA1683</f>
        <v>0.40227762993537353</v>
      </c>
      <c r="AC1683" s="3">
        <f t="shared" si="243"/>
        <v>1.2433918048255852</v>
      </c>
      <c r="AD1683" s="3">
        <f>AC1683*Ferez!$D$19</f>
        <v>0.6216959024127926</v>
      </c>
      <c r="AE1683" s="3">
        <f>(AD1683/1000)*(10000/Ferez!$D$21)</f>
        <v>1.5542397560319816E-2</v>
      </c>
      <c r="AF1683" s="3">
        <f t="shared" si="244"/>
        <v>0.838393359488533</v>
      </c>
      <c r="AG1683" s="3">
        <f>AF1683*Ferez!$D$19</f>
        <v>0.4191966797442665</v>
      </c>
      <c r="AH1683" s="3">
        <f>(AG1683/1000)*(10000/Ferez!$D$21)</f>
        <v>1.0479916993606663E-2</v>
      </c>
      <c r="AI1683" s="3">
        <f>AE1683*Ferez!$D$20</f>
        <v>5.6988791054505987E-2</v>
      </c>
    </row>
    <row r="1684" spans="1:35" x14ac:dyDescent="0.25">
      <c r="A1684" s="4">
        <v>108</v>
      </c>
      <c r="B1684" s="19" t="s">
        <v>3521</v>
      </c>
      <c r="C1684" s="104">
        <v>12</v>
      </c>
      <c r="D1684" s="20" t="s">
        <v>376</v>
      </c>
      <c r="E1684" s="100">
        <v>38487</v>
      </c>
      <c r="F1684" s="100">
        <v>44127</v>
      </c>
      <c r="G1684" s="105">
        <v>15.5</v>
      </c>
      <c r="H1684" s="20" t="s">
        <v>396</v>
      </c>
      <c r="I1684" s="20" t="s">
        <v>397</v>
      </c>
      <c r="J1684" s="13">
        <v>3085</v>
      </c>
      <c r="K1684" t="s">
        <v>15</v>
      </c>
      <c r="L1684" t="s">
        <v>29</v>
      </c>
      <c r="M1684" s="20" t="str">
        <f t="shared" si="238"/>
        <v>N</v>
      </c>
      <c r="N1684" s="3">
        <v>3.8</v>
      </c>
      <c r="O1684" s="23">
        <f t="shared" si="239"/>
        <v>3.8</v>
      </c>
      <c r="P1684" s="3">
        <v>14.6</v>
      </c>
      <c r="Q1684" s="3">
        <f>VLOOKUP(J1684,Aux_H_adj!$X$2:$Y$922,2,FALSE)</f>
        <v>14.6</v>
      </c>
      <c r="R1684" s="3">
        <f>VLOOKUP(J1684,Aux_H_adj!$X$2:$Z$922,3,FALSE)</f>
        <v>14.6</v>
      </c>
      <c r="S1684" s="3">
        <f t="shared" si="236"/>
        <v>4.6473243382833438</v>
      </c>
      <c r="T1684" s="3">
        <v>16.2</v>
      </c>
      <c r="U1684" s="23">
        <f t="shared" si="240"/>
        <v>16.2</v>
      </c>
      <c r="V1684" s="3">
        <f t="shared" si="237"/>
        <v>5.156620156177409</v>
      </c>
      <c r="W1684" s="27">
        <f t="shared" si="241"/>
        <v>1.6999999999999999E-3</v>
      </c>
      <c r="X1684" s="27">
        <f t="shared" si="242"/>
        <v>2.0999999999999999E-3</v>
      </c>
      <c r="Y1684" s="3">
        <f>VLOOKUP(K1684,SSP!$B$2:$D$113,3,FALSE)</f>
        <v>0.69999999999999973</v>
      </c>
      <c r="Z1684" s="3">
        <f>EXP(Ferez!$B$8+Ferez!$B$9*LN(X1684)+Ferez!$B$10*LN(O1684)+Ferez!$B$11*LN(Y1684))</f>
        <v>3.099400737730527</v>
      </c>
      <c r="AA1684" s="3">
        <f>EXP(Ferez!$C$8+Ferez!$C$9*LN(Z1684))</f>
        <v>1.7352872823089807</v>
      </c>
      <c r="AB1684" s="3">
        <f>Ferez!$D$8+Ferez!$D$9*Z1684+Ferez!$D$10*AA1684</f>
        <v>0.61519081526755182</v>
      </c>
      <c r="AC1684" s="3">
        <f t="shared" si="243"/>
        <v>5.4498788353070591</v>
      </c>
      <c r="AD1684" s="3">
        <f>AC1684*Ferez!$D$19</f>
        <v>2.7249394176535295</v>
      </c>
      <c r="AE1684" s="3">
        <f>(AD1684/1000)*(10000/Ferez!$D$21)</f>
        <v>6.8123485441338241E-2</v>
      </c>
      <c r="AF1684" s="3">
        <f t="shared" si="244"/>
        <v>3.7145915529980789</v>
      </c>
      <c r="AG1684" s="3">
        <f>AF1684*Ferez!$D$19</f>
        <v>1.8572957764990394</v>
      </c>
      <c r="AH1684" s="3">
        <f>(AG1684/1000)*(10000/Ferez!$D$21)</f>
        <v>4.6432394412475986E-2</v>
      </c>
      <c r="AI1684" s="3">
        <f>AE1684*Ferez!$D$20</f>
        <v>0.24978611328490688</v>
      </c>
    </row>
    <row r="1685" spans="1:35" x14ac:dyDescent="0.25">
      <c r="A1685" s="4">
        <v>109</v>
      </c>
      <c r="B1685" s="19" t="s">
        <v>3521</v>
      </c>
      <c r="C1685" s="104">
        <v>12</v>
      </c>
      <c r="D1685" s="20" t="s">
        <v>376</v>
      </c>
      <c r="E1685" s="100">
        <v>38487</v>
      </c>
      <c r="F1685" s="100">
        <v>44127</v>
      </c>
      <c r="G1685" s="105">
        <v>15.5</v>
      </c>
      <c r="H1685" s="20" t="s">
        <v>398</v>
      </c>
      <c r="I1685" s="20" t="s">
        <v>399</v>
      </c>
      <c r="J1685" s="13">
        <v>3087</v>
      </c>
      <c r="K1685" t="s">
        <v>15</v>
      </c>
      <c r="L1685" t="s">
        <v>29</v>
      </c>
      <c r="M1685" s="20" t="str">
        <f t="shared" si="238"/>
        <v>N</v>
      </c>
      <c r="N1685" s="3">
        <v>4.2</v>
      </c>
      <c r="O1685" s="23">
        <f t="shared" si="239"/>
        <v>4.2</v>
      </c>
      <c r="P1685" s="3">
        <v>24.8</v>
      </c>
      <c r="Q1685" s="3">
        <f>VLOOKUP(J1685,Aux_H_adj!$X$2:$Y$922,2,FALSE)</f>
        <v>24.8</v>
      </c>
      <c r="R1685" s="3">
        <f>VLOOKUP(J1685,Aux_H_adj!$X$2:$Z$922,3,FALSE)</f>
        <v>24.8</v>
      </c>
      <c r="S1685" s="3">
        <f t="shared" si="236"/>
        <v>7.8940851773580096</v>
      </c>
      <c r="T1685" s="3">
        <v>26.2</v>
      </c>
      <c r="U1685" s="23">
        <f t="shared" si="240"/>
        <v>26.2</v>
      </c>
      <c r="V1685" s="3">
        <f t="shared" si="237"/>
        <v>8.339719018015316</v>
      </c>
      <c r="W1685" s="27">
        <f t="shared" si="241"/>
        <v>4.8999999999999998E-3</v>
      </c>
      <c r="X1685" s="27">
        <f t="shared" si="242"/>
        <v>5.4999999999999997E-3</v>
      </c>
      <c r="Y1685" s="3">
        <f>VLOOKUP(K1685,SSP!$B$2:$D$113,3,FALSE)</f>
        <v>0.69999999999999973</v>
      </c>
      <c r="Z1685" s="3">
        <f>EXP(Ferez!$B$8+Ferez!$B$9*LN(X1685)+Ferez!$B$10*LN(O1685)+Ferez!$B$11*LN(Y1685))</f>
        <v>8.4759641689609975</v>
      </c>
      <c r="AA1685" s="3">
        <f>EXP(Ferez!$C$8+Ferez!$C$9*LN(Z1685))</f>
        <v>3.660551493868399</v>
      </c>
      <c r="AB1685" s="3">
        <f>Ferez!$D$8+Ferez!$D$9*Z1685+Ferez!$D$10*AA1685</f>
        <v>1.1105656026225588</v>
      </c>
      <c r="AC1685" s="3">
        <f t="shared" si="243"/>
        <v>13.247081265451955</v>
      </c>
      <c r="AD1685" s="3">
        <f>AC1685*Ferez!$D$19</f>
        <v>6.6235406327259776</v>
      </c>
      <c r="AE1685" s="3">
        <f>(AD1685/1000)*(10000/Ferez!$D$21)</f>
        <v>0.16558851581814943</v>
      </c>
      <c r="AF1685" s="3">
        <f t="shared" si="244"/>
        <v>9.5865297715835567</v>
      </c>
      <c r="AG1685" s="3">
        <f>AF1685*Ferez!$D$19</f>
        <v>4.7932648857917783</v>
      </c>
      <c r="AH1685" s="3">
        <f>(AG1685/1000)*(10000/Ferez!$D$21)</f>
        <v>0.11983162214479447</v>
      </c>
      <c r="AI1685" s="3">
        <f>AE1685*Ferez!$D$20</f>
        <v>0.60715789133321452</v>
      </c>
    </row>
    <row r="1686" spans="1:35" x14ac:dyDescent="0.25">
      <c r="A1686" s="4">
        <v>110</v>
      </c>
      <c r="B1686" s="19" t="s">
        <v>3521</v>
      </c>
      <c r="C1686" s="104">
        <v>12</v>
      </c>
      <c r="D1686" s="20" t="s">
        <v>376</v>
      </c>
      <c r="E1686" s="100">
        <v>38487</v>
      </c>
      <c r="F1686" s="100">
        <v>44127</v>
      </c>
      <c r="G1686" s="105">
        <v>15.5</v>
      </c>
      <c r="H1686" s="20" t="s">
        <v>400</v>
      </c>
      <c r="I1686" s="20" t="s">
        <v>401</v>
      </c>
      <c r="J1686" s="13">
        <v>3089</v>
      </c>
      <c r="K1686" t="s">
        <v>14</v>
      </c>
      <c r="L1686" t="s">
        <v>235</v>
      </c>
      <c r="M1686" s="20" t="str">
        <f t="shared" si="238"/>
        <v>N</v>
      </c>
      <c r="N1686" s="3">
        <v>3.5</v>
      </c>
      <c r="O1686" s="23">
        <f t="shared" si="239"/>
        <v>3.5</v>
      </c>
      <c r="P1686" s="3">
        <v>14.1</v>
      </c>
      <c r="Q1686" s="3">
        <f>VLOOKUP(J1686,Aux_H_adj!$X$2:$Y$922,2,FALSE)</f>
        <v>14.1</v>
      </c>
      <c r="R1686" s="3">
        <f>VLOOKUP(J1686,Aux_H_adj!$X$2:$Z$922,3,FALSE)</f>
        <v>14.1</v>
      </c>
      <c r="S1686" s="3">
        <f t="shared" si="236"/>
        <v>4.4881693951914485</v>
      </c>
      <c r="T1686" s="3">
        <v>14.6</v>
      </c>
      <c r="U1686" s="23">
        <f t="shared" si="240"/>
        <v>14.6</v>
      </c>
      <c r="V1686" s="3">
        <f t="shared" si="237"/>
        <v>4.6473243382833438</v>
      </c>
      <c r="W1686" s="27">
        <f t="shared" si="241"/>
        <v>1.6000000000000001E-3</v>
      </c>
      <c r="X1686" s="27">
        <f t="shared" si="242"/>
        <v>1.6999999999999999E-3</v>
      </c>
      <c r="Y1686" s="3">
        <f>VLOOKUP(K1686,SSP!$B$2:$D$113,3,FALSE)</f>
        <v>0.4900000000000001</v>
      </c>
      <c r="Z1686" s="3">
        <f>EXP(Ferez!$B$8+Ferez!$B$9*LN(X1686)+Ferez!$B$10*LN(O1686)+Ferez!$B$11*LN(Y1686))</f>
        <v>1.6288401688130223</v>
      </c>
      <c r="AA1686" s="3">
        <f>EXP(Ferez!$C$8+Ferez!$C$9*LN(Z1686))</f>
        <v>1.0766276126051078</v>
      </c>
      <c r="AB1686" s="3">
        <f>Ferez!$D$8+Ferez!$D$9*Z1686+Ferez!$D$10*AA1686</f>
        <v>0.49108679640687747</v>
      </c>
      <c r="AC1686" s="3">
        <f t="shared" si="243"/>
        <v>3.1965545778250073</v>
      </c>
      <c r="AD1686" s="3">
        <f>AC1686*Ferez!$D$19</f>
        <v>1.5982772889125036</v>
      </c>
      <c r="AE1686" s="3">
        <f>(AD1686/1000)*(10000/Ferez!$D$21)</f>
        <v>3.9956932222812588E-2</v>
      </c>
      <c r="AF1686" s="3">
        <f t="shared" si="244"/>
        <v>2.1199269652199</v>
      </c>
      <c r="AG1686" s="3">
        <f>AF1686*Ferez!$D$19</f>
        <v>1.05996348260995</v>
      </c>
      <c r="AH1686" s="3">
        <f>(AG1686/1000)*(10000/Ferez!$D$21)</f>
        <v>2.6499087065248748E-2</v>
      </c>
      <c r="AI1686" s="3">
        <f>AE1686*Ferez!$D$20</f>
        <v>0.14650875148364614</v>
      </c>
    </row>
    <row r="1687" spans="1:35" x14ac:dyDescent="0.25">
      <c r="A1687" s="4">
        <v>111</v>
      </c>
      <c r="B1687" s="19" t="s">
        <v>3521</v>
      </c>
      <c r="C1687" s="104">
        <v>12</v>
      </c>
      <c r="D1687" s="20" t="s">
        <v>376</v>
      </c>
      <c r="E1687" s="100">
        <v>38487</v>
      </c>
      <c r="F1687" s="100">
        <v>44127</v>
      </c>
      <c r="G1687" s="105">
        <v>15.5</v>
      </c>
      <c r="H1687" s="20" t="s">
        <v>402</v>
      </c>
      <c r="I1687" s="20" t="s">
        <v>403</v>
      </c>
      <c r="J1687" s="13">
        <v>3090</v>
      </c>
      <c r="K1687" t="s">
        <v>7</v>
      </c>
      <c r="L1687" t="s">
        <v>193</v>
      </c>
      <c r="M1687" s="20" t="str">
        <f t="shared" si="238"/>
        <v>S</v>
      </c>
      <c r="N1687" s="3">
        <v>3.8</v>
      </c>
      <c r="O1687" s="23">
        <f t="shared" si="239"/>
        <v>1.95</v>
      </c>
      <c r="P1687" s="3">
        <v>6.2</v>
      </c>
      <c r="Q1687" s="3">
        <f>VLOOKUP(J1687,Aux_H_adj!$X$2:$Y$922,2,FALSE)</f>
        <v>5.3</v>
      </c>
      <c r="R1687" s="3">
        <f>VLOOKUP(J1687,Aux_H_adj!$X$2:$Z$922,3,FALSE)</f>
        <v>8.5</v>
      </c>
      <c r="S1687" s="3">
        <f t="shared" si="236"/>
        <v>1.9735212943395024</v>
      </c>
      <c r="T1687" s="3">
        <v>39</v>
      </c>
      <c r="U1687" s="23">
        <f t="shared" si="240"/>
        <v>7.56</v>
      </c>
      <c r="V1687" s="3">
        <f t="shared" si="237"/>
        <v>2.4064227395494573</v>
      </c>
      <c r="W1687" s="27">
        <f t="shared" si="241"/>
        <v>2.9999999999999997E-4</v>
      </c>
      <c r="X1687" s="27">
        <f t="shared" si="242"/>
        <v>5.0000000000000001E-4</v>
      </c>
      <c r="Y1687" s="3">
        <f>VLOOKUP(K1687,SSP!$B$2:$D$113,3,FALSE)</f>
        <v>0.57999999999999996</v>
      </c>
      <c r="Z1687" s="3">
        <f>EXP(Ferez!$B$8+Ferez!$B$9*LN(X1687)+Ferez!$B$10*LN(O1687)+Ferez!$B$11*LN(Y1687))</f>
        <v>0.34695699887053555</v>
      </c>
      <c r="AA1687" s="3">
        <f>EXP(Ferez!$C$8+Ferez!$C$9*LN(Z1687))</f>
        <v>0.34178765386336218</v>
      </c>
      <c r="AB1687" s="3">
        <f>Ferez!$D$8+Ferez!$D$9*Z1687+Ferez!$D$10*AA1687</f>
        <v>0.39676024891496547</v>
      </c>
      <c r="AC1687" s="3">
        <f t="shared" si="243"/>
        <v>1.0855049016488632</v>
      </c>
      <c r="AD1687" s="3">
        <f>AC1687*Ferez!$D$19</f>
        <v>0.54275245082443158</v>
      </c>
      <c r="AE1687" s="3">
        <f>(AD1687/1000)*(10000/Ferez!$D$21)</f>
        <v>1.3568811270610789E-2</v>
      </c>
      <c r="AF1687" s="3">
        <f t="shared" si="244"/>
        <v>0.74371724778550097</v>
      </c>
      <c r="AG1687" s="3">
        <f>AF1687*Ferez!$D$19</f>
        <v>0.37185862389275048</v>
      </c>
      <c r="AH1687" s="3">
        <f>(AG1687/1000)*(10000/Ferez!$D$21)</f>
        <v>9.2964655973187624E-3</v>
      </c>
      <c r="AI1687" s="3">
        <f>AE1687*Ferez!$D$20</f>
        <v>4.9752307992239557E-2</v>
      </c>
    </row>
    <row r="1688" spans="1:35" x14ac:dyDescent="0.25">
      <c r="A1688" s="4">
        <v>112</v>
      </c>
      <c r="B1688" s="19" t="s">
        <v>3521</v>
      </c>
      <c r="C1688" s="104">
        <v>12</v>
      </c>
      <c r="D1688" s="20" t="s">
        <v>376</v>
      </c>
      <c r="E1688" s="100">
        <v>38487</v>
      </c>
      <c r="F1688" s="100">
        <v>44127</v>
      </c>
      <c r="G1688" s="105">
        <v>15.5</v>
      </c>
      <c r="H1688" s="20" t="s">
        <v>402</v>
      </c>
      <c r="I1688" s="20" t="s">
        <v>404</v>
      </c>
      <c r="J1688" s="13">
        <v>3090</v>
      </c>
      <c r="K1688" t="s">
        <v>7</v>
      </c>
      <c r="L1688" t="s">
        <v>193</v>
      </c>
      <c r="M1688" s="20" t="str">
        <f t="shared" si="238"/>
        <v>S</v>
      </c>
      <c r="N1688" s="3">
        <v>3.8</v>
      </c>
      <c r="O1688" s="23">
        <f t="shared" si="239"/>
        <v>3.8</v>
      </c>
      <c r="P1688" s="3">
        <v>8.5</v>
      </c>
      <c r="Q1688" s="3">
        <f>VLOOKUP(J1688,Aux_H_adj!$X$2:$Y$922,2,FALSE)</f>
        <v>5.3</v>
      </c>
      <c r="R1688" s="3">
        <f>VLOOKUP(J1688,Aux_H_adj!$X$2:$Z$922,3,FALSE)</f>
        <v>8.5</v>
      </c>
      <c r="S1688" s="3">
        <f t="shared" si="236"/>
        <v>2.7056340325622208</v>
      </c>
      <c r="T1688" s="3">
        <v>39</v>
      </c>
      <c r="U1688" s="23">
        <f t="shared" si="240"/>
        <v>10.36</v>
      </c>
      <c r="V1688" s="3">
        <f t="shared" si="237"/>
        <v>3.2976904208640714</v>
      </c>
      <c r="W1688" s="27">
        <f t="shared" si="241"/>
        <v>5.9999999999999995E-4</v>
      </c>
      <c r="X1688" s="27">
        <f t="shared" si="242"/>
        <v>8.9999999999999998E-4</v>
      </c>
      <c r="Y1688" s="3">
        <f>VLOOKUP(K1688,SSP!$B$2:$D$113,3,FALSE)</f>
        <v>0.57999999999999996</v>
      </c>
      <c r="Z1688" s="3">
        <f>EXP(Ferez!$B$8+Ferez!$B$9*LN(X1688)+Ferez!$B$10*LN(O1688)+Ferez!$B$11*LN(Y1688))</f>
        <v>1.1483593489340169</v>
      </c>
      <c r="AA1688" s="3">
        <f>EXP(Ferez!$C$8+Ferez!$C$9*LN(Z1688))</f>
        <v>0.83068042804205589</v>
      </c>
      <c r="AB1688" s="3">
        <f>Ferez!$D$8+Ferez!$D$9*Z1688+Ferez!$D$10*AA1688</f>
        <v>0.45318841700658741</v>
      </c>
      <c r="AC1688" s="3">
        <f t="shared" si="243"/>
        <v>2.4322281939826604</v>
      </c>
      <c r="AD1688" s="3">
        <f>AC1688*Ferez!$D$19</f>
        <v>1.2161140969913302</v>
      </c>
      <c r="AE1688" s="3">
        <f>(AD1688/1000)*(10000/Ferez!$D$21)</f>
        <v>3.0402852424783255E-2</v>
      </c>
      <c r="AF1688" s="3">
        <f t="shared" si="244"/>
        <v>1.6015477659406043</v>
      </c>
      <c r="AG1688" s="3">
        <f>AF1688*Ferez!$D$19</f>
        <v>0.80077388297030216</v>
      </c>
      <c r="AH1688" s="3">
        <f>(AG1688/1000)*(10000/Ferez!$D$21)</f>
        <v>2.0019347074257555E-2</v>
      </c>
      <c r="AI1688" s="3">
        <f>AE1688*Ferez!$D$20</f>
        <v>0.11147712555753859</v>
      </c>
    </row>
    <row r="1689" spans="1:35" x14ac:dyDescent="0.25">
      <c r="A1689" s="4">
        <v>113</v>
      </c>
      <c r="B1689" s="19" t="s">
        <v>3521</v>
      </c>
      <c r="C1689" s="104">
        <v>12</v>
      </c>
      <c r="D1689" s="20" t="s">
        <v>376</v>
      </c>
      <c r="E1689" s="100">
        <v>38487</v>
      </c>
      <c r="F1689" s="100">
        <v>44127</v>
      </c>
      <c r="G1689" s="105">
        <v>15.5</v>
      </c>
      <c r="H1689" s="20" t="s">
        <v>402</v>
      </c>
      <c r="I1689" s="20" t="s">
        <v>405</v>
      </c>
      <c r="J1689" s="13">
        <v>3090</v>
      </c>
      <c r="K1689" t="s">
        <v>7</v>
      </c>
      <c r="L1689" t="s">
        <v>193</v>
      </c>
      <c r="M1689" s="20" t="str">
        <f t="shared" si="238"/>
        <v>S</v>
      </c>
      <c r="N1689" s="3">
        <v>3.8</v>
      </c>
      <c r="O1689" s="23">
        <f t="shared" si="239"/>
        <v>1.46</v>
      </c>
      <c r="P1689" s="3">
        <v>5.3</v>
      </c>
      <c r="Q1689" s="3">
        <f>VLOOKUP(J1689,Aux_H_adj!$X$2:$Y$922,2,FALSE)</f>
        <v>5.3</v>
      </c>
      <c r="R1689" s="3">
        <f>VLOOKUP(J1689,Aux_H_adj!$X$2:$Z$922,3,FALSE)</f>
        <v>8.5</v>
      </c>
      <c r="S1689" s="3">
        <f t="shared" si="236"/>
        <v>1.6870423967740906</v>
      </c>
      <c r="T1689" s="3">
        <v>39</v>
      </c>
      <c r="U1689" s="23">
        <f t="shared" si="240"/>
        <v>6.46</v>
      </c>
      <c r="V1689" s="3">
        <f t="shared" si="237"/>
        <v>2.0562818647472878</v>
      </c>
      <c r="W1689" s="27">
        <f t="shared" si="241"/>
        <v>2.0000000000000001E-4</v>
      </c>
      <c r="X1689" s="27">
        <f t="shared" si="242"/>
        <v>2.9999999999999997E-4</v>
      </c>
      <c r="Y1689" s="3">
        <f>VLOOKUP(K1689,SSP!$B$2:$D$113,3,FALSE)</f>
        <v>0.57999999999999996</v>
      </c>
      <c r="Z1689" s="3">
        <f>EXP(Ferez!$B$8+Ferez!$B$9*LN(X1689)+Ferez!$B$10*LN(O1689)+Ferez!$B$11*LN(Y1689))</f>
        <v>0.16210733179368847</v>
      </c>
      <c r="AA1689" s="3">
        <f>EXP(Ferez!$C$8+Ferez!$C$9*LN(Z1689))</f>
        <v>0.19433692333861127</v>
      </c>
      <c r="AB1689" s="3">
        <f>Ferez!$D$8+Ferez!$D$9*Z1689+Ferez!$D$10*AA1689</f>
        <v>0.38673509335368655</v>
      </c>
      <c r="AC1689" s="3">
        <f t="shared" si="243"/>
        <v>0.74317934848598632</v>
      </c>
      <c r="AD1689" s="3">
        <f>AC1689*Ferez!$D$19</f>
        <v>0.37158967424299316</v>
      </c>
      <c r="AE1689" s="3">
        <f>(AD1689/1000)*(10000/Ferez!$D$21)</f>
        <v>9.2897418560748297E-3</v>
      </c>
      <c r="AF1689" s="3">
        <f t="shared" si="244"/>
        <v>0.54884242514737502</v>
      </c>
      <c r="AG1689" s="3">
        <f>AF1689*Ferez!$D$19</f>
        <v>0.27442121257368751</v>
      </c>
      <c r="AH1689" s="3">
        <f>(AG1689/1000)*(10000/Ferez!$D$21)</f>
        <v>6.8605303143421878E-3</v>
      </c>
      <c r="AI1689" s="3">
        <f>AE1689*Ferez!$D$20</f>
        <v>3.4062386805607706E-2</v>
      </c>
    </row>
    <row r="1690" spans="1:35" x14ac:dyDescent="0.25">
      <c r="A1690" s="4">
        <v>114</v>
      </c>
      <c r="B1690" s="19" t="s">
        <v>3521</v>
      </c>
      <c r="C1690" s="104">
        <v>12</v>
      </c>
      <c r="D1690" s="20" t="s">
        <v>376</v>
      </c>
      <c r="E1690" s="100">
        <v>38487</v>
      </c>
      <c r="F1690" s="100">
        <v>44127</v>
      </c>
      <c r="G1690" s="105">
        <v>15.5</v>
      </c>
      <c r="H1690" s="20" t="s">
        <v>402</v>
      </c>
      <c r="I1690" s="20" t="s">
        <v>406</v>
      </c>
      <c r="J1690" s="13">
        <v>3090</v>
      </c>
      <c r="K1690" t="s">
        <v>7</v>
      </c>
      <c r="L1690" t="s">
        <v>193</v>
      </c>
      <c r="M1690" s="20" t="str">
        <f t="shared" si="238"/>
        <v>S</v>
      </c>
      <c r="N1690" s="3">
        <v>3.8</v>
      </c>
      <c r="O1690" s="23">
        <f t="shared" si="239"/>
        <v>2.9</v>
      </c>
      <c r="P1690" s="3">
        <v>8.4</v>
      </c>
      <c r="Q1690" s="3">
        <f>VLOOKUP(J1690,Aux_H_adj!$X$2:$Y$922,2,FALSE)</f>
        <v>5.3</v>
      </c>
      <c r="R1690" s="3">
        <f>VLOOKUP(J1690,Aux_H_adj!$X$2:$Z$922,3,FALSE)</f>
        <v>8.5</v>
      </c>
      <c r="S1690" s="3">
        <f t="shared" si="236"/>
        <v>2.6738030439438418</v>
      </c>
      <c r="T1690" s="3">
        <v>39</v>
      </c>
      <c r="U1690" s="23">
        <f t="shared" si="240"/>
        <v>10.24</v>
      </c>
      <c r="V1690" s="3">
        <f t="shared" si="237"/>
        <v>3.2594932345220169</v>
      </c>
      <c r="W1690" s="27">
        <f t="shared" si="241"/>
        <v>5.9999999999999995E-4</v>
      </c>
      <c r="X1690" s="27">
        <f t="shared" si="242"/>
        <v>8.0000000000000004E-4</v>
      </c>
      <c r="Y1690" s="3">
        <f>VLOOKUP(K1690,SSP!$B$2:$D$113,3,FALSE)</f>
        <v>0.57999999999999996</v>
      </c>
      <c r="Z1690" s="3">
        <f>EXP(Ferez!$B$8+Ferez!$B$9*LN(X1690)+Ferez!$B$10*LN(O1690)+Ferez!$B$11*LN(Y1690))</f>
        <v>0.79228058619291564</v>
      </c>
      <c r="AA1690" s="3">
        <f>EXP(Ferez!$C$8+Ferez!$C$9*LN(Z1690))</f>
        <v>0.63070940512453055</v>
      </c>
      <c r="AB1690" s="3">
        <f>Ferez!$D$8+Ferez!$D$9*Z1690+Ferez!$D$10*AA1690</f>
        <v>0.42662866999775351</v>
      </c>
      <c r="AC1690" s="3">
        <f t="shared" si="243"/>
        <v>1.8496186613151997</v>
      </c>
      <c r="AD1690" s="3">
        <f>AC1690*Ferez!$D$19</f>
        <v>0.92480933065759985</v>
      </c>
      <c r="AE1690" s="3">
        <f>(AD1690/1000)*(10000/Ferez!$D$21)</f>
        <v>2.3120233266439999E-2</v>
      </c>
      <c r="AF1690" s="3">
        <f t="shared" si="244"/>
        <v>1.2189092561906691</v>
      </c>
      <c r="AG1690" s="3">
        <f>AF1690*Ferez!$D$19</f>
        <v>0.60945462809533457</v>
      </c>
      <c r="AH1690" s="3">
        <f>(AG1690/1000)*(10000/Ferez!$D$21)</f>
        <v>1.5236365702383365E-2</v>
      </c>
      <c r="AI1690" s="3">
        <f>AE1690*Ferez!$D$20</f>
        <v>8.477418864361333E-2</v>
      </c>
    </row>
    <row r="1691" spans="1:35" x14ac:dyDescent="0.25">
      <c r="A1691" s="4">
        <v>115</v>
      </c>
      <c r="B1691" s="19" t="s">
        <v>3521</v>
      </c>
      <c r="C1691" s="104">
        <v>12</v>
      </c>
      <c r="D1691" s="20" t="s">
        <v>376</v>
      </c>
      <c r="E1691" s="100">
        <v>38487</v>
      </c>
      <c r="F1691" s="100">
        <v>44127</v>
      </c>
      <c r="G1691" s="105">
        <v>15.5</v>
      </c>
      <c r="H1691" s="20" t="s">
        <v>402</v>
      </c>
      <c r="I1691" s="20" t="s">
        <v>407</v>
      </c>
      <c r="J1691" s="13">
        <v>3090</v>
      </c>
      <c r="K1691" t="s">
        <v>7</v>
      </c>
      <c r="L1691" t="s">
        <v>193</v>
      </c>
      <c r="M1691" s="20" t="str">
        <f t="shared" si="238"/>
        <v>S</v>
      </c>
      <c r="N1691" s="3">
        <v>3.8</v>
      </c>
      <c r="O1691" s="23">
        <f t="shared" si="239"/>
        <v>3.8</v>
      </c>
      <c r="P1691" s="3">
        <v>8.5</v>
      </c>
      <c r="Q1691" s="3">
        <f>VLOOKUP(J1691,Aux_H_adj!$X$2:$Y$922,2,FALSE)</f>
        <v>5.3</v>
      </c>
      <c r="R1691" s="3">
        <f>VLOOKUP(J1691,Aux_H_adj!$X$2:$Z$922,3,FALSE)</f>
        <v>8.5</v>
      </c>
      <c r="S1691" s="3">
        <f t="shared" si="236"/>
        <v>2.7056340325622208</v>
      </c>
      <c r="T1691" s="3">
        <v>39</v>
      </c>
      <c r="U1691" s="23">
        <f t="shared" si="240"/>
        <v>10.36</v>
      </c>
      <c r="V1691" s="3">
        <f t="shared" si="237"/>
        <v>3.2976904208640714</v>
      </c>
      <c r="W1691" s="27">
        <f t="shared" si="241"/>
        <v>5.9999999999999995E-4</v>
      </c>
      <c r="X1691" s="27">
        <f t="shared" si="242"/>
        <v>8.9999999999999998E-4</v>
      </c>
      <c r="Y1691" s="3">
        <f>VLOOKUP(K1691,SSP!$B$2:$D$113,3,FALSE)</f>
        <v>0.57999999999999996</v>
      </c>
      <c r="Z1691" s="3">
        <f>EXP(Ferez!$B$8+Ferez!$B$9*LN(X1691)+Ferez!$B$10*LN(O1691)+Ferez!$B$11*LN(Y1691))</f>
        <v>1.1483593489340169</v>
      </c>
      <c r="AA1691" s="3">
        <f>EXP(Ferez!$C$8+Ferez!$C$9*LN(Z1691))</f>
        <v>0.83068042804205589</v>
      </c>
      <c r="AB1691" s="3">
        <f>Ferez!$D$8+Ferez!$D$9*Z1691+Ferez!$D$10*AA1691</f>
        <v>0.45318841700658741</v>
      </c>
      <c r="AC1691" s="3">
        <f t="shared" si="243"/>
        <v>2.4322281939826604</v>
      </c>
      <c r="AD1691" s="3">
        <f>AC1691*Ferez!$D$19</f>
        <v>1.2161140969913302</v>
      </c>
      <c r="AE1691" s="3">
        <f>(AD1691/1000)*(10000/Ferez!$D$21)</f>
        <v>3.0402852424783255E-2</v>
      </c>
      <c r="AF1691" s="3">
        <f t="shared" si="244"/>
        <v>1.6015477659406043</v>
      </c>
      <c r="AG1691" s="3">
        <f>AF1691*Ferez!$D$19</f>
        <v>0.80077388297030216</v>
      </c>
      <c r="AH1691" s="3">
        <f>(AG1691/1000)*(10000/Ferez!$D$21)</f>
        <v>2.0019347074257555E-2</v>
      </c>
      <c r="AI1691" s="3">
        <f>AE1691*Ferez!$D$20</f>
        <v>0.11147712555753859</v>
      </c>
    </row>
    <row r="1692" spans="1:35" x14ac:dyDescent="0.25">
      <c r="A1692" s="4">
        <v>116</v>
      </c>
      <c r="B1692" s="19" t="s">
        <v>3521</v>
      </c>
      <c r="C1692" s="104">
        <v>12</v>
      </c>
      <c r="D1692" s="20" t="s">
        <v>376</v>
      </c>
      <c r="E1692" s="100">
        <v>38487</v>
      </c>
      <c r="F1692" s="100">
        <v>44127</v>
      </c>
      <c r="G1692" s="105">
        <v>15.5</v>
      </c>
      <c r="H1692" s="20" t="s">
        <v>402</v>
      </c>
      <c r="I1692" s="20" t="s">
        <v>408</v>
      </c>
      <c r="J1692" s="13">
        <v>3090</v>
      </c>
      <c r="K1692" t="s">
        <v>7</v>
      </c>
      <c r="L1692" t="s">
        <v>193</v>
      </c>
      <c r="M1692" s="20" t="str">
        <f t="shared" si="238"/>
        <v>S</v>
      </c>
      <c r="N1692" s="3">
        <v>3.8</v>
      </c>
      <c r="O1692" s="23">
        <f t="shared" si="239"/>
        <v>2.33</v>
      </c>
      <c r="P1692" s="3">
        <v>7</v>
      </c>
      <c r="Q1692" s="3">
        <f>VLOOKUP(J1692,Aux_H_adj!$X$2:$Y$922,2,FALSE)</f>
        <v>5.3</v>
      </c>
      <c r="R1692" s="3">
        <f>VLOOKUP(J1692,Aux_H_adj!$X$2:$Z$922,3,FALSE)</f>
        <v>8.5</v>
      </c>
      <c r="S1692" s="3">
        <f t="shared" si="236"/>
        <v>2.228169203286535</v>
      </c>
      <c r="T1692" s="3">
        <v>39</v>
      </c>
      <c r="U1692" s="23">
        <f t="shared" si="240"/>
        <v>8.5299999999999994</v>
      </c>
      <c r="V1692" s="3">
        <f t="shared" si="237"/>
        <v>2.7151833291477345</v>
      </c>
      <c r="W1692" s="27">
        <f t="shared" si="241"/>
        <v>4.0000000000000002E-4</v>
      </c>
      <c r="X1692" s="27">
        <f t="shared" si="242"/>
        <v>5.9999999999999995E-4</v>
      </c>
      <c r="Y1692" s="3">
        <f>VLOOKUP(K1692,SSP!$B$2:$D$113,3,FALSE)</f>
        <v>0.57999999999999996</v>
      </c>
      <c r="Z1692" s="3">
        <f>EXP(Ferez!$B$8+Ferez!$B$9*LN(X1692)+Ferez!$B$10*LN(O1692)+Ferez!$B$11*LN(Y1692))</f>
        <v>0.48914689246706661</v>
      </c>
      <c r="AA1692" s="3">
        <f>EXP(Ferez!$C$8+Ferez!$C$9*LN(Z1692))</f>
        <v>0.4409926199573157</v>
      </c>
      <c r="AB1692" s="3">
        <f>Ferez!$D$8+Ferez!$D$9*Z1692+Ferez!$D$10*AA1692</f>
        <v>0.40569757554965408</v>
      </c>
      <c r="AC1692" s="3">
        <f t="shared" si="243"/>
        <v>1.3358370879740364</v>
      </c>
      <c r="AD1692" s="3">
        <f>AC1692*Ferez!$D$19</f>
        <v>0.66791854398701822</v>
      </c>
      <c r="AE1692" s="3">
        <f>(AD1692/1000)*(10000/Ferez!$D$21)</f>
        <v>1.6697963599675455E-2</v>
      </c>
      <c r="AF1692" s="3">
        <f t="shared" si="244"/>
        <v>0.89484446801672068</v>
      </c>
      <c r="AG1692" s="3">
        <f>AF1692*Ferez!$D$19</f>
        <v>0.44742223400836034</v>
      </c>
      <c r="AH1692" s="3">
        <f>(AG1692/1000)*(10000/Ferez!$D$21)</f>
        <v>1.1185555850209009E-2</v>
      </c>
      <c r="AI1692" s="3">
        <f>AE1692*Ferez!$D$20</f>
        <v>6.1225866532143333E-2</v>
      </c>
    </row>
    <row r="1693" spans="1:35" x14ac:dyDescent="0.25">
      <c r="A1693" s="4">
        <v>117</v>
      </c>
      <c r="B1693" s="19" t="s">
        <v>3521</v>
      </c>
      <c r="C1693" s="104">
        <v>12</v>
      </c>
      <c r="D1693" s="20" t="s">
        <v>376</v>
      </c>
      <c r="E1693" s="100">
        <v>38487</v>
      </c>
      <c r="F1693" s="100">
        <v>44127</v>
      </c>
      <c r="G1693" s="105">
        <v>15.5</v>
      </c>
      <c r="H1693" s="20" t="s">
        <v>409</v>
      </c>
      <c r="I1693" s="20" t="s">
        <v>410</v>
      </c>
      <c r="J1693" s="13">
        <v>3091</v>
      </c>
      <c r="K1693" t="s">
        <v>14</v>
      </c>
      <c r="L1693" t="s">
        <v>235</v>
      </c>
      <c r="M1693" s="20" t="str">
        <f t="shared" si="238"/>
        <v>N</v>
      </c>
      <c r="N1693" s="3">
        <v>3.9</v>
      </c>
      <c r="O1693" s="23">
        <f t="shared" si="239"/>
        <v>3.9</v>
      </c>
      <c r="P1693" s="3">
        <v>12.8</v>
      </c>
      <c r="Q1693" s="3">
        <f>VLOOKUP(J1693,Aux_H_adj!$X$2:$Y$922,2,FALSE)</f>
        <v>12.8</v>
      </c>
      <c r="R1693" s="3">
        <f>VLOOKUP(J1693,Aux_H_adj!$X$2:$Z$922,3,FALSE)</f>
        <v>12.8</v>
      </c>
      <c r="S1693" s="3">
        <f t="shared" si="236"/>
        <v>4.0743665431525207</v>
      </c>
      <c r="T1693" s="3">
        <v>16.7</v>
      </c>
      <c r="U1693" s="23">
        <f t="shared" si="240"/>
        <v>16.7</v>
      </c>
      <c r="V1693" s="3">
        <f t="shared" si="237"/>
        <v>5.3157750992693042</v>
      </c>
      <c r="W1693" s="27">
        <f t="shared" si="241"/>
        <v>1.2999999999999999E-3</v>
      </c>
      <c r="X1693" s="27">
        <f t="shared" si="242"/>
        <v>2.2000000000000001E-3</v>
      </c>
      <c r="Y1693" s="3">
        <f>VLOOKUP(K1693,SSP!$B$2:$D$113,3,FALSE)</f>
        <v>0.4900000000000001</v>
      </c>
      <c r="Z1693" s="3">
        <f>EXP(Ferez!$B$8+Ferez!$B$9*LN(X1693)+Ferez!$B$10*LN(O1693)+Ferez!$B$11*LN(Y1693))</f>
        <v>2.3060713501053294</v>
      </c>
      <c r="AA1693" s="3">
        <f>EXP(Ferez!$C$8+Ferez!$C$9*LN(Z1693))</f>
        <v>1.3934735580696214</v>
      </c>
      <c r="AB1693" s="3">
        <f>Ferez!$D$8+Ferez!$D$9*Z1693+Ferez!$D$10*AA1693</f>
        <v>0.54707454659969379</v>
      </c>
      <c r="AC1693" s="3">
        <f t="shared" si="243"/>
        <v>4.2466194547746445</v>
      </c>
      <c r="AD1693" s="3">
        <f>AC1693*Ferez!$D$19</f>
        <v>2.1233097273873223</v>
      </c>
      <c r="AE1693" s="3">
        <f>(AD1693/1000)*(10000/Ferez!$D$21)</f>
        <v>5.3082743184683055E-2</v>
      </c>
      <c r="AF1693" s="3">
        <f t="shared" si="244"/>
        <v>2.8531458967050232</v>
      </c>
      <c r="AG1693" s="3">
        <f>AF1693*Ferez!$D$19</f>
        <v>1.4265729483525116</v>
      </c>
      <c r="AH1693" s="3">
        <f>(AG1693/1000)*(10000/Ferez!$D$21)</f>
        <v>3.5664323708812791E-2</v>
      </c>
      <c r="AI1693" s="3">
        <f>AE1693*Ferez!$D$20</f>
        <v>0.19463672501050452</v>
      </c>
    </row>
    <row r="1694" spans="1:35" x14ac:dyDescent="0.25">
      <c r="A1694" s="4">
        <v>118</v>
      </c>
      <c r="B1694" s="19" t="s">
        <v>3521</v>
      </c>
      <c r="C1694" s="104">
        <v>12</v>
      </c>
      <c r="D1694" s="20" t="s">
        <v>376</v>
      </c>
      <c r="E1694" s="100">
        <v>38487</v>
      </c>
      <c r="F1694" s="100">
        <v>44127</v>
      </c>
      <c r="G1694" s="105">
        <v>15.5</v>
      </c>
      <c r="H1694" s="20" t="s">
        <v>411</v>
      </c>
      <c r="I1694" s="20" t="s">
        <v>412</v>
      </c>
      <c r="J1694" s="13">
        <v>3092</v>
      </c>
      <c r="K1694" t="s">
        <v>110</v>
      </c>
      <c r="L1694" t="s">
        <v>109</v>
      </c>
      <c r="M1694" s="20" t="str">
        <f t="shared" si="238"/>
        <v>S</v>
      </c>
      <c r="N1694" s="3">
        <v>4.2</v>
      </c>
      <c r="O1694" s="23">
        <f t="shared" si="239"/>
        <v>4.2</v>
      </c>
      <c r="P1694" s="3">
        <v>13.1</v>
      </c>
      <c r="Q1694" s="3">
        <f>VLOOKUP(J1694,Aux_H_adj!$X$2:$Y$922,2,FALSE)</f>
        <v>10.8</v>
      </c>
      <c r="R1694" s="3">
        <f>VLOOKUP(J1694,Aux_H_adj!$X$2:$Z$922,3,FALSE)</f>
        <v>13.7</v>
      </c>
      <c r="S1694" s="3">
        <f t="shared" si="236"/>
        <v>4.169859509007658</v>
      </c>
      <c r="T1694" s="3">
        <v>30.5</v>
      </c>
      <c r="U1694" s="23">
        <f t="shared" si="240"/>
        <v>15.97</v>
      </c>
      <c r="V1694" s="3">
        <f t="shared" si="237"/>
        <v>5.0834088823551378</v>
      </c>
      <c r="W1694" s="27">
        <f t="shared" si="241"/>
        <v>1.4E-3</v>
      </c>
      <c r="X1694" s="27">
        <f t="shared" si="242"/>
        <v>2E-3</v>
      </c>
      <c r="Y1694" s="3">
        <f>VLOOKUP(K1694,SSP!$B$2:$D$113,3,FALSE)</f>
        <v>0.34</v>
      </c>
      <c r="Z1694" s="3">
        <f>EXP(Ferez!$B$8+Ferez!$B$9*LN(X1694)+Ferez!$B$10*LN(O1694)+Ferez!$B$11*LN(Y1694))</f>
        <v>1.5576198485921235</v>
      </c>
      <c r="AA1694" s="3">
        <f>EXP(Ferez!$C$8+Ferez!$C$9*LN(Z1694))</f>
        <v>1.0414985843014859</v>
      </c>
      <c r="AB1694" s="3">
        <f>Ferez!$D$8+Ferez!$D$9*Z1694+Ferez!$D$10*AA1694</f>
        <v>0.48535480963684297</v>
      </c>
      <c r="AC1694" s="3">
        <f t="shared" si="243"/>
        <v>3.0844732425304526</v>
      </c>
      <c r="AD1694" s="3">
        <f>AC1694*Ferez!$D$19</f>
        <v>1.5422366212652263</v>
      </c>
      <c r="AE1694" s="3">
        <f>(AD1694/1000)*(10000/Ferez!$D$21)</f>
        <v>3.8555915531630659E-2</v>
      </c>
      <c r="AF1694" s="3">
        <f t="shared" si="244"/>
        <v>2.0429746582289665</v>
      </c>
      <c r="AG1694" s="3">
        <f>AF1694*Ferez!$D$19</f>
        <v>1.0214873291144833</v>
      </c>
      <c r="AH1694" s="3">
        <f>(AG1694/1000)*(10000/Ferez!$D$21)</f>
        <v>2.5537183227862081E-2</v>
      </c>
      <c r="AI1694" s="3">
        <f>AE1694*Ferez!$D$20</f>
        <v>0.14137169028264573</v>
      </c>
    </row>
    <row r="1695" spans="1:35" x14ac:dyDescent="0.25">
      <c r="A1695" s="4">
        <v>119</v>
      </c>
      <c r="B1695" s="19" t="s">
        <v>3521</v>
      </c>
      <c r="C1695" s="104">
        <v>12</v>
      </c>
      <c r="D1695" s="20" t="s">
        <v>376</v>
      </c>
      <c r="E1695" s="100">
        <v>38487</v>
      </c>
      <c r="F1695" s="100">
        <v>44127</v>
      </c>
      <c r="G1695" s="105">
        <v>15.5</v>
      </c>
      <c r="H1695" s="20" t="s">
        <v>411</v>
      </c>
      <c r="I1695" s="20" t="s">
        <v>413</v>
      </c>
      <c r="J1695" s="13">
        <v>3092</v>
      </c>
      <c r="K1695" t="s">
        <v>110</v>
      </c>
      <c r="L1695" t="s">
        <v>109</v>
      </c>
      <c r="M1695" s="20" t="str">
        <f t="shared" si="238"/>
        <v>S</v>
      </c>
      <c r="N1695" s="3">
        <v>4.2</v>
      </c>
      <c r="O1695" s="23">
        <f t="shared" si="239"/>
        <v>3.68</v>
      </c>
      <c r="P1695" s="3">
        <v>10.8</v>
      </c>
      <c r="Q1695" s="3">
        <f>VLOOKUP(J1695,Aux_H_adj!$X$2:$Y$922,2,FALSE)</f>
        <v>10.8</v>
      </c>
      <c r="R1695" s="3">
        <f>VLOOKUP(J1695,Aux_H_adj!$X$2:$Z$922,3,FALSE)</f>
        <v>13.7</v>
      </c>
      <c r="S1695" s="3">
        <f t="shared" si="236"/>
        <v>3.4377467707849396</v>
      </c>
      <c r="T1695" s="3">
        <v>30.5</v>
      </c>
      <c r="U1695" s="23">
        <f t="shared" si="240"/>
        <v>13.17</v>
      </c>
      <c r="V1695" s="3">
        <f t="shared" si="237"/>
        <v>4.1921412010405232</v>
      </c>
      <c r="W1695" s="27">
        <f t="shared" si="241"/>
        <v>8.9999999999999998E-4</v>
      </c>
      <c r="X1695" s="27">
        <f t="shared" si="242"/>
        <v>1.4E-3</v>
      </c>
      <c r="Y1695" s="3">
        <f>VLOOKUP(K1695,SSP!$B$2:$D$113,3,FALSE)</f>
        <v>0.34</v>
      </c>
      <c r="Z1695" s="3">
        <f>EXP(Ferez!$B$8+Ferez!$B$9*LN(X1695)+Ferez!$B$10*LN(O1695)+Ferez!$B$11*LN(Y1695))</f>
        <v>0.97926136747022829</v>
      </c>
      <c r="AA1695" s="3">
        <f>EXP(Ferez!$C$8+Ferez!$C$9*LN(Z1695))</f>
        <v>0.73808281787575825</v>
      </c>
      <c r="AB1695" s="3">
        <f>Ferez!$D$8+Ferez!$D$9*Z1695+Ferez!$D$10*AA1695</f>
        <v>0.44037144025526492</v>
      </c>
      <c r="AC1695" s="3">
        <f t="shared" si="243"/>
        <v>2.1577156256012513</v>
      </c>
      <c r="AD1695" s="3">
        <f>AC1695*Ferez!$D$19</f>
        <v>1.0788578128006256</v>
      </c>
      <c r="AE1695" s="3">
        <f>(AD1695/1000)*(10000/Ferez!$D$21)</f>
        <v>2.6971445320015643E-2</v>
      </c>
      <c r="AF1695" s="3">
        <f t="shared" si="244"/>
        <v>1.4196328077254932</v>
      </c>
      <c r="AG1695" s="3">
        <f>AF1695*Ferez!$D$19</f>
        <v>0.70981640386274658</v>
      </c>
      <c r="AH1695" s="3">
        <f>(AG1695/1000)*(10000/Ferez!$D$21)</f>
        <v>1.7745410096568666E-2</v>
      </c>
      <c r="AI1695" s="3">
        <f>AE1695*Ferez!$D$20</f>
        <v>9.8895299506724016E-2</v>
      </c>
    </row>
    <row r="1696" spans="1:35" x14ac:dyDescent="0.25">
      <c r="A1696" s="4">
        <v>120</v>
      </c>
      <c r="B1696" s="19" t="s">
        <v>3521</v>
      </c>
      <c r="C1696" s="104">
        <v>12</v>
      </c>
      <c r="D1696" s="20" t="s">
        <v>376</v>
      </c>
      <c r="E1696" s="100">
        <v>38487</v>
      </c>
      <c r="F1696" s="100">
        <v>44127</v>
      </c>
      <c r="G1696" s="105">
        <v>15.5</v>
      </c>
      <c r="H1696" s="20" t="s">
        <v>411</v>
      </c>
      <c r="I1696" s="20" t="s">
        <v>414</v>
      </c>
      <c r="J1696" s="13">
        <v>3092</v>
      </c>
      <c r="K1696" t="s">
        <v>110</v>
      </c>
      <c r="L1696" t="s">
        <v>109</v>
      </c>
      <c r="M1696" s="20" t="str">
        <f t="shared" si="238"/>
        <v>S</v>
      </c>
      <c r="N1696" s="3">
        <v>4.2</v>
      </c>
      <c r="O1696" s="23">
        <f t="shared" si="239"/>
        <v>4.2</v>
      </c>
      <c r="P1696" s="3">
        <v>13.7</v>
      </c>
      <c r="Q1696" s="3">
        <f>VLOOKUP(J1696,Aux_H_adj!$X$2:$Y$922,2,FALSE)</f>
        <v>10.8</v>
      </c>
      <c r="R1696" s="3">
        <f>VLOOKUP(J1696,Aux_H_adj!$X$2:$Z$922,3,FALSE)</f>
        <v>13.7</v>
      </c>
      <c r="S1696" s="3">
        <f t="shared" si="236"/>
        <v>4.3608454407179318</v>
      </c>
      <c r="T1696" s="3">
        <v>30.5</v>
      </c>
      <c r="U1696" s="23">
        <f t="shared" si="240"/>
        <v>16.7</v>
      </c>
      <c r="V1696" s="3">
        <f t="shared" si="237"/>
        <v>5.3157750992693042</v>
      </c>
      <c r="W1696" s="27">
        <f t="shared" si="241"/>
        <v>1.5E-3</v>
      </c>
      <c r="X1696" s="27">
        <f t="shared" si="242"/>
        <v>2.2000000000000001E-3</v>
      </c>
      <c r="Y1696" s="3">
        <f>VLOOKUP(K1696,SSP!$B$2:$D$113,3,FALSE)</f>
        <v>0.34</v>
      </c>
      <c r="Z1696" s="3">
        <f>EXP(Ferez!$B$8+Ferez!$B$9*LN(X1696)+Ferez!$B$10*LN(O1696)+Ferez!$B$11*LN(Y1696))</f>
        <v>1.7044139364526441</v>
      </c>
      <c r="AA1696" s="3">
        <f>EXP(Ferez!$C$8+Ferez!$C$9*LN(Z1696))</f>
        <v>1.113473292588943</v>
      </c>
      <c r="AB1696" s="3">
        <f>Ferez!$D$8+Ferez!$D$9*Z1696+Ferez!$D$10*AA1696</f>
        <v>0.49720629103602099</v>
      </c>
      <c r="AC1696" s="3">
        <f t="shared" si="243"/>
        <v>3.3150935200776082</v>
      </c>
      <c r="AD1696" s="3">
        <f>AC1696*Ferez!$D$19</f>
        <v>1.6575467600388041</v>
      </c>
      <c r="AE1696" s="3">
        <f>(AD1696/1000)*(10000/Ferez!$D$21)</f>
        <v>4.1438669000970103E-2</v>
      </c>
      <c r="AF1696" s="3">
        <f t="shared" si="244"/>
        <v>2.2016202274886649</v>
      </c>
      <c r="AG1696" s="3">
        <f>AF1696*Ferez!$D$19</f>
        <v>1.1008101137443325</v>
      </c>
      <c r="AH1696" s="3">
        <f>(AG1696/1000)*(10000/Ferez!$D$21)</f>
        <v>2.7520252843608314E-2</v>
      </c>
      <c r="AI1696" s="3">
        <f>AE1696*Ferez!$D$20</f>
        <v>0.15194178633689037</v>
      </c>
    </row>
    <row r="1697" spans="1:35" x14ac:dyDescent="0.25">
      <c r="A1697" s="4">
        <v>121</v>
      </c>
      <c r="B1697" s="19" t="s">
        <v>3521</v>
      </c>
      <c r="C1697" s="104">
        <v>12</v>
      </c>
      <c r="D1697" s="20" t="s">
        <v>376</v>
      </c>
      <c r="E1697" s="100">
        <v>38487</v>
      </c>
      <c r="F1697" s="100">
        <v>44127</v>
      </c>
      <c r="G1697" s="105">
        <v>15.5</v>
      </c>
      <c r="H1697" s="20" t="s">
        <v>411</v>
      </c>
      <c r="I1697" s="20" t="s">
        <v>415</v>
      </c>
      <c r="J1697" s="13">
        <v>3092</v>
      </c>
      <c r="K1697" t="s">
        <v>110</v>
      </c>
      <c r="L1697" t="s">
        <v>109</v>
      </c>
      <c r="M1697" s="20" t="str">
        <f t="shared" si="238"/>
        <v>S</v>
      </c>
      <c r="N1697" s="3">
        <v>4.2</v>
      </c>
      <c r="O1697" s="23">
        <f t="shared" si="239"/>
        <v>3.74</v>
      </c>
      <c r="P1697" s="3">
        <v>11</v>
      </c>
      <c r="Q1697" s="3">
        <f>VLOOKUP(J1697,Aux_H_adj!$X$2:$Y$922,2,FALSE)</f>
        <v>10.8</v>
      </c>
      <c r="R1697" s="3">
        <f>VLOOKUP(J1697,Aux_H_adj!$X$2:$Z$922,3,FALSE)</f>
        <v>13.7</v>
      </c>
      <c r="S1697" s="3">
        <f t="shared" si="236"/>
        <v>3.5014087480216975</v>
      </c>
      <c r="T1697" s="3">
        <v>30.5</v>
      </c>
      <c r="U1697" s="23">
        <f t="shared" si="240"/>
        <v>13.41</v>
      </c>
      <c r="V1697" s="3">
        <f t="shared" si="237"/>
        <v>4.2685355737246331</v>
      </c>
      <c r="W1697" s="27">
        <f t="shared" si="241"/>
        <v>1E-3</v>
      </c>
      <c r="X1697" s="27">
        <f t="shared" si="242"/>
        <v>1.4E-3</v>
      </c>
      <c r="Y1697" s="3">
        <f>VLOOKUP(K1697,SSP!$B$2:$D$113,3,FALSE)</f>
        <v>0.34</v>
      </c>
      <c r="Z1697" s="3">
        <f>EXP(Ferez!$B$8+Ferez!$B$9*LN(X1697)+Ferez!$B$10*LN(O1697)+Ferez!$B$11*LN(Y1697))</f>
        <v>0.99460761222026817</v>
      </c>
      <c r="AA1697" s="3">
        <f>EXP(Ferez!$C$8+Ferez!$C$9*LN(Z1697))</f>
        <v>0.74664770639602207</v>
      </c>
      <c r="AB1697" s="3">
        <f>Ferez!$D$8+Ferez!$D$9*Z1697+Ferez!$D$10*AA1697</f>
        <v>0.44152071713375013</v>
      </c>
      <c r="AC1697" s="3">
        <f t="shared" si="243"/>
        <v>2.1827760357500403</v>
      </c>
      <c r="AD1697" s="3">
        <f>AC1697*Ferez!$D$19</f>
        <v>1.0913880178750202</v>
      </c>
      <c r="AE1697" s="3">
        <f>(AD1697/1000)*(10000/Ferez!$D$21)</f>
        <v>2.7284700446875507E-2</v>
      </c>
      <c r="AF1697" s="3">
        <f t="shared" si="244"/>
        <v>1.4361283293540184</v>
      </c>
      <c r="AG1697" s="3">
        <f>AF1697*Ferez!$D$19</f>
        <v>0.71806416467700918</v>
      </c>
      <c r="AH1697" s="3">
        <f>(AG1697/1000)*(10000/Ferez!$D$21)</f>
        <v>1.7951604116925229E-2</v>
      </c>
      <c r="AI1697" s="3">
        <f>AE1697*Ferez!$D$20</f>
        <v>0.10004390163854353</v>
      </c>
    </row>
    <row r="1698" spans="1:35" x14ac:dyDescent="0.25">
      <c r="A1698" s="4">
        <v>122</v>
      </c>
      <c r="B1698" s="19" t="s">
        <v>3521</v>
      </c>
      <c r="C1698" s="104">
        <v>12</v>
      </c>
      <c r="D1698" s="20" t="s">
        <v>376</v>
      </c>
      <c r="E1698" s="100">
        <v>38487</v>
      </c>
      <c r="F1698" s="100">
        <v>44127</v>
      </c>
      <c r="G1698" s="105">
        <v>15.5</v>
      </c>
      <c r="H1698" s="20" t="s">
        <v>416</v>
      </c>
      <c r="I1698" s="20" t="s">
        <v>417</v>
      </c>
      <c r="J1698" s="13">
        <v>3093</v>
      </c>
      <c r="K1698" t="s">
        <v>15</v>
      </c>
      <c r="L1698" t="s">
        <v>29</v>
      </c>
      <c r="M1698" s="20" t="str">
        <f t="shared" si="238"/>
        <v>S</v>
      </c>
      <c r="N1698" s="3">
        <v>3</v>
      </c>
      <c r="O1698" s="23">
        <f t="shared" si="239"/>
        <v>1.28</v>
      </c>
      <c r="P1698" s="3">
        <v>5</v>
      </c>
      <c r="Q1698" s="3">
        <f>VLOOKUP(J1698,Aux_H_adj!$X$2:$Y$922,2,FALSE)</f>
        <v>5</v>
      </c>
      <c r="R1698" s="3">
        <f>VLOOKUP(J1698,Aux_H_adj!$X$2:$Z$922,3,FALSE)</f>
        <v>11.8</v>
      </c>
      <c r="S1698" s="3">
        <f t="shared" si="236"/>
        <v>1.5915494309189535</v>
      </c>
      <c r="T1698" s="3">
        <v>14.3</v>
      </c>
      <c r="U1698" s="23">
        <f t="shared" si="240"/>
        <v>6.1</v>
      </c>
      <c r="V1698" s="3">
        <f t="shared" si="237"/>
        <v>1.941690305721123</v>
      </c>
      <c r="W1698" s="27">
        <f t="shared" si="241"/>
        <v>2.0000000000000001E-4</v>
      </c>
      <c r="X1698" s="27">
        <f t="shared" si="242"/>
        <v>2.9999999999999997E-4</v>
      </c>
      <c r="Y1698" s="3">
        <f>VLOOKUP(K1698,SSP!$B$2:$D$113,3,FALSE)</f>
        <v>0.69999999999999973</v>
      </c>
      <c r="Z1698" s="3">
        <f>EXP(Ferez!$B$8+Ferez!$B$9*LN(X1698)+Ferez!$B$10*LN(O1698)+Ferez!$B$11*LN(Y1698))</f>
        <v>0.17311927514255535</v>
      </c>
      <c r="AA1698" s="3">
        <f>EXP(Ferez!$C$8+Ferez!$C$9*LN(Z1698))</f>
        <v>0.2040484029804274</v>
      </c>
      <c r="AB1698" s="3">
        <f>Ferez!$D$8+Ferez!$D$9*Z1698+Ferez!$D$10*AA1698</f>
        <v>0.38725234873031328</v>
      </c>
      <c r="AC1698" s="3">
        <f t="shared" si="243"/>
        <v>0.76442002685329602</v>
      </c>
      <c r="AD1698" s="3">
        <f>AC1698*Ferez!$D$19</f>
        <v>0.38221001342664801</v>
      </c>
      <c r="AE1698" s="3">
        <f>(AD1698/1000)*(10000/Ferez!$D$21)</f>
        <v>9.5552503356661992E-3</v>
      </c>
      <c r="AF1698" s="3">
        <f t="shared" si="244"/>
        <v>0.56037162387286865</v>
      </c>
      <c r="AG1698" s="3">
        <f>AF1698*Ferez!$D$19</f>
        <v>0.28018581193643433</v>
      </c>
      <c r="AH1698" s="3">
        <f>(AG1698/1000)*(10000/Ferez!$D$21)</f>
        <v>7.004645298410858E-3</v>
      </c>
      <c r="AI1698" s="3">
        <f>AE1698*Ferez!$D$20</f>
        <v>3.5035917897442731E-2</v>
      </c>
    </row>
    <row r="1699" spans="1:35" x14ac:dyDescent="0.25">
      <c r="A1699" s="4">
        <v>123</v>
      </c>
      <c r="B1699" s="19" t="s">
        <v>3521</v>
      </c>
      <c r="C1699" s="104">
        <v>12</v>
      </c>
      <c r="D1699" s="20" t="s">
        <v>376</v>
      </c>
      <c r="E1699" s="100">
        <v>38487</v>
      </c>
      <c r="F1699" s="100">
        <v>44127</v>
      </c>
      <c r="G1699" s="105">
        <v>15.5</v>
      </c>
      <c r="H1699" s="20" t="s">
        <v>416</v>
      </c>
      <c r="I1699" s="20" t="s">
        <v>418</v>
      </c>
      <c r="J1699" s="13">
        <v>3093</v>
      </c>
      <c r="K1699" t="s">
        <v>15</v>
      </c>
      <c r="L1699" t="s">
        <v>29</v>
      </c>
      <c r="M1699" s="20" t="str">
        <f t="shared" si="238"/>
        <v>S</v>
      </c>
      <c r="N1699" s="3">
        <v>3</v>
      </c>
      <c r="O1699" s="23">
        <f t="shared" si="239"/>
        <v>3</v>
      </c>
      <c r="P1699" s="3">
        <v>11.8</v>
      </c>
      <c r="Q1699" s="3">
        <f>VLOOKUP(J1699,Aux_H_adj!$X$2:$Y$922,2,FALSE)</f>
        <v>5</v>
      </c>
      <c r="R1699" s="3">
        <f>VLOOKUP(J1699,Aux_H_adj!$X$2:$Z$922,3,FALSE)</f>
        <v>11.8</v>
      </c>
      <c r="S1699" s="3">
        <f t="shared" si="236"/>
        <v>3.7560566569687301</v>
      </c>
      <c r="T1699" s="3">
        <v>14.3</v>
      </c>
      <c r="U1699" s="23">
        <f t="shared" si="240"/>
        <v>14.39</v>
      </c>
      <c r="V1699" s="3">
        <f t="shared" si="237"/>
        <v>4.5804792621847481</v>
      </c>
      <c r="W1699" s="27">
        <f t="shared" si="241"/>
        <v>1.1000000000000001E-3</v>
      </c>
      <c r="X1699" s="27">
        <f t="shared" si="242"/>
        <v>1.6000000000000001E-3</v>
      </c>
      <c r="Y1699" s="3">
        <f>VLOOKUP(K1699,SSP!$B$2:$D$113,3,FALSE)</f>
        <v>0.69999999999999973</v>
      </c>
      <c r="Z1699" s="3">
        <f>EXP(Ferez!$B$8+Ferez!$B$9*LN(X1699)+Ferez!$B$10*LN(O1699)+Ferez!$B$11*LN(Y1699))</f>
        <v>1.9097398313738811</v>
      </c>
      <c r="AA1699" s="3">
        <f>EXP(Ferez!$C$8+Ferez!$C$9*LN(Z1699))</f>
        <v>1.2115252693603198</v>
      </c>
      <c r="AB1699" s="3">
        <f>Ferez!$D$8+Ferez!$D$9*Z1699+Ferez!$D$10*AA1699</f>
        <v>0.5140093879330544</v>
      </c>
      <c r="AC1699" s="3">
        <f t="shared" si="243"/>
        <v>3.635274488667255</v>
      </c>
      <c r="AD1699" s="3">
        <f>AC1699*Ferez!$D$19</f>
        <v>1.8176372443336275</v>
      </c>
      <c r="AE1699" s="3">
        <f>(AD1699/1000)*(10000/Ferez!$D$21)</f>
        <v>4.5440931108340687E-2</v>
      </c>
      <c r="AF1699" s="3">
        <f t="shared" si="244"/>
        <v>2.4237492193069357</v>
      </c>
      <c r="AG1699" s="3">
        <f>AF1699*Ferez!$D$19</f>
        <v>1.2118746096534678</v>
      </c>
      <c r="AH1699" s="3">
        <f>(AG1699/1000)*(10000/Ferez!$D$21)</f>
        <v>3.0296865241336696E-2</v>
      </c>
      <c r="AI1699" s="3">
        <f>AE1699*Ferez!$D$20</f>
        <v>0.16661674739724919</v>
      </c>
    </row>
    <row r="1700" spans="1:35" x14ac:dyDescent="0.25">
      <c r="A1700" s="4">
        <v>124</v>
      </c>
      <c r="B1700" s="19" t="s">
        <v>3521</v>
      </c>
      <c r="C1700" s="104">
        <v>12</v>
      </c>
      <c r="D1700" s="20" t="s">
        <v>376</v>
      </c>
      <c r="E1700" s="100">
        <v>38487</v>
      </c>
      <c r="F1700" s="100">
        <v>44127</v>
      </c>
      <c r="G1700" s="105">
        <v>15.5</v>
      </c>
      <c r="H1700" s="20" t="s">
        <v>419</v>
      </c>
      <c r="I1700" s="20" t="s">
        <v>420</v>
      </c>
      <c r="J1700" s="13">
        <v>3096</v>
      </c>
      <c r="K1700" t="s">
        <v>14</v>
      </c>
      <c r="L1700" t="s">
        <v>235</v>
      </c>
      <c r="M1700" s="20" t="str">
        <f t="shared" si="238"/>
        <v>N</v>
      </c>
      <c r="N1700" s="3">
        <v>3.9</v>
      </c>
      <c r="O1700" s="23">
        <f t="shared" si="239"/>
        <v>3.9</v>
      </c>
      <c r="P1700" s="3">
        <v>14.5</v>
      </c>
      <c r="Q1700" s="3">
        <f>VLOOKUP(J1700,Aux_H_adj!$X$2:$Y$922,2,FALSE)</f>
        <v>14.5</v>
      </c>
      <c r="R1700" s="3">
        <f>VLOOKUP(J1700,Aux_H_adj!$X$2:$Z$922,3,FALSE)</f>
        <v>14.5</v>
      </c>
      <c r="S1700" s="3">
        <f t="shared" si="236"/>
        <v>4.6154933496649653</v>
      </c>
      <c r="T1700" s="3">
        <v>18</v>
      </c>
      <c r="U1700" s="23">
        <f t="shared" si="240"/>
        <v>18</v>
      </c>
      <c r="V1700" s="3">
        <f t="shared" si="237"/>
        <v>5.7295779513082321</v>
      </c>
      <c r="W1700" s="27">
        <f t="shared" si="241"/>
        <v>1.6999999999999999E-3</v>
      </c>
      <c r="X1700" s="27">
        <f t="shared" si="242"/>
        <v>2.5999999999999999E-3</v>
      </c>
      <c r="Y1700" s="3">
        <f>VLOOKUP(K1700,SSP!$B$2:$D$113,3,FALSE)</f>
        <v>0.4900000000000001</v>
      </c>
      <c r="Z1700" s="3">
        <f>EXP(Ferez!$B$8+Ferez!$B$9*LN(X1700)+Ferez!$B$10*LN(O1700)+Ferez!$B$11*LN(Y1700))</f>
        <v>2.7004041559547924</v>
      </c>
      <c r="AA1700" s="3">
        <f>EXP(Ferez!$C$8+Ferez!$C$9*LN(Z1700))</f>
        <v>1.566625703904454</v>
      </c>
      <c r="AB1700" s="3">
        <f>Ferez!$D$8+Ferez!$D$9*Z1700+Ferez!$D$10*AA1700</f>
        <v>0.58065224703335694</v>
      </c>
      <c r="AC1700" s="3">
        <f t="shared" si="243"/>
        <v>4.847682106892603</v>
      </c>
      <c r="AD1700" s="3">
        <f>AC1700*Ferez!$D$19</f>
        <v>2.4238410534463015</v>
      </c>
      <c r="AE1700" s="3">
        <f>(AD1700/1000)*(10000/Ferez!$D$21)</f>
        <v>6.0596026336157537E-2</v>
      </c>
      <c r="AF1700" s="3">
        <f t="shared" si="244"/>
        <v>3.2810564029881495</v>
      </c>
      <c r="AG1700" s="3">
        <f>AF1700*Ferez!$D$19</f>
        <v>1.6405282014940747</v>
      </c>
      <c r="AH1700" s="3">
        <f>(AG1700/1000)*(10000/Ferez!$D$21)</f>
        <v>4.1013205037351869E-2</v>
      </c>
      <c r="AI1700" s="3">
        <f>AE1700*Ferez!$D$20</f>
        <v>0.22218542989924428</v>
      </c>
    </row>
    <row r="1701" spans="1:35" x14ac:dyDescent="0.25">
      <c r="A1701" s="4">
        <v>125</v>
      </c>
      <c r="B1701" s="19" t="s">
        <v>3521</v>
      </c>
      <c r="C1701" s="104">
        <v>12</v>
      </c>
      <c r="D1701" s="20" t="s">
        <v>376</v>
      </c>
      <c r="E1701" s="100">
        <v>38487</v>
      </c>
      <c r="F1701" s="100">
        <v>44127</v>
      </c>
      <c r="G1701" s="105">
        <v>15.5</v>
      </c>
      <c r="H1701" s="20" t="s">
        <v>421</v>
      </c>
      <c r="I1701" s="20" t="s">
        <v>422</v>
      </c>
      <c r="J1701" s="13">
        <v>3097</v>
      </c>
      <c r="K1701" t="s">
        <v>7</v>
      </c>
      <c r="L1701" t="s">
        <v>193</v>
      </c>
      <c r="M1701" s="20" t="str">
        <f t="shared" si="238"/>
        <v>S</v>
      </c>
      <c r="N1701" s="3">
        <v>4</v>
      </c>
      <c r="O1701" s="23">
        <f t="shared" si="239"/>
        <v>2.93</v>
      </c>
      <c r="P1701" s="3">
        <v>8.5</v>
      </c>
      <c r="Q1701" s="3">
        <f>VLOOKUP(J1701,Aux_H_adj!$X$2:$Y$922,2,FALSE)</f>
        <v>8.5</v>
      </c>
      <c r="R1701" s="3">
        <f>VLOOKUP(J1701,Aux_H_adj!$X$2:$Z$922,3,FALSE)</f>
        <v>12</v>
      </c>
      <c r="S1701" s="3">
        <f t="shared" si="236"/>
        <v>2.7056340325622208</v>
      </c>
      <c r="T1701" s="3">
        <v>27</v>
      </c>
      <c r="U1701" s="23">
        <f t="shared" si="240"/>
        <v>10.36</v>
      </c>
      <c r="V1701" s="3">
        <f t="shared" si="237"/>
        <v>3.2976904208640714</v>
      </c>
      <c r="W1701" s="27">
        <f t="shared" si="241"/>
        <v>5.9999999999999995E-4</v>
      </c>
      <c r="X1701" s="27">
        <f t="shared" si="242"/>
        <v>8.9999999999999998E-4</v>
      </c>
      <c r="Y1701" s="3">
        <f>VLOOKUP(K1701,SSP!$B$2:$D$113,3,FALSE)</f>
        <v>0.57999999999999996</v>
      </c>
      <c r="Z1701" s="3">
        <f>EXP(Ferez!$B$8+Ferez!$B$9*LN(X1701)+Ferez!$B$10*LN(O1701)+Ferez!$B$11*LN(Y1701))</f>
        <v>0.89436024592657226</v>
      </c>
      <c r="AA1701" s="3">
        <f>EXP(Ferez!$C$8+Ferez!$C$9*LN(Z1701))</f>
        <v>0.69005191396343635</v>
      </c>
      <c r="AB1701" s="3">
        <f>Ferez!$D$8+Ferez!$D$9*Z1701+Ferez!$D$10*AA1701</f>
        <v>0.43406897782950016</v>
      </c>
      <c r="AC1701" s="3">
        <f t="shared" si="243"/>
        <v>2.0184811377195091</v>
      </c>
      <c r="AD1701" s="3">
        <f>AC1701*Ferez!$D$19</f>
        <v>1.0092405688597545</v>
      </c>
      <c r="AE1701" s="3">
        <f>(AD1701/1000)*(10000/Ferez!$D$21)</f>
        <v>2.5231014221493861E-2</v>
      </c>
      <c r="AF1701" s="3">
        <f t="shared" si="244"/>
        <v>1.3284292237560724</v>
      </c>
      <c r="AG1701" s="3">
        <f>AF1701*Ferez!$D$19</f>
        <v>0.66421461187803621</v>
      </c>
      <c r="AH1701" s="3">
        <f>(AG1701/1000)*(10000/Ferez!$D$21)</f>
        <v>1.6605365296950905E-2</v>
      </c>
      <c r="AI1701" s="3">
        <f>AE1701*Ferez!$D$20</f>
        <v>9.2513718812144152E-2</v>
      </c>
    </row>
    <row r="1702" spans="1:35" x14ac:dyDescent="0.25">
      <c r="A1702" s="4">
        <v>126</v>
      </c>
      <c r="B1702" s="19" t="s">
        <v>3521</v>
      </c>
      <c r="C1702" s="104">
        <v>12</v>
      </c>
      <c r="D1702" s="20" t="s">
        <v>376</v>
      </c>
      <c r="E1702" s="100">
        <v>38487</v>
      </c>
      <c r="F1702" s="100">
        <v>44127</v>
      </c>
      <c r="G1702" s="105">
        <v>15.5</v>
      </c>
      <c r="H1702" s="20" t="s">
        <v>421</v>
      </c>
      <c r="I1702" s="20" t="s">
        <v>423</v>
      </c>
      <c r="J1702" s="13">
        <v>3097</v>
      </c>
      <c r="K1702" t="s">
        <v>7</v>
      </c>
      <c r="L1702" t="s">
        <v>193</v>
      </c>
      <c r="M1702" s="20" t="str">
        <f t="shared" si="238"/>
        <v>S</v>
      </c>
      <c r="N1702" s="3">
        <v>4</v>
      </c>
      <c r="O1702" s="23">
        <f t="shared" si="239"/>
        <v>4</v>
      </c>
      <c r="P1702" s="3">
        <v>12</v>
      </c>
      <c r="Q1702" s="3">
        <f>VLOOKUP(J1702,Aux_H_adj!$X$2:$Y$922,2,FALSE)</f>
        <v>8.5</v>
      </c>
      <c r="R1702" s="3">
        <f>VLOOKUP(J1702,Aux_H_adj!$X$2:$Z$922,3,FALSE)</f>
        <v>12</v>
      </c>
      <c r="S1702" s="3">
        <f t="shared" si="236"/>
        <v>3.8197186342054881</v>
      </c>
      <c r="T1702" s="3">
        <v>27</v>
      </c>
      <c r="U1702" s="23">
        <f t="shared" si="240"/>
        <v>14.63</v>
      </c>
      <c r="V1702" s="3">
        <f t="shared" si="237"/>
        <v>4.656873634868858</v>
      </c>
      <c r="W1702" s="27">
        <f t="shared" si="241"/>
        <v>1.1000000000000001E-3</v>
      </c>
      <c r="X1702" s="27">
        <f t="shared" si="242"/>
        <v>1.6999999999999999E-3</v>
      </c>
      <c r="Y1702" s="3">
        <f>VLOOKUP(K1702,SSP!$B$2:$D$113,3,FALSE)</f>
        <v>0.57999999999999996</v>
      </c>
      <c r="Z1702" s="3">
        <f>EXP(Ferez!$B$8+Ferez!$B$9*LN(X1702)+Ferez!$B$10*LN(O1702)+Ferez!$B$11*LN(Y1702))</f>
        <v>2.2003632483368296</v>
      </c>
      <c r="AA1702" s="3">
        <f>EXP(Ferez!$C$8+Ferez!$C$9*LN(Z1702))</f>
        <v>1.3457940442943448</v>
      </c>
      <c r="AB1702" s="3">
        <f>Ferez!$D$8+Ferez!$D$9*Z1702+Ferez!$D$10*AA1702</f>
        <v>0.53818232067885508</v>
      </c>
      <c r="AC1702" s="3">
        <f t="shared" si="243"/>
        <v>4.0843396133100294</v>
      </c>
      <c r="AD1702" s="3">
        <f>AC1702*Ferez!$D$19</f>
        <v>2.0421698066550147</v>
      </c>
      <c r="AE1702" s="3">
        <f>(AD1702/1000)*(10000/Ferez!$D$21)</f>
        <v>5.105424516637537E-2</v>
      </c>
      <c r="AF1702" s="3">
        <f t="shared" si="244"/>
        <v>2.7385455690156846</v>
      </c>
      <c r="AG1702" s="3">
        <f>AF1702*Ferez!$D$19</f>
        <v>1.3692727845078423</v>
      </c>
      <c r="AH1702" s="3">
        <f>(AG1702/1000)*(10000/Ferez!$D$21)</f>
        <v>3.4231819612696057E-2</v>
      </c>
      <c r="AI1702" s="3">
        <f>AE1702*Ferez!$D$20</f>
        <v>0.18719889894337635</v>
      </c>
    </row>
    <row r="1703" spans="1:35" x14ac:dyDescent="0.25">
      <c r="A1703" s="4">
        <v>127</v>
      </c>
      <c r="B1703" s="19" t="s">
        <v>3521</v>
      </c>
      <c r="C1703" s="104">
        <v>12</v>
      </c>
      <c r="D1703" s="20" t="s">
        <v>376</v>
      </c>
      <c r="E1703" s="100">
        <v>38487</v>
      </c>
      <c r="F1703" s="100">
        <v>44127</v>
      </c>
      <c r="G1703" s="105">
        <v>15.5</v>
      </c>
      <c r="H1703" s="20" t="s">
        <v>424</v>
      </c>
      <c r="I1703" s="20" t="s">
        <v>425</v>
      </c>
      <c r="J1703" s="13">
        <v>3098</v>
      </c>
      <c r="K1703" t="s">
        <v>7</v>
      </c>
      <c r="L1703" t="s">
        <v>193</v>
      </c>
      <c r="M1703" s="20" t="str">
        <f t="shared" si="238"/>
        <v>S</v>
      </c>
      <c r="N1703" s="3">
        <v>4.3</v>
      </c>
      <c r="O1703" s="23">
        <f t="shared" si="239"/>
        <v>4.3</v>
      </c>
      <c r="P1703" s="3">
        <v>16.3</v>
      </c>
      <c r="Q1703" s="3">
        <f>VLOOKUP(J1703,Aux_H_adj!$X$2:$Y$922,2,FALSE)</f>
        <v>15</v>
      </c>
      <c r="R1703" s="3">
        <f>VLOOKUP(J1703,Aux_H_adj!$X$2:$Z$922,3,FALSE)</f>
        <v>16.3</v>
      </c>
      <c r="S1703" s="3">
        <f t="shared" si="236"/>
        <v>5.1884511447957884</v>
      </c>
      <c r="T1703" s="3">
        <v>32.5</v>
      </c>
      <c r="U1703" s="23">
        <f t="shared" si="240"/>
        <v>19.87</v>
      </c>
      <c r="V1703" s="3">
        <f t="shared" si="237"/>
        <v>6.3248174384719213</v>
      </c>
      <c r="W1703" s="27">
        <f t="shared" si="241"/>
        <v>2.0999999999999999E-3</v>
      </c>
      <c r="X1703" s="27">
        <f t="shared" si="242"/>
        <v>3.0999999999999999E-3</v>
      </c>
      <c r="Y1703" s="3">
        <f>VLOOKUP(K1703,SSP!$B$2:$D$113,3,FALSE)</f>
        <v>0.57999999999999996</v>
      </c>
      <c r="Z1703" s="3">
        <f>EXP(Ferez!$B$8+Ferez!$B$9*LN(X1703)+Ferez!$B$10*LN(O1703)+Ferez!$B$11*LN(Y1703))</f>
        <v>4.1614012553254014</v>
      </c>
      <c r="AA1703" s="3">
        <f>EXP(Ferez!$C$8+Ferez!$C$9*LN(Z1703))</f>
        <v>2.159311245267808</v>
      </c>
      <c r="AB1703" s="3">
        <f>Ferez!$D$8+Ferez!$D$9*Z1703+Ferez!$D$10*AA1703</f>
        <v>0.70926815285058731</v>
      </c>
      <c r="AC1703" s="3">
        <f t="shared" si="243"/>
        <v>7.029980653443797</v>
      </c>
      <c r="AD1703" s="3">
        <f>AC1703*Ferez!$D$19</f>
        <v>3.5149903267218985</v>
      </c>
      <c r="AE1703" s="3">
        <f>(AD1703/1000)*(10000/Ferez!$D$21)</f>
        <v>8.7874758168047462E-2</v>
      </c>
      <c r="AF1703" s="3">
        <f t="shared" si="244"/>
        <v>4.8706694081759885</v>
      </c>
      <c r="AG1703" s="3">
        <f>AF1703*Ferez!$D$19</f>
        <v>2.4353347040879942</v>
      </c>
      <c r="AH1703" s="3">
        <f>(AG1703/1000)*(10000/Ferez!$D$21)</f>
        <v>6.088336760219986E-2</v>
      </c>
      <c r="AI1703" s="3">
        <f>AE1703*Ferez!$D$20</f>
        <v>0.32220744661617401</v>
      </c>
    </row>
    <row r="1704" spans="1:35" x14ac:dyDescent="0.25">
      <c r="A1704" s="4">
        <v>128</v>
      </c>
      <c r="B1704" s="19" t="s">
        <v>3521</v>
      </c>
      <c r="C1704" s="104">
        <v>12</v>
      </c>
      <c r="D1704" s="20" t="s">
        <v>376</v>
      </c>
      <c r="E1704" s="100">
        <v>38487</v>
      </c>
      <c r="F1704" s="100">
        <v>44127</v>
      </c>
      <c r="G1704" s="105">
        <v>15.5</v>
      </c>
      <c r="H1704" s="20" t="s">
        <v>424</v>
      </c>
      <c r="I1704" s="20" t="s">
        <v>426</v>
      </c>
      <c r="J1704" s="13">
        <v>3098</v>
      </c>
      <c r="K1704" t="s">
        <v>7</v>
      </c>
      <c r="L1704" t="s">
        <v>193</v>
      </c>
      <c r="M1704" s="20" t="str">
        <f t="shared" si="238"/>
        <v>S</v>
      </c>
      <c r="N1704" s="3">
        <v>4.3</v>
      </c>
      <c r="O1704" s="23">
        <f t="shared" si="239"/>
        <v>4.3</v>
      </c>
      <c r="P1704" s="3">
        <v>16.2</v>
      </c>
      <c r="Q1704" s="3">
        <f>VLOOKUP(J1704,Aux_H_adj!$X$2:$Y$922,2,FALSE)</f>
        <v>15</v>
      </c>
      <c r="R1704" s="3">
        <f>VLOOKUP(J1704,Aux_H_adj!$X$2:$Z$922,3,FALSE)</f>
        <v>16.3</v>
      </c>
      <c r="S1704" s="3">
        <f t="shared" si="236"/>
        <v>5.156620156177409</v>
      </c>
      <c r="T1704" s="3">
        <v>32.5</v>
      </c>
      <c r="U1704" s="23">
        <f t="shared" si="240"/>
        <v>19.75</v>
      </c>
      <c r="V1704" s="3">
        <f t="shared" si="237"/>
        <v>6.2866202521298664</v>
      </c>
      <c r="W1704" s="27">
        <f t="shared" si="241"/>
        <v>2.0999999999999999E-3</v>
      </c>
      <c r="X1704" s="27">
        <f t="shared" si="242"/>
        <v>3.0999999999999999E-3</v>
      </c>
      <c r="Y1704" s="3">
        <f>VLOOKUP(K1704,SSP!$B$2:$D$113,3,FALSE)</f>
        <v>0.57999999999999996</v>
      </c>
      <c r="Z1704" s="3">
        <f>EXP(Ferez!$B$8+Ferez!$B$9*LN(X1704)+Ferez!$B$10*LN(O1704)+Ferez!$B$11*LN(Y1704))</f>
        <v>4.1614012553254014</v>
      </c>
      <c r="AA1704" s="3">
        <f>EXP(Ferez!$C$8+Ferez!$C$9*LN(Z1704))</f>
        <v>2.159311245267808</v>
      </c>
      <c r="AB1704" s="3">
        <f>Ferez!$D$8+Ferez!$D$9*Z1704+Ferez!$D$10*AA1704</f>
        <v>0.70926815285058731</v>
      </c>
      <c r="AC1704" s="3">
        <f t="shared" si="243"/>
        <v>7.029980653443797</v>
      </c>
      <c r="AD1704" s="3">
        <f>AC1704*Ferez!$D$19</f>
        <v>3.5149903267218985</v>
      </c>
      <c r="AE1704" s="3">
        <f>(AD1704/1000)*(10000/Ferez!$D$21)</f>
        <v>8.7874758168047462E-2</v>
      </c>
      <c r="AF1704" s="3">
        <f t="shared" si="244"/>
        <v>4.8706694081759885</v>
      </c>
      <c r="AG1704" s="3">
        <f>AF1704*Ferez!$D$19</f>
        <v>2.4353347040879942</v>
      </c>
      <c r="AH1704" s="3">
        <f>(AG1704/1000)*(10000/Ferez!$D$21)</f>
        <v>6.088336760219986E-2</v>
      </c>
      <c r="AI1704" s="3">
        <f>AE1704*Ferez!$D$20</f>
        <v>0.32220744661617401</v>
      </c>
    </row>
    <row r="1705" spans="1:35" x14ac:dyDescent="0.25">
      <c r="A1705" s="4">
        <v>129</v>
      </c>
      <c r="B1705" s="19" t="s">
        <v>3521</v>
      </c>
      <c r="C1705" s="104">
        <v>12</v>
      </c>
      <c r="D1705" s="20" t="s">
        <v>376</v>
      </c>
      <c r="E1705" s="100">
        <v>38487</v>
      </c>
      <c r="F1705" s="100">
        <v>44127</v>
      </c>
      <c r="G1705" s="105">
        <v>15.5</v>
      </c>
      <c r="H1705" s="20" t="s">
        <v>424</v>
      </c>
      <c r="I1705" s="20" t="s">
        <v>427</v>
      </c>
      <c r="J1705" s="13">
        <v>3098</v>
      </c>
      <c r="K1705" t="s">
        <v>7</v>
      </c>
      <c r="L1705" t="s">
        <v>193</v>
      </c>
      <c r="M1705" s="20" t="str">
        <f t="shared" si="238"/>
        <v>S</v>
      </c>
      <c r="N1705" s="3">
        <v>4.3</v>
      </c>
      <c r="O1705" s="23">
        <f t="shared" si="239"/>
        <v>4.3</v>
      </c>
      <c r="P1705" s="3">
        <v>15</v>
      </c>
      <c r="Q1705" s="3">
        <f>VLOOKUP(J1705,Aux_H_adj!$X$2:$Y$922,2,FALSE)</f>
        <v>15</v>
      </c>
      <c r="R1705" s="3">
        <f>VLOOKUP(J1705,Aux_H_adj!$X$2:$Z$922,3,FALSE)</f>
        <v>16.3</v>
      </c>
      <c r="S1705" s="3">
        <f t="shared" si="236"/>
        <v>4.7746482927568605</v>
      </c>
      <c r="T1705" s="3">
        <v>32.5</v>
      </c>
      <c r="U1705" s="23">
        <f t="shared" si="240"/>
        <v>18.29</v>
      </c>
      <c r="V1705" s="3">
        <f t="shared" si="237"/>
        <v>5.8218878183015317</v>
      </c>
      <c r="W1705" s="27">
        <f t="shared" si="241"/>
        <v>1.8E-3</v>
      </c>
      <c r="X1705" s="27">
        <f t="shared" si="242"/>
        <v>2.7000000000000001E-3</v>
      </c>
      <c r="Y1705" s="3">
        <f>VLOOKUP(K1705,SSP!$B$2:$D$113,3,FALSE)</f>
        <v>0.57999999999999996</v>
      </c>
      <c r="Z1705" s="3">
        <f>EXP(Ferez!$B$8+Ferez!$B$9*LN(X1705)+Ferez!$B$10*LN(O1705)+Ferez!$B$11*LN(Y1705))</f>
        <v>3.6521209350640356</v>
      </c>
      <c r="AA1705" s="3">
        <f>EXP(Ferez!$C$8+Ferez!$C$9*LN(Z1705))</f>
        <v>1.9599711109889411</v>
      </c>
      <c r="AB1705" s="3">
        <f>Ferez!$D$8+Ferez!$D$9*Z1705+Ferez!$D$10*AA1705</f>
        <v>0.66380868703276052</v>
      </c>
      <c r="AC1705" s="3">
        <f t="shared" si="243"/>
        <v>6.2759007330857379</v>
      </c>
      <c r="AD1705" s="3">
        <f>AC1705*Ferez!$D$19</f>
        <v>3.137950366542869</v>
      </c>
      <c r="AE1705" s="3">
        <f>(AD1705/1000)*(10000/Ferez!$D$21)</f>
        <v>7.8448759163571719E-2</v>
      </c>
      <c r="AF1705" s="3">
        <f t="shared" si="244"/>
        <v>4.315929622096796</v>
      </c>
      <c r="AG1705" s="3">
        <f>AF1705*Ferez!$D$19</f>
        <v>2.157964811048398</v>
      </c>
      <c r="AH1705" s="3">
        <f>(AG1705/1000)*(10000/Ferez!$D$21)</f>
        <v>5.3949120276209947E-2</v>
      </c>
      <c r="AI1705" s="3">
        <f>AE1705*Ferez!$D$20</f>
        <v>0.28764545026642963</v>
      </c>
    </row>
    <row r="1706" spans="1:35" x14ac:dyDescent="0.25">
      <c r="A1706" s="4">
        <v>130</v>
      </c>
      <c r="B1706" s="19" t="s">
        <v>3521</v>
      </c>
      <c r="C1706" s="104">
        <v>12</v>
      </c>
      <c r="D1706" s="20" t="s">
        <v>376</v>
      </c>
      <c r="E1706" s="100">
        <v>38487</v>
      </c>
      <c r="F1706" s="100">
        <v>44127</v>
      </c>
      <c r="G1706" s="105">
        <v>15.5</v>
      </c>
      <c r="H1706" s="20" t="s">
        <v>428</v>
      </c>
      <c r="I1706" s="20" t="s">
        <v>429</v>
      </c>
      <c r="J1706" s="13">
        <v>3099</v>
      </c>
      <c r="K1706" t="s">
        <v>79</v>
      </c>
      <c r="L1706" t="s">
        <v>78</v>
      </c>
      <c r="M1706" s="20" t="str">
        <f t="shared" si="238"/>
        <v>S</v>
      </c>
      <c r="N1706" s="3">
        <v>3.9</v>
      </c>
      <c r="O1706" s="23">
        <f t="shared" si="239"/>
        <v>3.9</v>
      </c>
      <c r="P1706" s="3">
        <v>15.8</v>
      </c>
      <c r="Q1706" s="3">
        <f>VLOOKUP(J1706,Aux_H_adj!$X$2:$Y$922,2,FALSE)</f>
        <v>5</v>
      </c>
      <c r="R1706" s="3">
        <f>VLOOKUP(J1706,Aux_H_adj!$X$2:$Z$922,3,FALSE)</f>
        <v>15.8</v>
      </c>
      <c r="S1706" s="3">
        <f t="shared" si="236"/>
        <v>5.0292962017038931</v>
      </c>
      <c r="T1706" s="3">
        <v>39</v>
      </c>
      <c r="U1706" s="23">
        <f t="shared" si="240"/>
        <v>19.260000000000002</v>
      </c>
      <c r="V1706" s="3">
        <f t="shared" si="237"/>
        <v>6.1306484078998089</v>
      </c>
      <c r="W1706" s="27">
        <f t="shared" si="241"/>
        <v>2E-3</v>
      </c>
      <c r="X1706" s="27">
        <f t="shared" si="242"/>
        <v>3.0000000000000001E-3</v>
      </c>
      <c r="Y1706" s="3">
        <f>VLOOKUP(K1706,SSP!$B$2:$D$113,3,FALSE)</f>
        <v>0.31000000000000155</v>
      </c>
      <c r="Z1706" s="3">
        <f>EXP(Ferez!$B$8+Ferez!$B$9*LN(X1706)+Ferez!$B$10*LN(O1706)+Ferez!$B$11*LN(Y1706))</f>
        <v>1.9359953630908737</v>
      </c>
      <c r="AA1706" s="3">
        <f>EXP(Ferez!$C$8+Ferez!$C$9*LN(Z1706))</f>
        <v>1.2238619648526896</v>
      </c>
      <c r="AB1706" s="3">
        <f>Ferez!$D$8+Ferez!$D$9*Z1706+Ferez!$D$10*AA1706</f>
        <v>0.51617541100420949</v>
      </c>
      <c r="AC1706" s="3">
        <f t="shared" si="243"/>
        <v>3.6760327389477729</v>
      </c>
      <c r="AD1706" s="3">
        <f>AC1706*Ferez!$D$19</f>
        <v>1.8380163694738865</v>
      </c>
      <c r="AE1706" s="3">
        <f>(AD1706/1000)*(10000/Ferez!$D$21)</f>
        <v>4.5950409236847158E-2</v>
      </c>
      <c r="AF1706" s="3">
        <f t="shared" si="244"/>
        <v>2.4521707740950833</v>
      </c>
      <c r="AG1706" s="3">
        <f>AF1706*Ferez!$D$19</f>
        <v>1.2260853870475417</v>
      </c>
      <c r="AH1706" s="3">
        <f>(AG1706/1000)*(10000/Ferez!$D$21)</f>
        <v>3.065213467618854E-2</v>
      </c>
      <c r="AI1706" s="3">
        <f>AE1706*Ferez!$D$20</f>
        <v>0.16848483386843957</v>
      </c>
    </row>
    <row r="1707" spans="1:35" x14ac:dyDescent="0.25">
      <c r="A1707" s="4">
        <v>131</v>
      </c>
      <c r="B1707" s="19" t="s">
        <v>3521</v>
      </c>
      <c r="C1707" s="104">
        <v>12</v>
      </c>
      <c r="D1707" s="20" t="s">
        <v>376</v>
      </c>
      <c r="E1707" s="100">
        <v>38487</v>
      </c>
      <c r="F1707" s="100">
        <v>44127</v>
      </c>
      <c r="G1707" s="105">
        <v>15.5</v>
      </c>
      <c r="H1707" s="20" t="s">
        <v>428</v>
      </c>
      <c r="I1707" s="20" t="s">
        <v>430</v>
      </c>
      <c r="J1707" s="13">
        <v>3099</v>
      </c>
      <c r="K1707" t="s">
        <v>79</v>
      </c>
      <c r="L1707" t="s">
        <v>78</v>
      </c>
      <c r="M1707" s="20" t="str">
        <f t="shared" si="238"/>
        <v>S</v>
      </c>
      <c r="N1707" s="3">
        <v>3.9</v>
      </c>
      <c r="O1707" s="23">
        <f t="shared" si="239"/>
        <v>1.28</v>
      </c>
      <c r="P1707" s="3">
        <v>5</v>
      </c>
      <c r="Q1707" s="3">
        <f>VLOOKUP(J1707,Aux_H_adj!$X$2:$Y$922,2,FALSE)</f>
        <v>5</v>
      </c>
      <c r="R1707" s="3">
        <f>VLOOKUP(J1707,Aux_H_adj!$X$2:$Z$922,3,FALSE)</f>
        <v>15.8</v>
      </c>
      <c r="S1707" s="3">
        <f t="shared" si="236"/>
        <v>1.5915494309189535</v>
      </c>
      <c r="T1707" s="3">
        <v>39</v>
      </c>
      <c r="U1707" s="23">
        <f t="shared" si="240"/>
        <v>6.1</v>
      </c>
      <c r="V1707" s="3">
        <f t="shared" si="237"/>
        <v>1.941690305721123</v>
      </c>
      <c r="W1707" s="27">
        <f t="shared" si="241"/>
        <v>2.0000000000000001E-4</v>
      </c>
      <c r="X1707" s="27">
        <f t="shared" si="242"/>
        <v>2.9999999999999997E-4</v>
      </c>
      <c r="Y1707" s="3">
        <f>VLOOKUP(K1707,SSP!$B$2:$D$113,3,FALSE)</f>
        <v>0.31000000000000155</v>
      </c>
      <c r="Z1707" s="3">
        <f>EXP(Ferez!$B$8+Ferez!$B$9*LN(X1707)+Ferez!$B$10*LN(O1707)+Ferez!$B$11*LN(Y1707))</f>
        <v>7.5292652038001812E-2</v>
      </c>
      <c r="AA1707" s="3">
        <f>EXP(Ferez!$C$8+Ferez!$C$9*LN(Z1707))</f>
        <v>0.11001253385523055</v>
      </c>
      <c r="AB1707" s="3">
        <f>Ferez!$D$8+Ferez!$D$9*Z1707+Ferez!$D$10*AA1707</f>
        <v>0.38332646845819668</v>
      </c>
      <c r="AC1707" s="3">
        <f t="shared" si="243"/>
        <v>0.56863165435142904</v>
      </c>
      <c r="AD1707" s="3">
        <f>AC1707*Ferez!$D$19</f>
        <v>0.28431582717571452</v>
      </c>
      <c r="AE1707" s="3">
        <f>(AD1707/1000)*(10000/Ferez!$D$21)</f>
        <v>7.1078956793928635E-3</v>
      </c>
      <c r="AF1707" s="3">
        <f t="shared" si="244"/>
        <v>0.45861912049619846</v>
      </c>
      <c r="AG1707" s="3">
        <f>AF1707*Ferez!$D$19</f>
        <v>0.22930956024809923</v>
      </c>
      <c r="AH1707" s="3">
        <f>(AG1707/1000)*(10000/Ferez!$D$21)</f>
        <v>5.732739006202481E-3</v>
      </c>
      <c r="AI1707" s="3">
        <f>AE1707*Ferez!$D$20</f>
        <v>2.606228415777383E-2</v>
      </c>
    </row>
    <row r="1708" spans="1:35" x14ac:dyDescent="0.25">
      <c r="A1708" s="4">
        <v>132</v>
      </c>
      <c r="B1708" s="19" t="s">
        <v>3521</v>
      </c>
      <c r="C1708" s="104">
        <v>12</v>
      </c>
      <c r="D1708" s="20" t="s">
        <v>376</v>
      </c>
      <c r="E1708" s="100">
        <v>38487</v>
      </c>
      <c r="F1708" s="100">
        <v>44127</v>
      </c>
      <c r="G1708" s="105">
        <v>15.5</v>
      </c>
      <c r="H1708" s="20" t="s">
        <v>431</v>
      </c>
      <c r="I1708" s="20" t="s">
        <v>432</v>
      </c>
      <c r="J1708" s="13">
        <v>3100</v>
      </c>
      <c r="K1708" t="s">
        <v>144</v>
      </c>
      <c r="L1708" t="s">
        <v>143</v>
      </c>
      <c r="M1708" s="20" t="str">
        <f t="shared" si="238"/>
        <v>N</v>
      </c>
      <c r="N1708" s="3">
        <v>3.9</v>
      </c>
      <c r="O1708" s="23">
        <f t="shared" si="239"/>
        <v>3.9</v>
      </c>
      <c r="P1708" s="3">
        <v>12.9</v>
      </c>
      <c r="Q1708" s="3">
        <f>VLOOKUP(J1708,Aux_H_adj!$X$2:$Y$922,2,FALSE)</f>
        <v>12.9</v>
      </c>
      <c r="R1708" s="3">
        <f>VLOOKUP(J1708,Aux_H_adj!$X$2:$Z$922,3,FALSE)</f>
        <v>12.9</v>
      </c>
      <c r="S1708" s="3">
        <f t="shared" si="236"/>
        <v>4.1061975317709001</v>
      </c>
      <c r="T1708" s="3">
        <v>23.2</v>
      </c>
      <c r="U1708" s="23">
        <f t="shared" si="240"/>
        <v>23.2</v>
      </c>
      <c r="V1708" s="3">
        <f t="shared" si="237"/>
        <v>7.3847893594639435</v>
      </c>
      <c r="W1708" s="27">
        <f t="shared" si="241"/>
        <v>1.2999999999999999E-3</v>
      </c>
      <c r="X1708" s="27">
        <f t="shared" si="242"/>
        <v>4.3E-3</v>
      </c>
      <c r="Y1708" s="3">
        <f>VLOOKUP(K1708,SSP!$B$2:$D$113,3,FALSE)</f>
        <v>0.84999999999999976</v>
      </c>
      <c r="Z1708" s="3">
        <f>EXP(Ferez!$B$8+Ferez!$B$9*LN(X1708)+Ferez!$B$10*LN(O1708)+Ferez!$B$11*LN(Y1708))</f>
        <v>7.6283308343845837</v>
      </c>
      <c r="AA1708" s="3">
        <f>EXP(Ferez!$C$8+Ferez!$C$9*LN(Z1708))</f>
        <v>3.3852775085582114</v>
      </c>
      <c r="AB1708" s="3">
        <f>Ferez!$D$8+Ferez!$D$9*Z1708+Ferez!$D$10*AA1708</f>
        <v>1.0300323491497585</v>
      </c>
      <c r="AC1708" s="3">
        <f t="shared" si="243"/>
        <v>12.043640692092554</v>
      </c>
      <c r="AD1708" s="3">
        <f>AC1708*Ferez!$D$19</f>
        <v>6.0218203460462769</v>
      </c>
      <c r="AE1708" s="3">
        <f>(AD1708/1000)*(10000/Ferez!$D$21)</f>
        <v>0.15054550865115693</v>
      </c>
      <c r="AF1708" s="3">
        <f t="shared" si="244"/>
        <v>8.6583631835343429</v>
      </c>
      <c r="AG1708" s="3">
        <f>AF1708*Ferez!$D$19</f>
        <v>4.3291815917671714</v>
      </c>
      <c r="AH1708" s="3">
        <f>(AG1708/1000)*(10000/Ferez!$D$21)</f>
        <v>0.10822953979417929</v>
      </c>
      <c r="AI1708" s="3">
        <f>AE1708*Ferez!$D$20</f>
        <v>0.55200019838757541</v>
      </c>
    </row>
    <row r="1709" spans="1:35" x14ac:dyDescent="0.25">
      <c r="A1709" s="4">
        <v>133</v>
      </c>
      <c r="B1709" s="19" t="s">
        <v>3521</v>
      </c>
      <c r="C1709" s="104">
        <v>12</v>
      </c>
      <c r="D1709" s="20" t="s">
        <v>3533</v>
      </c>
      <c r="E1709" s="100">
        <v>38487</v>
      </c>
      <c r="F1709" s="100">
        <v>44127</v>
      </c>
      <c r="G1709" s="105">
        <v>15.5</v>
      </c>
      <c r="H1709" s="20" t="s">
        <v>433</v>
      </c>
      <c r="I1709" s="20" t="s">
        <v>434</v>
      </c>
      <c r="J1709" s="13">
        <v>1347</v>
      </c>
      <c r="K1709" t="s">
        <v>9</v>
      </c>
      <c r="L1709" t="s">
        <v>232</v>
      </c>
      <c r="M1709" s="20" t="str">
        <f t="shared" si="238"/>
        <v>S</v>
      </c>
      <c r="N1709" s="3">
        <v>3.7</v>
      </c>
      <c r="O1709" s="23">
        <f t="shared" si="239"/>
        <v>3.7</v>
      </c>
      <c r="P1709" s="3">
        <v>26</v>
      </c>
      <c r="Q1709" s="3">
        <f>VLOOKUP(J1709,Aux_H_adj!$X$2:$Y$922,2,FALSE)</f>
        <v>22.8</v>
      </c>
      <c r="R1709" s="3">
        <f>VLOOKUP(J1709,Aux_H_adj!$X$2:$Z$922,3,FALSE)</f>
        <v>26</v>
      </c>
      <c r="S1709" s="3">
        <f t="shared" si="236"/>
        <v>8.2760570407785572</v>
      </c>
      <c r="T1709" s="3">
        <v>37</v>
      </c>
      <c r="U1709" s="23">
        <f t="shared" si="240"/>
        <v>31.7</v>
      </c>
      <c r="V1709" s="3">
        <f t="shared" si="237"/>
        <v>10.090423392026164</v>
      </c>
      <c r="W1709" s="27">
        <f t="shared" si="241"/>
        <v>5.4000000000000003E-3</v>
      </c>
      <c r="X1709" s="27">
        <f t="shared" si="242"/>
        <v>8.0000000000000002E-3</v>
      </c>
      <c r="Y1709" s="3">
        <f>VLOOKUP(K1709,SSP!$B$2:$D$113,3,FALSE)</f>
        <v>0.76000000000000079</v>
      </c>
      <c r="Z1709" s="3">
        <f>EXP(Ferez!$B$8+Ferez!$B$9*LN(X1709)+Ferez!$B$10*LN(O1709)+Ferez!$B$11*LN(Y1709))</f>
        <v>11.628905884871086</v>
      </c>
      <c r="AA1709" s="3">
        <f>EXP(Ferez!$C$8+Ferez!$C$9*LN(Z1709))</f>
        <v>4.6286667050509962</v>
      </c>
      <c r="AB1709" s="3">
        <f>Ferez!$D$8+Ferez!$D$9*Z1709+Ferez!$D$10*AA1709</f>
        <v>1.4149380695884954</v>
      </c>
      <c r="AC1709" s="3">
        <f t="shared" si="243"/>
        <v>17.672510659510579</v>
      </c>
      <c r="AD1709" s="3">
        <f>AC1709*Ferez!$D$19</f>
        <v>8.8362553297552893</v>
      </c>
      <c r="AE1709" s="3">
        <f>(AD1709/1000)*(10000/Ferez!$D$21)</f>
        <v>0.2209063832438822</v>
      </c>
      <c r="AF1709" s="3">
        <f t="shared" si="244"/>
        <v>13.043843954459582</v>
      </c>
      <c r="AG1709" s="3">
        <f>AF1709*Ferez!$D$19</f>
        <v>6.5219219772297912</v>
      </c>
      <c r="AH1709" s="3">
        <f>(AG1709/1000)*(10000/Ferez!$D$21)</f>
        <v>0.16304804943074477</v>
      </c>
      <c r="AI1709" s="3">
        <f>AE1709*Ferez!$D$20</f>
        <v>0.80999007189423466</v>
      </c>
    </row>
    <row r="1710" spans="1:35" x14ac:dyDescent="0.25">
      <c r="A1710" s="4">
        <v>134</v>
      </c>
      <c r="B1710" s="19" t="s">
        <v>3521</v>
      </c>
      <c r="C1710" s="104">
        <v>12</v>
      </c>
      <c r="D1710" s="20" t="s">
        <v>3533</v>
      </c>
      <c r="E1710" s="100">
        <v>38487</v>
      </c>
      <c r="F1710" s="100">
        <v>44127</v>
      </c>
      <c r="G1710" s="105">
        <v>15.5</v>
      </c>
      <c r="H1710" s="20" t="s">
        <v>433</v>
      </c>
      <c r="I1710" s="20" t="s">
        <v>434</v>
      </c>
      <c r="J1710" s="13">
        <v>1347</v>
      </c>
      <c r="K1710" t="s">
        <v>9</v>
      </c>
      <c r="L1710" t="s">
        <v>232</v>
      </c>
      <c r="M1710" s="20" t="str">
        <f t="shared" si="238"/>
        <v>S</v>
      </c>
      <c r="N1710" s="3">
        <v>3.7</v>
      </c>
      <c r="O1710" s="23">
        <f t="shared" si="239"/>
        <v>3.7</v>
      </c>
      <c r="P1710" s="3">
        <v>22.8</v>
      </c>
      <c r="Q1710" s="3">
        <f>VLOOKUP(J1710,Aux_H_adj!$X$2:$Y$922,2,FALSE)</f>
        <v>22.8</v>
      </c>
      <c r="R1710" s="3">
        <f>VLOOKUP(J1710,Aux_H_adj!$X$2:$Z$922,3,FALSE)</f>
        <v>26</v>
      </c>
      <c r="S1710" s="3">
        <f t="shared" si="236"/>
        <v>7.2574654049904277</v>
      </c>
      <c r="T1710" s="3">
        <v>37</v>
      </c>
      <c r="U1710" s="23">
        <f t="shared" si="240"/>
        <v>27.8</v>
      </c>
      <c r="V1710" s="3">
        <f t="shared" si="237"/>
        <v>8.8490148359093812</v>
      </c>
      <c r="W1710" s="27">
        <f t="shared" si="241"/>
        <v>4.1000000000000003E-3</v>
      </c>
      <c r="X1710" s="27">
        <f t="shared" si="242"/>
        <v>6.1999999999999998E-3</v>
      </c>
      <c r="Y1710" s="3">
        <f>VLOOKUP(K1710,SSP!$B$2:$D$113,3,FALSE)</f>
        <v>0.76000000000000079</v>
      </c>
      <c r="Z1710" s="3">
        <f>EXP(Ferez!$B$8+Ferez!$B$9*LN(X1710)+Ferez!$B$10*LN(O1710)+Ferez!$B$11*LN(Y1710))</f>
        <v>9.139777144907816</v>
      </c>
      <c r="AA1710" s="3">
        <f>EXP(Ferez!$C$8+Ferez!$C$9*LN(Z1710))</f>
        <v>3.8711806381678899</v>
      </c>
      <c r="AB1710" s="3">
        <f>Ferez!$D$8+Ferez!$D$9*Z1710+Ferez!$D$10*AA1710</f>
        <v>1.174060791972275</v>
      </c>
      <c r="AC1710" s="3">
        <f t="shared" si="243"/>
        <v>14.185018575047982</v>
      </c>
      <c r="AD1710" s="3">
        <f>AC1710*Ferez!$D$19</f>
        <v>7.092509287523991</v>
      </c>
      <c r="AE1710" s="3">
        <f>(AD1710/1000)*(10000/Ferez!$D$21)</f>
        <v>0.17731273218809979</v>
      </c>
      <c r="AF1710" s="3">
        <f t="shared" si="244"/>
        <v>10.313837936880091</v>
      </c>
      <c r="AG1710" s="3">
        <f>AF1710*Ferez!$D$19</f>
        <v>5.1569189684400456</v>
      </c>
      <c r="AH1710" s="3">
        <f>(AG1710/1000)*(10000/Ferez!$D$21)</f>
        <v>0.12892297421100116</v>
      </c>
      <c r="AI1710" s="3">
        <f>AE1710*Ferez!$D$20</f>
        <v>0.65014668468969916</v>
      </c>
    </row>
    <row r="1711" spans="1:35" x14ac:dyDescent="0.25">
      <c r="A1711" s="4">
        <v>135</v>
      </c>
      <c r="B1711" s="19" t="s">
        <v>3521</v>
      </c>
      <c r="C1711" s="104">
        <v>12</v>
      </c>
      <c r="D1711" s="20" t="s">
        <v>3533</v>
      </c>
      <c r="E1711" s="100">
        <v>38487</v>
      </c>
      <c r="F1711" s="100">
        <v>44127</v>
      </c>
      <c r="G1711" s="105">
        <v>15.5</v>
      </c>
      <c r="H1711" s="20" t="s">
        <v>435</v>
      </c>
      <c r="I1711" s="20" t="s">
        <v>436</v>
      </c>
      <c r="J1711" s="13">
        <v>1901</v>
      </c>
      <c r="K1711" t="s">
        <v>7</v>
      </c>
      <c r="L1711" t="s">
        <v>193</v>
      </c>
      <c r="M1711" s="20" t="str">
        <f t="shared" si="238"/>
        <v>S</v>
      </c>
      <c r="N1711" s="3">
        <v>4.2</v>
      </c>
      <c r="O1711" s="23">
        <f t="shared" si="239"/>
        <v>4.2</v>
      </c>
      <c r="P1711" s="3">
        <v>40.1</v>
      </c>
      <c r="Q1711" s="3">
        <f>VLOOKUP(J1711,Aux_H_adj!$X$2:$Y$922,2,FALSE)</f>
        <v>40.1</v>
      </c>
      <c r="R1711" s="3">
        <f>VLOOKUP(J1711,Aux_H_adj!$X$2:$Z$922,3,FALSE)</f>
        <v>73.5</v>
      </c>
      <c r="S1711" s="3">
        <f t="shared" si="236"/>
        <v>12.764226435970008</v>
      </c>
      <c r="T1711" s="3">
        <v>120</v>
      </c>
      <c r="U1711" s="23">
        <f t="shared" si="240"/>
        <v>48.89</v>
      </c>
      <c r="V1711" s="3">
        <f t="shared" si="237"/>
        <v>15.562170335525527</v>
      </c>
      <c r="W1711" s="27">
        <f t="shared" si="241"/>
        <v>1.2800000000000001E-2</v>
      </c>
      <c r="X1711" s="27">
        <f t="shared" si="242"/>
        <v>1.9E-2</v>
      </c>
      <c r="Y1711" s="3">
        <f>VLOOKUP(K1711,SSP!$B$2:$D$113,3,FALSE)</f>
        <v>0.57999999999999996</v>
      </c>
      <c r="Z1711" s="3">
        <f>EXP(Ferez!$B$8+Ferez!$B$9*LN(X1711)+Ferez!$B$10*LN(O1711)+Ferez!$B$11*LN(Y1711))</f>
        <v>22.565880388277087</v>
      </c>
      <c r="AA1711" s="3">
        <f>EXP(Ferez!$C$8+Ferez!$C$9*LN(Z1711))</f>
        <v>7.569706389044307</v>
      </c>
      <c r="AB1711" s="3">
        <f>Ferez!$D$8+Ferez!$D$9*Z1711+Ferez!$D$10*AA1711</f>
        <v>2.5067188616985643</v>
      </c>
      <c r="AC1711" s="3">
        <f t="shared" si="243"/>
        <v>32.642305639019959</v>
      </c>
      <c r="AD1711" s="3">
        <f>AC1711*Ferez!$D$19</f>
        <v>16.32115281950998</v>
      </c>
      <c r="AE1711" s="3">
        <f>(AD1711/1000)*(10000/Ferez!$D$21)</f>
        <v>0.40802882048774947</v>
      </c>
      <c r="AF1711" s="3">
        <f t="shared" si="244"/>
        <v>25.072599249975653</v>
      </c>
      <c r="AG1711" s="3">
        <f>AF1711*Ferez!$D$19</f>
        <v>12.536299624987826</v>
      </c>
      <c r="AH1711" s="3">
        <f>(AG1711/1000)*(10000/Ferez!$D$21)</f>
        <v>0.31340749062469564</v>
      </c>
      <c r="AI1711" s="3">
        <f>AE1711*Ferez!$D$20</f>
        <v>1.4961056751217481</v>
      </c>
    </row>
    <row r="1712" spans="1:35" x14ac:dyDescent="0.25">
      <c r="A1712" s="4">
        <v>136</v>
      </c>
      <c r="B1712" s="19" t="s">
        <v>3521</v>
      </c>
      <c r="C1712" s="104">
        <v>12</v>
      </c>
      <c r="D1712" s="20" t="s">
        <v>3533</v>
      </c>
      <c r="E1712" s="100">
        <v>38487</v>
      </c>
      <c r="F1712" s="100">
        <v>44127</v>
      </c>
      <c r="G1712" s="105">
        <v>15.5</v>
      </c>
      <c r="H1712" s="20" t="s">
        <v>435</v>
      </c>
      <c r="I1712" s="20" t="s">
        <v>437</v>
      </c>
      <c r="J1712" s="13">
        <v>1901</v>
      </c>
      <c r="K1712" t="s">
        <v>7</v>
      </c>
      <c r="L1712" t="s">
        <v>193</v>
      </c>
      <c r="M1712" s="20" t="str">
        <f t="shared" si="238"/>
        <v>S</v>
      </c>
      <c r="N1712" s="3">
        <v>4.2</v>
      </c>
      <c r="O1712" s="23">
        <f t="shared" si="239"/>
        <v>4.2</v>
      </c>
      <c r="P1712" s="3">
        <v>54.8</v>
      </c>
      <c r="Q1712" s="3">
        <f>VLOOKUP(J1712,Aux_H_adj!$X$2:$Y$922,2,FALSE)</f>
        <v>40.1</v>
      </c>
      <c r="R1712" s="3">
        <f>VLOOKUP(J1712,Aux_H_adj!$X$2:$Z$922,3,FALSE)</f>
        <v>73.5</v>
      </c>
      <c r="S1712" s="3">
        <f t="shared" si="236"/>
        <v>17.443381762871727</v>
      </c>
      <c r="T1712" s="3">
        <v>120</v>
      </c>
      <c r="U1712" s="23">
        <f t="shared" si="240"/>
        <v>66.81</v>
      </c>
      <c r="V1712" s="3">
        <f t="shared" si="237"/>
        <v>21.266283495939057</v>
      </c>
      <c r="W1712" s="27">
        <f t="shared" si="241"/>
        <v>2.3900000000000001E-2</v>
      </c>
      <c r="X1712" s="27">
        <f t="shared" si="242"/>
        <v>3.5499999999999997E-2</v>
      </c>
      <c r="Y1712" s="3">
        <f>VLOOKUP(K1712,SSP!$B$2:$D$113,3,FALSE)</f>
        <v>0.57999999999999996</v>
      </c>
      <c r="Z1712" s="3">
        <f>EXP(Ferez!$B$8+Ferez!$B$9*LN(X1712)+Ferez!$B$10*LN(O1712)+Ferez!$B$11*LN(Y1712))</f>
        <v>40.73611744362249</v>
      </c>
      <c r="AA1712" s="3">
        <f>EXP(Ferez!$C$8+Ferez!$C$9*LN(Z1712))</f>
        <v>11.733150304472014</v>
      </c>
      <c r="AB1712" s="3">
        <f>Ferez!$D$8+Ferez!$D$9*Z1712+Ferez!$D$10*AA1712</f>
        <v>4.3828675874884242</v>
      </c>
      <c r="AC1712" s="3">
        <f t="shared" si="243"/>
        <v>56.852135335582929</v>
      </c>
      <c r="AD1712" s="3">
        <f>AC1712*Ferez!$D$19</f>
        <v>28.426067667791465</v>
      </c>
      <c r="AE1712" s="3">
        <f>(AD1712/1000)*(10000/Ferez!$D$21)</f>
        <v>0.71065169169478659</v>
      </c>
      <c r="AF1712" s="3">
        <f t="shared" si="244"/>
        <v>45.118985031110917</v>
      </c>
      <c r="AG1712" s="3">
        <f>AF1712*Ferez!$D$19</f>
        <v>22.559492515555458</v>
      </c>
      <c r="AH1712" s="3">
        <f>(AG1712/1000)*(10000/Ferez!$D$21)</f>
        <v>0.56398731288888648</v>
      </c>
      <c r="AI1712" s="3">
        <f>AE1712*Ferez!$D$20</f>
        <v>2.6057228695475509</v>
      </c>
    </row>
    <row r="1713" spans="1:35" x14ac:dyDescent="0.25">
      <c r="A1713" s="4">
        <v>137</v>
      </c>
      <c r="B1713" s="19" t="s">
        <v>3521</v>
      </c>
      <c r="C1713" s="104">
        <v>12</v>
      </c>
      <c r="D1713" s="20" t="s">
        <v>3533</v>
      </c>
      <c r="E1713" s="100">
        <v>38487</v>
      </c>
      <c r="F1713" s="100">
        <v>44127</v>
      </c>
      <c r="G1713" s="105">
        <v>15.5</v>
      </c>
      <c r="H1713" s="20" t="s">
        <v>435</v>
      </c>
      <c r="I1713" s="20" t="s">
        <v>438</v>
      </c>
      <c r="J1713" s="13">
        <v>1901</v>
      </c>
      <c r="K1713" t="s">
        <v>7</v>
      </c>
      <c r="L1713" t="s">
        <v>193</v>
      </c>
      <c r="M1713" s="20" t="str">
        <f t="shared" si="238"/>
        <v>S</v>
      </c>
      <c r="N1713" s="3">
        <v>4.2</v>
      </c>
      <c r="O1713" s="23">
        <f t="shared" si="239"/>
        <v>4.2</v>
      </c>
      <c r="P1713" s="3">
        <v>73.5</v>
      </c>
      <c r="Q1713" s="3">
        <f>VLOOKUP(J1713,Aux_H_adj!$X$2:$Y$922,2,FALSE)</f>
        <v>40.1</v>
      </c>
      <c r="R1713" s="3">
        <f>VLOOKUP(J1713,Aux_H_adj!$X$2:$Z$922,3,FALSE)</f>
        <v>73.5</v>
      </c>
      <c r="S1713" s="3">
        <f t="shared" si="236"/>
        <v>23.395776634508614</v>
      </c>
      <c r="T1713" s="3">
        <v>120</v>
      </c>
      <c r="U1713" s="23">
        <f t="shared" si="240"/>
        <v>89.6</v>
      </c>
      <c r="V1713" s="3">
        <f t="shared" si="237"/>
        <v>28.520565802067644</v>
      </c>
      <c r="W1713" s="27">
        <f t="shared" si="241"/>
        <v>4.2999999999999997E-2</v>
      </c>
      <c r="X1713" s="27">
        <f t="shared" si="242"/>
        <v>6.3899999999999998E-2</v>
      </c>
      <c r="Y1713" s="3">
        <f>VLOOKUP(K1713,SSP!$B$2:$D$113,3,FALSE)</f>
        <v>0.57999999999999996</v>
      </c>
      <c r="Z1713" s="3">
        <f>EXP(Ferez!$B$8+Ferez!$B$9*LN(X1713)+Ferez!$B$10*LN(O1713)+Ferez!$B$11*LN(Y1713))</f>
        <v>70.989944237002916</v>
      </c>
      <c r="AA1713" s="3">
        <f>EXP(Ferez!$C$8+Ferez!$C$9*LN(Z1713))</f>
        <v>17.71701532081347</v>
      </c>
      <c r="AB1713" s="3">
        <f>Ferez!$D$8+Ferez!$D$9*Z1713+Ferez!$D$10*AA1713</f>
        <v>7.5884619796331902</v>
      </c>
      <c r="AC1713" s="3">
        <f t="shared" si="243"/>
        <v>96.295421537449585</v>
      </c>
      <c r="AD1713" s="3">
        <f>AC1713*Ferez!$D$19</f>
        <v>48.147710768724792</v>
      </c>
      <c r="AE1713" s="3">
        <f>(AD1713/1000)*(10000/Ferez!$D$21)</f>
        <v>1.2036927692181199</v>
      </c>
      <c r="AF1713" s="3">
        <f t="shared" si="244"/>
        <v>78.578406216636111</v>
      </c>
      <c r="AG1713" s="3">
        <f>AF1713*Ferez!$D$19</f>
        <v>39.289203108318056</v>
      </c>
      <c r="AH1713" s="3">
        <f>(AG1713/1000)*(10000/Ferez!$D$21)</f>
        <v>0.98223007770795145</v>
      </c>
      <c r="AI1713" s="3">
        <f>AE1713*Ferez!$D$20</f>
        <v>4.4135401537997723</v>
      </c>
    </row>
    <row r="1714" spans="1:35" x14ac:dyDescent="0.25">
      <c r="A1714" s="4">
        <v>138</v>
      </c>
      <c r="B1714" s="19" t="s">
        <v>3521</v>
      </c>
      <c r="C1714" s="104">
        <v>12</v>
      </c>
      <c r="D1714" s="20" t="s">
        <v>3533</v>
      </c>
      <c r="E1714" s="100">
        <v>38487</v>
      </c>
      <c r="F1714" s="100">
        <v>44127</v>
      </c>
      <c r="G1714" s="105">
        <v>15.5</v>
      </c>
      <c r="H1714" s="20" t="s">
        <v>439</v>
      </c>
      <c r="I1714" s="20" t="s">
        <v>440</v>
      </c>
      <c r="J1714" s="13">
        <v>1902</v>
      </c>
      <c r="K1714" t="s">
        <v>79</v>
      </c>
      <c r="L1714" t="s">
        <v>78</v>
      </c>
      <c r="M1714" s="20" t="str">
        <f t="shared" si="238"/>
        <v>S</v>
      </c>
      <c r="N1714" s="3">
        <v>3.9</v>
      </c>
      <c r="O1714" s="23">
        <f t="shared" si="239"/>
        <v>3.9</v>
      </c>
      <c r="P1714" s="3">
        <v>28</v>
      </c>
      <c r="Q1714" s="3">
        <f>VLOOKUP(J1714,Aux_H_adj!$X$2:$Y$922,2,FALSE)</f>
        <v>17</v>
      </c>
      <c r="R1714" s="3">
        <f>VLOOKUP(J1714,Aux_H_adj!$X$2:$Z$922,3,FALSE)</f>
        <v>28</v>
      </c>
      <c r="S1714" s="3">
        <f t="shared" si="236"/>
        <v>8.91267681314614</v>
      </c>
      <c r="T1714" s="3">
        <v>41</v>
      </c>
      <c r="U1714" s="23">
        <f t="shared" si="240"/>
        <v>34.130000000000003</v>
      </c>
      <c r="V1714" s="3">
        <f t="shared" si="237"/>
        <v>10.863916415452778</v>
      </c>
      <c r="W1714" s="27">
        <f t="shared" si="241"/>
        <v>6.1999999999999998E-3</v>
      </c>
      <c r="X1714" s="27">
        <f t="shared" si="242"/>
        <v>9.2999999999999992E-3</v>
      </c>
      <c r="Y1714" s="3">
        <f>VLOOKUP(K1714,SSP!$B$2:$D$113,3,FALSE)</f>
        <v>0.31000000000000155</v>
      </c>
      <c r="Z1714" s="3">
        <f>EXP(Ferez!$B$8+Ferez!$B$9*LN(X1714)+Ferez!$B$10*LN(O1714)+Ferez!$B$11*LN(Y1714))</f>
        <v>5.639123834708629</v>
      </c>
      <c r="AA1714" s="3">
        <f>EXP(Ferez!$C$8+Ferez!$C$9*LN(Z1714))</f>
        <v>2.7054190232646627</v>
      </c>
      <c r="AB1714" s="3">
        <f>Ferez!$D$8+Ferez!$D$9*Z1714+Ferez!$D$10*AA1714</f>
        <v>0.84395739472162923</v>
      </c>
      <c r="AC1714" s="3">
        <f t="shared" si="243"/>
        <v>9.1885002526949204</v>
      </c>
      <c r="AD1714" s="3">
        <f>AC1714*Ferez!$D$19</f>
        <v>4.5942501263474602</v>
      </c>
      <c r="AE1714" s="3">
        <f>(AD1714/1000)*(10000/Ferez!$D$21)</f>
        <v>0.11485625315868651</v>
      </c>
      <c r="AF1714" s="3">
        <f t="shared" si="244"/>
        <v>6.4830812294302582</v>
      </c>
      <c r="AG1714" s="3">
        <f>AF1714*Ferez!$D$19</f>
        <v>3.2415406147151291</v>
      </c>
      <c r="AH1714" s="3">
        <f>(AG1714/1000)*(10000/Ferez!$D$21)</f>
        <v>8.1038515367878233E-2</v>
      </c>
      <c r="AI1714" s="3">
        <f>AE1714*Ferez!$D$20</f>
        <v>0.42113959491518388</v>
      </c>
    </row>
    <row r="1715" spans="1:35" x14ac:dyDescent="0.25">
      <c r="A1715" s="4">
        <v>139</v>
      </c>
      <c r="B1715" s="19" t="s">
        <v>3521</v>
      </c>
      <c r="C1715" s="104">
        <v>12</v>
      </c>
      <c r="D1715" s="20" t="s">
        <v>3533</v>
      </c>
      <c r="E1715" s="100">
        <v>38487</v>
      </c>
      <c r="F1715" s="100">
        <v>44127</v>
      </c>
      <c r="G1715" s="105">
        <v>15.5</v>
      </c>
      <c r="H1715" s="20" t="s">
        <v>439</v>
      </c>
      <c r="I1715" s="20" t="s">
        <v>441</v>
      </c>
      <c r="J1715" s="13">
        <v>1902</v>
      </c>
      <c r="K1715" t="s">
        <v>79</v>
      </c>
      <c r="L1715" t="s">
        <v>78</v>
      </c>
      <c r="M1715" s="20" t="str">
        <f t="shared" si="238"/>
        <v>S</v>
      </c>
      <c r="N1715" s="3">
        <v>3.9</v>
      </c>
      <c r="O1715" s="23">
        <f t="shared" si="239"/>
        <v>3.9</v>
      </c>
      <c r="P1715" s="3">
        <v>17</v>
      </c>
      <c r="Q1715" s="3">
        <f>VLOOKUP(J1715,Aux_H_adj!$X$2:$Y$922,2,FALSE)</f>
        <v>17</v>
      </c>
      <c r="R1715" s="3">
        <f>VLOOKUP(J1715,Aux_H_adj!$X$2:$Z$922,3,FALSE)</f>
        <v>28</v>
      </c>
      <c r="S1715" s="3">
        <f t="shared" si="236"/>
        <v>5.4112680651244416</v>
      </c>
      <c r="T1715" s="3">
        <v>21</v>
      </c>
      <c r="U1715" s="23">
        <f t="shared" si="240"/>
        <v>20.72</v>
      </c>
      <c r="V1715" s="3">
        <f t="shared" si="237"/>
        <v>6.5953808417281428</v>
      </c>
      <c r="W1715" s="27">
        <f t="shared" si="241"/>
        <v>2.3E-3</v>
      </c>
      <c r="X1715" s="27">
        <f t="shared" si="242"/>
        <v>3.3999999999999998E-3</v>
      </c>
      <c r="Y1715" s="3">
        <f>VLOOKUP(K1715,SSP!$B$2:$D$113,3,FALSE)</f>
        <v>0.31000000000000155</v>
      </c>
      <c r="Z1715" s="3">
        <f>EXP(Ferez!$B$8+Ferez!$B$9*LN(X1715)+Ferez!$B$10*LN(O1715)+Ferez!$B$11*LN(Y1715))</f>
        <v>2.1790592654534384</v>
      </c>
      <c r="AA1715" s="3">
        <f>EXP(Ferez!$C$8+Ferez!$C$9*LN(Z1715))</f>
        <v>1.3361140359375709</v>
      </c>
      <c r="AB1715" s="3">
        <f>Ferez!$D$8+Ferez!$D$9*Z1715+Ferez!$D$10*AA1715</f>
        <v>0.53639632806489013</v>
      </c>
      <c r="AC1715" s="3">
        <f t="shared" si="243"/>
        <v>4.0515696294558996</v>
      </c>
      <c r="AD1715" s="3">
        <f>AC1715*Ferez!$D$19</f>
        <v>2.0257848147279498</v>
      </c>
      <c r="AE1715" s="3">
        <f>(AD1715/1000)*(10000/Ferez!$D$21)</f>
        <v>5.0644620368198744E-2</v>
      </c>
      <c r="AF1715" s="3">
        <f t="shared" si="244"/>
        <v>2.7154555935183287</v>
      </c>
      <c r="AG1715" s="3">
        <f>AF1715*Ferez!$D$19</f>
        <v>1.3577277967591643</v>
      </c>
      <c r="AH1715" s="3">
        <f>(AG1715/1000)*(10000/Ferez!$D$21)</f>
        <v>3.3943194918979104E-2</v>
      </c>
      <c r="AI1715" s="3">
        <f>AE1715*Ferez!$D$20</f>
        <v>0.18569694135006204</v>
      </c>
    </row>
    <row r="1716" spans="1:35" x14ac:dyDescent="0.25">
      <c r="A1716" s="4">
        <v>140</v>
      </c>
      <c r="B1716" s="19" t="s">
        <v>3521</v>
      </c>
      <c r="C1716" s="104">
        <v>12</v>
      </c>
      <c r="D1716" s="20" t="s">
        <v>3533</v>
      </c>
      <c r="E1716" s="100">
        <v>38487</v>
      </c>
      <c r="F1716" s="100">
        <v>44127</v>
      </c>
      <c r="G1716" s="105">
        <v>15.5</v>
      </c>
      <c r="H1716" s="20" t="s">
        <v>442</v>
      </c>
      <c r="I1716" s="20" t="s">
        <v>443</v>
      </c>
      <c r="J1716" s="13">
        <v>1911</v>
      </c>
      <c r="K1716" t="s">
        <v>7</v>
      </c>
      <c r="L1716" t="s">
        <v>193</v>
      </c>
      <c r="M1716" s="20" t="str">
        <f t="shared" si="238"/>
        <v>N</v>
      </c>
      <c r="N1716" s="3">
        <v>4</v>
      </c>
      <c r="O1716" s="23">
        <f t="shared" si="239"/>
        <v>4</v>
      </c>
      <c r="P1716" s="3">
        <v>29</v>
      </c>
      <c r="Q1716" s="3">
        <f>VLOOKUP(J1716,Aux_H_adj!$X$2:$Y$922,2,FALSE)</f>
        <v>29</v>
      </c>
      <c r="R1716" s="3">
        <f>VLOOKUP(J1716,Aux_H_adj!$X$2:$Z$922,3,FALSE)</f>
        <v>29</v>
      </c>
      <c r="S1716" s="3">
        <f t="shared" si="236"/>
        <v>9.2309866993299305</v>
      </c>
      <c r="T1716" s="3">
        <v>37</v>
      </c>
      <c r="U1716" s="23">
        <f t="shared" si="240"/>
        <v>37</v>
      </c>
      <c r="V1716" s="3">
        <f t="shared" si="237"/>
        <v>11.777465788800255</v>
      </c>
      <c r="W1716" s="27">
        <f t="shared" si="241"/>
        <v>6.7000000000000002E-3</v>
      </c>
      <c r="X1716" s="27">
        <f t="shared" si="242"/>
        <v>1.09E-2</v>
      </c>
      <c r="Y1716" s="3">
        <f>VLOOKUP(K1716,SSP!$B$2:$D$113,3,FALSE)</f>
        <v>0.57999999999999996</v>
      </c>
      <c r="Z1716" s="3">
        <f>EXP(Ferez!$B$8+Ferez!$B$9*LN(X1716)+Ferez!$B$10*LN(O1716)+Ferez!$B$11*LN(Y1716))</f>
        <v>12.736197167721945</v>
      </c>
      <c r="AA1716" s="3">
        <f>EXP(Ferez!$C$8+Ferez!$C$9*LN(Z1716))</f>
        <v>4.9518149416745691</v>
      </c>
      <c r="AB1716" s="3">
        <f>Ferez!$D$8+Ferez!$D$9*Z1716+Ferez!$D$10*AA1716</f>
        <v>1.5232841293302952</v>
      </c>
      <c r="AC1716" s="3">
        <f t="shared" si="243"/>
        <v>19.21129623872681</v>
      </c>
      <c r="AD1716" s="3">
        <f>AC1716*Ferez!$D$19</f>
        <v>9.6056481193634049</v>
      </c>
      <c r="AE1716" s="3">
        <f>(AD1716/1000)*(10000/Ferez!$D$21)</f>
        <v>0.24014120298408512</v>
      </c>
      <c r="AF1716" s="3">
        <f t="shared" si="244"/>
        <v>14.25948129705224</v>
      </c>
      <c r="AG1716" s="3">
        <f>AF1716*Ferez!$D$19</f>
        <v>7.1297406485261199</v>
      </c>
      <c r="AH1716" s="3">
        <f>(AG1716/1000)*(10000/Ferez!$D$21)</f>
        <v>0.17824351621315299</v>
      </c>
      <c r="AI1716" s="3">
        <f>AE1716*Ferez!$D$20</f>
        <v>0.88051774427497875</v>
      </c>
    </row>
    <row r="1717" spans="1:35" x14ac:dyDescent="0.25">
      <c r="A1717" s="4">
        <v>141</v>
      </c>
      <c r="B1717" s="19" t="s">
        <v>3521</v>
      </c>
      <c r="C1717" s="104">
        <v>12</v>
      </c>
      <c r="D1717" s="20" t="s">
        <v>3533</v>
      </c>
      <c r="E1717" s="100">
        <v>38487</v>
      </c>
      <c r="F1717" s="100">
        <v>44127</v>
      </c>
      <c r="G1717" s="105">
        <v>15.5</v>
      </c>
      <c r="H1717" s="20" t="s">
        <v>444</v>
      </c>
      <c r="I1717" s="20" t="s">
        <v>445</v>
      </c>
      <c r="J1717" s="13">
        <v>1912</v>
      </c>
      <c r="K1717" t="s">
        <v>7</v>
      </c>
      <c r="L1717" t="s">
        <v>193</v>
      </c>
      <c r="M1717" s="20" t="str">
        <f t="shared" si="238"/>
        <v>N</v>
      </c>
      <c r="N1717" s="3">
        <v>4</v>
      </c>
      <c r="O1717" s="23">
        <f t="shared" si="239"/>
        <v>4</v>
      </c>
      <c r="P1717" s="3">
        <v>54.6</v>
      </c>
      <c r="Q1717" s="3">
        <f>VLOOKUP(J1717,Aux_H_adj!$X$2:$Y$922,2,FALSE)</f>
        <v>54.6</v>
      </c>
      <c r="R1717" s="3">
        <f>VLOOKUP(J1717,Aux_H_adj!$X$2:$Z$922,3,FALSE)</f>
        <v>54.6</v>
      </c>
      <c r="S1717" s="3">
        <f t="shared" si="236"/>
        <v>17.379719785634972</v>
      </c>
      <c r="T1717" s="3">
        <v>58.4</v>
      </c>
      <c r="U1717" s="23">
        <f t="shared" si="240"/>
        <v>58.4</v>
      </c>
      <c r="V1717" s="3">
        <f t="shared" si="237"/>
        <v>18.589297353133375</v>
      </c>
      <c r="W1717" s="27">
        <f t="shared" si="241"/>
        <v>2.3699999999999999E-2</v>
      </c>
      <c r="X1717" s="27">
        <f t="shared" si="242"/>
        <v>2.7099999999999999E-2</v>
      </c>
      <c r="Y1717" s="3">
        <f>VLOOKUP(K1717,SSP!$B$2:$D$113,3,FALSE)</f>
        <v>0.57999999999999996</v>
      </c>
      <c r="Z1717" s="3">
        <f>EXP(Ferez!$B$8+Ferez!$B$9*LN(X1717)+Ferez!$B$10*LN(O1717)+Ferez!$B$11*LN(Y1717))</f>
        <v>30.116464057909045</v>
      </c>
      <c r="AA1717" s="3">
        <f>EXP(Ferez!$C$8+Ferez!$C$9*LN(Z1717))</f>
        <v>9.3774818969641682</v>
      </c>
      <c r="AB1717" s="3">
        <f>Ferez!$D$8+Ferez!$D$9*Z1717+Ferez!$D$10*AA1717</f>
        <v>3.2796497546071408</v>
      </c>
      <c r="AC1717" s="3">
        <f t="shared" si="243"/>
        <v>42.773595709480354</v>
      </c>
      <c r="AD1717" s="3">
        <f>AC1717*Ferez!$D$19</f>
        <v>21.386797854740177</v>
      </c>
      <c r="AE1717" s="3">
        <f>(AD1717/1000)*(10000/Ferez!$D$21)</f>
        <v>0.5346699463685044</v>
      </c>
      <c r="AF1717" s="3">
        <f t="shared" si="244"/>
        <v>33.396113812516184</v>
      </c>
      <c r="AG1717" s="3">
        <f>AF1717*Ferez!$D$19</f>
        <v>16.698056906258092</v>
      </c>
      <c r="AH1717" s="3">
        <f>(AG1717/1000)*(10000/Ferez!$D$21)</f>
        <v>0.4174514226564523</v>
      </c>
      <c r="AI1717" s="3">
        <f>AE1717*Ferez!$D$20</f>
        <v>1.9604564700178493</v>
      </c>
    </row>
    <row r="1718" spans="1:35" x14ac:dyDescent="0.25">
      <c r="A1718" s="4">
        <v>142</v>
      </c>
      <c r="B1718" s="19" t="s">
        <v>3521</v>
      </c>
      <c r="C1718" s="104">
        <v>12</v>
      </c>
      <c r="D1718" s="20" t="s">
        <v>3533</v>
      </c>
      <c r="E1718" s="100">
        <v>38487</v>
      </c>
      <c r="F1718" s="100">
        <v>44127</v>
      </c>
      <c r="G1718" s="105">
        <v>15.5</v>
      </c>
      <c r="H1718" s="20" t="s">
        <v>446</v>
      </c>
      <c r="I1718" s="20" t="s">
        <v>447</v>
      </c>
      <c r="J1718" s="13">
        <v>1913</v>
      </c>
      <c r="K1718" t="s">
        <v>9</v>
      </c>
      <c r="L1718" t="s">
        <v>232</v>
      </c>
      <c r="M1718" s="20" t="str">
        <f t="shared" si="238"/>
        <v>N</v>
      </c>
      <c r="N1718" s="3">
        <v>3</v>
      </c>
      <c r="O1718" s="23">
        <f t="shared" si="239"/>
        <v>3</v>
      </c>
      <c r="P1718" s="3">
        <v>20.3</v>
      </c>
      <c r="Q1718" s="3">
        <f>VLOOKUP(J1718,Aux_H_adj!$X$2:$Y$922,2,FALSE)</f>
        <v>20.3</v>
      </c>
      <c r="R1718" s="3">
        <f>VLOOKUP(J1718,Aux_H_adj!$X$2:$Z$922,3,FALSE)</f>
        <v>40.200000000000003</v>
      </c>
      <c r="S1718" s="3">
        <f t="shared" si="236"/>
        <v>6.4616906895309514</v>
      </c>
      <c r="T1718" s="3">
        <v>30.5</v>
      </c>
      <c r="U1718" s="23">
        <f t="shared" si="240"/>
        <v>30.5</v>
      </c>
      <c r="V1718" s="3">
        <f t="shared" si="237"/>
        <v>9.7084515286056163</v>
      </c>
      <c r="W1718" s="27">
        <f t="shared" si="241"/>
        <v>3.3E-3</v>
      </c>
      <c r="X1718" s="27">
        <f t="shared" si="242"/>
        <v>7.4000000000000003E-3</v>
      </c>
      <c r="Y1718" s="3">
        <f>VLOOKUP(K1718,SSP!$B$2:$D$113,3,FALSE)</f>
        <v>0.76000000000000079</v>
      </c>
      <c r="Z1718" s="3">
        <f>EXP(Ferez!$B$8+Ferez!$B$9*LN(X1718)+Ferez!$B$10*LN(O1718)+Ferez!$B$11*LN(Y1718))</f>
        <v>8.8302639556229039</v>
      </c>
      <c r="AA1718" s="3">
        <f>EXP(Ferez!$C$8+Ferez!$C$9*LN(Z1718))</f>
        <v>3.7734807660132379</v>
      </c>
      <c r="AB1718" s="3">
        <f>Ferez!$D$8+Ferez!$D$9*Z1718+Ferez!$D$10*AA1718</f>
        <v>1.1444112575355119</v>
      </c>
      <c r="AC1718" s="3">
        <f t="shared" si="243"/>
        <v>13.748155979171653</v>
      </c>
      <c r="AD1718" s="3">
        <f>AC1718*Ferez!$D$19</f>
        <v>6.8740779895858264</v>
      </c>
      <c r="AE1718" s="3">
        <f>(AD1718/1000)*(10000/Ferez!$D$21)</f>
        <v>0.17185194973964565</v>
      </c>
      <c r="AF1718" s="3">
        <f t="shared" si="244"/>
        <v>9.9746752131584167</v>
      </c>
      <c r="AG1718" s="3">
        <f>AF1718*Ferez!$D$19</f>
        <v>4.9873376065792083</v>
      </c>
      <c r="AH1718" s="3">
        <f>(AG1718/1000)*(10000/Ferez!$D$21)</f>
        <v>0.12468344016448021</v>
      </c>
      <c r="AI1718" s="3">
        <f>AE1718*Ferez!$D$20</f>
        <v>0.63012381571203402</v>
      </c>
    </row>
    <row r="1719" spans="1:35" x14ac:dyDescent="0.25">
      <c r="A1719" s="4">
        <v>143</v>
      </c>
      <c r="B1719" s="19" t="s">
        <v>3521</v>
      </c>
      <c r="C1719" s="104">
        <v>12</v>
      </c>
      <c r="D1719" s="20" t="s">
        <v>3533</v>
      </c>
      <c r="E1719" s="100">
        <v>38487</v>
      </c>
      <c r="F1719" s="100">
        <v>44127</v>
      </c>
      <c r="G1719" s="105">
        <v>15.5</v>
      </c>
      <c r="H1719" s="20" t="s">
        <v>448</v>
      </c>
      <c r="I1719" s="20" t="s">
        <v>449</v>
      </c>
      <c r="J1719" s="13">
        <v>1917</v>
      </c>
      <c r="K1719" t="s">
        <v>173</v>
      </c>
      <c r="L1719" t="s">
        <v>172</v>
      </c>
      <c r="M1719" s="20" t="str">
        <f t="shared" si="238"/>
        <v>N</v>
      </c>
      <c r="N1719" s="3">
        <v>2</v>
      </c>
      <c r="O1719" s="23">
        <f t="shared" si="239"/>
        <v>2</v>
      </c>
      <c r="P1719" s="3">
        <v>16.5</v>
      </c>
      <c r="Q1719" s="3">
        <f>VLOOKUP(J1719,Aux_H_adj!$X$2:$Y$922,2,FALSE)</f>
        <v>16.5</v>
      </c>
      <c r="R1719" s="3">
        <f>VLOOKUP(J1719,Aux_H_adj!$X$2:$Z$922,3,FALSE)</f>
        <v>16.5</v>
      </c>
      <c r="S1719" s="3">
        <f t="shared" si="236"/>
        <v>5.2521131220325463</v>
      </c>
      <c r="T1719" s="3">
        <v>18</v>
      </c>
      <c r="U1719" s="23">
        <f t="shared" si="240"/>
        <v>18</v>
      </c>
      <c r="V1719" s="3">
        <f t="shared" si="237"/>
        <v>5.7295779513082321</v>
      </c>
      <c r="W1719" s="27">
        <f t="shared" si="241"/>
        <v>2.2000000000000001E-3</v>
      </c>
      <c r="X1719" s="27">
        <f t="shared" si="242"/>
        <v>2.5999999999999999E-3</v>
      </c>
      <c r="Y1719" s="3">
        <f>VLOOKUP(K1719,SSP!$B$2:$D$113,3,FALSE)</f>
        <v>0.47999999999999932</v>
      </c>
      <c r="Z1719" s="3">
        <f>EXP(Ferez!$B$8+Ferez!$B$9*LN(X1719)+Ferez!$B$10*LN(O1719)+Ferez!$B$11*LN(Y1719))</f>
        <v>1.3912829412519938</v>
      </c>
      <c r="AA1719" s="3">
        <f>EXP(Ferez!$C$8+Ferez!$C$9*LN(Z1719))</f>
        <v>0.95778496214198861</v>
      </c>
      <c r="AB1719" s="3">
        <f>Ferez!$D$8+Ferez!$D$9*Z1719+Ferez!$D$10*AA1719</f>
        <v>0.47211149516752549</v>
      </c>
      <c r="AC1719" s="3">
        <f t="shared" si="243"/>
        <v>2.8211793985615081</v>
      </c>
      <c r="AD1719" s="3">
        <f>AC1719*Ferez!$D$19</f>
        <v>1.4105896992807541</v>
      </c>
      <c r="AE1719" s="3">
        <f>(AD1719/1000)*(10000/Ferez!$D$21)</f>
        <v>3.526474248201885E-2</v>
      </c>
      <c r="AF1719" s="3">
        <f t="shared" si="244"/>
        <v>1.8633944364195192</v>
      </c>
      <c r="AG1719" s="3">
        <f>AF1719*Ferez!$D$19</f>
        <v>0.93169721820975959</v>
      </c>
      <c r="AH1719" s="3">
        <f>(AG1719/1000)*(10000/Ferez!$D$21)</f>
        <v>2.3292430455243991E-2</v>
      </c>
      <c r="AI1719" s="3">
        <f>AE1719*Ferez!$D$20</f>
        <v>0.12930405576740245</v>
      </c>
    </row>
    <row r="1720" spans="1:35" x14ac:dyDescent="0.25">
      <c r="A1720" s="4">
        <v>144</v>
      </c>
      <c r="B1720" s="19" t="s">
        <v>3521</v>
      </c>
      <c r="C1720" s="104">
        <v>12</v>
      </c>
      <c r="D1720" s="20" t="s">
        <v>3533</v>
      </c>
      <c r="E1720" s="100">
        <v>38487</v>
      </c>
      <c r="F1720" s="100">
        <v>44127</v>
      </c>
      <c r="G1720" s="105">
        <v>15.5</v>
      </c>
      <c r="H1720" s="20" t="s">
        <v>450</v>
      </c>
      <c r="I1720" s="20" t="s">
        <v>451</v>
      </c>
      <c r="J1720" s="13">
        <v>1942</v>
      </c>
      <c r="K1720" t="s">
        <v>7</v>
      </c>
      <c r="L1720" t="s">
        <v>193</v>
      </c>
      <c r="M1720" s="20" t="str">
        <f t="shared" si="238"/>
        <v>S</v>
      </c>
      <c r="N1720" s="3">
        <v>3.8</v>
      </c>
      <c r="O1720" s="23">
        <f t="shared" si="239"/>
        <v>3.8</v>
      </c>
      <c r="P1720" s="3">
        <v>21.5</v>
      </c>
      <c r="Q1720" s="3">
        <f>VLOOKUP(J1720,Aux_H_adj!$X$2:$Y$922,2,FALSE)</f>
        <v>21.5</v>
      </c>
      <c r="R1720" s="3">
        <f>VLOOKUP(J1720,Aux_H_adj!$X$2:$Z$922,3,FALSE)</f>
        <v>22.1</v>
      </c>
      <c r="S1720" s="3">
        <f t="shared" si="236"/>
        <v>6.8436625529514998</v>
      </c>
      <c r="T1720" s="3">
        <v>37.200000000000003</v>
      </c>
      <c r="U1720" s="23">
        <f t="shared" si="240"/>
        <v>26.21</v>
      </c>
      <c r="V1720" s="3">
        <f t="shared" si="237"/>
        <v>8.3429021168771538</v>
      </c>
      <c r="W1720" s="27">
        <f t="shared" si="241"/>
        <v>3.7000000000000002E-3</v>
      </c>
      <c r="X1720" s="27">
        <f t="shared" si="242"/>
        <v>5.4999999999999997E-3</v>
      </c>
      <c r="Y1720" s="3">
        <f>VLOOKUP(K1720,SSP!$B$2:$D$113,3,FALSE)</f>
        <v>0.57999999999999996</v>
      </c>
      <c r="Z1720" s="3">
        <f>EXP(Ferez!$B$8+Ferez!$B$9*LN(X1720)+Ferez!$B$10*LN(O1720)+Ferez!$B$11*LN(Y1720))</f>
        <v>6.3520544663243959</v>
      </c>
      <c r="AA1720" s="3">
        <f>EXP(Ferez!$C$8+Ferez!$C$9*LN(Z1720))</f>
        <v>2.9552641395752839</v>
      </c>
      <c r="AB1720" s="3">
        <f>Ferez!$D$8+Ferez!$D$9*Z1720+Ferez!$D$10*AA1720</f>
        <v>0.91011334578838299</v>
      </c>
      <c r="AC1720" s="3">
        <f t="shared" si="243"/>
        <v>10.217431951688063</v>
      </c>
      <c r="AD1720" s="3">
        <f>AC1720*Ferez!$D$19</f>
        <v>5.1087159758440315</v>
      </c>
      <c r="AE1720" s="3">
        <f>(AD1720/1000)*(10000/Ferez!$D$21)</f>
        <v>0.12771789939610079</v>
      </c>
      <c r="AF1720" s="3">
        <f t="shared" si="244"/>
        <v>7.2621678121127786</v>
      </c>
      <c r="AG1720" s="3">
        <f>AF1720*Ferez!$D$19</f>
        <v>3.6310839060563893</v>
      </c>
      <c r="AH1720" s="3">
        <f>(AG1720/1000)*(10000/Ferez!$D$21)</f>
        <v>9.0777097651409733E-2</v>
      </c>
      <c r="AI1720" s="3">
        <f>AE1720*Ferez!$D$20</f>
        <v>0.46829896445236951</v>
      </c>
    </row>
    <row r="1721" spans="1:35" x14ac:dyDescent="0.25">
      <c r="A1721" s="4">
        <v>145</v>
      </c>
      <c r="B1721" s="19" t="s">
        <v>3521</v>
      </c>
      <c r="C1721" s="104">
        <v>12</v>
      </c>
      <c r="D1721" s="20" t="s">
        <v>3533</v>
      </c>
      <c r="E1721" s="100">
        <v>38487</v>
      </c>
      <c r="F1721" s="100">
        <v>44127</v>
      </c>
      <c r="G1721" s="105">
        <v>15.5</v>
      </c>
      <c r="H1721" s="20" t="s">
        <v>450</v>
      </c>
      <c r="I1721" s="20" t="s">
        <v>452</v>
      </c>
      <c r="J1721" s="13">
        <v>1942</v>
      </c>
      <c r="K1721" t="s">
        <v>7</v>
      </c>
      <c r="L1721" t="s">
        <v>193</v>
      </c>
      <c r="M1721" s="20" t="str">
        <f t="shared" si="238"/>
        <v>S</v>
      </c>
      <c r="N1721" s="3">
        <v>3.8</v>
      </c>
      <c r="O1721" s="23">
        <f t="shared" si="239"/>
        <v>3.8</v>
      </c>
      <c r="P1721" s="3">
        <v>22.1</v>
      </c>
      <c r="Q1721" s="3">
        <f>VLOOKUP(J1721,Aux_H_adj!$X$2:$Y$922,2,FALSE)</f>
        <v>21.5</v>
      </c>
      <c r="R1721" s="3">
        <f>VLOOKUP(J1721,Aux_H_adj!$X$2:$Z$922,3,FALSE)</f>
        <v>22.1</v>
      </c>
      <c r="S1721" s="3">
        <f t="shared" si="236"/>
        <v>7.0346484846617745</v>
      </c>
      <c r="T1721" s="3">
        <v>37.200000000000003</v>
      </c>
      <c r="U1721" s="23">
        <f t="shared" si="240"/>
        <v>26.94</v>
      </c>
      <c r="V1721" s="3">
        <f t="shared" si="237"/>
        <v>8.5752683337913211</v>
      </c>
      <c r="W1721" s="27">
        <f t="shared" si="241"/>
        <v>3.8999999999999998E-3</v>
      </c>
      <c r="X1721" s="27">
        <f t="shared" si="242"/>
        <v>5.7999999999999996E-3</v>
      </c>
      <c r="Y1721" s="3">
        <f>VLOOKUP(K1721,SSP!$B$2:$D$113,3,FALSE)</f>
        <v>0.57999999999999996</v>
      </c>
      <c r="Z1721" s="3">
        <f>EXP(Ferez!$B$8+Ferez!$B$9*LN(X1721)+Ferez!$B$10*LN(O1721)+Ferez!$B$11*LN(Y1721))</f>
        <v>6.6789707538582679</v>
      </c>
      <c r="AA1721" s="3">
        <f>EXP(Ferez!$C$8+Ferez!$C$9*LN(Z1721))</f>
        <v>3.0673814280484106</v>
      </c>
      <c r="AB1721" s="3">
        <f>Ferez!$D$8+Ferez!$D$9*Z1721+Ferez!$D$10*AA1721</f>
        <v>0.94066056570577139</v>
      </c>
      <c r="AC1721" s="3">
        <f t="shared" si="243"/>
        <v>10.687012747612449</v>
      </c>
      <c r="AD1721" s="3">
        <f>AC1721*Ferez!$D$19</f>
        <v>5.3435063738062247</v>
      </c>
      <c r="AE1721" s="3">
        <f>(AD1721/1000)*(10000/Ferez!$D$21)</f>
        <v>0.13358765934515562</v>
      </c>
      <c r="AF1721" s="3">
        <f t="shared" si="244"/>
        <v>7.6196313195640393</v>
      </c>
      <c r="AG1721" s="3">
        <f>AF1721*Ferez!$D$19</f>
        <v>3.8098156597820196</v>
      </c>
      <c r="AH1721" s="3">
        <f>(AG1721/1000)*(10000/Ferez!$D$21)</f>
        <v>9.5245391494550496E-2</v>
      </c>
      <c r="AI1721" s="3">
        <f>AE1721*Ferez!$D$20</f>
        <v>0.48982141759890391</v>
      </c>
    </row>
    <row r="1722" spans="1:35" x14ac:dyDescent="0.25">
      <c r="A1722" s="4">
        <v>146</v>
      </c>
      <c r="B1722" s="19" t="s">
        <v>3521</v>
      </c>
      <c r="C1722" s="104">
        <v>12</v>
      </c>
      <c r="D1722" s="20" t="s">
        <v>3533</v>
      </c>
      <c r="E1722" s="100">
        <v>38487</v>
      </c>
      <c r="F1722" s="100">
        <v>44127</v>
      </c>
      <c r="G1722" s="105">
        <v>15.5</v>
      </c>
      <c r="H1722" s="20" t="s">
        <v>453</v>
      </c>
      <c r="I1722" s="20" t="s">
        <v>454</v>
      </c>
      <c r="J1722" s="13">
        <v>1957</v>
      </c>
      <c r="K1722" t="s">
        <v>8</v>
      </c>
      <c r="L1722" t="s">
        <v>120</v>
      </c>
      <c r="M1722" s="20" t="str">
        <f t="shared" si="238"/>
        <v>N</v>
      </c>
      <c r="N1722" s="3">
        <v>2.2000000000000002</v>
      </c>
      <c r="O1722" s="23">
        <f t="shared" si="239"/>
        <v>2.2000000000000002</v>
      </c>
      <c r="P1722" s="3">
        <v>30.6</v>
      </c>
      <c r="Q1722" s="3">
        <f>VLOOKUP(J1722,Aux_H_adj!$X$2:$Y$922,2,FALSE)</f>
        <v>30.6</v>
      </c>
      <c r="R1722" s="3">
        <f>VLOOKUP(J1722,Aux_H_adj!$X$2:$Z$922,3,FALSE)</f>
        <v>30.6</v>
      </c>
      <c r="S1722" s="3">
        <f t="shared" si="236"/>
        <v>9.7402825172239957</v>
      </c>
      <c r="T1722" s="3">
        <v>35.299999999999997</v>
      </c>
      <c r="U1722" s="23">
        <f t="shared" si="240"/>
        <v>35.299999999999997</v>
      </c>
      <c r="V1722" s="3">
        <f t="shared" si="237"/>
        <v>11.23633898228781</v>
      </c>
      <c r="W1722" s="27">
        <f t="shared" si="241"/>
        <v>7.4999999999999997E-3</v>
      </c>
      <c r="X1722" s="27">
        <f t="shared" si="242"/>
        <v>9.9000000000000008E-3</v>
      </c>
      <c r="Y1722" s="3">
        <f>VLOOKUP(K1722,SSP!$B$2:$D$113,3,FALSE)</f>
        <v>0.62000000000000022</v>
      </c>
      <c r="Z1722" s="3">
        <f>EXP(Ferez!$B$8+Ferez!$B$9*LN(X1722)+Ferez!$B$10*LN(O1722)+Ferez!$B$11*LN(Y1722))</f>
        <v>7.0068528047270098</v>
      </c>
      <c r="AA1722" s="3">
        <f>EXP(Ferez!$C$8+Ferez!$C$9*LN(Z1722))</f>
        <v>3.1784160204258809</v>
      </c>
      <c r="AB1722" s="3">
        <f>Ferez!$D$8+Ferez!$D$9*Z1722+Ferez!$D$10*AA1722</f>
        <v>0.97141993422834993</v>
      </c>
      <c r="AC1722" s="3">
        <f t="shared" si="243"/>
        <v>11.156688759381241</v>
      </c>
      <c r="AD1722" s="3">
        <f>AC1722*Ferez!$D$19</f>
        <v>5.5783443796906207</v>
      </c>
      <c r="AE1722" s="3">
        <f>(AD1722/1000)*(10000/Ferez!$D$21)</f>
        <v>0.13945860949226552</v>
      </c>
      <c r="AF1722" s="3">
        <f t="shared" si="244"/>
        <v>7.9782727389553596</v>
      </c>
      <c r="AG1722" s="3">
        <f>AF1722*Ferez!$D$19</f>
        <v>3.9891363694776798</v>
      </c>
      <c r="AH1722" s="3">
        <f>(AG1722/1000)*(10000/Ferez!$D$21)</f>
        <v>9.9728409236941998E-2</v>
      </c>
      <c r="AI1722" s="3">
        <f>AE1722*Ferez!$D$20</f>
        <v>0.51134823480497349</v>
      </c>
    </row>
    <row r="1723" spans="1:35" x14ac:dyDescent="0.25">
      <c r="A1723" s="4">
        <v>147</v>
      </c>
      <c r="B1723" s="19" t="s">
        <v>3521</v>
      </c>
      <c r="C1723" s="104">
        <v>12</v>
      </c>
      <c r="D1723" s="20" t="s">
        <v>3533</v>
      </c>
      <c r="E1723" s="100">
        <v>38487</v>
      </c>
      <c r="F1723" s="100">
        <v>44127</v>
      </c>
      <c r="G1723" s="105">
        <v>15.5</v>
      </c>
      <c r="H1723" s="20" t="s">
        <v>435</v>
      </c>
      <c r="I1723" s="20" t="s">
        <v>436</v>
      </c>
      <c r="J1723" s="13">
        <v>1972</v>
      </c>
      <c r="K1723" t="s">
        <v>7</v>
      </c>
      <c r="L1723" t="s">
        <v>193</v>
      </c>
      <c r="M1723" s="20" t="str">
        <f t="shared" si="238"/>
        <v>S</v>
      </c>
      <c r="N1723" s="3">
        <v>3.7</v>
      </c>
      <c r="O1723" s="23">
        <f t="shared" si="239"/>
        <v>3.7</v>
      </c>
      <c r="P1723" s="3">
        <v>22.5</v>
      </c>
      <c r="Q1723" s="3">
        <f>VLOOKUP(J1723,Aux_H_adj!$X$2:$Y$922,2,FALSE)</f>
        <v>22.5</v>
      </c>
      <c r="R1723" s="3">
        <f>VLOOKUP(J1723,Aux_H_adj!$X$2:$Z$922,3,FALSE)</f>
        <v>35</v>
      </c>
      <c r="S1723" s="3">
        <f t="shared" si="236"/>
        <v>7.1619724391352904</v>
      </c>
      <c r="T1723" s="3">
        <v>51.2</v>
      </c>
      <c r="U1723" s="23">
        <f t="shared" si="240"/>
        <v>27.43</v>
      </c>
      <c r="V1723" s="3">
        <f t="shared" si="237"/>
        <v>8.7312401780213786</v>
      </c>
      <c r="W1723" s="27">
        <f t="shared" si="241"/>
        <v>4.0000000000000001E-3</v>
      </c>
      <c r="X1723" s="27">
        <f t="shared" si="242"/>
        <v>6.0000000000000001E-3</v>
      </c>
      <c r="Y1723" s="3">
        <f>VLOOKUP(K1723,SSP!$B$2:$D$113,3,FALSE)</f>
        <v>0.57999999999999996</v>
      </c>
      <c r="Z1723" s="3">
        <f>EXP(Ferez!$B$8+Ferez!$B$9*LN(X1723)+Ferez!$B$10*LN(O1723)+Ferez!$B$11*LN(Y1723))</f>
        <v>6.7218143431346968</v>
      </c>
      <c r="AA1723" s="3">
        <f>EXP(Ferez!$C$8+Ferez!$C$9*LN(Z1723))</f>
        <v>3.081968624492319</v>
      </c>
      <c r="AB1723" s="3">
        <f>Ferez!$D$8+Ferez!$D$9*Z1723+Ferez!$D$10*AA1723</f>
        <v>0.94467304754527137</v>
      </c>
      <c r="AC1723" s="3">
        <f t="shared" si="243"/>
        <v>10.748456015172286</v>
      </c>
      <c r="AD1723" s="3">
        <f>AC1723*Ferez!$D$19</f>
        <v>5.3742280075861428</v>
      </c>
      <c r="AE1723" s="3">
        <f>(AD1723/1000)*(10000/Ferez!$D$21)</f>
        <v>0.13435570018965357</v>
      </c>
      <c r="AF1723" s="3">
        <f t="shared" si="244"/>
        <v>7.6664873906799684</v>
      </c>
      <c r="AG1723" s="3">
        <f>AF1723*Ferez!$D$19</f>
        <v>3.8332436953399842</v>
      </c>
      <c r="AH1723" s="3">
        <f>(AG1723/1000)*(10000/Ferez!$D$21)</f>
        <v>9.58310923834996E-2</v>
      </c>
      <c r="AI1723" s="3">
        <f>AE1723*Ferez!$D$20</f>
        <v>0.49263756736206304</v>
      </c>
    </row>
    <row r="1724" spans="1:35" x14ac:dyDescent="0.25">
      <c r="A1724" s="4">
        <v>148</v>
      </c>
      <c r="B1724" s="19" t="s">
        <v>3521</v>
      </c>
      <c r="C1724" s="104">
        <v>12</v>
      </c>
      <c r="D1724" s="20" t="s">
        <v>3533</v>
      </c>
      <c r="E1724" s="100">
        <v>38487</v>
      </c>
      <c r="F1724" s="100">
        <v>44127</v>
      </c>
      <c r="G1724" s="105">
        <v>15.5</v>
      </c>
      <c r="H1724" s="20" t="s">
        <v>435</v>
      </c>
      <c r="I1724" s="20" t="s">
        <v>436</v>
      </c>
      <c r="J1724" s="13">
        <v>1972</v>
      </c>
      <c r="K1724" t="s">
        <v>7</v>
      </c>
      <c r="L1724" t="s">
        <v>193</v>
      </c>
      <c r="M1724" s="20" t="str">
        <f t="shared" si="238"/>
        <v>S</v>
      </c>
      <c r="N1724" s="3">
        <v>3.7</v>
      </c>
      <c r="O1724" s="23">
        <f t="shared" si="239"/>
        <v>3.7</v>
      </c>
      <c r="P1724" s="3">
        <v>35</v>
      </c>
      <c r="Q1724" s="3">
        <f>VLOOKUP(J1724,Aux_H_adj!$X$2:$Y$922,2,FALSE)</f>
        <v>22.5</v>
      </c>
      <c r="R1724" s="3">
        <f>VLOOKUP(J1724,Aux_H_adj!$X$2:$Z$922,3,FALSE)</f>
        <v>35</v>
      </c>
      <c r="S1724" s="3">
        <f t="shared" si="236"/>
        <v>11.140846016432674</v>
      </c>
      <c r="T1724" s="3">
        <v>51.2</v>
      </c>
      <c r="U1724" s="23">
        <f t="shared" si="240"/>
        <v>42.67</v>
      </c>
      <c r="V1724" s="3">
        <f t="shared" si="237"/>
        <v>13.582282843462348</v>
      </c>
      <c r="W1724" s="27">
        <f t="shared" si="241"/>
        <v>9.7000000000000003E-3</v>
      </c>
      <c r="X1724" s="27">
        <f t="shared" si="242"/>
        <v>1.4500000000000001E-2</v>
      </c>
      <c r="Y1724" s="3">
        <f>VLOOKUP(K1724,SSP!$B$2:$D$113,3,FALSE)</f>
        <v>0.57999999999999996</v>
      </c>
      <c r="Z1724" s="3">
        <f>EXP(Ferez!$B$8+Ferez!$B$9*LN(X1724)+Ferez!$B$10*LN(O1724)+Ferez!$B$11*LN(Y1724))</f>
        <v>15.474027008982038</v>
      </c>
      <c r="AA1724" s="3">
        <f>EXP(Ferez!$C$8+Ferez!$C$9*LN(Z1724))</f>
        <v>5.7214755061964082</v>
      </c>
      <c r="AB1724" s="3">
        <f>Ferez!$D$8+Ferez!$D$9*Z1724+Ferez!$D$10*AA1724</f>
        <v>1.793704444230626</v>
      </c>
      <c r="AC1724" s="3">
        <f t="shared" si="243"/>
        <v>22.989206959409074</v>
      </c>
      <c r="AD1724" s="3">
        <f>AC1724*Ferez!$D$19</f>
        <v>11.494603479704537</v>
      </c>
      <c r="AE1724" s="3">
        <f>(AD1724/1000)*(10000/Ferez!$D$21)</f>
        <v>0.28736508699261343</v>
      </c>
      <c r="AF1724" s="3">
        <f t="shared" si="244"/>
        <v>17.267731453212665</v>
      </c>
      <c r="AG1724" s="3">
        <f>AF1724*Ferez!$D$19</f>
        <v>8.6338657266063326</v>
      </c>
      <c r="AH1724" s="3">
        <f>(AG1724/1000)*(10000/Ferez!$D$21)</f>
        <v>0.21584664316515834</v>
      </c>
      <c r="AI1724" s="3">
        <f>AE1724*Ferez!$D$20</f>
        <v>1.0536719856395824</v>
      </c>
    </row>
    <row r="1725" spans="1:35" x14ac:dyDescent="0.25">
      <c r="A1725" s="4">
        <v>149</v>
      </c>
      <c r="B1725" s="19" t="s">
        <v>3521</v>
      </c>
      <c r="C1725" s="104">
        <v>12</v>
      </c>
      <c r="D1725" s="20" t="s">
        <v>3533</v>
      </c>
      <c r="E1725" s="100">
        <v>38487</v>
      </c>
      <c r="F1725" s="100">
        <v>44127</v>
      </c>
      <c r="G1725" s="105">
        <v>15.5</v>
      </c>
      <c r="H1725" s="20" t="s">
        <v>444</v>
      </c>
      <c r="I1725" s="20" t="s">
        <v>445</v>
      </c>
      <c r="J1725" s="13">
        <v>1973</v>
      </c>
      <c r="K1725" t="s">
        <v>7</v>
      </c>
      <c r="L1725" t="s">
        <v>193</v>
      </c>
      <c r="M1725" s="20" t="str">
        <f t="shared" si="238"/>
        <v>S</v>
      </c>
      <c r="N1725" s="3">
        <v>4.3</v>
      </c>
      <c r="O1725" s="23">
        <f t="shared" si="239"/>
        <v>4.3</v>
      </c>
      <c r="P1725" s="3">
        <v>87</v>
      </c>
      <c r="Q1725" s="3">
        <f>VLOOKUP(J1725,Aux_H_adj!$X$2:$Y$922,2,FALSE)</f>
        <v>68.900000000000006</v>
      </c>
      <c r="R1725" s="3">
        <f>VLOOKUP(J1725,Aux_H_adj!$X$2:$Z$922,3,FALSE)</f>
        <v>87</v>
      </c>
      <c r="S1725" s="3">
        <f t="shared" si="236"/>
        <v>27.69296009798979</v>
      </c>
      <c r="T1725" s="3">
        <v>181</v>
      </c>
      <c r="U1725" s="23">
        <f t="shared" si="240"/>
        <v>106.06</v>
      </c>
      <c r="V1725" s="3">
        <f t="shared" si="237"/>
        <v>33.75994652865284</v>
      </c>
      <c r="W1725" s="27">
        <f t="shared" si="241"/>
        <v>6.0199999999999997E-2</v>
      </c>
      <c r="X1725" s="27">
        <f t="shared" si="242"/>
        <v>8.9499999999999996E-2</v>
      </c>
      <c r="Y1725" s="3">
        <f>VLOOKUP(K1725,SSP!$B$2:$D$113,3,FALSE)</f>
        <v>0.57999999999999996</v>
      </c>
      <c r="Z1725" s="3">
        <f>EXP(Ferez!$B$8+Ferez!$B$9*LN(X1725)+Ferez!$B$10*LN(O1725)+Ferez!$B$11*LN(Y1725))</f>
        <v>99.836175052812976</v>
      </c>
      <c r="AA1725" s="3">
        <f>EXP(Ferez!$C$8+Ferez!$C$9*LN(Z1725))</f>
        <v>22.817586906705881</v>
      </c>
      <c r="AB1725" s="3">
        <f>Ferez!$D$8+Ferez!$D$9*Z1725+Ferez!$D$10*AA1725</f>
        <v>10.697065550150342</v>
      </c>
      <c r="AC1725" s="3">
        <f t="shared" si="243"/>
        <v>133.35082750966922</v>
      </c>
      <c r="AD1725" s="3">
        <f>AC1725*Ferez!$D$19</f>
        <v>66.675413754834608</v>
      </c>
      <c r="AE1725" s="3">
        <f>(AD1725/1000)*(10000/Ferez!$D$21)</f>
        <v>1.6668853438708653</v>
      </c>
      <c r="AF1725" s="3">
        <f t="shared" si="244"/>
        <v>110.53324060296332</v>
      </c>
      <c r="AG1725" s="3">
        <f>AF1725*Ferez!$D$19</f>
        <v>55.266620301481659</v>
      </c>
      <c r="AH1725" s="3">
        <f>(AG1725/1000)*(10000/Ferez!$D$21)</f>
        <v>1.3816655075370416</v>
      </c>
      <c r="AI1725" s="3">
        <f>AE1725*Ferez!$D$20</f>
        <v>6.1119129275265056</v>
      </c>
    </row>
    <row r="1726" spans="1:35" x14ac:dyDescent="0.25">
      <c r="A1726" s="4">
        <v>150</v>
      </c>
      <c r="B1726" s="19" t="s">
        <v>3521</v>
      </c>
      <c r="C1726" s="104">
        <v>12</v>
      </c>
      <c r="D1726" s="20" t="s">
        <v>3533</v>
      </c>
      <c r="E1726" s="100">
        <v>38487</v>
      </c>
      <c r="F1726" s="100">
        <v>44127</v>
      </c>
      <c r="G1726" s="105">
        <v>15.5</v>
      </c>
      <c r="H1726" s="20" t="s">
        <v>444</v>
      </c>
      <c r="I1726" s="20" t="s">
        <v>455</v>
      </c>
      <c r="J1726" s="13">
        <v>1973</v>
      </c>
      <c r="K1726" t="s">
        <v>7</v>
      </c>
      <c r="L1726" t="s">
        <v>193</v>
      </c>
      <c r="M1726" s="20" t="str">
        <f t="shared" si="238"/>
        <v>S</v>
      </c>
      <c r="N1726" s="3">
        <v>4.3</v>
      </c>
      <c r="O1726" s="23">
        <f t="shared" si="239"/>
        <v>4.3</v>
      </c>
      <c r="P1726" s="3">
        <v>71.8</v>
      </c>
      <c r="Q1726" s="3">
        <f>VLOOKUP(J1726,Aux_H_adj!$X$2:$Y$922,2,FALSE)</f>
        <v>68.900000000000006</v>
      </c>
      <c r="R1726" s="3">
        <f>VLOOKUP(J1726,Aux_H_adj!$X$2:$Z$922,3,FALSE)</f>
        <v>87</v>
      </c>
      <c r="S1726" s="3">
        <f t="shared" si="236"/>
        <v>22.85464982799617</v>
      </c>
      <c r="T1726" s="3">
        <v>181</v>
      </c>
      <c r="U1726" s="23">
        <f t="shared" si="240"/>
        <v>87.53</v>
      </c>
      <c r="V1726" s="3">
        <f t="shared" si="237"/>
        <v>27.8616643376672</v>
      </c>
      <c r="W1726" s="27">
        <f t="shared" si="241"/>
        <v>4.1000000000000002E-2</v>
      </c>
      <c r="X1726" s="27">
        <f t="shared" si="242"/>
        <v>6.0999999999999999E-2</v>
      </c>
      <c r="Y1726" s="3">
        <f>VLOOKUP(K1726,SSP!$B$2:$D$113,3,FALSE)</f>
        <v>0.57999999999999996</v>
      </c>
      <c r="Z1726" s="3">
        <f>EXP(Ferez!$B$8+Ferez!$B$9*LN(X1726)+Ferez!$B$10*LN(O1726)+Ferez!$B$11*LN(Y1726))</f>
        <v>69.496326548544303</v>
      </c>
      <c r="AA1726" s="3">
        <f>EXP(Ferez!$C$8+Ferez!$C$9*LN(Z1726))</f>
        <v>17.439678652720996</v>
      </c>
      <c r="AB1726" s="3">
        <f>Ferez!$D$8+Ferez!$D$9*Z1726+Ferez!$D$10*AA1726</f>
        <v>7.4286440352988299</v>
      </c>
      <c r="AC1726" s="3">
        <f t="shared" si="243"/>
        <v>94.364649236564134</v>
      </c>
      <c r="AD1726" s="3">
        <f>AC1726*Ferez!$D$19</f>
        <v>47.182324618282067</v>
      </c>
      <c r="AE1726" s="3">
        <f>(AD1726/1000)*(10000/Ferez!$D$21)</f>
        <v>1.1795581154570518</v>
      </c>
      <c r="AF1726" s="3">
        <f t="shared" si="244"/>
        <v>76.924970583843134</v>
      </c>
      <c r="AG1726" s="3">
        <f>AF1726*Ferez!$D$19</f>
        <v>38.462485291921567</v>
      </c>
      <c r="AH1726" s="3">
        <f>(AG1726/1000)*(10000/Ferez!$D$21)</f>
        <v>0.96156213229803922</v>
      </c>
      <c r="AI1726" s="3">
        <f>AE1726*Ferez!$D$20</f>
        <v>4.3250464233425232</v>
      </c>
    </row>
    <row r="1727" spans="1:35" x14ac:dyDescent="0.25">
      <c r="A1727" s="4">
        <v>151</v>
      </c>
      <c r="B1727" s="19" t="s">
        <v>3521</v>
      </c>
      <c r="C1727" s="104">
        <v>12</v>
      </c>
      <c r="D1727" s="20" t="s">
        <v>3533</v>
      </c>
      <c r="E1727" s="100">
        <v>38487</v>
      </c>
      <c r="F1727" s="100">
        <v>44127</v>
      </c>
      <c r="G1727" s="105">
        <v>15.5</v>
      </c>
      <c r="H1727" s="20" t="s">
        <v>444</v>
      </c>
      <c r="I1727" s="20" t="s">
        <v>456</v>
      </c>
      <c r="J1727" s="13">
        <v>1973</v>
      </c>
      <c r="K1727" t="s">
        <v>7</v>
      </c>
      <c r="L1727" t="s">
        <v>193</v>
      </c>
      <c r="M1727" s="20" t="str">
        <f t="shared" si="238"/>
        <v>S</v>
      </c>
      <c r="N1727" s="3">
        <v>4.3</v>
      </c>
      <c r="O1727" s="23">
        <f t="shared" si="239"/>
        <v>4.3</v>
      </c>
      <c r="P1727" s="3">
        <v>68.900000000000006</v>
      </c>
      <c r="Q1727" s="3">
        <f>VLOOKUP(J1727,Aux_H_adj!$X$2:$Y$922,2,FALSE)</f>
        <v>68.900000000000006</v>
      </c>
      <c r="R1727" s="3">
        <f>VLOOKUP(J1727,Aux_H_adj!$X$2:$Z$922,3,FALSE)</f>
        <v>87</v>
      </c>
      <c r="S1727" s="3">
        <f t="shared" si="236"/>
        <v>21.931551158063179</v>
      </c>
      <c r="T1727" s="3">
        <v>181</v>
      </c>
      <c r="U1727" s="23">
        <f t="shared" si="240"/>
        <v>84</v>
      </c>
      <c r="V1727" s="3">
        <f t="shared" si="237"/>
        <v>26.738030439438418</v>
      </c>
      <c r="W1727" s="27">
        <f t="shared" si="241"/>
        <v>3.78E-2</v>
      </c>
      <c r="X1727" s="27">
        <f t="shared" si="242"/>
        <v>5.6099999999999997E-2</v>
      </c>
      <c r="Y1727" s="3">
        <f>VLOOKUP(K1727,SSP!$B$2:$D$113,3,FALSE)</f>
        <v>0.57999999999999996</v>
      </c>
      <c r="Z1727" s="3">
        <f>EXP(Ferez!$B$8+Ferez!$B$9*LN(X1727)+Ferez!$B$10*LN(O1727)+Ferez!$B$11*LN(Y1727))</f>
        <v>64.209197343427348</v>
      </c>
      <c r="AA1727" s="3">
        <f>EXP(Ferez!$C$8+Ferez!$C$9*LN(Z1727))</f>
        <v>16.445268552370244</v>
      </c>
      <c r="AB1727" s="3">
        <f>Ferez!$D$8+Ferez!$D$9*Z1727+Ferez!$D$10*AA1727</f>
        <v>6.8640123106296365</v>
      </c>
      <c r="AC1727" s="3">
        <f t="shared" si="243"/>
        <v>87.518478206427218</v>
      </c>
      <c r="AD1727" s="3">
        <f>AC1727*Ferez!$D$19</f>
        <v>43.759239103213609</v>
      </c>
      <c r="AE1727" s="3">
        <f>(AD1727/1000)*(10000/Ferez!$D$21)</f>
        <v>1.0939809775803402</v>
      </c>
      <c r="AF1727" s="3">
        <f t="shared" si="244"/>
        <v>71.073209654056981</v>
      </c>
      <c r="AG1727" s="3">
        <f>AF1727*Ferez!$D$19</f>
        <v>35.536604827028491</v>
      </c>
      <c r="AH1727" s="3">
        <f>(AG1727/1000)*(10000/Ferez!$D$21)</f>
        <v>0.88841512067571238</v>
      </c>
      <c r="AI1727" s="3">
        <f>AE1727*Ferez!$D$20</f>
        <v>4.011263584461247</v>
      </c>
    </row>
    <row r="1728" spans="1:35" x14ac:dyDescent="0.25">
      <c r="A1728" s="4">
        <v>152</v>
      </c>
      <c r="B1728" s="19" t="s">
        <v>3521</v>
      </c>
      <c r="C1728" s="104">
        <v>12</v>
      </c>
      <c r="D1728" s="20" t="s">
        <v>3533</v>
      </c>
      <c r="E1728" s="100">
        <v>38487</v>
      </c>
      <c r="F1728" s="100">
        <v>44127</v>
      </c>
      <c r="G1728" s="105">
        <v>15.5</v>
      </c>
      <c r="H1728" s="20" t="s">
        <v>444</v>
      </c>
      <c r="I1728" s="20" t="s">
        <v>457</v>
      </c>
      <c r="J1728" s="13">
        <v>1973</v>
      </c>
      <c r="K1728" t="s">
        <v>7</v>
      </c>
      <c r="L1728" t="s">
        <v>193</v>
      </c>
      <c r="M1728" s="20" t="str">
        <f t="shared" si="238"/>
        <v>S</v>
      </c>
      <c r="N1728" s="3">
        <v>4.3</v>
      </c>
      <c r="O1728" s="23">
        <f t="shared" si="239"/>
        <v>4.3</v>
      </c>
      <c r="P1728" s="3">
        <v>81</v>
      </c>
      <c r="Q1728" s="3">
        <f>VLOOKUP(J1728,Aux_H_adj!$X$2:$Y$922,2,FALSE)</f>
        <v>68.900000000000006</v>
      </c>
      <c r="R1728" s="3">
        <f>VLOOKUP(J1728,Aux_H_adj!$X$2:$Z$922,3,FALSE)</f>
        <v>87</v>
      </c>
      <c r="S1728" s="3">
        <f t="shared" si="236"/>
        <v>25.783100780887047</v>
      </c>
      <c r="T1728" s="3">
        <v>181</v>
      </c>
      <c r="U1728" s="23">
        <f t="shared" si="240"/>
        <v>98.75</v>
      </c>
      <c r="V1728" s="3">
        <f t="shared" si="237"/>
        <v>31.43310126064933</v>
      </c>
      <c r="W1728" s="27">
        <f t="shared" si="241"/>
        <v>5.2200000000000003E-2</v>
      </c>
      <c r="X1728" s="27">
        <f t="shared" si="242"/>
        <v>7.7600000000000002E-2</v>
      </c>
      <c r="Y1728" s="3">
        <f>VLOOKUP(K1728,SSP!$B$2:$D$113,3,FALSE)</f>
        <v>0.57999999999999996</v>
      </c>
      <c r="Z1728" s="3">
        <f>EXP(Ferez!$B$8+Ferez!$B$9*LN(X1728)+Ferez!$B$10*LN(O1728)+Ferez!$B$11*LN(Y1728))</f>
        <v>87.244530478618984</v>
      </c>
      <c r="AA1728" s="3">
        <f>EXP(Ferez!$C$8+Ferez!$C$9*LN(Z1728))</f>
        <v>20.645603124435045</v>
      </c>
      <c r="AB1728" s="3">
        <f>Ferez!$D$8+Ferez!$D$9*Z1728+Ferez!$D$10*AA1728</f>
        <v>9.3354357927861304</v>
      </c>
      <c r="AC1728" s="3">
        <f t="shared" si="243"/>
        <v>117.22556939584015</v>
      </c>
      <c r="AD1728" s="3">
        <f>AC1728*Ferez!$D$19</f>
        <v>58.612784697920077</v>
      </c>
      <c r="AE1728" s="3">
        <f>(AD1728/1000)*(10000/Ferez!$D$21)</f>
        <v>1.4653196174480019</v>
      </c>
      <c r="AF1728" s="3">
        <f t="shared" si="244"/>
        <v>96.579966271405112</v>
      </c>
      <c r="AG1728" s="3">
        <f>AF1728*Ferez!$D$19</f>
        <v>48.289983135702556</v>
      </c>
      <c r="AH1728" s="3">
        <f>(AG1728/1000)*(10000/Ferez!$D$21)</f>
        <v>1.2072495783925639</v>
      </c>
      <c r="AI1728" s="3">
        <f>AE1728*Ferez!$D$20</f>
        <v>5.3728385973093404</v>
      </c>
    </row>
    <row r="1729" spans="1:35" x14ac:dyDescent="0.25">
      <c r="A1729" s="4">
        <v>153</v>
      </c>
      <c r="B1729" s="19" t="s">
        <v>3521</v>
      </c>
      <c r="C1729" s="104">
        <v>12</v>
      </c>
      <c r="D1729" s="20" t="s">
        <v>3533</v>
      </c>
      <c r="E1729" s="100">
        <v>38487</v>
      </c>
      <c r="F1729" s="100">
        <v>44127</v>
      </c>
      <c r="G1729" s="105">
        <v>15.5</v>
      </c>
      <c r="H1729" s="20" t="s">
        <v>458</v>
      </c>
      <c r="I1729" s="20" t="s">
        <v>459</v>
      </c>
      <c r="J1729" s="13">
        <v>1990</v>
      </c>
      <c r="K1729" t="s">
        <v>7</v>
      </c>
      <c r="L1729" t="s">
        <v>193</v>
      </c>
      <c r="M1729" s="20" t="str">
        <f t="shared" si="238"/>
        <v>S</v>
      </c>
      <c r="N1729" s="3">
        <v>4</v>
      </c>
      <c r="O1729" s="23">
        <f t="shared" si="239"/>
        <v>4</v>
      </c>
      <c r="P1729" s="3">
        <v>41.2</v>
      </c>
      <c r="Q1729" s="3">
        <f>VLOOKUP(J1729,Aux_H_adj!$X$2:$Y$922,2,FALSE)</f>
        <v>34</v>
      </c>
      <c r="R1729" s="3">
        <f>VLOOKUP(J1729,Aux_H_adj!$X$2:$Z$922,3,FALSE)</f>
        <v>41.2</v>
      </c>
      <c r="S1729" s="3">
        <f t="shared" si="236"/>
        <v>13.114367310772177</v>
      </c>
      <c r="T1729" s="3">
        <v>76.3</v>
      </c>
      <c r="U1729" s="23">
        <f t="shared" si="240"/>
        <v>50.23</v>
      </c>
      <c r="V1729" s="3">
        <f t="shared" si="237"/>
        <v>15.988705583011805</v>
      </c>
      <c r="W1729" s="27">
        <f t="shared" si="241"/>
        <v>1.35E-2</v>
      </c>
      <c r="X1729" s="27">
        <f t="shared" si="242"/>
        <v>2.01E-2</v>
      </c>
      <c r="Y1729" s="3">
        <f>VLOOKUP(K1729,SSP!$B$2:$D$113,3,FALSE)</f>
        <v>0.57999999999999996</v>
      </c>
      <c r="Z1729" s="3">
        <f>EXP(Ferez!$B$8+Ferez!$B$9*LN(X1729)+Ferez!$B$10*LN(O1729)+Ferez!$B$11*LN(Y1729))</f>
        <v>22.707852325710085</v>
      </c>
      <c r="AA1729" s="3">
        <f>EXP(Ferez!$C$8+Ferez!$C$9*LN(Z1729))</f>
        <v>7.6050136379549853</v>
      </c>
      <c r="AB1729" s="3">
        <f>Ferez!$D$8+Ferez!$D$9*Z1729+Ferez!$D$10*AA1729</f>
        <v>2.5211386387211188</v>
      </c>
      <c r="AC1729" s="3">
        <f t="shared" si="243"/>
        <v>32.834004602386187</v>
      </c>
      <c r="AD1729" s="3">
        <f>AC1729*Ferez!$D$19</f>
        <v>16.417002301193094</v>
      </c>
      <c r="AE1729" s="3">
        <f>(AD1729/1000)*(10000/Ferez!$D$21)</f>
        <v>0.41042505752982739</v>
      </c>
      <c r="AF1729" s="3">
        <f t="shared" si="244"/>
        <v>25.228990964431205</v>
      </c>
      <c r="AG1729" s="3">
        <f>AF1729*Ferez!$D$19</f>
        <v>12.614495482215602</v>
      </c>
      <c r="AH1729" s="3">
        <f>(AG1729/1000)*(10000/Ferez!$D$21)</f>
        <v>0.31536238705539005</v>
      </c>
      <c r="AI1729" s="3">
        <f>AE1729*Ferez!$D$20</f>
        <v>1.5048918776093669</v>
      </c>
    </row>
    <row r="1730" spans="1:35" x14ac:dyDescent="0.25">
      <c r="A1730" s="4">
        <v>154</v>
      </c>
      <c r="B1730" s="19" t="s">
        <v>3521</v>
      </c>
      <c r="C1730" s="104">
        <v>12</v>
      </c>
      <c r="D1730" s="20" t="s">
        <v>3533</v>
      </c>
      <c r="E1730" s="100">
        <v>38487</v>
      </c>
      <c r="F1730" s="100">
        <v>44127</v>
      </c>
      <c r="G1730" s="105">
        <v>15.5</v>
      </c>
      <c r="H1730" s="20" t="s">
        <v>458</v>
      </c>
      <c r="I1730" s="20" t="s">
        <v>459</v>
      </c>
      <c r="J1730" s="13">
        <v>1990</v>
      </c>
      <c r="K1730" t="s">
        <v>7</v>
      </c>
      <c r="L1730" t="s">
        <v>193</v>
      </c>
      <c r="M1730" s="20" t="str">
        <f t="shared" si="238"/>
        <v>S</v>
      </c>
      <c r="N1730" s="3">
        <v>4</v>
      </c>
      <c r="O1730" s="23">
        <f t="shared" si="239"/>
        <v>4</v>
      </c>
      <c r="P1730" s="3">
        <v>34</v>
      </c>
      <c r="Q1730" s="3">
        <f>VLOOKUP(J1730,Aux_H_adj!$X$2:$Y$922,2,FALSE)</f>
        <v>34</v>
      </c>
      <c r="R1730" s="3">
        <f>VLOOKUP(J1730,Aux_H_adj!$X$2:$Z$922,3,FALSE)</f>
        <v>41.2</v>
      </c>
      <c r="S1730" s="3">
        <f t="shared" ref="S1730:S1793" si="245">P1730/PI()</f>
        <v>10.822536130248883</v>
      </c>
      <c r="T1730" s="3">
        <v>76.3</v>
      </c>
      <c r="U1730" s="23">
        <f t="shared" si="240"/>
        <v>41.45</v>
      </c>
      <c r="V1730" s="3">
        <f t="shared" ref="V1730:V1793" si="246">U1730/PI()</f>
        <v>13.193944782318125</v>
      </c>
      <c r="W1730" s="27">
        <f t="shared" si="241"/>
        <v>9.1999999999999998E-3</v>
      </c>
      <c r="X1730" s="27">
        <f t="shared" si="242"/>
        <v>1.37E-2</v>
      </c>
      <c r="Y1730" s="3">
        <f>VLOOKUP(K1730,SSP!$B$2:$D$113,3,FALSE)</f>
        <v>0.57999999999999996</v>
      </c>
      <c r="Z1730" s="3">
        <f>EXP(Ferez!$B$8+Ferez!$B$9*LN(X1730)+Ferez!$B$10*LN(O1730)+Ferez!$B$11*LN(Y1730))</f>
        <v>15.807628157991026</v>
      </c>
      <c r="AA1730" s="3">
        <f>EXP(Ferez!$C$8+Ferez!$C$9*LN(Z1730))</f>
        <v>5.8127437645761431</v>
      </c>
      <c r="AB1730" s="3">
        <f>Ferez!$D$8+Ferez!$D$9*Z1730+Ferez!$D$10*AA1730</f>
        <v>1.8268715723327211</v>
      </c>
      <c r="AC1730" s="3">
        <f t="shared" si="243"/>
        <v>23.44724349489989</v>
      </c>
      <c r="AD1730" s="3">
        <f>AC1730*Ferez!$D$19</f>
        <v>11.723621747449945</v>
      </c>
      <c r="AE1730" s="3">
        <f>(AD1730/1000)*(10000/Ferez!$D$21)</f>
        <v>0.29309054368624865</v>
      </c>
      <c r="AF1730" s="3">
        <f t="shared" si="244"/>
        <v>17.634499730323746</v>
      </c>
      <c r="AG1730" s="3">
        <f>AF1730*Ferez!$D$19</f>
        <v>8.8172498651618731</v>
      </c>
      <c r="AH1730" s="3">
        <f>(AG1730/1000)*(10000/Ferez!$D$21)</f>
        <v>0.22043124662904684</v>
      </c>
      <c r="AI1730" s="3">
        <f>AE1730*Ferez!$D$20</f>
        <v>1.0746653268495783</v>
      </c>
    </row>
    <row r="1731" spans="1:35" x14ac:dyDescent="0.25">
      <c r="A1731" s="4">
        <v>155</v>
      </c>
      <c r="B1731" s="19" t="s">
        <v>3521</v>
      </c>
      <c r="C1731" s="104">
        <v>12</v>
      </c>
      <c r="D1731" s="20" t="s">
        <v>3533</v>
      </c>
      <c r="E1731" s="100">
        <v>38487</v>
      </c>
      <c r="F1731" s="100">
        <v>44127</v>
      </c>
      <c r="G1731" s="105">
        <v>15.5</v>
      </c>
      <c r="H1731" s="20" t="s">
        <v>460</v>
      </c>
      <c r="I1731" s="20" t="s">
        <v>461</v>
      </c>
      <c r="J1731" s="13">
        <v>1991</v>
      </c>
      <c r="K1731" t="s">
        <v>7</v>
      </c>
      <c r="L1731" t="s">
        <v>193</v>
      </c>
      <c r="M1731" s="20" t="str">
        <f t="shared" ref="M1731:M1794" si="247">IF(J1732=J1731,"S",IF(J1730=J1731,"S","N"))</f>
        <v>S</v>
      </c>
      <c r="N1731" s="3">
        <v>3.9</v>
      </c>
      <c r="O1731" s="23">
        <f t="shared" ref="O1731:O1794" si="248">IF(M1731="N",N1731,IF(P1731=R1731,N1731,IF(ROUND(3.1139*LN(P1731)-3.7295,2)&gt;=N1731,N1731,ROUND(3.1139*LN(P1731)-3.7295,2))))</f>
        <v>3.9</v>
      </c>
      <c r="P1731" s="3">
        <v>37.700000000000003</v>
      </c>
      <c r="Q1731" s="3">
        <f>VLOOKUP(J1731,Aux_H_adj!$X$2:$Y$922,2,FALSE)</f>
        <v>26.2</v>
      </c>
      <c r="R1731" s="3">
        <f>VLOOKUP(J1731,Aux_H_adj!$X$2:$Z$922,3,FALSE)</f>
        <v>45</v>
      </c>
      <c r="S1731" s="3">
        <f t="shared" si="245"/>
        <v>12.000282709128909</v>
      </c>
      <c r="T1731" s="3">
        <v>70.8</v>
      </c>
      <c r="U1731" s="23">
        <f t="shared" ref="U1731:U1794" si="249">IF(M1731="N",T1731,ROUND(1.2191*P1731,2))</f>
        <v>45.96</v>
      </c>
      <c r="V1731" s="3">
        <f t="shared" si="246"/>
        <v>14.62952236900702</v>
      </c>
      <c r="W1731" s="27">
        <f t="shared" ref="W1731:W1794" si="250">ROUND(PI()*((S1731/100)/2)^2,4)</f>
        <v>1.1299999999999999E-2</v>
      </c>
      <c r="X1731" s="27">
        <f t="shared" ref="X1731:X1794" si="251">ROUND(PI()*((V1731/100)/2)^2,4)</f>
        <v>1.6799999999999999E-2</v>
      </c>
      <c r="Y1731" s="3">
        <f>VLOOKUP(K1731,SSP!$B$2:$D$113,3,FALSE)</f>
        <v>0.57999999999999996</v>
      </c>
      <c r="Z1731" s="3">
        <f>EXP(Ferez!$B$8+Ferez!$B$9*LN(X1731)+Ferez!$B$10*LN(O1731)+Ferez!$B$11*LN(Y1731))</f>
        <v>18.707079818644676</v>
      </c>
      <c r="AA1731" s="3">
        <f>EXP(Ferez!$C$8+Ferez!$C$9*LN(Z1731))</f>
        <v>6.5864035475819227</v>
      </c>
      <c r="AB1731" s="3">
        <f>Ferez!$D$8+Ferez!$D$9*Z1731+Ferez!$D$10*AA1731</f>
        <v>2.1168281746189681</v>
      </c>
      <c r="AC1731" s="3">
        <f t="shared" ref="AC1731:AC1794" si="252">Z1731+AA1731+AB1731</f>
        <v>27.410311540845569</v>
      </c>
      <c r="AD1731" s="3">
        <f>AC1731*Ferez!$D$19</f>
        <v>13.705155770422785</v>
      </c>
      <c r="AE1731" s="3">
        <f>(AD1731/1000)*(10000/Ferez!$D$21)</f>
        <v>0.34262889426056964</v>
      </c>
      <c r="AF1731" s="3">
        <f t="shared" ref="AF1731:AF1794" si="253">Z1731+AB1731</f>
        <v>20.823907993263646</v>
      </c>
      <c r="AG1731" s="3">
        <f>AF1731*Ferez!$D$19</f>
        <v>10.411953996631823</v>
      </c>
      <c r="AH1731" s="3">
        <f>(AG1731/1000)*(10000/Ferez!$D$21)</f>
        <v>0.26029884991579555</v>
      </c>
      <c r="AI1731" s="3">
        <f>AE1731*Ferez!$D$20</f>
        <v>1.2563059456220886</v>
      </c>
    </row>
    <row r="1732" spans="1:35" x14ac:dyDescent="0.25">
      <c r="A1732" s="4">
        <v>156</v>
      </c>
      <c r="B1732" s="19" t="s">
        <v>3521</v>
      </c>
      <c r="C1732" s="104">
        <v>12</v>
      </c>
      <c r="D1732" s="20" t="s">
        <v>3533</v>
      </c>
      <c r="E1732" s="100">
        <v>38487</v>
      </c>
      <c r="F1732" s="100">
        <v>44127</v>
      </c>
      <c r="G1732" s="105">
        <v>15.5</v>
      </c>
      <c r="H1732" s="20" t="s">
        <v>460</v>
      </c>
      <c r="I1732" s="20" t="s">
        <v>462</v>
      </c>
      <c r="J1732" s="13">
        <v>1991</v>
      </c>
      <c r="K1732" t="s">
        <v>7</v>
      </c>
      <c r="L1732" t="s">
        <v>193</v>
      </c>
      <c r="M1732" s="20" t="str">
        <f t="shared" si="247"/>
        <v>S</v>
      </c>
      <c r="N1732" s="3">
        <v>3.9</v>
      </c>
      <c r="O1732" s="23">
        <f t="shared" si="248"/>
        <v>3.9</v>
      </c>
      <c r="P1732" s="3">
        <v>34.299999999999997</v>
      </c>
      <c r="Q1732" s="3">
        <f>VLOOKUP(J1732,Aux_H_adj!$X$2:$Y$922,2,FALSE)</f>
        <v>26.2</v>
      </c>
      <c r="R1732" s="3">
        <f>VLOOKUP(J1732,Aux_H_adj!$X$2:$Z$922,3,FALSE)</f>
        <v>45</v>
      </c>
      <c r="S1732" s="3">
        <f t="shared" si="245"/>
        <v>10.91802909610402</v>
      </c>
      <c r="T1732" s="3">
        <v>70.8</v>
      </c>
      <c r="U1732" s="23">
        <f t="shared" si="249"/>
        <v>41.82</v>
      </c>
      <c r="V1732" s="3">
        <f t="shared" si="246"/>
        <v>13.311719440206126</v>
      </c>
      <c r="W1732" s="27">
        <f t="shared" si="250"/>
        <v>9.4000000000000004E-3</v>
      </c>
      <c r="X1732" s="27">
        <f t="shared" si="251"/>
        <v>1.3899999999999999E-2</v>
      </c>
      <c r="Y1732" s="3">
        <f>VLOOKUP(K1732,SSP!$B$2:$D$113,3,FALSE)</f>
        <v>0.57999999999999996</v>
      </c>
      <c r="Z1732" s="3">
        <f>EXP(Ferez!$B$8+Ferez!$B$9*LN(X1732)+Ferez!$B$10*LN(O1732)+Ferez!$B$11*LN(Y1732))</f>
        <v>15.640212591198246</v>
      </c>
      <c r="AA1732" s="3">
        <f>EXP(Ferez!$C$8+Ferez!$C$9*LN(Z1732))</f>
        <v>5.767004170947855</v>
      </c>
      <c r="AB1732" s="3">
        <f>Ferez!$D$8+Ferez!$D$9*Z1732+Ferez!$D$10*AA1732</f>
        <v>1.8102214512241719</v>
      </c>
      <c r="AC1732" s="3">
        <f t="shared" si="252"/>
        <v>23.217438213370272</v>
      </c>
      <c r="AD1732" s="3">
        <f>AC1732*Ferez!$D$19</f>
        <v>11.608719106685136</v>
      </c>
      <c r="AE1732" s="3">
        <f>(AD1732/1000)*(10000/Ferez!$D$21)</f>
        <v>0.29021797766712842</v>
      </c>
      <c r="AF1732" s="3">
        <f t="shared" si="253"/>
        <v>17.450434042422419</v>
      </c>
      <c r="AG1732" s="3">
        <f>AF1732*Ferez!$D$19</f>
        <v>8.7252170212112095</v>
      </c>
      <c r="AH1732" s="3">
        <f>(AG1732/1000)*(10000/Ferez!$D$21)</f>
        <v>0.21813042553028025</v>
      </c>
      <c r="AI1732" s="3">
        <f>AE1732*Ferez!$D$20</f>
        <v>1.0641325847794709</v>
      </c>
    </row>
    <row r="1733" spans="1:35" x14ac:dyDescent="0.25">
      <c r="A1733" s="4">
        <v>157</v>
      </c>
      <c r="B1733" s="19" t="s">
        <v>3521</v>
      </c>
      <c r="C1733" s="104">
        <v>12</v>
      </c>
      <c r="D1733" s="20" t="s">
        <v>3533</v>
      </c>
      <c r="E1733" s="100">
        <v>38487</v>
      </c>
      <c r="F1733" s="100">
        <v>44127</v>
      </c>
      <c r="G1733" s="105">
        <v>15.5</v>
      </c>
      <c r="H1733" s="20" t="s">
        <v>460</v>
      </c>
      <c r="I1733" s="20" t="s">
        <v>463</v>
      </c>
      <c r="J1733" s="13">
        <v>1991</v>
      </c>
      <c r="K1733" t="s">
        <v>7</v>
      </c>
      <c r="L1733" t="s">
        <v>193</v>
      </c>
      <c r="M1733" s="20" t="str">
        <f t="shared" si="247"/>
        <v>S</v>
      </c>
      <c r="N1733" s="3">
        <v>3.9</v>
      </c>
      <c r="O1733" s="23">
        <f t="shared" si="248"/>
        <v>3.9</v>
      </c>
      <c r="P1733" s="3">
        <v>26.2</v>
      </c>
      <c r="Q1733" s="3">
        <f>VLOOKUP(J1733,Aux_H_adj!$X$2:$Y$922,2,FALSE)</f>
        <v>26.2</v>
      </c>
      <c r="R1733" s="3">
        <f>VLOOKUP(J1733,Aux_H_adj!$X$2:$Z$922,3,FALSE)</f>
        <v>45</v>
      </c>
      <c r="S1733" s="3">
        <f t="shared" si="245"/>
        <v>8.339719018015316</v>
      </c>
      <c r="T1733" s="3">
        <v>70.8</v>
      </c>
      <c r="U1733" s="23">
        <f t="shared" si="249"/>
        <v>31.94</v>
      </c>
      <c r="V1733" s="3">
        <f t="shared" si="246"/>
        <v>10.166817764710276</v>
      </c>
      <c r="W1733" s="27">
        <f t="shared" si="250"/>
        <v>5.4999999999999997E-3</v>
      </c>
      <c r="X1733" s="27">
        <f t="shared" si="251"/>
        <v>8.0999999999999996E-3</v>
      </c>
      <c r="Y1733" s="3">
        <f>VLOOKUP(K1733,SSP!$B$2:$D$113,3,FALSE)</f>
        <v>0.57999999999999996</v>
      </c>
      <c r="Z1733" s="3">
        <f>EXP(Ferez!$B$8+Ferez!$B$9*LN(X1733)+Ferez!$B$10*LN(O1733)+Ferez!$B$11*LN(Y1733))</f>
        <v>9.3891457407536016</v>
      </c>
      <c r="AA1733" s="3">
        <f>EXP(Ferez!$C$8+Ferez!$C$9*LN(Z1733))</f>
        <v>3.9492753804750169</v>
      </c>
      <c r="AB1733" s="3">
        <f>Ferez!$D$8+Ferez!$D$9*Z1733+Ferez!$D$10*AA1733</f>
        <v>1.1980022942655446</v>
      </c>
      <c r="AC1733" s="3">
        <f t="shared" si="252"/>
        <v>14.536423415494163</v>
      </c>
      <c r="AD1733" s="3">
        <f>AC1733*Ferez!$D$19</f>
        <v>7.2682117077470814</v>
      </c>
      <c r="AE1733" s="3">
        <f>(AD1733/1000)*(10000/Ferez!$D$21)</f>
        <v>0.18170529269367705</v>
      </c>
      <c r="AF1733" s="3">
        <f t="shared" si="253"/>
        <v>10.587148035019146</v>
      </c>
      <c r="AG1733" s="3">
        <f>AF1733*Ferez!$D$19</f>
        <v>5.2935740175095729</v>
      </c>
      <c r="AH1733" s="3">
        <f>(AG1733/1000)*(10000/Ferez!$D$21)</f>
        <v>0.13233935043773934</v>
      </c>
      <c r="AI1733" s="3">
        <f>AE1733*Ferez!$D$20</f>
        <v>0.66625273987681588</v>
      </c>
    </row>
    <row r="1734" spans="1:35" x14ac:dyDescent="0.25">
      <c r="A1734" s="4">
        <v>158</v>
      </c>
      <c r="B1734" s="19" t="s">
        <v>3521</v>
      </c>
      <c r="C1734" s="104">
        <v>12</v>
      </c>
      <c r="D1734" s="20" t="s">
        <v>3533</v>
      </c>
      <c r="E1734" s="100">
        <v>38487</v>
      </c>
      <c r="F1734" s="100">
        <v>44127</v>
      </c>
      <c r="G1734" s="105">
        <v>15.5</v>
      </c>
      <c r="H1734" s="20" t="s">
        <v>460</v>
      </c>
      <c r="I1734" s="20" t="s">
        <v>464</v>
      </c>
      <c r="J1734" s="13">
        <v>1991</v>
      </c>
      <c r="K1734" t="s">
        <v>7</v>
      </c>
      <c r="L1734" t="s">
        <v>193</v>
      </c>
      <c r="M1734" s="20" t="str">
        <f t="shared" si="247"/>
        <v>S</v>
      </c>
      <c r="N1734" s="3">
        <v>3.9</v>
      </c>
      <c r="O1734" s="23">
        <f t="shared" si="248"/>
        <v>3.9</v>
      </c>
      <c r="P1734" s="3">
        <v>45</v>
      </c>
      <c r="Q1734" s="3">
        <f>VLOOKUP(J1734,Aux_H_adj!$X$2:$Y$922,2,FALSE)</f>
        <v>26.2</v>
      </c>
      <c r="R1734" s="3">
        <f>VLOOKUP(J1734,Aux_H_adj!$X$2:$Z$922,3,FALSE)</f>
        <v>45</v>
      </c>
      <c r="S1734" s="3">
        <f t="shared" si="245"/>
        <v>14.323944878270581</v>
      </c>
      <c r="T1734" s="3">
        <v>70.8</v>
      </c>
      <c r="U1734" s="23">
        <f t="shared" si="249"/>
        <v>54.86</v>
      </c>
      <c r="V1734" s="3">
        <f t="shared" si="246"/>
        <v>17.462480356042757</v>
      </c>
      <c r="W1734" s="27">
        <f t="shared" si="250"/>
        <v>1.61E-2</v>
      </c>
      <c r="X1734" s="27">
        <f t="shared" si="251"/>
        <v>2.3900000000000001E-2</v>
      </c>
      <c r="Y1734" s="3">
        <f>VLOOKUP(K1734,SSP!$B$2:$D$113,3,FALSE)</f>
        <v>0.57999999999999996</v>
      </c>
      <c r="Z1734" s="3">
        <f>EXP(Ferez!$B$8+Ferez!$B$9*LN(X1734)+Ferez!$B$10*LN(O1734)+Ferez!$B$11*LN(Y1734))</f>
        <v>26.10150559251937</v>
      </c>
      <c r="AA1734" s="3">
        <f>EXP(Ferez!$C$8+Ferez!$C$9*LN(Z1734))</f>
        <v>8.4329862060137391</v>
      </c>
      <c r="AB1734" s="3">
        <f>Ferez!$D$8+Ferez!$D$9*Z1734+Ferez!$D$10*AA1734</f>
        <v>2.8672041322533031</v>
      </c>
      <c r="AC1734" s="3">
        <f t="shared" si="252"/>
        <v>37.401695930786417</v>
      </c>
      <c r="AD1734" s="3">
        <f>AC1734*Ferez!$D$19</f>
        <v>18.700847965393208</v>
      </c>
      <c r="AE1734" s="3">
        <f>(AD1734/1000)*(10000/Ferez!$D$21)</f>
        <v>0.46752119913483026</v>
      </c>
      <c r="AF1734" s="3">
        <f t="shared" si="253"/>
        <v>28.968709724772673</v>
      </c>
      <c r="AG1734" s="3">
        <f>AF1734*Ferez!$D$19</f>
        <v>14.484354862386336</v>
      </c>
      <c r="AH1734" s="3">
        <f>(AG1734/1000)*(10000/Ferez!$D$21)</f>
        <v>0.36210887155965837</v>
      </c>
      <c r="AI1734" s="3">
        <f>AE1734*Ferez!$D$20</f>
        <v>1.7142443968277108</v>
      </c>
    </row>
    <row r="1735" spans="1:35" x14ac:dyDescent="0.25">
      <c r="A1735" s="4">
        <v>159</v>
      </c>
      <c r="B1735" s="19" t="s">
        <v>3521</v>
      </c>
      <c r="C1735" s="104">
        <v>12</v>
      </c>
      <c r="D1735" s="20" t="s">
        <v>3533</v>
      </c>
      <c r="E1735" s="100">
        <v>38487</v>
      </c>
      <c r="F1735" s="100">
        <v>44127</v>
      </c>
      <c r="G1735" s="105">
        <v>15.5</v>
      </c>
      <c r="H1735" s="20" t="s">
        <v>465</v>
      </c>
      <c r="I1735" s="20" t="s">
        <v>466</v>
      </c>
      <c r="J1735" s="13">
        <v>1992</v>
      </c>
      <c r="K1735" t="s">
        <v>22</v>
      </c>
      <c r="L1735" t="s">
        <v>36</v>
      </c>
      <c r="M1735" s="20" t="str">
        <f t="shared" si="247"/>
        <v>S</v>
      </c>
      <c r="N1735" s="3">
        <v>5</v>
      </c>
      <c r="O1735" s="23">
        <f t="shared" si="248"/>
        <v>5</v>
      </c>
      <c r="P1735" s="3">
        <v>49.6</v>
      </c>
      <c r="Q1735" s="3">
        <f>VLOOKUP(J1735,Aux_H_adj!$X$2:$Y$922,2,FALSE)</f>
        <v>49.6</v>
      </c>
      <c r="R1735" s="3">
        <f>VLOOKUP(J1735,Aux_H_adj!$X$2:$Z$922,3,FALSE)</f>
        <v>78.2</v>
      </c>
      <c r="S1735" s="3">
        <f t="shared" si="245"/>
        <v>15.788170354716019</v>
      </c>
      <c r="T1735" s="3">
        <v>150</v>
      </c>
      <c r="U1735" s="23">
        <f t="shared" si="249"/>
        <v>60.47</v>
      </c>
      <c r="V1735" s="3">
        <f t="shared" si="246"/>
        <v>19.248198817533822</v>
      </c>
      <c r="W1735" s="27">
        <f t="shared" si="250"/>
        <v>1.9599999999999999E-2</v>
      </c>
      <c r="X1735" s="27">
        <f t="shared" si="251"/>
        <v>2.9100000000000001E-2</v>
      </c>
      <c r="Y1735" s="3">
        <f>VLOOKUP(K1735,SSP!$B$2:$D$113,3,FALSE)</f>
        <v>0.67000000000000026</v>
      </c>
      <c r="Z1735" s="3">
        <f>EXP(Ferez!$B$8+Ferez!$B$9*LN(X1735)+Ferez!$B$10*LN(O1735)+Ferez!$B$11*LN(Y1735))</f>
        <v>46.26358512697464</v>
      </c>
      <c r="AA1735" s="3">
        <f>EXP(Ferez!$C$8+Ferez!$C$9*LN(Z1735))</f>
        <v>12.894830480383519</v>
      </c>
      <c r="AB1735" s="3">
        <f>Ferez!$D$8+Ferez!$D$9*Z1735+Ferez!$D$10*AA1735</f>
        <v>4.962641322450482</v>
      </c>
      <c r="AC1735" s="3">
        <f t="shared" si="252"/>
        <v>64.121056929808645</v>
      </c>
      <c r="AD1735" s="3">
        <f>AC1735*Ferez!$D$19</f>
        <v>32.060528464904323</v>
      </c>
      <c r="AE1735" s="3">
        <f>(AD1735/1000)*(10000/Ferez!$D$21)</f>
        <v>0.80151321162260802</v>
      </c>
      <c r="AF1735" s="3">
        <f t="shared" si="253"/>
        <v>51.22622644942512</v>
      </c>
      <c r="AG1735" s="3">
        <f>AF1735*Ferez!$D$19</f>
        <v>25.61311322471256</v>
      </c>
      <c r="AH1735" s="3">
        <f>(AG1735/1000)*(10000/Ferez!$D$21)</f>
        <v>0.64032783061781406</v>
      </c>
      <c r="AI1735" s="3">
        <f>AE1735*Ferez!$D$20</f>
        <v>2.9388817759495627</v>
      </c>
    </row>
    <row r="1736" spans="1:35" x14ac:dyDescent="0.25">
      <c r="A1736" s="4">
        <v>160</v>
      </c>
      <c r="B1736" s="19" t="s">
        <v>3521</v>
      </c>
      <c r="C1736" s="104">
        <v>12</v>
      </c>
      <c r="D1736" s="20" t="s">
        <v>3533</v>
      </c>
      <c r="E1736" s="100">
        <v>38487</v>
      </c>
      <c r="F1736" s="100">
        <v>44127</v>
      </c>
      <c r="G1736" s="105">
        <v>15.5</v>
      </c>
      <c r="H1736" s="20" t="s">
        <v>465</v>
      </c>
      <c r="I1736" s="20" t="s">
        <v>467</v>
      </c>
      <c r="J1736" s="13">
        <v>1992</v>
      </c>
      <c r="K1736" t="s">
        <v>22</v>
      </c>
      <c r="L1736" t="s">
        <v>36</v>
      </c>
      <c r="M1736" s="20" t="str">
        <f t="shared" si="247"/>
        <v>S</v>
      </c>
      <c r="N1736" s="3">
        <v>5</v>
      </c>
      <c r="O1736" s="23">
        <f t="shared" si="248"/>
        <v>5</v>
      </c>
      <c r="P1736" s="3">
        <v>78.2</v>
      </c>
      <c r="Q1736" s="3">
        <f>VLOOKUP(J1736,Aux_H_adj!$X$2:$Y$922,2,FALSE)</f>
        <v>49.6</v>
      </c>
      <c r="R1736" s="3">
        <f>VLOOKUP(J1736,Aux_H_adj!$X$2:$Z$922,3,FALSE)</f>
        <v>78.2</v>
      </c>
      <c r="S1736" s="3">
        <f t="shared" si="245"/>
        <v>24.891833099572434</v>
      </c>
      <c r="T1736" s="3">
        <v>150</v>
      </c>
      <c r="U1736" s="23">
        <f t="shared" si="249"/>
        <v>95.33</v>
      </c>
      <c r="V1736" s="3">
        <f t="shared" si="246"/>
        <v>30.344481449900766</v>
      </c>
      <c r="W1736" s="27">
        <f t="shared" si="250"/>
        <v>4.87E-2</v>
      </c>
      <c r="X1736" s="27">
        <f t="shared" si="251"/>
        <v>7.2300000000000003E-2</v>
      </c>
      <c r="Y1736" s="3">
        <f>VLOOKUP(K1736,SSP!$B$2:$D$113,3,FALSE)</f>
        <v>0.67000000000000026</v>
      </c>
      <c r="Z1736" s="3">
        <f>EXP(Ferez!$B$8+Ferez!$B$9*LN(X1736)+Ferez!$B$10*LN(O1736)+Ferez!$B$11*LN(Y1736))</f>
        <v>109.32573010860342</v>
      </c>
      <c r="AA1736" s="3">
        <f>EXP(Ferez!$C$8+Ferez!$C$9*LN(Z1736))</f>
        <v>24.407814503168684</v>
      </c>
      <c r="AB1736" s="3">
        <f>Ferez!$D$8+Ferez!$D$9*Z1736+Ferez!$D$10*AA1736</f>
        <v>11.727266294196102</v>
      </c>
      <c r="AC1736" s="3">
        <f t="shared" si="252"/>
        <v>145.46081090596823</v>
      </c>
      <c r="AD1736" s="3">
        <f>AC1736*Ferez!$D$19</f>
        <v>72.730405452984115</v>
      </c>
      <c r="AE1736" s="3">
        <f>(AD1736/1000)*(10000/Ferez!$D$21)</f>
        <v>1.8182601363246029</v>
      </c>
      <c r="AF1736" s="3">
        <f t="shared" si="253"/>
        <v>121.05299640279952</v>
      </c>
      <c r="AG1736" s="3">
        <f>AF1736*Ferez!$D$19</f>
        <v>60.526498201399761</v>
      </c>
      <c r="AH1736" s="3">
        <f>(AG1736/1000)*(10000/Ferez!$D$21)</f>
        <v>1.513162455034994</v>
      </c>
      <c r="AI1736" s="3">
        <f>AE1736*Ferez!$D$20</f>
        <v>6.6669538331902105</v>
      </c>
    </row>
    <row r="1737" spans="1:35" x14ac:dyDescent="0.25">
      <c r="A1737" s="4">
        <v>161</v>
      </c>
      <c r="B1737" s="19" t="s">
        <v>3521</v>
      </c>
      <c r="C1737" s="104">
        <v>12</v>
      </c>
      <c r="D1737" s="20" t="s">
        <v>3533</v>
      </c>
      <c r="E1737" s="100">
        <v>38487</v>
      </c>
      <c r="F1737" s="100">
        <v>44127</v>
      </c>
      <c r="G1737" s="105">
        <v>15.5</v>
      </c>
      <c r="H1737" s="20" t="s">
        <v>465</v>
      </c>
      <c r="I1737" s="20" t="s">
        <v>468</v>
      </c>
      <c r="J1737" s="13">
        <v>1992</v>
      </c>
      <c r="K1737" t="s">
        <v>22</v>
      </c>
      <c r="L1737" t="s">
        <v>36</v>
      </c>
      <c r="M1737" s="20" t="str">
        <f t="shared" si="247"/>
        <v>S</v>
      </c>
      <c r="N1737" s="3">
        <v>5</v>
      </c>
      <c r="O1737" s="23">
        <f t="shared" si="248"/>
        <v>5</v>
      </c>
      <c r="P1737" s="3">
        <v>73.5</v>
      </c>
      <c r="Q1737" s="3">
        <f>VLOOKUP(J1737,Aux_H_adj!$X$2:$Y$922,2,FALSE)</f>
        <v>49.6</v>
      </c>
      <c r="R1737" s="3">
        <f>VLOOKUP(J1737,Aux_H_adj!$X$2:$Z$922,3,FALSE)</f>
        <v>78.2</v>
      </c>
      <c r="S1737" s="3">
        <f t="shared" si="245"/>
        <v>23.395776634508614</v>
      </c>
      <c r="T1737" s="3">
        <v>150</v>
      </c>
      <c r="U1737" s="23">
        <f t="shared" si="249"/>
        <v>89.6</v>
      </c>
      <c r="V1737" s="3">
        <f t="shared" si="246"/>
        <v>28.520565802067644</v>
      </c>
      <c r="W1737" s="27">
        <f t="shared" si="250"/>
        <v>4.2999999999999997E-2</v>
      </c>
      <c r="X1737" s="27">
        <f t="shared" si="251"/>
        <v>6.3899999999999998E-2</v>
      </c>
      <c r="Y1737" s="3">
        <f>VLOOKUP(K1737,SSP!$B$2:$D$113,3,FALSE)</f>
        <v>0.67000000000000026</v>
      </c>
      <c r="Z1737" s="3">
        <f>EXP(Ferez!$B$8+Ferez!$B$9*LN(X1737)+Ferez!$B$10*LN(O1737)+Ferez!$B$11*LN(Y1737))</f>
        <v>97.2832844347936</v>
      </c>
      <c r="AA1737" s="3">
        <f>EXP(Ferez!$C$8+Ferez!$C$9*LN(Z1737))</f>
        <v>22.383230475360769</v>
      </c>
      <c r="AB1737" s="3">
        <f>Ferez!$D$8+Ferez!$D$9*Z1737+Ferez!$D$10*AA1737</f>
        <v>10.420484686738353</v>
      </c>
      <c r="AC1737" s="3">
        <f t="shared" si="252"/>
        <v>130.08699959689272</v>
      </c>
      <c r="AD1737" s="3">
        <f>AC1737*Ferez!$D$19</f>
        <v>65.043499798446362</v>
      </c>
      <c r="AE1737" s="3">
        <f>(AD1737/1000)*(10000/Ferez!$D$21)</f>
        <v>1.6260874949611588</v>
      </c>
      <c r="AF1737" s="3">
        <f t="shared" si="253"/>
        <v>107.70376912153195</v>
      </c>
      <c r="AG1737" s="3">
        <f>AF1737*Ferez!$D$19</f>
        <v>53.851884560765974</v>
      </c>
      <c r="AH1737" s="3">
        <f>(AG1737/1000)*(10000/Ferez!$D$21)</f>
        <v>1.3462971140191493</v>
      </c>
      <c r="AI1737" s="3">
        <f>AE1737*Ferez!$D$20</f>
        <v>5.9623208148575824</v>
      </c>
    </row>
    <row r="1738" spans="1:35" x14ac:dyDescent="0.25">
      <c r="A1738" s="4">
        <v>162</v>
      </c>
      <c r="B1738" s="19" t="s">
        <v>3521</v>
      </c>
      <c r="C1738" s="104">
        <v>12</v>
      </c>
      <c r="D1738" s="20" t="s">
        <v>3533</v>
      </c>
      <c r="E1738" s="100">
        <v>38487</v>
      </c>
      <c r="F1738" s="100">
        <v>44127</v>
      </c>
      <c r="G1738" s="105">
        <v>15.5</v>
      </c>
      <c r="H1738" s="20" t="s">
        <v>469</v>
      </c>
      <c r="I1738" s="20" t="s">
        <v>470</v>
      </c>
      <c r="J1738" s="13">
        <v>1994</v>
      </c>
      <c r="K1738" t="s">
        <v>20</v>
      </c>
      <c r="L1738" t="s">
        <v>149</v>
      </c>
      <c r="M1738" s="20" t="str">
        <f t="shared" si="247"/>
        <v>S</v>
      </c>
      <c r="N1738" s="3">
        <v>3</v>
      </c>
      <c r="O1738" s="23">
        <f t="shared" si="248"/>
        <v>3</v>
      </c>
      <c r="P1738" s="3">
        <v>17.2</v>
      </c>
      <c r="Q1738" s="3">
        <f>VLOOKUP(J1738,Aux_H_adj!$X$2:$Y$922,2,FALSE)</f>
        <v>6.7</v>
      </c>
      <c r="R1738" s="3">
        <f>VLOOKUP(J1738,Aux_H_adj!$X$2:$Z$922,3,FALSE)</f>
        <v>18.8</v>
      </c>
      <c r="S1738" s="3">
        <f t="shared" si="245"/>
        <v>5.4749300423611995</v>
      </c>
      <c r="T1738" s="3">
        <v>62.6</v>
      </c>
      <c r="U1738" s="23">
        <f t="shared" si="249"/>
        <v>20.97</v>
      </c>
      <c r="V1738" s="3">
        <f t="shared" si="246"/>
        <v>6.6749583132740904</v>
      </c>
      <c r="W1738" s="27">
        <f t="shared" si="250"/>
        <v>2.3999999999999998E-3</v>
      </c>
      <c r="X1738" s="27">
        <f t="shared" si="251"/>
        <v>3.5000000000000001E-3</v>
      </c>
      <c r="Y1738" s="3">
        <f>VLOOKUP(K1738,SSP!$B$2:$D$113,3,FALSE)</f>
        <v>0.69999999999999973</v>
      </c>
      <c r="Z1738" s="3">
        <f>EXP(Ferez!$B$8+Ferez!$B$9*LN(X1738)+Ferez!$B$10*LN(O1738)+Ferez!$B$11*LN(Y1738))</f>
        <v>4.0013332931628973</v>
      </c>
      <c r="AA1738" s="3">
        <f>EXP(Ferez!$C$8+Ferez!$C$9*LN(Z1738))</f>
        <v>2.097374033037998</v>
      </c>
      <c r="AB1738" s="3">
        <f>Ferez!$D$8+Ferez!$D$9*Z1738+Ferez!$D$10*AA1738</f>
        <v>0.69491841926343167</v>
      </c>
      <c r="AC1738" s="3">
        <f t="shared" si="252"/>
        <v>6.7936257454643263</v>
      </c>
      <c r="AD1738" s="3">
        <f>AC1738*Ferez!$D$19</f>
        <v>3.3968128727321631</v>
      </c>
      <c r="AE1738" s="3">
        <f>(AD1738/1000)*(10000/Ferez!$D$21)</f>
        <v>8.492032181830407E-2</v>
      </c>
      <c r="AF1738" s="3">
        <f t="shared" si="253"/>
        <v>4.6962517124263288</v>
      </c>
      <c r="AG1738" s="3">
        <f>AF1738*Ferez!$D$19</f>
        <v>2.3481258562131644</v>
      </c>
      <c r="AH1738" s="3">
        <f>(AG1738/1000)*(10000/Ferez!$D$21)</f>
        <v>5.8703146405329115E-2</v>
      </c>
      <c r="AI1738" s="3">
        <f>AE1738*Ferez!$D$20</f>
        <v>0.31137451333378158</v>
      </c>
    </row>
    <row r="1739" spans="1:35" x14ac:dyDescent="0.25">
      <c r="A1739" s="4">
        <v>163</v>
      </c>
      <c r="B1739" s="19" t="s">
        <v>3521</v>
      </c>
      <c r="C1739" s="104">
        <v>12</v>
      </c>
      <c r="D1739" s="20" t="s">
        <v>3533</v>
      </c>
      <c r="E1739" s="100">
        <v>38487</v>
      </c>
      <c r="F1739" s="100">
        <v>44127</v>
      </c>
      <c r="G1739" s="105">
        <v>15.5</v>
      </c>
      <c r="H1739" s="20" t="s">
        <v>469</v>
      </c>
      <c r="I1739" s="20" t="s">
        <v>471</v>
      </c>
      <c r="J1739" s="13">
        <v>1994</v>
      </c>
      <c r="K1739" t="s">
        <v>20</v>
      </c>
      <c r="L1739" t="s">
        <v>149</v>
      </c>
      <c r="M1739" s="20" t="str">
        <f t="shared" si="247"/>
        <v>S</v>
      </c>
      <c r="N1739" s="3">
        <v>3</v>
      </c>
      <c r="O1739" s="23">
        <f t="shared" si="248"/>
        <v>3</v>
      </c>
      <c r="P1739" s="3">
        <v>16</v>
      </c>
      <c r="Q1739" s="3">
        <f>VLOOKUP(J1739,Aux_H_adj!$X$2:$Y$922,2,FALSE)</f>
        <v>6.7</v>
      </c>
      <c r="R1739" s="3">
        <f>VLOOKUP(J1739,Aux_H_adj!$X$2:$Z$922,3,FALSE)</f>
        <v>18.8</v>
      </c>
      <c r="S1739" s="3">
        <f t="shared" si="245"/>
        <v>5.0929581789406511</v>
      </c>
      <c r="T1739" s="3">
        <v>62.6</v>
      </c>
      <c r="U1739" s="23">
        <f t="shared" si="249"/>
        <v>19.510000000000002</v>
      </c>
      <c r="V1739" s="3">
        <f t="shared" si="246"/>
        <v>6.2102258794457565</v>
      </c>
      <c r="W1739" s="27">
        <f t="shared" si="250"/>
        <v>2E-3</v>
      </c>
      <c r="X1739" s="27">
        <f t="shared" si="251"/>
        <v>3.0000000000000001E-3</v>
      </c>
      <c r="Y1739" s="3">
        <f>VLOOKUP(K1739,SSP!$B$2:$D$113,3,FALSE)</f>
        <v>0.69999999999999973</v>
      </c>
      <c r="Z1739" s="3">
        <f>EXP(Ferez!$B$8+Ferez!$B$9*LN(X1739)+Ferez!$B$10*LN(O1739)+Ferez!$B$11*LN(Y1739))</f>
        <v>3.4589479615342489</v>
      </c>
      <c r="AA1739" s="3">
        <f>EXP(Ferez!$C$8+Ferez!$C$9*LN(Z1739))</f>
        <v>1.8825145679629789</v>
      </c>
      <c r="AB1739" s="3">
        <f>Ferez!$D$8+Ferez!$D$9*Z1739+Ferez!$D$10*AA1739</f>
        <v>0.64672478269855982</v>
      </c>
      <c r="AC1739" s="3">
        <f t="shared" si="252"/>
        <v>5.9881873121957883</v>
      </c>
      <c r="AD1739" s="3">
        <f>AC1739*Ferez!$D$19</f>
        <v>2.9940936560978941</v>
      </c>
      <c r="AE1739" s="3">
        <f>(AD1739/1000)*(10000/Ferez!$D$21)</f>
        <v>7.4852341402447356E-2</v>
      </c>
      <c r="AF1739" s="3">
        <f t="shared" si="253"/>
        <v>4.1056727442328089</v>
      </c>
      <c r="AG1739" s="3">
        <f>AF1739*Ferez!$D$19</f>
        <v>2.0528363721164045</v>
      </c>
      <c r="AH1739" s="3">
        <f>(AG1739/1000)*(10000/Ferez!$D$21)</f>
        <v>5.1320909302910105E-2</v>
      </c>
      <c r="AI1739" s="3">
        <f>AE1739*Ferez!$D$20</f>
        <v>0.27445858514230698</v>
      </c>
    </row>
    <row r="1740" spans="1:35" x14ac:dyDescent="0.25">
      <c r="A1740" s="4">
        <v>164</v>
      </c>
      <c r="B1740" s="19" t="s">
        <v>3521</v>
      </c>
      <c r="C1740" s="104">
        <v>12</v>
      </c>
      <c r="D1740" s="20" t="s">
        <v>3533</v>
      </c>
      <c r="E1740" s="100">
        <v>38487</v>
      </c>
      <c r="F1740" s="100">
        <v>44127</v>
      </c>
      <c r="G1740" s="105">
        <v>15.5</v>
      </c>
      <c r="H1740" s="20" t="s">
        <v>469</v>
      </c>
      <c r="I1740" s="20" t="s">
        <v>472</v>
      </c>
      <c r="J1740" s="13">
        <v>1994</v>
      </c>
      <c r="K1740" t="s">
        <v>20</v>
      </c>
      <c r="L1740" t="s">
        <v>149</v>
      </c>
      <c r="M1740" s="20" t="str">
        <f t="shared" si="247"/>
        <v>S</v>
      </c>
      <c r="N1740" s="3">
        <v>3</v>
      </c>
      <c r="O1740" s="23">
        <f t="shared" si="248"/>
        <v>3</v>
      </c>
      <c r="P1740" s="3">
        <v>16.5</v>
      </c>
      <c r="Q1740" s="3">
        <f>VLOOKUP(J1740,Aux_H_adj!$X$2:$Y$922,2,FALSE)</f>
        <v>6.7</v>
      </c>
      <c r="R1740" s="3">
        <f>VLOOKUP(J1740,Aux_H_adj!$X$2:$Z$922,3,FALSE)</f>
        <v>18.8</v>
      </c>
      <c r="S1740" s="3">
        <f t="shared" si="245"/>
        <v>5.2521131220325463</v>
      </c>
      <c r="T1740" s="3">
        <v>62.6</v>
      </c>
      <c r="U1740" s="23">
        <f t="shared" si="249"/>
        <v>20.12</v>
      </c>
      <c r="V1740" s="3">
        <f t="shared" si="246"/>
        <v>6.404394910017869</v>
      </c>
      <c r="W1740" s="27">
        <f t="shared" si="250"/>
        <v>2.2000000000000001E-3</v>
      </c>
      <c r="X1740" s="27">
        <f t="shared" si="251"/>
        <v>3.2000000000000002E-3</v>
      </c>
      <c r="Y1740" s="3">
        <f>VLOOKUP(K1740,SSP!$B$2:$D$113,3,FALSE)</f>
        <v>0.69999999999999973</v>
      </c>
      <c r="Z1740" s="3">
        <f>EXP(Ferez!$B$8+Ferez!$B$9*LN(X1740)+Ferez!$B$10*LN(O1740)+Ferez!$B$11*LN(Y1740))</f>
        <v>3.6764569961735662</v>
      </c>
      <c r="AA1740" s="3">
        <f>EXP(Ferez!$C$8+Ferez!$C$9*LN(Z1740))</f>
        <v>1.9696531910863664</v>
      </c>
      <c r="AB1740" s="3">
        <f>Ferez!$D$8+Ferez!$D$9*Z1740+Ferez!$D$10*AA1740</f>
        <v>0.66596747696384395</v>
      </c>
      <c r="AC1740" s="3">
        <f t="shared" si="252"/>
        <v>6.3120776642237759</v>
      </c>
      <c r="AD1740" s="3">
        <f>AC1740*Ferez!$D$19</f>
        <v>3.156038832111888</v>
      </c>
      <c r="AE1740" s="3">
        <f>(AD1740/1000)*(10000/Ferez!$D$21)</f>
        <v>7.8900970802797205E-2</v>
      </c>
      <c r="AF1740" s="3">
        <f t="shared" si="253"/>
        <v>4.3424244731374104</v>
      </c>
      <c r="AG1740" s="3">
        <f>AF1740*Ferez!$D$19</f>
        <v>2.1712122365687052</v>
      </c>
      <c r="AH1740" s="3">
        <f>(AG1740/1000)*(10000/Ferez!$D$21)</f>
        <v>5.4280305914217633E-2</v>
      </c>
      <c r="AI1740" s="3">
        <f>AE1740*Ferez!$D$20</f>
        <v>0.28930355961025639</v>
      </c>
    </row>
    <row r="1741" spans="1:35" x14ac:dyDescent="0.25">
      <c r="A1741" s="4">
        <v>165</v>
      </c>
      <c r="B1741" s="19" t="s">
        <v>3521</v>
      </c>
      <c r="C1741" s="104">
        <v>12</v>
      </c>
      <c r="D1741" s="20" t="s">
        <v>3533</v>
      </c>
      <c r="E1741" s="100">
        <v>38487</v>
      </c>
      <c r="F1741" s="100">
        <v>44127</v>
      </c>
      <c r="G1741" s="105">
        <v>15.5</v>
      </c>
      <c r="H1741" s="20" t="s">
        <v>469</v>
      </c>
      <c r="I1741" s="20" t="s">
        <v>473</v>
      </c>
      <c r="J1741" s="13">
        <v>1994</v>
      </c>
      <c r="K1741" t="s">
        <v>20</v>
      </c>
      <c r="L1741" t="s">
        <v>149</v>
      </c>
      <c r="M1741" s="20" t="str">
        <f t="shared" si="247"/>
        <v>S</v>
      </c>
      <c r="N1741" s="3">
        <v>3</v>
      </c>
      <c r="O1741" s="23">
        <f t="shared" si="248"/>
        <v>3</v>
      </c>
      <c r="P1741" s="3">
        <v>18.8</v>
      </c>
      <c r="Q1741" s="3">
        <f>VLOOKUP(J1741,Aux_H_adj!$X$2:$Y$922,2,FALSE)</f>
        <v>6.7</v>
      </c>
      <c r="R1741" s="3">
        <f>VLOOKUP(J1741,Aux_H_adj!$X$2:$Z$922,3,FALSE)</f>
        <v>18.8</v>
      </c>
      <c r="S1741" s="3">
        <f t="shared" si="245"/>
        <v>5.9842258602552647</v>
      </c>
      <c r="T1741" s="3">
        <v>62.6</v>
      </c>
      <c r="U1741" s="23">
        <f t="shared" si="249"/>
        <v>22.92</v>
      </c>
      <c r="V1741" s="3">
        <f t="shared" si="246"/>
        <v>7.2956625913324826</v>
      </c>
      <c r="W1741" s="27">
        <f t="shared" si="250"/>
        <v>2.8E-3</v>
      </c>
      <c r="X1741" s="27">
        <f t="shared" si="251"/>
        <v>4.1999999999999997E-3</v>
      </c>
      <c r="Y1741" s="3">
        <f>VLOOKUP(K1741,SSP!$B$2:$D$113,3,FALSE)</f>
        <v>0.69999999999999973</v>
      </c>
      <c r="Z1741" s="3">
        <f>EXP(Ferez!$B$8+Ferez!$B$9*LN(X1741)+Ferez!$B$10*LN(O1741)+Ferez!$B$11*LN(Y1741))</f>
        <v>4.7536396215229502</v>
      </c>
      <c r="AA1741" s="3">
        <f>EXP(Ferez!$C$8+Ferez!$C$9*LN(Z1741))</f>
        <v>2.3833686086439791</v>
      </c>
      <c r="AB1741" s="3">
        <f>Ferez!$D$8+Ferez!$D$9*Z1741+Ferez!$D$10*AA1741</f>
        <v>0.76280116840625412</v>
      </c>
      <c r="AC1741" s="3">
        <f t="shared" si="252"/>
        <v>7.8998093985731828</v>
      </c>
      <c r="AD1741" s="3">
        <f>AC1741*Ferez!$D$19</f>
        <v>3.9499046992865914</v>
      </c>
      <c r="AE1741" s="3">
        <f>(AD1741/1000)*(10000/Ferez!$D$21)</f>
        <v>9.8747617482164776E-2</v>
      </c>
      <c r="AF1741" s="3">
        <f t="shared" si="253"/>
        <v>5.5164407899292041</v>
      </c>
      <c r="AG1741" s="3">
        <f>AF1741*Ferez!$D$19</f>
        <v>2.758220394964602</v>
      </c>
      <c r="AH1741" s="3">
        <f>(AG1741/1000)*(10000/Ferez!$D$21)</f>
        <v>6.8955509874115042E-2</v>
      </c>
      <c r="AI1741" s="3">
        <f>AE1741*Ferez!$D$20</f>
        <v>0.36207459743460418</v>
      </c>
    </row>
    <row r="1742" spans="1:35" x14ac:dyDescent="0.25">
      <c r="A1742" s="4">
        <v>166</v>
      </c>
      <c r="B1742" s="19" t="s">
        <v>3521</v>
      </c>
      <c r="C1742" s="104">
        <v>12</v>
      </c>
      <c r="D1742" s="20" t="s">
        <v>3533</v>
      </c>
      <c r="E1742" s="100">
        <v>38487</v>
      </c>
      <c r="F1742" s="100">
        <v>44127</v>
      </c>
      <c r="G1742" s="105">
        <v>15.5</v>
      </c>
      <c r="H1742" s="20" t="s">
        <v>469</v>
      </c>
      <c r="I1742" s="20" t="s">
        <v>474</v>
      </c>
      <c r="J1742" s="13">
        <v>1994</v>
      </c>
      <c r="K1742" t="s">
        <v>20</v>
      </c>
      <c r="L1742" t="s">
        <v>149</v>
      </c>
      <c r="M1742" s="20" t="str">
        <f t="shared" si="247"/>
        <v>S</v>
      </c>
      <c r="N1742" s="3">
        <v>3</v>
      </c>
      <c r="O1742" s="23">
        <f t="shared" si="248"/>
        <v>3</v>
      </c>
      <c r="P1742" s="3">
        <v>18.399999999999999</v>
      </c>
      <c r="Q1742" s="3">
        <f>VLOOKUP(J1742,Aux_H_adj!$X$2:$Y$922,2,FALSE)</f>
        <v>6.7</v>
      </c>
      <c r="R1742" s="3">
        <f>VLOOKUP(J1742,Aux_H_adj!$X$2:$Z$922,3,FALSE)</f>
        <v>18.8</v>
      </c>
      <c r="S1742" s="3">
        <f t="shared" si="245"/>
        <v>5.856901905781748</v>
      </c>
      <c r="T1742" s="3">
        <v>62.6</v>
      </c>
      <c r="U1742" s="23">
        <f t="shared" si="249"/>
        <v>22.43</v>
      </c>
      <c r="V1742" s="3">
        <f t="shared" si="246"/>
        <v>7.1396907471024251</v>
      </c>
      <c r="W1742" s="27">
        <f t="shared" si="250"/>
        <v>2.7000000000000001E-3</v>
      </c>
      <c r="X1742" s="27">
        <f t="shared" si="251"/>
        <v>4.0000000000000001E-3</v>
      </c>
      <c r="Y1742" s="3">
        <f>VLOOKUP(K1742,SSP!$B$2:$D$113,3,FALSE)</f>
        <v>0.69999999999999973</v>
      </c>
      <c r="Z1742" s="3">
        <f>EXP(Ferez!$B$8+Ferez!$B$9*LN(X1742)+Ferez!$B$10*LN(O1742)+Ferez!$B$11*LN(Y1742))</f>
        <v>4.5394541929886323</v>
      </c>
      <c r="AA1742" s="3">
        <f>EXP(Ferez!$C$8+Ferez!$C$9*LN(Z1742))</f>
        <v>2.3032179384959903</v>
      </c>
      <c r="AB1742" s="3">
        <f>Ferez!$D$8+Ferez!$D$9*Z1742+Ferez!$D$10*AA1742</f>
        <v>0.74336480962240747</v>
      </c>
      <c r="AC1742" s="3">
        <f t="shared" si="252"/>
        <v>7.5860369411070305</v>
      </c>
      <c r="AD1742" s="3">
        <f>AC1742*Ferez!$D$19</f>
        <v>3.7930184705535153</v>
      </c>
      <c r="AE1742" s="3">
        <f>(AD1742/1000)*(10000/Ferez!$D$21)</f>
        <v>9.4825461763837882E-2</v>
      </c>
      <c r="AF1742" s="3">
        <f t="shared" si="253"/>
        <v>5.2828190026110402</v>
      </c>
      <c r="AG1742" s="3">
        <f>AF1742*Ferez!$D$19</f>
        <v>2.6414095013055201</v>
      </c>
      <c r="AH1742" s="3">
        <f>(AG1742/1000)*(10000/Ferez!$D$21)</f>
        <v>6.6035237532638E-2</v>
      </c>
      <c r="AI1742" s="3">
        <f>AE1742*Ferez!$D$20</f>
        <v>0.3476933598007389</v>
      </c>
    </row>
    <row r="1743" spans="1:35" x14ac:dyDescent="0.25">
      <c r="A1743" s="4">
        <v>167</v>
      </c>
      <c r="B1743" s="19" t="s">
        <v>3521</v>
      </c>
      <c r="C1743" s="104">
        <v>12</v>
      </c>
      <c r="D1743" s="20" t="s">
        <v>3533</v>
      </c>
      <c r="E1743" s="100">
        <v>38487</v>
      </c>
      <c r="F1743" s="100">
        <v>44127</v>
      </c>
      <c r="G1743" s="105">
        <v>15.5</v>
      </c>
      <c r="H1743" s="20" t="s">
        <v>469</v>
      </c>
      <c r="I1743" s="20" t="s">
        <v>475</v>
      </c>
      <c r="J1743" s="13">
        <v>1994</v>
      </c>
      <c r="K1743" t="s">
        <v>20</v>
      </c>
      <c r="L1743" t="s">
        <v>149</v>
      </c>
      <c r="M1743" s="20" t="str">
        <f t="shared" si="247"/>
        <v>S</v>
      </c>
      <c r="N1743" s="3">
        <v>3</v>
      </c>
      <c r="O1743" s="23">
        <f t="shared" si="248"/>
        <v>2.19</v>
      </c>
      <c r="P1743" s="3">
        <v>6.7</v>
      </c>
      <c r="Q1743" s="3">
        <f>VLOOKUP(J1743,Aux_H_adj!$X$2:$Y$922,2,FALSE)</f>
        <v>6.7</v>
      </c>
      <c r="R1743" s="3">
        <f>VLOOKUP(J1743,Aux_H_adj!$X$2:$Z$922,3,FALSE)</f>
        <v>18.8</v>
      </c>
      <c r="S1743" s="3">
        <f t="shared" si="245"/>
        <v>2.1326762374313977</v>
      </c>
      <c r="T1743" s="3">
        <v>62.6</v>
      </c>
      <c r="U1743" s="23">
        <f t="shared" si="249"/>
        <v>8.17</v>
      </c>
      <c r="V1743" s="3">
        <f t="shared" si="246"/>
        <v>2.6005917701215697</v>
      </c>
      <c r="W1743" s="27">
        <f t="shared" si="250"/>
        <v>4.0000000000000002E-4</v>
      </c>
      <c r="X1743" s="27">
        <f t="shared" si="251"/>
        <v>5.0000000000000001E-4</v>
      </c>
      <c r="Y1743" s="3">
        <f>VLOOKUP(K1743,SSP!$B$2:$D$113,3,FALSE)</f>
        <v>0.69999999999999973</v>
      </c>
      <c r="Z1743" s="3">
        <f>EXP(Ferez!$B$8+Ferez!$B$9*LN(X1743)+Ferez!$B$10*LN(O1743)+Ferez!$B$11*LN(Y1743))</f>
        <v>0.47013958114031162</v>
      </c>
      <c r="AA1743" s="3">
        <f>EXP(Ferez!$C$8+Ferez!$C$9*LN(Z1743))</f>
        <v>0.42821332337612461</v>
      </c>
      <c r="AB1743" s="3">
        <f>Ferez!$D$8+Ferez!$D$9*Z1743+Ferez!$D$10*AA1743</f>
        <v>0.40446131713458028</v>
      </c>
      <c r="AC1743" s="3">
        <f t="shared" si="252"/>
        <v>1.3028142216510166</v>
      </c>
      <c r="AD1743" s="3">
        <f>AC1743*Ferez!$D$19</f>
        <v>0.65140711082550828</v>
      </c>
      <c r="AE1743" s="3">
        <f>(AD1743/1000)*(10000/Ferez!$D$21)</f>
        <v>1.6285177770637708E-2</v>
      </c>
      <c r="AF1743" s="3">
        <f t="shared" si="253"/>
        <v>0.87460089827489185</v>
      </c>
      <c r="AG1743" s="3">
        <f>AF1743*Ferez!$D$19</f>
        <v>0.43730044913744592</v>
      </c>
      <c r="AH1743" s="3">
        <f>(AG1743/1000)*(10000/Ferez!$D$21)</f>
        <v>1.0932511228436149E-2</v>
      </c>
      <c r="AI1743" s="3">
        <f>AE1743*Ferez!$D$20</f>
        <v>5.9712318492338261E-2</v>
      </c>
    </row>
    <row r="1744" spans="1:35" x14ac:dyDescent="0.25">
      <c r="A1744" s="4">
        <v>168</v>
      </c>
      <c r="B1744" s="19" t="s">
        <v>3521</v>
      </c>
      <c r="C1744" s="104">
        <v>12</v>
      </c>
      <c r="D1744" s="20" t="s">
        <v>3533</v>
      </c>
      <c r="E1744" s="100">
        <v>38487</v>
      </c>
      <c r="F1744" s="100">
        <v>44127</v>
      </c>
      <c r="G1744" s="105">
        <v>15.5</v>
      </c>
      <c r="H1744" s="20" t="s">
        <v>476</v>
      </c>
      <c r="I1744" s="20" t="s">
        <v>477</v>
      </c>
      <c r="J1744" s="13">
        <v>3162</v>
      </c>
      <c r="K1744" t="s">
        <v>22</v>
      </c>
      <c r="L1744" t="s">
        <v>36</v>
      </c>
      <c r="M1744" s="20" t="str">
        <f t="shared" si="247"/>
        <v>N</v>
      </c>
      <c r="N1744" s="3">
        <v>2</v>
      </c>
      <c r="O1744" s="23">
        <f t="shared" si="248"/>
        <v>2</v>
      </c>
      <c r="P1744" s="3">
        <v>9.5</v>
      </c>
      <c r="Q1744" s="3">
        <f>VLOOKUP(J1744,Aux_H_adj!$X$2:$Y$922,2,FALSE)</f>
        <v>9.5</v>
      </c>
      <c r="R1744" s="3">
        <f>VLOOKUP(J1744,Aux_H_adj!$X$2:$Z$922,3,FALSE)</f>
        <v>9.5</v>
      </c>
      <c r="S1744" s="3">
        <f t="shared" si="245"/>
        <v>3.0239439187460113</v>
      </c>
      <c r="T1744" s="3">
        <v>12.5</v>
      </c>
      <c r="U1744" s="23">
        <f t="shared" si="249"/>
        <v>12.5</v>
      </c>
      <c r="V1744" s="3">
        <f t="shared" si="246"/>
        <v>3.9788735772973833</v>
      </c>
      <c r="W1744" s="27">
        <f t="shared" si="250"/>
        <v>6.9999999999999999E-4</v>
      </c>
      <c r="X1744" s="27">
        <f t="shared" si="251"/>
        <v>1.1999999999999999E-3</v>
      </c>
      <c r="Y1744" s="3">
        <f>VLOOKUP(K1744,SSP!$B$2:$D$113,3,FALSE)</f>
        <v>0.67000000000000026</v>
      </c>
      <c r="Z1744" s="3">
        <f>EXP(Ferez!$B$8+Ferez!$B$9*LN(X1744)+Ferez!$B$10*LN(O1744)+Ferez!$B$11*LN(Y1744))</f>
        <v>0.94224185120482151</v>
      </c>
      <c r="AA1744" s="3">
        <f>EXP(Ferez!$C$8+Ferez!$C$9*LN(Z1744))</f>
        <v>0.71727767487437166</v>
      </c>
      <c r="AB1744" s="3">
        <f>Ferez!$D$8+Ferez!$D$9*Z1744+Ferez!$D$10*AA1744</f>
        <v>0.43761148898903679</v>
      </c>
      <c r="AC1744" s="3">
        <f t="shared" si="252"/>
        <v>2.0971310150682299</v>
      </c>
      <c r="AD1744" s="3">
        <f>AC1744*Ferez!$D$19</f>
        <v>1.0485655075341149</v>
      </c>
      <c r="AE1744" s="3">
        <f>(AD1744/1000)*(10000/Ferez!$D$21)</f>
        <v>2.6214137688352873E-2</v>
      </c>
      <c r="AF1744" s="3">
        <f t="shared" si="253"/>
        <v>1.3798533401938582</v>
      </c>
      <c r="AG1744" s="3">
        <f>AF1744*Ferez!$D$19</f>
        <v>0.6899266700969291</v>
      </c>
      <c r="AH1744" s="3">
        <f>(AG1744/1000)*(10000/Ferez!$D$21)</f>
        <v>1.7248166752423227E-2</v>
      </c>
      <c r="AI1744" s="3">
        <f>AE1744*Ferez!$D$20</f>
        <v>9.6118504857293868E-2</v>
      </c>
    </row>
    <row r="1745" spans="1:35" x14ac:dyDescent="0.25">
      <c r="A1745" s="4">
        <v>169</v>
      </c>
      <c r="B1745" s="19" t="s">
        <v>3521</v>
      </c>
      <c r="C1745" s="104">
        <v>12</v>
      </c>
      <c r="D1745" s="20" t="s">
        <v>3533</v>
      </c>
      <c r="E1745" s="100">
        <v>38487</v>
      </c>
      <c r="F1745" s="100">
        <v>44127</v>
      </c>
      <c r="G1745" s="105">
        <v>15.5</v>
      </c>
      <c r="H1745" s="20" t="s">
        <v>478</v>
      </c>
      <c r="I1745" s="20" t="s">
        <v>479</v>
      </c>
      <c r="J1745" s="13">
        <v>3164</v>
      </c>
      <c r="K1745" t="s">
        <v>12</v>
      </c>
      <c r="L1745" t="s">
        <v>30</v>
      </c>
      <c r="M1745" s="20" t="str">
        <f t="shared" si="247"/>
        <v>N</v>
      </c>
      <c r="N1745" s="3">
        <v>2</v>
      </c>
      <c r="O1745" s="23">
        <f t="shared" si="248"/>
        <v>2</v>
      </c>
      <c r="P1745" s="3">
        <v>10</v>
      </c>
      <c r="Q1745" s="3">
        <f>VLOOKUP(J1745,Aux_H_adj!$X$2:$Y$922,2,FALSE)</f>
        <v>10</v>
      </c>
      <c r="R1745" s="3">
        <f>VLOOKUP(J1745,Aux_H_adj!$X$2:$Z$922,3,FALSE)</f>
        <v>10</v>
      </c>
      <c r="S1745" s="3">
        <f t="shared" si="245"/>
        <v>3.183098861837907</v>
      </c>
      <c r="T1745" s="3">
        <v>12.6</v>
      </c>
      <c r="U1745" s="23">
        <f t="shared" si="249"/>
        <v>12.6</v>
      </c>
      <c r="V1745" s="3">
        <f t="shared" si="246"/>
        <v>4.0107045659157627</v>
      </c>
      <c r="W1745" s="27">
        <f t="shared" si="250"/>
        <v>8.0000000000000004E-4</v>
      </c>
      <c r="X1745" s="27">
        <f t="shared" si="251"/>
        <v>1.2999999999999999E-3</v>
      </c>
      <c r="Y1745" s="3">
        <f>VLOOKUP(K1745,SSP!$B$2:$D$113,3,FALSE)</f>
        <v>0.7000000000000004</v>
      </c>
      <c r="Z1745" s="3">
        <f>EXP(Ferez!$B$8+Ferez!$B$9*LN(X1745)+Ferez!$B$10*LN(O1745)+Ferez!$B$11*LN(Y1745))</f>
        <v>1.0628114837120841</v>
      </c>
      <c r="AA1745" s="3">
        <f>EXP(Ferez!$C$8+Ferez!$C$9*LN(Z1745))</f>
        <v>0.78431005032520318</v>
      </c>
      <c r="AB1745" s="3">
        <f>Ferez!$D$8+Ferez!$D$9*Z1745+Ferez!$D$10*AA1745</f>
        <v>0.44666322807238446</v>
      </c>
      <c r="AC1745" s="3">
        <f t="shared" si="252"/>
        <v>2.2937847621096719</v>
      </c>
      <c r="AD1745" s="3">
        <f>AC1745*Ferez!$D$19</f>
        <v>1.1468923810548359</v>
      </c>
      <c r="AE1745" s="3">
        <f>(AD1745/1000)*(10000/Ferez!$D$21)</f>
        <v>2.8672309526370898E-2</v>
      </c>
      <c r="AF1745" s="3">
        <f t="shared" si="253"/>
        <v>1.5094747117844687</v>
      </c>
      <c r="AG1745" s="3">
        <f>AF1745*Ferez!$D$19</f>
        <v>0.75473735589223434</v>
      </c>
      <c r="AH1745" s="3">
        <f>(AG1745/1000)*(10000/Ferez!$D$21)</f>
        <v>1.8868433897305859E-2</v>
      </c>
      <c r="AI1745" s="3">
        <f>AE1745*Ferez!$D$20</f>
        <v>0.10513180159669329</v>
      </c>
    </row>
    <row r="1746" spans="1:35" x14ac:dyDescent="0.25">
      <c r="A1746" s="4">
        <v>170</v>
      </c>
      <c r="B1746" s="19" t="s">
        <v>3521</v>
      </c>
      <c r="C1746" s="104">
        <v>12</v>
      </c>
      <c r="D1746" s="20" t="s">
        <v>3533</v>
      </c>
      <c r="E1746" s="100">
        <v>38487</v>
      </c>
      <c r="F1746" s="100">
        <v>44127</v>
      </c>
      <c r="G1746" s="105">
        <v>15.5</v>
      </c>
      <c r="H1746" s="20" t="s">
        <v>480</v>
      </c>
      <c r="I1746" s="20" t="s">
        <v>481</v>
      </c>
      <c r="J1746" s="13">
        <v>3165</v>
      </c>
      <c r="K1746" t="s">
        <v>173</v>
      </c>
      <c r="L1746" t="s">
        <v>172</v>
      </c>
      <c r="M1746" s="20" t="str">
        <f t="shared" si="247"/>
        <v>N</v>
      </c>
      <c r="N1746" s="3">
        <v>2</v>
      </c>
      <c r="O1746" s="23">
        <f t="shared" si="248"/>
        <v>2</v>
      </c>
      <c r="P1746" s="3">
        <v>10</v>
      </c>
      <c r="Q1746" s="3">
        <f>VLOOKUP(J1746,Aux_H_adj!$X$2:$Y$922,2,FALSE)</f>
        <v>10</v>
      </c>
      <c r="R1746" s="3">
        <f>VLOOKUP(J1746,Aux_H_adj!$X$2:$Z$922,3,FALSE)</f>
        <v>10</v>
      </c>
      <c r="S1746" s="3">
        <f t="shared" si="245"/>
        <v>3.183098861837907</v>
      </c>
      <c r="T1746" s="3">
        <v>12.5</v>
      </c>
      <c r="U1746" s="23">
        <f t="shared" si="249"/>
        <v>12.5</v>
      </c>
      <c r="V1746" s="3">
        <f t="shared" si="246"/>
        <v>3.9788735772973833</v>
      </c>
      <c r="W1746" s="27">
        <f t="shared" si="250"/>
        <v>8.0000000000000004E-4</v>
      </c>
      <c r="X1746" s="27">
        <f t="shared" si="251"/>
        <v>1.1999999999999999E-3</v>
      </c>
      <c r="Y1746" s="3">
        <f>VLOOKUP(K1746,SSP!$B$2:$D$113,3,FALSE)</f>
        <v>0.47999999999999932</v>
      </c>
      <c r="Z1746" s="3">
        <f>EXP(Ferez!$B$8+Ferez!$B$9*LN(X1746)+Ferez!$B$10*LN(O1746)+Ferez!$B$11*LN(Y1746))</f>
        <v>0.67005749810624426</v>
      </c>
      <c r="AA1746" s="3">
        <f>EXP(Ferez!$C$8+Ferez!$C$9*LN(Z1746))</f>
        <v>0.55697848387732318</v>
      </c>
      <c r="AB1746" s="3">
        <f>Ferez!$D$8+Ferez!$D$9*Z1746+Ferez!$D$10*AA1746</f>
        <v>0.41795108796214631</v>
      </c>
      <c r="AC1746" s="3">
        <f t="shared" si="252"/>
        <v>1.6449870699457136</v>
      </c>
      <c r="AD1746" s="3">
        <f>AC1746*Ferez!$D$19</f>
        <v>0.82249353497285682</v>
      </c>
      <c r="AE1746" s="3">
        <f>(AD1746/1000)*(10000/Ferez!$D$21)</f>
        <v>2.0562338374321421E-2</v>
      </c>
      <c r="AF1746" s="3">
        <f t="shared" si="253"/>
        <v>1.0880085860683906</v>
      </c>
      <c r="AG1746" s="3">
        <f>AF1746*Ferez!$D$19</f>
        <v>0.54400429303419529</v>
      </c>
      <c r="AH1746" s="3">
        <f>(AG1746/1000)*(10000/Ferez!$D$21)</f>
        <v>1.3600107325854881E-2</v>
      </c>
      <c r="AI1746" s="3">
        <f>AE1746*Ferez!$D$20</f>
        <v>7.5395240705845204E-2</v>
      </c>
    </row>
    <row r="1747" spans="1:35" x14ac:dyDescent="0.25">
      <c r="A1747" s="4">
        <v>171</v>
      </c>
      <c r="B1747" s="19" t="s">
        <v>3521</v>
      </c>
      <c r="C1747" s="104">
        <v>12</v>
      </c>
      <c r="D1747" s="20" t="s">
        <v>3533</v>
      </c>
      <c r="E1747" s="100">
        <v>38487</v>
      </c>
      <c r="F1747" s="100">
        <v>44127</v>
      </c>
      <c r="G1747" s="105">
        <v>15.5</v>
      </c>
      <c r="H1747" s="20" t="s">
        <v>482</v>
      </c>
      <c r="I1747" s="20" t="s">
        <v>483</v>
      </c>
      <c r="J1747" s="13">
        <v>3166</v>
      </c>
      <c r="K1747" t="s">
        <v>130</v>
      </c>
      <c r="L1747" t="s">
        <v>130</v>
      </c>
      <c r="M1747" s="20" t="str">
        <f t="shared" si="247"/>
        <v>N</v>
      </c>
      <c r="N1747" s="3">
        <v>2.4</v>
      </c>
      <c r="O1747" s="23">
        <f t="shared" si="248"/>
        <v>2.4</v>
      </c>
      <c r="P1747" s="3">
        <v>11.5</v>
      </c>
      <c r="Q1747" s="3">
        <f>VLOOKUP(J1747,Aux_H_adj!$X$2:$Y$922,2,FALSE)</f>
        <v>11.5</v>
      </c>
      <c r="R1747" s="3">
        <f>VLOOKUP(J1747,Aux_H_adj!$X$2:$Z$922,3,FALSE)</f>
        <v>11.5</v>
      </c>
      <c r="S1747" s="3">
        <f t="shared" si="245"/>
        <v>3.6605636911135928</v>
      </c>
      <c r="T1747" s="3">
        <v>14</v>
      </c>
      <c r="U1747" s="23">
        <f t="shared" si="249"/>
        <v>14</v>
      </c>
      <c r="V1747" s="3">
        <f t="shared" si="246"/>
        <v>4.45633840657307</v>
      </c>
      <c r="W1747" s="27">
        <f t="shared" si="250"/>
        <v>1.1000000000000001E-3</v>
      </c>
      <c r="X1747" s="27">
        <f t="shared" si="251"/>
        <v>1.6000000000000001E-3</v>
      </c>
      <c r="Y1747" s="3">
        <f>VLOOKUP(K1747,SSP!$B$2:$D$113,3,FALSE)</f>
        <v>0.49000000000000005</v>
      </c>
      <c r="Z1747" s="3">
        <f>EXP(Ferez!$B$8+Ferez!$B$9*LN(X1747)+Ferez!$B$10*LN(O1747)+Ferez!$B$11*LN(Y1747))</f>
        <v>1.0701774695514195</v>
      </c>
      <c r="AA1747" s="3">
        <f>EXP(Ferez!$C$8+Ferez!$C$9*LN(Z1747))</f>
        <v>0.78833964524589639</v>
      </c>
      <c r="AB1747" s="3">
        <f>Ferez!$D$8+Ferez!$D$9*Z1747+Ferez!$D$10*AA1747</f>
        <v>0.4472218863164189</v>
      </c>
      <c r="AC1747" s="3">
        <f t="shared" si="252"/>
        <v>2.3057390011137349</v>
      </c>
      <c r="AD1747" s="3">
        <f>AC1747*Ferez!$D$19</f>
        <v>1.1528695005568674</v>
      </c>
      <c r="AE1747" s="3">
        <f>(AD1747/1000)*(10000/Ferez!$D$21)</f>
        <v>2.8821737513921683E-2</v>
      </c>
      <c r="AF1747" s="3">
        <f t="shared" si="253"/>
        <v>1.5173993558678385</v>
      </c>
      <c r="AG1747" s="3">
        <f>AF1747*Ferez!$D$19</f>
        <v>0.75869967793391924</v>
      </c>
      <c r="AH1747" s="3">
        <f>(AG1747/1000)*(10000/Ferez!$D$21)</f>
        <v>1.896749194834798E-2</v>
      </c>
      <c r="AI1747" s="3">
        <f>AE1747*Ferez!$D$20</f>
        <v>0.10567970421771283</v>
      </c>
    </row>
    <row r="1748" spans="1:35" x14ac:dyDescent="0.25">
      <c r="A1748" s="4">
        <v>172</v>
      </c>
      <c r="B1748" s="19" t="s">
        <v>3521</v>
      </c>
      <c r="C1748" s="104">
        <v>12</v>
      </c>
      <c r="D1748" s="20" t="s">
        <v>3533</v>
      </c>
      <c r="E1748" s="100">
        <v>38487</v>
      </c>
      <c r="F1748" s="100">
        <v>44127</v>
      </c>
      <c r="G1748" s="105">
        <v>15.5</v>
      </c>
      <c r="H1748" s="20" t="s">
        <v>484</v>
      </c>
      <c r="I1748" s="20" t="s">
        <v>485</v>
      </c>
      <c r="J1748" s="13">
        <v>3167</v>
      </c>
      <c r="K1748" t="s">
        <v>173</v>
      </c>
      <c r="L1748" t="s">
        <v>172</v>
      </c>
      <c r="M1748" s="20" t="str">
        <f t="shared" si="247"/>
        <v>S</v>
      </c>
      <c r="N1748" s="3">
        <v>1.8</v>
      </c>
      <c r="O1748" s="23">
        <f t="shared" si="248"/>
        <v>1.8</v>
      </c>
      <c r="P1748" s="3">
        <v>9.5</v>
      </c>
      <c r="Q1748" s="3">
        <f>VLOOKUP(J1748,Aux_H_adj!$X$2:$Y$922,2,FALSE)</f>
        <v>9.5</v>
      </c>
      <c r="R1748" s="3">
        <f>VLOOKUP(J1748,Aux_H_adj!$X$2:$Z$922,3,FALSE)</f>
        <v>14.4</v>
      </c>
      <c r="S1748" s="3">
        <f t="shared" si="245"/>
        <v>3.0239439187460113</v>
      </c>
      <c r="T1748" s="3">
        <v>12</v>
      </c>
      <c r="U1748" s="23">
        <f t="shared" si="249"/>
        <v>11.58</v>
      </c>
      <c r="V1748" s="3">
        <f t="shared" si="246"/>
        <v>3.6860284820082962</v>
      </c>
      <c r="W1748" s="27">
        <f t="shared" si="250"/>
        <v>6.9999999999999999E-4</v>
      </c>
      <c r="X1748" s="27">
        <f t="shared" si="251"/>
        <v>1.1000000000000001E-3</v>
      </c>
      <c r="Y1748" s="3">
        <f>VLOOKUP(K1748,SSP!$B$2:$D$113,3,FALSE)</f>
        <v>0.47999999999999932</v>
      </c>
      <c r="Z1748" s="3">
        <f>EXP(Ferez!$B$8+Ferez!$B$9*LN(X1748)+Ferez!$B$10*LN(O1748)+Ferez!$B$11*LN(Y1748))</f>
        <v>0.55771162137009112</v>
      </c>
      <c r="AA1748" s="3">
        <f>EXP(Ferez!$C$8+Ferez!$C$9*LN(Z1748))</f>
        <v>0.48607316562002817</v>
      </c>
      <c r="AB1748" s="3">
        <f>Ferez!$D$8+Ferez!$D$9*Z1748+Ferez!$D$10*AA1748</f>
        <v>0.41024487820497607</v>
      </c>
      <c r="AC1748" s="3">
        <f t="shared" si="252"/>
        <v>1.4540296651950955</v>
      </c>
      <c r="AD1748" s="3">
        <f>AC1748*Ferez!$D$19</f>
        <v>0.72701483259754773</v>
      </c>
      <c r="AE1748" s="3">
        <f>(AD1748/1000)*(10000/Ferez!$D$21)</f>
        <v>1.8175370814938693E-2</v>
      </c>
      <c r="AF1748" s="3">
        <f t="shared" si="253"/>
        <v>0.96795649957506713</v>
      </c>
      <c r="AG1748" s="3">
        <f>AF1748*Ferez!$D$19</f>
        <v>0.48397824978753357</v>
      </c>
      <c r="AH1748" s="3">
        <f>(AG1748/1000)*(10000/Ferez!$D$21)</f>
        <v>1.2099456244688339E-2</v>
      </c>
      <c r="AI1748" s="3">
        <f>AE1748*Ferez!$D$20</f>
        <v>6.6643026321441867E-2</v>
      </c>
    </row>
    <row r="1749" spans="1:35" x14ac:dyDescent="0.25">
      <c r="A1749" s="4">
        <v>173</v>
      </c>
      <c r="B1749" s="19" t="s">
        <v>3521</v>
      </c>
      <c r="C1749" s="104">
        <v>12</v>
      </c>
      <c r="D1749" s="20" t="s">
        <v>3533</v>
      </c>
      <c r="E1749" s="100">
        <v>38487</v>
      </c>
      <c r="F1749" s="100">
        <v>44127</v>
      </c>
      <c r="G1749" s="105">
        <v>15.5</v>
      </c>
      <c r="H1749" s="20" t="s">
        <v>484</v>
      </c>
      <c r="I1749" s="20" t="s">
        <v>485</v>
      </c>
      <c r="J1749" s="13">
        <v>3167</v>
      </c>
      <c r="K1749" t="s">
        <v>173</v>
      </c>
      <c r="L1749" t="s">
        <v>172</v>
      </c>
      <c r="M1749" s="20" t="str">
        <f t="shared" si="247"/>
        <v>S</v>
      </c>
      <c r="N1749" s="3">
        <v>1.8</v>
      </c>
      <c r="O1749" s="23">
        <f t="shared" si="248"/>
        <v>1.8</v>
      </c>
      <c r="P1749" s="3">
        <v>14.4</v>
      </c>
      <c r="Q1749" s="3">
        <f>VLOOKUP(J1749,Aux_H_adj!$X$2:$Y$922,2,FALSE)</f>
        <v>9.5</v>
      </c>
      <c r="R1749" s="3">
        <f>VLOOKUP(J1749,Aux_H_adj!$X$2:$Z$922,3,FALSE)</f>
        <v>14.4</v>
      </c>
      <c r="S1749" s="3">
        <f t="shared" si="245"/>
        <v>4.5836623610465859</v>
      </c>
      <c r="T1749" s="3">
        <v>13.6</v>
      </c>
      <c r="U1749" s="23">
        <f t="shared" si="249"/>
        <v>17.559999999999999</v>
      </c>
      <c r="V1749" s="3">
        <f t="shared" si="246"/>
        <v>5.5895216013873643</v>
      </c>
      <c r="W1749" s="27">
        <f t="shared" si="250"/>
        <v>1.6999999999999999E-3</v>
      </c>
      <c r="X1749" s="27">
        <f t="shared" si="251"/>
        <v>2.5000000000000001E-3</v>
      </c>
      <c r="Y1749" s="3">
        <f>VLOOKUP(K1749,SSP!$B$2:$D$113,3,FALSE)</f>
        <v>0.47999999999999932</v>
      </c>
      <c r="Z1749" s="3">
        <f>EXP(Ferez!$B$8+Ferez!$B$9*LN(X1749)+Ferez!$B$10*LN(O1749)+Ferez!$B$11*LN(Y1749))</f>
        <v>1.211505868309469</v>
      </c>
      <c r="AA1749" s="3">
        <f>EXP(Ferez!$C$8+Ferez!$C$9*LN(Z1749))</f>
        <v>0.86433695677578581</v>
      </c>
      <c r="AB1749" s="3">
        <f>Ferez!$D$8+Ferez!$D$9*Z1749+Ferez!$D$10*AA1749</f>
        <v>0.45805420444753958</v>
      </c>
      <c r="AC1749" s="3">
        <f t="shared" si="252"/>
        <v>2.5338970295327945</v>
      </c>
      <c r="AD1749" s="3">
        <f>AC1749*Ferez!$D$19</f>
        <v>1.2669485147663972</v>
      </c>
      <c r="AE1749" s="3">
        <f>(AD1749/1000)*(10000/Ferez!$D$21)</f>
        <v>3.1673712869159931E-2</v>
      </c>
      <c r="AF1749" s="3">
        <f t="shared" si="253"/>
        <v>1.6695600727570086</v>
      </c>
      <c r="AG1749" s="3">
        <f>AF1749*Ferez!$D$19</f>
        <v>0.83478003637850429</v>
      </c>
      <c r="AH1749" s="3">
        <f>(AG1749/1000)*(10000/Ferez!$D$21)</f>
        <v>2.0869500909462609E-2</v>
      </c>
      <c r="AI1749" s="3">
        <f>AE1749*Ferez!$D$20</f>
        <v>0.11613694718691975</v>
      </c>
    </row>
    <row r="1750" spans="1:35" x14ac:dyDescent="0.25">
      <c r="A1750" s="4">
        <v>174</v>
      </c>
      <c r="B1750" s="19" t="s">
        <v>3521</v>
      </c>
      <c r="C1750" s="104">
        <v>12</v>
      </c>
      <c r="D1750" s="20" t="s">
        <v>3533</v>
      </c>
      <c r="E1750" s="100">
        <v>38487</v>
      </c>
      <c r="F1750" s="100">
        <v>44127</v>
      </c>
      <c r="G1750" s="105">
        <v>15.5</v>
      </c>
      <c r="H1750" s="20" t="s">
        <v>486</v>
      </c>
      <c r="I1750" s="20" t="s">
        <v>487</v>
      </c>
      <c r="J1750" s="13">
        <v>3168</v>
      </c>
      <c r="K1750" t="s">
        <v>7</v>
      </c>
      <c r="L1750" t="s">
        <v>193</v>
      </c>
      <c r="M1750" s="20" t="str">
        <f t="shared" si="247"/>
        <v>S</v>
      </c>
      <c r="N1750" s="3">
        <v>1.9</v>
      </c>
      <c r="O1750" s="23">
        <f t="shared" si="248"/>
        <v>1.9</v>
      </c>
      <c r="P1750" s="3">
        <v>10</v>
      </c>
      <c r="Q1750" s="3">
        <f>VLOOKUP(J1750,Aux_H_adj!$X$2:$Y$922,2,FALSE)</f>
        <v>10</v>
      </c>
      <c r="R1750" s="3">
        <f>VLOOKUP(J1750,Aux_H_adj!$X$2:$Z$922,3,FALSE)</f>
        <v>15.5</v>
      </c>
      <c r="S1750" s="3">
        <f t="shared" si="245"/>
        <v>3.183098861837907</v>
      </c>
      <c r="T1750" s="3">
        <v>12.5</v>
      </c>
      <c r="U1750" s="23">
        <f t="shared" si="249"/>
        <v>12.19</v>
      </c>
      <c r="V1750" s="3">
        <f t="shared" si="246"/>
        <v>3.8801975125804082</v>
      </c>
      <c r="W1750" s="27">
        <f t="shared" si="250"/>
        <v>8.0000000000000004E-4</v>
      </c>
      <c r="X1750" s="27">
        <f t="shared" si="251"/>
        <v>1.1999999999999999E-3</v>
      </c>
      <c r="Y1750" s="3">
        <f>VLOOKUP(K1750,SSP!$B$2:$D$113,3,FALSE)</f>
        <v>0.57999999999999996</v>
      </c>
      <c r="Z1750" s="3">
        <f>EXP(Ferez!$B$8+Ferez!$B$9*LN(X1750)+Ferez!$B$10*LN(O1750)+Ferez!$B$11*LN(Y1750))</f>
        <v>0.77393789199345209</v>
      </c>
      <c r="AA1750" s="3">
        <f>EXP(Ferez!$C$8+Ferez!$C$9*LN(Z1750))</f>
        <v>0.61984245286622686</v>
      </c>
      <c r="AB1750" s="3">
        <f>Ferez!$D$8+Ferez!$D$9*Z1750+Ferez!$D$10*AA1750</f>
        <v>0.42530928380798844</v>
      </c>
      <c r="AC1750" s="3">
        <f t="shared" si="252"/>
        <v>1.8190896286676674</v>
      </c>
      <c r="AD1750" s="3">
        <f>AC1750*Ferez!$D$19</f>
        <v>0.90954481433383372</v>
      </c>
      <c r="AE1750" s="3">
        <f>(AD1750/1000)*(10000/Ferez!$D$21)</f>
        <v>2.2738620358345844E-2</v>
      </c>
      <c r="AF1750" s="3">
        <f t="shared" si="253"/>
        <v>1.1992471758014405</v>
      </c>
      <c r="AG1750" s="3">
        <f>AF1750*Ferez!$D$19</f>
        <v>0.59962358790072023</v>
      </c>
      <c r="AH1750" s="3">
        <f>(AG1750/1000)*(10000/Ferez!$D$21)</f>
        <v>1.4990589697518007E-2</v>
      </c>
      <c r="AI1750" s="3">
        <f>AE1750*Ferez!$D$20</f>
        <v>8.3374941313934761E-2</v>
      </c>
    </row>
    <row r="1751" spans="1:35" x14ac:dyDescent="0.25">
      <c r="A1751" s="4">
        <v>175</v>
      </c>
      <c r="B1751" s="19" t="s">
        <v>3521</v>
      </c>
      <c r="C1751" s="104">
        <v>12</v>
      </c>
      <c r="D1751" s="20" t="s">
        <v>3533</v>
      </c>
      <c r="E1751" s="100">
        <v>38487</v>
      </c>
      <c r="F1751" s="100">
        <v>44127</v>
      </c>
      <c r="G1751" s="105">
        <v>15.5</v>
      </c>
      <c r="H1751" s="20" t="s">
        <v>486</v>
      </c>
      <c r="I1751" s="20" t="s">
        <v>487</v>
      </c>
      <c r="J1751" s="13">
        <v>3168</v>
      </c>
      <c r="K1751" t="s">
        <v>12</v>
      </c>
      <c r="L1751" t="s">
        <v>30</v>
      </c>
      <c r="M1751" s="20" t="str">
        <f t="shared" si="247"/>
        <v>S</v>
      </c>
      <c r="N1751" s="3">
        <v>2</v>
      </c>
      <c r="O1751" s="23">
        <f t="shared" si="248"/>
        <v>2</v>
      </c>
      <c r="P1751" s="3">
        <v>15.5</v>
      </c>
      <c r="Q1751" s="3">
        <f>VLOOKUP(J1751,Aux_H_adj!$X$2:$Y$922,2,FALSE)</f>
        <v>10</v>
      </c>
      <c r="R1751" s="3">
        <f>VLOOKUP(J1751,Aux_H_adj!$X$2:$Z$922,3,FALSE)</f>
        <v>15.5</v>
      </c>
      <c r="S1751" s="3">
        <f t="shared" si="245"/>
        <v>4.9338032358487558</v>
      </c>
      <c r="T1751" s="3">
        <v>19</v>
      </c>
      <c r="U1751" s="23">
        <f t="shared" si="249"/>
        <v>18.899999999999999</v>
      </c>
      <c r="V1751" s="3">
        <f t="shared" si="246"/>
        <v>6.0160568488736432</v>
      </c>
      <c r="W1751" s="27">
        <f t="shared" si="250"/>
        <v>1.9E-3</v>
      </c>
      <c r="X1751" s="27">
        <f t="shared" si="251"/>
        <v>2.8E-3</v>
      </c>
      <c r="Y1751" s="3">
        <f>VLOOKUP(K1751,SSP!$B$2:$D$113,3,FALSE)</f>
        <v>0.7000000000000004</v>
      </c>
      <c r="Z1751" s="3">
        <f>EXP(Ferez!$B$8+Ferez!$B$9*LN(X1751)+Ferez!$B$10*LN(O1751)+Ferez!$B$11*LN(Y1751))</f>
        <v>2.1944420524754782</v>
      </c>
      <c r="AA1751" s="3">
        <f>EXP(Ferez!$C$8+Ferez!$C$9*LN(Z1751))</f>
        <v>1.3431060340780048</v>
      </c>
      <c r="AB1751" s="3">
        <f>Ferez!$D$8+Ferez!$D$9*Z1751+Ferez!$D$10*AA1751</f>
        <v>0.53768571461680292</v>
      </c>
      <c r="AC1751" s="3">
        <f t="shared" si="252"/>
        <v>4.0752338011702856</v>
      </c>
      <c r="AD1751" s="3">
        <f>AC1751*Ferez!$D$19</f>
        <v>2.0376169005851428</v>
      </c>
      <c r="AE1751" s="3">
        <f>(AD1751/1000)*(10000/Ferez!$D$21)</f>
        <v>5.0940422514628568E-2</v>
      </c>
      <c r="AF1751" s="3">
        <f t="shared" si="253"/>
        <v>2.732127767092281</v>
      </c>
      <c r="AG1751" s="3">
        <f>AF1751*Ferez!$D$19</f>
        <v>1.3660638835461405</v>
      </c>
      <c r="AH1751" s="3">
        <f>(AG1751/1000)*(10000/Ferez!$D$21)</f>
        <v>3.4151597088653514E-2</v>
      </c>
      <c r="AI1751" s="3">
        <f>AE1751*Ferez!$D$20</f>
        <v>0.18678154922030474</v>
      </c>
    </row>
    <row r="1752" spans="1:35" x14ac:dyDescent="0.25">
      <c r="A1752" s="4">
        <v>176</v>
      </c>
      <c r="B1752" s="19" t="s">
        <v>3521</v>
      </c>
      <c r="C1752" s="104">
        <v>12</v>
      </c>
      <c r="D1752" s="20" t="s">
        <v>3533</v>
      </c>
      <c r="E1752" s="100">
        <v>38487</v>
      </c>
      <c r="F1752" s="100">
        <v>44127</v>
      </c>
      <c r="G1752" s="105">
        <v>15.5</v>
      </c>
      <c r="H1752" s="20" t="s">
        <v>488</v>
      </c>
      <c r="I1752" s="20" t="s">
        <v>489</v>
      </c>
      <c r="J1752" s="13">
        <v>3169</v>
      </c>
      <c r="K1752" t="s">
        <v>12</v>
      </c>
      <c r="L1752" t="s">
        <v>30</v>
      </c>
      <c r="M1752" s="20" t="str">
        <f t="shared" si="247"/>
        <v>N</v>
      </c>
      <c r="N1752" s="3">
        <v>2</v>
      </c>
      <c r="O1752" s="23">
        <f t="shared" si="248"/>
        <v>2</v>
      </c>
      <c r="P1752" s="3">
        <v>13</v>
      </c>
      <c r="Q1752" s="3">
        <f>VLOOKUP(J1752,Aux_H_adj!$X$2:$Y$922,2,FALSE)</f>
        <v>13</v>
      </c>
      <c r="R1752" s="3">
        <f>VLOOKUP(J1752,Aux_H_adj!$X$2:$Z$922,3,FALSE)</f>
        <v>13</v>
      </c>
      <c r="S1752" s="3">
        <f t="shared" si="245"/>
        <v>4.1380285203892786</v>
      </c>
      <c r="T1752" s="3">
        <v>15.5</v>
      </c>
      <c r="U1752" s="23">
        <f t="shared" si="249"/>
        <v>15.5</v>
      </c>
      <c r="V1752" s="3">
        <f t="shared" si="246"/>
        <v>4.9338032358487558</v>
      </c>
      <c r="W1752" s="27">
        <f t="shared" si="250"/>
        <v>1.2999999999999999E-3</v>
      </c>
      <c r="X1752" s="27">
        <f t="shared" si="251"/>
        <v>1.9E-3</v>
      </c>
      <c r="Y1752" s="3">
        <f>VLOOKUP(K1752,SSP!$B$2:$D$113,3,FALSE)</f>
        <v>0.7000000000000004</v>
      </c>
      <c r="Z1752" s="3">
        <f>EXP(Ferez!$B$8+Ferez!$B$9*LN(X1752)+Ferez!$B$10*LN(O1752)+Ferez!$B$11*LN(Y1752))</f>
        <v>1.5212200283358603</v>
      </c>
      <c r="AA1752" s="3">
        <f>EXP(Ferez!$C$8+Ferez!$C$9*LN(Z1752))</f>
        <v>1.0233850515837608</v>
      </c>
      <c r="AB1752" s="3">
        <f>Ferez!$D$8+Ferez!$D$9*Z1752+Ferez!$D$10*AA1752</f>
        <v>0.48243901653804233</v>
      </c>
      <c r="AC1752" s="3">
        <f t="shared" si="252"/>
        <v>3.0270440964576633</v>
      </c>
      <c r="AD1752" s="3">
        <f>AC1752*Ferez!$D$19</f>
        <v>1.5135220482288316</v>
      </c>
      <c r="AE1752" s="3">
        <f>(AD1752/1000)*(10000/Ferez!$D$21)</f>
        <v>3.7838051205720792E-2</v>
      </c>
      <c r="AF1752" s="3">
        <f t="shared" si="253"/>
        <v>2.0036590448739027</v>
      </c>
      <c r="AG1752" s="3">
        <f>AF1752*Ferez!$D$19</f>
        <v>1.0018295224369513</v>
      </c>
      <c r="AH1752" s="3">
        <f>(AG1752/1000)*(10000/Ferez!$D$21)</f>
        <v>2.5045738060923785E-2</v>
      </c>
      <c r="AI1752" s="3">
        <f>AE1752*Ferez!$D$20</f>
        <v>0.1387395210876429</v>
      </c>
    </row>
    <row r="1753" spans="1:35" x14ac:dyDescent="0.25">
      <c r="A1753" s="4">
        <v>177</v>
      </c>
      <c r="B1753" s="19" t="s">
        <v>3521</v>
      </c>
      <c r="C1753" s="104">
        <v>12</v>
      </c>
      <c r="D1753" s="20" t="s">
        <v>3533</v>
      </c>
      <c r="E1753" s="100">
        <v>38487</v>
      </c>
      <c r="F1753" s="100">
        <v>44127</v>
      </c>
      <c r="G1753" s="105">
        <v>15.5</v>
      </c>
      <c r="H1753" s="20" t="s">
        <v>490</v>
      </c>
      <c r="I1753" s="20" t="s">
        <v>491</v>
      </c>
      <c r="J1753" s="13">
        <v>3171</v>
      </c>
      <c r="K1753" t="s">
        <v>12</v>
      </c>
      <c r="L1753" t="s">
        <v>30</v>
      </c>
      <c r="M1753" s="20" t="str">
        <f t="shared" si="247"/>
        <v>N</v>
      </c>
      <c r="N1753" s="3">
        <v>2</v>
      </c>
      <c r="O1753" s="23">
        <f t="shared" si="248"/>
        <v>2</v>
      </c>
      <c r="P1753" s="3">
        <v>15.6</v>
      </c>
      <c r="Q1753" s="3">
        <f>VLOOKUP(J1753,Aux_H_adj!$X$2:$Y$922,2,FALSE)</f>
        <v>15.6</v>
      </c>
      <c r="R1753" s="3">
        <f>VLOOKUP(J1753,Aux_H_adj!$X$2:$Z$922,3,FALSE)</f>
        <v>15.6</v>
      </c>
      <c r="S1753" s="3">
        <f t="shared" si="245"/>
        <v>4.9656342244671343</v>
      </c>
      <c r="T1753" s="3">
        <v>17.8</v>
      </c>
      <c r="U1753" s="23">
        <f t="shared" si="249"/>
        <v>17.8</v>
      </c>
      <c r="V1753" s="3">
        <f t="shared" si="246"/>
        <v>5.6659159740714742</v>
      </c>
      <c r="W1753" s="27">
        <f t="shared" si="250"/>
        <v>1.9E-3</v>
      </c>
      <c r="X1753" s="27">
        <f t="shared" si="251"/>
        <v>2.5000000000000001E-3</v>
      </c>
      <c r="Y1753" s="3">
        <f>VLOOKUP(K1753,SSP!$B$2:$D$113,3,FALSE)</f>
        <v>0.7000000000000004</v>
      </c>
      <c r="Z1753" s="3">
        <f>EXP(Ferez!$B$8+Ferez!$B$9*LN(X1753)+Ferez!$B$10*LN(O1753)+Ferez!$B$11*LN(Y1753))</f>
        <v>1.9715874217369662</v>
      </c>
      <c r="AA1753" s="3">
        <f>EXP(Ferez!$C$8+Ferez!$C$9*LN(Z1753))</f>
        <v>1.240516946127032</v>
      </c>
      <c r="AB1753" s="3">
        <f>Ferez!$D$8+Ferez!$D$9*Z1753+Ferez!$D$10*AA1753</f>
        <v>0.51911759765279142</v>
      </c>
      <c r="AC1753" s="3">
        <f t="shared" si="252"/>
        <v>3.7312219655167893</v>
      </c>
      <c r="AD1753" s="3">
        <f>AC1753*Ferez!$D$19</f>
        <v>1.8656109827583947</v>
      </c>
      <c r="AE1753" s="3">
        <f>(AD1753/1000)*(10000/Ferez!$D$21)</f>
        <v>4.6640274568959868E-2</v>
      </c>
      <c r="AF1753" s="3">
        <f t="shared" si="253"/>
        <v>2.4907050193897575</v>
      </c>
      <c r="AG1753" s="3">
        <f>AF1753*Ferez!$D$19</f>
        <v>1.2453525096948788</v>
      </c>
      <c r="AH1753" s="3">
        <f>(AG1753/1000)*(10000/Ferez!$D$21)</f>
        <v>3.1133812742371966E-2</v>
      </c>
      <c r="AI1753" s="3">
        <f>AE1753*Ferez!$D$20</f>
        <v>0.17101434008618618</v>
      </c>
    </row>
    <row r="1754" spans="1:35" x14ac:dyDescent="0.25">
      <c r="A1754" s="4">
        <v>178</v>
      </c>
      <c r="B1754" s="19" t="s">
        <v>3521</v>
      </c>
      <c r="C1754" s="104">
        <v>12</v>
      </c>
      <c r="D1754" s="20" t="s">
        <v>3533</v>
      </c>
      <c r="E1754" s="100">
        <v>38487</v>
      </c>
      <c r="F1754" s="100">
        <v>44127</v>
      </c>
      <c r="G1754" s="105">
        <v>15.5</v>
      </c>
      <c r="H1754" s="20" t="s">
        <v>492</v>
      </c>
      <c r="I1754" s="20" t="s">
        <v>493</v>
      </c>
      <c r="J1754" s="13">
        <v>3172</v>
      </c>
      <c r="K1754" t="s">
        <v>169</v>
      </c>
      <c r="L1754" t="s">
        <v>168</v>
      </c>
      <c r="M1754" s="20" t="str">
        <f t="shared" si="247"/>
        <v>N</v>
      </c>
      <c r="N1754" s="3">
        <v>2.4</v>
      </c>
      <c r="O1754" s="23">
        <f t="shared" si="248"/>
        <v>2.4</v>
      </c>
      <c r="P1754" s="3">
        <v>16.399999999999999</v>
      </c>
      <c r="Q1754" s="3">
        <f>VLOOKUP(J1754,Aux_H_adj!$X$2:$Y$922,2,FALSE)</f>
        <v>16.399999999999999</v>
      </c>
      <c r="R1754" s="3">
        <f>VLOOKUP(J1754,Aux_H_adj!$X$2:$Z$922,3,FALSE)</f>
        <v>16.399999999999999</v>
      </c>
      <c r="S1754" s="3">
        <f t="shared" si="245"/>
        <v>5.2202821334141669</v>
      </c>
      <c r="T1754" s="3">
        <v>19.600000000000001</v>
      </c>
      <c r="U1754" s="23">
        <f t="shared" si="249"/>
        <v>19.600000000000001</v>
      </c>
      <c r="V1754" s="3">
        <f t="shared" si="246"/>
        <v>6.2388737692022982</v>
      </c>
      <c r="W1754" s="27">
        <f t="shared" si="250"/>
        <v>2.0999999999999999E-3</v>
      </c>
      <c r="X1754" s="27">
        <f t="shared" si="251"/>
        <v>3.0999999999999999E-3</v>
      </c>
      <c r="Y1754" s="3">
        <f>VLOOKUP(K1754,SSP!$B$2:$D$113,3,FALSE)</f>
        <v>0.39000000000000007</v>
      </c>
      <c r="Z1754" s="3">
        <f>EXP(Ferez!$B$8+Ferez!$B$9*LN(X1754)+Ferez!$B$10*LN(O1754)+Ferez!$B$11*LN(Y1754))</f>
        <v>1.5832474713484332</v>
      </c>
      <c r="AA1754" s="3">
        <f>EXP(Ferez!$C$8+Ferez!$C$9*LN(Z1754))</f>
        <v>1.0541860634503084</v>
      </c>
      <c r="AB1754" s="3">
        <f>Ferez!$D$8+Ferez!$D$9*Z1754+Ferez!$D$10*AA1754</f>
        <v>0.48741334905988515</v>
      </c>
      <c r="AC1754" s="3">
        <f t="shared" si="252"/>
        <v>3.124846883858627</v>
      </c>
      <c r="AD1754" s="3">
        <f>AC1754*Ferez!$D$19</f>
        <v>1.5624234419293135</v>
      </c>
      <c r="AE1754" s="3">
        <f>(AD1754/1000)*(10000/Ferez!$D$21)</f>
        <v>3.9060586048232836E-2</v>
      </c>
      <c r="AF1754" s="3">
        <f t="shared" si="253"/>
        <v>2.0706608204083183</v>
      </c>
      <c r="AG1754" s="3">
        <f>AF1754*Ferez!$D$19</f>
        <v>1.0353304102041592</v>
      </c>
      <c r="AH1754" s="3">
        <f>(AG1754/1000)*(10000/Ferez!$D$21)</f>
        <v>2.5883260255103978E-2</v>
      </c>
      <c r="AI1754" s="3">
        <f>AE1754*Ferez!$D$20</f>
        <v>0.14322214884352039</v>
      </c>
    </row>
    <row r="1755" spans="1:35" x14ac:dyDescent="0.25">
      <c r="A1755" s="4">
        <v>179</v>
      </c>
      <c r="B1755" s="19" t="s">
        <v>3521</v>
      </c>
      <c r="C1755" s="104">
        <v>5</v>
      </c>
      <c r="D1755" s="20" t="s">
        <v>494</v>
      </c>
      <c r="E1755" s="100">
        <v>42719</v>
      </c>
      <c r="F1755" s="100">
        <v>44127</v>
      </c>
      <c r="G1755" s="105">
        <v>3.9</v>
      </c>
      <c r="H1755" s="20" t="s">
        <v>495</v>
      </c>
      <c r="I1755" s="20" t="s">
        <v>496</v>
      </c>
      <c r="J1755" s="13">
        <v>3337</v>
      </c>
      <c r="K1755" t="s">
        <v>173</v>
      </c>
      <c r="L1755" t="s">
        <v>172</v>
      </c>
      <c r="M1755" s="20" t="str">
        <f t="shared" si="247"/>
        <v>S</v>
      </c>
      <c r="N1755" s="3">
        <v>4</v>
      </c>
      <c r="O1755" s="23">
        <f t="shared" si="248"/>
        <v>3.74</v>
      </c>
      <c r="P1755" s="3">
        <v>11</v>
      </c>
      <c r="Q1755" s="3">
        <f>VLOOKUP(J1755,Aux_H_adj!$X$2:$Y$922,2,FALSE)</f>
        <v>8</v>
      </c>
      <c r="R1755" s="3">
        <f>VLOOKUP(J1755,Aux_H_adj!$X$2:$Z$922,3,FALSE)</f>
        <v>12.5</v>
      </c>
      <c r="S1755" s="3">
        <f t="shared" si="245"/>
        <v>3.5014087480216975</v>
      </c>
      <c r="T1755" s="3">
        <v>47</v>
      </c>
      <c r="U1755" s="23">
        <f t="shared" si="249"/>
        <v>13.41</v>
      </c>
      <c r="V1755" s="3">
        <f t="shared" si="246"/>
        <v>4.2685355737246331</v>
      </c>
      <c r="W1755" s="27">
        <f t="shared" si="250"/>
        <v>1E-3</v>
      </c>
      <c r="X1755" s="27">
        <f t="shared" si="251"/>
        <v>1.4E-3</v>
      </c>
      <c r="Y1755" s="3">
        <f>VLOOKUP(K1755,SSP!$B$2:$D$113,3,FALSE)</f>
        <v>0.47999999999999932</v>
      </c>
      <c r="Z1755" s="3">
        <f>EXP(Ferez!$B$8+Ferez!$B$9*LN(X1755)+Ferez!$B$10*LN(O1755)+Ferez!$B$11*LN(Y1755))</f>
        <v>1.4149474807249149</v>
      </c>
      <c r="AA1755" s="3">
        <f>EXP(Ferez!$C$8+Ferez!$C$9*LN(Z1755))</f>
        <v>0.96984613735128522</v>
      </c>
      <c r="AB1755" s="3">
        <f>Ferez!$D$8+Ferez!$D$9*Z1755+Ferez!$D$10*AA1755</f>
        <v>0.4739825556415439</v>
      </c>
      <c r="AC1755" s="3">
        <f t="shared" si="252"/>
        <v>2.858776173717744</v>
      </c>
      <c r="AD1755" s="3">
        <f>AC1755*Ferez!$D$19</f>
        <v>1.429388086858872</v>
      </c>
      <c r="AE1755" s="3">
        <f>(AD1755/1000)*(10000/Ferez!$D$21)</f>
        <v>3.5734702171471802E-2</v>
      </c>
      <c r="AF1755" s="3">
        <f t="shared" si="253"/>
        <v>1.888930036366459</v>
      </c>
      <c r="AG1755" s="3">
        <f>AF1755*Ferez!$D$19</f>
        <v>0.94446501818322948</v>
      </c>
      <c r="AH1755" s="3">
        <f>(AG1755/1000)*(10000/Ferez!$D$21)</f>
        <v>2.3611625454580738E-2</v>
      </c>
      <c r="AI1755" s="3">
        <f>AE1755*Ferez!$D$20</f>
        <v>0.13102724129539661</v>
      </c>
    </row>
    <row r="1756" spans="1:35" x14ac:dyDescent="0.25">
      <c r="A1756" s="4">
        <v>180</v>
      </c>
      <c r="B1756" s="19" t="s">
        <v>3521</v>
      </c>
      <c r="C1756" s="104">
        <v>5</v>
      </c>
      <c r="D1756" s="20" t="s">
        <v>494</v>
      </c>
      <c r="E1756" s="100">
        <v>42719</v>
      </c>
      <c r="F1756" s="100">
        <v>44127</v>
      </c>
      <c r="G1756" s="105">
        <v>3.9</v>
      </c>
      <c r="H1756" s="20" t="s">
        <v>495</v>
      </c>
      <c r="I1756" s="20" t="s">
        <v>497</v>
      </c>
      <c r="J1756" s="13">
        <v>3337</v>
      </c>
      <c r="K1756" t="s">
        <v>173</v>
      </c>
      <c r="L1756" t="s">
        <v>172</v>
      </c>
      <c r="M1756" s="20" t="str">
        <f t="shared" si="247"/>
        <v>S</v>
      </c>
      <c r="N1756" s="3">
        <v>4</v>
      </c>
      <c r="O1756" s="23">
        <f t="shared" si="248"/>
        <v>2.75</v>
      </c>
      <c r="P1756" s="3">
        <v>8</v>
      </c>
      <c r="Q1756" s="3">
        <f>VLOOKUP(J1756,Aux_H_adj!$X$2:$Y$922,2,FALSE)</f>
        <v>8</v>
      </c>
      <c r="R1756" s="3">
        <f>VLOOKUP(J1756,Aux_H_adj!$X$2:$Z$922,3,FALSE)</f>
        <v>12.5</v>
      </c>
      <c r="S1756" s="3">
        <f t="shared" si="245"/>
        <v>2.5464790894703255</v>
      </c>
      <c r="T1756" s="3">
        <v>47</v>
      </c>
      <c r="U1756" s="23">
        <f t="shared" si="249"/>
        <v>9.75</v>
      </c>
      <c r="V1756" s="3">
        <f t="shared" si="246"/>
        <v>3.1035213902919589</v>
      </c>
      <c r="W1756" s="27">
        <f t="shared" si="250"/>
        <v>5.0000000000000001E-4</v>
      </c>
      <c r="X1756" s="27">
        <f t="shared" si="251"/>
        <v>8.0000000000000004E-4</v>
      </c>
      <c r="Y1756" s="3">
        <f>VLOOKUP(K1756,SSP!$B$2:$D$113,3,FALSE)</f>
        <v>0.47999999999999932</v>
      </c>
      <c r="Z1756" s="3">
        <f>EXP(Ferez!$B$8+Ferez!$B$9*LN(X1756)+Ferez!$B$10*LN(O1756)+Ferez!$B$11*LN(Y1756))</f>
        <v>0.6204264327499347</v>
      </c>
      <c r="AA1756" s="3">
        <f>EXP(Ferez!$C$8+Ferez!$C$9*LN(Z1756))</f>
        <v>0.52606627527103378</v>
      </c>
      <c r="AB1756" s="3">
        <f>Ferez!$D$8+Ferez!$D$9*Z1756+Ferez!$D$10*AA1756</f>
        <v>0.41451122123870099</v>
      </c>
      <c r="AC1756" s="3">
        <f t="shared" si="252"/>
        <v>1.5610039292596694</v>
      </c>
      <c r="AD1756" s="3">
        <f>AC1756*Ferez!$D$19</f>
        <v>0.78050196462983468</v>
      </c>
      <c r="AE1756" s="3">
        <f>(AD1756/1000)*(10000/Ferez!$D$21)</f>
        <v>1.9512549115745865E-2</v>
      </c>
      <c r="AF1756" s="3">
        <f t="shared" si="253"/>
        <v>1.0349376539886357</v>
      </c>
      <c r="AG1756" s="3">
        <f>AF1756*Ferez!$D$19</f>
        <v>0.51746882699431784</v>
      </c>
      <c r="AH1756" s="3">
        <f>(AG1756/1000)*(10000/Ferez!$D$21)</f>
        <v>1.2936720674857946E-2</v>
      </c>
      <c r="AI1756" s="3">
        <f>AE1756*Ferez!$D$20</f>
        <v>7.1546013424401506E-2</v>
      </c>
    </row>
    <row r="1757" spans="1:35" x14ac:dyDescent="0.25">
      <c r="A1757" s="4">
        <v>181</v>
      </c>
      <c r="B1757" s="19" t="s">
        <v>3521</v>
      </c>
      <c r="C1757" s="104">
        <v>5</v>
      </c>
      <c r="D1757" s="20" t="s">
        <v>494</v>
      </c>
      <c r="E1757" s="100">
        <v>42719</v>
      </c>
      <c r="F1757" s="100">
        <v>44127</v>
      </c>
      <c r="G1757" s="105">
        <v>3.9</v>
      </c>
      <c r="H1757" s="20" t="s">
        <v>495</v>
      </c>
      <c r="I1757" s="20" t="s">
        <v>498</v>
      </c>
      <c r="J1757" s="13">
        <v>3337</v>
      </c>
      <c r="K1757" t="s">
        <v>173</v>
      </c>
      <c r="L1757" t="s">
        <v>172</v>
      </c>
      <c r="M1757" s="20" t="str">
        <f t="shared" si="247"/>
        <v>S</v>
      </c>
      <c r="N1757" s="3">
        <v>4</v>
      </c>
      <c r="O1757" s="23">
        <f t="shared" si="248"/>
        <v>4</v>
      </c>
      <c r="P1757" s="3">
        <v>12.5</v>
      </c>
      <c r="Q1757" s="3">
        <f>VLOOKUP(J1757,Aux_H_adj!$X$2:$Y$922,2,FALSE)</f>
        <v>8</v>
      </c>
      <c r="R1757" s="3">
        <f>VLOOKUP(J1757,Aux_H_adj!$X$2:$Z$922,3,FALSE)</f>
        <v>12.5</v>
      </c>
      <c r="S1757" s="3">
        <f t="shared" si="245"/>
        <v>3.9788735772973833</v>
      </c>
      <c r="T1757" s="3">
        <v>47</v>
      </c>
      <c r="U1757" s="23">
        <f t="shared" si="249"/>
        <v>15.24</v>
      </c>
      <c r="V1757" s="3">
        <f t="shared" si="246"/>
        <v>4.8510426654409704</v>
      </c>
      <c r="W1757" s="27">
        <f t="shared" si="250"/>
        <v>1.1999999999999999E-3</v>
      </c>
      <c r="X1757" s="27">
        <f t="shared" si="251"/>
        <v>1.8E-3</v>
      </c>
      <c r="Y1757" s="3">
        <f>VLOOKUP(K1757,SSP!$B$2:$D$113,3,FALSE)</f>
        <v>0.47999999999999932</v>
      </c>
      <c r="Z1757" s="3">
        <f>EXP(Ferez!$B$8+Ferez!$B$9*LN(X1757)+Ferez!$B$10*LN(O1757)+Ferez!$B$11*LN(Y1757))</f>
        <v>1.9139873173185051</v>
      </c>
      <c r="AA1757" s="3">
        <f>EXP(Ferez!$C$8+Ferez!$C$9*LN(Z1757))</f>
        <v>1.2135239897674197</v>
      </c>
      <c r="AB1757" s="3">
        <f>Ferez!$D$8+Ferez!$D$9*Z1757+Ferez!$D$10*AA1757</f>
        <v>0.51435954150560237</v>
      </c>
      <c r="AC1757" s="3">
        <f t="shared" si="252"/>
        <v>3.6418708485915272</v>
      </c>
      <c r="AD1757" s="3">
        <f>AC1757*Ferez!$D$19</f>
        <v>1.8209354242957636</v>
      </c>
      <c r="AE1757" s="3">
        <f>(AD1757/1000)*(10000/Ferez!$D$21)</f>
        <v>4.5523385607394086E-2</v>
      </c>
      <c r="AF1757" s="3">
        <f t="shared" si="253"/>
        <v>2.4283468588241073</v>
      </c>
      <c r="AG1757" s="3">
        <f>AF1757*Ferez!$D$19</f>
        <v>1.2141734294120536</v>
      </c>
      <c r="AH1757" s="3">
        <f>(AG1757/1000)*(10000/Ferez!$D$21)</f>
        <v>3.0354335735301344E-2</v>
      </c>
      <c r="AI1757" s="3">
        <f>AE1757*Ferez!$D$20</f>
        <v>0.16691908056044497</v>
      </c>
    </row>
    <row r="1758" spans="1:35" x14ac:dyDescent="0.25">
      <c r="A1758" s="4">
        <v>182</v>
      </c>
      <c r="B1758" s="19" t="s">
        <v>3521</v>
      </c>
      <c r="C1758" s="104">
        <v>5</v>
      </c>
      <c r="D1758" s="20" t="s">
        <v>494</v>
      </c>
      <c r="E1758" s="100">
        <v>42719</v>
      </c>
      <c r="F1758" s="100">
        <v>44127</v>
      </c>
      <c r="G1758" s="105">
        <v>3.9</v>
      </c>
      <c r="H1758" s="20" t="s">
        <v>499</v>
      </c>
      <c r="I1758" s="20" t="s">
        <v>500</v>
      </c>
      <c r="J1758" s="13">
        <v>3338</v>
      </c>
      <c r="K1758" t="s">
        <v>79</v>
      </c>
      <c r="L1758" t="s">
        <v>78</v>
      </c>
      <c r="M1758" s="20" t="str">
        <f t="shared" si="247"/>
        <v>S</v>
      </c>
      <c r="N1758" s="3">
        <v>5</v>
      </c>
      <c r="O1758" s="23">
        <f t="shared" si="248"/>
        <v>5</v>
      </c>
      <c r="P1758" s="3">
        <v>18</v>
      </c>
      <c r="Q1758" s="3">
        <f>VLOOKUP(J1758,Aux_H_adj!$X$2:$Y$922,2,FALSE)</f>
        <v>18</v>
      </c>
      <c r="R1758" s="3">
        <f>VLOOKUP(J1758,Aux_H_adj!$X$2:$Z$922,3,FALSE)</f>
        <v>32.700000000000003</v>
      </c>
      <c r="S1758" s="3">
        <f t="shared" si="245"/>
        <v>5.7295779513082321</v>
      </c>
      <c r="T1758" s="3">
        <v>78.2</v>
      </c>
      <c r="U1758" s="23">
        <f t="shared" si="249"/>
        <v>21.94</v>
      </c>
      <c r="V1758" s="3">
        <f t="shared" si="246"/>
        <v>6.9837189028723676</v>
      </c>
      <c r="W1758" s="27">
        <f t="shared" si="250"/>
        <v>2.5999999999999999E-3</v>
      </c>
      <c r="X1758" s="27">
        <f t="shared" si="251"/>
        <v>3.8E-3</v>
      </c>
      <c r="Y1758" s="3">
        <f>VLOOKUP(K1758,SSP!$B$2:$D$113,3,FALSE)</f>
        <v>0.31000000000000155</v>
      </c>
      <c r="Z1758" s="3">
        <f>EXP(Ferez!$B$8+Ferez!$B$9*LN(X1758)+Ferez!$B$10*LN(O1758)+Ferez!$B$11*LN(Y1758))</f>
        <v>3.0737027699635111</v>
      </c>
      <c r="AA1758" s="3">
        <f>EXP(Ferez!$C$8+Ferez!$C$9*LN(Z1758))</f>
        <v>1.7246005553243873</v>
      </c>
      <c r="AB1758" s="3">
        <f>Ferez!$D$8+Ferez!$D$9*Z1758+Ferez!$D$10*AA1758</f>
        <v>0.61295111785314282</v>
      </c>
      <c r="AC1758" s="3">
        <f t="shared" si="252"/>
        <v>5.4112544431410416</v>
      </c>
      <c r="AD1758" s="3">
        <f>AC1758*Ferez!$D$19</f>
        <v>2.7056272215705208</v>
      </c>
      <c r="AE1758" s="3">
        <f>(AD1758/1000)*(10000/Ferez!$D$21)</f>
        <v>6.7640680539263032E-2</v>
      </c>
      <c r="AF1758" s="3">
        <f t="shared" si="253"/>
        <v>3.6866538878166537</v>
      </c>
      <c r="AG1758" s="3">
        <f>AF1758*Ferez!$D$19</f>
        <v>1.8433269439083269</v>
      </c>
      <c r="AH1758" s="3">
        <f>(AG1758/1000)*(10000/Ferez!$D$21)</f>
        <v>4.6083173597708173E-2</v>
      </c>
      <c r="AI1758" s="3">
        <f>AE1758*Ferez!$D$20</f>
        <v>0.24801582864396443</v>
      </c>
    </row>
    <row r="1759" spans="1:35" x14ac:dyDescent="0.25">
      <c r="A1759" s="4">
        <v>183</v>
      </c>
      <c r="B1759" s="19" t="s">
        <v>3521</v>
      </c>
      <c r="C1759" s="104">
        <v>5</v>
      </c>
      <c r="D1759" s="20" t="s">
        <v>494</v>
      </c>
      <c r="E1759" s="100">
        <v>42719</v>
      </c>
      <c r="F1759" s="100">
        <v>44127</v>
      </c>
      <c r="G1759" s="105">
        <v>3.9</v>
      </c>
      <c r="H1759" s="20" t="s">
        <v>499</v>
      </c>
      <c r="I1759" s="20" t="s">
        <v>501</v>
      </c>
      <c r="J1759" s="13">
        <v>3338</v>
      </c>
      <c r="K1759" t="s">
        <v>79</v>
      </c>
      <c r="L1759" t="s">
        <v>78</v>
      </c>
      <c r="M1759" s="20" t="str">
        <f t="shared" si="247"/>
        <v>S</v>
      </c>
      <c r="N1759" s="3">
        <v>5</v>
      </c>
      <c r="O1759" s="23">
        <f t="shared" si="248"/>
        <v>5</v>
      </c>
      <c r="P1759" s="3">
        <v>32.700000000000003</v>
      </c>
      <c r="Q1759" s="3">
        <f>VLOOKUP(J1759,Aux_H_adj!$X$2:$Y$922,2,FALSE)</f>
        <v>18</v>
      </c>
      <c r="R1759" s="3">
        <f>VLOOKUP(J1759,Aux_H_adj!$X$2:$Z$922,3,FALSE)</f>
        <v>32.700000000000003</v>
      </c>
      <c r="S1759" s="3">
        <f t="shared" si="245"/>
        <v>10.408733278209956</v>
      </c>
      <c r="T1759" s="3">
        <v>78.2</v>
      </c>
      <c r="U1759" s="23">
        <f t="shared" si="249"/>
        <v>39.86</v>
      </c>
      <c r="V1759" s="3">
        <f t="shared" si="246"/>
        <v>12.687832063285896</v>
      </c>
      <c r="W1759" s="27">
        <f t="shared" si="250"/>
        <v>8.5000000000000006E-3</v>
      </c>
      <c r="X1759" s="27">
        <f t="shared" si="251"/>
        <v>1.26E-2</v>
      </c>
      <c r="Y1759" s="3">
        <f>VLOOKUP(K1759,SSP!$B$2:$D$113,3,FALSE)</f>
        <v>0.31000000000000155</v>
      </c>
      <c r="Z1759" s="3">
        <f>EXP(Ferez!$B$8+Ferez!$B$9*LN(X1759)+Ferez!$B$10*LN(O1759)+Ferez!$B$11*LN(Y1759))</f>
        <v>9.5408111514724059</v>
      </c>
      <c r="AA1759" s="3">
        <f>EXP(Ferez!$C$8+Ferez!$C$9*LN(Z1759))</f>
        <v>3.9965104214838605</v>
      </c>
      <c r="AB1759" s="3">
        <f>Ferez!$D$8+Ferez!$D$9*Z1759+Ferez!$D$10*AA1759</f>
        <v>1.2125860512022824</v>
      </c>
      <c r="AC1759" s="3">
        <f t="shared" si="252"/>
        <v>14.749907624158549</v>
      </c>
      <c r="AD1759" s="3">
        <f>AC1759*Ferez!$D$19</f>
        <v>7.3749538120792746</v>
      </c>
      <c r="AE1759" s="3">
        <f>(AD1759/1000)*(10000/Ferez!$D$21)</f>
        <v>0.18437384530198186</v>
      </c>
      <c r="AF1759" s="3">
        <f t="shared" si="253"/>
        <v>10.753397202674687</v>
      </c>
      <c r="AG1759" s="3">
        <f>AF1759*Ferez!$D$19</f>
        <v>5.3766986013373437</v>
      </c>
      <c r="AH1759" s="3">
        <f>(AG1759/1000)*(10000/Ferez!$D$21)</f>
        <v>0.1344174650334336</v>
      </c>
      <c r="AI1759" s="3">
        <f>AE1759*Ferez!$D$20</f>
        <v>0.67603743277393347</v>
      </c>
    </row>
    <row r="1760" spans="1:35" x14ac:dyDescent="0.25">
      <c r="A1760" s="4">
        <v>184</v>
      </c>
      <c r="B1760" s="19" t="s">
        <v>3521</v>
      </c>
      <c r="C1760" s="104">
        <v>5</v>
      </c>
      <c r="D1760" s="20" t="s">
        <v>494</v>
      </c>
      <c r="E1760" s="100">
        <v>42719</v>
      </c>
      <c r="F1760" s="100">
        <v>44127</v>
      </c>
      <c r="G1760" s="105">
        <v>3.9</v>
      </c>
      <c r="H1760" s="20" t="s">
        <v>499</v>
      </c>
      <c r="I1760" s="20" t="s">
        <v>502</v>
      </c>
      <c r="J1760" s="13">
        <v>3338</v>
      </c>
      <c r="K1760" t="s">
        <v>79</v>
      </c>
      <c r="L1760" t="s">
        <v>78</v>
      </c>
      <c r="M1760" s="20" t="str">
        <f t="shared" si="247"/>
        <v>S</v>
      </c>
      <c r="N1760" s="3">
        <v>5</v>
      </c>
      <c r="O1760" s="23">
        <f t="shared" si="248"/>
        <v>5</v>
      </c>
      <c r="P1760" s="3">
        <v>20.7</v>
      </c>
      <c r="Q1760" s="3">
        <f>VLOOKUP(J1760,Aux_H_adj!$X$2:$Y$922,2,FALSE)</f>
        <v>18</v>
      </c>
      <c r="R1760" s="3">
        <f>VLOOKUP(J1760,Aux_H_adj!$X$2:$Z$922,3,FALSE)</f>
        <v>32.700000000000003</v>
      </c>
      <c r="S1760" s="3">
        <f t="shared" si="245"/>
        <v>6.5890146440044672</v>
      </c>
      <c r="T1760" s="3">
        <v>78.2</v>
      </c>
      <c r="U1760" s="23">
        <f t="shared" si="249"/>
        <v>25.24</v>
      </c>
      <c r="V1760" s="3">
        <f t="shared" si="246"/>
        <v>8.0341415272788765</v>
      </c>
      <c r="W1760" s="27">
        <f t="shared" si="250"/>
        <v>3.3999999999999998E-3</v>
      </c>
      <c r="X1760" s="27">
        <f t="shared" si="251"/>
        <v>5.1000000000000004E-3</v>
      </c>
      <c r="Y1760" s="3">
        <f>VLOOKUP(K1760,SSP!$B$2:$D$113,3,FALSE)</f>
        <v>0.31000000000000155</v>
      </c>
      <c r="Z1760" s="3">
        <f>EXP(Ferez!$B$8+Ferez!$B$9*LN(X1760)+Ferez!$B$10*LN(O1760)+Ferez!$B$11*LN(Y1760))</f>
        <v>4.0589389473373458</v>
      </c>
      <c r="AA1760" s="3">
        <f>EXP(Ferez!$C$8+Ferez!$C$9*LN(Z1760))</f>
        <v>2.1197365178108711</v>
      </c>
      <c r="AB1760" s="3">
        <f>Ferez!$D$8+Ferez!$D$9*Z1760+Ferez!$D$10*AA1760</f>
        <v>0.70007639734631355</v>
      </c>
      <c r="AC1760" s="3">
        <f t="shared" si="252"/>
        <v>6.8787518624945303</v>
      </c>
      <c r="AD1760" s="3">
        <f>AC1760*Ferez!$D$19</f>
        <v>3.4393759312472652</v>
      </c>
      <c r="AE1760" s="3">
        <f>(AD1760/1000)*(10000/Ferez!$D$21)</f>
        <v>8.5984398281181637E-2</v>
      </c>
      <c r="AF1760" s="3">
        <f t="shared" si="253"/>
        <v>4.7590153446836592</v>
      </c>
      <c r="AG1760" s="3">
        <f>AF1760*Ferez!$D$19</f>
        <v>2.3795076723418296</v>
      </c>
      <c r="AH1760" s="3">
        <f>(AG1760/1000)*(10000/Ferez!$D$21)</f>
        <v>5.948769180854574E-2</v>
      </c>
      <c r="AI1760" s="3">
        <f>AE1760*Ferez!$D$20</f>
        <v>0.31527612703099933</v>
      </c>
    </row>
    <row r="1761" spans="1:35" x14ac:dyDescent="0.25">
      <c r="A1761" s="4">
        <v>185</v>
      </c>
      <c r="B1761" s="19" t="s">
        <v>3521</v>
      </c>
      <c r="C1761" s="104">
        <v>5</v>
      </c>
      <c r="D1761" s="20" t="s">
        <v>494</v>
      </c>
      <c r="E1761" s="100">
        <v>42719</v>
      </c>
      <c r="F1761" s="100">
        <v>44127</v>
      </c>
      <c r="G1761" s="105">
        <v>3.9</v>
      </c>
      <c r="H1761" s="20" t="s">
        <v>503</v>
      </c>
      <c r="I1761" s="20" t="s">
        <v>504</v>
      </c>
      <c r="J1761" s="13">
        <v>3339</v>
      </c>
      <c r="K1761" t="s">
        <v>79</v>
      </c>
      <c r="L1761" t="s">
        <v>78</v>
      </c>
      <c r="M1761" s="20" t="str">
        <f t="shared" si="247"/>
        <v>N</v>
      </c>
      <c r="N1761" s="3">
        <v>5.7</v>
      </c>
      <c r="O1761" s="23">
        <f t="shared" si="248"/>
        <v>5.7</v>
      </c>
      <c r="P1761" s="3">
        <v>27.6</v>
      </c>
      <c r="Q1761" s="3">
        <f>VLOOKUP(J1761,Aux_H_adj!$X$2:$Y$922,2,FALSE)</f>
        <v>27.6</v>
      </c>
      <c r="R1761" s="3">
        <f>VLOOKUP(J1761,Aux_H_adj!$X$2:$Z$922,3,FALSE)</f>
        <v>27.6</v>
      </c>
      <c r="S1761" s="3">
        <f t="shared" si="245"/>
        <v>8.7853528586726242</v>
      </c>
      <c r="T1761" s="3">
        <v>34.1</v>
      </c>
      <c r="U1761" s="23">
        <f t="shared" si="249"/>
        <v>34.1</v>
      </c>
      <c r="V1761" s="3">
        <f t="shared" si="246"/>
        <v>10.854367118867263</v>
      </c>
      <c r="W1761" s="27">
        <f t="shared" si="250"/>
        <v>6.1000000000000004E-3</v>
      </c>
      <c r="X1761" s="27">
        <f t="shared" si="251"/>
        <v>9.2999999999999992E-3</v>
      </c>
      <c r="Y1761" s="3">
        <f>VLOOKUP(K1761,SSP!$B$2:$D$113,3,FALSE)</f>
        <v>0.31000000000000155</v>
      </c>
      <c r="Z1761" s="3">
        <f>EXP(Ferez!$B$8+Ferez!$B$9*LN(X1761)+Ferez!$B$10*LN(O1761)+Ferez!$B$11*LN(Y1761))</f>
        <v>8.1221637598737164</v>
      </c>
      <c r="AA1761" s="3">
        <f>EXP(Ferez!$C$8+Ferez!$C$9*LN(Z1761))</f>
        <v>3.5465589836968467</v>
      </c>
      <c r="AB1761" s="3">
        <f>Ferez!$D$8+Ferez!$D$9*Z1761+Ferez!$D$10*AA1761</f>
        <v>1.0768730485277236</v>
      </c>
      <c r="AC1761" s="3">
        <f t="shared" si="252"/>
        <v>12.745595792098285</v>
      </c>
      <c r="AD1761" s="3">
        <f>AC1761*Ferez!$D$19</f>
        <v>6.3727978960491427</v>
      </c>
      <c r="AE1761" s="3">
        <f>(AD1761/1000)*(10000/Ferez!$D$21)</f>
        <v>0.15931994740122857</v>
      </c>
      <c r="AF1761" s="3">
        <f t="shared" si="253"/>
        <v>9.1990368084014396</v>
      </c>
      <c r="AG1761" s="3">
        <f>AF1761*Ferez!$D$19</f>
        <v>4.5995184042007198</v>
      </c>
      <c r="AH1761" s="3">
        <f>(AG1761/1000)*(10000/Ferez!$D$21)</f>
        <v>0.11498796010501801</v>
      </c>
      <c r="AI1761" s="3">
        <f>AE1761*Ferez!$D$20</f>
        <v>0.58417314047117141</v>
      </c>
    </row>
    <row r="1762" spans="1:35" x14ac:dyDescent="0.25">
      <c r="A1762" s="4">
        <v>186</v>
      </c>
      <c r="B1762" s="19" t="s">
        <v>3521</v>
      </c>
      <c r="C1762" s="104">
        <v>5</v>
      </c>
      <c r="D1762" s="20" t="s">
        <v>494</v>
      </c>
      <c r="E1762" s="100">
        <v>42719</v>
      </c>
      <c r="F1762" s="100">
        <v>44127</v>
      </c>
      <c r="G1762" s="105">
        <v>3.9</v>
      </c>
      <c r="H1762" s="20" t="s">
        <v>505</v>
      </c>
      <c r="I1762" s="20" t="s">
        <v>506</v>
      </c>
      <c r="J1762" s="13">
        <v>3340</v>
      </c>
      <c r="K1762" t="s">
        <v>79</v>
      </c>
      <c r="L1762" t="s">
        <v>78</v>
      </c>
      <c r="M1762" s="20" t="str">
        <f t="shared" si="247"/>
        <v>S</v>
      </c>
      <c r="N1762" s="3">
        <v>5.6</v>
      </c>
      <c r="O1762" s="23">
        <f t="shared" si="248"/>
        <v>5.6</v>
      </c>
      <c r="P1762" s="3">
        <v>34</v>
      </c>
      <c r="Q1762" s="3">
        <f>VLOOKUP(J1762,Aux_H_adj!$X$2:$Y$922,2,FALSE)</f>
        <v>19.5</v>
      </c>
      <c r="R1762" s="3">
        <f>VLOOKUP(J1762,Aux_H_adj!$X$2:$Z$922,3,FALSE)</f>
        <v>34</v>
      </c>
      <c r="S1762" s="3">
        <f t="shared" si="245"/>
        <v>10.822536130248883</v>
      </c>
      <c r="T1762" s="3">
        <v>68.900000000000006</v>
      </c>
      <c r="U1762" s="23">
        <f t="shared" si="249"/>
        <v>41.45</v>
      </c>
      <c r="V1762" s="3">
        <f t="shared" si="246"/>
        <v>13.193944782318125</v>
      </c>
      <c r="W1762" s="27">
        <f t="shared" si="250"/>
        <v>9.1999999999999998E-3</v>
      </c>
      <c r="X1762" s="27">
        <f t="shared" si="251"/>
        <v>1.37E-2</v>
      </c>
      <c r="Y1762" s="3">
        <f>VLOOKUP(K1762,SSP!$B$2:$D$113,3,FALSE)</f>
        <v>0.31000000000000155</v>
      </c>
      <c r="Z1762" s="3">
        <f>EXP(Ferez!$B$8+Ferez!$B$9*LN(X1762)+Ferez!$B$10*LN(O1762)+Ferez!$B$11*LN(Y1762))</f>
        <v>11.514777266268144</v>
      </c>
      <c r="AA1762" s="3">
        <f>EXP(Ferez!$C$8+Ferez!$C$9*LN(Z1762))</f>
        <v>4.5949185697810524</v>
      </c>
      <c r="AB1762" s="3">
        <f>Ferez!$D$8+Ferez!$D$9*Z1762+Ferez!$D$10*AA1762</f>
        <v>1.403808872437122</v>
      </c>
      <c r="AC1762" s="3">
        <f t="shared" si="252"/>
        <v>17.51350470848632</v>
      </c>
      <c r="AD1762" s="3">
        <f>AC1762*Ferez!$D$19</f>
        <v>8.7567523542431598</v>
      </c>
      <c r="AE1762" s="3">
        <f>(AD1762/1000)*(10000/Ferez!$D$21)</f>
        <v>0.21891880885607901</v>
      </c>
      <c r="AF1762" s="3">
        <f t="shared" si="253"/>
        <v>12.918586138705265</v>
      </c>
      <c r="AG1762" s="3">
        <f>AF1762*Ferez!$D$19</f>
        <v>6.4592930693526327</v>
      </c>
      <c r="AH1762" s="3">
        <f>(AG1762/1000)*(10000/Ferez!$D$21)</f>
        <v>0.16148232673381582</v>
      </c>
      <c r="AI1762" s="3">
        <f>AE1762*Ferez!$D$20</f>
        <v>0.8027022991389563</v>
      </c>
    </row>
    <row r="1763" spans="1:35" x14ac:dyDescent="0.25">
      <c r="A1763" s="4">
        <v>187</v>
      </c>
      <c r="B1763" s="19" t="s">
        <v>3521</v>
      </c>
      <c r="C1763" s="104">
        <v>5</v>
      </c>
      <c r="D1763" s="20" t="s">
        <v>494</v>
      </c>
      <c r="E1763" s="100">
        <v>42719</v>
      </c>
      <c r="F1763" s="100">
        <v>44127</v>
      </c>
      <c r="G1763" s="105">
        <v>3.9</v>
      </c>
      <c r="H1763" s="20" t="s">
        <v>505</v>
      </c>
      <c r="I1763" s="20" t="s">
        <v>507</v>
      </c>
      <c r="J1763" s="13">
        <v>3340</v>
      </c>
      <c r="K1763" t="s">
        <v>79</v>
      </c>
      <c r="L1763" t="s">
        <v>78</v>
      </c>
      <c r="M1763" s="20" t="str">
        <f t="shared" si="247"/>
        <v>S</v>
      </c>
      <c r="N1763" s="3">
        <v>5.6</v>
      </c>
      <c r="O1763" s="23">
        <f t="shared" si="248"/>
        <v>5.52</v>
      </c>
      <c r="P1763" s="3">
        <v>19.5</v>
      </c>
      <c r="Q1763" s="3">
        <f>VLOOKUP(J1763,Aux_H_adj!$X$2:$Y$922,2,FALSE)</f>
        <v>19.5</v>
      </c>
      <c r="R1763" s="3">
        <f>VLOOKUP(J1763,Aux_H_adj!$X$2:$Z$922,3,FALSE)</f>
        <v>34</v>
      </c>
      <c r="S1763" s="3">
        <f t="shared" si="245"/>
        <v>6.2070427805839179</v>
      </c>
      <c r="T1763" s="3">
        <v>68.900000000000006</v>
      </c>
      <c r="U1763" s="23">
        <f t="shared" si="249"/>
        <v>23.77</v>
      </c>
      <c r="V1763" s="3">
        <f t="shared" si="246"/>
        <v>7.566225994588704</v>
      </c>
      <c r="W1763" s="27">
        <f t="shared" si="250"/>
        <v>3.0000000000000001E-3</v>
      </c>
      <c r="X1763" s="27">
        <f t="shared" si="251"/>
        <v>4.4999999999999997E-3</v>
      </c>
      <c r="Y1763" s="3">
        <f>VLOOKUP(K1763,SSP!$B$2:$D$113,3,FALSE)</f>
        <v>0.31000000000000155</v>
      </c>
      <c r="Z1763" s="3">
        <f>EXP(Ferez!$B$8+Ferez!$B$9*LN(X1763)+Ferez!$B$10*LN(O1763)+Ferez!$B$11*LN(Y1763))</f>
        <v>3.9660781218505252</v>
      </c>
      <c r="AA1763" s="3">
        <f>EXP(Ferez!$C$8+Ferez!$C$9*LN(Z1763))</f>
        <v>2.0836470353123016</v>
      </c>
      <c r="AB1763" s="3">
        <f>Ferez!$D$8+Ferez!$D$9*Z1763+Ferez!$D$10*AA1763</f>
        <v>0.69176522238420657</v>
      </c>
      <c r="AC1763" s="3">
        <f t="shared" si="252"/>
        <v>6.7414903795470336</v>
      </c>
      <c r="AD1763" s="3">
        <f>AC1763*Ferez!$D$19</f>
        <v>3.3707451897735168</v>
      </c>
      <c r="AE1763" s="3">
        <f>(AD1763/1000)*(10000/Ferez!$D$21)</f>
        <v>8.4268629744337922E-2</v>
      </c>
      <c r="AF1763" s="3">
        <f t="shared" si="253"/>
        <v>4.657843344234732</v>
      </c>
      <c r="AG1763" s="3">
        <f>AF1763*Ferez!$D$19</f>
        <v>2.328921672117366</v>
      </c>
      <c r="AH1763" s="3">
        <f>(AG1763/1000)*(10000/Ferez!$D$21)</f>
        <v>5.8223041802934146E-2</v>
      </c>
      <c r="AI1763" s="3">
        <f>AE1763*Ferez!$D$20</f>
        <v>0.30898497572923905</v>
      </c>
    </row>
    <row r="1764" spans="1:35" x14ac:dyDescent="0.25">
      <c r="A1764" s="4">
        <v>188</v>
      </c>
      <c r="B1764" s="19" t="s">
        <v>3521</v>
      </c>
      <c r="C1764" s="104">
        <v>5</v>
      </c>
      <c r="D1764" s="20" t="s">
        <v>494</v>
      </c>
      <c r="E1764" s="100">
        <v>42719</v>
      </c>
      <c r="F1764" s="100">
        <v>44127</v>
      </c>
      <c r="G1764" s="105">
        <v>3.9</v>
      </c>
      <c r="H1764" s="20" t="s">
        <v>508</v>
      </c>
      <c r="I1764" s="20" t="s">
        <v>509</v>
      </c>
      <c r="J1764" s="13">
        <v>3341</v>
      </c>
      <c r="K1764" t="s">
        <v>79</v>
      </c>
      <c r="L1764" t="s">
        <v>78</v>
      </c>
      <c r="M1764" s="20" t="str">
        <f t="shared" si="247"/>
        <v>S</v>
      </c>
      <c r="N1764" s="3">
        <v>6</v>
      </c>
      <c r="O1764" s="23">
        <f t="shared" si="248"/>
        <v>6</v>
      </c>
      <c r="P1764" s="3">
        <v>38.4</v>
      </c>
      <c r="Q1764" s="3">
        <f>VLOOKUP(J1764,Aux_H_adj!$X$2:$Y$922,2,FALSE)</f>
        <v>11.2</v>
      </c>
      <c r="R1764" s="3">
        <f>VLOOKUP(J1764,Aux_H_adj!$X$2:$Z$922,3,FALSE)</f>
        <v>38.4</v>
      </c>
      <c r="S1764" s="3">
        <f t="shared" si="245"/>
        <v>12.223099629457561</v>
      </c>
      <c r="T1764" s="3">
        <v>65</v>
      </c>
      <c r="U1764" s="23">
        <f t="shared" si="249"/>
        <v>46.81</v>
      </c>
      <c r="V1764" s="3">
        <f t="shared" si="246"/>
        <v>14.900085772263242</v>
      </c>
      <c r="W1764" s="27">
        <f t="shared" si="250"/>
        <v>1.17E-2</v>
      </c>
      <c r="X1764" s="27">
        <f t="shared" si="251"/>
        <v>1.7399999999999999E-2</v>
      </c>
      <c r="Y1764" s="3">
        <f>VLOOKUP(K1764,SSP!$B$2:$D$113,3,FALSE)</f>
        <v>0.31000000000000155</v>
      </c>
      <c r="Z1764" s="3">
        <f>EXP(Ferez!$B$8+Ferez!$B$9*LN(X1764)+Ferez!$B$10*LN(O1764)+Ferez!$B$11*LN(Y1764))</f>
        <v>15.423259154224771</v>
      </c>
      <c r="AA1764" s="3">
        <f>EXP(Ferez!$C$8+Ferez!$C$9*LN(Z1764))</f>
        <v>5.7075418884397839</v>
      </c>
      <c r="AB1764" s="3">
        <f>Ferez!$D$8+Ferez!$D$9*Z1764+Ferez!$D$10*AA1764</f>
        <v>1.7886608469399108</v>
      </c>
      <c r="AC1764" s="3">
        <f t="shared" si="252"/>
        <v>22.919461889604467</v>
      </c>
      <c r="AD1764" s="3">
        <f>AC1764*Ferez!$D$19</f>
        <v>11.459730944802233</v>
      </c>
      <c r="AE1764" s="3">
        <f>(AD1764/1000)*(10000/Ferez!$D$21)</f>
        <v>0.28649327362005583</v>
      </c>
      <c r="AF1764" s="3">
        <f t="shared" si="253"/>
        <v>17.211920001164682</v>
      </c>
      <c r="AG1764" s="3">
        <f>AF1764*Ferez!$D$19</f>
        <v>8.6059600005823409</v>
      </c>
      <c r="AH1764" s="3">
        <f>(AG1764/1000)*(10000/Ferez!$D$21)</f>
        <v>0.21514900001455853</v>
      </c>
      <c r="AI1764" s="3">
        <f>AE1764*Ferez!$D$20</f>
        <v>1.0504753366068713</v>
      </c>
    </row>
    <row r="1765" spans="1:35" x14ac:dyDescent="0.25">
      <c r="A1765" s="4">
        <v>189</v>
      </c>
      <c r="B1765" s="19" t="s">
        <v>3521</v>
      </c>
      <c r="C1765" s="104">
        <v>5</v>
      </c>
      <c r="D1765" s="20" t="s">
        <v>494</v>
      </c>
      <c r="E1765" s="100">
        <v>42719</v>
      </c>
      <c r="F1765" s="100">
        <v>44127</v>
      </c>
      <c r="G1765" s="105">
        <v>3.9</v>
      </c>
      <c r="H1765" s="20" t="s">
        <v>508</v>
      </c>
      <c r="I1765" s="20" t="s">
        <v>510</v>
      </c>
      <c r="J1765" s="13">
        <v>3341</v>
      </c>
      <c r="K1765" t="s">
        <v>79</v>
      </c>
      <c r="L1765" t="s">
        <v>78</v>
      </c>
      <c r="M1765" s="20" t="str">
        <f t="shared" si="247"/>
        <v>S</v>
      </c>
      <c r="N1765" s="3">
        <v>6</v>
      </c>
      <c r="O1765" s="23">
        <f t="shared" si="248"/>
        <v>3.88</v>
      </c>
      <c r="P1765" s="3">
        <v>11.5</v>
      </c>
      <c r="Q1765" s="3">
        <f>VLOOKUP(J1765,Aux_H_adj!$X$2:$Y$922,2,FALSE)</f>
        <v>11.2</v>
      </c>
      <c r="R1765" s="3">
        <f>VLOOKUP(J1765,Aux_H_adj!$X$2:$Z$922,3,FALSE)</f>
        <v>38.4</v>
      </c>
      <c r="S1765" s="3">
        <f t="shared" si="245"/>
        <v>3.6605636911135928</v>
      </c>
      <c r="T1765" s="3">
        <v>65</v>
      </c>
      <c r="U1765" s="23">
        <f t="shared" si="249"/>
        <v>14.02</v>
      </c>
      <c r="V1765" s="3">
        <f t="shared" si="246"/>
        <v>4.4627046042967455</v>
      </c>
      <c r="W1765" s="27">
        <f t="shared" si="250"/>
        <v>1.1000000000000001E-3</v>
      </c>
      <c r="X1765" s="27">
        <f t="shared" si="251"/>
        <v>1.6000000000000001E-3</v>
      </c>
      <c r="Y1765" s="3">
        <f>VLOOKUP(K1765,SSP!$B$2:$D$113,3,FALSE)</f>
        <v>0.31000000000000155</v>
      </c>
      <c r="Z1765" s="3">
        <f>EXP(Ferez!$B$8+Ferez!$B$9*LN(X1765)+Ferez!$B$10*LN(O1765)+Ferez!$B$11*LN(Y1765))</f>
        <v>1.0636228095240028</v>
      </c>
      <c r="AA1765" s="3">
        <f>EXP(Ferez!$C$8+Ferez!$C$9*LN(Z1765))</f>
        <v>0.78475424200549326</v>
      </c>
      <c r="AB1765" s="3">
        <f>Ferez!$D$8+Ferez!$D$9*Z1765+Ferez!$D$10*AA1765</f>
        <v>0.44672473105383398</v>
      </c>
      <c r="AC1765" s="3">
        <f t="shared" si="252"/>
        <v>2.29510178258333</v>
      </c>
      <c r="AD1765" s="3">
        <f>AC1765*Ferez!$D$19</f>
        <v>1.147550891291665</v>
      </c>
      <c r="AE1765" s="3">
        <f>(AD1765/1000)*(10000/Ferez!$D$21)</f>
        <v>2.8688772282291625E-2</v>
      </c>
      <c r="AF1765" s="3">
        <f t="shared" si="253"/>
        <v>1.5103475405778368</v>
      </c>
      <c r="AG1765" s="3">
        <f>AF1765*Ferez!$D$19</f>
        <v>0.75517377028891841</v>
      </c>
      <c r="AH1765" s="3">
        <f>(AG1765/1000)*(10000/Ferez!$D$21)</f>
        <v>1.8879344257222961E-2</v>
      </c>
      <c r="AI1765" s="3">
        <f>AE1765*Ferez!$D$20</f>
        <v>0.10519216503506928</v>
      </c>
    </row>
    <row r="1766" spans="1:35" x14ac:dyDescent="0.25">
      <c r="A1766" s="4">
        <v>190</v>
      </c>
      <c r="B1766" s="19" t="s">
        <v>3521</v>
      </c>
      <c r="C1766" s="104">
        <v>5</v>
      </c>
      <c r="D1766" s="20" t="s">
        <v>494</v>
      </c>
      <c r="E1766" s="100">
        <v>42719</v>
      </c>
      <c r="F1766" s="100">
        <v>44127</v>
      </c>
      <c r="G1766" s="105">
        <v>3.9</v>
      </c>
      <c r="H1766" s="20" t="s">
        <v>508</v>
      </c>
      <c r="I1766" s="20" t="s">
        <v>511</v>
      </c>
      <c r="J1766" s="13">
        <v>3341</v>
      </c>
      <c r="K1766" t="s">
        <v>79</v>
      </c>
      <c r="L1766" t="s">
        <v>78</v>
      </c>
      <c r="M1766" s="20" t="str">
        <f t="shared" si="247"/>
        <v>S</v>
      </c>
      <c r="N1766" s="3">
        <v>6</v>
      </c>
      <c r="O1766" s="23">
        <f t="shared" si="248"/>
        <v>3.79</v>
      </c>
      <c r="P1766" s="3">
        <v>11.2</v>
      </c>
      <c r="Q1766" s="3">
        <f>VLOOKUP(J1766,Aux_H_adj!$X$2:$Y$922,2,FALSE)</f>
        <v>11.2</v>
      </c>
      <c r="R1766" s="3">
        <f>VLOOKUP(J1766,Aux_H_adj!$X$2:$Z$922,3,FALSE)</f>
        <v>38.4</v>
      </c>
      <c r="S1766" s="3">
        <f t="shared" si="245"/>
        <v>3.5650707252584555</v>
      </c>
      <c r="T1766" s="3">
        <v>65</v>
      </c>
      <c r="U1766" s="23">
        <f t="shared" si="249"/>
        <v>13.65</v>
      </c>
      <c r="V1766" s="3">
        <f t="shared" si="246"/>
        <v>4.344929946408743</v>
      </c>
      <c r="W1766" s="27">
        <f t="shared" si="250"/>
        <v>1E-3</v>
      </c>
      <c r="X1766" s="27">
        <f t="shared" si="251"/>
        <v>1.5E-3</v>
      </c>
      <c r="Y1766" s="3">
        <f>VLOOKUP(K1766,SSP!$B$2:$D$113,3,FALSE)</f>
        <v>0.31000000000000155</v>
      </c>
      <c r="Z1766" s="3">
        <f>EXP(Ferez!$B$8+Ferez!$B$9*LN(X1766)+Ferez!$B$10*LN(O1766)+Ferez!$B$11*LN(Y1766))</f>
        <v>0.97836832129065066</v>
      </c>
      <c r="AA1766" s="3">
        <f>EXP(Ferez!$C$8+Ferez!$C$9*LN(Z1766))</f>
        <v>0.73758333816618094</v>
      </c>
      <c r="AB1766" s="3">
        <f>Ferez!$D$8+Ferez!$D$9*Z1766+Ferez!$D$10*AA1766</f>
        <v>0.44030465178527484</v>
      </c>
      <c r="AC1766" s="3">
        <f t="shared" si="252"/>
        <v>2.1562563112421063</v>
      </c>
      <c r="AD1766" s="3">
        <f>AC1766*Ferez!$D$19</f>
        <v>1.0781281556210531</v>
      </c>
      <c r="AE1766" s="3">
        <f>(AD1766/1000)*(10000/Ferez!$D$21)</f>
        <v>2.6953203890526328E-2</v>
      </c>
      <c r="AF1766" s="3">
        <f t="shared" si="253"/>
        <v>1.4186729730759255</v>
      </c>
      <c r="AG1766" s="3">
        <f>AF1766*Ferez!$D$19</f>
        <v>0.70933648653796277</v>
      </c>
      <c r="AH1766" s="3">
        <f>(AG1766/1000)*(10000/Ferez!$D$21)</f>
        <v>1.7733412163449071E-2</v>
      </c>
      <c r="AI1766" s="3">
        <f>AE1766*Ferez!$D$20</f>
        <v>9.8828414265263204E-2</v>
      </c>
    </row>
    <row r="1767" spans="1:35" x14ac:dyDescent="0.25">
      <c r="A1767" s="4">
        <v>191</v>
      </c>
      <c r="B1767" s="19" t="s">
        <v>3521</v>
      </c>
      <c r="C1767" s="104">
        <v>5</v>
      </c>
      <c r="D1767" s="20" t="s">
        <v>494</v>
      </c>
      <c r="E1767" s="100">
        <v>42719</v>
      </c>
      <c r="F1767" s="100">
        <v>44127</v>
      </c>
      <c r="G1767" s="105">
        <v>3.9</v>
      </c>
      <c r="H1767" s="20" t="s">
        <v>512</v>
      </c>
      <c r="I1767" s="20" t="s">
        <v>513</v>
      </c>
      <c r="J1767" s="13">
        <v>3342</v>
      </c>
      <c r="K1767" t="s">
        <v>173</v>
      </c>
      <c r="L1767" t="s">
        <v>172</v>
      </c>
      <c r="M1767" s="20" t="str">
        <f t="shared" si="247"/>
        <v>S</v>
      </c>
      <c r="N1767" s="3">
        <v>5</v>
      </c>
      <c r="O1767" s="23">
        <f t="shared" si="248"/>
        <v>4.5999999999999996</v>
      </c>
      <c r="P1767" s="3">
        <v>14.5</v>
      </c>
      <c r="Q1767" s="3">
        <f>VLOOKUP(J1767,Aux_H_adj!$X$2:$Y$922,2,FALSE)</f>
        <v>14.4</v>
      </c>
      <c r="R1767" s="3">
        <f>VLOOKUP(J1767,Aux_H_adj!$X$2:$Z$922,3,FALSE)</f>
        <v>19.8</v>
      </c>
      <c r="S1767" s="3">
        <f t="shared" si="245"/>
        <v>4.6154933496649653</v>
      </c>
      <c r="T1767" s="3">
        <v>69.599999999999994</v>
      </c>
      <c r="U1767" s="23">
        <f t="shared" si="249"/>
        <v>17.68</v>
      </c>
      <c r="V1767" s="3">
        <f t="shared" si="246"/>
        <v>5.6277187877294192</v>
      </c>
      <c r="W1767" s="27">
        <f t="shared" si="250"/>
        <v>1.6999999999999999E-3</v>
      </c>
      <c r="X1767" s="27">
        <f t="shared" si="251"/>
        <v>2.5000000000000001E-3</v>
      </c>
      <c r="Y1767" s="3">
        <f>VLOOKUP(K1767,SSP!$B$2:$D$113,3,FALSE)</f>
        <v>0.47999999999999932</v>
      </c>
      <c r="Z1767" s="3">
        <f>EXP(Ferez!$B$8+Ferez!$B$9*LN(X1767)+Ferez!$B$10*LN(O1767)+Ferez!$B$11*LN(Y1767))</f>
        <v>2.9861418843595091</v>
      </c>
      <c r="AA1767" s="3">
        <f>EXP(Ferez!$C$8+Ferez!$C$9*LN(Z1767))</f>
        <v>1.6880128078034127</v>
      </c>
      <c r="AB1767" s="3">
        <f>Ferez!$D$8+Ferez!$D$9*Z1767+Ferez!$D$10*AA1767</f>
        <v>0.60533484890625289</v>
      </c>
      <c r="AC1767" s="3">
        <f t="shared" si="252"/>
        <v>5.2794895410691751</v>
      </c>
      <c r="AD1767" s="3">
        <f>AC1767*Ferez!$D$19</f>
        <v>2.6397447705345876</v>
      </c>
      <c r="AE1767" s="3">
        <f>(AD1767/1000)*(10000/Ferez!$D$21)</f>
        <v>6.5993619263364681E-2</v>
      </c>
      <c r="AF1767" s="3">
        <f t="shared" si="253"/>
        <v>3.591476733265762</v>
      </c>
      <c r="AG1767" s="3">
        <f>AF1767*Ferez!$D$19</f>
        <v>1.795738366632881</v>
      </c>
      <c r="AH1767" s="3">
        <f>(AG1767/1000)*(10000/Ferez!$D$21)</f>
        <v>4.4893459165822026E-2</v>
      </c>
      <c r="AI1767" s="3">
        <f>AE1767*Ferez!$D$20</f>
        <v>0.24197660396567047</v>
      </c>
    </row>
    <row r="1768" spans="1:35" x14ac:dyDescent="0.25">
      <c r="A1768" s="4">
        <v>192</v>
      </c>
      <c r="B1768" s="19" t="s">
        <v>3521</v>
      </c>
      <c r="C1768" s="104">
        <v>5</v>
      </c>
      <c r="D1768" s="20" t="s">
        <v>494</v>
      </c>
      <c r="E1768" s="100">
        <v>42719</v>
      </c>
      <c r="F1768" s="100">
        <v>44127</v>
      </c>
      <c r="G1768" s="105">
        <v>3.9</v>
      </c>
      <c r="H1768" s="20" t="s">
        <v>512</v>
      </c>
      <c r="I1768" s="20" t="s">
        <v>514</v>
      </c>
      <c r="J1768" s="13">
        <v>3342</v>
      </c>
      <c r="K1768" t="s">
        <v>173</v>
      </c>
      <c r="L1768" t="s">
        <v>172</v>
      </c>
      <c r="M1768" s="20" t="str">
        <f t="shared" si="247"/>
        <v>S</v>
      </c>
      <c r="N1768" s="3">
        <v>5</v>
      </c>
      <c r="O1768" s="23">
        <f t="shared" si="248"/>
        <v>5</v>
      </c>
      <c r="P1768" s="3">
        <v>17</v>
      </c>
      <c r="Q1768" s="3">
        <f>VLOOKUP(J1768,Aux_H_adj!$X$2:$Y$922,2,FALSE)</f>
        <v>14.4</v>
      </c>
      <c r="R1768" s="3">
        <f>VLOOKUP(J1768,Aux_H_adj!$X$2:$Z$922,3,FALSE)</f>
        <v>19.8</v>
      </c>
      <c r="S1768" s="3">
        <f t="shared" si="245"/>
        <v>5.4112680651244416</v>
      </c>
      <c r="T1768" s="3">
        <v>69.599999999999994</v>
      </c>
      <c r="U1768" s="23">
        <f t="shared" si="249"/>
        <v>20.72</v>
      </c>
      <c r="V1768" s="3">
        <f t="shared" si="246"/>
        <v>6.5953808417281428</v>
      </c>
      <c r="W1768" s="27">
        <f t="shared" si="250"/>
        <v>2.3E-3</v>
      </c>
      <c r="X1768" s="27">
        <f t="shared" si="251"/>
        <v>3.3999999999999998E-3</v>
      </c>
      <c r="Y1768" s="3">
        <f>VLOOKUP(K1768,SSP!$B$2:$D$113,3,FALSE)</f>
        <v>0.47999999999999932</v>
      </c>
      <c r="Z1768" s="3">
        <f>EXP(Ferez!$B$8+Ferez!$B$9*LN(X1768)+Ferez!$B$10*LN(O1768)+Ferez!$B$11*LN(Y1768))</f>
        <v>4.3262699279538701</v>
      </c>
      <c r="AA1768" s="3">
        <f>EXP(Ferez!$C$8+Ferez!$C$9*LN(Z1768))</f>
        <v>2.2224666990387507</v>
      </c>
      <c r="AB1768" s="3">
        <f>Ferez!$D$8+Ferez!$D$9*Z1768+Ferez!$D$10*AA1768</f>
        <v>0.72410338504648453</v>
      </c>
      <c r="AC1768" s="3">
        <f t="shared" si="252"/>
        <v>7.2728400120391061</v>
      </c>
      <c r="AD1768" s="3">
        <f>AC1768*Ferez!$D$19</f>
        <v>3.6364200060195531</v>
      </c>
      <c r="AE1768" s="3">
        <f>(AD1768/1000)*(10000/Ferez!$D$21)</f>
        <v>9.0910500150488821E-2</v>
      </c>
      <c r="AF1768" s="3">
        <f t="shared" si="253"/>
        <v>5.050373313000355</v>
      </c>
      <c r="AG1768" s="3">
        <f>AF1768*Ferez!$D$19</f>
        <v>2.5251866565001775</v>
      </c>
      <c r="AH1768" s="3">
        <f>(AG1768/1000)*(10000/Ferez!$D$21)</f>
        <v>6.3129666412504434E-2</v>
      </c>
      <c r="AI1768" s="3">
        <f>AE1768*Ferez!$D$20</f>
        <v>0.33333850055179232</v>
      </c>
    </row>
    <row r="1769" spans="1:35" x14ac:dyDescent="0.25">
      <c r="A1769" s="4">
        <v>193</v>
      </c>
      <c r="B1769" s="19" t="s">
        <v>3521</v>
      </c>
      <c r="C1769" s="104">
        <v>5</v>
      </c>
      <c r="D1769" s="20" t="s">
        <v>494</v>
      </c>
      <c r="E1769" s="100">
        <v>42719</v>
      </c>
      <c r="F1769" s="100">
        <v>44127</v>
      </c>
      <c r="G1769" s="105">
        <v>3.9</v>
      </c>
      <c r="H1769" s="20" t="s">
        <v>512</v>
      </c>
      <c r="I1769" s="20" t="s">
        <v>515</v>
      </c>
      <c r="J1769" s="13">
        <v>3342</v>
      </c>
      <c r="K1769" t="s">
        <v>173</v>
      </c>
      <c r="L1769" t="s">
        <v>172</v>
      </c>
      <c r="M1769" s="20" t="str">
        <f t="shared" si="247"/>
        <v>S</v>
      </c>
      <c r="N1769" s="3">
        <v>5</v>
      </c>
      <c r="O1769" s="23">
        <f t="shared" si="248"/>
        <v>4.58</v>
      </c>
      <c r="P1769" s="3">
        <v>14.4</v>
      </c>
      <c r="Q1769" s="3">
        <f>VLOOKUP(J1769,Aux_H_adj!$X$2:$Y$922,2,FALSE)</f>
        <v>14.4</v>
      </c>
      <c r="R1769" s="3">
        <f>VLOOKUP(J1769,Aux_H_adj!$X$2:$Z$922,3,FALSE)</f>
        <v>19.8</v>
      </c>
      <c r="S1769" s="3">
        <f t="shared" si="245"/>
        <v>4.5836623610465859</v>
      </c>
      <c r="T1769" s="3">
        <v>69.599999999999994</v>
      </c>
      <c r="U1769" s="23">
        <f t="shared" si="249"/>
        <v>17.559999999999999</v>
      </c>
      <c r="V1769" s="3">
        <f t="shared" si="246"/>
        <v>5.5895216013873643</v>
      </c>
      <c r="W1769" s="27">
        <f t="shared" si="250"/>
        <v>1.6999999999999999E-3</v>
      </c>
      <c r="X1769" s="27">
        <f t="shared" si="251"/>
        <v>2.5000000000000001E-3</v>
      </c>
      <c r="Y1769" s="3">
        <f>VLOOKUP(K1769,SSP!$B$2:$D$113,3,FALSE)</f>
        <v>0.47999999999999932</v>
      </c>
      <c r="Z1769" s="3">
        <f>EXP(Ferez!$B$8+Ferez!$B$9*LN(X1769)+Ferez!$B$10*LN(O1769)+Ferez!$B$11*LN(Y1769))</f>
        <v>2.9736578552944533</v>
      </c>
      <c r="AA1769" s="3">
        <f>EXP(Ferez!$C$8+Ferez!$C$9*LN(Z1769))</f>
        <v>1.6827738969570141</v>
      </c>
      <c r="AB1769" s="3">
        <f>Ferez!$D$8+Ferez!$D$9*Z1769+Ferez!$D$10*AA1769</f>
        <v>0.6042508873841369</v>
      </c>
      <c r="AC1769" s="3">
        <f t="shared" si="252"/>
        <v>5.260682639635605</v>
      </c>
      <c r="AD1769" s="3">
        <f>AC1769*Ferez!$D$19</f>
        <v>2.6303413198178025</v>
      </c>
      <c r="AE1769" s="3">
        <f>(AD1769/1000)*(10000/Ferez!$D$21)</f>
        <v>6.5758532995445068E-2</v>
      </c>
      <c r="AF1769" s="3">
        <f t="shared" si="253"/>
        <v>3.57790874267859</v>
      </c>
      <c r="AG1769" s="3">
        <f>AF1769*Ferez!$D$19</f>
        <v>1.788954371339295</v>
      </c>
      <c r="AH1769" s="3">
        <f>(AG1769/1000)*(10000/Ferez!$D$21)</f>
        <v>4.4723859283482374E-2</v>
      </c>
      <c r="AI1769" s="3">
        <f>AE1769*Ferez!$D$20</f>
        <v>0.24111462098329858</v>
      </c>
    </row>
    <row r="1770" spans="1:35" x14ac:dyDescent="0.25">
      <c r="A1770" s="4">
        <v>194</v>
      </c>
      <c r="B1770" s="19" t="s">
        <v>3521</v>
      </c>
      <c r="C1770" s="104">
        <v>5</v>
      </c>
      <c r="D1770" s="20" t="s">
        <v>494</v>
      </c>
      <c r="E1770" s="100">
        <v>42719</v>
      </c>
      <c r="F1770" s="100">
        <v>44127</v>
      </c>
      <c r="G1770" s="105">
        <v>3.9</v>
      </c>
      <c r="H1770" s="20" t="s">
        <v>512</v>
      </c>
      <c r="I1770" s="20" t="s">
        <v>516</v>
      </c>
      <c r="J1770" s="13">
        <v>3342</v>
      </c>
      <c r="K1770" t="s">
        <v>173</v>
      </c>
      <c r="L1770" t="s">
        <v>172</v>
      </c>
      <c r="M1770" s="20" t="str">
        <f t="shared" si="247"/>
        <v>S</v>
      </c>
      <c r="N1770" s="3">
        <v>5</v>
      </c>
      <c r="O1770" s="23">
        <f t="shared" si="248"/>
        <v>5</v>
      </c>
      <c r="P1770" s="3">
        <v>19.8</v>
      </c>
      <c r="Q1770" s="3">
        <f>VLOOKUP(J1770,Aux_H_adj!$X$2:$Y$922,2,FALSE)</f>
        <v>14.4</v>
      </c>
      <c r="R1770" s="3">
        <f>VLOOKUP(J1770,Aux_H_adj!$X$2:$Z$922,3,FALSE)</f>
        <v>19.8</v>
      </c>
      <c r="S1770" s="3">
        <f t="shared" si="245"/>
        <v>6.3025357464390561</v>
      </c>
      <c r="T1770" s="3">
        <v>69.599999999999994</v>
      </c>
      <c r="U1770" s="23">
        <f t="shared" si="249"/>
        <v>24.14</v>
      </c>
      <c r="V1770" s="3">
        <f t="shared" si="246"/>
        <v>7.6840006524767075</v>
      </c>
      <c r="W1770" s="27">
        <f t="shared" si="250"/>
        <v>3.0999999999999999E-3</v>
      </c>
      <c r="X1770" s="27">
        <f t="shared" si="251"/>
        <v>4.5999999999999999E-3</v>
      </c>
      <c r="Y1770" s="3">
        <f>VLOOKUP(K1770,SSP!$B$2:$D$113,3,FALSE)</f>
        <v>0.47999999999999932</v>
      </c>
      <c r="Z1770" s="3">
        <f>EXP(Ferez!$B$8+Ferez!$B$9*LN(X1770)+Ferez!$B$10*LN(O1770)+Ferez!$B$11*LN(Y1770))</f>
        <v>5.7565768968821285</v>
      </c>
      <c r="AA1770" s="3">
        <f>EXP(Ferez!$C$8+Ferez!$C$9*LN(Z1770))</f>
        <v>2.7471170123483506</v>
      </c>
      <c r="AB1770" s="3">
        <f>Ferez!$D$8+Ferez!$D$9*Z1770+Ferez!$D$10*AA1770</f>
        <v>0.85481009528079577</v>
      </c>
      <c r="AC1770" s="3">
        <f t="shared" si="252"/>
        <v>9.3585040045112748</v>
      </c>
      <c r="AD1770" s="3">
        <f>AC1770*Ferez!$D$19</f>
        <v>4.6792520022556374</v>
      </c>
      <c r="AE1770" s="3">
        <f>(AD1770/1000)*(10000/Ferez!$D$21)</f>
        <v>0.11698130005639094</v>
      </c>
      <c r="AF1770" s="3">
        <f t="shared" si="253"/>
        <v>6.6113869921629238</v>
      </c>
      <c r="AG1770" s="3">
        <f>AF1770*Ferez!$D$19</f>
        <v>3.3056934960814619</v>
      </c>
      <c r="AH1770" s="3">
        <f>(AG1770/1000)*(10000/Ferez!$D$21)</f>
        <v>8.2642337402036553E-2</v>
      </c>
      <c r="AI1770" s="3">
        <f>AE1770*Ferez!$D$20</f>
        <v>0.4289314335401001</v>
      </c>
    </row>
    <row r="1771" spans="1:35" x14ac:dyDescent="0.25">
      <c r="A1771" s="4">
        <v>195</v>
      </c>
      <c r="B1771" s="19" t="s">
        <v>3521</v>
      </c>
      <c r="C1771" s="104">
        <v>5</v>
      </c>
      <c r="D1771" s="20" t="s">
        <v>494</v>
      </c>
      <c r="E1771" s="100">
        <v>42719</v>
      </c>
      <c r="F1771" s="100">
        <v>44127</v>
      </c>
      <c r="G1771" s="105">
        <v>3.9</v>
      </c>
      <c r="H1771" s="20" t="s">
        <v>517</v>
      </c>
      <c r="I1771" s="20" t="s">
        <v>518</v>
      </c>
      <c r="J1771" s="13">
        <v>3343</v>
      </c>
      <c r="K1771" t="s">
        <v>79</v>
      </c>
      <c r="L1771" t="s">
        <v>78</v>
      </c>
      <c r="M1771" s="20" t="str">
        <f t="shared" si="247"/>
        <v>S</v>
      </c>
      <c r="N1771" s="3">
        <v>6.2</v>
      </c>
      <c r="O1771" s="23">
        <f t="shared" si="248"/>
        <v>6.17</v>
      </c>
      <c r="P1771" s="3">
        <v>24</v>
      </c>
      <c r="Q1771" s="3">
        <f>VLOOKUP(J1771,Aux_H_adj!$X$2:$Y$922,2,FALSE)</f>
        <v>16</v>
      </c>
      <c r="R1771" s="3">
        <f>VLOOKUP(J1771,Aux_H_adj!$X$2:$Z$922,3,FALSE)</f>
        <v>31.6</v>
      </c>
      <c r="S1771" s="3">
        <f t="shared" si="245"/>
        <v>7.6394372684109761</v>
      </c>
      <c r="T1771" s="3">
        <v>68.400000000000006</v>
      </c>
      <c r="U1771" s="23">
        <f t="shared" si="249"/>
        <v>29.26</v>
      </c>
      <c r="V1771" s="3">
        <f t="shared" si="246"/>
        <v>9.3137472697377159</v>
      </c>
      <c r="W1771" s="27">
        <f t="shared" si="250"/>
        <v>4.5999999999999999E-3</v>
      </c>
      <c r="X1771" s="27">
        <f t="shared" si="251"/>
        <v>6.7999999999999996E-3</v>
      </c>
      <c r="Y1771" s="3">
        <f>VLOOKUP(K1771,SSP!$B$2:$D$113,3,FALSE)</f>
        <v>0.31000000000000155</v>
      </c>
      <c r="Z1771" s="3">
        <f>EXP(Ferez!$B$8+Ferez!$B$9*LN(X1771)+Ferez!$B$10*LN(O1771)+Ferez!$B$11*LN(Y1771))</f>
        <v>6.5203200750838821</v>
      </c>
      <c r="AA1771" s="3">
        <f>EXP(Ferez!$C$8+Ferez!$C$9*LN(Z1771))</f>
        <v>3.0131527747929305</v>
      </c>
      <c r="AB1771" s="3">
        <f>Ferez!$D$8+Ferez!$D$9*Z1771+Ferez!$D$10*AA1771</f>
        <v>0.92582054019342186</v>
      </c>
      <c r="AC1771" s="3">
        <f t="shared" si="252"/>
        <v>10.459293390070235</v>
      </c>
      <c r="AD1771" s="3">
        <f>AC1771*Ferez!$D$19</f>
        <v>5.2296466950351173</v>
      </c>
      <c r="AE1771" s="3">
        <f>(AD1771/1000)*(10000/Ferez!$D$21)</f>
        <v>0.13074116737587793</v>
      </c>
      <c r="AF1771" s="3">
        <f t="shared" si="253"/>
        <v>7.4461406152773044</v>
      </c>
      <c r="AG1771" s="3">
        <f>AF1771*Ferez!$D$19</f>
        <v>3.7230703076386522</v>
      </c>
      <c r="AH1771" s="3">
        <f>(AG1771/1000)*(10000/Ferez!$D$21)</f>
        <v>9.3076757690966308E-2</v>
      </c>
      <c r="AI1771" s="3">
        <f>AE1771*Ferez!$D$20</f>
        <v>0.47938428037821906</v>
      </c>
    </row>
    <row r="1772" spans="1:35" x14ac:dyDescent="0.25">
      <c r="A1772" s="4">
        <v>196</v>
      </c>
      <c r="B1772" s="19" t="s">
        <v>3521</v>
      </c>
      <c r="C1772" s="104">
        <v>5</v>
      </c>
      <c r="D1772" s="20" t="s">
        <v>494</v>
      </c>
      <c r="E1772" s="100">
        <v>42719</v>
      </c>
      <c r="F1772" s="100">
        <v>44127</v>
      </c>
      <c r="G1772" s="105">
        <v>3.9</v>
      </c>
      <c r="H1772" s="20" t="s">
        <v>517</v>
      </c>
      <c r="I1772" s="20" t="s">
        <v>519</v>
      </c>
      <c r="J1772" s="13">
        <v>3343</v>
      </c>
      <c r="K1772" t="s">
        <v>79</v>
      </c>
      <c r="L1772" t="s">
        <v>78</v>
      </c>
      <c r="M1772" s="20" t="str">
        <f t="shared" si="247"/>
        <v>S</v>
      </c>
      <c r="N1772" s="3">
        <v>6.2</v>
      </c>
      <c r="O1772" s="23">
        <f t="shared" si="248"/>
        <v>6.2</v>
      </c>
      <c r="P1772" s="3">
        <v>31.6</v>
      </c>
      <c r="Q1772" s="3">
        <f>VLOOKUP(J1772,Aux_H_adj!$X$2:$Y$922,2,FALSE)</f>
        <v>16</v>
      </c>
      <c r="R1772" s="3">
        <f>VLOOKUP(J1772,Aux_H_adj!$X$2:$Z$922,3,FALSE)</f>
        <v>31.6</v>
      </c>
      <c r="S1772" s="3">
        <f t="shared" si="245"/>
        <v>10.058592403407786</v>
      </c>
      <c r="T1772" s="3">
        <v>68.400000000000006</v>
      </c>
      <c r="U1772" s="23">
        <f t="shared" si="249"/>
        <v>38.520000000000003</v>
      </c>
      <c r="V1772" s="3">
        <f t="shared" si="246"/>
        <v>12.261296815799618</v>
      </c>
      <c r="W1772" s="27">
        <f t="shared" si="250"/>
        <v>7.9000000000000008E-3</v>
      </c>
      <c r="X1772" s="27">
        <f t="shared" si="251"/>
        <v>1.18E-2</v>
      </c>
      <c r="Y1772" s="3">
        <f>VLOOKUP(K1772,SSP!$B$2:$D$113,3,FALSE)</f>
        <v>0.31000000000000155</v>
      </c>
      <c r="Z1772" s="3">
        <f>EXP(Ferez!$B$8+Ferez!$B$9*LN(X1772)+Ferez!$B$10*LN(O1772)+Ferez!$B$11*LN(Y1772))</f>
        <v>11.027764632922956</v>
      </c>
      <c r="AA1772" s="3">
        <f>EXP(Ferez!$C$8+Ferez!$C$9*LN(Z1772))</f>
        <v>4.4499229036414301</v>
      </c>
      <c r="AB1772" s="3">
        <f>Ferez!$D$8+Ferez!$D$9*Z1772+Ferez!$D$10*AA1772</f>
        <v>1.3564029747438888</v>
      </c>
      <c r="AC1772" s="3">
        <f t="shared" si="252"/>
        <v>16.834090511308275</v>
      </c>
      <c r="AD1772" s="3">
        <f>AC1772*Ferez!$D$19</f>
        <v>8.4170452556541377</v>
      </c>
      <c r="AE1772" s="3">
        <f>(AD1772/1000)*(10000/Ferez!$D$21)</f>
        <v>0.21042613139135347</v>
      </c>
      <c r="AF1772" s="3">
        <f t="shared" si="253"/>
        <v>12.384167607666845</v>
      </c>
      <c r="AG1772" s="3">
        <f>AF1772*Ferez!$D$19</f>
        <v>6.1920838038334223</v>
      </c>
      <c r="AH1772" s="3">
        <f>(AG1772/1000)*(10000/Ferez!$D$21)</f>
        <v>0.15480209509583556</v>
      </c>
      <c r="AI1772" s="3">
        <f>AE1772*Ferez!$D$20</f>
        <v>0.771562481768296</v>
      </c>
    </row>
    <row r="1773" spans="1:35" x14ac:dyDescent="0.25">
      <c r="A1773" s="4">
        <v>197</v>
      </c>
      <c r="B1773" s="19" t="s">
        <v>3521</v>
      </c>
      <c r="C1773" s="104">
        <v>5</v>
      </c>
      <c r="D1773" s="20" t="s">
        <v>494</v>
      </c>
      <c r="E1773" s="100">
        <v>42719</v>
      </c>
      <c r="F1773" s="100">
        <v>44127</v>
      </c>
      <c r="G1773" s="105">
        <v>3.9</v>
      </c>
      <c r="H1773" s="20" t="s">
        <v>517</v>
      </c>
      <c r="I1773" s="20" t="s">
        <v>520</v>
      </c>
      <c r="J1773" s="13">
        <v>3343</v>
      </c>
      <c r="K1773" t="s">
        <v>79</v>
      </c>
      <c r="L1773" t="s">
        <v>78</v>
      </c>
      <c r="M1773" s="20" t="str">
        <f t="shared" si="247"/>
        <v>S</v>
      </c>
      <c r="N1773" s="3">
        <v>6.2</v>
      </c>
      <c r="O1773" s="23">
        <f t="shared" si="248"/>
        <v>4.9000000000000004</v>
      </c>
      <c r="P1773" s="3">
        <v>16</v>
      </c>
      <c r="Q1773" s="3">
        <f>VLOOKUP(J1773,Aux_H_adj!$X$2:$Y$922,2,FALSE)</f>
        <v>16</v>
      </c>
      <c r="R1773" s="3">
        <f>VLOOKUP(J1773,Aux_H_adj!$X$2:$Z$922,3,FALSE)</f>
        <v>31.6</v>
      </c>
      <c r="S1773" s="3">
        <f t="shared" si="245"/>
        <v>5.0929581789406511</v>
      </c>
      <c r="T1773" s="3">
        <v>68.400000000000006</v>
      </c>
      <c r="U1773" s="23">
        <f t="shared" si="249"/>
        <v>19.510000000000002</v>
      </c>
      <c r="V1773" s="3">
        <f t="shared" si="246"/>
        <v>6.2102258794457565</v>
      </c>
      <c r="W1773" s="27">
        <f t="shared" si="250"/>
        <v>2E-3</v>
      </c>
      <c r="X1773" s="27">
        <f t="shared" si="251"/>
        <v>3.0000000000000001E-3</v>
      </c>
      <c r="Y1773" s="3">
        <f>VLOOKUP(K1773,SSP!$B$2:$D$113,3,FALSE)</f>
        <v>0.31000000000000155</v>
      </c>
      <c r="Z1773" s="3">
        <f>EXP(Ferez!$B$8+Ferez!$B$9*LN(X1773)+Ferez!$B$10*LN(O1773)+Ferez!$B$11*LN(Y1773))</f>
        <v>2.4111057021843081</v>
      </c>
      <c r="AA1773" s="3">
        <f>EXP(Ferez!$C$8+Ferez!$C$9*LN(Z1773))</f>
        <v>1.4402936174693417</v>
      </c>
      <c r="AB1773" s="3">
        <f>Ferez!$D$8+Ferez!$D$9*Z1773+Ferez!$D$10*AA1773</f>
        <v>0.55595799672748503</v>
      </c>
      <c r="AC1773" s="3">
        <f t="shared" si="252"/>
        <v>4.4073573163811348</v>
      </c>
      <c r="AD1773" s="3">
        <f>AC1773*Ferez!$D$19</f>
        <v>2.2036786581905674</v>
      </c>
      <c r="AE1773" s="3">
        <f>(AD1773/1000)*(10000/Ferez!$D$21)</f>
        <v>5.5091966454764184E-2</v>
      </c>
      <c r="AF1773" s="3">
        <f t="shared" si="253"/>
        <v>2.9670636989117929</v>
      </c>
      <c r="AG1773" s="3">
        <f>AF1773*Ferez!$D$19</f>
        <v>1.4835318494558964</v>
      </c>
      <c r="AH1773" s="3">
        <f>(AG1773/1000)*(10000/Ferez!$D$21)</f>
        <v>3.7088296236397408E-2</v>
      </c>
      <c r="AI1773" s="3">
        <f>AE1773*Ferez!$D$20</f>
        <v>0.202003877000802</v>
      </c>
    </row>
    <row r="1774" spans="1:35" x14ac:dyDescent="0.25">
      <c r="A1774" s="4">
        <v>198</v>
      </c>
      <c r="B1774" s="19" t="s">
        <v>3521</v>
      </c>
      <c r="C1774" s="104">
        <v>5</v>
      </c>
      <c r="D1774" s="20" t="s">
        <v>494</v>
      </c>
      <c r="E1774" s="100">
        <v>42719</v>
      </c>
      <c r="F1774" s="100">
        <v>44127</v>
      </c>
      <c r="G1774" s="105">
        <v>3.9</v>
      </c>
      <c r="H1774" s="20" t="s">
        <v>517</v>
      </c>
      <c r="I1774" s="20" t="s">
        <v>521</v>
      </c>
      <c r="J1774" s="13">
        <v>3343</v>
      </c>
      <c r="K1774" t="s">
        <v>79</v>
      </c>
      <c r="L1774" t="s">
        <v>78</v>
      </c>
      <c r="M1774" s="20" t="str">
        <f t="shared" si="247"/>
        <v>S</v>
      </c>
      <c r="N1774" s="3">
        <v>6.2</v>
      </c>
      <c r="O1774" s="23">
        <f t="shared" si="248"/>
        <v>6.11</v>
      </c>
      <c r="P1774" s="3">
        <v>23.6</v>
      </c>
      <c r="Q1774" s="3">
        <f>VLOOKUP(J1774,Aux_H_adj!$X$2:$Y$922,2,FALSE)</f>
        <v>16</v>
      </c>
      <c r="R1774" s="3">
        <f>VLOOKUP(J1774,Aux_H_adj!$X$2:$Z$922,3,FALSE)</f>
        <v>31.6</v>
      </c>
      <c r="S1774" s="3">
        <f t="shared" si="245"/>
        <v>7.5121133139374603</v>
      </c>
      <c r="T1774" s="3">
        <v>68.400000000000006</v>
      </c>
      <c r="U1774" s="23">
        <f t="shared" si="249"/>
        <v>28.77</v>
      </c>
      <c r="V1774" s="3">
        <f t="shared" si="246"/>
        <v>9.1577754255076584</v>
      </c>
      <c r="W1774" s="27">
        <f t="shared" si="250"/>
        <v>4.4000000000000003E-3</v>
      </c>
      <c r="X1774" s="27">
        <f t="shared" si="251"/>
        <v>6.6E-3</v>
      </c>
      <c r="Y1774" s="3">
        <f>VLOOKUP(K1774,SSP!$B$2:$D$113,3,FALSE)</f>
        <v>0.31000000000000155</v>
      </c>
      <c r="Z1774" s="3">
        <f>EXP(Ferez!$B$8+Ferez!$B$9*LN(X1774)+Ferez!$B$10*LN(O1774)+Ferez!$B$11*LN(Y1774))</f>
        <v>6.2796777151895604</v>
      </c>
      <c r="AA1774" s="3">
        <f>EXP(Ferez!$C$8+Ferez!$C$9*LN(Z1774))</f>
        <v>2.9302429160824994</v>
      </c>
      <c r="AB1774" s="3">
        <f>Ferez!$D$8+Ferez!$D$9*Z1774+Ferez!$D$10*AA1774</f>
        <v>0.90336761152083467</v>
      </c>
      <c r="AC1774" s="3">
        <f t="shared" si="252"/>
        <v>10.113288242792894</v>
      </c>
      <c r="AD1774" s="3">
        <f>AC1774*Ferez!$D$19</f>
        <v>5.056644121396447</v>
      </c>
      <c r="AE1774" s="3">
        <f>(AD1774/1000)*(10000/Ferez!$D$21)</f>
        <v>0.12641610303491116</v>
      </c>
      <c r="AF1774" s="3">
        <f t="shared" si="253"/>
        <v>7.1830453267103955</v>
      </c>
      <c r="AG1774" s="3">
        <f>AF1774*Ferez!$D$19</f>
        <v>3.5915226633551978</v>
      </c>
      <c r="AH1774" s="3">
        <f>(AG1774/1000)*(10000/Ferez!$D$21)</f>
        <v>8.9788066583879944E-2</v>
      </c>
      <c r="AI1774" s="3">
        <f>AE1774*Ferez!$D$20</f>
        <v>0.46352571112800756</v>
      </c>
    </row>
    <row r="1775" spans="1:35" x14ac:dyDescent="0.25">
      <c r="A1775" s="4">
        <v>199</v>
      </c>
      <c r="B1775" s="19" t="s">
        <v>3521</v>
      </c>
      <c r="C1775" s="104">
        <v>5</v>
      </c>
      <c r="D1775" s="20" t="s">
        <v>494</v>
      </c>
      <c r="E1775" s="100">
        <v>42719</v>
      </c>
      <c r="F1775" s="100">
        <v>44127</v>
      </c>
      <c r="G1775" s="105">
        <v>3.9</v>
      </c>
      <c r="H1775" s="20" t="s">
        <v>517</v>
      </c>
      <c r="I1775" s="20" t="s">
        <v>522</v>
      </c>
      <c r="J1775" s="13">
        <v>3343</v>
      </c>
      <c r="K1775" t="s">
        <v>79</v>
      </c>
      <c r="L1775" t="s">
        <v>78</v>
      </c>
      <c r="M1775" s="20" t="str">
        <f t="shared" si="247"/>
        <v>S</v>
      </c>
      <c r="N1775" s="3">
        <v>6.2</v>
      </c>
      <c r="O1775" s="23">
        <f t="shared" si="248"/>
        <v>5.2</v>
      </c>
      <c r="P1775" s="3">
        <v>17.600000000000001</v>
      </c>
      <c r="Q1775" s="3">
        <f>VLOOKUP(J1775,Aux_H_adj!$X$2:$Y$922,2,FALSE)</f>
        <v>16</v>
      </c>
      <c r="R1775" s="3">
        <f>VLOOKUP(J1775,Aux_H_adj!$X$2:$Z$922,3,FALSE)</f>
        <v>31.6</v>
      </c>
      <c r="S1775" s="3">
        <f t="shared" si="245"/>
        <v>5.6022539968347163</v>
      </c>
      <c r="T1775" s="3">
        <v>68.400000000000006</v>
      </c>
      <c r="U1775" s="23">
        <f t="shared" si="249"/>
        <v>21.46</v>
      </c>
      <c r="V1775" s="3">
        <f t="shared" si="246"/>
        <v>6.8309301575041488</v>
      </c>
      <c r="W1775" s="27">
        <f t="shared" si="250"/>
        <v>2.5000000000000001E-3</v>
      </c>
      <c r="X1775" s="27">
        <f t="shared" si="251"/>
        <v>3.7000000000000002E-3</v>
      </c>
      <c r="Y1775" s="3">
        <f>VLOOKUP(K1775,SSP!$B$2:$D$113,3,FALSE)</f>
        <v>0.31000000000000155</v>
      </c>
      <c r="Z1775" s="3">
        <f>EXP(Ferez!$B$8+Ferez!$B$9*LN(X1775)+Ferez!$B$10*LN(O1775)+Ferez!$B$11*LN(Y1775))</f>
        <v>3.1123952123220158</v>
      </c>
      <c r="AA1775" s="3">
        <f>EXP(Ferez!$C$8+Ferez!$C$9*LN(Z1775))</f>
        <v>1.740682440193865</v>
      </c>
      <c r="AB1775" s="3">
        <f>Ferez!$D$8+Ferez!$D$9*Z1775+Ferez!$D$10*AA1775</f>
        <v>0.61632409507421615</v>
      </c>
      <c r="AC1775" s="3">
        <f t="shared" si="252"/>
        <v>5.469401747590096</v>
      </c>
      <c r="AD1775" s="3">
        <f>AC1775*Ferez!$D$19</f>
        <v>2.734700873795048</v>
      </c>
      <c r="AE1775" s="3">
        <f>(AD1775/1000)*(10000/Ferez!$D$21)</f>
        <v>6.8367521844876197E-2</v>
      </c>
      <c r="AF1775" s="3">
        <f t="shared" si="253"/>
        <v>3.7287193073962319</v>
      </c>
      <c r="AG1775" s="3">
        <f>AF1775*Ferez!$D$19</f>
        <v>1.864359653698116</v>
      </c>
      <c r="AH1775" s="3">
        <f>(AG1775/1000)*(10000/Ferez!$D$21)</f>
        <v>4.6608991342452902E-2</v>
      </c>
      <c r="AI1775" s="3">
        <f>AE1775*Ferez!$D$20</f>
        <v>0.25068091343121274</v>
      </c>
    </row>
    <row r="1776" spans="1:35" x14ac:dyDescent="0.25">
      <c r="A1776" s="4">
        <v>200</v>
      </c>
      <c r="B1776" s="19" t="s">
        <v>3521</v>
      </c>
      <c r="C1776" s="104">
        <v>5</v>
      </c>
      <c r="D1776" s="20" t="s">
        <v>494</v>
      </c>
      <c r="E1776" s="100">
        <v>42719</v>
      </c>
      <c r="F1776" s="100">
        <v>44127</v>
      </c>
      <c r="G1776" s="105">
        <v>3.9</v>
      </c>
      <c r="H1776" s="20" t="s">
        <v>523</v>
      </c>
      <c r="I1776" s="20" t="s">
        <v>524</v>
      </c>
      <c r="J1776" s="13">
        <v>3344</v>
      </c>
      <c r="K1776" t="s">
        <v>203</v>
      </c>
      <c r="L1776" t="s">
        <v>201</v>
      </c>
      <c r="M1776" s="20" t="str">
        <f t="shared" si="247"/>
        <v>S</v>
      </c>
      <c r="N1776" s="3">
        <v>3</v>
      </c>
      <c r="O1776" s="23">
        <f t="shared" si="248"/>
        <v>3</v>
      </c>
      <c r="P1776" s="3">
        <v>11.6</v>
      </c>
      <c r="Q1776" s="3">
        <f>VLOOKUP(J1776,Aux_H_adj!$X$2:$Y$922,2,FALSE)</f>
        <v>8</v>
      </c>
      <c r="R1776" s="3">
        <f>VLOOKUP(J1776,Aux_H_adj!$X$2:$Z$922,3,FALSE)</f>
        <v>11.6</v>
      </c>
      <c r="S1776" s="3">
        <f t="shared" si="245"/>
        <v>3.6923946797319718</v>
      </c>
      <c r="T1776" s="3">
        <v>31.8</v>
      </c>
      <c r="U1776" s="23">
        <f t="shared" si="249"/>
        <v>14.14</v>
      </c>
      <c r="V1776" s="3">
        <f t="shared" si="246"/>
        <v>4.5009017906388005</v>
      </c>
      <c r="W1776" s="27">
        <f t="shared" si="250"/>
        <v>1.1000000000000001E-3</v>
      </c>
      <c r="X1776" s="27">
        <f t="shared" si="251"/>
        <v>1.6000000000000001E-3</v>
      </c>
      <c r="Y1776" s="3">
        <f>VLOOKUP(K1776,SSP!$B$2:$D$113,3,FALSE)</f>
        <v>0.74</v>
      </c>
      <c r="Z1776" s="3">
        <f>EXP(Ferez!$B$8+Ferez!$B$9*LN(X1776)+Ferez!$B$10*LN(O1776)+Ferez!$B$11*LN(Y1776))</f>
        <v>2.0213610595811886</v>
      </c>
      <c r="AA1776" s="3">
        <f>EXP(Ferez!$C$8+Ferez!$C$9*LN(Z1776))</f>
        <v>1.2636786433547194</v>
      </c>
      <c r="AB1776" s="3">
        <f>Ferez!$D$8+Ferez!$D$9*Z1776+Ferez!$D$10*AA1776</f>
        <v>0.52324325130903804</v>
      </c>
      <c r="AC1776" s="3">
        <f t="shared" si="252"/>
        <v>3.8082829542449459</v>
      </c>
      <c r="AD1776" s="3">
        <f>AC1776*Ferez!$D$19</f>
        <v>1.9041414771224729</v>
      </c>
      <c r="AE1776" s="3">
        <f>(AD1776/1000)*(10000/Ferez!$D$21)</f>
        <v>4.7603536928061824E-2</v>
      </c>
      <c r="AF1776" s="3">
        <f t="shared" si="253"/>
        <v>2.5446043108902265</v>
      </c>
      <c r="AG1776" s="3">
        <f>AF1776*Ferez!$D$19</f>
        <v>1.2723021554451133</v>
      </c>
      <c r="AH1776" s="3">
        <f>(AG1776/1000)*(10000/Ferez!$D$21)</f>
        <v>3.1807553886127833E-2</v>
      </c>
      <c r="AI1776" s="3">
        <f>AE1776*Ferez!$D$20</f>
        <v>0.17454630206956001</v>
      </c>
    </row>
    <row r="1777" spans="1:35" x14ac:dyDescent="0.25">
      <c r="A1777" s="4">
        <v>201</v>
      </c>
      <c r="B1777" s="19" t="s">
        <v>3521</v>
      </c>
      <c r="C1777" s="104">
        <v>5</v>
      </c>
      <c r="D1777" s="20" t="s">
        <v>494</v>
      </c>
      <c r="E1777" s="100">
        <v>42719</v>
      </c>
      <c r="F1777" s="100">
        <v>44127</v>
      </c>
      <c r="G1777" s="105">
        <v>3.9</v>
      </c>
      <c r="H1777" s="20" t="s">
        <v>523</v>
      </c>
      <c r="I1777" s="20" t="s">
        <v>525</v>
      </c>
      <c r="J1777" s="13">
        <v>3344</v>
      </c>
      <c r="K1777" t="s">
        <v>203</v>
      </c>
      <c r="L1777" t="s">
        <v>201</v>
      </c>
      <c r="M1777" s="20" t="str">
        <f t="shared" si="247"/>
        <v>S</v>
      </c>
      <c r="N1777" s="3">
        <v>3</v>
      </c>
      <c r="O1777" s="23">
        <f t="shared" si="248"/>
        <v>3</v>
      </c>
      <c r="P1777" s="3">
        <v>8.8000000000000007</v>
      </c>
      <c r="Q1777" s="3">
        <f>VLOOKUP(J1777,Aux_H_adj!$X$2:$Y$922,2,FALSE)</f>
        <v>8</v>
      </c>
      <c r="R1777" s="3">
        <f>VLOOKUP(J1777,Aux_H_adj!$X$2:$Z$922,3,FALSE)</f>
        <v>11.6</v>
      </c>
      <c r="S1777" s="3">
        <f t="shared" si="245"/>
        <v>2.8011269984173581</v>
      </c>
      <c r="T1777" s="3">
        <v>31.8</v>
      </c>
      <c r="U1777" s="23">
        <f t="shared" si="249"/>
        <v>10.73</v>
      </c>
      <c r="V1777" s="3">
        <f t="shared" si="246"/>
        <v>3.4154650787520744</v>
      </c>
      <c r="W1777" s="27">
        <f t="shared" si="250"/>
        <v>5.9999999999999995E-4</v>
      </c>
      <c r="X1777" s="27">
        <f t="shared" si="251"/>
        <v>8.9999999999999998E-4</v>
      </c>
      <c r="Y1777" s="3">
        <f>VLOOKUP(K1777,SSP!$B$2:$D$113,3,FALSE)</f>
        <v>0.74</v>
      </c>
      <c r="Z1777" s="3">
        <f>EXP(Ferez!$B$8+Ferez!$B$9*LN(X1777)+Ferez!$B$10*LN(O1777)+Ferez!$B$11*LN(Y1777))</f>
        <v>1.1736123621306578</v>
      </c>
      <c r="AA1777" s="3">
        <f>EXP(Ferez!$C$8+Ferez!$C$9*LN(Z1777))</f>
        <v>0.84419595812093817</v>
      </c>
      <c r="AB1777" s="3">
        <f>Ferez!$D$8+Ferez!$D$9*Z1777+Ferez!$D$10*AA1777</f>
        <v>0.45512948115650487</v>
      </c>
      <c r="AC1777" s="3">
        <f t="shared" si="252"/>
        <v>2.4729378014081007</v>
      </c>
      <c r="AD1777" s="3">
        <f>AC1777*Ferez!$D$19</f>
        <v>1.2364689007040504</v>
      </c>
      <c r="AE1777" s="3">
        <f>(AD1777/1000)*(10000/Ferez!$D$21)</f>
        <v>3.0911722517601256E-2</v>
      </c>
      <c r="AF1777" s="3">
        <f t="shared" si="253"/>
        <v>1.6287418432871625</v>
      </c>
      <c r="AG1777" s="3">
        <f>AF1777*Ferez!$D$19</f>
        <v>0.81437092164358127</v>
      </c>
      <c r="AH1777" s="3">
        <f>(AG1777/1000)*(10000/Ferez!$D$21)</f>
        <v>2.0359273041089532E-2</v>
      </c>
      <c r="AI1777" s="3">
        <f>AE1777*Ferez!$D$20</f>
        <v>0.11334298256453794</v>
      </c>
    </row>
    <row r="1778" spans="1:35" x14ac:dyDescent="0.25">
      <c r="A1778" s="4">
        <v>202</v>
      </c>
      <c r="B1778" s="19" t="s">
        <v>3521</v>
      </c>
      <c r="C1778" s="104">
        <v>5</v>
      </c>
      <c r="D1778" s="20" t="s">
        <v>494</v>
      </c>
      <c r="E1778" s="100">
        <v>42719</v>
      </c>
      <c r="F1778" s="100">
        <v>44127</v>
      </c>
      <c r="G1778" s="105">
        <v>3.9</v>
      </c>
      <c r="H1778" s="20" t="s">
        <v>523</v>
      </c>
      <c r="I1778" s="20" t="s">
        <v>526</v>
      </c>
      <c r="J1778" s="13">
        <v>3344</v>
      </c>
      <c r="K1778" t="s">
        <v>203</v>
      </c>
      <c r="L1778" t="s">
        <v>201</v>
      </c>
      <c r="M1778" s="20" t="str">
        <f t="shared" si="247"/>
        <v>S</v>
      </c>
      <c r="N1778" s="3">
        <v>3</v>
      </c>
      <c r="O1778" s="23">
        <f t="shared" si="248"/>
        <v>2.75</v>
      </c>
      <c r="P1778" s="3">
        <v>8</v>
      </c>
      <c r="Q1778" s="3">
        <f>VLOOKUP(J1778,Aux_H_adj!$X$2:$Y$922,2,FALSE)</f>
        <v>8</v>
      </c>
      <c r="R1778" s="3">
        <f>VLOOKUP(J1778,Aux_H_adj!$X$2:$Z$922,3,FALSE)</f>
        <v>11.6</v>
      </c>
      <c r="S1778" s="3">
        <f t="shared" si="245"/>
        <v>2.5464790894703255</v>
      </c>
      <c r="T1778" s="3">
        <v>31.8</v>
      </c>
      <c r="U1778" s="23">
        <f t="shared" si="249"/>
        <v>9.75</v>
      </c>
      <c r="V1778" s="3">
        <f t="shared" si="246"/>
        <v>3.1035213902919589</v>
      </c>
      <c r="W1778" s="27">
        <f t="shared" si="250"/>
        <v>5.0000000000000001E-4</v>
      </c>
      <c r="X1778" s="27">
        <f t="shared" si="251"/>
        <v>8.0000000000000004E-4</v>
      </c>
      <c r="Y1778" s="3">
        <f>VLOOKUP(K1778,SSP!$B$2:$D$113,3,FALSE)</f>
        <v>0.74</v>
      </c>
      <c r="Z1778" s="3">
        <f>EXP(Ferez!$B$8+Ferez!$B$9*LN(X1778)+Ferez!$B$10*LN(O1778)+Ferez!$B$11*LN(Y1778))</f>
        <v>0.96573071261253429</v>
      </c>
      <c r="AA1778" s="3">
        <f>EXP(Ferez!$C$8+Ferez!$C$9*LN(Z1778))</f>
        <v>0.73050246113802975</v>
      </c>
      <c r="AB1778" s="3">
        <f>Ferez!$D$8+Ferez!$D$9*Z1778+Ferez!$D$10*AA1778</f>
        <v>0.43936061275914695</v>
      </c>
      <c r="AC1778" s="3">
        <f t="shared" si="252"/>
        <v>2.1355937865097108</v>
      </c>
      <c r="AD1778" s="3">
        <f>AC1778*Ferez!$D$19</f>
        <v>1.0677968932548554</v>
      </c>
      <c r="AE1778" s="3">
        <f>(AD1778/1000)*(10000/Ferez!$D$21)</f>
        <v>2.6694922331371388E-2</v>
      </c>
      <c r="AF1778" s="3">
        <f t="shared" si="253"/>
        <v>1.4050913253716812</v>
      </c>
      <c r="AG1778" s="3">
        <f>AF1778*Ferez!$D$19</f>
        <v>0.70254566268584062</v>
      </c>
      <c r="AH1778" s="3">
        <f>(AG1778/1000)*(10000/Ferez!$D$21)</f>
        <v>1.7563641567146016E-2</v>
      </c>
      <c r="AI1778" s="3">
        <f>AE1778*Ferez!$D$20</f>
        <v>9.7881381881695081E-2</v>
      </c>
    </row>
    <row r="1779" spans="1:35" x14ac:dyDescent="0.25">
      <c r="A1779" s="4">
        <v>203</v>
      </c>
      <c r="B1779" s="19" t="s">
        <v>3521</v>
      </c>
      <c r="C1779" s="104">
        <v>5</v>
      </c>
      <c r="D1779" s="20" t="s">
        <v>494</v>
      </c>
      <c r="E1779" s="100">
        <v>42719</v>
      </c>
      <c r="F1779" s="100">
        <v>44127</v>
      </c>
      <c r="G1779" s="105">
        <v>3.9</v>
      </c>
      <c r="H1779" s="20" t="s">
        <v>527</v>
      </c>
      <c r="I1779" s="20" t="s">
        <v>528</v>
      </c>
      <c r="J1779" s="13">
        <v>3345</v>
      </c>
      <c r="K1779" t="s">
        <v>173</v>
      </c>
      <c r="L1779" t="s">
        <v>172</v>
      </c>
      <c r="M1779" s="20" t="str">
        <f t="shared" si="247"/>
        <v>S</v>
      </c>
      <c r="N1779" s="3">
        <v>5</v>
      </c>
      <c r="O1779" s="23">
        <f t="shared" si="248"/>
        <v>3.31</v>
      </c>
      <c r="P1779" s="3">
        <v>9.6</v>
      </c>
      <c r="Q1779" s="3">
        <f>VLOOKUP(J1779,Aux_H_adj!$X$2:$Y$922,2,FALSE)</f>
        <v>9.1999999999999993</v>
      </c>
      <c r="R1779" s="3">
        <f>VLOOKUP(J1779,Aux_H_adj!$X$2:$Z$922,3,FALSE)</f>
        <v>14.2</v>
      </c>
      <c r="S1779" s="3">
        <f t="shared" si="245"/>
        <v>3.0557749073643903</v>
      </c>
      <c r="T1779" s="3">
        <v>29.2</v>
      </c>
      <c r="U1779" s="23">
        <f t="shared" si="249"/>
        <v>11.7</v>
      </c>
      <c r="V1779" s="3">
        <f t="shared" si="246"/>
        <v>3.7242256683503507</v>
      </c>
      <c r="W1779" s="27">
        <f t="shared" si="250"/>
        <v>6.9999999999999999E-4</v>
      </c>
      <c r="X1779" s="27">
        <f t="shared" si="251"/>
        <v>1.1000000000000001E-3</v>
      </c>
      <c r="Y1779" s="3">
        <f>VLOOKUP(K1779,SSP!$B$2:$D$113,3,FALSE)</f>
        <v>0.47999999999999932</v>
      </c>
      <c r="Z1779" s="3">
        <f>EXP(Ferez!$B$8+Ferez!$B$9*LN(X1779)+Ferez!$B$10*LN(O1779)+Ferez!$B$11*LN(Y1779))</f>
        <v>1.0017788534620315</v>
      </c>
      <c r="AA1779" s="3">
        <f>EXP(Ferez!$C$8+Ferez!$C$9*LN(Z1779))</f>
        <v>0.75063833836917571</v>
      </c>
      <c r="AB1779" s="3">
        <f>Ferez!$D$8+Ferez!$D$9*Z1779+Ferez!$D$10*AA1779</f>
        <v>0.44205877923017423</v>
      </c>
      <c r="AC1779" s="3">
        <f t="shared" si="252"/>
        <v>2.1944759710613813</v>
      </c>
      <c r="AD1779" s="3">
        <f>AC1779*Ferez!$D$19</f>
        <v>1.0972379855306906</v>
      </c>
      <c r="AE1779" s="3">
        <f>(AD1779/1000)*(10000/Ferez!$D$21)</f>
        <v>2.7430949638267269E-2</v>
      </c>
      <c r="AF1779" s="3">
        <f t="shared" si="253"/>
        <v>1.4438376326922058</v>
      </c>
      <c r="AG1779" s="3">
        <f>AF1779*Ferez!$D$19</f>
        <v>0.72191881634610289</v>
      </c>
      <c r="AH1779" s="3">
        <f>(AG1779/1000)*(10000/Ferez!$D$21)</f>
        <v>1.8047970408652574E-2</v>
      </c>
      <c r="AI1779" s="3">
        <f>AE1779*Ferez!$D$20</f>
        <v>0.10058014867364665</v>
      </c>
    </row>
    <row r="1780" spans="1:35" x14ac:dyDescent="0.25">
      <c r="A1780" s="4">
        <v>204</v>
      </c>
      <c r="B1780" s="19" t="s">
        <v>3521</v>
      </c>
      <c r="C1780" s="104">
        <v>5</v>
      </c>
      <c r="D1780" s="20" t="s">
        <v>494</v>
      </c>
      <c r="E1780" s="100">
        <v>42719</v>
      </c>
      <c r="F1780" s="100">
        <v>44127</v>
      </c>
      <c r="G1780" s="105">
        <v>3.9</v>
      </c>
      <c r="H1780" s="20" t="s">
        <v>527</v>
      </c>
      <c r="I1780" s="20" t="s">
        <v>529</v>
      </c>
      <c r="J1780" s="13">
        <v>3345</v>
      </c>
      <c r="K1780" t="s">
        <v>173</v>
      </c>
      <c r="L1780" t="s">
        <v>172</v>
      </c>
      <c r="M1780" s="20" t="str">
        <f t="shared" si="247"/>
        <v>S</v>
      </c>
      <c r="N1780" s="3">
        <v>5</v>
      </c>
      <c r="O1780" s="23">
        <f t="shared" si="248"/>
        <v>5</v>
      </c>
      <c r="P1780" s="3">
        <v>14.2</v>
      </c>
      <c r="Q1780" s="3">
        <f>VLOOKUP(J1780,Aux_H_adj!$X$2:$Y$922,2,FALSE)</f>
        <v>9.1999999999999993</v>
      </c>
      <c r="R1780" s="3">
        <f>VLOOKUP(J1780,Aux_H_adj!$X$2:$Z$922,3,FALSE)</f>
        <v>14.2</v>
      </c>
      <c r="S1780" s="3">
        <f t="shared" si="245"/>
        <v>4.520000383809827</v>
      </c>
      <c r="T1780" s="3">
        <v>29.2</v>
      </c>
      <c r="U1780" s="23">
        <f t="shared" si="249"/>
        <v>17.309999999999999</v>
      </c>
      <c r="V1780" s="3">
        <f t="shared" si="246"/>
        <v>5.5099441298414167</v>
      </c>
      <c r="W1780" s="27">
        <f t="shared" si="250"/>
        <v>1.6000000000000001E-3</v>
      </c>
      <c r="X1780" s="27">
        <f t="shared" si="251"/>
        <v>2.3999999999999998E-3</v>
      </c>
      <c r="Y1780" s="3">
        <f>VLOOKUP(K1780,SSP!$B$2:$D$113,3,FALSE)</f>
        <v>0.47999999999999932</v>
      </c>
      <c r="Z1780" s="3">
        <f>EXP(Ferez!$B$8+Ferez!$B$9*LN(X1780)+Ferez!$B$10*LN(O1780)+Ferez!$B$11*LN(Y1780))</f>
        <v>3.1129685685202615</v>
      </c>
      <c r="AA1780" s="3">
        <f>EXP(Ferez!$C$8+Ferez!$C$9*LN(Z1780))</f>
        <v>1.7409203571232963</v>
      </c>
      <c r="AB1780" s="3">
        <f>Ferez!$D$8+Ferez!$D$9*Z1780+Ferez!$D$10*AA1780</f>
        <v>0.61637411042250678</v>
      </c>
      <c r="AC1780" s="3">
        <f t="shared" si="252"/>
        <v>5.4702630360660649</v>
      </c>
      <c r="AD1780" s="3">
        <f>AC1780*Ferez!$D$19</f>
        <v>2.7351315180330324</v>
      </c>
      <c r="AE1780" s="3">
        <f>(AD1780/1000)*(10000/Ferez!$D$21)</f>
        <v>6.8378287950825803E-2</v>
      </c>
      <c r="AF1780" s="3">
        <f t="shared" si="253"/>
        <v>3.7293426789427682</v>
      </c>
      <c r="AG1780" s="3">
        <f>AF1780*Ferez!$D$19</f>
        <v>1.8646713394713841</v>
      </c>
      <c r="AH1780" s="3">
        <f>(AG1780/1000)*(10000/Ferez!$D$21)</f>
        <v>4.6616783486784601E-2</v>
      </c>
      <c r="AI1780" s="3">
        <f>AE1780*Ferez!$D$20</f>
        <v>0.25072038915302791</v>
      </c>
    </row>
    <row r="1781" spans="1:35" x14ac:dyDescent="0.25">
      <c r="A1781" s="4">
        <v>205</v>
      </c>
      <c r="B1781" s="19" t="s">
        <v>3521</v>
      </c>
      <c r="C1781" s="104">
        <v>5</v>
      </c>
      <c r="D1781" s="20" t="s">
        <v>494</v>
      </c>
      <c r="E1781" s="100">
        <v>42719</v>
      </c>
      <c r="F1781" s="100">
        <v>44127</v>
      </c>
      <c r="G1781" s="105">
        <v>3.9</v>
      </c>
      <c r="H1781" s="20" t="s">
        <v>527</v>
      </c>
      <c r="I1781" s="20" t="s">
        <v>530</v>
      </c>
      <c r="J1781" s="13">
        <v>3345</v>
      </c>
      <c r="K1781" t="s">
        <v>173</v>
      </c>
      <c r="L1781" t="s">
        <v>172</v>
      </c>
      <c r="M1781" s="20" t="str">
        <f t="shared" si="247"/>
        <v>S</v>
      </c>
      <c r="N1781" s="3">
        <v>5</v>
      </c>
      <c r="O1781" s="23">
        <f t="shared" si="248"/>
        <v>3.18</v>
      </c>
      <c r="P1781" s="3">
        <v>9.1999999999999993</v>
      </c>
      <c r="Q1781" s="3">
        <f>VLOOKUP(J1781,Aux_H_adj!$X$2:$Y$922,2,FALSE)</f>
        <v>9.1999999999999993</v>
      </c>
      <c r="R1781" s="3">
        <f>VLOOKUP(J1781,Aux_H_adj!$X$2:$Z$922,3,FALSE)</f>
        <v>14.2</v>
      </c>
      <c r="S1781" s="3">
        <f t="shared" si="245"/>
        <v>2.928450952890874</v>
      </c>
      <c r="T1781" s="3">
        <v>29.2</v>
      </c>
      <c r="U1781" s="23">
        <f t="shared" si="249"/>
        <v>11.22</v>
      </c>
      <c r="V1781" s="3">
        <f t="shared" si="246"/>
        <v>3.5714369229821319</v>
      </c>
      <c r="W1781" s="27">
        <f t="shared" si="250"/>
        <v>6.9999999999999999E-4</v>
      </c>
      <c r="X1781" s="27">
        <f t="shared" si="251"/>
        <v>1E-3</v>
      </c>
      <c r="Y1781" s="3">
        <f>VLOOKUP(K1781,SSP!$B$2:$D$113,3,FALSE)</f>
        <v>0.47999999999999932</v>
      </c>
      <c r="Z1781" s="3">
        <f>EXP(Ferez!$B$8+Ferez!$B$9*LN(X1781)+Ferez!$B$10*LN(O1781)+Ferez!$B$11*LN(Y1781))</f>
        <v>0.88090249063019543</v>
      </c>
      <c r="AA1781" s="3">
        <f>EXP(Ferez!$C$8+Ferez!$C$9*LN(Z1781))</f>
        <v>0.68233264986072661</v>
      </c>
      <c r="AB1781" s="3">
        <f>Ferez!$D$8+Ferez!$D$9*Z1781+Ferez!$D$10*AA1781</f>
        <v>0.43307909430142849</v>
      </c>
      <c r="AC1781" s="3">
        <f t="shared" si="252"/>
        <v>1.9963142347923506</v>
      </c>
      <c r="AD1781" s="3">
        <f>AC1781*Ferez!$D$19</f>
        <v>0.9981571173961753</v>
      </c>
      <c r="AE1781" s="3">
        <f>(AD1781/1000)*(10000/Ferez!$D$21)</f>
        <v>2.495392793490438E-2</v>
      </c>
      <c r="AF1781" s="3">
        <f t="shared" si="253"/>
        <v>1.3139815849316239</v>
      </c>
      <c r="AG1781" s="3">
        <f>AF1781*Ferez!$D$19</f>
        <v>0.65699079246581193</v>
      </c>
      <c r="AH1781" s="3">
        <f>(AG1781/1000)*(10000/Ferez!$D$21)</f>
        <v>1.6424769811645298E-2</v>
      </c>
      <c r="AI1781" s="3">
        <f>AE1781*Ferez!$D$20</f>
        <v>9.1497735761316062E-2</v>
      </c>
    </row>
    <row r="1782" spans="1:35" x14ac:dyDescent="0.25">
      <c r="A1782" s="4">
        <v>206</v>
      </c>
      <c r="B1782" s="19" t="s">
        <v>3521</v>
      </c>
      <c r="C1782" s="104">
        <v>5</v>
      </c>
      <c r="D1782" s="20" t="s">
        <v>494</v>
      </c>
      <c r="E1782" s="100">
        <v>42719</v>
      </c>
      <c r="F1782" s="100">
        <v>44127</v>
      </c>
      <c r="G1782" s="105">
        <v>3.9</v>
      </c>
      <c r="H1782" s="20" t="s">
        <v>531</v>
      </c>
      <c r="I1782" s="20" t="s">
        <v>532</v>
      </c>
      <c r="J1782" s="13">
        <v>3346</v>
      </c>
      <c r="K1782" t="s">
        <v>9</v>
      </c>
      <c r="L1782" t="s">
        <v>232</v>
      </c>
      <c r="M1782" s="20" t="str">
        <f t="shared" si="247"/>
        <v>S</v>
      </c>
      <c r="N1782" s="3">
        <v>4.2</v>
      </c>
      <c r="O1782" s="23">
        <f t="shared" si="248"/>
        <v>4.2</v>
      </c>
      <c r="P1782" s="3">
        <v>12.8</v>
      </c>
      <c r="Q1782" s="3">
        <f>VLOOKUP(J1782,Aux_H_adj!$X$2:$Y$922,2,FALSE)</f>
        <v>10</v>
      </c>
      <c r="R1782" s="3">
        <f>VLOOKUP(J1782,Aux_H_adj!$X$2:$Z$922,3,FALSE)</f>
        <v>14.2</v>
      </c>
      <c r="S1782" s="3">
        <f t="shared" si="245"/>
        <v>4.0743665431525207</v>
      </c>
      <c r="T1782" s="3">
        <v>26.6</v>
      </c>
      <c r="U1782" s="23">
        <f t="shared" si="249"/>
        <v>15.6</v>
      </c>
      <c r="V1782" s="3">
        <f t="shared" si="246"/>
        <v>4.9656342244671343</v>
      </c>
      <c r="W1782" s="27">
        <f t="shared" si="250"/>
        <v>1.2999999999999999E-3</v>
      </c>
      <c r="X1782" s="27">
        <f t="shared" si="251"/>
        <v>1.9E-3</v>
      </c>
      <c r="Y1782" s="3">
        <f>VLOOKUP(K1782,SSP!$B$2:$D$113,3,FALSE)</f>
        <v>0.76000000000000079</v>
      </c>
      <c r="Z1782" s="3">
        <f>EXP(Ferez!$B$8+Ferez!$B$9*LN(X1782)+Ferez!$B$10*LN(O1782)+Ferez!$B$11*LN(Y1782))</f>
        <v>3.3767974771171443</v>
      </c>
      <c r="AA1782" s="3">
        <f>EXP(Ferez!$C$8+Ferez!$C$9*LN(Z1782))</f>
        <v>1.8492384326201905</v>
      </c>
      <c r="AB1782" s="3">
        <f>Ferez!$D$8+Ferez!$D$9*Z1782+Ferez!$D$10*AA1782</f>
        <v>0.63948851999966705</v>
      </c>
      <c r="AC1782" s="3">
        <f t="shared" si="252"/>
        <v>5.8655244297370022</v>
      </c>
      <c r="AD1782" s="3">
        <f>AC1782*Ferez!$D$19</f>
        <v>2.9327622148685011</v>
      </c>
      <c r="AE1782" s="3">
        <f>(AD1782/1000)*(10000/Ferez!$D$21)</f>
        <v>7.331905537171253E-2</v>
      </c>
      <c r="AF1782" s="3">
        <f t="shared" si="253"/>
        <v>4.0162859971168112</v>
      </c>
      <c r="AG1782" s="3">
        <f>AF1782*Ferez!$D$19</f>
        <v>2.0081429985584056</v>
      </c>
      <c r="AH1782" s="3">
        <f>(AG1782/1000)*(10000/Ferez!$D$21)</f>
        <v>5.0203574963960142E-2</v>
      </c>
      <c r="AI1782" s="3">
        <f>AE1782*Ferez!$D$20</f>
        <v>0.26883653636294591</v>
      </c>
    </row>
    <row r="1783" spans="1:35" x14ac:dyDescent="0.25">
      <c r="A1783" s="4">
        <v>207</v>
      </c>
      <c r="B1783" s="19" t="s">
        <v>3521</v>
      </c>
      <c r="C1783" s="104">
        <v>5</v>
      </c>
      <c r="D1783" s="20" t="s">
        <v>494</v>
      </c>
      <c r="E1783" s="100">
        <v>42719</v>
      </c>
      <c r="F1783" s="100">
        <v>44127</v>
      </c>
      <c r="G1783" s="105">
        <v>3.9</v>
      </c>
      <c r="H1783" s="20" t="s">
        <v>531</v>
      </c>
      <c r="I1783" s="20" t="s">
        <v>533</v>
      </c>
      <c r="J1783" s="13">
        <v>3346</v>
      </c>
      <c r="K1783" t="s">
        <v>9</v>
      </c>
      <c r="L1783" t="s">
        <v>232</v>
      </c>
      <c r="M1783" s="20" t="str">
        <f t="shared" si="247"/>
        <v>S</v>
      </c>
      <c r="N1783" s="3">
        <v>4.2</v>
      </c>
      <c r="O1783" s="23">
        <f t="shared" si="248"/>
        <v>4.2</v>
      </c>
      <c r="P1783" s="3">
        <v>14.2</v>
      </c>
      <c r="Q1783" s="3">
        <f>VLOOKUP(J1783,Aux_H_adj!$X$2:$Y$922,2,FALSE)</f>
        <v>10</v>
      </c>
      <c r="R1783" s="3">
        <f>VLOOKUP(J1783,Aux_H_adj!$X$2:$Z$922,3,FALSE)</f>
        <v>14.2</v>
      </c>
      <c r="S1783" s="3">
        <f t="shared" si="245"/>
        <v>4.520000383809827</v>
      </c>
      <c r="T1783" s="3">
        <v>26.6</v>
      </c>
      <c r="U1783" s="23">
        <f t="shared" si="249"/>
        <v>17.309999999999999</v>
      </c>
      <c r="V1783" s="3">
        <f t="shared" si="246"/>
        <v>5.5099441298414167</v>
      </c>
      <c r="W1783" s="27">
        <f t="shared" si="250"/>
        <v>1.6000000000000001E-3</v>
      </c>
      <c r="X1783" s="27">
        <f t="shared" si="251"/>
        <v>2.3999999999999998E-3</v>
      </c>
      <c r="Y1783" s="3">
        <f>VLOOKUP(K1783,SSP!$B$2:$D$113,3,FALSE)</f>
        <v>0.76000000000000079</v>
      </c>
      <c r="Z1783" s="3">
        <f>EXP(Ferez!$B$8+Ferez!$B$9*LN(X1783)+Ferez!$B$10*LN(O1783)+Ferez!$B$11*LN(Y1783))</f>
        <v>4.2109142508447643</v>
      </c>
      <c r="AA1783" s="3">
        <f>EXP(Ferez!$C$8+Ferez!$C$9*LN(Z1783))</f>
        <v>2.1783446874698154</v>
      </c>
      <c r="AB1783" s="3">
        <f>Ferez!$D$8+Ferez!$D$9*Z1783+Ferez!$D$10*AA1783</f>
        <v>0.71371768304276684</v>
      </c>
      <c r="AC1783" s="3">
        <f t="shared" si="252"/>
        <v>7.1029766213573469</v>
      </c>
      <c r="AD1783" s="3">
        <f>AC1783*Ferez!$D$19</f>
        <v>3.5514883106786734</v>
      </c>
      <c r="AE1783" s="3">
        <f>(AD1783/1000)*(10000/Ferez!$D$21)</f>
        <v>8.8787207766966844E-2</v>
      </c>
      <c r="AF1783" s="3">
        <f t="shared" si="253"/>
        <v>4.9246319338875315</v>
      </c>
      <c r="AG1783" s="3">
        <f>AF1783*Ferez!$D$19</f>
        <v>2.4623159669437658</v>
      </c>
      <c r="AH1783" s="3">
        <f>(AG1783/1000)*(10000/Ferez!$D$21)</f>
        <v>6.1557899173594138E-2</v>
      </c>
      <c r="AI1783" s="3">
        <f>AE1783*Ferez!$D$20</f>
        <v>0.32555309514554509</v>
      </c>
    </row>
    <row r="1784" spans="1:35" x14ac:dyDescent="0.25">
      <c r="A1784" s="4">
        <v>208</v>
      </c>
      <c r="B1784" s="19" t="s">
        <v>3521</v>
      </c>
      <c r="C1784" s="104">
        <v>5</v>
      </c>
      <c r="D1784" s="20" t="s">
        <v>494</v>
      </c>
      <c r="E1784" s="100">
        <v>42719</v>
      </c>
      <c r="F1784" s="100">
        <v>44127</v>
      </c>
      <c r="G1784" s="105">
        <v>3.9</v>
      </c>
      <c r="H1784" s="20" t="s">
        <v>531</v>
      </c>
      <c r="I1784" s="20" t="s">
        <v>534</v>
      </c>
      <c r="J1784" s="13">
        <v>3346</v>
      </c>
      <c r="K1784" t="s">
        <v>9</v>
      </c>
      <c r="L1784" t="s">
        <v>232</v>
      </c>
      <c r="M1784" s="20" t="str">
        <f t="shared" si="247"/>
        <v>S</v>
      </c>
      <c r="N1784" s="3">
        <v>4.2</v>
      </c>
      <c r="O1784" s="23">
        <f t="shared" si="248"/>
        <v>3.44</v>
      </c>
      <c r="P1784" s="3">
        <v>10</v>
      </c>
      <c r="Q1784" s="3">
        <f>VLOOKUP(J1784,Aux_H_adj!$X$2:$Y$922,2,FALSE)</f>
        <v>10</v>
      </c>
      <c r="R1784" s="3">
        <f>VLOOKUP(J1784,Aux_H_adj!$X$2:$Z$922,3,FALSE)</f>
        <v>14.2</v>
      </c>
      <c r="S1784" s="3">
        <f t="shared" si="245"/>
        <v>3.183098861837907</v>
      </c>
      <c r="T1784" s="3">
        <v>26.6</v>
      </c>
      <c r="U1784" s="23">
        <f t="shared" si="249"/>
        <v>12.19</v>
      </c>
      <c r="V1784" s="3">
        <f t="shared" si="246"/>
        <v>3.8801975125804082</v>
      </c>
      <c r="W1784" s="27">
        <f t="shared" si="250"/>
        <v>8.0000000000000004E-4</v>
      </c>
      <c r="X1784" s="27">
        <f t="shared" si="251"/>
        <v>1.1999999999999999E-3</v>
      </c>
      <c r="Y1784" s="3">
        <f>VLOOKUP(K1784,SSP!$B$2:$D$113,3,FALSE)</f>
        <v>0.76000000000000079</v>
      </c>
      <c r="Z1784" s="3">
        <f>EXP(Ferez!$B$8+Ferez!$B$9*LN(X1784)+Ferez!$B$10*LN(O1784)+Ferez!$B$11*LN(Y1784))</f>
        <v>1.8053876370632369</v>
      </c>
      <c r="AA1784" s="3">
        <f>EXP(Ferez!$C$8+Ferez!$C$9*LN(Z1784))</f>
        <v>1.1620521869164255</v>
      </c>
      <c r="AB1784" s="3">
        <f>Ferez!$D$8+Ferez!$D$9*Z1784+Ferez!$D$10*AA1784</f>
        <v>0.50543859367921451</v>
      </c>
      <c r="AC1784" s="3">
        <f t="shared" si="252"/>
        <v>3.4728784176588769</v>
      </c>
      <c r="AD1784" s="3">
        <f>AC1784*Ferez!$D$19</f>
        <v>1.7364392088294385</v>
      </c>
      <c r="AE1784" s="3">
        <f>(AD1784/1000)*(10000/Ferez!$D$21)</f>
        <v>4.3410980220735966E-2</v>
      </c>
      <c r="AF1784" s="3">
        <f t="shared" si="253"/>
        <v>2.3108262307424514</v>
      </c>
      <c r="AG1784" s="3">
        <f>AF1784*Ferez!$D$19</f>
        <v>1.1554131153712257</v>
      </c>
      <c r="AH1784" s="3">
        <f>(AG1784/1000)*(10000/Ferez!$D$21)</f>
        <v>2.8885327884280644E-2</v>
      </c>
      <c r="AI1784" s="3">
        <f>AE1784*Ferez!$D$20</f>
        <v>0.15917359414269855</v>
      </c>
    </row>
    <row r="1785" spans="1:35" x14ac:dyDescent="0.25">
      <c r="A1785" s="4">
        <v>209</v>
      </c>
      <c r="B1785" s="19" t="s">
        <v>3521</v>
      </c>
      <c r="C1785" s="104">
        <v>5</v>
      </c>
      <c r="D1785" s="20" t="s">
        <v>494</v>
      </c>
      <c r="E1785" s="100">
        <v>42719</v>
      </c>
      <c r="F1785" s="100">
        <v>44127</v>
      </c>
      <c r="G1785" s="105">
        <v>3.9</v>
      </c>
      <c r="H1785" s="20" t="s">
        <v>535</v>
      </c>
      <c r="I1785" s="20" t="s">
        <v>536</v>
      </c>
      <c r="J1785" s="13">
        <v>3347</v>
      </c>
      <c r="K1785" t="s">
        <v>12</v>
      </c>
      <c r="L1785" t="s">
        <v>30</v>
      </c>
      <c r="M1785" s="20" t="str">
        <f t="shared" si="247"/>
        <v>S</v>
      </c>
      <c r="N1785" s="3">
        <v>4</v>
      </c>
      <c r="O1785" s="23">
        <f t="shared" si="248"/>
        <v>4</v>
      </c>
      <c r="P1785" s="3">
        <v>10</v>
      </c>
      <c r="Q1785" s="3">
        <f>VLOOKUP(J1785,Aux_H_adj!$X$2:$Y$922,2,FALSE)</f>
        <v>9.6</v>
      </c>
      <c r="R1785" s="3">
        <f>VLOOKUP(J1785,Aux_H_adj!$X$2:$Z$922,3,FALSE)</f>
        <v>10</v>
      </c>
      <c r="S1785" s="3">
        <f t="shared" si="245"/>
        <v>3.183098861837907</v>
      </c>
      <c r="T1785" s="3">
        <v>24.2</v>
      </c>
      <c r="U1785" s="23">
        <f t="shared" si="249"/>
        <v>12.19</v>
      </c>
      <c r="V1785" s="3">
        <f t="shared" si="246"/>
        <v>3.8801975125804082</v>
      </c>
      <c r="W1785" s="27">
        <f t="shared" si="250"/>
        <v>8.0000000000000004E-4</v>
      </c>
      <c r="X1785" s="27">
        <f t="shared" si="251"/>
        <v>1.1999999999999999E-3</v>
      </c>
      <c r="Y1785" s="3">
        <f>VLOOKUP(K1785,SSP!$B$2:$D$113,3,FALSE)</f>
        <v>0.7000000000000004</v>
      </c>
      <c r="Z1785" s="3">
        <f>EXP(Ferez!$B$8+Ferez!$B$9*LN(X1785)+Ferez!$B$10*LN(O1785)+Ferez!$B$11*LN(Y1785))</f>
        <v>1.9188430062624722</v>
      </c>
      <c r="AA1785" s="3">
        <f>EXP(Ferez!$C$8+Ferez!$C$9*LN(Z1785))</f>
        <v>1.2158075080633162</v>
      </c>
      <c r="AB1785" s="3">
        <f>Ferez!$D$8+Ferez!$D$9*Z1785+Ferez!$D$10*AA1785</f>
        <v>0.51475995485512749</v>
      </c>
      <c r="AC1785" s="3">
        <f t="shared" si="252"/>
        <v>3.6494104691809159</v>
      </c>
      <c r="AD1785" s="3">
        <f>AC1785*Ferez!$D$19</f>
        <v>1.824705234590458</v>
      </c>
      <c r="AE1785" s="3">
        <f>(AD1785/1000)*(10000/Ferez!$D$21)</f>
        <v>4.5617630864761449E-2</v>
      </c>
      <c r="AF1785" s="3">
        <f t="shared" si="253"/>
        <v>2.4336029611175998</v>
      </c>
      <c r="AG1785" s="3">
        <f>AF1785*Ferez!$D$19</f>
        <v>1.2168014805587999</v>
      </c>
      <c r="AH1785" s="3">
        <f>(AG1785/1000)*(10000/Ferez!$D$21)</f>
        <v>3.0420037013969996E-2</v>
      </c>
      <c r="AI1785" s="3">
        <f>AE1785*Ferez!$D$20</f>
        <v>0.16726464650412531</v>
      </c>
    </row>
    <row r="1786" spans="1:35" x14ac:dyDescent="0.25">
      <c r="A1786" s="4">
        <v>210</v>
      </c>
      <c r="B1786" s="19" t="s">
        <v>3521</v>
      </c>
      <c r="C1786" s="104">
        <v>5</v>
      </c>
      <c r="D1786" s="20" t="s">
        <v>494</v>
      </c>
      <c r="E1786" s="100">
        <v>42719</v>
      </c>
      <c r="F1786" s="100">
        <v>44127</v>
      </c>
      <c r="G1786" s="105">
        <v>3.9</v>
      </c>
      <c r="H1786" s="20" t="s">
        <v>535</v>
      </c>
      <c r="I1786" s="20" t="s">
        <v>537</v>
      </c>
      <c r="J1786" s="13">
        <v>3347</v>
      </c>
      <c r="K1786" t="s">
        <v>12</v>
      </c>
      <c r="L1786" t="s">
        <v>30</v>
      </c>
      <c r="M1786" s="20" t="str">
        <f t="shared" si="247"/>
        <v>S</v>
      </c>
      <c r="N1786" s="3">
        <v>4</v>
      </c>
      <c r="O1786" s="23">
        <f t="shared" si="248"/>
        <v>3.31</v>
      </c>
      <c r="P1786" s="3">
        <v>9.6</v>
      </c>
      <c r="Q1786" s="3">
        <f>VLOOKUP(J1786,Aux_H_adj!$X$2:$Y$922,2,FALSE)</f>
        <v>9.6</v>
      </c>
      <c r="R1786" s="3">
        <f>VLOOKUP(J1786,Aux_H_adj!$X$2:$Z$922,3,FALSE)</f>
        <v>10</v>
      </c>
      <c r="S1786" s="3">
        <f t="shared" si="245"/>
        <v>3.0557749073643903</v>
      </c>
      <c r="T1786" s="3">
        <v>24.2</v>
      </c>
      <c r="U1786" s="23">
        <f t="shared" si="249"/>
        <v>11.7</v>
      </c>
      <c r="V1786" s="3">
        <f t="shared" si="246"/>
        <v>3.7242256683503507</v>
      </c>
      <c r="W1786" s="27">
        <f t="shared" si="250"/>
        <v>6.9999999999999999E-4</v>
      </c>
      <c r="X1786" s="27">
        <f t="shared" si="251"/>
        <v>1.1000000000000001E-3</v>
      </c>
      <c r="Y1786" s="3">
        <f>VLOOKUP(K1786,SSP!$B$2:$D$113,3,FALSE)</f>
        <v>0.7000000000000004</v>
      </c>
      <c r="Z1786" s="3">
        <f>EXP(Ferez!$B$8+Ferez!$B$9*LN(X1786)+Ferez!$B$10*LN(O1786)+Ferez!$B$11*LN(Y1786))</f>
        <v>1.4732210722176831</v>
      </c>
      <c r="AA1786" s="3">
        <f>EXP(Ferez!$C$8+Ferez!$C$9*LN(Z1786))</f>
        <v>0.99932739998040654</v>
      </c>
      <c r="AB1786" s="3">
        <f>Ferez!$D$8+Ferez!$D$9*Z1786+Ferez!$D$10*AA1786</f>
        <v>0.4786089156671865</v>
      </c>
      <c r="AC1786" s="3">
        <f t="shared" si="252"/>
        <v>2.9511573878652761</v>
      </c>
      <c r="AD1786" s="3">
        <f>AC1786*Ferez!$D$19</f>
        <v>1.4755786939326381</v>
      </c>
      <c r="AE1786" s="3">
        <f>(AD1786/1000)*(10000/Ferez!$D$21)</f>
        <v>3.6889467348315955E-2</v>
      </c>
      <c r="AF1786" s="3">
        <f t="shared" si="253"/>
        <v>1.9518299878848695</v>
      </c>
      <c r="AG1786" s="3">
        <f>AF1786*Ferez!$D$19</f>
        <v>0.97591499394243475</v>
      </c>
      <c r="AH1786" s="3">
        <f>(AG1786/1000)*(10000/Ferez!$D$21)</f>
        <v>2.4397874848560871E-2</v>
      </c>
      <c r="AI1786" s="3">
        <f>AE1786*Ferez!$D$20</f>
        <v>0.1352613802771585</v>
      </c>
    </row>
    <row r="1787" spans="1:35" x14ac:dyDescent="0.25">
      <c r="A1787" s="4">
        <v>211</v>
      </c>
      <c r="B1787" s="19" t="s">
        <v>3521</v>
      </c>
      <c r="C1787" s="104">
        <v>5</v>
      </c>
      <c r="D1787" s="20" t="s">
        <v>494</v>
      </c>
      <c r="E1787" s="100">
        <v>42719</v>
      </c>
      <c r="F1787" s="100">
        <v>44127</v>
      </c>
      <c r="G1787" s="105">
        <v>3.9</v>
      </c>
      <c r="H1787" s="20" t="s">
        <v>538</v>
      </c>
      <c r="I1787" s="20" t="s">
        <v>539</v>
      </c>
      <c r="J1787" s="13">
        <v>3348</v>
      </c>
      <c r="K1787" t="s">
        <v>110</v>
      </c>
      <c r="L1787" t="s">
        <v>109</v>
      </c>
      <c r="M1787" s="20" t="str">
        <f t="shared" si="247"/>
        <v>S</v>
      </c>
      <c r="N1787" s="3">
        <v>3.5</v>
      </c>
      <c r="O1787" s="23">
        <f t="shared" si="248"/>
        <v>3.5</v>
      </c>
      <c r="P1787" s="3">
        <v>13.6</v>
      </c>
      <c r="Q1787" s="3">
        <f>VLOOKUP(J1787,Aux_H_adj!$X$2:$Y$922,2,FALSE)</f>
        <v>7.3</v>
      </c>
      <c r="R1787" s="3">
        <f>VLOOKUP(J1787,Aux_H_adj!$X$2:$Z$922,3,FALSE)</f>
        <v>13.6</v>
      </c>
      <c r="S1787" s="3">
        <f t="shared" si="245"/>
        <v>4.3290144520995533</v>
      </c>
      <c r="T1787" s="3">
        <v>18.399999999999999</v>
      </c>
      <c r="U1787" s="23">
        <f t="shared" si="249"/>
        <v>16.579999999999998</v>
      </c>
      <c r="V1787" s="3">
        <f t="shared" si="246"/>
        <v>5.2775779129272493</v>
      </c>
      <c r="W1787" s="27">
        <f t="shared" si="250"/>
        <v>1.5E-3</v>
      </c>
      <c r="X1787" s="27">
        <f t="shared" si="251"/>
        <v>2.2000000000000001E-3</v>
      </c>
      <c r="Y1787" s="3">
        <f>VLOOKUP(K1787,SSP!$B$2:$D$113,3,FALSE)</f>
        <v>0.34</v>
      </c>
      <c r="Z1787" s="3">
        <f>EXP(Ferez!$B$8+Ferez!$B$9*LN(X1787)+Ferez!$B$10*LN(O1787)+Ferez!$B$11*LN(Y1787))</f>
        <v>1.4303577848163191</v>
      </c>
      <c r="AA1787" s="3">
        <f>EXP(Ferez!$C$8+Ferez!$C$9*LN(Z1787))</f>
        <v>0.9776723597822482</v>
      </c>
      <c r="AB1787" s="3">
        <f>Ferez!$D$8+Ferez!$D$9*Z1787+Ferez!$D$10*AA1787</f>
        <v>0.47520340024982993</v>
      </c>
      <c r="AC1787" s="3">
        <f t="shared" si="252"/>
        <v>2.8832335448483972</v>
      </c>
      <c r="AD1787" s="3">
        <f>AC1787*Ferez!$D$19</f>
        <v>1.4416167724241986</v>
      </c>
      <c r="AE1787" s="3">
        <f>(AD1787/1000)*(10000/Ferez!$D$21)</f>
        <v>3.6040419310604963E-2</v>
      </c>
      <c r="AF1787" s="3">
        <f t="shared" si="253"/>
        <v>1.9055611850661491</v>
      </c>
      <c r="AG1787" s="3">
        <f>AF1787*Ferez!$D$19</f>
        <v>0.95278059253307457</v>
      </c>
      <c r="AH1787" s="3">
        <f>(AG1787/1000)*(10000/Ferez!$D$21)</f>
        <v>2.3819514813326864E-2</v>
      </c>
      <c r="AI1787" s="3">
        <f>AE1787*Ferez!$D$20</f>
        <v>0.13214820413888487</v>
      </c>
    </row>
    <row r="1788" spans="1:35" x14ac:dyDescent="0.25">
      <c r="A1788" s="4">
        <v>212</v>
      </c>
      <c r="B1788" s="19" t="s">
        <v>3521</v>
      </c>
      <c r="C1788" s="104">
        <v>5</v>
      </c>
      <c r="D1788" s="20" t="s">
        <v>494</v>
      </c>
      <c r="E1788" s="100">
        <v>42719</v>
      </c>
      <c r="F1788" s="100">
        <v>44127</v>
      </c>
      <c r="G1788" s="105">
        <v>3.9</v>
      </c>
      <c r="H1788" s="20" t="s">
        <v>538</v>
      </c>
      <c r="I1788" s="20" t="s">
        <v>540</v>
      </c>
      <c r="J1788" s="13">
        <v>3348</v>
      </c>
      <c r="K1788" t="s">
        <v>110</v>
      </c>
      <c r="L1788" t="s">
        <v>109</v>
      </c>
      <c r="M1788" s="20" t="str">
        <f t="shared" si="247"/>
        <v>S</v>
      </c>
      <c r="N1788" s="3">
        <v>3.5</v>
      </c>
      <c r="O1788" s="23">
        <f t="shared" si="248"/>
        <v>3.04</v>
      </c>
      <c r="P1788" s="3">
        <v>8.8000000000000007</v>
      </c>
      <c r="Q1788" s="3">
        <f>VLOOKUP(J1788,Aux_H_adj!$X$2:$Y$922,2,FALSE)</f>
        <v>7.3</v>
      </c>
      <c r="R1788" s="3">
        <f>VLOOKUP(J1788,Aux_H_adj!$X$2:$Z$922,3,FALSE)</f>
        <v>13.6</v>
      </c>
      <c r="S1788" s="3">
        <f t="shared" si="245"/>
        <v>2.8011269984173581</v>
      </c>
      <c r="T1788" s="3">
        <v>18.399999999999999</v>
      </c>
      <c r="U1788" s="23">
        <f t="shared" si="249"/>
        <v>10.73</v>
      </c>
      <c r="V1788" s="3">
        <f t="shared" si="246"/>
        <v>3.4154650787520744</v>
      </c>
      <c r="W1788" s="27">
        <f t="shared" si="250"/>
        <v>5.9999999999999995E-4</v>
      </c>
      <c r="X1788" s="27">
        <f t="shared" si="251"/>
        <v>8.9999999999999998E-4</v>
      </c>
      <c r="Y1788" s="3">
        <f>VLOOKUP(K1788,SSP!$B$2:$D$113,3,FALSE)</f>
        <v>0.34</v>
      </c>
      <c r="Z1788" s="3">
        <f>EXP(Ferez!$B$8+Ferez!$B$9*LN(X1788)+Ferez!$B$10*LN(O1788)+Ferez!$B$11*LN(Y1788))</f>
        <v>0.53678586932088634</v>
      </c>
      <c r="AA1788" s="3">
        <f>EXP(Ferez!$C$8+Ferez!$C$9*LN(Z1788))</f>
        <v>0.47247468964569089</v>
      </c>
      <c r="AB1788" s="3">
        <f>Ferez!$D$8+Ferez!$D$9*Z1788+Ferez!$D$10*AA1788</f>
        <v>0.40884326204391075</v>
      </c>
      <c r="AC1788" s="3">
        <f t="shared" si="252"/>
        <v>1.4181038210104879</v>
      </c>
      <c r="AD1788" s="3">
        <f>AC1788*Ferez!$D$19</f>
        <v>0.70905191050524397</v>
      </c>
      <c r="AE1788" s="3">
        <f>(AD1788/1000)*(10000/Ferez!$D$21)</f>
        <v>1.7726297762631099E-2</v>
      </c>
      <c r="AF1788" s="3">
        <f t="shared" si="253"/>
        <v>0.94562913136479709</v>
      </c>
      <c r="AG1788" s="3">
        <f>AF1788*Ferez!$D$19</f>
        <v>0.47281456568239855</v>
      </c>
      <c r="AH1788" s="3">
        <f>(AG1788/1000)*(10000/Ferez!$D$21)</f>
        <v>1.1820364142059964E-2</v>
      </c>
      <c r="AI1788" s="3">
        <f>AE1788*Ferez!$D$20</f>
        <v>6.4996425129647359E-2</v>
      </c>
    </row>
    <row r="1789" spans="1:35" x14ac:dyDescent="0.25">
      <c r="A1789" s="4">
        <v>213</v>
      </c>
      <c r="B1789" s="19" t="s">
        <v>3521</v>
      </c>
      <c r="C1789" s="104">
        <v>5</v>
      </c>
      <c r="D1789" s="20" t="s">
        <v>494</v>
      </c>
      <c r="E1789" s="100">
        <v>42719</v>
      </c>
      <c r="F1789" s="100">
        <v>44127</v>
      </c>
      <c r="G1789" s="105">
        <v>3.9</v>
      </c>
      <c r="H1789" s="20" t="s">
        <v>538</v>
      </c>
      <c r="I1789" s="20" t="s">
        <v>541</v>
      </c>
      <c r="J1789" s="13">
        <v>3348</v>
      </c>
      <c r="K1789" t="s">
        <v>110</v>
      </c>
      <c r="L1789" t="s">
        <v>109</v>
      </c>
      <c r="M1789" s="20" t="str">
        <f t="shared" si="247"/>
        <v>S</v>
      </c>
      <c r="N1789" s="3">
        <v>3.5</v>
      </c>
      <c r="O1789" s="23">
        <f t="shared" si="248"/>
        <v>2.46</v>
      </c>
      <c r="P1789" s="3">
        <v>7.3</v>
      </c>
      <c r="Q1789" s="3">
        <f>VLOOKUP(J1789,Aux_H_adj!$X$2:$Y$922,2,FALSE)</f>
        <v>7.3</v>
      </c>
      <c r="R1789" s="3">
        <f>VLOOKUP(J1789,Aux_H_adj!$X$2:$Z$922,3,FALSE)</f>
        <v>13.6</v>
      </c>
      <c r="S1789" s="3">
        <f t="shared" si="245"/>
        <v>2.3236621691416719</v>
      </c>
      <c r="T1789" s="3">
        <v>18.399999999999999</v>
      </c>
      <c r="U1789" s="23">
        <f t="shared" si="249"/>
        <v>8.9</v>
      </c>
      <c r="V1789" s="3">
        <f t="shared" si="246"/>
        <v>2.8329579870357371</v>
      </c>
      <c r="W1789" s="27">
        <f t="shared" si="250"/>
        <v>4.0000000000000002E-4</v>
      </c>
      <c r="X1789" s="27">
        <f t="shared" si="251"/>
        <v>5.9999999999999995E-4</v>
      </c>
      <c r="Y1789" s="3">
        <f>VLOOKUP(K1789,SSP!$B$2:$D$113,3,FALSE)</f>
        <v>0.34</v>
      </c>
      <c r="Z1789" s="3">
        <f>EXP(Ferez!$B$8+Ferez!$B$9*LN(X1789)+Ferez!$B$10*LN(O1789)+Ferez!$B$11*LN(Y1789))</f>
        <v>0.29854466404151347</v>
      </c>
      <c r="AA1789" s="3">
        <f>EXP(Ferez!$C$8+Ferez!$C$9*LN(Z1789))</f>
        <v>0.30572482512960114</v>
      </c>
      <c r="AB1789" s="3">
        <f>Ferez!$D$8+Ferez!$D$9*Z1789+Ferez!$D$10*AA1789</f>
        <v>0.39391438470107237</v>
      </c>
      <c r="AC1789" s="3">
        <f t="shared" si="252"/>
        <v>0.9981838738721871</v>
      </c>
      <c r="AD1789" s="3">
        <f>AC1789*Ferez!$D$19</f>
        <v>0.49909193693609355</v>
      </c>
      <c r="AE1789" s="3">
        <f>(AD1789/1000)*(10000/Ferez!$D$21)</f>
        <v>1.2477298423402337E-2</v>
      </c>
      <c r="AF1789" s="3">
        <f t="shared" si="253"/>
        <v>0.6924590487425859</v>
      </c>
      <c r="AG1789" s="3">
        <f>AF1789*Ferez!$D$19</f>
        <v>0.34622952437129295</v>
      </c>
      <c r="AH1789" s="3">
        <f>(AG1789/1000)*(10000/Ferez!$D$21)</f>
        <v>8.6557381092823241E-3</v>
      </c>
      <c r="AI1789" s="3">
        <f>AE1789*Ferez!$D$20</f>
        <v>4.5750094219141897E-2</v>
      </c>
    </row>
    <row r="1790" spans="1:35" x14ac:dyDescent="0.25">
      <c r="A1790" s="4">
        <v>214</v>
      </c>
      <c r="B1790" s="19" t="s">
        <v>3521</v>
      </c>
      <c r="C1790" s="104">
        <v>5</v>
      </c>
      <c r="D1790" s="20" t="s">
        <v>494</v>
      </c>
      <c r="E1790" s="100">
        <v>42719</v>
      </c>
      <c r="F1790" s="100">
        <v>44127</v>
      </c>
      <c r="G1790" s="105">
        <v>3.9</v>
      </c>
      <c r="H1790" s="20" t="s">
        <v>542</v>
      </c>
      <c r="I1790" s="20" t="s">
        <v>543</v>
      </c>
      <c r="J1790" s="13">
        <v>3349</v>
      </c>
      <c r="K1790" t="s">
        <v>4</v>
      </c>
      <c r="L1790" t="s">
        <v>142</v>
      </c>
      <c r="M1790" s="20" t="str">
        <f t="shared" si="247"/>
        <v>S</v>
      </c>
      <c r="N1790" s="3">
        <v>5.5</v>
      </c>
      <c r="O1790" s="23">
        <f t="shared" si="248"/>
        <v>5.5</v>
      </c>
      <c r="P1790" s="3">
        <v>21.3</v>
      </c>
      <c r="Q1790" s="3">
        <f>VLOOKUP(J1790,Aux_H_adj!$X$2:$Y$922,2,FALSE)</f>
        <v>14.6</v>
      </c>
      <c r="R1790" s="3">
        <f>VLOOKUP(J1790,Aux_H_adj!$X$2:$Z$922,3,FALSE)</f>
        <v>21.3</v>
      </c>
      <c r="S1790" s="3">
        <f t="shared" si="245"/>
        <v>6.7800005757147419</v>
      </c>
      <c r="T1790" s="3">
        <v>30.4</v>
      </c>
      <c r="U1790" s="23">
        <f t="shared" si="249"/>
        <v>25.97</v>
      </c>
      <c r="V1790" s="3">
        <f t="shared" si="246"/>
        <v>8.2665077441930439</v>
      </c>
      <c r="W1790" s="27">
        <f t="shared" si="250"/>
        <v>3.5999999999999999E-3</v>
      </c>
      <c r="X1790" s="27">
        <f t="shared" si="251"/>
        <v>5.4000000000000003E-3</v>
      </c>
      <c r="Y1790" s="3">
        <f>VLOOKUP(K1790,SSP!$B$2:$D$113,3,FALSE)</f>
        <v>0.46000000000000074</v>
      </c>
      <c r="Z1790" s="3">
        <f>EXP(Ferez!$B$8+Ferez!$B$9*LN(X1790)+Ferez!$B$10*LN(O1790)+Ferez!$B$11*LN(Y1790))</f>
        <v>7.0286187573949581</v>
      </c>
      <c r="AA1790" s="3">
        <f>EXP(Ferez!$C$8+Ferez!$C$9*LN(Z1790))</f>
        <v>3.1857388328983478</v>
      </c>
      <c r="AB1790" s="3">
        <f>Ferez!$D$8+Ferez!$D$9*Z1790+Ferez!$D$10*AA1790</f>
        <v>0.97346599117465815</v>
      </c>
      <c r="AC1790" s="3">
        <f t="shared" si="252"/>
        <v>11.187823581467963</v>
      </c>
      <c r="AD1790" s="3">
        <f>AC1790*Ferez!$D$19</f>
        <v>5.5939117907339817</v>
      </c>
      <c r="AE1790" s="3">
        <f>(AD1790/1000)*(10000/Ferez!$D$21)</f>
        <v>0.13984779476834955</v>
      </c>
      <c r="AF1790" s="3">
        <f t="shared" si="253"/>
        <v>8.0020847485696169</v>
      </c>
      <c r="AG1790" s="3">
        <f>AF1790*Ferez!$D$19</f>
        <v>4.0010423742848085</v>
      </c>
      <c r="AH1790" s="3">
        <f>(AG1790/1000)*(10000/Ferez!$D$21)</f>
        <v>0.10002605935712022</v>
      </c>
      <c r="AI1790" s="3">
        <f>AE1790*Ferez!$D$20</f>
        <v>0.51277524748394832</v>
      </c>
    </row>
    <row r="1791" spans="1:35" x14ac:dyDescent="0.25">
      <c r="A1791" s="4">
        <v>215</v>
      </c>
      <c r="B1791" s="19" t="s">
        <v>3521</v>
      </c>
      <c r="C1791" s="104">
        <v>5</v>
      </c>
      <c r="D1791" s="20" t="s">
        <v>494</v>
      </c>
      <c r="E1791" s="100">
        <v>42719</v>
      </c>
      <c r="F1791" s="100">
        <v>44127</v>
      </c>
      <c r="G1791" s="105">
        <v>3.9</v>
      </c>
      <c r="H1791" s="20" t="s">
        <v>542</v>
      </c>
      <c r="I1791" s="20" t="s">
        <v>543</v>
      </c>
      <c r="J1791" s="13">
        <v>3349</v>
      </c>
      <c r="K1791" t="s">
        <v>4</v>
      </c>
      <c r="L1791" t="s">
        <v>142</v>
      </c>
      <c r="M1791" s="20" t="str">
        <f t="shared" si="247"/>
        <v>S</v>
      </c>
      <c r="N1791" s="3">
        <v>5.5</v>
      </c>
      <c r="O1791" s="23">
        <f t="shared" si="248"/>
        <v>4.62</v>
      </c>
      <c r="P1791" s="3">
        <v>14.6</v>
      </c>
      <c r="Q1791" s="3">
        <f>VLOOKUP(J1791,Aux_H_adj!$X$2:$Y$922,2,FALSE)</f>
        <v>14.6</v>
      </c>
      <c r="R1791" s="3">
        <f>VLOOKUP(J1791,Aux_H_adj!$X$2:$Z$922,3,FALSE)</f>
        <v>21.3</v>
      </c>
      <c r="S1791" s="3">
        <f t="shared" si="245"/>
        <v>4.6473243382833438</v>
      </c>
      <c r="T1791" s="3">
        <v>30.4</v>
      </c>
      <c r="U1791" s="23">
        <f t="shared" si="249"/>
        <v>17.8</v>
      </c>
      <c r="V1791" s="3">
        <f t="shared" si="246"/>
        <v>5.6659159740714742</v>
      </c>
      <c r="W1791" s="27">
        <f t="shared" si="250"/>
        <v>1.6999999999999999E-3</v>
      </c>
      <c r="X1791" s="27">
        <f t="shared" si="251"/>
        <v>2.5000000000000001E-3</v>
      </c>
      <c r="Y1791" s="3">
        <f>VLOOKUP(K1791,SSP!$B$2:$D$113,3,FALSE)</f>
        <v>0.46000000000000074</v>
      </c>
      <c r="Z1791" s="3">
        <f>EXP(Ferez!$B$8+Ferez!$B$9*LN(X1791)+Ferez!$B$10*LN(O1791)+Ferez!$B$11*LN(Y1791))</f>
        <v>2.8709661020432313</v>
      </c>
      <c r="AA1791" s="3">
        <f>EXP(Ferez!$C$8+Ferez!$C$9*LN(Z1791))</f>
        <v>1.6394611443490175</v>
      </c>
      <c r="AB1791" s="3">
        <f>Ferez!$D$8+Ferez!$D$9*Z1791+Ferez!$D$10*AA1791</f>
        <v>0.59535320034656558</v>
      </c>
      <c r="AC1791" s="3">
        <f t="shared" si="252"/>
        <v>5.1057804467388141</v>
      </c>
      <c r="AD1791" s="3">
        <f>AC1791*Ferez!$D$19</f>
        <v>2.5528902233694071</v>
      </c>
      <c r="AE1791" s="3">
        <f>(AD1791/1000)*(10000/Ferez!$D$21)</f>
        <v>6.3822255584235182E-2</v>
      </c>
      <c r="AF1791" s="3">
        <f t="shared" si="253"/>
        <v>3.4663193023897971</v>
      </c>
      <c r="AG1791" s="3">
        <f>AF1791*Ferez!$D$19</f>
        <v>1.7331596511948986</v>
      </c>
      <c r="AH1791" s="3">
        <f>(AG1791/1000)*(10000/Ferez!$D$21)</f>
        <v>4.3328991279872463E-2</v>
      </c>
      <c r="AI1791" s="3">
        <f>AE1791*Ferez!$D$20</f>
        <v>0.23401493714219565</v>
      </c>
    </row>
    <row r="1792" spans="1:35" x14ac:dyDescent="0.25">
      <c r="A1792" s="4">
        <v>216</v>
      </c>
      <c r="B1792" s="19" t="s">
        <v>3521</v>
      </c>
      <c r="C1792" s="104">
        <v>5</v>
      </c>
      <c r="D1792" s="20" t="s">
        <v>494</v>
      </c>
      <c r="E1792" s="100">
        <v>42719</v>
      </c>
      <c r="F1792" s="100">
        <v>44127</v>
      </c>
      <c r="G1792" s="105">
        <v>3.9</v>
      </c>
      <c r="H1792" s="20" t="s">
        <v>544</v>
      </c>
      <c r="I1792" s="20" t="s">
        <v>545</v>
      </c>
      <c r="J1792" s="13">
        <v>3350</v>
      </c>
      <c r="K1792" t="s">
        <v>12</v>
      </c>
      <c r="L1792" t="s">
        <v>30</v>
      </c>
      <c r="M1792" s="20" t="str">
        <f t="shared" si="247"/>
        <v>N</v>
      </c>
      <c r="N1792" s="3">
        <v>6</v>
      </c>
      <c r="O1792" s="23">
        <f t="shared" si="248"/>
        <v>6</v>
      </c>
      <c r="P1792" s="3">
        <v>17.399999999999999</v>
      </c>
      <c r="Q1792" s="3">
        <f>VLOOKUP(J1792,Aux_H_adj!$X$2:$Y$922,2,FALSE)</f>
        <v>17.399999999999999</v>
      </c>
      <c r="R1792" s="3">
        <f>VLOOKUP(J1792,Aux_H_adj!$X$2:$Z$922,3,FALSE)</f>
        <v>17.399999999999999</v>
      </c>
      <c r="S1792" s="3">
        <f t="shared" si="245"/>
        <v>5.5385920195979574</v>
      </c>
      <c r="T1792" s="3">
        <v>20</v>
      </c>
      <c r="U1792" s="23">
        <f t="shared" si="249"/>
        <v>20</v>
      </c>
      <c r="V1792" s="3">
        <f t="shared" si="246"/>
        <v>6.366197723675814</v>
      </c>
      <c r="W1792" s="27">
        <f t="shared" si="250"/>
        <v>2.3999999999999998E-3</v>
      </c>
      <c r="X1792" s="27">
        <f t="shared" si="251"/>
        <v>3.2000000000000002E-3</v>
      </c>
      <c r="Y1792" s="3">
        <f>VLOOKUP(K1792,SSP!$B$2:$D$113,3,FALSE)</f>
        <v>0.7000000000000004</v>
      </c>
      <c r="Z1792" s="3">
        <f>EXP(Ferez!$B$8+Ferez!$B$9*LN(X1792)+Ferez!$B$10*LN(O1792)+Ferez!$B$11*LN(Y1792))</f>
        <v>7.1591390929711558</v>
      </c>
      <c r="AA1792" s="3">
        <f>EXP(Ferez!$C$8+Ferez!$C$9*LN(Z1792))</f>
        <v>3.2295284372727315</v>
      </c>
      <c r="AB1792" s="3">
        <f>Ferez!$D$8+Ferez!$D$9*Z1792+Ferez!$D$10*AA1792</f>
        <v>0.98574575796472697</v>
      </c>
      <c r="AC1792" s="3">
        <f t="shared" si="252"/>
        <v>11.374413288208615</v>
      </c>
      <c r="AD1792" s="3">
        <f>AC1792*Ferez!$D$19</f>
        <v>5.6872066441043074</v>
      </c>
      <c r="AE1792" s="3">
        <f>(AD1792/1000)*(10000/Ferez!$D$21)</f>
        <v>0.1421801661026077</v>
      </c>
      <c r="AF1792" s="3">
        <f t="shared" si="253"/>
        <v>8.1448848509358829</v>
      </c>
      <c r="AG1792" s="3">
        <f>AF1792*Ferez!$D$19</f>
        <v>4.0724424254679414</v>
      </c>
      <c r="AH1792" s="3">
        <f>(AG1792/1000)*(10000/Ferez!$D$21)</f>
        <v>0.10181106063669854</v>
      </c>
      <c r="AI1792" s="3">
        <f>AE1792*Ferez!$D$20</f>
        <v>0.5213272757095615</v>
      </c>
    </row>
    <row r="1793" spans="1:35" x14ac:dyDescent="0.25">
      <c r="A1793" s="4">
        <v>217</v>
      </c>
      <c r="B1793" s="19" t="s">
        <v>3521</v>
      </c>
      <c r="C1793" s="104">
        <v>5</v>
      </c>
      <c r="D1793" s="20" t="s">
        <v>494</v>
      </c>
      <c r="E1793" s="100">
        <v>42719</v>
      </c>
      <c r="F1793" s="100">
        <v>44127</v>
      </c>
      <c r="G1793" s="105">
        <v>3.9</v>
      </c>
      <c r="H1793" s="20" t="s">
        <v>546</v>
      </c>
      <c r="I1793" s="20" t="s">
        <v>547</v>
      </c>
      <c r="J1793" s="13">
        <v>3351</v>
      </c>
      <c r="K1793" t="s">
        <v>9</v>
      </c>
      <c r="L1793" t="s">
        <v>232</v>
      </c>
      <c r="M1793" s="20" t="str">
        <f t="shared" si="247"/>
        <v>N</v>
      </c>
      <c r="N1793" s="3">
        <v>5.2</v>
      </c>
      <c r="O1793" s="23">
        <f t="shared" si="248"/>
        <v>5.2</v>
      </c>
      <c r="P1793" s="3">
        <v>30.3</v>
      </c>
      <c r="Q1793" s="3">
        <f>VLOOKUP(J1793,Aux_H_adj!$X$2:$Y$922,2,FALSE)</f>
        <v>30.3</v>
      </c>
      <c r="R1793" s="3">
        <f>VLOOKUP(J1793,Aux_H_adj!$X$2:$Z$922,3,FALSE)</f>
        <v>30.3</v>
      </c>
      <c r="S1793" s="3">
        <f t="shared" si="245"/>
        <v>9.6447895513688575</v>
      </c>
      <c r="T1793" s="3">
        <v>37.5</v>
      </c>
      <c r="U1793" s="23">
        <f t="shared" si="249"/>
        <v>37.5</v>
      </c>
      <c r="V1793" s="3">
        <f t="shared" si="246"/>
        <v>11.93662073189215</v>
      </c>
      <c r="W1793" s="27">
        <f t="shared" si="250"/>
        <v>7.3000000000000001E-3</v>
      </c>
      <c r="X1793" s="27">
        <f t="shared" si="251"/>
        <v>1.12E-2</v>
      </c>
      <c r="Y1793" s="3">
        <f>VLOOKUP(K1793,SSP!$B$2:$D$113,3,FALSE)</f>
        <v>0.76000000000000079</v>
      </c>
      <c r="Z1793" s="3">
        <f>EXP(Ferez!$B$8+Ferez!$B$9*LN(X1793)+Ferez!$B$10*LN(O1793)+Ferez!$B$11*LN(Y1793))</f>
        <v>22.168071059292942</v>
      </c>
      <c r="AA1793" s="3">
        <f>EXP(Ferez!$C$8+Ferez!$C$9*LN(Z1793))</f>
        <v>7.4704674644004578</v>
      </c>
      <c r="AB1793" s="3">
        <f>Ferez!$D$8+Ferez!$D$9*Z1793+Ferez!$D$10*AA1793</f>
        <v>2.4663407162230171</v>
      </c>
      <c r="AC1793" s="3">
        <f t="shared" si="252"/>
        <v>32.104879239916414</v>
      </c>
      <c r="AD1793" s="3">
        <f>AC1793*Ferez!$D$19</f>
        <v>16.052439619958207</v>
      </c>
      <c r="AE1793" s="3">
        <f>(AD1793/1000)*(10000/Ferez!$D$21)</f>
        <v>0.40131099049895519</v>
      </c>
      <c r="AF1793" s="3">
        <f t="shared" si="253"/>
        <v>24.634411775515957</v>
      </c>
      <c r="AG1793" s="3">
        <f>AF1793*Ferez!$D$19</f>
        <v>12.317205887757979</v>
      </c>
      <c r="AH1793" s="3">
        <f>(AG1793/1000)*(10000/Ferez!$D$21)</f>
        <v>0.30793014719394951</v>
      </c>
      <c r="AI1793" s="3">
        <f>AE1793*Ferez!$D$20</f>
        <v>1.4714736318295023</v>
      </c>
    </row>
    <row r="1794" spans="1:35" x14ac:dyDescent="0.25">
      <c r="A1794" s="4">
        <v>218</v>
      </c>
      <c r="B1794" s="19" t="s">
        <v>3521</v>
      </c>
      <c r="C1794" s="104">
        <v>5</v>
      </c>
      <c r="D1794" s="20" t="s">
        <v>494</v>
      </c>
      <c r="E1794" s="100">
        <v>42719</v>
      </c>
      <c r="F1794" s="100">
        <v>44127</v>
      </c>
      <c r="G1794" s="105">
        <v>3.9</v>
      </c>
      <c r="H1794" s="20" t="s">
        <v>548</v>
      </c>
      <c r="I1794" s="20" t="s">
        <v>549</v>
      </c>
      <c r="J1794" s="13">
        <v>3352</v>
      </c>
      <c r="K1794" t="s">
        <v>173</v>
      </c>
      <c r="L1794" t="s">
        <v>172</v>
      </c>
      <c r="M1794" s="20" t="str">
        <f t="shared" si="247"/>
        <v>S</v>
      </c>
      <c r="N1794" s="3">
        <v>14.2</v>
      </c>
      <c r="O1794" s="23">
        <f t="shared" si="248"/>
        <v>14.2</v>
      </c>
      <c r="P1794" s="3">
        <v>19.399999999999999</v>
      </c>
      <c r="Q1794" s="3">
        <f>VLOOKUP(J1794,Aux_H_adj!$X$2:$Y$922,2,FALSE)</f>
        <v>10.6</v>
      </c>
      <c r="R1794" s="3">
        <f>VLOOKUP(J1794,Aux_H_adj!$X$2:$Z$922,3,FALSE)</f>
        <v>19.399999999999999</v>
      </c>
      <c r="S1794" s="3">
        <f t="shared" ref="S1794:S1857" si="254">P1794/PI()</f>
        <v>6.1752117919655385</v>
      </c>
      <c r="T1794" s="3">
        <v>30.6</v>
      </c>
      <c r="U1794" s="23">
        <f t="shared" si="249"/>
        <v>23.65</v>
      </c>
      <c r="V1794" s="3">
        <f t="shared" ref="V1794:V1857" si="255">U1794/PI()</f>
        <v>7.5280288082466491</v>
      </c>
      <c r="W1794" s="27">
        <f t="shared" si="250"/>
        <v>3.0000000000000001E-3</v>
      </c>
      <c r="X1794" s="27">
        <f t="shared" si="251"/>
        <v>4.4999999999999997E-3</v>
      </c>
      <c r="Y1794" s="3">
        <f>VLOOKUP(K1794,SSP!$B$2:$D$113,3,FALSE)</f>
        <v>0.47999999999999932</v>
      </c>
      <c r="Z1794" s="3">
        <f>EXP(Ferez!$B$8+Ferez!$B$9*LN(X1794)+Ferez!$B$10*LN(O1794)+Ferez!$B$11*LN(Y1794))</f>
        <v>15.381423933440125</v>
      </c>
      <c r="AA1794" s="3">
        <f>EXP(Ferez!$C$8+Ferez!$C$9*LN(Z1794))</f>
        <v>5.6960510031152856</v>
      </c>
      <c r="AB1794" s="3">
        <f>Ferez!$D$8+Ferez!$D$9*Z1794+Ferez!$D$10*AA1794</f>
        <v>1.7845054405638696</v>
      </c>
      <c r="AC1794" s="3">
        <f t="shared" si="252"/>
        <v>22.861980377119281</v>
      </c>
      <c r="AD1794" s="3">
        <f>AC1794*Ferez!$D$19</f>
        <v>11.43099018855964</v>
      </c>
      <c r="AE1794" s="3">
        <f>(AD1794/1000)*(10000/Ferez!$D$21)</f>
        <v>0.285774754713991</v>
      </c>
      <c r="AF1794" s="3">
        <f t="shared" si="253"/>
        <v>17.165929374003994</v>
      </c>
      <c r="AG1794" s="3">
        <f>AF1794*Ferez!$D$19</f>
        <v>8.5829646870019971</v>
      </c>
      <c r="AH1794" s="3">
        <f>(AG1794/1000)*(10000/Ferez!$D$21)</f>
        <v>0.21457411717504993</v>
      </c>
      <c r="AI1794" s="3">
        <f>AE1794*Ferez!$D$20</f>
        <v>1.0478407672846337</v>
      </c>
    </row>
    <row r="1795" spans="1:35" x14ac:dyDescent="0.25">
      <c r="A1795" s="4">
        <v>219</v>
      </c>
      <c r="B1795" s="19" t="s">
        <v>3521</v>
      </c>
      <c r="C1795" s="104">
        <v>5</v>
      </c>
      <c r="D1795" s="20" t="s">
        <v>494</v>
      </c>
      <c r="E1795" s="100">
        <v>42719</v>
      </c>
      <c r="F1795" s="100">
        <v>44127</v>
      </c>
      <c r="G1795" s="105">
        <v>3.9</v>
      </c>
      <c r="H1795" s="20" t="s">
        <v>548</v>
      </c>
      <c r="I1795" s="20" t="s">
        <v>550</v>
      </c>
      <c r="J1795" s="13">
        <v>3352</v>
      </c>
      <c r="K1795" t="s">
        <v>173</v>
      </c>
      <c r="L1795" t="s">
        <v>172</v>
      </c>
      <c r="M1795" s="20" t="str">
        <f t="shared" ref="M1795:M1858" si="256">IF(J1796=J1795,"S",IF(J1794=J1795,"S","N"))</f>
        <v>S</v>
      </c>
      <c r="N1795" s="3">
        <v>14.2</v>
      </c>
      <c r="O1795" s="23">
        <f t="shared" ref="O1795:O1858" si="257">IF(M1795="N",N1795,IF(P1795=R1795,N1795,IF(ROUND(3.1139*LN(P1795)-3.7295,2)&gt;=N1795,N1795,ROUND(3.1139*LN(P1795)-3.7295,2))))</f>
        <v>3.62</v>
      </c>
      <c r="P1795" s="3">
        <v>10.6</v>
      </c>
      <c r="Q1795" s="3">
        <f>VLOOKUP(J1795,Aux_H_adj!$X$2:$Y$922,2,FALSE)</f>
        <v>10.6</v>
      </c>
      <c r="R1795" s="3">
        <f>VLOOKUP(J1795,Aux_H_adj!$X$2:$Z$922,3,FALSE)</f>
        <v>19.399999999999999</v>
      </c>
      <c r="S1795" s="3">
        <f t="shared" si="254"/>
        <v>3.3740847935481812</v>
      </c>
      <c r="T1795" s="3">
        <v>30.6</v>
      </c>
      <c r="U1795" s="23">
        <f t="shared" ref="U1795:U1858" si="258">IF(M1795="N",T1795,ROUND(1.2191*P1795,2))</f>
        <v>12.92</v>
      </c>
      <c r="V1795" s="3">
        <f t="shared" si="255"/>
        <v>4.1125637294945756</v>
      </c>
      <c r="W1795" s="27">
        <f t="shared" ref="W1795:W1858" si="259">ROUND(PI()*((S1795/100)/2)^2,4)</f>
        <v>8.9999999999999998E-4</v>
      </c>
      <c r="X1795" s="27">
        <f t="shared" ref="X1795:X1858" si="260">ROUND(PI()*((V1795/100)/2)^2,4)</f>
        <v>1.2999999999999999E-3</v>
      </c>
      <c r="Y1795" s="3">
        <f>VLOOKUP(K1795,SSP!$B$2:$D$113,3,FALSE)</f>
        <v>0.47999999999999932</v>
      </c>
      <c r="Z1795" s="3">
        <f>EXP(Ferez!$B$8+Ferez!$B$9*LN(X1795)+Ferez!$B$10*LN(O1795)+Ferez!$B$11*LN(Y1795))</f>
        <v>1.2785284471445604</v>
      </c>
      <c r="AA1795" s="3">
        <f>EXP(Ferez!$C$8+Ferez!$C$9*LN(Z1795))</f>
        <v>0.89956791535553582</v>
      </c>
      <c r="AB1795" s="3">
        <f>Ferez!$D$8+Ferez!$D$9*Z1795+Ferez!$D$10*AA1795</f>
        <v>0.46326103862129803</v>
      </c>
      <c r="AC1795" s="3">
        <f t="shared" ref="AC1795:AC1858" si="261">Z1795+AA1795+AB1795</f>
        <v>2.6413574011213941</v>
      </c>
      <c r="AD1795" s="3">
        <f>AC1795*Ferez!$D$19</f>
        <v>1.320678700560697</v>
      </c>
      <c r="AE1795" s="3">
        <f>(AD1795/1000)*(10000/Ferez!$D$21)</f>
        <v>3.3016967514017427E-2</v>
      </c>
      <c r="AF1795" s="3">
        <f t="shared" ref="AF1795:AF1858" si="262">Z1795+AB1795</f>
        <v>1.7417894857658585</v>
      </c>
      <c r="AG1795" s="3">
        <f>AF1795*Ferez!$D$19</f>
        <v>0.87089474288292923</v>
      </c>
      <c r="AH1795" s="3">
        <f>(AG1795/1000)*(10000/Ferez!$D$21)</f>
        <v>2.1772368572073229E-2</v>
      </c>
      <c r="AI1795" s="3">
        <f>AE1795*Ferez!$D$20</f>
        <v>0.12106221421806389</v>
      </c>
    </row>
    <row r="1796" spans="1:35" x14ac:dyDescent="0.25">
      <c r="A1796" s="4">
        <v>220</v>
      </c>
      <c r="B1796" s="19" t="s">
        <v>3521</v>
      </c>
      <c r="C1796" s="104">
        <v>5</v>
      </c>
      <c r="D1796" s="20" t="s">
        <v>494</v>
      </c>
      <c r="E1796" s="100">
        <v>42719</v>
      </c>
      <c r="F1796" s="100">
        <v>44127</v>
      </c>
      <c r="G1796" s="105">
        <v>3.9</v>
      </c>
      <c r="H1796" s="20" t="s">
        <v>551</v>
      </c>
      <c r="I1796" s="20" t="s">
        <v>552</v>
      </c>
      <c r="J1796" s="13">
        <v>3353</v>
      </c>
      <c r="K1796" t="s">
        <v>14</v>
      </c>
      <c r="L1796" t="s">
        <v>235</v>
      </c>
      <c r="M1796" s="20" t="str">
        <f t="shared" si="256"/>
        <v>N</v>
      </c>
      <c r="N1796" s="3">
        <v>3.8</v>
      </c>
      <c r="O1796" s="23">
        <f t="shared" si="257"/>
        <v>3.8</v>
      </c>
      <c r="P1796" s="3">
        <v>12.8</v>
      </c>
      <c r="Q1796" s="3">
        <f>VLOOKUP(J1796,Aux_H_adj!$X$2:$Y$922,2,FALSE)</f>
        <v>12.8</v>
      </c>
      <c r="R1796" s="3">
        <f>VLOOKUP(J1796,Aux_H_adj!$X$2:$Z$922,3,FALSE)</f>
        <v>12.8</v>
      </c>
      <c r="S1796" s="3">
        <f t="shared" si="254"/>
        <v>4.0743665431525207</v>
      </c>
      <c r="T1796" s="3">
        <v>20.399999999999999</v>
      </c>
      <c r="U1796" s="23">
        <f t="shared" si="258"/>
        <v>20.399999999999999</v>
      </c>
      <c r="V1796" s="3">
        <f t="shared" si="255"/>
        <v>6.4935216781493299</v>
      </c>
      <c r="W1796" s="27">
        <f t="shared" si="259"/>
        <v>1.2999999999999999E-3</v>
      </c>
      <c r="X1796" s="27">
        <f t="shared" si="260"/>
        <v>3.3E-3</v>
      </c>
      <c r="Y1796" s="3">
        <f>VLOOKUP(K1796,SSP!$B$2:$D$113,3,FALSE)</f>
        <v>0.4900000000000001</v>
      </c>
      <c r="Z1796" s="3">
        <f>EXP(Ferez!$B$8+Ferez!$B$9*LN(X1796)+Ferez!$B$10*LN(O1796)+Ferez!$B$11*LN(Y1796))</f>
        <v>3.2993019334611495</v>
      </c>
      <c r="AA1796" s="3">
        <f>EXP(Ferez!$C$8+Ferez!$C$9*LN(Z1796))</f>
        <v>1.8176558646625272</v>
      </c>
      <c r="AB1796" s="3">
        <f>Ferez!$D$8+Ferez!$D$9*Z1796+Ferez!$D$10*AA1796</f>
        <v>0.63267884218385295</v>
      </c>
      <c r="AC1796" s="3">
        <f t="shared" si="261"/>
        <v>5.7496366403075294</v>
      </c>
      <c r="AD1796" s="3">
        <f>AC1796*Ferez!$D$19</f>
        <v>2.8748183201537647</v>
      </c>
      <c r="AE1796" s="3">
        <f>(AD1796/1000)*(10000/Ferez!$D$21)</f>
        <v>7.1870458003844118E-2</v>
      </c>
      <c r="AF1796" s="3">
        <f t="shared" si="262"/>
        <v>3.9319807756450027</v>
      </c>
      <c r="AG1796" s="3">
        <f>AF1796*Ferez!$D$19</f>
        <v>1.9659903878225014</v>
      </c>
      <c r="AH1796" s="3">
        <f>(AG1796/1000)*(10000/Ferez!$D$21)</f>
        <v>4.9149759695562539E-2</v>
      </c>
      <c r="AI1796" s="3">
        <f>AE1796*Ferez!$D$20</f>
        <v>0.26352501268076173</v>
      </c>
    </row>
    <row r="1797" spans="1:35" x14ac:dyDescent="0.25">
      <c r="A1797" s="4">
        <v>221</v>
      </c>
      <c r="B1797" s="19" t="s">
        <v>3521</v>
      </c>
      <c r="C1797" s="104">
        <v>5</v>
      </c>
      <c r="D1797" s="20" t="s">
        <v>494</v>
      </c>
      <c r="E1797" s="100">
        <v>42719</v>
      </c>
      <c r="F1797" s="100">
        <v>44127</v>
      </c>
      <c r="G1797" s="105">
        <v>3.9</v>
      </c>
      <c r="H1797" s="20" t="s">
        <v>553</v>
      </c>
      <c r="I1797" s="20" t="s">
        <v>554</v>
      </c>
      <c r="J1797" s="13">
        <v>3354</v>
      </c>
      <c r="K1797" t="s">
        <v>110</v>
      </c>
      <c r="L1797" t="s">
        <v>109</v>
      </c>
      <c r="M1797" s="20" t="str">
        <f t="shared" si="256"/>
        <v>S</v>
      </c>
      <c r="N1797" s="3">
        <v>3.5</v>
      </c>
      <c r="O1797" s="23">
        <f t="shared" si="257"/>
        <v>3.5</v>
      </c>
      <c r="P1797" s="3">
        <v>13.5</v>
      </c>
      <c r="Q1797" s="3">
        <f>VLOOKUP(J1797,Aux_H_adj!$X$2:$Y$922,2,FALSE)</f>
        <v>9.5</v>
      </c>
      <c r="R1797" s="3">
        <f>VLOOKUP(J1797,Aux_H_adj!$X$2:$Z$922,3,FALSE)</f>
        <v>13.5</v>
      </c>
      <c r="S1797" s="3">
        <f t="shared" si="254"/>
        <v>4.2971834634811739</v>
      </c>
      <c r="T1797" s="3">
        <v>23.4</v>
      </c>
      <c r="U1797" s="23">
        <f t="shared" si="258"/>
        <v>16.46</v>
      </c>
      <c r="V1797" s="3">
        <f t="shared" si="255"/>
        <v>5.2393807265851953</v>
      </c>
      <c r="W1797" s="27">
        <f t="shared" si="259"/>
        <v>1.5E-3</v>
      </c>
      <c r="X1797" s="27">
        <f t="shared" si="260"/>
        <v>2.2000000000000001E-3</v>
      </c>
      <c r="Y1797" s="3">
        <f>VLOOKUP(K1797,SSP!$B$2:$D$113,3,FALSE)</f>
        <v>0.34</v>
      </c>
      <c r="Z1797" s="3">
        <f>EXP(Ferez!$B$8+Ferez!$B$9*LN(X1797)+Ferez!$B$10*LN(O1797)+Ferez!$B$11*LN(Y1797))</f>
        <v>1.4303577848163191</v>
      </c>
      <c r="AA1797" s="3">
        <f>EXP(Ferez!$C$8+Ferez!$C$9*LN(Z1797))</f>
        <v>0.9776723597822482</v>
      </c>
      <c r="AB1797" s="3">
        <f>Ferez!$D$8+Ferez!$D$9*Z1797+Ferez!$D$10*AA1797</f>
        <v>0.47520340024982993</v>
      </c>
      <c r="AC1797" s="3">
        <f t="shared" si="261"/>
        <v>2.8832335448483972</v>
      </c>
      <c r="AD1797" s="3">
        <f>AC1797*Ferez!$D$19</f>
        <v>1.4416167724241986</v>
      </c>
      <c r="AE1797" s="3">
        <f>(AD1797/1000)*(10000/Ferez!$D$21)</f>
        <v>3.6040419310604963E-2</v>
      </c>
      <c r="AF1797" s="3">
        <f t="shared" si="262"/>
        <v>1.9055611850661491</v>
      </c>
      <c r="AG1797" s="3">
        <f>AF1797*Ferez!$D$19</f>
        <v>0.95278059253307457</v>
      </c>
      <c r="AH1797" s="3">
        <f>(AG1797/1000)*(10000/Ferez!$D$21)</f>
        <v>2.3819514813326864E-2</v>
      </c>
      <c r="AI1797" s="3">
        <f>AE1797*Ferez!$D$20</f>
        <v>0.13214820413888487</v>
      </c>
    </row>
    <row r="1798" spans="1:35" x14ac:dyDescent="0.25">
      <c r="A1798" s="4">
        <v>222</v>
      </c>
      <c r="B1798" s="19" t="s">
        <v>3521</v>
      </c>
      <c r="C1798" s="104">
        <v>5</v>
      </c>
      <c r="D1798" s="20" t="s">
        <v>494</v>
      </c>
      <c r="E1798" s="100">
        <v>42719</v>
      </c>
      <c r="F1798" s="100">
        <v>44127</v>
      </c>
      <c r="G1798" s="105">
        <v>3.9</v>
      </c>
      <c r="H1798" s="20" t="s">
        <v>553</v>
      </c>
      <c r="I1798" s="20" t="s">
        <v>555</v>
      </c>
      <c r="J1798" s="13">
        <v>3354</v>
      </c>
      <c r="K1798" t="s">
        <v>110</v>
      </c>
      <c r="L1798" t="s">
        <v>109</v>
      </c>
      <c r="M1798" s="20" t="str">
        <f t="shared" si="256"/>
        <v>S</v>
      </c>
      <c r="N1798" s="3">
        <v>3.5</v>
      </c>
      <c r="O1798" s="23">
        <f t="shared" si="257"/>
        <v>3.28</v>
      </c>
      <c r="P1798" s="3">
        <v>9.5</v>
      </c>
      <c r="Q1798" s="3">
        <f>VLOOKUP(J1798,Aux_H_adj!$X$2:$Y$922,2,FALSE)</f>
        <v>9.5</v>
      </c>
      <c r="R1798" s="3">
        <f>VLOOKUP(J1798,Aux_H_adj!$X$2:$Z$922,3,FALSE)</f>
        <v>13.5</v>
      </c>
      <c r="S1798" s="3">
        <f t="shared" si="254"/>
        <v>3.0239439187460113</v>
      </c>
      <c r="T1798" s="3">
        <v>23.4</v>
      </c>
      <c r="U1798" s="23">
        <f t="shared" si="258"/>
        <v>11.58</v>
      </c>
      <c r="V1798" s="3">
        <f t="shared" si="255"/>
        <v>3.6860284820082962</v>
      </c>
      <c r="W1798" s="27">
        <f t="shared" si="259"/>
        <v>6.9999999999999999E-4</v>
      </c>
      <c r="X1798" s="27">
        <f t="shared" si="260"/>
        <v>1.1000000000000001E-3</v>
      </c>
      <c r="Y1798" s="3">
        <f>VLOOKUP(K1798,SSP!$B$2:$D$113,3,FALSE)</f>
        <v>0.34</v>
      </c>
      <c r="Z1798" s="3">
        <f>EXP(Ferez!$B$8+Ferez!$B$9*LN(X1798)+Ferez!$B$10*LN(O1798)+Ferez!$B$11*LN(Y1798))</f>
        <v>0.69804194797723607</v>
      </c>
      <c r="AA1798" s="3">
        <f>EXP(Ferez!$C$8+Ferez!$C$9*LN(Z1798))</f>
        <v>0.57414662699908059</v>
      </c>
      <c r="AB1798" s="3">
        <f>Ferez!$D$8+Ferez!$D$9*Z1798+Ferez!$D$10*AA1798</f>
        <v>0.41991321784081903</v>
      </c>
      <c r="AC1798" s="3">
        <f t="shared" si="261"/>
        <v>1.6921017928171356</v>
      </c>
      <c r="AD1798" s="3">
        <f>AC1798*Ferez!$D$19</f>
        <v>0.84605089640856779</v>
      </c>
      <c r="AE1798" s="3">
        <f>(AD1798/1000)*(10000/Ferez!$D$21)</f>
        <v>2.1151272410214195E-2</v>
      </c>
      <c r="AF1798" s="3">
        <f t="shared" si="262"/>
        <v>1.1179551658180551</v>
      </c>
      <c r="AG1798" s="3">
        <f>AF1798*Ferez!$D$19</f>
        <v>0.55897758290902755</v>
      </c>
      <c r="AH1798" s="3">
        <f>(AG1798/1000)*(10000/Ferez!$D$21)</f>
        <v>1.397443957272569E-2</v>
      </c>
      <c r="AI1798" s="3">
        <f>AE1798*Ferez!$D$20</f>
        <v>7.7554665504118714E-2</v>
      </c>
    </row>
    <row r="1799" spans="1:35" x14ac:dyDescent="0.25">
      <c r="A1799" s="4">
        <v>223</v>
      </c>
      <c r="B1799" s="19" t="s">
        <v>3521</v>
      </c>
      <c r="C1799" s="104">
        <v>5</v>
      </c>
      <c r="D1799" s="20" t="s">
        <v>494</v>
      </c>
      <c r="E1799" s="100">
        <v>42719</v>
      </c>
      <c r="F1799" s="100">
        <v>44127</v>
      </c>
      <c r="G1799" s="105">
        <v>3.9</v>
      </c>
      <c r="H1799" s="20" t="s">
        <v>556</v>
      </c>
      <c r="I1799" s="20" t="s">
        <v>557</v>
      </c>
      <c r="J1799" s="13">
        <v>3355</v>
      </c>
      <c r="K1799" t="s">
        <v>79</v>
      </c>
      <c r="L1799" t="s">
        <v>78</v>
      </c>
      <c r="M1799" s="20" t="str">
        <f t="shared" si="256"/>
        <v>S</v>
      </c>
      <c r="N1799" s="3">
        <v>5.0999999999999996</v>
      </c>
      <c r="O1799" s="23">
        <f t="shared" si="257"/>
        <v>5.0999999999999996</v>
      </c>
      <c r="P1799" s="3">
        <v>26</v>
      </c>
      <c r="Q1799" s="3">
        <f>VLOOKUP(J1799,Aux_H_adj!$X$2:$Y$922,2,FALSE)</f>
        <v>8.5</v>
      </c>
      <c r="R1799" s="3">
        <f>VLOOKUP(J1799,Aux_H_adj!$X$2:$Z$922,3,FALSE)</f>
        <v>26</v>
      </c>
      <c r="S1799" s="3">
        <f t="shared" si="254"/>
        <v>8.2760570407785572</v>
      </c>
      <c r="T1799" s="3">
        <v>45</v>
      </c>
      <c r="U1799" s="23">
        <f t="shared" si="258"/>
        <v>31.7</v>
      </c>
      <c r="V1799" s="3">
        <f t="shared" si="255"/>
        <v>10.090423392026164</v>
      </c>
      <c r="W1799" s="27">
        <f t="shared" si="259"/>
        <v>5.4000000000000003E-3</v>
      </c>
      <c r="X1799" s="27">
        <f t="shared" si="260"/>
        <v>8.0000000000000002E-3</v>
      </c>
      <c r="Y1799" s="3">
        <f>VLOOKUP(K1799,SSP!$B$2:$D$113,3,FALSE)</f>
        <v>0.31000000000000155</v>
      </c>
      <c r="Z1799" s="3">
        <f>EXP(Ferez!$B$8+Ferez!$B$9*LN(X1799)+Ferez!$B$10*LN(O1799)+Ferez!$B$11*LN(Y1799))</f>
        <v>6.3304679760296718</v>
      </c>
      <c r="AA1799" s="3">
        <f>EXP(Ferez!$C$8+Ferez!$C$9*LN(Z1799))</f>
        <v>2.9478092517223424</v>
      </c>
      <c r="AB1799" s="3">
        <f>Ferez!$D$8+Ferez!$D$9*Z1799+Ferez!$D$10*AA1799</f>
        <v>0.90810075204790963</v>
      </c>
      <c r="AC1799" s="3">
        <f t="shared" si="261"/>
        <v>10.186377979799923</v>
      </c>
      <c r="AD1799" s="3">
        <f>AC1799*Ferez!$D$19</f>
        <v>5.0931889898999616</v>
      </c>
      <c r="AE1799" s="3">
        <f>(AD1799/1000)*(10000/Ferez!$D$21)</f>
        <v>0.12732972474749904</v>
      </c>
      <c r="AF1799" s="3">
        <f t="shared" si="262"/>
        <v>7.2385687280775812</v>
      </c>
      <c r="AG1799" s="3">
        <f>AF1799*Ferez!$D$19</f>
        <v>3.6192843640387906</v>
      </c>
      <c r="AH1799" s="3">
        <f>(AG1799/1000)*(10000/Ferez!$D$21)</f>
        <v>9.0482109100969765E-2</v>
      </c>
      <c r="AI1799" s="3">
        <f>AE1799*Ferez!$D$20</f>
        <v>0.46687565740749648</v>
      </c>
    </row>
    <row r="1800" spans="1:35" x14ac:dyDescent="0.25">
      <c r="A1800" s="4">
        <v>224</v>
      </c>
      <c r="B1800" s="19" t="s">
        <v>3521</v>
      </c>
      <c r="C1800" s="104">
        <v>5</v>
      </c>
      <c r="D1800" s="20" t="s">
        <v>494</v>
      </c>
      <c r="E1800" s="100">
        <v>42719</v>
      </c>
      <c r="F1800" s="100">
        <v>44127</v>
      </c>
      <c r="G1800" s="105">
        <v>3.9</v>
      </c>
      <c r="H1800" s="20" t="s">
        <v>556</v>
      </c>
      <c r="I1800" s="20" t="s">
        <v>558</v>
      </c>
      <c r="J1800" s="13">
        <v>3355</v>
      </c>
      <c r="K1800" t="s">
        <v>79</v>
      </c>
      <c r="L1800" t="s">
        <v>78</v>
      </c>
      <c r="M1800" s="20" t="str">
        <f t="shared" si="256"/>
        <v>S</v>
      </c>
      <c r="N1800" s="3">
        <v>5.0999999999999996</v>
      </c>
      <c r="O1800" s="23">
        <f t="shared" si="257"/>
        <v>2.93</v>
      </c>
      <c r="P1800" s="3">
        <v>8.5</v>
      </c>
      <c r="Q1800" s="3">
        <f>VLOOKUP(J1800,Aux_H_adj!$X$2:$Y$922,2,FALSE)</f>
        <v>8.5</v>
      </c>
      <c r="R1800" s="3">
        <f>VLOOKUP(J1800,Aux_H_adj!$X$2:$Z$922,3,FALSE)</f>
        <v>26</v>
      </c>
      <c r="S1800" s="3">
        <f t="shared" si="254"/>
        <v>2.7056340325622208</v>
      </c>
      <c r="T1800" s="3">
        <v>45</v>
      </c>
      <c r="U1800" s="23">
        <f t="shared" si="258"/>
        <v>10.36</v>
      </c>
      <c r="V1800" s="3">
        <f t="shared" si="255"/>
        <v>3.2976904208640714</v>
      </c>
      <c r="W1800" s="27">
        <f t="shared" si="259"/>
        <v>5.9999999999999995E-4</v>
      </c>
      <c r="X1800" s="27">
        <f t="shared" si="260"/>
        <v>8.9999999999999998E-4</v>
      </c>
      <c r="Y1800" s="3">
        <f>VLOOKUP(K1800,SSP!$B$2:$D$113,3,FALSE)</f>
        <v>0.31000000000000155</v>
      </c>
      <c r="Z1800" s="3">
        <f>EXP(Ferez!$B$8+Ferez!$B$9*LN(X1800)+Ferez!$B$10*LN(O1800)+Ferez!$B$11*LN(Y1800))</f>
        <v>0.47141521403966891</v>
      </c>
      <c r="AA1800" s="3">
        <f>EXP(Ferez!$C$8+Ferez!$C$9*LN(Z1800))</f>
        <v>0.42907509766989982</v>
      </c>
      <c r="AB1800" s="3">
        <f>Ferez!$D$8+Ferez!$D$9*Z1800+Ferez!$D$10*AA1800</f>
        <v>0.40454393055792093</v>
      </c>
      <c r="AC1800" s="3">
        <f t="shared" si="261"/>
        <v>1.3050342422674897</v>
      </c>
      <c r="AD1800" s="3">
        <f>AC1800*Ferez!$D$19</f>
        <v>0.65251712113374483</v>
      </c>
      <c r="AE1800" s="3">
        <f>(AD1800/1000)*(10000/Ferez!$D$21)</f>
        <v>1.631292802834362E-2</v>
      </c>
      <c r="AF1800" s="3">
        <f t="shared" si="262"/>
        <v>0.87595914459758983</v>
      </c>
      <c r="AG1800" s="3">
        <f>AF1800*Ferez!$D$19</f>
        <v>0.43797957229879492</v>
      </c>
      <c r="AH1800" s="3">
        <f>(AG1800/1000)*(10000/Ferez!$D$21)</f>
        <v>1.0949489307469872E-2</v>
      </c>
      <c r="AI1800" s="3">
        <f>AE1800*Ferez!$D$20</f>
        <v>5.9814069437259934E-2</v>
      </c>
    </row>
    <row r="1801" spans="1:35" x14ac:dyDescent="0.25">
      <c r="A1801" s="4">
        <v>225</v>
      </c>
      <c r="B1801" s="19" t="s">
        <v>3521</v>
      </c>
      <c r="C1801" s="104">
        <v>5</v>
      </c>
      <c r="D1801" s="20" t="s">
        <v>494</v>
      </c>
      <c r="E1801" s="100">
        <v>42719</v>
      </c>
      <c r="F1801" s="100">
        <v>44127</v>
      </c>
      <c r="G1801" s="105">
        <v>3.9</v>
      </c>
      <c r="H1801" s="20" t="s">
        <v>556</v>
      </c>
      <c r="I1801" s="20" t="s">
        <v>559</v>
      </c>
      <c r="J1801" s="13">
        <v>3355</v>
      </c>
      <c r="K1801" t="s">
        <v>79</v>
      </c>
      <c r="L1801" t="s">
        <v>78</v>
      </c>
      <c r="M1801" s="20" t="str">
        <f t="shared" si="256"/>
        <v>S</v>
      </c>
      <c r="N1801" s="3">
        <v>5.0999999999999996</v>
      </c>
      <c r="O1801" s="23">
        <f t="shared" si="257"/>
        <v>3.9</v>
      </c>
      <c r="P1801" s="3">
        <v>11.6</v>
      </c>
      <c r="Q1801" s="3">
        <f>VLOOKUP(J1801,Aux_H_adj!$X$2:$Y$922,2,FALSE)</f>
        <v>8.5</v>
      </c>
      <c r="R1801" s="3">
        <f>VLOOKUP(J1801,Aux_H_adj!$X$2:$Z$922,3,FALSE)</f>
        <v>26</v>
      </c>
      <c r="S1801" s="3">
        <f t="shared" si="254"/>
        <v>3.6923946797319718</v>
      </c>
      <c r="T1801" s="3">
        <v>45</v>
      </c>
      <c r="U1801" s="23">
        <f t="shared" si="258"/>
        <v>14.14</v>
      </c>
      <c r="V1801" s="3">
        <f t="shared" si="255"/>
        <v>4.5009017906388005</v>
      </c>
      <c r="W1801" s="27">
        <f t="shared" si="259"/>
        <v>1.1000000000000001E-3</v>
      </c>
      <c r="X1801" s="27">
        <f t="shared" si="260"/>
        <v>1.6000000000000001E-3</v>
      </c>
      <c r="Y1801" s="3">
        <f>VLOOKUP(K1801,SSP!$B$2:$D$113,3,FALSE)</f>
        <v>0.31000000000000155</v>
      </c>
      <c r="Z1801" s="3">
        <f>EXP(Ferez!$B$8+Ferez!$B$9*LN(X1801)+Ferez!$B$10*LN(O1801)+Ferez!$B$11*LN(Y1801))</f>
        <v>1.0688936345286419</v>
      </c>
      <c r="AA1801" s="3">
        <f>EXP(Ferez!$C$8+Ferez!$C$9*LN(Z1801))</f>
        <v>0.78763783391723752</v>
      </c>
      <c r="AB1801" s="3">
        <f>Ferez!$D$8+Ferez!$D$9*Z1801+Ferez!$D$10*AA1801</f>
        <v>0.44712447194302402</v>
      </c>
      <c r="AC1801" s="3">
        <f t="shared" si="261"/>
        <v>2.3036559403889032</v>
      </c>
      <c r="AD1801" s="3">
        <f>AC1801*Ferez!$D$19</f>
        <v>1.1518279701944516</v>
      </c>
      <c r="AE1801" s="3">
        <f>(AD1801/1000)*(10000/Ferez!$D$21)</f>
        <v>2.8795699254861293E-2</v>
      </c>
      <c r="AF1801" s="3">
        <f t="shared" si="262"/>
        <v>1.516018106471666</v>
      </c>
      <c r="AG1801" s="3">
        <f>AF1801*Ferez!$D$19</f>
        <v>0.75800905323583301</v>
      </c>
      <c r="AH1801" s="3">
        <f>(AG1801/1000)*(10000/Ferez!$D$21)</f>
        <v>1.8950226330895825E-2</v>
      </c>
      <c r="AI1801" s="3">
        <f>AE1801*Ferez!$D$20</f>
        <v>0.10558423060115807</v>
      </c>
    </row>
    <row r="1802" spans="1:35" x14ac:dyDescent="0.25">
      <c r="A1802" s="4">
        <v>226</v>
      </c>
      <c r="B1802" s="19" t="s">
        <v>3521</v>
      </c>
      <c r="C1802" s="104">
        <v>5</v>
      </c>
      <c r="D1802" s="20" t="s">
        <v>494</v>
      </c>
      <c r="E1802" s="100">
        <v>42719</v>
      </c>
      <c r="F1802" s="100">
        <v>44127</v>
      </c>
      <c r="G1802" s="105">
        <v>3.9</v>
      </c>
      <c r="H1802" s="20" t="s">
        <v>560</v>
      </c>
      <c r="I1802" s="20" t="s">
        <v>561</v>
      </c>
      <c r="J1802" s="13">
        <v>3356</v>
      </c>
      <c r="K1802" t="s">
        <v>4</v>
      </c>
      <c r="L1802" t="s">
        <v>142</v>
      </c>
      <c r="M1802" s="20" t="str">
        <f t="shared" si="256"/>
        <v>N</v>
      </c>
      <c r="N1802" s="3">
        <v>7</v>
      </c>
      <c r="O1802" s="23">
        <f t="shared" si="257"/>
        <v>7</v>
      </c>
      <c r="P1802" s="3">
        <v>25.7</v>
      </c>
      <c r="Q1802" s="3">
        <f>VLOOKUP(J1802,Aux_H_adj!$X$2:$Y$922,2,FALSE)</f>
        <v>25.7</v>
      </c>
      <c r="R1802" s="3">
        <f>VLOOKUP(J1802,Aux_H_adj!$X$2:$Z$922,3,FALSE)</f>
        <v>25.7</v>
      </c>
      <c r="S1802" s="3">
        <f t="shared" si="254"/>
        <v>8.1805640749234207</v>
      </c>
      <c r="T1802" s="3">
        <v>33.799999999999997</v>
      </c>
      <c r="U1802" s="23">
        <f t="shared" si="258"/>
        <v>33.799999999999997</v>
      </c>
      <c r="V1802" s="3">
        <f t="shared" si="255"/>
        <v>10.758874153012124</v>
      </c>
      <c r="W1802" s="27">
        <f t="shared" si="259"/>
        <v>5.3E-3</v>
      </c>
      <c r="X1802" s="27">
        <f t="shared" si="260"/>
        <v>9.1000000000000004E-3</v>
      </c>
      <c r="Y1802" s="3">
        <f>VLOOKUP(K1802,SSP!$B$2:$D$113,3,FALSE)</f>
        <v>0.46000000000000074</v>
      </c>
      <c r="Z1802" s="3">
        <f>EXP(Ferez!$B$8+Ferez!$B$9*LN(X1802)+Ferez!$B$10*LN(O1802)+Ferez!$B$11*LN(Y1802))</f>
        <v>14.512368532834559</v>
      </c>
      <c r="AA1802" s="3">
        <f>EXP(Ferez!$C$8+Ferez!$C$9*LN(Z1802))</f>
        <v>5.4554805326944749</v>
      </c>
      <c r="AB1802" s="3">
        <f>Ferez!$D$8+Ferez!$D$9*Z1802+Ferez!$D$10*AA1802</f>
        <v>1.6983449216950615</v>
      </c>
      <c r="AC1802" s="3">
        <f t="shared" si="261"/>
        <v>21.666193987224094</v>
      </c>
      <c r="AD1802" s="3">
        <f>AC1802*Ferez!$D$19</f>
        <v>10.833096993612047</v>
      </c>
      <c r="AE1802" s="3">
        <f>(AD1802/1000)*(10000/Ferez!$D$21)</f>
        <v>0.2708274248403012</v>
      </c>
      <c r="AF1802" s="3">
        <f t="shared" si="262"/>
        <v>16.210713454529621</v>
      </c>
      <c r="AG1802" s="3">
        <f>AF1802*Ferez!$D$19</f>
        <v>8.1053567272648106</v>
      </c>
      <c r="AH1802" s="3">
        <f>(AG1802/1000)*(10000/Ferez!$D$21)</f>
        <v>0.20263391818162024</v>
      </c>
      <c r="AI1802" s="3">
        <f>AE1802*Ferez!$D$20</f>
        <v>0.9930338910811044</v>
      </c>
    </row>
    <row r="1803" spans="1:35" x14ac:dyDescent="0.25">
      <c r="A1803" s="4">
        <v>227</v>
      </c>
      <c r="B1803" s="19" t="s">
        <v>3521</v>
      </c>
      <c r="C1803" s="104">
        <v>5</v>
      </c>
      <c r="D1803" s="20" t="s">
        <v>494</v>
      </c>
      <c r="E1803" s="100">
        <v>42719</v>
      </c>
      <c r="F1803" s="100">
        <v>44127</v>
      </c>
      <c r="G1803" s="105">
        <v>3.9</v>
      </c>
      <c r="H1803" s="20" t="s">
        <v>562</v>
      </c>
      <c r="I1803" s="20" t="s">
        <v>563</v>
      </c>
      <c r="J1803" s="13">
        <v>3357</v>
      </c>
      <c r="K1803" t="s">
        <v>23</v>
      </c>
      <c r="L1803" t="s">
        <v>106</v>
      </c>
      <c r="M1803" s="20" t="str">
        <f t="shared" si="256"/>
        <v>S</v>
      </c>
      <c r="N1803" s="3">
        <v>4.5</v>
      </c>
      <c r="O1803" s="23">
        <f t="shared" si="257"/>
        <v>3.21</v>
      </c>
      <c r="P1803" s="3">
        <v>9.3000000000000007</v>
      </c>
      <c r="Q1803" s="3">
        <f>VLOOKUP(J1803,Aux_H_adj!$X$2:$Y$922,2,FALSE)</f>
        <v>9.3000000000000007</v>
      </c>
      <c r="R1803" s="3">
        <f>VLOOKUP(J1803,Aux_H_adj!$X$2:$Z$922,3,FALSE)</f>
        <v>10.7</v>
      </c>
      <c r="S1803" s="3">
        <f t="shared" si="254"/>
        <v>2.9602819415092534</v>
      </c>
      <c r="T1803" s="3">
        <v>20.8</v>
      </c>
      <c r="U1803" s="23">
        <f t="shared" si="258"/>
        <v>11.34</v>
      </c>
      <c r="V1803" s="3">
        <f t="shared" si="255"/>
        <v>3.6096341093241864</v>
      </c>
      <c r="W1803" s="27">
        <f t="shared" si="259"/>
        <v>6.9999999999999999E-4</v>
      </c>
      <c r="X1803" s="27">
        <f t="shared" si="260"/>
        <v>1E-3</v>
      </c>
      <c r="Y1803" s="3">
        <f>VLOOKUP(K1803,SSP!$B$2:$D$113,3,FALSE)</f>
        <v>0.49</v>
      </c>
      <c r="Z1803" s="3">
        <f>EXP(Ferez!$B$8+Ferez!$B$9*LN(X1803)+Ferez!$B$10*LN(O1803)+Ferez!$B$11*LN(Y1803))</f>
        <v>0.90782545932205394</v>
      </c>
      <c r="AA1803" s="3">
        <f>EXP(Ferez!$C$8+Ferez!$C$9*LN(Z1803))</f>
        <v>0.69774551669724982</v>
      </c>
      <c r="AB1803" s="3">
        <f>Ferez!$D$8+Ferez!$D$9*Z1803+Ferez!$D$10*AA1803</f>
        <v>0.43506199130156897</v>
      </c>
      <c r="AC1803" s="3">
        <f t="shared" si="261"/>
        <v>2.0406329673208727</v>
      </c>
      <c r="AD1803" s="3">
        <f>AC1803*Ferez!$D$19</f>
        <v>1.0203164836604364</v>
      </c>
      <c r="AE1803" s="3">
        <f>(AD1803/1000)*(10000/Ferez!$D$21)</f>
        <v>2.5507912091510911E-2</v>
      </c>
      <c r="AF1803" s="3">
        <f t="shared" si="262"/>
        <v>1.342887450623623</v>
      </c>
      <c r="AG1803" s="3">
        <f>AF1803*Ferez!$D$19</f>
        <v>0.67144372531181151</v>
      </c>
      <c r="AH1803" s="3">
        <f>(AG1803/1000)*(10000/Ferez!$D$21)</f>
        <v>1.6786093132795291E-2</v>
      </c>
      <c r="AI1803" s="3">
        <f>AE1803*Ferez!$D$20</f>
        <v>9.3529011002206675E-2</v>
      </c>
    </row>
    <row r="1804" spans="1:35" x14ac:dyDescent="0.25">
      <c r="A1804" s="4">
        <v>228</v>
      </c>
      <c r="B1804" s="19" t="s">
        <v>3521</v>
      </c>
      <c r="C1804" s="104">
        <v>5</v>
      </c>
      <c r="D1804" s="20" t="s">
        <v>494</v>
      </c>
      <c r="E1804" s="100">
        <v>42719</v>
      </c>
      <c r="F1804" s="100">
        <v>44127</v>
      </c>
      <c r="G1804" s="105">
        <v>3.9</v>
      </c>
      <c r="H1804" s="20" t="s">
        <v>562</v>
      </c>
      <c r="I1804" s="20" t="s">
        <v>564</v>
      </c>
      <c r="J1804" s="13">
        <v>3357</v>
      </c>
      <c r="K1804" t="s">
        <v>23</v>
      </c>
      <c r="L1804" t="s">
        <v>106</v>
      </c>
      <c r="M1804" s="20" t="str">
        <f t="shared" si="256"/>
        <v>S</v>
      </c>
      <c r="N1804" s="3">
        <v>4.5</v>
      </c>
      <c r="O1804" s="23">
        <f t="shared" si="257"/>
        <v>4.5</v>
      </c>
      <c r="P1804" s="3">
        <v>10.7</v>
      </c>
      <c r="Q1804" s="3">
        <f>VLOOKUP(J1804,Aux_H_adj!$X$2:$Y$922,2,FALSE)</f>
        <v>9.3000000000000007</v>
      </c>
      <c r="R1804" s="3">
        <f>VLOOKUP(J1804,Aux_H_adj!$X$2:$Z$922,3,FALSE)</f>
        <v>10.7</v>
      </c>
      <c r="S1804" s="3">
        <f t="shared" si="254"/>
        <v>3.4059157821665602</v>
      </c>
      <c r="T1804" s="3">
        <v>20.8</v>
      </c>
      <c r="U1804" s="23">
        <f t="shared" si="258"/>
        <v>13.04</v>
      </c>
      <c r="V1804" s="3">
        <f t="shared" si="255"/>
        <v>4.1507609158366305</v>
      </c>
      <c r="W1804" s="27">
        <f t="shared" si="259"/>
        <v>8.9999999999999998E-4</v>
      </c>
      <c r="X1804" s="27">
        <f t="shared" si="260"/>
        <v>1.4E-3</v>
      </c>
      <c r="Y1804" s="3">
        <f>VLOOKUP(K1804,SSP!$B$2:$D$113,3,FALSE)</f>
        <v>0.49</v>
      </c>
      <c r="Z1804" s="3">
        <f>EXP(Ferez!$B$8+Ferez!$B$9*LN(X1804)+Ferez!$B$10*LN(O1804)+Ferez!$B$11*LN(Y1804))</f>
        <v>1.7263920451486552</v>
      </c>
      <c r="AA1804" s="3">
        <f>EXP(Ferez!$C$8+Ferez!$C$9*LN(Z1804))</f>
        <v>1.1241088968913153</v>
      </c>
      <c r="AB1804" s="3">
        <f>Ferez!$D$8+Ferez!$D$9*Z1804+Ferez!$D$10*AA1804</f>
        <v>0.4989928163837668</v>
      </c>
      <c r="AC1804" s="3">
        <f t="shared" si="261"/>
        <v>3.3494937584237374</v>
      </c>
      <c r="AD1804" s="3">
        <f>AC1804*Ferez!$D$19</f>
        <v>1.6747468792118687</v>
      </c>
      <c r="AE1804" s="3">
        <f>(AD1804/1000)*(10000/Ferez!$D$21)</f>
        <v>4.1868671980296715E-2</v>
      </c>
      <c r="AF1804" s="3">
        <f t="shared" si="262"/>
        <v>2.2253848615324219</v>
      </c>
      <c r="AG1804" s="3">
        <f>AF1804*Ferez!$D$19</f>
        <v>1.1126924307662109</v>
      </c>
      <c r="AH1804" s="3">
        <f>(AG1804/1000)*(10000/Ferez!$D$21)</f>
        <v>2.7817310769155272E-2</v>
      </c>
      <c r="AI1804" s="3">
        <f>AE1804*Ferez!$D$20</f>
        <v>0.15351846392775462</v>
      </c>
    </row>
    <row r="1805" spans="1:35" x14ac:dyDescent="0.25">
      <c r="A1805" s="4">
        <v>229</v>
      </c>
      <c r="B1805" s="19" t="s">
        <v>3521</v>
      </c>
      <c r="C1805" s="104">
        <v>5</v>
      </c>
      <c r="D1805" s="20" t="s">
        <v>494</v>
      </c>
      <c r="E1805" s="100">
        <v>42719</v>
      </c>
      <c r="F1805" s="100">
        <v>44127</v>
      </c>
      <c r="G1805" s="105">
        <v>3.9</v>
      </c>
      <c r="H1805" s="20" t="s">
        <v>565</v>
      </c>
      <c r="I1805" s="20" t="s">
        <v>566</v>
      </c>
      <c r="J1805" s="13">
        <v>3358</v>
      </c>
      <c r="K1805" t="s">
        <v>79</v>
      </c>
      <c r="L1805" t="s">
        <v>78</v>
      </c>
      <c r="M1805" s="20" t="str">
        <f t="shared" si="256"/>
        <v>S</v>
      </c>
      <c r="N1805" s="3">
        <v>7</v>
      </c>
      <c r="O1805" s="23">
        <f t="shared" si="257"/>
        <v>6.22</v>
      </c>
      <c r="P1805" s="3">
        <v>24.4</v>
      </c>
      <c r="Q1805" s="3">
        <f>VLOOKUP(J1805,Aux_H_adj!$X$2:$Y$922,2,FALSE)</f>
        <v>20.399999999999999</v>
      </c>
      <c r="R1805" s="3">
        <f>VLOOKUP(J1805,Aux_H_adj!$X$2:$Z$922,3,FALSE)</f>
        <v>46.6</v>
      </c>
      <c r="S1805" s="3">
        <f t="shared" si="254"/>
        <v>7.766761222884492</v>
      </c>
      <c r="T1805" s="3">
        <v>98.7</v>
      </c>
      <c r="U1805" s="23">
        <f t="shared" si="258"/>
        <v>29.75</v>
      </c>
      <c r="V1805" s="3">
        <f t="shared" si="255"/>
        <v>9.4697191139677734</v>
      </c>
      <c r="W1805" s="27">
        <f t="shared" si="259"/>
        <v>4.7000000000000002E-3</v>
      </c>
      <c r="X1805" s="27">
        <f t="shared" si="260"/>
        <v>7.0000000000000001E-3</v>
      </c>
      <c r="Y1805" s="3">
        <f>VLOOKUP(K1805,SSP!$B$2:$D$113,3,FALSE)</f>
        <v>0.31000000000000155</v>
      </c>
      <c r="Z1805" s="3">
        <f>EXP(Ferez!$B$8+Ferez!$B$9*LN(X1805)+Ferez!$B$10*LN(O1805)+Ferez!$B$11*LN(Y1805))</f>
        <v>6.7535955669566397</v>
      </c>
      <c r="AA1805" s="3">
        <f>EXP(Ferez!$C$8+Ferez!$C$9*LN(Z1805))</f>
        <v>3.0927738588255544</v>
      </c>
      <c r="AB1805" s="3">
        <f>Ferez!$D$8+Ferez!$D$9*Z1805+Ferez!$D$10*AA1805</f>
        <v>0.94765082858339689</v>
      </c>
      <c r="AC1805" s="3">
        <f t="shared" si="261"/>
        <v>10.794020254365591</v>
      </c>
      <c r="AD1805" s="3">
        <f>AC1805*Ferez!$D$19</f>
        <v>5.3970101271827957</v>
      </c>
      <c r="AE1805" s="3">
        <f>(AD1805/1000)*(10000/Ferez!$D$21)</f>
        <v>0.13492525317956988</v>
      </c>
      <c r="AF1805" s="3">
        <f t="shared" si="262"/>
        <v>7.7012463955400365</v>
      </c>
      <c r="AG1805" s="3">
        <f>AF1805*Ferez!$D$19</f>
        <v>3.8506231977700183</v>
      </c>
      <c r="AH1805" s="3">
        <f>(AG1805/1000)*(10000/Ferez!$D$21)</f>
        <v>9.6265579944250459E-2</v>
      </c>
      <c r="AI1805" s="3">
        <f>AE1805*Ferez!$D$20</f>
        <v>0.49472592832508955</v>
      </c>
    </row>
    <row r="1806" spans="1:35" x14ac:dyDescent="0.25">
      <c r="A1806" s="4">
        <v>230</v>
      </c>
      <c r="B1806" s="19" t="s">
        <v>3521</v>
      </c>
      <c r="C1806" s="104">
        <v>5</v>
      </c>
      <c r="D1806" s="20" t="s">
        <v>494</v>
      </c>
      <c r="E1806" s="100">
        <v>42719</v>
      </c>
      <c r="F1806" s="100">
        <v>44127</v>
      </c>
      <c r="G1806" s="105">
        <v>3.9</v>
      </c>
      <c r="H1806" s="20" t="s">
        <v>565</v>
      </c>
      <c r="I1806" s="20" t="s">
        <v>567</v>
      </c>
      <c r="J1806" s="13">
        <v>3358</v>
      </c>
      <c r="K1806" t="s">
        <v>79</v>
      </c>
      <c r="L1806" t="s">
        <v>78</v>
      </c>
      <c r="M1806" s="20" t="str">
        <f t="shared" si="256"/>
        <v>S</v>
      </c>
      <c r="N1806" s="3">
        <v>7</v>
      </c>
      <c r="O1806" s="23">
        <f t="shared" si="257"/>
        <v>6.24</v>
      </c>
      <c r="P1806" s="3">
        <v>24.6</v>
      </c>
      <c r="Q1806" s="3">
        <f>VLOOKUP(J1806,Aux_H_adj!$X$2:$Y$922,2,FALSE)</f>
        <v>20.399999999999999</v>
      </c>
      <c r="R1806" s="3">
        <f>VLOOKUP(J1806,Aux_H_adj!$X$2:$Z$922,3,FALSE)</f>
        <v>46.6</v>
      </c>
      <c r="S1806" s="3">
        <f t="shared" si="254"/>
        <v>7.8304232001212517</v>
      </c>
      <c r="T1806" s="3">
        <v>98.7</v>
      </c>
      <c r="U1806" s="23">
        <f t="shared" si="258"/>
        <v>29.99</v>
      </c>
      <c r="V1806" s="3">
        <f t="shared" si="255"/>
        <v>9.5461134866518815</v>
      </c>
      <c r="W1806" s="27">
        <f t="shared" si="259"/>
        <v>4.7999999999999996E-3</v>
      </c>
      <c r="X1806" s="27">
        <f t="shared" si="260"/>
        <v>7.1999999999999998E-3</v>
      </c>
      <c r="Y1806" s="3">
        <f>VLOOKUP(K1806,SSP!$B$2:$D$113,3,FALSE)</f>
        <v>0.31000000000000155</v>
      </c>
      <c r="Z1806" s="3">
        <f>EXP(Ferez!$B$8+Ferez!$B$9*LN(X1806)+Ferez!$B$10*LN(O1806)+Ferez!$B$11*LN(Y1806))</f>
        <v>6.9572300363013202</v>
      </c>
      <c r="AA1806" s="3">
        <f>EXP(Ferez!$C$8+Ferez!$C$9*LN(Z1806))</f>
        <v>3.1616992301798978</v>
      </c>
      <c r="AB1806" s="3">
        <f>Ferez!$D$8+Ferez!$D$9*Z1806+Ferez!$D$10*AA1806</f>
        <v>0.96675715913931459</v>
      </c>
      <c r="AC1806" s="3">
        <f t="shared" si="261"/>
        <v>11.085686425620532</v>
      </c>
      <c r="AD1806" s="3">
        <f>AC1806*Ferez!$D$19</f>
        <v>5.5428432128102658</v>
      </c>
      <c r="AE1806" s="3">
        <f>(AD1806/1000)*(10000/Ferez!$D$21)</f>
        <v>0.13857108032025664</v>
      </c>
      <c r="AF1806" s="3">
        <f t="shared" si="262"/>
        <v>7.9239871954406347</v>
      </c>
      <c r="AG1806" s="3">
        <f>AF1806*Ferez!$D$19</f>
        <v>3.9619935977203173</v>
      </c>
      <c r="AH1806" s="3">
        <f>(AG1806/1000)*(10000/Ferez!$D$21)</f>
        <v>9.9049839943007936E-2</v>
      </c>
      <c r="AI1806" s="3">
        <f>AE1806*Ferez!$D$20</f>
        <v>0.5080939611742743</v>
      </c>
    </row>
    <row r="1807" spans="1:35" x14ac:dyDescent="0.25">
      <c r="A1807" s="4">
        <v>231</v>
      </c>
      <c r="B1807" s="19" t="s">
        <v>3521</v>
      </c>
      <c r="C1807" s="104">
        <v>5</v>
      </c>
      <c r="D1807" s="20" t="s">
        <v>494</v>
      </c>
      <c r="E1807" s="100">
        <v>42719</v>
      </c>
      <c r="F1807" s="100">
        <v>44127</v>
      </c>
      <c r="G1807" s="105">
        <v>3.9</v>
      </c>
      <c r="H1807" s="20" t="s">
        <v>565</v>
      </c>
      <c r="I1807" s="20" t="s">
        <v>568</v>
      </c>
      <c r="J1807" s="13">
        <v>3358</v>
      </c>
      <c r="K1807" t="s">
        <v>79</v>
      </c>
      <c r="L1807" t="s">
        <v>78</v>
      </c>
      <c r="M1807" s="20" t="str">
        <f t="shared" si="256"/>
        <v>S</v>
      </c>
      <c r="N1807" s="3">
        <v>7</v>
      </c>
      <c r="O1807" s="23">
        <f t="shared" si="257"/>
        <v>7</v>
      </c>
      <c r="P1807" s="3">
        <v>46.6</v>
      </c>
      <c r="Q1807" s="3">
        <f>VLOOKUP(J1807,Aux_H_adj!$X$2:$Y$922,2,FALSE)</f>
        <v>20.399999999999999</v>
      </c>
      <c r="R1807" s="3">
        <f>VLOOKUP(J1807,Aux_H_adj!$X$2:$Z$922,3,FALSE)</f>
        <v>46.6</v>
      </c>
      <c r="S1807" s="3">
        <f t="shared" si="254"/>
        <v>14.833240696164646</v>
      </c>
      <c r="T1807" s="3">
        <v>98.7</v>
      </c>
      <c r="U1807" s="23">
        <f t="shared" si="258"/>
        <v>56.81</v>
      </c>
      <c r="V1807" s="3">
        <f t="shared" si="255"/>
        <v>18.083184634101148</v>
      </c>
      <c r="W1807" s="27">
        <f t="shared" si="259"/>
        <v>1.7299999999999999E-2</v>
      </c>
      <c r="X1807" s="27">
        <f t="shared" si="260"/>
        <v>2.5700000000000001E-2</v>
      </c>
      <c r="Y1807" s="3">
        <f>VLOOKUP(K1807,SSP!$B$2:$D$113,3,FALSE)</f>
        <v>0.31000000000000155</v>
      </c>
      <c r="Z1807" s="3">
        <f>EXP(Ferez!$B$8+Ferez!$B$9*LN(X1807)+Ferez!$B$10*LN(O1807)+Ferez!$B$11*LN(Y1807))</f>
        <v>25.858366390375558</v>
      </c>
      <c r="AA1807" s="3">
        <f>EXP(Ferez!$C$8+Ferez!$C$9*LN(Z1807))</f>
        <v>8.3746308356598114</v>
      </c>
      <c r="AB1807" s="3">
        <f>Ferez!$D$8+Ferez!$D$9*Z1807+Ferez!$D$10*AA1807</f>
        <v>2.842326979029508</v>
      </c>
      <c r="AC1807" s="3">
        <f t="shared" si="261"/>
        <v>37.075324205064874</v>
      </c>
      <c r="AD1807" s="3">
        <f>AC1807*Ferez!$D$19</f>
        <v>18.537662102532437</v>
      </c>
      <c r="AE1807" s="3">
        <f>(AD1807/1000)*(10000/Ferez!$D$21)</f>
        <v>0.46344155256331093</v>
      </c>
      <c r="AF1807" s="3">
        <f t="shared" si="262"/>
        <v>28.700693369405066</v>
      </c>
      <c r="AG1807" s="3">
        <f>AF1807*Ferez!$D$19</f>
        <v>14.350346684702533</v>
      </c>
      <c r="AH1807" s="3">
        <f>(AG1807/1000)*(10000/Ferez!$D$21)</f>
        <v>0.35875866711756332</v>
      </c>
      <c r="AI1807" s="3">
        <f>AE1807*Ferez!$D$20</f>
        <v>1.69928569273214</v>
      </c>
    </row>
    <row r="1808" spans="1:35" x14ac:dyDescent="0.25">
      <c r="A1808" s="4">
        <v>232</v>
      </c>
      <c r="B1808" s="19" t="s">
        <v>3521</v>
      </c>
      <c r="C1808" s="104">
        <v>5</v>
      </c>
      <c r="D1808" s="20" t="s">
        <v>494</v>
      </c>
      <c r="E1808" s="100">
        <v>42719</v>
      </c>
      <c r="F1808" s="100">
        <v>44127</v>
      </c>
      <c r="G1808" s="105">
        <v>3.9</v>
      </c>
      <c r="H1808" s="20" t="s">
        <v>565</v>
      </c>
      <c r="I1808" s="20" t="s">
        <v>569</v>
      </c>
      <c r="J1808" s="13">
        <v>3358</v>
      </c>
      <c r="K1808" t="s">
        <v>79</v>
      </c>
      <c r="L1808" t="s">
        <v>78</v>
      </c>
      <c r="M1808" s="20" t="str">
        <f t="shared" si="256"/>
        <v>S</v>
      </c>
      <c r="N1808" s="3">
        <v>7</v>
      </c>
      <c r="O1808" s="23">
        <f t="shared" si="257"/>
        <v>6.64</v>
      </c>
      <c r="P1808" s="3">
        <v>27.9</v>
      </c>
      <c r="Q1808" s="3">
        <f>VLOOKUP(J1808,Aux_H_adj!$X$2:$Y$922,2,FALSE)</f>
        <v>20.399999999999999</v>
      </c>
      <c r="R1808" s="3">
        <f>VLOOKUP(J1808,Aux_H_adj!$X$2:$Z$922,3,FALSE)</f>
        <v>46.6</v>
      </c>
      <c r="S1808" s="3">
        <f t="shared" si="254"/>
        <v>8.8808458245277588</v>
      </c>
      <c r="T1808" s="3">
        <v>98.7</v>
      </c>
      <c r="U1808" s="23">
        <f t="shared" si="258"/>
        <v>34.01</v>
      </c>
      <c r="V1808" s="3">
        <f t="shared" si="255"/>
        <v>10.825719229110721</v>
      </c>
      <c r="W1808" s="27">
        <f t="shared" si="259"/>
        <v>6.1999999999999998E-3</v>
      </c>
      <c r="X1808" s="27">
        <f t="shared" si="260"/>
        <v>9.1999999999999998E-3</v>
      </c>
      <c r="Y1808" s="3">
        <f>VLOOKUP(K1808,SSP!$B$2:$D$113,3,FALSE)</f>
        <v>0.31000000000000155</v>
      </c>
      <c r="Z1808" s="3">
        <f>EXP(Ferez!$B$8+Ferez!$B$9*LN(X1808)+Ferez!$B$10*LN(O1808)+Ferez!$B$11*LN(Y1808))</f>
        <v>9.3105230470063685</v>
      </c>
      <c r="AA1808" s="3">
        <f>EXP(Ferez!$C$8+Ferez!$C$9*LN(Z1808))</f>
        <v>3.924711544397558</v>
      </c>
      <c r="AB1808" s="3">
        <f>Ferez!$D$8+Ferez!$D$9*Z1808+Ferez!$D$10*AA1808</f>
        <v>1.1904488106542959</v>
      </c>
      <c r="AC1808" s="3">
        <f t="shared" si="261"/>
        <v>14.425683402058223</v>
      </c>
      <c r="AD1808" s="3">
        <f>AC1808*Ferez!$D$19</f>
        <v>7.2128417010291113</v>
      </c>
      <c r="AE1808" s="3">
        <f>(AD1808/1000)*(10000/Ferez!$D$21)</f>
        <v>0.18032104252572778</v>
      </c>
      <c r="AF1808" s="3">
        <f t="shared" si="262"/>
        <v>10.500971857660664</v>
      </c>
      <c r="AG1808" s="3">
        <f>AF1808*Ferez!$D$19</f>
        <v>5.250485928830332</v>
      </c>
      <c r="AH1808" s="3">
        <f>(AG1808/1000)*(10000/Ferez!$D$21)</f>
        <v>0.1312621482207583</v>
      </c>
      <c r="AI1808" s="3">
        <f>AE1808*Ferez!$D$20</f>
        <v>0.66117715592766846</v>
      </c>
    </row>
    <row r="1809" spans="1:35" x14ac:dyDescent="0.25">
      <c r="A1809" s="4">
        <v>233</v>
      </c>
      <c r="B1809" s="19" t="s">
        <v>3521</v>
      </c>
      <c r="C1809" s="104">
        <v>5</v>
      </c>
      <c r="D1809" s="20" t="s">
        <v>494</v>
      </c>
      <c r="E1809" s="100">
        <v>42719</v>
      </c>
      <c r="F1809" s="100">
        <v>44127</v>
      </c>
      <c r="G1809" s="105">
        <v>3.9</v>
      </c>
      <c r="H1809" s="20" t="s">
        <v>565</v>
      </c>
      <c r="I1809" s="20" t="s">
        <v>570</v>
      </c>
      <c r="J1809" s="13">
        <v>3358</v>
      </c>
      <c r="K1809" t="s">
        <v>79</v>
      </c>
      <c r="L1809" t="s">
        <v>78</v>
      </c>
      <c r="M1809" s="20" t="str">
        <f t="shared" si="256"/>
        <v>S</v>
      </c>
      <c r="N1809" s="3">
        <v>7</v>
      </c>
      <c r="O1809" s="23">
        <f t="shared" si="257"/>
        <v>5.66</v>
      </c>
      <c r="P1809" s="3">
        <v>20.399999999999999</v>
      </c>
      <c r="Q1809" s="3">
        <f>VLOOKUP(J1809,Aux_H_adj!$X$2:$Y$922,2,FALSE)</f>
        <v>20.399999999999999</v>
      </c>
      <c r="R1809" s="3">
        <f>VLOOKUP(J1809,Aux_H_adj!$X$2:$Z$922,3,FALSE)</f>
        <v>46.6</v>
      </c>
      <c r="S1809" s="3">
        <f t="shared" si="254"/>
        <v>6.4935216781493299</v>
      </c>
      <c r="T1809" s="3">
        <v>98.7</v>
      </c>
      <c r="U1809" s="23">
        <f t="shared" si="258"/>
        <v>24.87</v>
      </c>
      <c r="V1809" s="3">
        <f t="shared" si="255"/>
        <v>7.9163668693908749</v>
      </c>
      <c r="W1809" s="27">
        <f t="shared" si="259"/>
        <v>3.3E-3</v>
      </c>
      <c r="X1809" s="27">
        <f t="shared" si="260"/>
        <v>4.8999999999999998E-3</v>
      </c>
      <c r="Y1809" s="3">
        <f>VLOOKUP(K1809,SSP!$B$2:$D$113,3,FALSE)</f>
        <v>0.31000000000000155</v>
      </c>
      <c r="Z1809" s="3">
        <f>EXP(Ferez!$B$8+Ferez!$B$9*LN(X1809)+Ferez!$B$10*LN(O1809)+Ferez!$B$11*LN(Y1809))</f>
        <v>4.4031832952180778</v>
      </c>
      <c r="AA1809" s="3">
        <f>EXP(Ferez!$C$8+Ferez!$C$9*LN(Z1809))</f>
        <v>2.2517162985057517</v>
      </c>
      <c r="AB1809" s="3">
        <f>Ferez!$D$8+Ferez!$D$9*Z1809+Ferez!$D$10*AA1809</f>
        <v>0.73104259788760972</v>
      </c>
      <c r="AC1809" s="3">
        <f t="shared" si="261"/>
        <v>7.3859421916114396</v>
      </c>
      <c r="AD1809" s="3">
        <f>AC1809*Ferez!$D$19</f>
        <v>3.6929710958057198</v>
      </c>
      <c r="AE1809" s="3">
        <f>(AD1809/1000)*(10000/Ferez!$D$21)</f>
        <v>9.2324277395142998E-2</v>
      </c>
      <c r="AF1809" s="3">
        <f t="shared" si="262"/>
        <v>5.1342258931056879</v>
      </c>
      <c r="AG1809" s="3">
        <f>AF1809*Ferez!$D$19</f>
        <v>2.5671129465528439</v>
      </c>
      <c r="AH1809" s="3">
        <f>(AG1809/1000)*(10000/Ferez!$D$21)</f>
        <v>6.417782366382109E-2</v>
      </c>
      <c r="AI1809" s="3">
        <f>AE1809*Ferez!$D$20</f>
        <v>0.33852235044885765</v>
      </c>
    </row>
    <row r="1810" spans="1:35" x14ac:dyDescent="0.25">
      <c r="A1810" s="4">
        <v>234</v>
      </c>
      <c r="B1810" s="19" t="s">
        <v>3521</v>
      </c>
      <c r="C1810" s="104">
        <v>5</v>
      </c>
      <c r="D1810" s="20" t="s">
        <v>494</v>
      </c>
      <c r="E1810" s="100">
        <v>42719</v>
      </c>
      <c r="F1810" s="100">
        <v>44127</v>
      </c>
      <c r="G1810" s="105">
        <v>3.9</v>
      </c>
      <c r="H1810" s="20" t="s">
        <v>571</v>
      </c>
      <c r="I1810" s="20" t="s">
        <v>572</v>
      </c>
      <c r="J1810" s="13">
        <v>3359</v>
      </c>
      <c r="K1810" t="s">
        <v>79</v>
      </c>
      <c r="L1810" t="s">
        <v>78</v>
      </c>
      <c r="M1810" s="20" t="str">
        <f t="shared" si="256"/>
        <v>S</v>
      </c>
      <c r="N1810" s="3">
        <v>4.5</v>
      </c>
      <c r="O1810" s="23">
        <f t="shared" si="257"/>
        <v>4.5</v>
      </c>
      <c r="P1810" s="3">
        <v>18.8</v>
      </c>
      <c r="Q1810" s="3">
        <f>VLOOKUP(J1810,Aux_H_adj!$X$2:$Y$922,2,FALSE)</f>
        <v>18.8</v>
      </c>
      <c r="R1810" s="3">
        <f>VLOOKUP(J1810,Aux_H_adj!$X$2:$Z$922,3,FALSE)</f>
        <v>24.6</v>
      </c>
      <c r="S1810" s="3">
        <f t="shared" si="254"/>
        <v>5.9842258602552647</v>
      </c>
      <c r="T1810" s="3">
        <v>41.3</v>
      </c>
      <c r="U1810" s="23">
        <f t="shared" si="258"/>
        <v>22.92</v>
      </c>
      <c r="V1810" s="3">
        <f t="shared" si="255"/>
        <v>7.2956625913324826</v>
      </c>
      <c r="W1810" s="27">
        <f t="shared" si="259"/>
        <v>2.8E-3</v>
      </c>
      <c r="X1810" s="27">
        <f t="shared" si="260"/>
        <v>4.1999999999999997E-3</v>
      </c>
      <c r="Y1810" s="3">
        <f>VLOOKUP(K1810,SSP!$B$2:$D$113,3,FALSE)</f>
        <v>0.31000000000000155</v>
      </c>
      <c r="Z1810" s="3">
        <f>EXP(Ferez!$B$8+Ferez!$B$9*LN(X1810)+Ferez!$B$10*LN(O1810)+Ferez!$B$11*LN(Y1810))</f>
        <v>3.0530919681532791</v>
      </c>
      <c r="AA1810" s="3">
        <f>EXP(Ferez!$C$8+Ferez!$C$9*LN(Z1810))</f>
        <v>1.7160127043899245</v>
      </c>
      <c r="AB1810" s="3">
        <f>Ferez!$D$8+Ferez!$D$9*Z1810+Ferez!$D$10*AA1810</f>
        <v>0.61115622763003552</v>
      </c>
      <c r="AC1810" s="3">
        <f t="shared" si="261"/>
        <v>5.3802609001732389</v>
      </c>
      <c r="AD1810" s="3">
        <f>AC1810*Ferez!$D$19</f>
        <v>2.6901304500866194</v>
      </c>
      <c r="AE1810" s="3">
        <f>(AD1810/1000)*(10000/Ferez!$D$21)</f>
        <v>6.7253261252165478E-2</v>
      </c>
      <c r="AF1810" s="3">
        <f t="shared" si="262"/>
        <v>3.6642481957833146</v>
      </c>
      <c r="AG1810" s="3">
        <f>AF1810*Ferez!$D$19</f>
        <v>1.8321240978916573</v>
      </c>
      <c r="AH1810" s="3">
        <f>(AG1810/1000)*(10000/Ferez!$D$21)</f>
        <v>4.5803102447291431E-2</v>
      </c>
      <c r="AI1810" s="3">
        <f>AE1810*Ferez!$D$20</f>
        <v>0.24659529125794008</v>
      </c>
    </row>
    <row r="1811" spans="1:35" x14ac:dyDescent="0.25">
      <c r="A1811" s="4">
        <v>235</v>
      </c>
      <c r="B1811" s="19" t="s">
        <v>3521</v>
      </c>
      <c r="C1811" s="104">
        <v>5</v>
      </c>
      <c r="D1811" s="20" t="s">
        <v>494</v>
      </c>
      <c r="E1811" s="100">
        <v>42719</v>
      </c>
      <c r="F1811" s="100">
        <v>44127</v>
      </c>
      <c r="G1811" s="105">
        <v>3.9</v>
      </c>
      <c r="H1811" s="20" t="s">
        <v>571</v>
      </c>
      <c r="I1811" s="20" t="s">
        <v>573</v>
      </c>
      <c r="J1811" s="13">
        <v>3359</v>
      </c>
      <c r="K1811" t="s">
        <v>79</v>
      </c>
      <c r="L1811" t="s">
        <v>78</v>
      </c>
      <c r="M1811" s="20" t="str">
        <f t="shared" si="256"/>
        <v>S</v>
      </c>
      <c r="N1811" s="3">
        <v>4.5</v>
      </c>
      <c r="O1811" s="23">
        <f t="shared" si="257"/>
        <v>4.5</v>
      </c>
      <c r="P1811" s="3">
        <v>20</v>
      </c>
      <c r="Q1811" s="3">
        <f>VLOOKUP(J1811,Aux_H_adj!$X$2:$Y$922,2,FALSE)</f>
        <v>18.8</v>
      </c>
      <c r="R1811" s="3">
        <f>VLOOKUP(J1811,Aux_H_adj!$X$2:$Z$922,3,FALSE)</f>
        <v>24.6</v>
      </c>
      <c r="S1811" s="3">
        <f t="shared" si="254"/>
        <v>6.366197723675814</v>
      </c>
      <c r="T1811" s="3">
        <v>41.3</v>
      </c>
      <c r="U1811" s="23">
        <f t="shared" si="258"/>
        <v>24.38</v>
      </c>
      <c r="V1811" s="3">
        <f t="shared" si="255"/>
        <v>7.7603950251608165</v>
      </c>
      <c r="W1811" s="27">
        <f t="shared" si="259"/>
        <v>3.2000000000000002E-3</v>
      </c>
      <c r="X1811" s="27">
        <f t="shared" si="260"/>
        <v>4.7000000000000002E-3</v>
      </c>
      <c r="Y1811" s="3">
        <f>VLOOKUP(K1811,SSP!$B$2:$D$113,3,FALSE)</f>
        <v>0.31000000000000155</v>
      </c>
      <c r="Z1811" s="3">
        <f>EXP(Ferez!$B$8+Ferez!$B$9*LN(X1811)+Ferez!$B$10*LN(O1811)+Ferez!$B$11*LN(Y1811))</f>
        <v>3.3954618254548765</v>
      </c>
      <c r="AA1811" s="3">
        <f>EXP(Ferez!$C$8+Ferez!$C$9*LN(Z1811))</f>
        <v>1.8568168406613057</v>
      </c>
      <c r="AB1811" s="3">
        <f>Ferez!$D$8+Ferez!$D$9*Z1811+Ferez!$D$10*AA1811</f>
        <v>0.64113101114738658</v>
      </c>
      <c r="AC1811" s="3">
        <f t="shared" si="261"/>
        <v>5.8934096772635689</v>
      </c>
      <c r="AD1811" s="3">
        <f>AC1811*Ferez!$D$19</f>
        <v>2.9467048386317845</v>
      </c>
      <c r="AE1811" s="3">
        <f>(AD1811/1000)*(10000/Ferez!$D$21)</f>
        <v>7.3667620965794614E-2</v>
      </c>
      <c r="AF1811" s="3">
        <f t="shared" si="262"/>
        <v>4.0365928366022628</v>
      </c>
      <c r="AG1811" s="3">
        <f>AF1811*Ferez!$D$19</f>
        <v>2.0182964183011314</v>
      </c>
      <c r="AH1811" s="3">
        <f>(AG1811/1000)*(10000/Ferez!$D$21)</f>
        <v>5.045741045752828E-2</v>
      </c>
      <c r="AI1811" s="3">
        <f>AE1811*Ferez!$D$20</f>
        <v>0.27011461020791355</v>
      </c>
    </row>
    <row r="1812" spans="1:35" x14ac:dyDescent="0.25">
      <c r="A1812" s="4">
        <v>236</v>
      </c>
      <c r="B1812" s="19" t="s">
        <v>3521</v>
      </c>
      <c r="C1812" s="104">
        <v>5</v>
      </c>
      <c r="D1812" s="20" t="s">
        <v>494</v>
      </c>
      <c r="E1812" s="100">
        <v>42719</v>
      </c>
      <c r="F1812" s="100">
        <v>44127</v>
      </c>
      <c r="G1812" s="105">
        <v>3.9</v>
      </c>
      <c r="H1812" s="20" t="s">
        <v>571</v>
      </c>
      <c r="I1812" s="20" t="s">
        <v>574</v>
      </c>
      <c r="J1812" s="13">
        <v>3359</v>
      </c>
      <c r="K1812" t="s">
        <v>79</v>
      </c>
      <c r="L1812" t="s">
        <v>78</v>
      </c>
      <c r="M1812" s="20" t="str">
        <f t="shared" si="256"/>
        <v>S</v>
      </c>
      <c r="N1812" s="3">
        <v>4.5</v>
      </c>
      <c r="O1812" s="23">
        <f t="shared" si="257"/>
        <v>4.5</v>
      </c>
      <c r="P1812" s="3">
        <v>24.6</v>
      </c>
      <c r="Q1812" s="3">
        <f>VLOOKUP(J1812,Aux_H_adj!$X$2:$Y$922,2,FALSE)</f>
        <v>18.8</v>
      </c>
      <c r="R1812" s="3">
        <f>VLOOKUP(J1812,Aux_H_adj!$X$2:$Z$922,3,FALSE)</f>
        <v>24.6</v>
      </c>
      <c r="S1812" s="3">
        <f t="shared" si="254"/>
        <v>7.8304232001212517</v>
      </c>
      <c r="T1812" s="3">
        <v>41.3</v>
      </c>
      <c r="U1812" s="23">
        <f t="shared" si="258"/>
        <v>29.99</v>
      </c>
      <c r="V1812" s="3">
        <f t="shared" si="255"/>
        <v>9.5461134866518815</v>
      </c>
      <c r="W1812" s="27">
        <f t="shared" si="259"/>
        <v>4.7999999999999996E-3</v>
      </c>
      <c r="X1812" s="27">
        <f t="shared" si="260"/>
        <v>7.1999999999999998E-3</v>
      </c>
      <c r="Y1812" s="3">
        <f>VLOOKUP(K1812,SSP!$B$2:$D$113,3,FALSE)</f>
        <v>0.31000000000000155</v>
      </c>
      <c r="Z1812" s="3">
        <f>EXP(Ferez!$B$8+Ferez!$B$9*LN(X1812)+Ferez!$B$10*LN(O1812)+Ferez!$B$11*LN(Y1812))</f>
        <v>5.0808277466171807</v>
      </c>
      <c r="AA1812" s="3">
        <f>EXP(Ferez!$C$8+Ferez!$C$9*LN(Z1812))</f>
        <v>2.5040341345981072</v>
      </c>
      <c r="AB1812" s="3">
        <f>Ferez!$D$8+Ferez!$D$9*Z1812+Ferez!$D$10*AA1812</f>
        <v>0.79264479802633048</v>
      </c>
      <c r="AC1812" s="3">
        <f t="shared" si="261"/>
        <v>8.377506679241618</v>
      </c>
      <c r="AD1812" s="3">
        <f>AC1812*Ferez!$D$19</f>
        <v>4.188753339620809</v>
      </c>
      <c r="AE1812" s="3">
        <f>(AD1812/1000)*(10000/Ferez!$D$21)</f>
        <v>0.10471883349052022</v>
      </c>
      <c r="AF1812" s="3">
        <f t="shared" si="262"/>
        <v>5.8734725446435112</v>
      </c>
      <c r="AG1812" s="3">
        <f>AF1812*Ferez!$D$19</f>
        <v>2.9367362723217556</v>
      </c>
      <c r="AH1812" s="3">
        <f>(AG1812/1000)*(10000/Ferez!$D$21)</f>
        <v>7.3418406808043887E-2</v>
      </c>
      <c r="AI1812" s="3">
        <f>AE1812*Ferez!$D$20</f>
        <v>0.38396905613190746</v>
      </c>
    </row>
    <row r="1813" spans="1:35" x14ac:dyDescent="0.25">
      <c r="A1813" s="4">
        <v>237</v>
      </c>
      <c r="B1813" s="19" t="s">
        <v>3521</v>
      </c>
      <c r="C1813" s="104">
        <v>5</v>
      </c>
      <c r="D1813" s="20" t="s">
        <v>494</v>
      </c>
      <c r="E1813" s="100">
        <v>42719</v>
      </c>
      <c r="F1813" s="100">
        <v>44127</v>
      </c>
      <c r="G1813" s="105">
        <v>3.9</v>
      </c>
      <c r="H1813" s="20" t="s">
        <v>575</v>
      </c>
      <c r="I1813" s="20" t="s">
        <v>576</v>
      </c>
      <c r="J1813" s="13">
        <v>3360</v>
      </c>
      <c r="K1813" t="s">
        <v>241</v>
      </c>
      <c r="L1813" t="s">
        <v>233</v>
      </c>
      <c r="M1813" s="20" t="str">
        <f t="shared" si="256"/>
        <v>S</v>
      </c>
      <c r="N1813" s="3">
        <v>2</v>
      </c>
      <c r="O1813" s="23">
        <f t="shared" si="257"/>
        <v>2</v>
      </c>
      <c r="P1813" s="3">
        <v>12.1</v>
      </c>
      <c r="Q1813" s="3">
        <f>VLOOKUP(J1813,Aux_H_adj!$X$2:$Y$922,2,FALSE)</f>
        <v>10</v>
      </c>
      <c r="R1813" s="3">
        <f>VLOOKUP(J1813,Aux_H_adj!$X$2:$Z$922,3,FALSE)</f>
        <v>12.1</v>
      </c>
      <c r="S1813" s="3">
        <f t="shared" si="254"/>
        <v>3.851549622823867</v>
      </c>
      <c r="T1813" s="3">
        <v>43.3</v>
      </c>
      <c r="U1813" s="23">
        <f t="shared" si="258"/>
        <v>14.75</v>
      </c>
      <c r="V1813" s="3">
        <f t="shared" si="255"/>
        <v>4.6950708212109129</v>
      </c>
      <c r="W1813" s="27">
        <f t="shared" si="259"/>
        <v>1.1999999999999999E-3</v>
      </c>
      <c r="X1813" s="27">
        <f t="shared" si="260"/>
        <v>1.6999999999999999E-3</v>
      </c>
      <c r="Y1813" s="3">
        <f>VLOOKUP(K1813,SSP!$B$2:$D$113,3,FALSE)</f>
        <v>0.25</v>
      </c>
      <c r="Z1813" s="3">
        <f>EXP(Ferez!$B$8+Ferez!$B$9*LN(X1813)+Ferez!$B$10*LN(O1813)+Ferez!$B$11*LN(Y1813))</f>
        <v>0.47803269323039443</v>
      </c>
      <c r="AA1813" s="3">
        <f>EXP(Ferez!$C$8+Ferez!$C$9*LN(Z1813))</f>
        <v>0.4335360338255681</v>
      </c>
      <c r="AB1813" s="3">
        <f>Ferez!$D$8+Ferez!$D$9*Z1813+Ferez!$D$10*AA1813</f>
        <v>0.40497332475783032</v>
      </c>
      <c r="AC1813" s="3">
        <f t="shared" si="261"/>
        <v>1.3165420518137929</v>
      </c>
      <c r="AD1813" s="3">
        <f>AC1813*Ferez!$D$19</f>
        <v>0.65827102590689646</v>
      </c>
      <c r="AE1813" s="3">
        <f>(AD1813/1000)*(10000/Ferez!$D$21)</f>
        <v>1.6456775647672409E-2</v>
      </c>
      <c r="AF1813" s="3">
        <f t="shared" si="262"/>
        <v>0.88300601798822476</v>
      </c>
      <c r="AG1813" s="3">
        <f>AF1813*Ferez!$D$19</f>
        <v>0.44150300899411238</v>
      </c>
      <c r="AH1813" s="3">
        <f>(AG1813/1000)*(10000/Ferez!$D$21)</f>
        <v>1.1037575224852809E-2</v>
      </c>
      <c r="AI1813" s="3">
        <f>AE1813*Ferez!$D$20</f>
        <v>6.0341510708132165E-2</v>
      </c>
    </row>
    <row r="1814" spans="1:35" x14ac:dyDescent="0.25">
      <c r="A1814" s="4">
        <v>238</v>
      </c>
      <c r="B1814" s="19" t="s">
        <v>3521</v>
      </c>
      <c r="C1814" s="104">
        <v>5</v>
      </c>
      <c r="D1814" s="20" t="s">
        <v>494</v>
      </c>
      <c r="E1814" s="100">
        <v>42719</v>
      </c>
      <c r="F1814" s="100">
        <v>44127</v>
      </c>
      <c r="G1814" s="105">
        <v>3.9</v>
      </c>
      <c r="H1814" s="20" t="s">
        <v>575</v>
      </c>
      <c r="I1814" s="20" t="s">
        <v>577</v>
      </c>
      <c r="J1814" s="13">
        <v>3360</v>
      </c>
      <c r="K1814" t="s">
        <v>241</v>
      </c>
      <c r="L1814" t="s">
        <v>233</v>
      </c>
      <c r="M1814" s="20" t="str">
        <f t="shared" si="256"/>
        <v>S</v>
      </c>
      <c r="N1814" s="3">
        <v>2</v>
      </c>
      <c r="O1814" s="23">
        <f t="shared" si="257"/>
        <v>2</v>
      </c>
      <c r="P1814" s="3">
        <v>10</v>
      </c>
      <c r="Q1814" s="3">
        <f>VLOOKUP(J1814,Aux_H_adj!$X$2:$Y$922,2,FALSE)</f>
        <v>10</v>
      </c>
      <c r="R1814" s="3">
        <f>VLOOKUP(J1814,Aux_H_adj!$X$2:$Z$922,3,FALSE)</f>
        <v>12.1</v>
      </c>
      <c r="S1814" s="3">
        <f t="shared" si="254"/>
        <v>3.183098861837907</v>
      </c>
      <c r="T1814" s="3">
        <v>43.3</v>
      </c>
      <c r="U1814" s="23">
        <f t="shared" si="258"/>
        <v>12.19</v>
      </c>
      <c r="V1814" s="3">
        <f t="shared" si="255"/>
        <v>3.8801975125804082</v>
      </c>
      <c r="W1814" s="27">
        <f t="shared" si="259"/>
        <v>8.0000000000000004E-4</v>
      </c>
      <c r="X1814" s="27">
        <f t="shared" si="260"/>
        <v>1.1999999999999999E-3</v>
      </c>
      <c r="Y1814" s="3">
        <f>VLOOKUP(K1814,SSP!$B$2:$D$113,3,FALSE)</f>
        <v>0.25</v>
      </c>
      <c r="Z1814" s="3">
        <f>EXP(Ferez!$B$8+Ferez!$B$9*LN(X1814)+Ferez!$B$10*LN(O1814)+Ferez!$B$11*LN(Y1814))</f>
        <v>0.34396853953472822</v>
      </c>
      <c r="AA1814" s="3">
        <f>EXP(Ferez!$C$8+Ferez!$C$9*LN(Z1814))</f>
        <v>0.33960090702815338</v>
      </c>
      <c r="AB1814" s="3">
        <f>Ferez!$D$8+Ferez!$D$9*Z1814+Ferez!$D$10*AA1814</f>
        <v>0.39658117984419955</v>
      </c>
      <c r="AC1814" s="3">
        <f t="shared" si="261"/>
        <v>1.0801506264070813</v>
      </c>
      <c r="AD1814" s="3">
        <f>AC1814*Ferez!$D$19</f>
        <v>0.54007531320354063</v>
      </c>
      <c r="AE1814" s="3">
        <f>(AD1814/1000)*(10000/Ferez!$D$21)</f>
        <v>1.3501882830088517E-2</v>
      </c>
      <c r="AF1814" s="3">
        <f t="shared" si="262"/>
        <v>0.74054971937892777</v>
      </c>
      <c r="AG1814" s="3">
        <f>AF1814*Ferez!$D$19</f>
        <v>0.37027485968946389</v>
      </c>
      <c r="AH1814" s="3">
        <f>(AG1814/1000)*(10000/Ferez!$D$21)</f>
        <v>9.2568714922365968E-3</v>
      </c>
      <c r="AI1814" s="3">
        <f>AE1814*Ferez!$D$20</f>
        <v>4.9506903710324561E-2</v>
      </c>
    </row>
    <row r="1815" spans="1:35" x14ac:dyDescent="0.25">
      <c r="A1815" s="4">
        <v>239</v>
      </c>
      <c r="B1815" s="19" t="s">
        <v>3521</v>
      </c>
      <c r="C1815" s="104">
        <v>5</v>
      </c>
      <c r="D1815" s="20" t="s">
        <v>494</v>
      </c>
      <c r="E1815" s="100">
        <v>42719</v>
      </c>
      <c r="F1815" s="100">
        <v>44127</v>
      </c>
      <c r="G1815" s="105">
        <v>3.9</v>
      </c>
      <c r="H1815" s="20" t="s">
        <v>578</v>
      </c>
      <c r="I1815" s="20" t="s">
        <v>579</v>
      </c>
      <c r="J1815" s="13">
        <v>3361</v>
      </c>
      <c r="K1815" t="s">
        <v>4</v>
      </c>
      <c r="L1815" t="s">
        <v>142</v>
      </c>
      <c r="M1815" s="20" t="str">
        <f t="shared" si="256"/>
        <v>S</v>
      </c>
      <c r="N1815" s="3">
        <v>6.2</v>
      </c>
      <c r="O1815" s="23">
        <f t="shared" si="257"/>
        <v>5</v>
      </c>
      <c r="P1815" s="3">
        <v>16.5</v>
      </c>
      <c r="Q1815" s="3">
        <f>VLOOKUP(J1815,Aux_H_adj!$X$2:$Y$922,2,FALSE)</f>
        <v>12.1</v>
      </c>
      <c r="R1815" s="3">
        <f>VLOOKUP(J1815,Aux_H_adj!$X$2:$Z$922,3,FALSE)</f>
        <v>17</v>
      </c>
      <c r="S1815" s="3">
        <f t="shared" si="254"/>
        <v>5.2521131220325463</v>
      </c>
      <c r="T1815" s="3">
        <v>31.8</v>
      </c>
      <c r="U1815" s="23">
        <f t="shared" si="258"/>
        <v>20.12</v>
      </c>
      <c r="V1815" s="3">
        <f t="shared" si="255"/>
        <v>6.404394910017869</v>
      </c>
      <c r="W1815" s="27">
        <f t="shared" si="259"/>
        <v>2.2000000000000001E-3</v>
      </c>
      <c r="X1815" s="27">
        <f t="shared" si="260"/>
        <v>3.2000000000000002E-3</v>
      </c>
      <c r="Y1815" s="3">
        <f>VLOOKUP(K1815,SSP!$B$2:$D$113,3,FALSE)</f>
        <v>0.46000000000000074</v>
      </c>
      <c r="Z1815" s="3">
        <f>EXP(Ferez!$B$8+Ferez!$B$9*LN(X1815)+Ferez!$B$10*LN(O1815)+Ferez!$B$11*LN(Y1815))</f>
        <v>3.9114737793775554</v>
      </c>
      <c r="AA1815" s="3">
        <f>EXP(Ferez!$C$8+Ferez!$C$9*LN(Z1815))</f>
        <v>2.0623238720939505</v>
      </c>
      <c r="AB1815" s="3">
        <f>Ferez!$D$8+Ferez!$D$9*Z1815+Ferez!$D$10*AA1815</f>
        <v>0.68688682534929268</v>
      </c>
      <c r="AC1815" s="3">
        <f t="shared" si="261"/>
        <v>6.6606844768207978</v>
      </c>
      <c r="AD1815" s="3">
        <f>AC1815*Ferez!$D$19</f>
        <v>3.3303422384103989</v>
      </c>
      <c r="AE1815" s="3">
        <f>(AD1815/1000)*(10000/Ferez!$D$21)</f>
        <v>8.3258555960259981E-2</v>
      </c>
      <c r="AF1815" s="3">
        <f t="shared" si="262"/>
        <v>4.5983606047268477</v>
      </c>
      <c r="AG1815" s="3">
        <f>AF1815*Ferez!$D$19</f>
        <v>2.2991803023634239</v>
      </c>
      <c r="AH1815" s="3">
        <f>(AG1815/1000)*(10000/Ferez!$D$21)</f>
        <v>5.7479507559085596E-2</v>
      </c>
      <c r="AI1815" s="3">
        <f>AE1815*Ferez!$D$20</f>
        <v>0.30528137185428661</v>
      </c>
    </row>
    <row r="1816" spans="1:35" x14ac:dyDescent="0.25">
      <c r="A1816" s="4">
        <v>240</v>
      </c>
      <c r="B1816" s="19" t="s">
        <v>3521</v>
      </c>
      <c r="C1816" s="104">
        <v>5</v>
      </c>
      <c r="D1816" s="20" t="s">
        <v>494</v>
      </c>
      <c r="E1816" s="100">
        <v>42719</v>
      </c>
      <c r="F1816" s="100">
        <v>44127</v>
      </c>
      <c r="G1816" s="105">
        <v>3.9</v>
      </c>
      <c r="H1816" s="20" t="s">
        <v>578</v>
      </c>
      <c r="I1816" s="20" t="s">
        <v>580</v>
      </c>
      <c r="J1816" s="13">
        <v>3361</v>
      </c>
      <c r="K1816" t="s">
        <v>4</v>
      </c>
      <c r="L1816" t="s">
        <v>142</v>
      </c>
      <c r="M1816" s="20" t="str">
        <f t="shared" si="256"/>
        <v>S</v>
      </c>
      <c r="N1816" s="3">
        <v>6.2</v>
      </c>
      <c r="O1816" s="23">
        <f t="shared" si="257"/>
        <v>4.03</v>
      </c>
      <c r="P1816" s="3">
        <v>12.1</v>
      </c>
      <c r="Q1816" s="3">
        <f>VLOOKUP(J1816,Aux_H_adj!$X$2:$Y$922,2,FALSE)</f>
        <v>12.1</v>
      </c>
      <c r="R1816" s="3">
        <f>VLOOKUP(J1816,Aux_H_adj!$X$2:$Z$922,3,FALSE)</f>
        <v>17</v>
      </c>
      <c r="S1816" s="3">
        <f t="shared" si="254"/>
        <v>3.851549622823867</v>
      </c>
      <c r="T1816" s="3">
        <v>31.8</v>
      </c>
      <c r="U1816" s="23">
        <f t="shared" si="258"/>
        <v>14.75</v>
      </c>
      <c r="V1816" s="3">
        <f t="shared" si="255"/>
        <v>4.6950708212109129</v>
      </c>
      <c r="W1816" s="27">
        <f t="shared" si="259"/>
        <v>1.1999999999999999E-3</v>
      </c>
      <c r="X1816" s="27">
        <f t="shared" si="260"/>
        <v>1.6999999999999999E-3</v>
      </c>
      <c r="Y1816" s="3">
        <f>VLOOKUP(K1816,SSP!$B$2:$D$113,3,FALSE)</f>
        <v>0.46000000000000074</v>
      </c>
      <c r="Z1816" s="3">
        <f>EXP(Ferez!$B$8+Ferez!$B$9*LN(X1816)+Ferez!$B$10*LN(O1816)+Ferez!$B$11*LN(Y1816))</f>
        <v>1.748672012418564</v>
      </c>
      <c r="AA1816" s="3">
        <f>EXP(Ferez!$C$8+Ferez!$C$9*LN(Z1816))</f>
        <v>1.1348549761635691</v>
      </c>
      <c r="AB1816" s="3">
        <f>Ferez!$D$8+Ferez!$D$9*Z1816+Ferez!$D$10*AA1816</f>
        <v>0.5008069482027846</v>
      </c>
      <c r="AC1816" s="3">
        <f t="shared" si="261"/>
        <v>3.3843339367849179</v>
      </c>
      <c r="AD1816" s="3">
        <f>AC1816*Ferez!$D$19</f>
        <v>1.6921669683924589</v>
      </c>
      <c r="AE1816" s="3">
        <f>(AD1816/1000)*(10000/Ferez!$D$21)</f>
        <v>4.2304174209811474E-2</v>
      </c>
      <c r="AF1816" s="3">
        <f t="shared" si="262"/>
        <v>2.2494789606213486</v>
      </c>
      <c r="AG1816" s="3">
        <f>AF1816*Ferez!$D$19</f>
        <v>1.1247394803106743</v>
      </c>
      <c r="AH1816" s="3">
        <f>(AG1816/1000)*(10000/Ferez!$D$21)</f>
        <v>2.8118487007766858E-2</v>
      </c>
      <c r="AI1816" s="3">
        <f>AE1816*Ferez!$D$20</f>
        <v>0.1551153054359754</v>
      </c>
    </row>
    <row r="1817" spans="1:35" x14ac:dyDescent="0.25">
      <c r="A1817" s="4">
        <v>241</v>
      </c>
      <c r="B1817" s="19" t="s">
        <v>3521</v>
      </c>
      <c r="C1817" s="104">
        <v>5</v>
      </c>
      <c r="D1817" s="20" t="s">
        <v>494</v>
      </c>
      <c r="E1817" s="100">
        <v>42719</v>
      </c>
      <c r="F1817" s="100">
        <v>44127</v>
      </c>
      <c r="G1817" s="105">
        <v>3.9</v>
      </c>
      <c r="H1817" s="20" t="s">
        <v>578</v>
      </c>
      <c r="I1817" s="20" t="s">
        <v>581</v>
      </c>
      <c r="J1817" s="13">
        <v>3361</v>
      </c>
      <c r="K1817" t="s">
        <v>4</v>
      </c>
      <c r="L1817" t="s">
        <v>142</v>
      </c>
      <c r="M1817" s="20" t="str">
        <f t="shared" si="256"/>
        <v>S</v>
      </c>
      <c r="N1817" s="3">
        <v>6.2</v>
      </c>
      <c r="O1817" s="23">
        <f t="shared" si="257"/>
        <v>6.2</v>
      </c>
      <c r="P1817" s="3">
        <v>17</v>
      </c>
      <c r="Q1817" s="3">
        <f>VLOOKUP(J1817,Aux_H_adj!$X$2:$Y$922,2,FALSE)</f>
        <v>12.1</v>
      </c>
      <c r="R1817" s="3">
        <f>VLOOKUP(J1817,Aux_H_adj!$X$2:$Z$922,3,FALSE)</f>
        <v>17</v>
      </c>
      <c r="S1817" s="3">
        <f t="shared" si="254"/>
        <v>5.4112680651244416</v>
      </c>
      <c r="T1817" s="3">
        <v>31.8</v>
      </c>
      <c r="U1817" s="23">
        <f t="shared" si="258"/>
        <v>20.72</v>
      </c>
      <c r="V1817" s="3">
        <f t="shared" si="255"/>
        <v>6.5953808417281428</v>
      </c>
      <c r="W1817" s="27">
        <f t="shared" si="259"/>
        <v>2.3E-3</v>
      </c>
      <c r="X1817" s="27">
        <f t="shared" si="260"/>
        <v>3.3999999999999998E-3</v>
      </c>
      <c r="Y1817" s="3">
        <f>VLOOKUP(K1817,SSP!$B$2:$D$113,3,FALSE)</f>
        <v>0.46000000000000074</v>
      </c>
      <c r="Z1817" s="3">
        <f>EXP(Ferez!$B$8+Ferez!$B$9*LN(X1817)+Ferez!$B$10*LN(O1817)+Ferez!$B$11*LN(Y1817))</f>
        <v>5.0937994042311905</v>
      </c>
      <c r="AA1817" s="3">
        <f>EXP(Ferez!$C$8+Ferez!$C$9*LN(Z1817))</f>
        <v>2.5087759503650129</v>
      </c>
      <c r="AB1817" s="3">
        <f>Ferez!$D$8+Ferez!$D$9*Z1817+Ferez!$D$10*AA1817</f>
        <v>0.79383160227400729</v>
      </c>
      <c r="AC1817" s="3">
        <f t="shared" si="261"/>
        <v>8.3964069568702104</v>
      </c>
      <c r="AD1817" s="3">
        <f>AC1817*Ferez!$D$19</f>
        <v>4.1982034784351052</v>
      </c>
      <c r="AE1817" s="3">
        <f>(AD1817/1000)*(10000/Ferez!$D$21)</f>
        <v>0.10495508696087763</v>
      </c>
      <c r="AF1817" s="3">
        <f t="shared" si="262"/>
        <v>5.887631006505198</v>
      </c>
      <c r="AG1817" s="3">
        <f>AF1817*Ferez!$D$19</f>
        <v>2.943815503252599</v>
      </c>
      <c r="AH1817" s="3">
        <f>(AG1817/1000)*(10000/Ferez!$D$21)</f>
        <v>7.359538758131498E-2</v>
      </c>
      <c r="AI1817" s="3">
        <f>AE1817*Ferez!$D$20</f>
        <v>0.38483531885655131</v>
      </c>
    </row>
    <row r="1818" spans="1:35" x14ac:dyDescent="0.25">
      <c r="A1818" s="4">
        <v>242</v>
      </c>
      <c r="B1818" s="19" t="s">
        <v>3521</v>
      </c>
      <c r="C1818" s="104">
        <v>5</v>
      </c>
      <c r="D1818" s="20" t="s">
        <v>494</v>
      </c>
      <c r="E1818" s="100">
        <v>42719</v>
      </c>
      <c r="F1818" s="100">
        <v>44127</v>
      </c>
      <c r="G1818" s="105">
        <v>3.9</v>
      </c>
      <c r="H1818" s="20" t="s">
        <v>582</v>
      </c>
      <c r="I1818" s="20" t="s">
        <v>583</v>
      </c>
      <c r="J1818" s="13">
        <v>3362</v>
      </c>
      <c r="K1818" t="s">
        <v>79</v>
      </c>
      <c r="L1818" t="s">
        <v>78</v>
      </c>
      <c r="M1818" s="20" t="str">
        <f t="shared" si="256"/>
        <v>S</v>
      </c>
      <c r="N1818" s="3">
        <v>7.5</v>
      </c>
      <c r="O1818" s="23">
        <f t="shared" si="257"/>
        <v>7.5</v>
      </c>
      <c r="P1818" s="3">
        <v>31.5</v>
      </c>
      <c r="Q1818" s="3">
        <f>VLOOKUP(J1818,Aux_H_adj!$X$2:$Y$922,2,FALSE)</f>
        <v>12.2</v>
      </c>
      <c r="R1818" s="3">
        <f>VLOOKUP(J1818,Aux_H_adj!$X$2:$Z$922,3,FALSE)</f>
        <v>31.5</v>
      </c>
      <c r="S1818" s="3">
        <f t="shared" si="254"/>
        <v>10.026761414789407</v>
      </c>
      <c r="T1818" s="3">
        <v>9.1</v>
      </c>
      <c r="U1818" s="23">
        <f t="shared" si="258"/>
        <v>38.4</v>
      </c>
      <c r="V1818" s="3">
        <f t="shared" si="255"/>
        <v>12.223099629457561</v>
      </c>
      <c r="W1818" s="27">
        <f t="shared" si="259"/>
        <v>7.9000000000000008E-3</v>
      </c>
      <c r="X1818" s="27">
        <f t="shared" si="260"/>
        <v>1.17E-2</v>
      </c>
      <c r="Y1818" s="3">
        <f>VLOOKUP(K1818,SSP!$B$2:$D$113,3,FALSE)</f>
        <v>0.31000000000000155</v>
      </c>
      <c r="Z1818" s="3">
        <f>EXP(Ferez!$B$8+Ferez!$B$9*LN(X1818)+Ferez!$B$10*LN(O1818)+Ferez!$B$11*LN(Y1818))</f>
        <v>13.136484803287765</v>
      </c>
      <c r="AA1818" s="3">
        <f>EXP(Ferez!$C$8+Ferez!$C$9*LN(Z1818))</f>
        <v>5.0668264982650211</v>
      </c>
      <c r="AB1818" s="3">
        <f>Ferez!$D$8+Ferez!$D$9*Z1818+Ferez!$D$10*AA1818</f>
        <v>1.5626072149720178</v>
      </c>
      <c r="AC1818" s="3">
        <f t="shared" si="261"/>
        <v>19.765918516524806</v>
      </c>
      <c r="AD1818" s="3">
        <f>AC1818*Ferez!$D$19</f>
        <v>9.8829592582624031</v>
      </c>
      <c r="AE1818" s="3">
        <f>(AD1818/1000)*(10000/Ferez!$D$21)</f>
        <v>0.24707398145656007</v>
      </c>
      <c r="AF1818" s="3">
        <f t="shared" si="262"/>
        <v>14.699092018259783</v>
      </c>
      <c r="AG1818" s="3">
        <f>AF1818*Ferez!$D$19</f>
        <v>7.3495460091298916</v>
      </c>
      <c r="AH1818" s="3">
        <f>(AG1818/1000)*(10000/Ferez!$D$21)</f>
        <v>0.18373865022824729</v>
      </c>
      <c r="AI1818" s="3">
        <f>AE1818*Ferez!$D$20</f>
        <v>0.90593793200738693</v>
      </c>
    </row>
    <row r="1819" spans="1:35" x14ac:dyDescent="0.25">
      <c r="A1819" s="4">
        <v>243</v>
      </c>
      <c r="B1819" s="19" t="s">
        <v>3521</v>
      </c>
      <c r="C1819" s="104">
        <v>5</v>
      </c>
      <c r="D1819" s="20" t="s">
        <v>494</v>
      </c>
      <c r="E1819" s="100">
        <v>42719</v>
      </c>
      <c r="F1819" s="100">
        <v>44127</v>
      </c>
      <c r="G1819" s="105">
        <v>3.9</v>
      </c>
      <c r="H1819" s="20" t="s">
        <v>582</v>
      </c>
      <c r="I1819" s="20" t="s">
        <v>584</v>
      </c>
      <c r="J1819" s="13">
        <v>3362</v>
      </c>
      <c r="K1819" t="s">
        <v>79</v>
      </c>
      <c r="L1819" t="s">
        <v>78</v>
      </c>
      <c r="M1819" s="20" t="str">
        <f t="shared" si="256"/>
        <v>S</v>
      </c>
      <c r="N1819" s="3">
        <v>7.5</v>
      </c>
      <c r="O1819" s="23">
        <f t="shared" si="257"/>
        <v>6.29</v>
      </c>
      <c r="P1819" s="3">
        <v>25</v>
      </c>
      <c r="Q1819" s="3">
        <f>VLOOKUP(J1819,Aux_H_adj!$X$2:$Y$922,2,FALSE)</f>
        <v>12.2</v>
      </c>
      <c r="R1819" s="3">
        <f>VLOOKUP(J1819,Aux_H_adj!$X$2:$Z$922,3,FALSE)</f>
        <v>31.5</v>
      </c>
      <c r="S1819" s="3">
        <f t="shared" si="254"/>
        <v>7.9577471545947667</v>
      </c>
      <c r="T1819" s="3">
        <v>9.1</v>
      </c>
      <c r="U1819" s="23">
        <f t="shared" si="258"/>
        <v>30.48</v>
      </c>
      <c r="V1819" s="3">
        <f t="shared" si="255"/>
        <v>9.7020853308819408</v>
      </c>
      <c r="W1819" s="27">
        <f t="shared" si="259"/>
        <v>5.0000000000000001E-3</v>
      </c>
      <c r="X1819" s="27">
        <f t="shared" si="260"/>
        <v>7.4000000000000003E-3</v>
      </c>
      <c r="Y1819" s="3">
        <f>VLOOKUP(K1819,SSP!$B$2:$D$113,3,FALSE)</f>
        <v>0.31000000000000155</v>
      </c>
      <c r="Z1819" s="3">
        <f>EXP(Ferez!$B$8+Ferez!$B$9*LN(X1819)+Ferez!$B$10*LN(O1819)+Ferez!$B$11*LN(Y1819))</f>
        <v>7.1947038805687669</v>
      </c>
      <c r="AA1819" s="3">
        <f>EXP(Ferez!$C$8+Ferez!$C$9*LN(Z1819))</f>
        <v>3.2414246034427161</v>
      </c>
      <c r="AB1819" s="3">
        <f>Ferez!$D$8+Ferez!$D$9*Z1819+Ferez!$D$10*AA1819</f>
        <v>0.98909489503993298</v>
      </c>
      <c r="AC1819" s="3">
        <f t="shared" si="261"/>
        <v>11.425223379051417</v>
      </c>
      <c r="AD1819" s="3">
        <f>AC1819*Ferez!$D$19</f>
        <v>5.7126116895257084</v>
      </c>
      <c r="AE1819" s="3">
        <f>(AD1819/1000)*(10000/Ferez!$D$21)</f>
        <v>0.14281529223814271</v>
      </c>
      <c r="AF1819" s="3">
        <f t="shared" si="262"/>
        <v>8.1837987756087003</v>
      </c>
      <c r="AG1819" s="3">
        <f>AF1819*Ferez!$D$19</f>
        <v>4.0918993878043501</v>
      </c>
      <c r="AH1819" s="3">
        <f>(AG1819/1000)*(10000/Ferez!$D$21)</f>
        <v>0.10229748469510874</v>
      </c>
      <c r="AI1819" s="3">
        <f>AE1819*Ferez!$D$20</f>
        <v>0.5236560715398566</v>
      </c>
    </row>
    <row r="1820" spans="1:35" x14ac:dyDescent="0.25">
      <c r="A1820" s="4">
        <v>244</v>
      </c>
      <c r="B1820" s="19" t="s">
        <v>3521</v>
      </c>
      <c r="C1820" s="104">
        <v>5</v>
      </c>
      <c r="D1820" s="20" t="s">
        <v>494</v>
      </c>
      <c r="E1820" s="100">
        <v>42719</v>
      </c>
      <c r="F1820" s="100">
        <v>44127</v>
      </c>
      <c r="G1820" s="105">
        <v>3.9</v>
      </c>
      <c r="H1820" s="20" t="s">
        <v>582</v>
      </c>
      <c r="I1820" s="20" t="s">
        <v>585</v>
      </c>
      <c r="J1820" s="13">
        <v>3362</v>
      </c>
      <c r="K1820" t="s">
        <v>79</v>
      </c>
      <c r="L1820" t="s">
        <v>78</v>
      </c>
      <c r="M1820" s="20" t="str">
        <f t="shared" si="256"/>
        <v>S</v>
      </c>
      <c r="N1820" s="3">
        <v>7.5</v>
      </c>
      <c r="O1820" s="23">
        <f t="shared" si="257"/>
        <v>4.0599999999999996</v>
      </c>
      <c r="P1820" s="3">
        <v>12.2</v>
      </c>
      <c r="Q1820" s="3">
        <f>VLOOKUP(J1820,Aux_H_adj!$X$2:$Y$922,2,FALSE)</f>
        <v>12.2</v>
      </c>
      <c r="R1820" s="3">
        <f>VLOOKUP(J1820,Aux_H_adj!$X$2:$Z$922,3,FALSE)</f>
        <v>31.5</v>
      </c>
      <c r="S1820" s="3">
        <f t="shared" si="254"/>
        <v>3.883380611442246</v>
      </c>
      <c r="T1820" s="3">
        <v>9.1</v>
      </c>
      <c r="U1820" s="23">
        <f t="shared" si="258"/>
        <v>14.87</v>
      </c>
      <c r="V1820" s="3">
        <f t="shared" si="255"/>
        <v>4.7332680075529669</v>
      </c>
      <c r="W1820" s="27">
        <f t="shared" si="259"/>
        <v>1.1999999999999999E-3</v>
      </c>
      <c r="X1820" s="27">
        <f t="shared" si="260"/>
        <v>1.8E-3</v>
      </c>
      <c r="Y1820" s="3">
        <f>VLOOKUP(K1820,SSP!$B$2:$D$113,3,FALSE)</f>
        <v>0.31000000000000155</v>
      </c>
      <c r="Z1820" s="3">
        <f>EXP(Ferez!$B$8+Ferez!$B$9*LN(X1820)+Ferez!$B$10*LN(O1820)+Ferez!$B$11*LN(Y1820))</f>
        <v>1.2418215528439411</v>
      </c>
      <c r="AA1820" s="3">
        <f>EXP(Ferez!$C$8+Ferez!$C$9*LN(Z1820))</f>
        <v>0.8803333294192498</v>
      </c>
      <c r="AB1820" s="3">
        <f>Ferez!$D$8+Ferez!$D$9*Z1820+Ferez!$D$10*AA1820</f>
        <v>0.46040412955280546</v>
      </c>
      <c r="AC1820" s="3">
        <f t="shared" si="261"/>
        <v>2.5825590118159965</v>
      </c>
      <c r="AD1820" s="3">
        <f>AC1820*Ferez!$D$19</f>
        <v>1.2912795059079982</v>
      </c>
      <c r="AE1820" s="3">
        <f>(AD1820/1000)*(10000/Ferez!$D$21)</f>
        <v>3.2281987647699954E-2</v>
      </c>
      <c r="AF1820" s="3">
        <f t="shared" si="262"/>
        <v>1.7022256823967465</v>
      </c>
      <c r="AG1820" s="3">
        <f>AF1820*Ferez!$D$19</f>
        <v>0.85111284119837327</v>
      </c>
      <c r="AH1820" s="3">
        <f>(AG1820/1000)*(10000/Ferez!$D$21)</f>
        <v>2.1277821029959329E-2</v>
      </c>
      <c r="AI1820" s="3">
        <f>AE1820*Ferez!$D$20</f>
        <v>0.11836728804156649</v>
      </c>
    </row>
    <row r="1821" spans="1:35" x14ac:dyDescent="0.25">
      <c r="A1821" s="4">
        <v>245</v>
      </c>
      <c r="B1821" s="19" t="s">
        <v>3521</v>
      </c>
      <c r="C1821" s="104">
        <v>5</v>
      </c>
      <c r="D1821" s="20" t="s">
        <v>494</v>
      </c>
      <c r="E1821" s="100">
        <v>42719</v>
      </c>
      <c r="F1821" s="100">
        <v>44127</v>
      </c>
      <c r="G1821" s="105">
        <v>3.9</v>
      </c>
      <c r="H1821" s="20" t="s">
        <v>582</v>
      </c>
      <c r="I1821" s="20" t="s">
        <v>586</v>
      </c>
      <c r="J1821" s="13">
        <v>3362</v>
      </c>
      <c r="K1821" t="s">
        <v>79</v>
      </c>
      <c r="L1821" t="s">
        <v>78</v>
      </c>
      <c r="M1821" s="20" t="str">
        <f t="shared" si="256"/>
        <v>S</v>
      </c>
      <c r="N1821" s="3">
        <v>7.5</v>
      </c>
      <c r="O1821" s="23">
        <f t="shared" si="257"/>
        <v>5.44</v>
      </c>
      <c r="P1821" s="3">
        <v>19</v>
      </c>
      <c r="Q1821" s="3">
        <f>VLOOKUP(J1821,Aux_H_adj!$X$2:$Y$922,2,FALSE)</f>
        <v>12.2</v>
      </c>
      <c r="R1821" s="3">
        <f>VLOOKUP(J1821,Aux_H_adj!$X$2:$Z$922,3,FALSE)</f>
        <v>31.5</v>
      </c>
      <c r="S1821" s="3">
        <f t="shared" si="254"/>
        <v>6.0478878374920226</v>
      </c>
      <c r="T1821" s="3">
        <v>9.1</v>
      </c>
      <c r="U1821" s="23">
        <f t="shared" si="258"/>
        <v>23.16</v>
      </c>
      <c r="V1821" s="3">
        <f t="shared" si="255"/>
        <v>7.3720569640165925</v>
      </c>
      <c r="W1821" s="27">
        <f t="shared" si="259"/>
        <v>2.8999999999999998E-3</v>
      </c>
      <c r="X1821" s="27">
        <f t="shared" si="260"/>
        <v>4.3E-3</v>
      </c>
      <c r="Y1821" s="3">
        <f>VLOOKUP(K1821,SSP!$B$2:$D$113,3,FALSE)</f>
        <v>0.31000000000000155</v>
      </c>
      <c r="Z1821" s="3">
        <f>EXP(Ferez!$B$8+Ferez!$B$9*LN(X1821)+Ferez!$B$10*LN(O1821)+Ferez!$B$11*LN(Y1821))</f>
        <v>3.7463506432719242</v>
      </c>
      <c r="AA1821" s="3">
        <f>EXP(Ferez!$C$8+Ferez!$C$9*LN(Z1821))</f>
        <v>1.9973689153871872</v>
      </c>
      <c r="AB1821" s="3">
        <f>Ferez!$D$8+Ferez!$D$9*Z1821+Ferez!$D$10*AA1821</f>
        <v>0.6721754447441961</v>
      </c>
      <c r="AC1821" s="3">
        <f t="shared" si="261"/>
        <v>6.4158950034033078</v>
      </c>
      <c r="AD1821" s="3">
        <f>AC1821*Ferez!$D$19</f>
        <v>3.2079475017016539</v>
      </c>
      <c r="AE1821" s="3">
        <f>(AD1821/1000)*(10000/Ferez!$D$21)</f>
        <v>8.019868754254135E-2</v>
      </c>
      <c r="AF1821" s="3">
        <f t="shared" si="262"/>
        <v>4.4185260880161206</v>
      </c>
      <c r="AG1821" s="3">
        <f>AF1821*Ferez!$D$19</f>
        <v>2.2092630440080603</v>
      </c>
      <c r="AH1821" s="3">
        <f>(AG1821/1000)*(10000/Ferez!$D$21)</f>
        <v>5.5231576100201504E-2</v>
      </c>
      <c r="AI1821" s="3">
        <f>AE1821*Ferez!$D$20</f>
        <v>0.29406185432265158</v>
      </c>
    </row>
    <row r="1822" spans="1:35" x14ac:dyDescent="0.25">
      <c r="A1822" s="4">
        <v>246</v>
      </c>
      <c r="B1822" s="19" t="s">
        <v>3521</v>
      </c>
      <c r="C1822" s="104">
        <v>5</v>
      </c>
      <c r="D1822" s="20" t="s">
        <v>494</v>
      </c>
      <c r="E1822" s="100">
        <v>42719</v>
      </c>
      <c r="F1822" s="100">
        <v>44127</v>
      </c>
      <c r="G1822" s="105">
        <v>3.9</v>
      </c>
      <c r="H1822" s="20" t="s">
        <v>582</v>
      </c>
      <c r="I1822" s="20" t="s">
        <v>587</v>
      </c>
      <c r="J1822" s="13">
        <v>3362</v>
      </c>
      <c r="K1822" t="s">
        <v>79</v>
      </c>
      <c r="L1822" t="s">
        <v>78</v>
      </c>
      <c r="M1822" s="20" t="str">
        <f t="shared" si="256"/>
        <v>S</v>
      </c>
      <c r="N1822" s="3">
        <v>7.5</v>
      </c>
      <c r="O1822" s="23">
        <f t="shared" si="257"/>
        <v>6.36</v>
      </c>
      <c r="P1822" s="3">
        <v>25.5</v>
      </c>
      <c r="Q1822" s="3">
        <f>VLOOKUP(J1822,Aux_H_adj!$X$2:$Y$922,2,FALSE)</f>
        <v>12.2</v>
      </c>
      <c r="R1822" s="3">
        <f>VLOOKUP(J1822,Aux_H_adj!$X$2:$Z$922,3,FALSE)</f>
        <v>31.5</v>
      </c>
      <c r="S1822" s="3">
        <f t="shared" si="254"/>
        <v>8.1169020976866619</v>
      </c>
      <c r="T1822" s="3">
        <v>9.1</v>
      </c>
      <c r="U1822" s="23">
        <f t="shared" si="258"/>
        <v>31.09</v>
      </c>
      <c r="V1822" s="3">
        <f t="shared" si="255"/>
        <v>9.8962543614540515</v>
      </c>
      <c r="W1822" s="27">
        <f t="shared" si="259"/>
        <v>5.1999999999999998E-3</v>
      </c>
      <c r="X1822" s="27">
        <f t="shared" si="260"/>
        <v>7.7000000000000002E-3</v>
      </c>
      <c r="Y1822" s="3">
        <f>VLOOKUP(K1822,SSP!$B$2:$D$113,3,FALSE)</f>
        <v>0.31000000000000155</v>
      </c>
      <c r="Z1822" s="3">
        <f>EXP(Ferez!$B$8+Ferez!$B$9*LN(X1822)+Ferez!$B$10*LN(O1822)+Ferez!$B$11*LN(Y1822))</f>
        <v>7.5499300074518532</v>
      </c>
      <c r="AA1822" s="3">
        <f>EXP(Ferez!$C$8+Ferez!$C$9*LN(Z1822))</f>
        <v>3.3594281533020487</v>
      </c>
      <c r="AB1822" s="3">
        <f>Ferez!$D$8+Ferez!$D$9*Z1822+Ferez!$D$10*AA1822</f>
        <v>1.0226169948389496</v>
      </c>
      <c r="AC1822" s="3">
        <f t="shared" si="261"/>
        <v>11.931975155592852</v>
      </c>
      <c r="AD1822" s="3">
        <f>AC1822*Ferez!$D$19</f>
        <v>5.965987577796426</v>
      </c>
      <c r="AE1822" s="3">
        <f>(AD1822/1000)*(10000/Ferez!$D$21)</f>
        <v>0.14914968944491064</v>
      </c>
      <c r="AF1822" s="3">
        <f t="shared" si="262"/>
        <v>8.5725470022908024</v>
      </c>
      <c r="AG1822" s="3">
        <f>AF1822*Ferez!$D$19</f>
        <v>4.2862735011454012</v>
      </c>
      <c r="AH1822" s="3">
        <f>(AG1822/1000)*(10000/Ferez!$D$21)</f>
        <v>0.10715683752863503</v>
      </c>
      <c r="AI1822" s="3">
        <f>AE1822*Ferez!$D$20</f>
        <v>0.54688219463133902</v>
      </c>
    </row>
    <row r="1823" spans="1:35" x14ac:dyDescent="0.25">
      <c r="A1823" s="4">
        <v>247</v>
      </c>
      <c r="B1823" s="19" t="s">
        <v>3521</v>
      </c>
      <c r="C1823" s="104">
        <v>5</v>
      </c>
      <c r="D1823" s="20" t="s">
        <v>494</v>
      </c>
      <c r="E1823" s="100">
        <v>42719</v>
      </c>
      <c r="F1823" s="100">
        <v>44127</v>
      </c>
      <c r="G1823" s="105">
        <v>3.9</v>
      </c>
      <c r="H1823" s="20" t="s">
        <v>582</v>
      </c>
      <c r="I1823" s="20" t="s">
        <v>588</v>
      </c>
      <c r="J1823" s="13">
        <v>3362</v>
      </c>
      <c r="K1823" t="s">
        <v>79</v>
      </c>
      <c r="L1823" t="s">
        <v>78</v>
      </c>
      <c r="M1823" s="20" t="str">
        <f t="shared" si="256"/>
        <v>S</v>
      </c>
      <c r="N1823" s="3">
        <v>7.5</v>
      </c>
      <c r="O1823" s="23">
        <f t="shared" si="257"/>
        <v>5.84</v>
      </c>
      <c r="P1823" s="3">
        <v>21.6</v>
      </c>
      <c r="Q1823" s="3">
        <f>VLOOKUP(J1823,Aux_H_adj!$X$2:$Y$922,2,FALSE)</f>
        <v>12.2</v>
      </c>
      <c r="R1823" s="3">
        <f>VLOOKUP(J1823,Aux_H_adj!$X$2:$Z$922,3,FALSE)</f>
        <v>31.5</v>
      </c>
      <c r="S1823" s="3">
        <f t="shared" si="254"/>
        <v>6.8754935415698792</v>
      </c>
      <c r="T1823" s="3">
        <v>9.1</v>
      </c>
      <c r="U1823" s="23">
        <f t="shared" si="258"/>
        <v>26.33</v>
      </c>
      <c r="V1823" s="3">
        <f t="shared" si="255"/>
        <v>8.3810993032192087</v>
      </c>
      <c r="W1823" s="27">
        <f t="shared" si="259"/>
        <v>3.7000000000000002E-3</v>
      </c>
      <c r="X1823" s="27">
        <f t="shared" si="260"/>
        <v>5.4999999999999997E-3</v>
      </c>
      <c r="Y1823" s="3">
        <f>VLOOKUP(K1823,SSP!$B$2:$D$113,3,FALSE)</f>
        <v>0.31000000000000155</v>
      </c>
      <c r="Z1823" s="3">
        <f>EXP(Ferez!$B$8+Ferez!$B$9*LN(X1823)+Ferez!$B$10*LN(O1823)+Ferez!$B$11*LN(Y1823))</f>
        <v>5.0610863436346074</v>
      </c>
      <c r="AA1823" s="3">
        <f>EXP(Ferez!$C$8+Ferez!$C$9*LN(Z1823))</f>
        <v>2.4968116248162993</v>
      </c>
      <c r="AB1823" s="3">
        <f>Ferez!$D$8+Ferez!$D$9*Z1823+Ferez!$D$10*AA1823</f>
        <v>0.79083913283883178</v>
      </c>
      <c r="AC1823" s="3">
        <f t="shared" si="261"/>
        <v>8.3487371012897391</v>
      </c>
      <c r="AD1823" s="3">
        <f>AC1823*Ferez!$D$19</f>
        <v>4.1743685506448696</v>
      </c>
      <c r="AE1823" s="3">
        <f>(AD1823/1000)*(10000/Ferez!$D$21)</f>
        <v>0.10435921376612174</v>
      </c>
      <c r="AF1823" s="3">
        <f t="shared" si="262"/>
        <v>5.851925476473439</v>
      </c>
      <c r="AG1823" s="3">
        <f>AF1823*Ferez!$D$19</f>
        <v>2.9259627382367195</v>
      </c>
      <c r="AH1823" s="3">
        <f>(AG1823/1000)*(10000/Ferez!$D$21)</f>
        <v>7.3149068455917982E-2</v>
      </c>
      <c r="AI1823" s="3">
        <f>AE1823*Ferez!$D$20</f>
        <v>0.38265045047577972</v>
      </c>
    </row>
    <row r="1824" spans="1:35" x14ac:dyDescent="0.25">
      <c r="A1824" s="4">
        <v>248</v>
      </c>
      <c r="B1824" s="19" t="s">
        <v>3521</v>
      </c>
      <c r="C1824" s="104">
        <v>5</v>
      </c>
      <c r="D1824" s="20" t="s">
        <v>494</v>
      </c>
      <c r="E1824" s="100">
        <v>42719</v>
      </c>
      <c r="F1824" s="100">
        <v>44127</v>
      </c>
      <c r="G1824" s="105">
        <v>3.9</v>
      </c>
      <c r="H1824" s="20" t="s">
        <v>582</v>
      </c>
      <c r="I1824" s="20" t="s">
        <v>589</v>
      </c>
      <c r="J1824" s="13">
        <v>3362</v>
      </c>
      <c r="K1824" t="s">
        <v>79</v>
      </c>
      <c r="L1824" t="s">
        <v>78</v>
      </c>
      <c r="M1824" s="20" t="str">
        <f t="shared" si="256"/>
        <v>S</v>
      </c>
      <c r="N1824" s="3">
        <v>7.5</v>
      </c>
      <c r="O1824" s="23">
        <f t="shared" si="257"/>
        <v>4.8099999999999996</v>
      </c>
      <c r="P1824" s="3">
        <v>15.5</v>
      </c>
      <c r="Q1824" s="3">
        <f>VLOOKUP(J1824,Aux_H_adj!$X$2:$Y$922,2,FALSE)</f>
        <v>12.2</v>
      </c>
      <c r="R1824" s="3">
        <f>VLOOKUP(J1824,Aux_H_adj!$X$2:$Z$922,3,FALSE)</f>
        <v>31.5</v>
      </c>
      <c r="S1824" s="3">
        <f t="shared" si="254"/>
        <v>4.9338032358487558</v>
      </c>
      <c r="T1824" s="3">
        <v>9.1</v>
      </c>
      <c r="U1824" s="23">
        <f t="shared" si="258"/>
        <v>18.899999999999999</v>
      </c>
      <c r="V1824" s="3">
        <f t="shared" si="255"/>
        <v>6.0160568488736432</v>
      </c>
      <c r="W1824" s="27">
        <f t="shared" si="259"/>
        <v>1.9E-3</v>
      </c>
      <c r="X1824" s="27">
        <f t="shared" si="260"/>
        <v>2.8E-3</v>
      </c>
      <c r="Y1824" s="3">
        <f>VLOOKUP(K1824,SSP!$B$2:$D$113,3,FALSE)</f>
        <v>0.31000000000000155</v>
      </c>
      <c r="Z1824" s="3">
        <f>EXP(Ferez!$B$8+Ferez!$B$9*LN(X1824)+Ferez!$B$10*LN(O1824)+Ferez!$B$11*LN(Y1824))</f>
        <v>2.2190240202365468</v>
      </c>
      <c r="AA1824" s="3">
        <f>EXP(Ferez!$C$8+Ferez!$C$9*LN(Z1824))</f>
        <v>1.3542531881672162</v>
      </c>
      <c r="AB1824" s="3">
        <f>Ferez!$D$8+Ferez!$D$9*Z1824+Ferez!$D$10*AA1824</f>
        <v>0.53974843484552026</v>
      </c>
      <c r="AC1824" s="3">
        <f t="shared" si="261"/>
        <v>4.1130256432492827</v>
      </c>
      <c r="AD1824" s="3">
        <f>AC1824*Ferez!$D$19</f>
        <v>2.0565128216246413</v>
      </c>
      <c r="AE1824" s="3">
        <f>(AD1824/1000)*(10000/Ferez!$D$21)</f>
        <v>5.1412820540616036E-2</v>
      </c>
      <c r="AF1824" s="3">
        <f t="shared" si="262"/>
        <v>2.7587724550820671</v>
      </c>
      <c r="AG1824" s="3">
        <f>AF1824*Ferez!$D$19</f>
        <v>1.3793862275410336</v>
      </c>
      <c r="AH1824" s="3">
        <f>(AG1824/1000)*(10000/Ferez!$D$21)</f>
        <v>3.4484655688525837E-2</v>
      </c>
      <c r="AI1824" s="3">
        <f>AE1824*Ferez!$D$20</f>
        <v>0.18851367531559213</v>
      </c>
    </row>
    <row r="1825" spans="1:35" x14ac:dyDescent="0.25">
      <c r="A1825" s="4">
        <v>249</v>
      </c>
      <c r="B1825" s="19" t="s">
        <v>3521</v>
      </c>
      <c r="C1825" s="104">
        <v>5</v>
      </c>
      <c r="D1825" s="20" t="s">
        <v>494</v>
      </c>
      <c r="E1825" s="100">
        <v>42719</v>
      </c>
      <c r="F1825" s="100">
        <v>44127</v>
      </c>
      <c r="G1825" s="105">
        <v>3.9</v>
      </c>
      <c r="H1825" s="20" t="s">
        <v>590</v>
      </c>
      <c r="I1825" s="20" t="s">
        <v>591</v>
      </c>
      <c r="J1825" s="13">
        <v>3363</v>
      </c>
      <c r="K1825" t="s">
        <v>110</v>
      </c>
      <c r="L1825" t="s">
        <v>109</v>
      </c>
      <c r="M1825" s="20" t="str">
        <f t="shared" si="256"/>
        <v>S</v>
      </c>
      <c r="N1825" s="3">
        <v>7.6</v>
      </c>
      <c r="O1825" s="23">
        <f t="shared" si="257"/>
        <v>7.6</v>
      </c>
      <c r="P1825" s="3">
        <v>13</v>
      </c>
      <c r="Q1825" s="3">
        <f>VLOOKUP(J1825,Aux_H_adj!$X$2:$Y$922,2,FALSE)</f>
        <v>8</v>
      </c>
      <c r="R1825" s="3">
        <f>VLOOKUP(J1825,Aux_H_adj!$X$2:$Z$922,3,FALSE)</f>
        <v>13</v>
      </c>
      <c r="S1825" s="3">
        <f t="shared" si="254"/>
        <v>4.1380285203892786</v>
      </c>
      <c r="T1825" s="3">
        <v>19.7</v>
      </c>
      <c r="U1825" s="23">
        <f t="shared" si="258"/>
        <v>15.85</v>
      </c>
      <c r="V1825" s="3">
        <f t="shared" si="255"/>
        <v>5.0452116960130819</v>
      </c>
      <c r="W1825" s="27">
        <f t="shared" si="259"/>
        <v>1.2999999999999999E-3</v>
      </c>
      <c r="X1825" s="27">
        <f t="shared" si="260"/>
        <v>2E-3</v>
      </c>
      <c r="Y1825" s="3">
        <f>VLOOKUP(K1825,SSP!$B$2:$D$113,3,FALSE)</f>
        <v>0.34</v>
      </c>
      <c r="Z1825" s="3">
        <f>EXP(Ferez!$B$8+Ferez!$B$9*LN(X1825)+Ferez!$B$10*LN(O1825)+Ferez!$B$11*LN(Y1825))</f>
        <v>2.7548745187931596</v>
      </c>
      <c r="AA1825" s="3">
        <f>EXP(Ferez!$C$8+Ferez!$C$9*LN(Z1825))</f>
        <v>1.5900119705027631</v>
      </c>
      <c r="AB1825" s="3">
        <f>Ferez!$D$8+Ferez!$D$9*Z1825+Ferez!$D$10*AA1825</f>
        <v>0.58533628245999836</v>
      </c>
      <c r="AC1825" s="3">
        <f t="shared" si="261"/>
        <v>4.9302227717559211</v>
      </c>
      <c r="AD1825" s="3">
        <f>AC1825*Ferez!$D$19</f>
        <v>2.4651113858779605</v>
      </c>
      <c r="AE1825" s="3">
        <f>(AD1825/1000)*(10000/Ferez!$D$21)</f>
        <v>6.1627784646949013E-2</v>
      </c>
      <c r="AF1825" s="3">
        <f t="shared" si="262"/>
        <v>3.3402108012531579</v>
      </c>
      <c r="AG1825" s="3">
        <f>AF1825*Ferez!$D$19</f>
        <v>1.670105400626579</v>
      </c>
      <c r="AH1825" s="3">
        <f>(AG1825/1000)*(10000/Ferez!$D$21)</f>
        <v>4.175263501566448E-2</v>
      </c>
      <c r="AI1825" s="3">
        <f>AE1825*Ferez!$D$20</f>
        <v>0.2259685437054797</v>
      </c>
    </row>
    <row r="1826" spans="1:35" x14ac:dyDescent="0.25">
      <c r="A1826" s="4">
        <v>250</v>
      </c>
      <c r="B1826" s="19" t="s">
        <v>3521</v>
      </c>
      <c r="C1826" s="104">
        <v>5</v>
      </c>
      <c r="D1826" s="20" t="s">
        <v>494</v>
      </c>
      <c r="E1826" s="100">
        <v>42719</v>
      </c>
      <c r="F1826" s="100">
        <v>44127</v>
      </c>
      <c r="G1826" s="105">
        <v>3.9</v>
      </c>
      <c r="H1826" s="20" t="s">
        <v>590</v>
      </c>
      <c r="I1826" s="20" t="s">
        <v>592</v>
      </c>
      <c r="J1826" s="13">
        <v>3363</v>
      </c>
      <c r="K1826" t="s">
        <v>110</v>
      </c>
      <c r="L1826" t="s">
        <v>109</v>
      </c>
      <c r="M1826" s="20" t="str">
        <f t="shared" si="256"/>
        <v>S</v>
      </c>
      <c r="N1826" s="3">
        <v>7.6</v>
      </c>
      <c r="O1826" s="23">
        <f t="shared" si="257"/>
        <v>2.75</v>
      </c>
      <c r="P1826" s="3">
        <v>8</v>
      </c>
      <c r="Q1826" s="3">
        <f>VLOOKUP(J1826,Aux_H_adj!$X$2:$Y$922,2,FALSE)</f>
        <v>8</v>
      </c>
      <c r="R1826" s="3">
        <f>VLOOKUP(J1826,Aux_H_adj!$X$2:$Z$922,3,FALSE)</f>
        <v>13</v>
      </c>
      <c r="S1826" s="3">
        <f t="shared" si="254"/>
        <v>2.5464790894703255</v>
      </c>
      <c r="T1826" s="3">
        <v>19.7</v>
      </c>
      <c r="U1826" s="23">
        <f t="shared" si="258"/>
        <v>9.75</v>
      </c>
      <c r="V1826" s="3">
        <f t="shared" si="255"/>
        <v>3.1035213902919589</v>
      </c>
      <c r="W1826" s="27">
        <f t="shared" si="259"/>
        <v>5.0000000000000001E-4</v>
      </c>
      <c r="X1826" s="27">
        <f t="shared" si="260"/>
        <v>8.0000000000000004E-4</v>
      </c>
      <c r="Y1826" s="3">
        <f>VLOOKUP(K1826,SSP!$B$2:$D$113,3,FALSE)</f>
        <v>0.34</v>
      </c>
      <c r="Z1826" s="3">
        <f>EXP(Ferez!$B$8+Ferez!$B$9*LN(X1826)+Ferez!$B$10*LN(O1826)+Ferez!$B$11*LN(Y1826))</f>
        <v>0.43611572955315947</v>
      </c>
      <c r="AA1826" s="3">
        <f>EXP(Ferez!$C$8+Ferez!$C$9*LN(Z1826))</f>
        <v>0.40499844533705232</v>
      </c>
      <c r="AB1826" s="3">
        <f>Ferez!$D$8+Ferez!$D$9*Z1826+Ferez!$D$10*AA1826</f>
        <v>0.40227762993537353</v>
      </c>
      <c r="AC1826" s="3">
        <f t="shared" si="261"/>
        <v>1.2433918048255852</v>
      </c>
      <c r="AD1826" s="3">
        <f>AC1826*Ferez!$D$19</f>
        <v>0.6216959024127926</v>
      </c>
      <c r="AE1826" s="3">
        <f>(AD1826/1000)*(10000/Ferez!$D$21)</f>
        <v>1.5542397560319816E-2</v>
      </c>
      <c r="AF1826" s="3">
        <f t="shared" si="262"/>
        <v>0.838393359488533</v>
      </c>
      <c r="AG1826" s="3">
        <f>AF1826*Ferez!$D$19</f>
        <v>0.4191966797442665</v>
      </c>
      <c r="AH1826" s="3">
        <f>(AG1826/1000)*(10000/Ferez!$D$21)</f>
        <v>1.0479916993606663E-2</v>
      </c>
      <c r="AI1826" s="3">
        <f>AE1826*Ferez!$D$20</f>
        <v>5.6988791054505987E-2</v>
      </c>
    </row>
    <row r="1827" spans="1:35" x14ac:dyDescent="0.25">
      <c r="A1827" s="4">
        <v>251</v>
      </c>
      <c r="B1827" s="19" t="s">
        <v>3521</v>
      </c>
      <c r="C1827" s="104">
        <v>5</v>
      </c>
      <c r="D1827" s="20" t="s">
        <v>494</v>
      </c>
      <c r="E1827" s="100">
        <v>42719</v>
      </c>
      <c r="F1827" s="100">
        <v>44127</v>
      </c>
      <c r="G1827" s="105">
        <v>3.9</v>
      </c>
      <c r="H1827" s="20" t="s">
        <v>590</v>
      </c>
      <c r="I1827" s="20" t="s">
        <v>593</v>
      </c>
      <c r="J1827" s="13">
        <v>3363</v>
      </c>
      <c r="K1827" t="s">
        <v>110</v>
      </c>
      <c r="L1827" t="s">
        <v>109</v>
      </c>
      <c r="M1827" s="20" t="str">
        <f t="shared" si="256"/>
        <v>S</v>
      </c>
      <c r="N1827" s="3">
        <v>7.6</v>
      </c>
      <c r="O1827" s="23">
        <f t="shared" si="257"/>
        <v>3.01</v>
      </c>
      <c r="P1827" s="3">
        <v>8.6999999999999993</v>
      </c>
      <c r="Q1827" s="3">
        <f>VLOOKUP(J1827,Aux_H_adj!$X$2:$Y$922,2,FALSE)</f>
        <v>8</v>
      </c>
      <c r="R1827" s="3">
        <f>VLOOKUP(J1827,Aux_H_adj!$X$2:$Z$922,3,FALSE)</f>
        <v>13</v>
      </c>
      <c r="S1827" s="3">
        <f t="shared" si="254"/>
        <v>2.7692960097989787</v>
      </c>
      <c r="T1827" s="3">
        <v>19.7</v>
      </c>
      <c r="U1827" s="23">
        <f t="shared" si="258"/>
        <v>10.61</v>
      </c>
      <c r="V1827" s="3">
        <f t="shared" si="255"/>
        <v>3.377267892410019</v>
      </c>
      <c r="W1827" s="27">
        <f t="shared" si="259"/>
        <v>5.9999999999999995E-4</v>
      </c>
      <c r="X1827" s="27">
        <f t="shared" si="260"/>
        <v>8.9999999999999998E-4</v>
      </c>
      <c r="Y1827" s="3">
        <f>VLOOKUP(K1827,SSP!$B$2:$D$113,3,FALSE)</f>
        <v>0.34</v>
      </c>
      <c r="Z1827" s="3">
        <f>EXP(Ferez!$B$8+Ferez!$B$9*LN(X1827)+Ferez!$B$10*LN(O1827)+Ferez!$B$11*LN(Y1827))</f>
        <v>0.53169177097462295</v>
      </c>
      <c r="AA1827" s="3">
        <f>EXP(Ferez!$C$8+Ferez!$C$9*LN(Z1827))</f>
        <v>0.46914376602804503</v>
      </c>
      <c r="AB1827" s="3">
        <f>Ferez!$D$8+Ferez!$D$9*Z1827+Ferez!$D$10*AA1827</f>
        <v>0.40850382924065032</v>
      </c>
      <c r="AC1827" s="3">
        <f t="shared" si="261"/>
        <v>1.4093393662433185</v>
      </c>
      <c r="AD1827" s="3">
        <f>AC1827*Ferez!$D$19</f>
        <v>0.70466968312165923</v>
      </c>
      <c r="AE1827" s="3">
        <f>(AD1827/1000)*(10000/Ferez!$D$21)</f>
        <v>1.7616742078041481E-2</v>
      </c>
      <c r="AF1827" s="3">
        <f t="shared" si="262"/>
        <v>0.94019560021527326</v>
      </c>
      <c r="AG1827" s="3">
        <f>AF1827*Ferez!$D$19</f>
        <v>0.47009780010763663</v>
      </c>
      <c r="AH1827" s="3">
        <f>(AG1827/1000)*(10000/Ferez!$D$21)</f>
        <v>1.1752445002690915E-2</v>
      </c>
      <c r="AI1827" s="3">
        <f>AE1827*Ferez!$D$20</f>
        <v>6.4594720952818763E-2</v>
      </c>
    </row>
    <row r="1828" spans="1:35" x14ac:dyDescent="0.25">
      <c r="A1828" s="4">
        <v>252</v>
      </c>
      <c r="B1828" s="19" t="s">
        <v>3521</v>
      </c>
      <c r="C1828" s="104">
        <v>5</v>
      </c>
      <c r="D1828" s="20" t="s">
        <v>494</v>
      </c>
      <c r="E1828" s="100">
        <v>42719</v>
      </c>
      <c r="F1828" s="100">
        <v>44127</v>
      </c>
      <c r="G1828" s="105">
        <v>3.9</v>
      </c>
      <c r="H1828" s="20" t="s">
        <v>594</v>
      </c>
      <c r="I1828" s="20" t="s">
        <v>595</v>
      </c>
      <c r="J1828" s="13">
        <v>3364</v>
      </c>
      <c r="K1828" t="s">
        <v>77</v>
      </c>
      <c r="L1828" t="s">
        <v>76</v>
      </c>
      <c r="M1828" s="20" t="str">
        <f t="shared" si="256"/>
        <v>N</v>
      </c>
      <c r="N1828" s="3">
        <v>4.3</v>
      </c>
      <c r="O1828" s="23">
        <f t="shared" si="257"/>
        <v>4.3</v>
      </c>
      <c r="P1828" s="3">
        <v>16.2</v>
      </c>
      <c r="Q1828" s="3">
        <f>VLOOKUP(J1828,Aux_H_adj!$X$2:$Y$922,2,FALSE)</f>
        <v>16.2</v>
      </c>
      <c r="R1828" s="3">
        <f>VLOOKUP(J1828,Aux_H_adj!$X$2:$Z$922,3,FALSE)</f>
        <v>16.2</v>
      </c>
      <c r="S1828" s="3">
        <f t="shared" si="254"/>
        <v>5.156620156177409</v>
      </c>
      <c r="T1828" s="3">
        <v>19.399999999999999</v>
      </c>
      <c r="U1828" s="23">
        <f t="shared" si="258"/>
        <v>19.399999999999999</v>
      </c>
      <c r="V1828" s="3">
        <f t="shared" si="255"/>
        <v>6.1752117919655385</v>
      </c>
      <c r="W1828" s="27">
        <f t="shared" si="259"/>
        <v>2.0999999999999999E-3</v>
      </c>
      <c r="X1828" s="27">
        <f t="shared" si="260"/>
        <v>3.0000000000000001E-3</v>
      </c>
      <c r="Y1828" s="3">
        <f>VLOOKUP(K1828,SSP!$B$2:$D$113,3,FALSE)</f>
        <v>0.44999999999999973</v>
      </c>
      <c r="Z1828" s="3">
        <f>EXP(Ferez!$B$8+Ferez!$B$9*LN(X1828)+Ferez!$B$10*LN(O1828)+Ferez!$B$11*LN(Y1828))</f>
        <v>3.1125753068088451</v>
      </c>
      <c r="AA1828" s="3">
        <f>EXP(Ferez!$C$8+Ferez!$C$9*LN(Z1828))</f>
        <v>1.7407571724909412</v>
      </c>
      <c r="AB1828" s="3">
        <f>Ferez!$D$8+Ferez!$D$9*Z1828+Ferez!$D$10*AA1828</f>
        <v>0.61633980507838704</v>
      </c>
      <c r="AC1828" s="3">
        <f t="shared" si="261"/>
        <v>5.4696722843781735</v>
      </c>
      <c r="AD1828" s="3">
        <f>AC1828*Ferez!$D$19</f>
        <v>2.7348361421890868</v>
      </c>
      <c r="AE1828" s="3">
        <f>(AD1828/1000)*(10000/Ferez!$D$21)</f>
        <v>6.8370903554727178E-2</v>
      </c>
      <c r="AF1828" s="3">
        <f t="shared" si="262"/>
        <v>3.7289151118872321</v>
      </c>
      <c r="AG1828" s="3">
        <f>AF1828*Ferez!$D$19</f>
        <v>1.8644575559436161</v>
      </c>
      <c r="AH1828" s="3">
        <f>(AG1828/1000)*(10000/Ferez!$D$21)</f>
        <v>4.6611438898590402E-2</v>
      </c>
      <c r="AI1828" s="3">
        <f>AE1828*Ferez!$D$20</f>
        <v>0.25069331303399967</v>
      </c>
    </row>
    <row r="1829" spans="1:35" x14ac:dyDescent="0.25">
      <c r="A1829" s="4">
        <v>253</v>
      </c>
      <c r="B1829" s="19" t="s">
        <v>3521</v>
      </c>
      <c r="C1829" s="104">
        <v>7</v>
      </c>
      <c r="D1829" s="20" t="s">
        <v>596</v>
      </c>
      <c r="E1829" s="100">
        <v>42719</v>
      </c>
      <c r="F1829" s="100">
        <v>44127</v>
      </c>
      <c r="G1829" s="105">
        <v>3.9</v>
      </c>
      <c r="H1829" s="20" t="s">
        <v>597</v>
      </c>
      <c r="I1829" s="20" t="s">
        <v>598</v>
      </c>
      <c r="J1829" s="13">
        <v>3128</v>
      </c>
      <c r="K1829" t="s">
        <v>125</v>
      </c>
      <c r="L1829" t="s">
        <v>124</v>
      </c>
      <c r="M1829" s="20" t="str">
        <f t="shared" si="256"/>
        <v>S</v>
      </c>
      <c r="N1829" s="3">
        <v>5.8</v>
      </c>
      <c r="O1829" s="23">
        <f t="shared" si="257"/>
        <v>2.37</v>
      </c>
      <c r="P1829" s="3">
        <v>7.1</v>
      </c>
      <c r="Q1829" s="3">
        <f>VLOOKUP(J1829,Aux_H_adj!$X$2:$Y$922,2,FALSE)</f>
        <v>6.8</v>
      </c>
      <c r="R1829" s="3">
        <f>VLOOKUP(J1829,Aux_H_adj!$X$2:$Z$922,3,FALSE)</f>
        <v>16</v>
      </c>
      <c r="S1829" s="3">
        <f t="shared" si="254"/>
        <v>2.2600001919049135</v>
      </c>
      <c r="T1829" s="3">
        <v>43.7</v>
      </c>
      <c r="U1829" s="23">
        <f t="shared" si="258"/>
        <v>8.66</v>
      </c>
      <c r="V1829" s="3">
        <f t="shared" si="255"/>
        <v>2.7565636143516272</v>
      </c>
      <c r="W1829" s="27">
        <f t="shared" si="259"/>
        <v>4.0000000000000002E-4</v>
      </c>
      <c r="X1829" s="27">
        <f t="shared" si="260"/>
        <v>5.9999999999999995E-4</v>
      </c>
      <c r="Y1829" s="3">
        <f>VLOOKUP(K1829,SSP!$B$2:$D$113,3,FALSE)</f>
        <v>0.60999999999999954</v>
      </c>
      <c r="Z1829" s="3">
        <f>EXP(Ferez!$B$8+Ferez!$B$9*LN(X1829)+Ferez!$B$10*LN(O1829)+Ferez!$B$11*LN(Y1829))</f>
        <v>0.52352228716855909</v>
      </c>
      <c r="AA1829" s="3">
        <f>EXP(Ferez!$C$8+Ferez!$C$9*LN(Z1829))</f>
        <v>0.46378465668217683</v>
      </c>
      <c r="AB1829" s="3">
        <f>Ferez!$D$8+Ferez!$D$9*Z1829+Ferez!$D$10*AA1829</f>
        <v>0.40796096344546717</v>
      </c>
      <c r="AC1829" s="3">
        <f t="shared" si="261"/>
        <v>1.3952679072962031</v>
      </c>
      <c r="AD1829" s="3">
        <f>AC1829*Ferez!$D$19</f>
        <v>0.69763395364810155</v>
      </c>
      <c r="AE1829" s="3">
        <f>(AD1829/1000)*(10000/Ferez!$D$21)</f>
        <v>1.744084884120254E-2</v>
      </c>
      <c r="AF1829" s="3">
        <f t="shared" si="262"/>
        <v>0.93148325061402626</v>
      </c>
      <c r="AG1829" s="3">
        <f>AF1829*Ferez!$D$19</f>
        <v>0.46574162530701313</v>
      </c>
      <c r="AH1829" s="3">
        <f>(AG1829/1000)*(10000/Ferez!$D$21)</f>
        <v>1.1643540632675328E-2</v>
      </c>
      <c r="AI1829" s="3">
        <f>AE1829*Ferez!$D$20</f>
        <v>6.3949779084409311E-2</v>
      </c>
    </row>
    <row r="1830" spans="1:35" x14ac:dyDescent="0.25">
      <c r="A1830" s="4">
        <v>254</v>
      </c>
      <c r="B1830" s="19" t="s">
        <v>3521</v>
      </c>
      <c r="C1830" s="104">
        <v>7</v>
      </c>
      <c r="D1830" s="20" t="s">
        <v>596</v>
      </c>
      <c r="E1830" s="100">
        <v>42719</v>
      </c>
      <c r="F1830" s="100">
        <v>44127</v>
      </c>
      <c r="G1830" s="105">
        <v>3.9</v>
      </c>
      <c r="H1830" s="20" t="s">
        <v>597</v>
      </c>
      <c r="I1830" s="20" t="s">
        <v>599</v>
      </c>
      <c r="J1830" s="13">
        <v>3128</v>
      </c>
      <c r="K1830" t="s">
        <v>125</v>
      </c>
      <c r="L1830" t="s">
        <v>124</v>
      </c>
      <c r="M1830" s="20" t="str">
        <f t="shared" si="256"/>
        <v>S</v>
      </c>
      <c r="N1830" s="3">
        <v>5.8</v>
      </c>
      <c r="O1830" s="23">
        <f t="shared" si="257"/>
        <v>2.9</v>
      </c>
      <c r="P1830" s="3">
        <v>8.4</v>
      </c>
      <c r="Q1830" s="3">
        <f>VLOOKUP(J1830,Aux_H_adj!$X$2:$Y$922,2,FALSE)</f>
        <v>6.8</v>
      </c>
      <c r="R1830" s="3">
        <f>VLOOKUP(J1830,Aux_H_adj!$X$2:$Z$922,3,FALSE)</f>
        <v>16</v>
      </c>
      <c r="S1830" s="3">
        <f t="shared" si="254"/>
        <v>2.6738030439438418</v>
      </c>
      <c r="T1830" s="3">
        <v>43.7</v>
      </c>
      <c r="U1830" s="23">
        <f t="shared" si="258"/>
        <v>10.24</v>
      </c>
      <c r="V1830" s="3">
        <f t="shared" si="255"/>
        <v>3.2594932345220169</v>
      </c>
      <c r="W1830" s="27">
        <f t="shared" si="259"/>
        <v>5.9999999999999995E-4</v>
      </c>
      <c r="X1830" s="27">
        <f t="shared" si="260"/>
        <v>8.0000000000000004E-4</v>
      </c>
      <c r="Y1830" s="3">
        <f>VLOOKUP(K1830,SSP!$B$2:$D$113,3,FALSE)</f>
        <v>0.60999999999999954</v>
      </c>
      <c r="Z1830" s="3">
        <f>EXP(Ferez!$B$8+Ferez!$B$9*LN(X1830)+Ferez!$B$10*LN(O1830)+Ferez!$B$11*LN(Y1830))</f>
        <v>0.83419444899547401</v>
      </c>
      <c r="AA1830" s="3">
        <f>EXP(Ferez!$C$8+Ferez!$C$9*LN(Z1830))</f>
        <v>0.65530086366410689</v>
      </c>
      <c r="AB1830" s="3">
        <f>Ferez!$D$8+Ferez!$D$9*Z1830+Ferez!$D$10*AA1830</f>
        <v>0.42966421870581395</v>
      </c>
      <c r="AC1830" s="3">
        <f t="shared" si="261"/>
        <v>1.9191595313653949</v>
      </c>
      <c r="AD1830" s="3">
        <f>AC1830*Ferez!$D$19</f>
        <v>0.95957976568269743</v>
      </c>
      <c r="AE1830" s="3">
        <f>(AD1830/1000)*(10000/Ferez!$D$21)</f>
        <v>2.3989494142067434E-2</v>
      </c>
      <c r="AF1830" s="3">
        <f t="shared" si="262"/>
        <v>1.263858667701288</v>
      </c>
      <c r="AG1830" s="3">
        <f>AF1830*Ferez!$D$19</f>
        <v>0.63192933385064398</v>
      </c>
      <c r="AH1830" s="3">
        <f>(AG1830/1000)*(10000/Ferez!$D$21)</f>
        <v>1.5798233346266101E-2</v>
      </c>
      <c r="AI1830" s="3">
        <f>AE1830*Ferez!$D$20</f>
        <v>8.7961478520913919E-2</v>
      </c>
    </row>
    <row r="1831" spans="1:35" x14ac:dyDescent="0.25">
      <c r="A1831" s="4">
        <v>255</v>
      </c>
      <c r="B1831" s="19" t="s">
        <v>3521</v>
      </c>
      <c r="C1831" s="104">
        <v>7</v>
      </c>
      <c r="D1831" s="20" t="s">
        <v>596</v>
      </c>
      <c r="E1831" s="100">
        <v>42719</v>
      </c>
      <c r="F1831" s="100">
        <v>44127</v>
      </c>
      <c r="G1831" s="105">
        <v>3.9</v>
      </c>
      <c r="H1831" s="20" t="s">
        <v>597</v>
      </c>
      <c r="I1831" s="20" t="s">
        <v>600</v>
      </c>
      <c r="J1831" s="13">
        <v>3128</v>
      </c>
      <c r="K1831" t="s">
        <v>125</v>
      </c>
      <c r="L1831" t="s">
        <v>124</v>
      </c>
      <c r="M1831" s="20" t="str">
        <f t="shared" si="256"/>
        <v>S</v>
      </c>
      <c r="N1831" s="3">
        <v>5.8</v>
      </c>
      <c r="O1831" s="23">
        <f t="shared" si="257"/>
        <v>3.44</v>
      </c>
      <c r="P1831" s="3">
        <v>10</v>
      </c>
      <c r="Q1831" s="3">
        <f>VLOOKUP(J1831,Aux_H_adj!$X$2:$Y$922,2,FALSE)</f>
        <v>6.8</v>
      </c>
      <c r="R1831" s="3">
        <f>VLOOKUP(J1831,Aux_H_adj!$X$2:$Z$922,3,FALSE)</f>
        <v>16</v>
      </c>
      <c r="S1831" s="3">
        <f t="shared" si="254"/>
        <v>3.183098861837907</v>
      </c>
      <c r="T1831" s="3">
        <v>43.7</v>
      </c>
      <c r="U1831" s="23">
        <f t="shared" si="258"/>
        <v>12.19</v>
      </c>
      <c r="V1831" s="3">
        <f t="shared" si="255"/>
        <v>3.8801975125804082</v>
      </c>
      <c r="W1831" s="27">
        <f t="shared" si="259"/>
        <v>8.0000000000000004E-4</v>
      </c>
      <c r="X1831" s="27">
        <f t="shared" si="260"/>
        <v>1.1999999999999999E-3</v>
      </c>
      <c r="Y1831" s="3">
        <f>VLOOKUP(K1831,SSP!$B$2:$D$113,3,FALSE)</f>
        <v>0.60999999999999954</v>
      </c>
      <c r="Z1831" s="3">
        <f>EXP(Ferez!$B$8+Ferez!$B$9*LN(X1831)+Ferez!$B$10*LN(O1831)+Ferez!$B$11*LN(Y1831))</f>
        <v>1.4420024977816208</v>
      </c>
      <c r="AA1831" s="3">
        <f>EXP(Ferez!$C$8+Ferez!$C$9*LN(Z1831))</f>
        <v>0.98357177478163715</v>
      </c>
      <c r="AB1831" s="3">
        <f>Ferez!$D$8+Ferez!$D$9*Z1831+Ferez!$D$10*AA1831</f>
        <v>0.47612716883044437</v>
      </c>
      <c r="AC1831" s="3">
        <f t="shared" si="261"/>
        <v>2.9017014413937021</v>
      </c>
      <c r="AD1831" s="3">
        <f>AC1831*Ferez!$D$19</f>
        <v>1.4508507206968511</v>
      </c>
      <c r="AE1831" s="3">
        <f>(AD1831/1000)*(10000/Ferez!$D$21)</f>
        <v>3.6271268017421275E-2</v>
      </c>
      <c r="AF1831" s="3">
        <f t="shared" si="262"/>
        <v>1.9181296666120651</v>
      </c>
      <c r="AG1831" s="3">
        <f>AF1831*Ferez!$D$19</f>
        <v>0.95906483330603254</v>
      </c>
      <c r="AH1831" s="3">
        <f>(AG1831/1000)*(10000/Ferez!$D$21)</f>
        <v>2.3976620832650813E-2</v>
      </c>
      <c r="AI1831" s="3">
        <f>AE1831*Ferez!$D$20</f>
        <v>0.13299464939721134</v>
      </c>
    </row>
    <row r="1832" spans="1:35" x14ac:dyDescent="0.25">
      <c r="A1832" s="4">
        <v>256</v>
      </c>
      <c r="B1832" s="19" t="s">
        <v>3521</v>
      </c>
      <c r="C1832" s="104">
        <v>7</v>
      </c>
      <c r="D1832" s="20" t="s">
        <v>596</v>
      </c>
      <c r="E1832" s="100">
        <v>42719</v>
      </c>
      <c r="F1832" s="100">
        <v>44127</v>
      </c>
      <c r="G1832" s="105">
        <v>3.9</v>
      </c>
      <c r="H1832" s="20" t="s">
        <v>597</v>
      </c>
      <c r="I1832" s="20" t="s">
        <v>601</v>
      </c>
      <c r="J1832" s="13">
        <v>3128</v>
      </c>
      <c r="K1832" t="s">
        <v>125</v>
      </c>
      <c r="L1832" t="s">
        <v>124</v>
      </c>
      <c r="M1832" s="20" t="str">
        <f t="shared" si="256"/>
        <v>S</v>
      </c>
      <c r="N1832" s="3">
        <v>5.8</v>
      </c>
      <c r="O1832" s="23">
        <f t="shared" si="257"/>
        <v>5.8</v>
      </c>
      <c r="P1832" s="3">
        <v>16</v>
      </c>
      <c r="Q1832" s="3">
        <f>VLOOKUP(J1832,Aux_H_adj!$X$2:$Y$922,2,FALSE)</f>
        <v>6.8</v>
      </c>
      <c r="R1832" s="3">
        <f>VLOOKUP(J1832,Aux_H_adj!$X$2:$Z$922,3,FALSE)</f>
        <v>16</v>
      </c>
      <c r="S1832" s="3">
        <f t="shared" si="254"/>
        <v>5.0929581789406511</v>
      </c>
      <c r="T1832" s="3">
        <v>43.7</v>
      </c>
      <c r="U1832" s="23">
        <f t="shared" si="258"/>
        <v>19.510000000000002</v>
      </c>
      <c r="V1832" s="3">
        <f t="shared" si="255"/>
        <v>6.2102258794457565</v>
      </c>
      <c r="W1832" s="27">
        <f t="shared" si="259"/>
        <v>2E-3</v>
      </c>
      <c r="X1832" s="27">
        <f t="shared" si="260"/>
        <v>3.0000000000000001E-3</v>
      </c>
      <c r="Y1832" s="3">
        <f>VLOOKUP(K1832,SSP!$B$2:$D$113,3,FALSE)</f>
        <v>0.60999999999999954</v>
      </c>
      <c r="Z1832" s="3">
        <f>EXP(Ferez!$B$8+Ferez!$B$9*LN(X1832)+Ferez!$B$10*LN(O1832)+Ferez!$B$11*LN(Y1832))</f>
        <v>5.6640060899815978</v>
      </c>
      <c r="AA1832" s="3">
        <f>EXP(Ferez!$C$8+Ferez!$C$9*LN(Z1832))</f>
        <v>2.7142712422759669</v>
      </c>
      <c r="AB1832" s="3">
        <f>Ferez!$D$8+Ferez!$D$9*Z1832+Ferez!$D$10*AA1832</f>
        <v>0.84625492261960256</v>
      </c>
      <c r="AC1832" s="3">
        <f t="shared" si="261"/>
        <v>9.2245322548771664</v>
      </c>
      <c r="AD1832" s="3">
        <f>AC1832*Ferez!$D$19</f>
        <v>4.6122661274385832</v>
      </c>
      <c r="AE1832" s="3">
        <f>(AD1832/1000)*(10000/Ferez!$D$21)</f>
        <v>0.11530665318596459</v>
      </c>
      <c r="AF1832" s="3">
        <f t="shared" si="262"/>
        <v>6.5102610126011999</v>
      </c>
      <c r="AG1832" s="3">
        <f>AF1832*Ferez!$D$19</f>
        <v>3.2551305063006</v>
      </c>
      <c r="AH1832" s="3">
        <f>(AG1832/1000)*(10000/Ferez!$D$21)</f>
        <v>8.1378262657515008E-2</v>
      </c>
      <c r="AI1832" s="3">
        <f>AE1832*Ferez!$D$20</f>
        <v>0.42279106168187014</v>
      </c>
    </row>
    <row r="1833" spans="1:35" x14ac:dyDescent="0.25">
      <c r="A1833" s="4">
        <v>257</v>
      </c>
      <c r="B1833" s="19" t="s">
        <v>3521</v>
      </c>
      <c r="C1833" s="104">
        <v>7</v>
      </c>
      <c r="D1833" s="20" t="s">
        <v>596</v>
      </c>
      <c r="E1833" s="100">
        <v>42719</v>
      </c>
      <c r="F1833" s="100">
        <v>44127</v>
      </c>
      <c r="G1833" s="105">
        <v>3.9</v>
      </c>
      <c r="H1833" s="20" t="s">
        <v>597</v>
      </c>
      <c r="I1833" s="20" t="s">
        <v>602</v>
      </c>
      <c r="J1833" s="13">
        <v>3128</v>
      </c>
      <c r="K1833" t="s">
        <v>125</v>
      </c>
      <c r="L1833" t="s">
        <v>124</v>
      </c>
      <c r="M1833" s="20" t="str">
        <f t="shared" si="256"/>
        <v>S</v>
      </c>
      <c r="N1833" s="3">
        <v>5.8</v>
      </c>
      <c r="O1833" s="23">
        <f t="shared" si="257"/>
        <v>2.2400000000000002</v>
      </c>
      <c r="P1833" s="3">
        <v>6.8</v>
      </c>
      <c r="Q1833" s="3">
        <f>VLOOKUP(J1833,Aux_H_adj!$X$2:$Y$922,2,FALSE)</f>
        <v>6.8</v>
      </c>
      <c r="R1833" s="3">
        <f>VLOOKUP(J1833,Aux_H_adj!$X$2:$Z$922,3,FALSE)</f>
        <v>16</v>
      </c>
      <c r="S1833" s="3">
        <f t="shared" si="254"/>
        <v>2.1645072260497766</v>
      </c>
      <c r="T1833" s="3">
        <v>43.7</v>
      </c>
      <c r="U1833" s="23">
        <f t="shared" si="258"/>
        <v>8.2899999999999991</v>
      </c>
      <c r="V1833" s="3">
        <f t="shared" si="255"/>
        <v>2.6387889564636247</v>
      </c>
      <c r="W1833" s="27">
        <f t="shared" si="259"/>
        <v>4.0000000000000002E-4</v>
      </c>
      <c r="X1833" s="27">
        <f t="shared" si="260"/>
        <v>5.0000000000000001E-4</v>
      </c>
      <c r="Y1833" s="3">
        <f>VLOOKUP(K1833,SSP!$B$2:$D$113,3,FALSE)</f>
        <v>0.60999999999999954</v>
      </c>
      <c r="Z1833" s="3">
        <f>EXP(Ferez!$B$8+Ferez!$B$9*LN(X1833)+Ferez!$B$10*LN(O1833)+Ferez!$B$11*LN(Y1833))</f>
        <v>0.41740468402736891</v>
      </c>
      <c r="AA1833" s="3">
        <f>EXP(Ferez!$C$8+Ferez!$C$9*LN(Z1833))</f>
        <v>0.3920333001672599</v>
      </c>
      <c r="AB1833" s="3">
        <f>Ferez!$D$8+Ferez!$D$9*Z1833+Ferez!$D$10*AA1833</f>
        <v>0.40109383904178547</v>
      </c>
      <c r="AC1833" s="3">
        <f t="shared" si="261"/>
        <v>1.2105318232364144</v>
      </c>
      <c r="AD1833" s="3">
        <f>AC1833*Ferez!$D$19</f>
        <v>0.6052659116182072</v>
      </c>
      <c r="AE1833" s="3">
        <f>(AD1833/1000)*(10000/Ferez!$D$21)</f>
        <v>1.5131647790455179E-2</v>
      </c>
      <c r="AF1833" s="3">
        <f t="shared" si="262"/>
        <v>0.81849852306915438</v>
      </c>
      <c r="AG1833" s="3">
        <f>AF1833*Ferez!$D$19</f>
        <v>0.40924926153457719</v>
      </c>
      <c r="AH1833" s="3">
        <f>(AG1833/1000)*(10000/Ferez!$D$21)</f>
        <v>1.023123153836443E-2</v>
      </c>
      <c r="AI1833" s="3">
        <f>AE1833*Ferez!$D$20</f>
        <v>5.5482708565002321E-2</v>
      </c>
    </row>
    <row r="1834" spans="1:35" x14ac:dyDescent="0.25">
      <c r="A1834" s="4">
        <v>258</v>
      </c>
      <c r="B1834" s="19" t="s">
        <v>3521</v>
      </c>
      <c r="C1834" s="104">
        <v>7</v>
      </c>
      <c r="D1834" s="20" t="s">
        <v>596</v>
      </c>
      <c r="E1834" s="100">
        <v>42719</v>
      </c>
      <c r="F1834" s="100">
        <v>44127</v>
      </c>
      <c r="G1834" s="105">
        <v>3.9</v>
      </c>
      <c r="H1834" s="20" t="s">
        <v>597</v>
      </c>
      <c r="I1834" s="20" t="s">
        <v>603</v>
      </c>
      <c r="J1834" s="13">
        <v>3128</v>
      </c>
      <c r="K1834" t="s">
        <v>125</v>
      </c>
      <c r="L1834" t="s">
        <v>124</v>
      </c>
      <c r="M1834" s="20" t="str">
        <f t="shared" si="256"/>
        <v>S</v>
      </c>
      <c r="N1834" s="3">
        <v>5.8</v>
      </c>
      <c r="O1834" s="23">
        <f t="shared" si="257"/>
        <v>4.1100000000000003</v>
      </c>
      <c r="P1834" s="3">
        <v>12.4</v>
      </c>
      <c r="Q1834" s="3">
        <f>VLOOKUP(J1834,Aux_H_adj!$X$2:$Y$922,2,FALSE)</f>
        <v>6.8</v>
      </c>
      <c r="R1834" s="3">
        <f>VLOOKUP(J1834,Aux_H_adj!$X$2:$Z$922,3,FALSE)</f>
        <v>16</v>
      </c>
      <c r="S1834" s="3">
        <f t="shared" si="254"/>
        <v>3.9470425886790048</v>
      </c>
      <c r="T1834" s="3">
        <v>43.7</v>
      </c>
      <c r="U1834" s="23">
        <f t="shared" si="258"/>
        <v>15.12</v>
      </c>
      <c r="V1834" s="3">
        <f t="shared" si="255"/>
        <v>4.8128454790989146</v>
      </c>
      <c r="W1834" s="27">
        <f t="shared" si="259"/>
        <v>1.1999999999999999E-3</v>
      </c>
      <c r="X1834" s="27">
        <f t="shared" si="260"/>
        <v>1.8E-3</v>
      </c>
      <c r="Y1834" s="3">
        <f>VLOOKUP(K1834,SSP!$B$2:$D$113,3,FALSE)</f>
        <v>0.60999999999999954</v>
      </c>
      <c r="Z1834" s="3">
        <f>EXP(Ferez!$B$8+Ferez!$B$9*LN(X1834)+Ferez!$B$10*LN(O1834)+Ferez!$B$11*LN(Y1834))</f>
        <v>2.5099631051912432</v>
      </c>
      <c r="AA1834" s="3">
        <f>EXP(Ferez!$C$8+Ferez!$C$9*LN(Z1834))</f>
        <v>1.4838814972604069</v>
      </c>
      <c r="AB1834" s="3">
        <f>Ferez!$D$8+Ferez!$D$9*Z1834+Ferez!$D$10*AA1834</f>
        <v>0.56436029887578254</v>
      </c>
      <c r="AC1834" s="3">
        <f t="shared" si="261"/>
        <v>4.5582049013274322</v>
      </c>
      <c r="AD1834" s="3">
        <f>AC1834*Ferez!$D$19</f>
        <v>2.2791024506637161</v>
      </c>
      <c r="AE1834" s="3">
        <f>(AD1834/1000)*(10000/Ferez!$D$21)</f>
        <v>5.697756126659291E-2</v>
      </c>
      <c r="AF1834" s="3">
        <f t="shared" si="262"/>
        <v>3.0743234040670258</v>
      </c>
      <c r="AG1834" s="3">
        <f>AF1834*Ferez!$D$19</f>
        <v>1.5371617020335129</v>
      </c>
      <c r="AH1834" s="3">
        <f>(AG1834/1000)*(10000/Ferez!$D$21)</f>
        <v>3.8429042550837823E-2</v>
      </c>
      <c r="AI1834" s="3">
        <f>AE1834*Ferez!$D$20</f>
        <v>0.20891772464417399</v>
      </c>
    </row>
    <row r="1835" spans="1:35" x14ac:dyDescent="0.25">
      <c r="A1835" s="4">
        <v>259</v>
      </c>
      <c r="B1835" s="19" t="s">
        <v>3521</v>
      </c>
      <c r="C1835" s="104">
        <v>7</v>
      </c>
      <c r="D1835" s="20" t="s">
        <v>596</v>
      </c>
      <c r="E1835" s="100">
        <v>42719</v>
      </c>
      <c r="F1835" s="100">
        <v>44127</v>
      </c>
      <c r="G1835" s="105">
        <v>3.9</v>
      </c>
      <c r="H1835" s="20" t="s">
        <v>604</v>
      </c>
      <c r="I1835" s="20" t="s">
        <v>605</v>
      </c>
      <c r="J1835" s="13">
        <v>3129</v>
      </c>
      <c r="K1835" t="s">
        <v>203</v>
      </c>
      <c r="L1835" t="s">
        <v>201</v>
      </c>
      <c r="M1835" s="20" t="str">
        <f t="shared" si="256"/>
        <v>S</v>
      </c>
      <c r="N1835" s="3">
        <v>6.3</v>
      </c>
      <c r="O1835" s="23">
        <f t="shared" si="257"/>
        <v>5.0199999999999996</v>
      </c>
      <c r="P1835" s="3">
        <v>16.600000000000001</v>
      </c>
      <c r="Q1835" s="3">
        <f>VLOOKUP(J1835,Aux_H_adj!$X$2:$Y$922,2,FALSE)</f>
        <v>9.5</v>
      </c>
      <c r="R1835" s="3">
        <f>VLOOKUP(J1835,Aux_H_adj!$X$2:$Z$922,3,FALSE)</f>
        <v>19.600000000000001</v>
      </c>
      <c r="S1835" s="3">
        <f t="shared" si="254"/>
        <v>5.2839441106509257</v>
      </c>
      <c r="T1835" s="3">
        <v>69.7</v>
      </c>
      <c r="U1835" s="23">
        <f t="shared" si="258"/>
        <v>20.239999999999998</v>
      </c>
      <c r="V1835" s="3">
        <f t="shared" si="255"/>
        <v>6.442592096359923</v>
      </c>
      <c r="W1835" s="27">
        <f t="shared" si="259"/>
        <v>2.2000000000000001E-3</v>
      </c>
      <c r="X1835" s="27">
        <f t="shared" si="260"/>
        <v>3.3E-3</v>
      </c>
      <c r="Y1835" s="3">
        <f>VLOOKUP(K1835,SSP!$B$2:$D$113,3,FALSE)</f>
        <v>0.74</v>
      </c>
      <c r="Z1835" s="3">
        <f>EXP(Ferez!$B$8+Ferez!$B$9*LN(X1835)+Ferez!$B$10*LN(O1835)+Ferez!$B$11*LN(Y1835))</f>
        <v>6.5719636262186834</v>
      </c>
      <c r="AA1835" s="3">
        <f>EXP(Ferez!$C$8+Ferez!$C$9*LN(Z1835))</f>
        <v>3.0308421355237836</v>
      </c>
      <c r="AB1835" s="3">
        <f>Ferez!$D$8+Ferez!$D$9*Z1835+Ferez!$D$10*AA1835</f>
        <v>0.9306480367362997</v>
      </c>
      <c r="AC1835" s="3">
        <f t="shared" si="261"/>
        <v>10.533453798478766</v>
      </c>
      <c r="AD1835" s="3">
        <f>AC1835*Ferez!$D$19</f>
        <v>5.2667268992393828</v>
      </c>
      <c r="AE1835" s="3">
        <f>(AD1835/1000)*(10000/Ferez!$D$21)</f>
        <v>0.13166817248098456</v>
      </c>
      <c r="AF1835" s="3">
        <f t="shared" si="262"/>
        <v>7.5026116629549833</v>
      </c>
      <c r="AG1835" s="3">
        <f>AF1835*Ferez!$D$19</f>
        <v>3.7513058314774916</v>
      </c>
      <c r="AH1835" s="3">
        <f>(AG1835/1000)*(10000/Ferez!$D$21)</f>
        <v>9.3782645786937291E-2</v>
      </c>
      <c r="AI1835" s="3">
        <f>AE1835*Ferez!$D$20</f>
        <v>0.48278329909694334</v>
      </c>
    </row>
    <row r="1836" spans="1:35" x14ac:dyDescent="0.25">
      <c r="A1836" s="4">
        <v>260</v>
      </c>
      <c r="B1836" s="19" t="s">
        <v>3521</v>
      </c>
      <c r="C1836" s="104">
        <v>7</v>
      </c>
      <c r="D1836" s="20" t="s">
        <v>596</v>
      </c>
      <c r="E1836" s="100">
        <v>42719</v>
      </c>
      <c r="F1836" s="100">
        <v>44127</v>
      </c>
      <c r="G1836" s="105">
        <v>3.9</v>
      </c>
      <c r="H1836" s="20" t="s">
        <v>604</v>
      </c>
      <c r="I1836" s="20" t="s">
        <v>606</v>
      </c>
      <c r="J1836" s="13">
        <v>3129</v>
      </c>
      <c r="K1836" t="s">
        <v>203</v>
      </c>
      <c r="L1836" t="s">
        <v>201</v>
      </c>
      <c r="M1836" s="20" t="str">
        <f t="shared" si="256"/>
        <v>S</v>
      </c>
      <c r="N1836" s="3">
        <v>6.3</v>
      </c>
      <c r="O1836" s="23">
        <f t="shared" si="257"/>
        <v>3.28</v>
      </c>
      <c r="P1836" s="3">
        <v>9.5</v>
      </c>
      <c r="Q1836" s="3">
        <f>VLOOKUP(J1836,Aux_H_adj!$X$2:$Y$922,2,FALSE)</f>
        <v>9.5</v>
      </c>
      <c r="R1836" s="3">
        <f>VLOOKUP(J1836,Aux_H_adj!$X$2:$Z$922,3,FALSE)</f>
        <v>19.600000000000001</v>
      </c>
      <c r="S1836" s="3">
        <f t="shared" si="254"/>
        <v>3.0239439187460113</v>
      </c>
      <c r="T1836" s="3">
        <v>69.7</v>
      </c>
      <c r="U1836" s="23">
        <f t="shared" si="258"/>
        <v>11.58</v>
      </c>
      <c r="V1836" s="3">
        <f t="shared" si="255"/>
        <v>3.6860284820082962</v>
      </c>
      <c r="W1836" s="27">
        <f t="shared" si="259"/>
        <v>6.9999999999999999E-4</v>
      </c>
      <c r="X1836" s="27">
        <f t="shared" si="260"/>
        <v>1.1000000000000001E-3</v>
      </c>
      <c r="Y1836" s="3">
        <f>VLOOKUP(K1836,SSP!$B$2:$D$113,3,FALSE)</f>
        <v>0.74</v>
      </c>
      <c r="Z1836" s="3">
        <f>EXP(Ferez!$B$8+Ferez!$B$9*LN(X1836)+Ferez!$B$10*LN(O1836)+Ferez!$B$11*LN(Y1836))</f>
        <v>1.5457377530138527</v>
      </c>
      <c r="AA1836" s="3">
        <f>EXP(Ferez!$C$8+Ferez!$C$9*LN(Z1836))</f>
        <v>1.0355978619322259</v>
      </c>
      <c r="AB1836" s="3">
        <f>Ferez!$D$8+Ferez!$D$9*Z1836+Ferez!$D$10*AA1836</f>
        <v>0.48440195334243746</v>
      </c>
      <c r="AC1836" s="3">
        <f t="shared" si="261"/>
        <v>3.0657375682885162</v>
      </c>
      <c r="AD1836" s="3">
        <f>AC1836*Ferez!$D$19</f>
        <v>1.5328687841442581</v>
      </c>
      <c r="AE1836" s="3">
        <f>(AD1836/1000)*(10000/Ferez!$D$21)</f>
        <v>3.8321719603606454E-2</v>
      </c>
      <c r="AF1836" s="3">
        <f t="shared" si="262"/>
        <v>2.03013970635629</v>
      </c>
      <c r="AG1836" s="3">
        <f>AF1836*Ferez!$D$19</f>
        <v>1.015069853178145</v>
      </c>
      <c r="AH1836" s="3">
        <f>(AG1836/1000)*(10000/Ferez!$D$21)</f>
        <v>2.5376746329453626E-2</v>
      </c>
      <c r="AI1836" s="3">
        <f>AE1836*Ferez!$D$20</f>
        <v>0.14051297187989031</v>
      </c>
    </row>
    <row r="1837" spans="1:35" x14ac:dyDescent="0.25">
      <c r="A1837" s="4">
        <v>261</v>
      </c>
      <c r="B1837" s="19" t="s">
        <v>3521</v>
      </c>
      <c r="C1837" s="104">
        <v>7</v>
      </c>
      <c r="D1837" s="20" t="s">
        <v>596</v>
      </c>
      <c r="E1837" s="100">
        <v>42719</v>
      </c>
      <c r="F1837" s="100">
        <v>44127</v>
      </c>
      <c r="G1837" s="105">
        <v>3.9</v>
      </c>
      <c r="H1837" s="20" t="s">
        <v>604</v>
      </c>
      <c r="I1837" s="20" t="s">
        <v>607</v>
      </c>
      <c r="J1837" s="13">
        <v>3129</v>
      </c>
      <c r="K1837" t="s">
        <v>203</v>
      </c>
      <c r="L1837" t="s">
        <v>201</v>
      </c>
      <c r="M1837" s="20" t="str">
        <f t="shared" si="256"/>
        <v>S</v>
      </c>
      <c r="N1837" s="3">
        <v>6.3</v>
      </c>
      <c r="O1837" s="23">
        <f t="shared" si="257"/>
        <v>6.3</v>
      </c>
      <c r="P1837" s="3">
        <v>19.600000000000001</v>
      </c>
      <c r="Q1837" s="3">
        <f>VLOOKUP(J1837,Aux_H_adj!$X$2:$Y$922,2,FALSE)</f>
        <v>9.5</v>
      </c>
      <c r="R1837" s="3">
        <f>VLOOKUP(J1837,Aux_H_adj!$X$2:$Z$922,3,FALSE)</f>
        <v>19.600000000000001</v>
      </c>
      <c r="S1837" s="3">
        <f t="shared" si="254"/>
        <v>6.2388737692022982</v>
      </c>
      <c r="T1837" s="3">
        <v>69.7</v>
      </c>
      <c r="U1837" s="23">
        <f t="shared" si="258"/>
        <v>23.89</v>
      </c>
      <c r="V1837" s="3">
        <f t="shared" si="255"/>
        <v>7.6044231809307599</v>
      </c>
      <c r="W1837" s="27">
        <f t="shared" si="259"/>
        <v>3.0999999999999999E-3</v>
      </c>
      <c r="X1837" s="27">
        <f t="shared" si="260"/>
        <v>4.4999999999999997E-3</v>
      </c>
      <c r="Y1837" s="3">
        <f>VLOOKUP(K1837,SSP!$B$2:$D$113,3,FALSE)</f>
        <v>0.74</v>
      </c>
      <c r="Z1837" s="3">
        <f>EXP(Ferez!$B$8+Ferez!$B$9*LN(X1837)+Ferez!$B$10*LN(O1837)+Ferez!$B$11*LN(Y1837))</f>
        <v>10.960076277443633</v>
      </c>
      <c r="AA1837" s="3">
        <f>EXP(Ferez!$C$8+Ferez!$C$9*LN(Z1837))</f>
        <v>4.4296409412302298</v>
      </c>
      <c r="AB1837" s="3">
        <f>Ferez!$D$8+Ferez!$D$9*Z1837+Ferez!$D$10*AA1837</f>
        <v>1.3498253409354708</v>
      </c>
      <c r="AC1837" s="3">
        <f t="shared" si="261"/>
        <v>16.739542559609333</v>
      </c>
      <c r="AD1837" s="3">
        <f>AC1837*Ferez!$D$19</f>
        <v>8.3697712798046666</v>
      </c>
      <c r="AE1837" s="3">
        <f>(AD1837/1000)*(10000/Ferez!$D$21)</f>
        <v>0.20924428199511669</v>
      </c>
      <c r="AF1837" s="3">
        <f t="shared" si="262"/>
        <v>12.309901618379104</v>
      </c>
      <c r="AG1837" s="3">
        <f>AF1837*Ferez!$D$19</f>
        <v>6.1549508091895522</v>
      </c>
      <c r="AH1837" s="3">
        <f>(AG1837/1000)*(10000/Ferez!$D$21)</f>
        <v>0.1538737702297388</v>
      </c>
      <c r="AI1837" s="3">
        <f>AE1837*Ferez!$D$20</f>
        <v>0.76722903398209452</v>
      </c>
    </row>
    <row r="1838" spans="1:35" x14ac:dyDescent="0.25">
      <c r="A1838" s="4">
        <v>262</v>
      </c>
      <c r="B1838" s="19" t="s">
        <v>3521</v>
      </c>
      <c r="C1838" s="104">
        <v>7</v>
      </c>
      <c r="D1838" s="20" t="s">
        <v>596</v>
      </c>
      <c r="E1838" s="100">
        <v>42719</v>
      </c>
      <c r="F1838" s="100">
        <v>44127</v>
      </c>
      <c r="G1838" s="105">
        <v>3.9</v>
      </c>
      <c r="H1838" s="20" t="s">
        <v>604</v>
      </c>
      <c r="I1838" s="20" t="s">
        <v>608</v>
      </c>
      <c r="J1838" s="13">
        <v>3129</v>
      </c>
      <c r="K1838" t="s">
        <v>203</v>
      </c>
      <c r="L1838" t="s">
        <v>201</v>
      </c>
      <c r="M1838" s="20" t="str">
        <f t="shared" si="256"/>
        <v>S</v>
      </c>
      <c r="N1838" s="3">
        <v>6.3</v>
      </c>
      <c r="O1838" s="23">
        <f t="shared" si="257"/>
        <v>4.53</v>
      </c>
      <c r="P1838" s="3">
        <v>14.2</v>
      </c>
      <c r="Q1838" s="3">
        <f>VLOOKUP(J1838,Aux_H_adj!$X$2:$Y$922,2,FALSE)</f>
        <v>9.5</v>
      </c>
      <c r="R1838" s="3">
        <f>VLOOKUP(J1838,Aux_H_adj!$X$2:$Z$922,3,FALSE)</f>
        <v>19.600000000000001</v>
      </c>
      <c r="S1838" s="3">
        <f t="shared" si="254"/>
        <v>4.520000383809827</v>
      </c>
      <c r="T1838" s="3">
        <v>69.7</v>
      </c>
      <c r="U1838" s="23">
        <f t="shared" si="258"/>
        <v>17.309999999999999</v>
      </c>
      <c r="V1838" s="3">
        <f t="shared" si="255"/>
        <v>5.5099441298414167</v>
      </c>
      <c r="W1838" s="27">
        <f t="shared" si="259"/>
        <v>1.6000000000000001E-3</v>
      </c>
      <c r="X1838" s="27">
        <f t="shared" si="260"/>
        <v>2.3999999999999998E-3</v>
      </c>
      <c r="Y1838" s="3">
        <f>VLOOKUP(K1838,SSP!$B$2:$D$113,3,FALSE)</f>
        <v>0.74</v>
      </c>
      <c r="Z1838" s="3">
        <f>EXP(Ferez!$B$8+Ferez!$B$9*LN(X1838)+Ferez!$B$10*LN(O1838)+Ferez!$B$11*LN(Y1838))</f>
        <v>4.4067715283811397</v>
      </c>
      <c r="AA1838" s="3">
        <f>EXP(Ferez!$C$8+Ferez!$C$9*LN(Z1838))</f>
        <v>2.2530776436959026</v>
      </c>
      <c r="AB1838" s="3">
        <f>Ferez!$D$8+Ferez!$D$9*Z1838+Ferez!$D$10*AA1838</f>
        <v>0.73136661126670321</v>
      </c>
      <c r="AC1838" s="3">
        <f t="shared" si="261"/>
        <v>7.3912157833437453</v>
      </c>
      <c r="AD1838" s="3">
        <f>AC1838*Ferez!$D$19</f>
        <v>3.6956078916718726</v>
      </c>
      <c r="AE1838" s="3">
        <f>(AD1838/1000)*(10000/Ferez!$D$21)</f>
        <v>9.2390197291796816E-2</v>
      </c>
      <c r="AF1838" s="3">
        <f t="shared" si="262"/>
        <v>5.1381381396478432</v>
      </c>
      <c r="AG1838" s="3">
        <f>AF1838*Ferez!$D$19</f>
        <v>2.5690690698239216</v>
      </c>
      <c r="AH1838" s="3">
        <f>(AG1838/1000)*(10000/Ferez!$D$21)</f>
        <v>6.422672674559804E-2</v>
      </c>
      <c r="AI1838" s="3">
        <f>AE1838*Ferez!$D$20</f>
        <v>0.33876405673658833</v>
      </c>
    </row>
    <row r="1839" spans="1:35" x14ac:dyDescent="0.25">
      <c r="A1839" s="4">
        <v>263</v>
      </c>
      <c r="B1839" s="19" t="s">
        <v>3521</v>
      </c>
      <c r="C1839" s="104">
        <v>7</v>
      </c>
      <c r="D1839" s="20" t="s">
        <v>596</v>
      </c>
      <c r="E1839" s="100">
        <v>42719</v>
      </c>
      <c r="F1839" s="100">
        <v>44127</v>
      </c>
      <c r="G1839" s="105">
        <v>3.9</v>
      </c>
      <c r="H1839" s="20" t="s">
        <v>604</v>
      </c>
      <c r="I1839" s="20" t="s">
        <v>609</v>
      </c>
      <c r="J1839" s="13">
        <v>3129</v>
      </c>
      <c r="K1839" t="s">
        <v>203</v>
      </c>
      <c r="L1839" t="s">
        <v>201</v>
      </c>
      <c r="M1839" s="20" t="str">
        <f t="shared" si="256"/>
        <v>S</v>
      </c>
      <c r="N1839" s="3">
        <v>6.3</v>
      </c>
      <c r="O1839" s="23">
        <f t="shared" si="257"/>
        <v>3.82</v>
      </c>
      <c r="P1839" s="3">
        <v>11.3</v>
      </c>
      <c r="Q1839" s="3">
        <f>VLOOKUP(J1839,Aux_H_adj!$X$2:$Y$922,2,FALSE)</f>
        <v>9.5</v>
      </c>
      <c r="R1839" s="3">
        <f>VLOOKUP(J1839,Aux_H_adj!$X$2:$Z$922,3,FALSE)</f>
        <v>19.600000000000001</v>
      </c>
      <c r="S1839" s="3">
        <f t="shared" si="254"/>
        <v>3.5969017138768349</v>
      </c>
      <c r="T1839" s="3">
        <v>69.7</v>
      </c>
      <c r="U1839" s="23">
        <f t="shared" si="258"/>
        <v>13.78</v>
      </c>
      <c r="V1839" s="3">
        <f t="shared" si="255"/>
        <v>4.3863102316126357</v>
      </c>
      <c r="W1839" s="27">
        <f t="shared" si="259"/>
        <v>1E-3</v>
      </c>
      <c r="X1839" s="27">
        <f t="shared" si="260"/>
        <v>1.5E-3</v>
      </c>
      <c r="Y1839" s="3">
        <f>VLOOKUP(K1839,SSP!$B$2:$D$113,3,FALSE)</f>
        <v>0.74</v>
      </c>
      <c r="Z1839" s="3">
        <f>EXP(Ferez!$B$8+Ferez!$B$9*LN(X1839)+Ferez!$B$10*LN(O1839)+Ferez!$B$11*LN(Y1839))</f>
        <v>2.399148452355095</v>
      </c>
      <c r="AA1839" s="3">
        <f>EXP(Ferez!$C$8+Ferez!$C$9*LN(Z1839))</f>
        <v>1.4349905055340721</v>
      </c>
      <c r="AB1839" s="3">
        <f>Ferez!$D$8+Ferez!$D$9*Z1839+Ferez!$D$10*AA1839</f>
        <v>0.55494436973705263</v>
      </c>
      <c r="AC1839" s="3">
        <f t="shared" si="261"/>
        <v>4.3890833276262198</v>
      </c>
      <c r="AD1839" s="3">
        <f>AC1839*Ferez!$D$19</f>
        <v>2.1945416638131099</v>
      </c>
      <c r="AE1839" s="3">
        <f>(AD1839/1000)*(10000/Ferez!$D$21)</f>
        <v>5.4863541595327747E-2</v>
      </c>
      <c r="AF1839" s="3">
        <f t="shared" si="262"/>
        <v>2.9540928220921474</v>
      </c>
      <c r="AG1839" s="3">
        <f>AF1839*Ferez!$D$19</f>
        <v>1.4770464110460737</v>
      </c>
      <c r="AH1839" s="3">
        <f>(AG1839/1000)*(10000/Ferez!$D$21)</f>
        <v>3.6926160276151844E-2</v>
      </c>
      <c r="AI1839" s="3">
        <f>AE1839*Ferez!$D$20</f>
        <v>0.2011663191828684</v>
      </c>
    </row>
    <row r="1840" spans="1:35" x14ac:dyDescent="0.25">
      <c r="A1840" s="4">
        <v>264</v>
      </c>
      <c r="B1840" s="19" t="s">
        <v>3521</v>
      </c>
      <c r="C1840" s="104">
        <v>7</v>
      </c>
      <c r="D1840" s="20" t="s">
        <v>596</v>
      </c>
      <c r="E1840" s="100">
        <v>42719</v>
      </c>
      <c r="F1840" s="100">
        <v>44127</v>
      </c>
      <c r="G1840" s="105">
        <v>3.9</v>
      </c>
      <c r="H1840" s="20" t="s">
        <v>604</v>
      </c>
      <c r="I1840" s="20" t="s">
        <v>610</v>
      </c>
      <c r="J1840" s="13">
        <v>3129</v>
      </c>
      <c r="K1840" t="s">
        <v>203</v>
      </c>
      <c r="L1840" t="s">
        <v>201</v>
      </c>
      <c r="M1840" s="20" t="str">
        <f t="shared" si="256"/>
        <v>S</v>
      </c>
      <c r="N1840" s="3">
        <v>6.3</v>
      </c>
      <c r="O1840" s="23">
        <f t="shared" si="257"/>
        <v>5.15</v>
      </c>
      <c r="P1840" s="3">
        <v>17.3</v>
      </c>
      <c r="Q1840" s="3">
        <f>VLOOKUP(J1840,Aux_H_adj!$X$2:$Y$922,2,FALSE)</f>
        <v>9.5</v>
      </c>
      <c r="R1840" s="3">
        <f>VLOOKUP(J1840,Aux_H_adj!$X$2:$Z$922,3,FALSE)</f>
        <v>19.600000000000001</v>
      </c>
      <c r="S1840" s="3">
        <f t="shared" si="254"/>
        <v>5.5067610309795789</v>
      </c>
      <c r="T1840" s="3">
        <v>69.7</v>
      </c>
      <c r="U1840" s="23">
        <f t="shared" si="258"/>
        <v>21.09</v>
      </c>
      <c r="V1840" s="3">
        <f t="shared" si="255"/>
        <v>6.7131554996161453</v>
      </c>
      <c r="W1840" s="27">
        <f t="shared" si="259"/>
        <v>2.3999999999999998E-3</v>
      </c>
      <c r="X1840" s="27">
        <f t="shared" si="260"/>
        <v>3.5000000000000001E-3</v>
      </c>
      <c r="Y1840" s="3">
        <f>VLOOKUP(K1840,SSP!$B$2:$D$113,3,FALSE)</f>
        <v>0.74</v>
      </c>
      <c r="Z1840" s="3">
        <f>EXP(Ferez!$B$8+Ferez!$B$9*LN(X1840)+Ferez!$B$10*LN(O1840)+Ferez!$B$11*LN(Y1840))</f>
        <v>7.1206221376725951</v>
      </c>
      <c r="AA1840" s="3">
        <f>EXP(Ferez!$C$8+Ferez!$C$9*LN(Z1840))</f>
        <v>3.2166275780677678</v>
      </c>
      <c r="AB1840" s="3">
        <f>Ferez!$D$8+Ferez!$D$9*Z1840+Ferez!$D$10*AA1840</f>
        <v>0.98212009937410294</v>
      </c>
      <c r="AC1840" s="3">
        <f t="shared" si="261"/>
        <v>11.319369815114467</v>
      </c>
      <c r="AD1840" s="3">
        <f>AC1840*Ferez!$D$19</f>
        <v>5.6596849075572333</v>
      </c>
      <c r="AE1840" s="3">
        <f>(AD1840/1000)*(10000/Ferez!$D$21)</f>
        <v>0.14149212268893083</v>
      </c>
      <c r="AF1840" s="3">
        <f t="shared" si="262"/>
        <v>8.1027422370466979</v>
      </c>
      <c r="AG1840" s="3">
        <f>AF1840*Ferez!$D$19</f>
        <v>4.051371118523349</v>
      </c>
      <c r="AH1840" s="3">
        <f>(AG1840/1000)*(10000/Ferez!$D$21)</f>
        <v>0.10128427796308373</v>
      </c>
      <c r="AI1840" s="3">
        <f>AE1840*Ferez!$D$20</f>
        <v>0.51880444985941299</v>
      </c>
    </row>
    <row r="1841" spans="1:35" x14ac:dyDescent="0.25">
      <c r="A1841" s="4">
        <v>265</v>
      </c>
      <c r="B1841" s="19" t="s">
        <v>3521</v>
      </c>
      <c r="C1841" s="104">
        <v>7</v>
      </c>
      <c r="D1841" s="20" t="s">
        <v>596</v>
      </c>
      <c r="E1841" s="100">
        <v>42719</v>
      </c>
      <c r="F1841" s="100">
        <v>44127</v>
      </c>
      <c r="G1841" s="105">
        <v>3.9</v>
      </c>
      <c r="H1841" s="20" t="s">
        <v>604</v>
      </c>
      <c r="I1841" s="20" t="s">
        <v>611</v>
      </c>
      <c r="J1841" s="13">
        <v>3129</v>
      </c>
      <c r="K1841" t="s">
        <v>203</v>
      </c>
      <c r="L1841" t="s">
        <v>201</v>
      </c>
      <c r="M1841" s="20" t="str">
        <f t="shared" si="256"/>
        <v>S</v>
      </c>
      <c r="N1841" s="3">
        <v>6.3</v>
      </c>
      <c r="O1841" s="23">
        <f t="shared" si="257"/>
        <v>3.56</v>
      </c>
      <c r="P1841" s="3">
        <v>10.4</v>
      </c>
      <c r="Q1841" s="3">
        <f>VLOOKUP(J1841,Aux_H_adj!$X$2:$Y$922,2,FALSE)</f>
        <v>9.5</v>
      </c>
      <c r="R1841" s="3">
        <f>VLOOKUP(J1841,Aux_H_adj!$X$2:$Z$922,3,FALSE)</f>
        <v>19.600000000000001</v>
      </c>
      <c r="S1841" s="3">
        <f t="shared" si="254"/>
        <v>3.3104228163114233</v>
      </c>
      <c r="T1841" s="3">
        <v>69.7</v>
      </c>
      <c r="U1841" s="23">
        <f t="shared" si="258"/>
        <v>12.68</v>
      </c>
      <c r="V1841" s="3">
        <f t="shared" si="255"/>
        <v>4.0361693568104657</v>
      </c>
      <c r="W1841" s="27">
        <f t="shared" si="259"/>
        <v>8.9999999999999998E-4</v>
      </c>
      <c r="X1841" s="27">
        <f t="shared" si="260"/>
        <v>1.2999999999999999E-3</v>
      </c>
      <c r="Y1841" s="3">
        <f>VLOOKUP(K1841,SSP!$B$2:$D$113,3,FALSE)</f>
        <v>0.74</v>
      </c>
      <c r="Z1841" s="3">
        <f>EXP(Ferez!$B$8+Ferez!$B$9*LN(X1841)+Ferez!$B$10*LN(O1841)+Ferez!$B$11*LN(Y1841))</f>
        <v>1.9583812691379443</v>
      </c>
      <c r="AA1841" s="3">
        <f>EXP(Ferez!$C$8+Ferez!$C$9*LN(Z1841))</f>
        <v>1.2343463727612471</v>
      </c>
      <c r="AB1841" s="3">
        <f>Ferez!$D$8+Ferez!$D$9*Z1841+Ferez!$D$10*AA1841</f>
        <v>0.51802513565718389</v>
      </c>
      <c r="AC1841" s="3">
        <f t="shared" si="261"/>
        <v>3.7107527775563751</v>
      </c>
      <c r="AD1841" s="3">
        <f>AC1841*Ferez!$D$19</f>
        <v>1.8553763887781876</v>
      </c>
      <c r="AE1841" s="3">
        <f>(AD1841/1000)*(10000/Ferez!$D$21)</f>
        <v>4.6384409719454692E-2</v>
      </c>
      <c r="AF1841" s="3">
        <f t="shared" si="262"/>
        <v>2.476406404795128</v>
      </c>
      <c r="AG1841" s="3">
        <f>AF1841*Ferez!$D$19</f>
        <v>1.238203202397564</v>
      </c>
      <c r="AH1841" s="3">
        <f>(AG1841/1000)*(10000/Ferez!$D$21)</f>
        <v>3.0955080059939098E-2</v>
      </c>
      <c r="AI1841" s="3">
        <f>AE1841*Ferez!$D$20</f>
        <v>0.17007616897133387</v>
      </c>
    </row>
    <row r="1842" spans="1:35" x14ac:dyDescent="0.25">
      <c r="A1842" s="4">
        <v>266</v>
      </c>
      <c r="B1842" s="19" t="s">
        <v>3521</v>
      </c>
      <c r="C1842" s="104">
        <v>7</v>
      </c>
      <c r="D1842" s="20" t="s">
        <v>596</v>
      </c>
      <c r="E1842" s="100">
        <v>42719</v>
      </c>
      <c r="F1842" s="100">
        <v>44127</v>
      </c>
      <c r="G1842" s="105">
        <v>3.9</v>
      </c>
      <c r="H1842" s="20" t="s">
        <v>612</v>
      </c>
      <c r="I1842" s="20" t="s">
        <v>613</v>
      </c>
      <c r="J1842" s="13">
        <v>3130</v>
      </c>
      <c r="K1842" t="s">
        <v>203</v>
      </c>
      <c r="L1842" t="s">
        <v>201</v>
      </c>
      <c r="M1842" s="20" t="str">
        <f t="shared" si="256"/>
        <v>S</v>
      </c>
      <c r="N1842" s="3">
        <v>4.5</v>
      </c>
      <c r="O1842" s="23">
        <f t="shared" si="257"/>
        <v>4.5</v>
      </c>
      <c r="P1842" s="3">
        <v>14.6</v>
      </c>
      <c r="Q1842" s="3">
        <f>VLOOKUP(J1842,Aux_H_adj!$X$2:$Y$922,2,FALSE)</f>
        <v>8.6999999999999993</v>
      </c>
      <c r="R1842" s="3">
        <f>VLOOKUP(J1842,Aux_H_adj!$X$2:$Z$922,3,FALSE)</f>
        <v>20.5</v>
      </c>
      <c r="S1842" s="3">
        <f t="shared" si="254"/>
        <v>4.6473243382833438</v>
      </c>
      <c r="T1842" s="3">
        <v>62.5</v>
      </c>
      <c r="U1842" s="23">
        <f t="shared" si="258"/>
        <v>17.8</v>
      </c>
      <c r="V1842" s="3">
        <f t="shared" si="255"/>
        <v>5.6659159740714742</v>
      </c>
      <c r="W1842" s="27">
        <f t="shared" si="259"/>
        <v>1.6999999999999999E-3</v>
      </c>
      <c r="X1842" s="27">
        <f t="shared" si="260"/>
        <v>2.5000000000000001E-3</v>
      </c>
      <c r="Y1842" s="3">
        <f>VLOOKUP(K1842,SSP!$B$2:$D$113,3,FALSE)</f>
        <v>0.74</v>
      </c>
      <c r="Z1842" s="3">
        <f>EXP(Ferez!$B$8+Ferez!$B$9*LN(X1842)+Ferez!$B$10*LN(O1842)+Ferez!$B$11*LN(Y1842))</f>
        <v>4.5509142581705664</v>
      </c>
      <c r="AA1842" s="3">
        <f>EXP(Ferez!$C$8+Ferez!$C$9*LN(Z1842))</f>
        <v>2.3075307800660827</v>
      </c>
      <c r="AB1842" s="3">
        <f>Ferez!$D$8+Ferez!$D$9*Z1842+Ferez!$D$10*AA1842</f>
        <v>0.74440265904026359</v>
      </c>
      <c r="AC1842" s="3">
        <f t="shared" si="261"/>
        <v>7.6028476972769123</v>
      </c>
      <c r="AD1842" s="3">
        <f>AC1842*Ferez!$D$19</f>
        <v>3.8014238486384562</v>
      </c>
      <c r="AE1842" s="3">
        <f>(AD1842/1000)*(10000/Ferez!$D$21)</f>
        <v>9.5035596215961415E-2</v>
      </c>
      <c r="AF1842" s="3">
        <f t="shared" si="262"/>
        <v>5.2953169172108296</v>
      </c>
      <c r="AG1842" s="3">
        <f>AF1842*Ferez!$D$19</f>
        <v>2.6476584586054148</v>
      </c>
      <c r="AH1842" s="3">
        <f>(AG1842/1000)*(10000/Ferez!$D$21)</f>
        <v>6.6191461465135368E-2</v>
      </c>
      <c r="AI1842" s="3">
        <f>AE1842*Ferez!$D$20</f>
        <v>0.34846385279185849</v>
      </c>
    </row>
    <row r="1843" spans="1:35" x14ac:dyDescent="0.25">
      <c r="A1843" s="4">
        <v>267</v>
      </c>
      <c r="B1843" s="19" t="s">
        <v>3521</v>
      </c>
      <c r="C1843" s="104">
        <v>7</v>
      </c>
      <c r="D1843" s="20" t="s">
        <v>596</v>
      </c>
      <c r="E1843" s="100">
        <v>42719</v>
      </c>
      <c r="F1843" s="100">
        <v>44127</v>
      </c>
      <c r="G1843" s="105">
        <v>3.9</v>
      </c>
      <c r="H1843" s="20" t="s">
        <v>612</v>
      </c>
      <c r="I1843" s="20" t="s">
        <v>614</v>
      </c>
      <c r="J1843" s="13">
        <v>3130</v>
      </c>
      <c r="K1843" t="s">
        <v>203</v>
      </c>
      <c r="L1843" t="s">
        <v>201</v>
      </c>
      <c r="M1843" s="20" t="str">
        <f t="shared" si="256"/>
        <v>S</v>
      </c>
      <c r="N1843" s="3">
        <v>4.5</v>
      </c>
      <c r="O1843" s="23">
        <f t="shared" si="257"/>
        <v>4.5</v>
      </c>
      <c r="P1843" s="3">
        <v>20.5</v>
      </c>
      <c r="Q1843" s="3">
        <f>VLOOKUP(J1843,Aux_H_adj!$X$2:$Y$922,2,FALSE)</f>
        <v>8.6999999999999993</v>
      </c>
      <c r="R1843" s="3">
        <f>VLOOKUP(J1843,Aux_H_adj!$X$2:$Z$922,3,FALSE)</f>
        <v>20.5</v>
      </c>
      <c r="S1843" s="3">
        <f t="shared" si="254"/>
        <v>6.5253526667677093</v>
      </c>
      <c r="T1843" s="3">
        <v>62.5</v>
      </c>
      <c r="U1843" s="23">
        <f t="shared" si="258"/>
        <v>24.99</v>
      </c>
      <c r="V1843" s="3">
        <f t="shared" si="255"/>
        <v>7.9545640557329289</v>
      </c>
      <c r="W1843" s="27">
        <f t="shared" si="259"/>
        <v>3.3E-3</v>
      </c>
      <c r="X1843" s="27">
        <f t="shared" si="260"/>
        <v>5.0000000000000001E-3</v>
      </c>
      <c r="Y1843" s="3">
        <f>VLOOKUP(K1843,SSP!$B$2:$D$113,3,FALSE)</f>
        <v>0.74</v>
      </c>
      <c r="Z1843" s="3">
        <f>EXP(Ferez!$B$8+Ferez!$B$9*LN(X1843)+Ferez!$B$10*LN(O1843)+Ferez!$B$11*LN(Y1843))</f>
        <v>8.7610051843557315</v>
      </c>
      <c r="AA1843" s="3">
        <f>EXP(Ferez!$C$8+Ferez!$C$9*LN(Z1843))</f>
        <v>3.7514986104144006</v>
      </c>
      <c r="AB1843" s="3">
        <f>Ferez!$D$8+Ferez!$D$9*Z1843+Ferez!$D$10*AA1843</f>
        <v>1.1377870375376689</v>
      </c>
      <c r="AC1843" s="3">
        <f t="shared" si="261"/>
        <v>13.650290832307801</v>
      </c>
      <c r="AD1843" s="3">
        <f>AC1843*Ferez!$D$19</f>
        <v>6.8251454161539007</v>
      </c>
      <c r="AE1843" s="3">
        <f>(AD1843/1000)*(10000/Ferez!$D$21)</f>
        <v>0.17062863540384751</v>
      </c>
      <c r="AF1843" s="3">
        <f t="shared" si="262"/>
        <v>9.8987922218933999</v>
      </c>
      <c r="AG1843" s="3">
        <f>AF1843*Ferez!$D$19</f>
        <v>4.9493961109467</v>
      </c>
      <c r="AH1843" s="3">
        <f>(AG1843/1000)*(10000/Ferez!$D$21)</f>
        <v>0.1237349027736675</v>
      </c>
      <c r="AI1843" s="3">
        <f>AE1843*Ferez!$D$20</f>
        <v>0.6256383298141075</v>
      </c>
    </row>
    <row r="1844" spans="1:35" x14ac:dyDescent="0.25">
      <c r="A1844" s="4">
        <v>268</v>
      </c>
      <c r="B1844" s="19" t="s">
        <v>3521</v>
      </c>
      <c r="C1844" s="104">
        <v>7</v>
      </c>
      <c r="D1844" s="20" t="s">
        <v>596</v>
      </c>
      <c r="E1844" s="100">
        <v>42719</v>
      </c>
      <c r="F1844" s="100">
        <v>44127</v>
      </c>
      <c r="G1844" s="105">
        <v>3.9</v>
      </c>
      <c r="H1844" s="20" t="s">
        <v>612</v>
      </c>
      <c r="I1844" s="20" t="s">
        <v>615</v>
      </c>
      <c r="J1844" s="13">
        <v>3130</v>
      </c>
      <c r="K1844" t="s">
        <v>203</v>
      </c>
      <c r="L1844" t="s">
        <v>201</v>
      </c>
      <c r="M1844" s="20" t="str">
        <f t="shared" si="256"/>
        <v>S</v>
      </c>
      <c r="N1844" s="3">
        <v>4.5</v>
      </c>
      <c r="O1844" s="23">
        <f t="shared" si="257"/>
        <v>4.49</v>
      </c>
      <c r="P1844" s="3">
        <v>14</v>
      </c>
      <c r="Q1844" s="3">
        <f>VLOOKUP(J1844,Aux_H_adj!$X$2:$Y$922,2,FALSE)</f>
        <v>8.6999999999999993</v>
      </c>
      <c r="R1844" s="3">
        <f>VLOOKUP(J1844,Aux_H_adj!$X$2:$Z$922,3,FALSE)</f>
        <v>20.5</v>
      </c>
      <c r="S1844" s="3">
        <f t="shared" si="254"/>
        <v>4.45633840657307</v>
      </c>
      <c r="T1844" s="3">
        <v>62.5</v>
      </c>
      <c r="U1844" s="23">
        <f t="shared" si="258"/>
        <v>17.07</v>
      </c>
      <c r="V1844" s="3">
        <f t="shared" si="255"/>
        <v>5.4335497571573068</v>
      </c>
      <c r="W1844" s="27">
        <f t="shared" si="259"/>
        <v>1.6000000000000001E-3</v>
      </c>
      <c r="X1844" s="27">
        <f t="shared" si="260"/>
        <v>2.3E-3</v>
      </c>
      <c r="Y1844" s="3">
        <f>VLOOKUP(K1844,SSP!$B$2:$D$113,3,FALSE)</f>
        <v>0.74</v>
      </c>
      <c r="Z1844" s="3">
        <f>EXP(Ferez!$B$8+Ferez!$B$9*LN(X1844)+Ferez!$B$10*LN(O1844)+Ferez!$B$11*LN(Y1844))</f>
        <v>4.1971199067055878</v>
      </c>
      <c r="AA1844" s="3">
        <f>EXP(Ferez!$C$8+Ferez!$C$9*LN(Z1844))</f>
        <v>2.1730477924335534</v>
      </c>
      <c r="AB1844" s="3">
        <f>Ferez!$D$8+Ferez!$D$9*Z1844+Ferez!$D$10*AA1844</f>
        <v>0.71247753906023337</v>
      </c>
      <c r="AC1844" s="3">
        <f t="shared" si="261"/>
        <v>7.0826452381993752</v>
      </c>
      <c r="AD1844" s="3">
        <f>AC1844*Ferez!$D$19</f>
        <v>3.5413226190996876</v>
      </c>
      <c r="AE1844" s="3">
        <f>(AD1844/1000)*(10000/Ferez!$D$21)</f>
        <v>8.8533065477492193E-2</v>
      </c>
      <c r="AF1844" s="3">
        <f t="shared" si="262"/>
        <v>4.9095974457658214</v>
      </c>
      <c r="AG1844" s="3">
        <f>AF1844*Ferez!$D$19</f>
        <v>2.4547987228829107</v>
      </c>
      <c r="AH1844" s="3">
        <f>(AG1844/1000)*(10000/Ferez!$D$21)</f>
        <v>6.1369968072072775E-2</v>
      </c>
      <c r="AI1844" s="3">
        <f>AE1844*Ferez!$D$20</f>
        <v>0.32462124008413801</v>
      </c>
    </row>
    <row r="1845" spans="1:35" x14ac:dyDescent="0.25">
      <c r="A1845" s="4">
        <v>269</v>
      </c>
      <c r="B1845" s="19" t="s">
        <v>3521</v>
      </c>
      <c r="C1845" s="104">
        <v>7</v>
      </c>
      <c r="D1845" s="20" t="s">
        <v>596</v>
      </c>
      <c r="E1845" s="100">
        <v>42719</v>
      </c>
      <c r="F1845" s="100">
        <v>44127</v>
      </c>
      <c r="G1845" s="105">
        <v>3.9</v>
      </c>
      <c r="H1845" s="20" t="s">
        <v>612</v>
      </c>
      <c r="I1845" s="20" t="s">
        <v>616</v>
      </c>
      <c r="J1845" s="13">
        <v>3130</v>
      </c>
      <c r="K1845" t="s">
        <v>203</v>
      </c>
      <c r="L1845" t="s">
        <v>201</v>
      </c>
      <c r="M1845" s="20" t="str">
        <f t="shared" si="256"/>
        <v>S</v>
      </c>
      <c r="N1845" s="3">
        <v>4.5</v>
      </c>
      <c r="O1845" s="23">
        <f t="shared" si="257"/>
        <v>3.01</v>
      </c>
      <c r="P1845" s="3">
        <v>8.6999999999999993</v>
      </c>
      <c r="Q1845" s="3">
        <f>VLOOKUP(J1845,Aux_H_adj!$X$2:$Y$922,2,FALSE)</f>
        <v>8.6999999999999993</v>
      </c>
      <c r="R1845" s="3">
        <f>VLOOKUP(J1845,Aux_H_adj!$X$2:$Z$922,3,FALSE)</f>
        <v>20.5</v>
      </c>
      <c r="S1845" s="3">
        <f t="shared" si="254"/>
        <v>2.7692960097989787</v>
      </c>
      <c r="T1845" s="3">
        <v>62.5</v>
      </c>
      <c r="U1845" s="23">
        <f t="shared" si="258"/>
        <v>10.61</v>
      </c>
      <c r="V1845" s="3">
        <f t="shared" si="255"/>
        <v>3.377267892410019</v>
      </c>
      <c r="W1845" s="27">
        <f t="shared" si="259"/>
        <v>5.9999999999999995E-4</v>
      </c>
      <c r="X1845" s="27">
        <f t="shared" si="260"/>
        <v>8.9999999999999998E-4</v>
      </c>
      <c r="Y1845" s="3">
        <f>VLOOKUP(K1845,SSP!$B$2:$D$113,3,FALSE)</f>
        <v>0.74</v>
      </c>
      <c r="Z1845" s="3">
        <f>EXP(Ferez!$B$8+Ferez!$B$9*LN(X1845)+Ferez!$B$10*LN(O1845)+Ferez!$B$11*LN(Y1845))</f>
        <v>1.1773734311294874</v>
      </c>
      <c r="AA1845" s="3">
        <f>EXP(Ferez!$C$8+Ferez!$C$9*LN(Z1845))</f>
        <v>0.84620244758183316</v>
      </c>
      <c r="AB1845" s="3">
        <f>Ferez!$D$8+Ferez!$D$9*Z1845+Ferez!$D$10*AA1845</f>
        <v>0.45541913073273266</v>
      </c>
      <c r="AC1845" s="3">
        <f t="shared" si="261"/>
        <v>2.4789950094440534</v>
      </c>
      <c r="AD1845" s="3">
        <f>AC1845*Ferez!$D$19</f>
        <v>1.2394975047220267</v>
      </c>
      <c r="AE1845" s="3">
        <f>(AD1845/1000)*(10000/Ferez!$D$21)</f>
        <v>3.0987437618050669E-2</v>
      </c>
      <c r="AF1845" s="3">
        <f t="shared" si="262"/>
        <v>1.6327925618622201</v>
      </c>
      <c r="AG1845" s="3">
        <f>AF1845*Ferez!$D$19</f>
        <v>0.81639628093111005</v>
      </c>
      <c r="AH1845" s="3">
        <f>(AG1845/1000)*(10000/Ferez!$D$21)</f>
        <v>2.0409907023277749E-2</v>
      </c>
      <c r="AI1845" s="3">
        <f>AE1845*Ferez!$D$20</f>
        <v>0.11362060459951911</v>
      </c>
    </row>
    <row r="1846" spans="1:35" x14ac:dyDescent="0.25">
      <c r="A1846" s="4">
        <v>270</v>
      </c>
      <c r="B1846" s="19" t="s">
        <v>3521</v>
      </c>
      <c r="C1846" s="104">
        <v>7</v>
      </c>
      <c r="D1846" s="20" t="s">
        <v>596</v>
      </c>
      <c r="E1846" s="100">
        <v>42719</v>
      </c>
      <c r="F1846" s="100">
        <v>44127</v>
      </c>
      <c r="G1846" s="105">
        <v>3.9</v>
      </c>
      <c r="H1846" s="20" t="s">
        <v>612</v>
      </c>
      <c r="I1846" s="20" t="s">
        <v>617</v>
      </c>
      <c r="J1846" s="13">
        <v>3130</v>
      </c>
      <c r="K1846" t="s">
        <v>203</v>
      </c>
      <c r="L1846" t="s">
        <v>201</v>
      </c>
      <c r="M1846" s="20" t="str">
        <f t="shared" si="256"/>
        <v>S</v>
      </c>
      <c r="N1846" s="3">
        <v>4.5</v>
      </c>
      <c r="O1846" s="23">
        <f t="shared" si="257"/>
        <v>4.5</v>
      </c>
      <c r="P1846" s="3">
        <v>15.3</v>
      </c>
      <c r="Q1846" s="3">
        <f>VLOOKUP(J1846,Aux_H_adj!$X$2:$Y$922,2,FALSE)</f>
        <v>8.6999999999999993</v>
      </c>
      <c r="R1846" s="3">
        <f>VLOOKUP(J1846,Aux_H_adj!$X$2:$Z$922,3,FALSE)</f>
        <v>20.5</v>
      </c>
      <c r="S1846" s="3">
        <f t="shared" si="254"/>
        <v>4.8701412586119979</v>
      </c>
      <c r="T1846" s="3">
        <v>62.5</v>
      </c>
      <c r="U1846" s="23">
        <f t="shared" si="258"/>
        <v>18.649999999999999</v>
      </c>
      <c r="V1846" s="3">
        <f t="shared" si="255"/>
        <v>5.9364793773276956</v>
      </c>
      <c r="W1846" s="27">
        <f t="shared" si="259"/>
        <v>1.9E-3</v>
      </c>
      <c r="X1846" s="27">
        <f t="shared" si="260"/>
        <v>2.8E-3</v>
      </c>
      <c r="Y1846" s="3">
        <f>VLOOKUP(K1846,SSP!$B$2:$D$113,3,FALSE)</f>
        <v>0.74</v>
      </c>
      <c r="Z1846" s="3">
        <f>EXP(Ferez!$B$8+Ferez!$B$9*LN(X1846)+Ferez!$B$10*LN(O1846)+Ferez!$B$11*LN(Y1846))</f>
        <v>5.0653181873829611</v>
      </c>
      <c r="AA1846" s="3">
        <f>EXP(Ferez!$C$8+Ferez!$C$9*LN(Z1846))</f>
        <v>2.4983604812522326</v>
      </c>
      <c r="AB1846" s="3">
        <f>Ferez!$D$8+Ferez!$D$9*Z1846+Ferez!$D$10*AA1846</f>
        <v>0.79122614953641035</v>
      </c>
      <c r="AC1846" s="3">
        <f t="shared" si="261"/>
        <v>8.3549048181716046</v>
      </c>
      <c r="AD1846" s="3">
        <f>AC1846*Ferez!$D$19</f>
        <v>4.1774524090858023</v>
      </c>
      <c r="AE1846" s="3">
        <f>(AD1846/1000)*(10000/Ferez!$D$21)</f>
        <v>0.10443631022714506</v>
      </c>
      <c r="AF1846" s="3">
        <f t="shared" si="262"/>
        <v>5.8565443369193719</v>
      </c>
      <c r="AG1846" s="3">
        <f>AF1846*Ferez!$D$19</f>
        <v>2.928272168459686</v>
      </c>
      <c r="AH1846" s="3">
        <f>(AG1846/1000)*(10000/Ferez!$D$21)</f>
        <v>7.3206804211492144E-2</v>
      </c>
      <c r="AI1846" s="3">
        <f>AE1846*Ferez!$D$20</f>
        <v>0.38293313749953184</v>
      </c>
    </row>
    <row r="1847" spans="1:35" x14ac:dyDescent="0.25">
      <c r="A1847" s="4">
        <v>271</v>
      </c>
      <c r="B1847" s="19" t="s">
        <v>3521</v>
      </c>
      <c r="C1847" s="104">
        <v>7</v>
      </c>
      <c r="D1847" s="20" t="s">
        <v>596</v>
      </c>
      <c r="E1847" s="100">
        <v>42719</v>
      </c>
      <c r="F1847" s="100">
        <v>44127</v>
      </c>
      <c r="G1847" s="105">
        <v>3.9</v>
      </c>
      <c r="H1847" s="20" t="s">
        <v>612</v>
      </c>
      <c r="I1847" s="20" t="s">
        <v>618</v>
      </c>
      <c r="J1847" s="13">
        <v>3130</v>
      </c>
      <c r="K1847" t="s">
        <v>203</v>
      </c>
      <c r="L1847" t="s">
        <v>201</v>
      </c>
      <c r="M1847" s="20" t="str">
        <f t="shared" si="256"/>
        <v>S</v>
      </c>
      <c r="N1847" s="3">
        <v>4.5</v>
      </c>
      <c r="O1847" s="23">
        <f t="shared" si="257"/>
        <v>4.5</v>
      </c>
      <c r="P1847" s="3">
        <v>17.399999999999999</v>
      </c>
      <c r="Q1847" s="3">
        <f>VLOOKUP(J1847,Aux_H_adj!$X$2:$Y$922,2,FALSE)</f>
        <v>8.6999999999999993</v>
      </c>
      <c r="R1847" s="3">
        <f>VLOOKUP(J1847,Aux_H_adj!$X$2:$Z$922,3,FALSE)</f>
        <v>20.5</v>
      </c>
      <c r="S1847" s="3">
        <f t="shared" si="254"/>
        <v>5.5385920195979574</v>
      </c>
      <c r="T1847" s="3">
        <v>62.5</v>
      </c>
      <c r="U1847" s="23">
        <f t="shared" si="258"/>
        <v>21.21</v>
      </c>
      <c r="V1847" s="3">
        <f t="shared" si="255"/>
        <v>6.7513526859582003</v>
      </c>
      <c r="W1847" s="27">
        <f t="shared" si="259"/>
        <v>2.3999999999999998E-3</v>
      </c>
      <c r="X1847" s="27">
        <f t="shared" si="260"/>
        <v>3.5999999999999999E-3</v>
      </c>
      <c r="Y1847" s="3">
        <f>VLOOKUP(K1847,SSP!$B$2:$D$113,3,FALSE)</f>
        <v>0.74</v>
      </c>
      <c r="Z1847" s="3">
        <f>EXP(Ferez!$B$8+Ferez!$B$9*LN(X1847)+Ferez!$B$10*LN(O1847)+Ferez!$B$11*LN(Y1847))</f>
        <v>6.4230559710219755</v>
      </c>
      <c r="AA1847" s="3">
        <f>EXP(Ferez!$C$8+Ferez!$C$9*LN(Z1847))</f>
        <v>2.9797385458476122</v>
      </c>
      <c r="AB1847" s="3">
        <f>Ferez!$D$8+Ferez!$D$9*Z1847+Ferez!$D$10*AA1847</f>
        <v>0.91673705757243207</v>
      </c>
      <c r="AC1847" s="3">
        <f t="shared" si="261"/>
        <v>10.319531574442019</v>
      </c>
      <c r="AD1847" s="3">
        <f>AC1847*Ferez!$D$19</f>
        <v>5.1597657872210094</v>
      </c>
      <c r="AE1847" s="3">
        <f>(AD1847/1000)*(10000/Ferez!$D$21)</f>
        <v>0.12899414468052522</v>
      </c>
      <c r="AF1847" s="3">
        <f t="shared" si="262"/>
        <v>7.3397930285944071</v>
      </c>
      <c r="AG1847" s="3">
        <f>AF1847*Ferez!$D$19</f>
        <v>3.6698965142972035</v>
      </c>
      <c r="AH1847" s="3">
        <f>(AG1847/1000)*(10000/Ferez!$D$21)</f>
        <v>9.1747412857430086E-2</v>
      </c>
      <c r="AI1847" s="3">
        <f>AE1847*Ferez!$D$20</f>
        <v>0.47297853049525912</v>
      </c>
    </row>
    <row r="1848" spans="1:35" x14ac:dyDescent="0.25">
      <c r="A1848" s="4">
        <v>272</v>
      </c>
      <c r="B1848" s="19" t="s">
        <v>3521</v>
      </c>
      <c r="C1848" s="104">
        <v>7</v>
      </c>
      <c r="D1848" s="20" t="s">
        <v>596</v>
      </c>
      <c r="E1848" s="100">
        <v>42719</v>
      </c>
      <c r="F1848" s="100">
        <v>44127</v>
      </c>
      <c r="G1848" s="105">
        <v>3.9</v>
      </c>
      <c r="H1848" s="20" t="s">
        <v>619</v>
      </c>
      <c r="I1848" s="20" t="s">
        <v>620</v>
      </c>
      <c r="J1848" s="13">
        <v>3131</v>
      </c>
      <c r="K1848" t="s">
        <v>203</v>
      </c>
      <c r="L1848" t="s">
        <v>201</v>
      </c>
      <c r="M1848" s="20" t="str">
        <f t="shared" si="256"/>
        <v>S</v>
      </c>
      <c r="N1848" s="3">
        <v>2.9</v>
      </c>
      <c r="O1848" s="23">
        <f t="shared" si="257"/>
        <v>2.9</v>
      </c>
      <c r="P1848" s="3">
        <v>7.4</v>
      </c>
      <c r="Q1848" s="3">
        <f>VLOOKUP(J1848,Aux_H_adj!$X$2:$Y$922,2,FALSE)</f>
        <v>5.3</v>
      </c>
      <c r="R1848" s="3">
        <f>VLOOKUP(J1848,Aux_H_adj!$X$2:$Z$922,3,FALSE)</f>
        <v>7.4</v>
      </c>
      <c r="S1848" s="3">
        <f t="shared" si="254"/>
        <v>2.3554931577600513</v>
      </c>
      <c r="T1848" s="3">
        <v>12.7</v>
      </c>
      <c r="U1848" s="23">
        <f t="shared" si="258"/>
        <v>9.02</v>
      </c>
      <c r="V1848" s="3">
        <f t="shared" si="255"/>
        <v>2.871155173377792</v>
      </c>
      <c r="W1848" s="27">
        <f t="shared" si="259"/>
        <v>4.0000000000000002E-4</v>
      </c>
      <c r="X1848" s="27">
        <f t="shared" si="260"/>
        <v>5.9999999999999995E-4</v>
      </c>
      <c r="Y1848" s="3">
        <f>VLOOKUP(K1848,SSP!$B$2:$D$113,3,FALSE)</f>
        <v>0.74</v>
      </c>
      <c r="Z1848" s="3">
        <f>EXP(Ferez!$B$8+Ferez!$B$9*LN(X1848)+Ferez!$B$10*LN(O1848)+Ferez!$B$11*LN(Y1848))</f>
        <v>0.77441370713947066</v>
      </c>
      <c r="AA1848" s="3">
        <f>EXP(Ferez!$C$8+Ferez!$C$9*LN(Z1848))</f>
        <v>0.62012517862326233</v>
      </c>
      <c r="AB1848" s="3">
        <f>Ferez!$D$8+Ferez!$D$9*Z1848+Ferez!$D$10*AA1848</f>
        <v>0.4253434372143286</v>
      </c>
      <c r="AC1848" s="3">
        <f t="shared" si="261"/>
        <v>1.8198823229770615</v>
      </c>
      <c r="AD1848" s="3">
        <f>AC1848*Ferez!$D$19</f>
        <v>0.90994116148853077</v>
      </c>
      <c r="AE1848" s="3">
        <f>(AD1848/1000)*(10000/Ferez!$D$21)</f>
        <v>2.2748529037213271E-2</v>
      </c>
      <c r="AF1848" s="3">
        <f t="shared" si="262"/>
        <v>1.1997571443537993</v>
      </c>
      <c r="AG1848" s="3">
        <f>AF1848*Ferez!$D$19</f>
        <v>0.59987857217689966</v>
      </c>
      <c r="AH1848" s="3">
        <f>(AG1848/1000)*(10000/Ferez!$D$21)</f>
        <v>1.4996964304422492E-2</v>
      </c>
      <c r="AI1848" s="3">
        <f>AE1848*Ferez!$D$20</f>
        <v>8.3411273136448652E-2</v>
      </c>
    </row>
    <row r="1849" spans="1:35" x14ac:dyDescent="0.25">
      <c r="A1849" s="4">
        <v>273</v>
      </c>
      <c r="B1849" s="19" t="s">
        <v>3521</v>
      </c>
      <c r="C1849" s="104">
        <v>7</v>
      </c>
      <c r="D1849" s="20" t="s">
        <v>596</v>
      </c>
      <c r="E1849" s="100">
        <v>42719</v>
      </c>
      <c r="F1849" s="100">
        <v>44127</v>
      </c>
      <c r="G1849" s="105">
        <v>3.9</v>
      </c>
      <c r="H1849" s="20" t="s">
        <v>619</v>
      </c>
      <c r="I1849" s="20" t="s">
        <v>621</v>
      </c>
      <c r="J1849" s="13">
        <v>3131</v>
      </c>
      <c r="K1849" t="s">
        <v>203</v>
      </c>
      <c r="L1849" t="s">
        <v>201</v>
      </c>
      <c r="M1849" s="20" t="str">
        <f t="shared" si="256"/>
        <v>S</v>
      </c>
      <c r="N1849" s="3">
        <v>2.9</v>
      </c>
      <c r="O1849" s="23">
        <f t="shared" si="257"/>
        <v>1.46</v>
      </c>
      <c r="P1849" s="3">
        <v>5.3</v>
      </c>
      <c r="Q1849" s="3">
        <f>VLOOKUP(J1849,Aux_H_adj!$X$2:$Y$922,2,FALSE)</f>
        <v>5.3</v>
      </c>
      <c r="R1849" s="3">
        <f>VLOOKUP(J1849,Aux_H_adj!$X$2:$Z$922,3,FALSE)</f>
        <v>7.4</v>
      </c>
      <c r="S1849" s="3">
        <f t="shared" si="254"/>
        <v>1.6870423967740906</v>
      </c>
      <c r="T1849" s="3">
        <v>12.7</v>
      </c>
      <c r="U1849" s="23">
        <f t="shared" si="258"/>
        <v>6.46</v>
      </c>
      <c r="V1849" s="3">
        <f t="shared" si="255"/>
        <v>2.0562818647472878</v>
      </c>
      <c r="W1849" s="27">
        <f t="shared" si="259"/>
        <v>2.0000000000000001E-4</v>
      </c>
      <c r="X1849" s="27">
        <f t="shared" si="260"/>
        <v>2.9999999999999997E-4</v>
      </c>
      <c r="Y1849" s="3">
        <f>VLOOKUP(K1849,SSP!$B$2:$D$113,3,FALSE)</f>
        <v>0.74</v>
      </c>
      <c r="Z1849" s="3">
        <f>EXP(Ferez!$B$8+Ferez!$B$9*LN(X1849)+Ferez!$B$10*LN(O1849)+Ferez!$B$11*LN(Y1849))</f>
        <v>0.20794873581535783</v>
      </c>
      <c r="AA1849" s="3">
        <f>EXP(Ferez!$C$8+Ferez!$C$9*LN(Z1849))</f>
        <v>0.23377715519222159</v>
      </c>
      <c r="AB1849" s="3">
        <f>Ferez!$D$8+Ferez!$D$9*Z1849+Ferez!$D$10*AA1849</f>
        <v>0.38897350767197381</v>
      </c>
      <c r="AC1849" s="3">
        <f t="shared" si="261"/>
        <v>0.83069939867955322</v>
      </c>
      <c r="AD1849" s="3">
        <f>AC1849*Ferez!$D$19</f>
        <v>0.41534969933977661</v>
      </c>
      <c r="AE1849" s="3">
        <f>(AD1849/1000)*(10000/Ferez!$D$21)</f>
        <v>1.0383742483494414E-2</v>
      </c>
      <c r="AF1849" s="3">
        <f t="shared" si="262"/>
        <v>0.59692224348733158</v>
      </c>
      <c r="AG1849" s="3">
        <f>AF1849*Ferez!$D$19</f>
        <v>0.29846112174366579</v>
      </c>
      <c r="AH1849" s="3">
        <f>(AG1849/1000)*(10000/Ferez!$D$21)</f>
        <v>7.4615280435916444E-3</v>
      </c>
      <c r="AI1849" s="3">
        <f>AE1849*Ferez!$D$20</f>
        <v>3.807372243947952E-2</v>
      </c>
    </row>
    <row r="1850" spans="1:35" x14ac:dyDescent="0.25">
      <c r="A1850" s="4">
        <v>274</v>
      </c>
      <c r="B1850" s="19" t="s">
        <v>3521</v>
      </c>
      <c r="C1850" s="104">
        <v>7</v>
      </c>
      <c r="D1850" s="20" t="s">
        <v>596</v>
      </c>
      <c r="E1850" s="100">
        <v>42719</v>
      </c>
      <c r="F1850" s="100">
        <v>44127</v>
      </c>
      <c r="G1850" s="105">
        <v>3.9</v>
      </c>
      <c r="H1850" s="20" t="s">
        <v>622</v>
      </c>
      <c r="I1850" s="20" t="s">
        <v>623</v>
      </c>
      <c r="J1850" s="13">
        <v>3132</v>
      </c>
      <c r="K1850" t="s">
        <v>173</v>
      </c>
      <c r="L1850" t="s">
        <v>172</v>
      </c>
      <c r="M1850" s="20" t="str">
        <f t="shared" si="256"/>
        <v>S</v>
      </c>
      <c r="N1850" s="3">
        <v>3.7</v>
      </c>
      <c r="O1850" s="23">
        <f t="shared" si="257"/>
        <v>3.7</v>
      </c>
      <c r="P1850" s="3">
        <v>10</v>
      </c>
      <c r="Q1850" s="3">
        <f>VLOOKUP(J1850,Aux_H_adj!$X$2:$Y$922,2,FALSE)</f>
        <v>6.6</v>
      </c>
      <c r="R1850" s="3">
        <f>VLOOKUP(J1850,Aux_H_adj!$X$2:$Z$922,3,FALSE)</f>
        <v>10</v>
      </c>
      <c r="S1850" s="3">
        <f t="shared" si="254"/>
        <v>3.183098861837907</v>
      </c>
      <c r="T1850" s="3">
        <v>28</v>
      </c>
      <c r="U1850" s="23">
        <f t="shared" si="258"/>
        <v>12.19</v>
      </c>
      <c r="V1850" s="3">
        <f t="shared" si="255"/>
        <v>3.8801975125804082</v>
      </c>
      <c r="W1850" s="27">
        <f t="shared" si="259"/>
        <v>8.0000000000000004E-4</v>
      </c>
      <c r="X1850" s="27">
        <f t="shared" si="260"/>
        <v>1.1999999999999999E-3</v>
      </c>
      <c r="Y1850" s="3">
        <f>VLOOKUP(K1850,SSP!$B$2:$D$113,3,FALSE)</f>
        <v>0.47999999999999932</v>
      </c>
      <c r="Z1850" s="3">
        <f>EXP(Ferez!$B$8+Ferez!$B$9*LN(X1850)+Ferez!$B$10*LN(O1850)+Ferez!$B$11*LN(Y1850))</f>
        <v>1.2105693476696542</v>
      </c>
      <c r="AA1850" s="3">
        <f>EXP(Ferez!$C$8+Ferez!$C$9*LN(Z1850))</f>
        <v>0.86384115898843294</v>
      </c>
      <c r="AB1850" s="3">
        <f>Ferez!$D$8+Ferez!$D$9*Z1850+Ferez!$D$10*AA1850</f>
        <v>0.45798175072886149</v>
      </c>
      <c r="AC1850" s="3">
        <f t="shared" si="261"/>
        <v>2.5323922573869488</v>
      </c>
      <c r="AD1850" s="3">
        <f>AC1850*Ferez!$D$19</f>
        <v>1.2661961286934744</v>
      </c>
      <c r="AE1850" s="3">
        <f>(AD1850/1000)*(10000/Ferez!$D$21)</f>
        <v>3.1654903217336862E-2</v>
      </c>
      <c r="AF1850" s="3">
        <f t="shared" si="262"/>
        <v>1.6685510983985157</v>
      </c>
      <c r="AG1850" s="3">
        <f>AF1850*Ferez!$D$19</f>
        <v>0.83427554919925784</v>
      </c>
      <c r="AH1850" s="3">
        <f>(AG1850/1000)*(10000/Ferez!$D$21)</f>
        <v>2.0856888729981444E-2</v>
      </c>
      <c r="AI1850" s="3">
        <f>AE1850*Ferez!$D$20</f>
        <v>0.11606797846356849</v>
      </c>
    </row>
    <row r="1851" spans="1:35" x14ac:dyDescent="0.25">
      <c r="A1851" s="4">
        <v>275</v>
      </c>
      <c r="B1851" s="19" t="s">
        <v>3521</v>
      </c>
      <c r="C1851" s="104">
        <v>7</v>
      </c>
      <c r="D1851" s="20" t="s">
        <v>596</v>
      </c>
      <c r="E1851" s="100">
        <v>42719</v>
      </c>
      <c r="F1851" s="100">
        <v>44127</v>
      </c>
      <c r="G1851" s="105">
        <v>3.9</v>
      </c>
      <c r="H1851" s="20" t="s">
        <v>622</v>
      </c>
      <c r="I1851" s="20" t="s">
        <v>624</v>
      </c>
      <c r="J1851" s="13">
        <v>3132</v>
      </c>
      <c r="K1851" t="s">
        <v>173</v>
      </c>
      <c r="L1851" t="s">
        <v>172</v>
      </c>
      <c r="M1851" s="20" t="str">
        <f t="shared" si="256"/>
        <v>S</v>
      </c>
      <c r="N1851" s="3">
        <v>3.7</v>
      </c>
      <c r="O1851" s="23">
        <f t="shared" si="257"/>
        <v>3.38</v>
      </c>
      <c r="P1851" s="3">
        <v>9.8000000000000007</v>
      </c>
      <c r="Q1851" s="3">
        <f>VLOOKUP(J1851,Aux_H_adj!$X$2:$Y$922,2,FALSE)</f>
        <v>6.6</v>
      </c>
      <c r="R1851" s="3">
        <f>VLOOKUP(J1851,Aux_H_adj!$X$2:$Z$922,3,FALSE)</f>
        <v>10</v>
      </c>
      <c r="S1851" s="3">
        <f t="shared" si="254"/>
        <v>3.1194368846011491</v>
      </c>
      <c r="T1851" s="3">
        <v>28</v>
      </c>
      <c r="U1851" s="23">
        <f t="shared" si="258"/>
        <v>11.95</v>
      </c>
      <c r="V1851" s="3">
        <f t="shared" si="255"/>
        <v>3.8038031398962984</v>
      </c>
      <c r="W1851" s="27">
        <f t="shared" si="259"/>
        <v>8.0000000000000004E-4</v>
      </c>
      <c r="X1851" s="27">
        <f t="shared" si="260"/>
        <v>1.1000000000000001E-3</v>
      </c>
      <c r="Y1851" s="3">
        <f>VLOOKUP(K1851,SSP!$B$2:$D$113,3,FALSE)</f>
        <v>0.47999999999999932</v>
      </c>
      <c r="Z1851" s="3">
        <f>EXP(Ferez!$B$8+Ferez!$B$9*LN(X1851)+Ferez!$B$10*LN(O1851)+Ferez!$B$11*LN(Y1851))</f>
        <v>1.0221399869484542</v>
      </c>
      <c r="AA1851" s="3">
        <f>EXP(Ferez!$C$8+Ferez!$C$9*LN(Z1851))</f>
        <v>0.76192892444538429</v>
      </c>
      <c r="AB1851" s="3">
        <f>Ferez!$D$8+Ferez!$D$9*Z1851+Ferez!$D$10*AA1851</f>
        <v>0.44358992792884833</v>
      </c>
      <c r="AC1851" s="3">
        <f t="shared" si="261"/>
        <v>2.2276588393226868</v>
      </c>
      <c r="AD1851" s="3">
        <f>AC1851*Ferez!$D$19</f>
        <v>1.1138294196613434</v>
      </c>
      <c r="AE1851" s="3">
        <f>(AD1851/1000)*(10000/Ferez!$D$21)</f>
        <v>2.7845735491533585E-2</v>
      </c>
      <c r="AF1851" s="3">
        <f t="shared" si="262"/>
        <v>1.4657299148773024</v>
      </c>
      <c r="AG1851" s="3">
        <f>AF1851*Ferez!$D$19</f>
        <v>0.73286495743865121</v>
      </c>
      <c r="AH1851" s="3">
        <f>(AG1851/1000)*(10000/Ferez!$D$21)</f>
        <v>1.8321623935966279E-2</v>
      </c>
      <c r="AI1851" s="3">
        <f>AE1851*Ferez!$D$20</f>
        <v>0.10210103013562313</v>
      </c>
    </row>
    <row r="1852" spans="1:35" x14ac:dyDescent="0.25">
      <c r="A1852" s="4">
        <v>276</v>
      </c>
      <c r="B1852" s="19" t="s">
        <v>3521</v>
      </c>
      <c r="C1852" s="104">
        <v>7</v>
      </c>
      <c r="D1852" s="20" t="s">
        <v>596</v>
      </c>
      <c r="E1852" s="100">
        <v>42719</v>
      </c>
      <c r="F1852" s="100">
        <v>44127</v>
      </c>
      <c r="G1852" s="105">
        <v>3.9</v>
      </c>
      <c r="H1852" s="20" t="s">
        <v>622</v>
      </c>
      <c r="I1852" s="20" t="s">
        <v>625</v>
      </c>
      <c r="J1852" s="13">
        <v>3132</v>
      </c>
      <c r="K1852" t="s">
        <v>173</v>
      </c>
      <c r="L1852" t="s">
        <v>172</v>
      </c>
      <c r="M1852" s="20" t="str">
        <f t="shared" si="256"/>
        <v>S</v>
      </c>
      <c r="N1852" s="3">
        <v>3.7</v>
      </c>
      <c r="O1852" s="23">
        <f t="shared" si="257"/>
        <v>2.63</v>
      </c>
      <c r="P1852" s="3">
        <v>7.7</v>
      </c>
      <c r="Q1852" s="3">
        <f>VLOOKUP(J1852,Aux_H_adj!$X$2:$Y$922,2,FALSE)</f>
        <v>6.6</v>
      </c>
      <c r="R1852" s="3">
        <f>VLOOKUP(J1852,Aux_H_adj!$X$2:$Z$922,3,FALSE)</f>
        <v>10</v>
      </c>
      <c r="S1852" s="3">
        <f t="shared" si="254"/>
        <v>2.4509861236151882</v>
      </c>
      <c r="T1852" s="3">
        <v>28</v>
      </c>
      <c r="U1852" s="23">
        <f t="shared" si="258"/>
        <v>9.39</v>
      </c>
      <c r="V1852" s="3">
        <f t="shared" si="255"/>
        <v>2.9889298312657946</v>
      </c>
      <c r="W1852" s="27">
        <f t="shared" si="259"/>
        <v>5.0000000000000001E-4</v>
      </c>
      <c r="X1852" s="27">
        <f t="shared" si="260"/>
        <v>6.9999999999999999E-4</v>
      </c>
      <c r="Y1852" s="3">
        <f>VLOOKUP(K1852,SSP!$B$2:$D$113,3,FALSE)</f>
        <v>0.47999999999999932</v>
      </c>
      <c r="Z1852" s="3">
        <f>EXP(Ferez!$B$8+Ferez!$B$9*LN(X1852)+Ferez!$B$10*LN(O1852)+Ferez!$B$11*LN(Y1852))</f>
        <v>0.52391523830280773</v>
      </c>
      <c r="AA1852" s="3">
        <f>EXP(Ferez!$C$8+Ferez!$C$9*LN(Z1852))</f>
        <v>0.46404292078712123</v>
      </c>
      <c r="AB1852" s="3">
        <f>Ferez!$D$8+Ferez!$D$9*Z1852+Ferez!$D$10*AA1852</f>
        <v>0.40798703283336279</v>
      </c>
      <c r="AC1852" s="3">
        <f t="shared" si="261"/>
        <v>1.3959451919232917</v>
      </c>
      <c r="AD1852" s="3">
        <f>AC1852*Ferez!$D$19</f>
        <v>0.69797259596164585</v>
      </c>
      <c r="AE1852" s="3">
        <f>(AD1852/1000)*(10000/Ferez!$D$21)</f>
        <v>1.7449314899041148E-2</v>
      </c>
      <c r="AF1852" s="3">
        <f t="shared" si="262"/>
        <v>0.93190227113617052</v>
      </c>
      <c r="AG1852" s="3">
        <f>AF1852*Ferez!$D$19</f>
        <v>0.46595113556808526</v>
      </c>
      <c r="AH1852" s="3">
        <f>(AG1852/1000)*(10000/Ferez!$D$21)</f>
        <v>1.1648778389202133E-2</v>
      </c>
      <c r="AI1852" s="3">
        <f>AE1852*Ferez!$D$20</f>
        <v>6.3980821296484205E-2</v>
      </c>
    </row>
    <row r="1853" spans="1:35" x14ac:dyDescent="0.25">
      <c r="A1853" s="4">
        <v>277</v>
      </c>
      <c r="B1853" s="19" t="s">
        <v>3521</v>
      </c>
      <c r="C1853" s="104">
        <v>7</v>
      </c>
      <c r="D1853" s="20" t="s">
        <v>596</v>
      </c>
      <c r="E1853" s="100">
        <v>42719</v>
      </c>
      <c r="F1853" s="100">
        <v>44127</v>
      </c>
      <c r="G1853" s="105">
        <v>3.9</v>
      </c>
      <c r="H1853" s="20" t="s">
        <v>622</v>
      </c>
      <c r="I1853" s="20" t="s">
        <v>626</v>
      </c>
      <c r="J1853" s="13">
        <v>3132</v>
      </c>
      <c r="K1853" t="s">
        <v>173</v>
      </c>
      <c r="L1853" t="s">
        <v>172</v>
      </c>
      <c r="M1853" s="20" t="str">
        <f t="shared" si="256"/>
        <v>S</v>
      </c>
      <c r="N1853" s="3">
        <v>3.7</v>
      </c>
      <c r="O1853" s="23">
        <f t="shared" si="257"/>
        <v>2.15</v>
      </c>
      <c r="P1853" s="3">
        <v>6.6</v>
      </c>
      <c r="Q1853" s="3">
        <f>VLOOKUP(J1853,Aux_H_adj!$X$2:$Y$922,2,FALSE)</f>
        <v>6.6</v>
      </c>
      <c r="R1853" s="3">
        <f>VLOOKUP(J1853,Aux_H_adj!$X$2:$Z$922,3,FALSE)</f>
        <v>10</v>
      </c>
      <c r="S1853" s="3">
        <f t="shared" si="254"/>
        <v>2.1008452488130183</v>
      </c>
      <c r="T1853" s="3">
        <v>28</v>
      </c>
      <c r="U1853" s="23">
        <f t="shared" si="258"/>
        <v>8.0500000000000007</v>
      </c>
      <c r="V1853" s="3">
        <f t="shared" si="255"/>
        <v>2.5623945837795152</v>
      </c>
      <c r="W1853" s="27">
        <f t="shared" si="259"/>
        <v>2.9999999999999997E-4</v>
      </c>
      <c r="X1853" s="27">
        <f t="shared" si="260"/>
        <v>5.0000000000000001E-4</v>
      </c>
      <c r="Y1853" s="3">
        <f>VLOOKUP(K1853,SSP!$B$2:$D$113,3,FALSE)</f>
        <v>0.47999999999999932</v>
      </c>
      <c r="Z1853" s="3">
        <f>EXP(Ferez!$B$8+Ferez!$B$9*LN(X1853)+Ferez!$B$10*LN(O1853)+Ferez!$B$11*LN(Y1853))</f>
        <v>0.31407513621283728</v>
      </c>
      <c r="AA1853" s="3">
        <f>EXP(Ferez!$C$8+Ferez!$C$9*LN(Z1853))</f>
        <v>0.31744758914608517</v>
      </c>
      <c r="AB1853" s="3">
        <f>Ferez!$D$8+Ferez!$D$9*Z1853+Ferez!$D$10*AA1853</f>
        <v>0.39481405136936565</v>
      </c>
      <c r="AC1853" s="3">
        <f t="shared" si="261"/>
        <v>1.026336776728288</v>
      </c>
      <c r="AD1853" s="3">
        <f>AC1853*Ferez!$D$19</f>
        <v>0.51316838836414402</v>
      </c>
      <c r="AE1853" s="3">
        <f>(AD1853/1000)*(10000/Ferez!$D$21)</f>
        <v>1.2829209709103602E-2</v>
      </c>
      <c r="AF1853" s="3">
        <f t="shared" si="262"/>
        <v>0.70888918758220298</v>
      </c>
      <c r="AG1853" s="3">
        <f>AF1853*Ferez!$D$19</f>
        <v>0.35444459379110149</v>
      </c>
      <c r="AH1853" s="3">
        <f>(AG1853/1000)*(10000/Ferez!$D$21)</f>
        <v>8.8611148447775376E-3</v>
      </c>
      <c r="AI1853" s="3">
        <f>AE1853*Ferez!$D$20</f>
        <v>4.7040435600046539E-2</v>
      </c>
    </row>
    <row r="1854" spans="1:35" x14ac:dyDescent="0.25">
      <c r="A1854" s="4">
        <v>278</v>
      </c>
      <c r="B1854" s="19" t="s">
        <v>3521</v>
      </c>
      <c r="C1854" s="104">
        <v>7</v>
      </c>
      <c r="D1854" s="20" t="s">
        <v>596</v>
      </c>
      <c r="E1854" s="100">
        <v>42719</v>
      </c>
      <c r="F1854" s="100">
        <v>44127</v>
      </c>
      <c r="G1854" s="105">
        <v>3.9</v>
      </c>
      <c r="H1854" s="20" t="s">
        <v>627</v>
      </c>
      <c r="I1854" s="20" t="s">
        <v>628</v>
      </c>
      <c r="J1854" s="13">
        <v>3133</v>
      </c>
      <c r="K1854" t="s">
        <v>197</v>
      </c>
      <c r="L1854" t="s">
        <v>67</v>
      </c>
      <c r="M1854" s="20" t="str">
        <f t="shared" si="256"/>
        <v>N</v>
      </c>
      <c r="N1854" s="3">
        <v>7.8</v>
      </c>
      <c r="O1854" s="23">
        <f t="shared" si="257"/>
        <v>7.8</v>
      </c>
      <c r="P1854" s="3">
        <v>24.3</v>
      </c>
      <c r="Q1854" s="3">
        <f>VLOOKUP(J1854,Aux_H_adj!$X$2:$Y$922,2,FALSE)</f>
        <v>24.3</v>
      </c>
      <c r="R1854" s="3">
        <f>VLOOKUP(J1854,Aux_H_adj!$X$2:$Z$922,3,FALSE)</f>
        <v>24.3</v>
      </c>
      <c r="S1854" s="3">
        <f t="shared" si="254"/>
        <v>7.7349302342661135</v>
      </c>
      <c r="T1854" s="3">
        <v>32.6</v>
      </c>
      <c r="U1854" s="23">
        <f t="shared" si="258"/>
        <v>32.6</v>
      </c>
      <c r="V1854" s="3">
        <f t="shared" si="255"/>
        <v>10.376902289591577</v>
      </c>
      <c r="W1854" s="27">
        <f t="shared" si="259"/>
        <v>4.7000000000000002E-3</v>
      </c>
      <c r="X1854" s="27">
        <f t="shared" si="260"/>
        <v>8.5000000000000006E-3</v>
      </c>
      <c r="Y1854" s="3">
        <f>VLOOKUP(K1854,SSP!$B$2:$D$113,3,FALSE)</f>
        <v>0.41000000000000009</v>
      </c>
      <c r="Z1854" s="3">
        <f>EXP(Ferez!$B$8+Ferez!$B$9*LN(X1854)+Ferez!$B$10*LN(O1854)+Ferez!$B$11*LN(Y1854))</f>
        <v>13.422973508802306</v>
      </c>
      <c r="AA1854" s="3">
        <f>EXP(Ferez!$C$8+Ferez!$C$9*LN(Z1854))</f>
        <v>5.1485859774110478</v>
      </c>
      <c r="AB1854" s="3">
        <f>Ferez!$D$8+Ferez!$D$9*Z1854+Ferez!$D$10*AA1854</f>
        <v>1.590798888345391</v>
      </c>
      <c r="AC1854" s="3">
        <f t="shared" si="261"/>
        <v>20.162358374558742</v>
      </c>
      <c r="AD1854" s="3">
        <f>AC1854*Ferez!$D$19</f>
        <v>10.081179187279371</v>
      </c>
      <c r="AE1854" s="3">
        <f>(AD1854/1000)*(10000/Ferez!$D$21)</f>
        <v>0.2520294796819843</v>
      </c>
      <c r="AF1854" s="3">
        <f t="shared" si="262"/>
        <v>15.013772397147697</v>
      </c>
      <c r="AG1854" s="3">
        <f>AF1854*Ferez!$D$19</f>
        <v>7.5068861985738486</v>
      </c>
      <c r="AH1854" s="3">
        <f>(AG1854/1000)*(10000/Ferez!$D$21)</f>
        <v>0.18767215496434619</v>
      </c>
      <c r="AI1854" s="3">
        <f>AE1854*Ferez!$D$20</f>
        <v>0.92410809216727574</v>
      </c>
    </row>
    <row r="1855" spans="1:35" x14ac:dyDescent="0.25">
      <c r="A1855" s="4">
        <v>279</v>
      </c>
      <c r="B1855" s="19" t="s">
        <v>3521</v>
      </c>
      <c r="C1855" s="104">
        <v>7</v>
      </c>
      <c r="D1855" s="20" t="s">
        <v>596</v>
      </c>
      <c r="E1855" s="100">
        <v>42719</v>
      </c>
      <c r="F1855" s="100">
        <v>44127</v>
      </c>
      <c r="G1855" s="105">
        <v>3.9</v>
      </c>
      <c r="H1855" s="20" t="s">
        <v>629</v>
      </c>
      <c r="I1855" s="20" t="s">
        <v>630</v>
      </c>
      <c r="J1855" s="13">
        <v>3134</v>
      </c>
      <c r="K1855" t="s">
        <v>199</v>
      </c>
      <c r="L1855" t="s">
        <v>198</v>
      </c>
      <c r="M1855" s="20" t="str">
        <f t="shared" si="256"/>
        <v>S</v>
      </c>
      <c r="N1855" s="3">
        <v>2.5</v>
      </c>
      <c r="O1855" s="23">
        <f t="shared" si="257"/>
        <v>2.5</v>
      </c>
      <c r="P1855" s="3">
        <v>8.1999999999999993</v>
      </c>
      <c r="Q1855" s="3">
        <f>VLOOKUP(J1855,Aux_H_adj!$X$2:$Y$922,2,FALSE)</f>
        <v>6</v>
      </c>
      <c r="R1855" s="3">
        <f>VLOOKUP(J1855,Aux_H_adj!$X$2:$Z$922,3,FALSE)</f>
        <v>8.1999999999999993</v>
      </c>
      <c r="S1855" s="3">
        <f t="shared" si="254"/>
        <v>2.6101410667070835</v>
      </c>
      <c r="T1855" s="3">
        <v>11.5</v>
      </c>
      <c r="U1855" s="23">
        <f t="shared" si="258"/>
        <v>10</v>
      </c>
      <c r="V1855" s="3">
        <f t="shared" si="255"/>
        <v>3.183098861837907</v>
      </c>
      <c r="W1855" s="27">
        <f t="shared" si="259"/>
        <v>5.0000000000000001E-4</v>
      </c>
      <c r="X1855" s="27">
        <f t="shared" si="260"/>
        <v>8.0000000000000004E-4</v>
      </c>
      <c r="Y1855" s="3">
        <f>VLOOKUP(K1855,SSP!$B$2:$D$113,3,FALSE)</f>
        <v>0.49</v>
      </c>
      <c r="Z1855" s="3">
        <f>EXP(Ferez!$B$8+Ferez!$B$9*LN(X1855)+Ferez!$B$10*LN(O1855)+Ferez!$B$11*LN(Y1855))</f>
        <v>0.57815754420991028</v>
      </c>
      <c r="AA1855" s="3">
        <f>EXP(Ferez!$C$8+Ferez!$C$9*LN(Z1855))</f>
        <v>0.49923320315620073</v>
      </c>
      <c r="AB1855" s="3">
        <f>Ferez!$D$8+Ferez!$D$9*Z1855+Ferez!$D$10*AA1855</f>
        <v>0.4116252727371334</v>
      </c>
      <c r="AC1855" s="3">
        <f t="shared" si="261"/>
        <v>1.4890160201032445</v>
      </c>
      <c r="AD1855" s="3">
        <f>AC1855*Ferez!$D$19</f>
        <v>0.74450801005162226</v>
      </c>
      <c r="AE1855" s="3">
        <f>(AD1855/1000)*(10000/Ferez!$D$21)</f>
        <v>1.8612700251290557E-2</v>
      </c>
      <c r="AF1855" s="3">
        <f t="shared" si="262"/>
        <v>0.98978281694704373</v>
      </c>
      <c r="AG1855" s="3">
        <f>AF1855*Ferez!$D$19</f>
        <v>0.49489140847352187</v>
      </c>
      <c r="AH1855" s="3">
        <f>(AG1855/1000)*(10000/Ferez!$D$21)</f>
        <v>1.2372285211838046E-2</v>
      </c>
      <c r="AI1855" s="3">
        <f>AE1855*Ferez!$D$20</f>
        <v>6.8246567588065368E-2</v>
      </c>
    </row>
    <row r="1856" spans="1:35" x14ac:dyDescent="0.25">
      <c r="A1856" s="4">
        <v>280</v>
      </c>
      <c r="B1856" s="19" t="s">
        <v>3521</v>
      </c>
      <c r="C1856" s="104">
        <v>7</v>
      </c>
      <c r="D1856" s="20" t="s">
        <v>596</v>
      </c>
      <c r="E1856" s="100">
        <v>42719</v>
      </c>
      <c r="F1856" s="100">
        <v>44127</v>
      </c>
      <c r="G1856" s="105">
        <v>3.9</v>
      </c>
      <c r="H1856" s="20" t="s">
        <v>629</v>
      </c>
      <c r="I1856" s="20" t="s">
        <v>631</v>
      </c>
      <c r="J1856" s="13">
        <v>3134</v>
      </c>
      <c r="K1856" t="s">
        <v>199</v>
      </c>
      <c r="L1856" t="s">
        <v>198</v>
      </c>
      <c r="M1856" s="20" t="str">
        <f t="shared" si="256"/>
        <v>S</v>
      </c>
      <c r="N1856" s="3">
        <v>2.5</v>
      </c>
      <c r="O1856" s="23">
        <f t="shared" si="257"/>
        <v>1.85</v>
      </c>
      <c r="P1856" s="3">
        <v>6</v>
      </c>
      <c r="Q1856" s="3">
        <f>VLOOKUP(J1856,Aux_H_adj!$X$2:$Y$922,2,FALSE)</f>
        <v>6</v>
      </c>
      <c r="R1856" s="3">
        <f>VLOOKUP(J1856,Aux_H_adj!$X$2:$Z$922,3,FALSE)</f>
        <v>8.1999999999999993</v>
      </c>
      <c r="S1856" s="3">
        <f t="shared" si="254"/>
        <v>1.909859317102744</v>
      </c>
      <c r="T1856" s="3">
        <v>7.6</v>
      </c>
      <c r="U1856" s="23">
        <f t="shared" si="258"/>
        <v>7.31</v>
      </c>
      <c r="V1856" s="3">
        <f t="shared" si="255"/>
        <v>2.3268452680035097</v>
      </c>
      <c r="W1856" s="27">
        <f t="shared" si="259"/>
        <v>2.9999999999999997E-4</v>
      </c>
      <c r="X1856" s="27">
        <f t="shared" si="260"/>
        <v>4.0000000000000002E-4</v>
      </c>
      <c r="Y1856" s="3">
        <f>VLOOKUP(K1856,SSP!$B$2:$D$113,3,FALSE)</f>
        <v>0.49</v>
      </c>
      <c r="Z1856" s="3">
        <f>EXP(Ferez!$B$8+Ferez!$B$9*LN(X1856)+Ferez!$B$10*LN(O1856)+Ferez!$B$11*LN(Y1856))</f>
        <v>0.22483355862381066</v>
      </c>
      <c r="AA1856" s="3">
        <f>EXP(Ferez!$C$8+Ferez!$C$9*LN(Z1856))</f>
        <v>0.24771850536148177</v>
      </c>
      <c r="AB1856" s="3">
        <f>Ferez!$D$8+Ferez!$D$9*Z1856+Ferez!$D$10*AA1856</f>
        <v>0.38984848651404796</v>
      </c>
      <c r="AC1856" s="3">
        <f t="shared" si="261"/>
        <v>0.86240055049934039</v>
      </c>
      <c r="AD1856" s="3">
        <f>AC1856*Ferez!$D$19</f>
        <v>0.4312002752496702</v>
      </c>
      <c r="AE1856" s="3">
        <f>(AD1856/1000)*(10000/Ferez!$D$21)</f>
        <v>1.0780006881241755E-2</v>
      </c>
      <c r="AF1856" s="3">
        <f t="shared" si="262"/>
        <v>0.61468204513785862</v>
      </c>
      <c r="AG1856" s="3">
        <f>AF1856*Ferez!$D$19</f>
        <v>0.30734102256892931</v>
      </c>
      <c r="AH1856" s="3">
        <f>(AG1856/1000)*(10000/Ferez!$D$21)</f>
        <v>7.6835255642232324E-3</v>
      </c>
      <c r="AI1856" s="3">
        <f>AE1856*Ferez!$D$20</f>
        <v>3.9526691897886435E-2</v>
      </c>
    </row>
    <row r="1857" spans="1:35" x14ac:dyDescent="0.25">
      <c r="A1857" s="4">
        <v>281</v>
      </c>
      <c r="B1857" s="19" t="s">
        <v>3521</v>
      </c>
      <c r="C1857" s="104">
        <v>7</v>
      </c>
      <c r="D1857" s="20" t="s">
        <v>596</v>
      </c>
      <c r="E1857" s="100">
        <v>42719</v>
      </c>
      <c r="F1857" s="100">
        <v>44127</v>
      </c>
      <c r="G1857" s="105">
        <v>3.9</v>
      </c>
      <c r="H1857" s="20" t="s">
        <v>632</v>
      </c>
      <c r="I1857" s="20" t="s">
        <v>633</v>
      </c>
      <c r="J1857" s="13">
        <v>3135</v>
      </c>
      <c r="K1857" t="s">
        <v>197</v>
      </c>
      <c r="L1857" t="s">
        <v>67</v>
      </c>
      <c r="M1857" s="20" t="str">
        <f t="shared" si="256"/>
        <v>N</v>
      </c>
      <c r="N1857" s="3">
        <v>9</v>
      </c>
      <c r="O1857" s="23">
        <f t="shared" si="257"/>
        <v>9</v>
      </c>
      <c r="P1857" s="3">
        <v>39.1</v>
      </c>
      <c r="Q1857" s="3">
        <f>VLOOKUP(J1857,Aux_H_adj!$X$2:$Y$922,2,FALSE)</f>
        <v>39.1</v>
      </c>
      <c r="R1857" s="3">
        <f>VLOOKUP(J1857,Aux_H_adj!$X$2:$Z$922,3,FALSE)</f>
        <v>39.1</v>
      </c>
      <c r="S1857" s="3">
        <f t="shared" si="254"/>
        <v>12.445916549786217</v>
      </c>
      <c r="T1857" s="3">
        <v>54</v>
      </c>
      <c r="U1857" s="23">
        <f t="shared" si="258"/>
        <v>54</v>
      </c>
      <c r="V1857" s="3">
        <f t="shared" si="255"/>
        <v>17.188733853924695</v>
      </c>
      <c r="W1857" s="27">
        <f t="shared" si="259"/>
        <v>1.2200000000000001E-2</v>
      </c>
      <c r="X1857" s="27">
        <f t="shared" si="260"/>
        <v>2.3199999999999998E-2</v>
      </c>
      <c r="Y1857" s="3">
        <f>VLOOKUP(K1857,SSP!$B$2:$D$113,3,FALSE)</f>
        <v>0.41000000000000009</v>
      </c>
      <c r="Z1857" s="3">
        <f>EXP(Ferez!$B$8+Ferez!$B$9*LN(X1857)+Ferez!$B$10*LN(O1857)+Ferez!$B$11*LN(Y1857))</f>
        <v>39.779670158326809</v>
      </c>
      <c r="AA1857" s="3">
        <f>EXP(Ferez!$C$8+Ferez!$C$9*LN(Z1857))</f>
        <v>11.528124261887104</v>
      </c>
      <c r="AB1857" s="3">
        <f>Ferez!$D$8+Ferez!$D$9*Z1857+Ferez!$D$10*AA1857</f>
        <v>4.2828923523158746</v>
      </c>
      <c r="AC1857" s="3">
        <f t="shared" si="261"/>
        <v>55.590686772529786</v>
      </c>
      <c r="AD1857" s="3">
        <f>AC1857*Ferez!$D$19</f>
        <v>27.795343386264893</v>
      </c>
      <c r="AE1857" s="3">
        <f>(AD1857/1000)*(10000/Ferez!$D$21)</f>
        <v>0.69488358465662226</v>
      </c>
      <c r="AF1857" s="3">
        <f t="shared" si="262"/>
        <v>44.062562510642685</v>
      </c>
      <c r="AG1857" s="3">
        <f>AF1857*Ferez!$D$19</f>
        <v>22.031281255321343</v>
      </c>
      <c r="AH1857" s="3">
        <f>(AG1857/1000)*(10000/Ferez!$D$21)</f>
        <v>0.55078203138303361</v>
      </c>
      <c r="AI1857" s="3">
        <f>AE1857*Ferez!$D$20</f>
        <v>2.5479064770742816</v>
      </c>
    </row>
    <row r="1858" spans="1:35" x14ac:dyDescent="0.25">
      <c r="A1858" s="4">
        <v>282</v>
      </c>
      <c r="B1858" s="19" t="s">
        <v>3521</v>
      </c>
      <c r="C1858" s="104">
        <v>7</v>
      </c>
      <c r="D1858" s="20" t="s">
        <v>596</v>
      </c>
      <c r="E1858" s="100">
        <v>42719</v>
      </c>
      <c r="F1858" s="100">
        <v>44127</v>
      </c>
      <c r="G1858" s="105">
        <v>3.9</v>
      </c>
      <c r="H1858" s="20" t="s">
        <v>634</v>
      </c>
      <c r="I1858" s="20" t="s">
        <v>635</v>
      </c>
      <c r="J1858" s="13">
        <v>3136</v>
      </c>
      <c r="K1858" t="s">
        <v>199</v>
      </c>
      <c r="L1858" t="s">
        <v>198</v>
      </c>
      <c r="M1858" s="20" t="str">
        <f t="shared" si="256"/>
        <v>S</v>
      </c>
      <c r="N1858" s="3">
        <v>3.5</v>
      </c>
      <c r="O1858" s="23">
        <f t="shared" si="257"/>
        <v>2.78</v>
      </c>
      <c r="P1858" s="3">
        <v>8.1</v>
      </c>
      <c r="Q1858" s="3">
        <f>VLOOKUP(J1858,Aux_H_adj!$X$2:$Y$922,2,FALSE)</f>
        <v>6.8</v>
      </c>
      <c r="R1858" s="3">
        <f>VLOOKUP(J1858,Aux_H_adj!$X$2:$Z$922,3,FALSE)</f>
        <v>8.1999999999999993</v>
      </c>
      <c r="S1858" s="3">
        <f t="shared" ref="S1858:S1921" si="263">P1858/PI()</f>
        <v>2.5783100780887045</v>
      </c>
      <c r="T1858" s="3">
        <v>9.6</v>
      </c>
      <c r="U1858" s="23">
        <f t="shared" si="258"/>
        <v>9.8699999999999992</v>
      </c>
      <c r="V1858" s="3">
        <f t="shared" ref="V1858:V1921" si="264">U1858/PI()</f>
        <v>3.1417185766340139</v>
      </c>
      <c r="W1858" s="27">
        <f t="shared" si="259"/>
        <v>5.0000000000000001E-4</v>
      </c>
      <c r="X1858" s="27">
        <f t="shared" si="260"/>
        <v>8.0000000000000004E-4</v>
      </c>
      <c r="Y1858" s="3">
        <f>VLOOKUP(K1858,SSP!$B$2:$D$113,3,FALSE)</f>
        <v>0.49</v>
      </c>
      <c r="Z1858" s="3">
        <f>EXP(Ferez!$B$8+Ferez!$B$9*LN(X1858)+Ferez!$B$10*LN(O1858)+Ferez!$B$11*LN(Y1858))</f>
        <v>0.64028682681338955</v>
      </c>
      <c r="AA1858" s="3">
        <f>EXP(Ferez!$C$8+Ferez!$C$9*LN(Z1858))</f>
        <v>0.53851001228833184</v>
      </c>
      <c r="AB1858" s="3">
        <f>Ferez!$D$8+Ferez!$D$9*Z1858+Ferez!$D$10*AA1858</f>
        <v>0.41588134930681508</v>
      </c>
      <c r="AC1858" s="3">
        <f t="shared" si="261"/>
        <v>1.5946781884085364</v>
      </c>
      <c r="AD1858" s="3">
        <f>AC1858*Ferez!$D$19</f>
        <v>0.79733909420426818</v>
      </c>
      <c r="AE1858" s="3">
        <f>(AD1858/1000)*(10000/Ferez!$D$21)</f>
        <v>1.9933477355106706E-2</v>
      </c>
      <c r="AF1858" s="3">
        <f t="shared" si="262"/>
        <v>1.0561681761202046</v>
      </c>
      <c r="AG1858" s="3">
        <f>AF1858*Ferez!$D$19</f>
        <v>0.52808408806010232</v>
      </c>
      <c r="AH1858" s="3">
        <f>(AG1858/1000)*(10000/Ferez!$D$21)</f>
        <v>1.3202102201502558E-2</v>
      </c>
      <c r="AI1858" s="3">
        <f>AE1858*Ferez!$D$20</f>
        <v>7.3089416968724591E-2</v>
      </c>
    </row>
    <row r="1859" spans="1:35" x14ac:dyDescent="0.25">
      <c r="A1859" s="4">
        <v>283</v>
      </c>
      <c r="B1859" s="19" t="s">
        <v>3521</v>
      </c>
      <c r="C1859" s="104">
        <v>7</v>
      </c>
      <c r="D1859" s="20" t="s">
        <v>596</v>
      </c>
      <c r="E1859" s="100">
        <v>42719</v>
      </c>
      <c r="F1859" s="100">
        <v>44127</v>
      </c>
      <c r="G1859" s="105">
        <v>3.9</v>
      </c>
      <c r="H1859" s="20" t="s">
        <v>634</v>
      </c>
      <c r="I1859" s="20" t="s">
        <v>636</v>
      </c>
      <c r="J1859" s="13">
        <v>3136</v>
      </c>
      <c r="K1859" t="s">
        <v>199</v>
      </c>
      <c r="L1859" t="s">
        <v>198</v>
      </c>
      <c r="M1859" s="20" t="str">
        <f t="shared" ref="M1859:M1922" si="265">IF(J1860=J1859,"S",IF(J1858=J1859,"S","N"))</f>
        <v>S</v>
      </c>
      <c r="N1859" s="3">
        <v>3.5</v>
      </c>
      <c r="O1859" s="23">
        <f t="shared" ref="O1859:O1922" si="266">IF(M1859="N",N1859,IF(P1859=R1859,N1859,IF(ROUND(3.1139*LN(P1859)-3.7295,2)&gt;=N1859,N1859,ROUND(3.1139*LN(P1859)-3.7295,2))))</f>
        <v>2.2400000000000002</v>
      </c>
      <c r="P1859" s="3">
        <v>6.8</v>
      </c>
      <c r="Q1859" s="3">
        <f>VLOOKUP(J1859,Aux_H_adj!$X$2:$Y$922,2,FALSE)</f>
        <v>6.8</v>
      </c>
      <c r="R1859" s="3">
        <f>VLOOKUP(J1859,Aux_H_adj!$X$2:$Z$922,3,FALSE)</f>
        <v>8.1999999999999993</v>
      </c>
      <c r="S1859" s="3">
        <f t="shared" si="263"/>
        <v>2.1645072260497766</v>
      </c>
      <c r="T1859" s="3">
        <v>9.6</v>
      </c>
      <c r="U1859" s="23">
        <f t="shared" ref="U1859:U1922" si="267">IF(M1859="N",T1859,ROUND(1.2191*P1859,2))</f>
        <v>8.2899999999999991</v>
      </c>
      <c r="V1859" s="3">
        <f t="shared" si="264"/>
        <v>2.6387889564636247</v>
      </c>
      <c r="W1859" s="27">
        <f t="shared" ref="W1859:W1922" si="268">ROUND(PI()*((S1859/100)/2)^2,4)</f>
        <v>4.0000000000000002E-4</v>
      </c>
      <c r="X1859" s="27">
        <f t="shared" ref="X1859:X1922" si="269">ROUND(PI()*((V1859/100)/2)^2,4)</f>
        <v>5.0000000000000001E-4</v>
      </c>
      <c r="Y1859" s="3">
        <f>VLOOKUP(K1859,SSP!$B$2:$D$113,3,FALSE)</f>
        <v>0.49</v>
      </c>
      <c r="Z1859" s="3">
        <f>EXP(Ferez!$B$8+Ferez!$B$9*LN(X1859)+Ferez!$B$10*LN(O1859)+Ferez!$B$11*LN(Y1859))</f>
        <v>0.33366499169196612</v>
      </c>
      <c r="AA1859" s="3">
        <f>EXP(Ferez!$C$8+Ferez!$C$9*LN(Z1859))</f>
        <v>0.33202351469188102</v>
      </c>
      <c r="AB1859" s="3">
        <f>Ferez!$D$8+Ferez!$D$9*Z1859+Ferez!$D$10*AA1859</f>
        <v>0.39596706319129477</v>
      </c>
      <c r="AC1859" s="3">
        <f t="shared" ref="AC1859:AC1922" si="270">Z1859+AA1859+AB1859</f>
        <v>1.061655569575142</v>
      </c>
      <c r="AD1859" s="3">
        <f>AC1859*Ferez!$D$19</f>
        <v>0.53082778478757098</v>
      </c>
      <c r="AE1859" s="3">
        <f>(AD1859/1000)*(10000/Ferez!$D$21)</f>
        <v>1.3270694619689273E-2</v>
      </c>
      <c r="AF1859" s="3">
        <f t="shared" ref="AF1859:AF1922" si="271">Z1859+AB1859</f>
        <v>0.72963205488326088</v>
      </c>
      <c r="AG1859" s="3">
        <f>AF1859*Ferez!$D$19</f>
        <v>0.36481602744163044</v>
      </c>
      <c r="AH1859" s="3">
        <f>(AG1859/1000)*(10000/Ferez!$D$21)</f>
        <v>9.1204006860407614E-3</v>
      </c>
      <c r="AI1859" s="3">
        <f>AE1859*Ferez!$D$20</f>
        <v>4.8659213605527336E-2</v>
      </c>
    </row>
    <row r="1860" spans="1:35" x14ac:dyDescent="0.25">
      <c r="A1860" s="4">
        <v>284</v>
      </c>
      <c r="B1860" s="19" t="s">
        <v>3521</v>
      </c>
      <c r="C1860" s="104">
        <v>7</v>
      </c>
      <c r="D1860" s="20" t="s">
        <v>596</v>
      </c>
      <c r="E1860" s="100">
        <v>42719</v>
      </c>
      <c r="F1860" s="100">
        <v>44127</v>
      </c>
      <c r="G1860" s="105">
        <v>3.9</v>
      </c>
      <c r="H1860" s="20" t="s">
        <v>634</v>
      </c>
      <c r="I1860" s="20" t="s">
        <v>637</v>
      </c>
      <c r="J1860" s="13">
        <v>3136</v>
      </c>
      <c r="K1860" t="s">
        <v>199</v>
      </c>
      <c r="L1860" t="s">
        <v>198</v>
      </c>
      <c r="M1860" s="20" t="str">
        <f t="shared" si="265"/>
        <v>S</v>
      </c>
      <c r="N1860" s="3">
        <v>3.5</v>
      </c>
      <c r="O1860" s="23">
        <f t="shared" si="266"/>
        <v>3.5</v>
      </c>
      <c r="P1860" s="3">
        <v>8.1999999999999993</v>
      </c>
      <c r="Q1860" s="3">
        <f>VLOOKUP(J1860,Aux_H_adj!$X$2:$Y$922,2,FALSE)</f>
        <v>6.8</v>
      </c>
      <c r="R1860" s="3">
        <f>VLOOKUP(J1860,Aux_H_adj!$X$2:$Z$922,3,FALSE)</f>
        <v>8.1999999999999993</v>
      </c>
      <c r="S1860" s="3">
        <f t="shared" si="263"/>
        <v>2.6101410667070835</v>
      </c>
      <c r="T1860" s="3">
        <v>10</v>
      </c>
      <c r="U1860" s="23">
        <f t="shared" si="267"/>
        <v>10</v>
      </c>
      <c r="V1860" s="3">
        <f t="shared" si="264"/>
        <v>3.183098861837907</v>
      </c>
      <c r="W1860" s="27">
        <f t="shared" si="268"/>
        <v>5.0000000000000001E-4</v>
      </c>
      <c r="X1860" s="27">
        <f t="shared" si="269"/>
        <v>8.0000000000000004E-4</v>
      </c>
      <c r="Y1860" s="3">
        <f>VLOOKUP(K1860,SSP!$B$2:$D$113,3,FALSE)</f>
        <v>0.49</v>
      </c>
      <c r="Z1860" s="3">
        <f>EXP(Ferez!$B$8+Ferez!$B$9*LN(X1860)+Ferez!$B$10*LN(O1860)+Ferez!$B$11*LN(Y1860))</f>
        <v>0.79899473856049663</v>
      </c>
      <c r="AA1860" s="3">
        <f>EXP(Ferez!$C$8+Ferez!$C$9*LN(Z1860))</f>
        <v>0.63467085736639595</v>
      </c>
      <c r="AB1860" s="3">
        <f>Ferez!$D$8+Ferez!$D$9*Z1860+Ferez!$D$10*AA1860</f>
        <v>0.42711302146819602</v>
      </c>
      <c r="AC1860" s="3">
        <f t="shared" si="270"/>
        <v>1.8607786173950887</v>
      </c>
      <c r="AD1860" s="3">
        <f>AC1860*Ferez!$D$19</f>
        <v>0.93038930869754433</v>
      </c>
      <c r="AE1860" s="3">
        <f>(AD1860/1000)*(10000/Ferez!$D$21)</f>
        <v>2.3259732717438607E-2</v>
      </c>
      <c r="AF1860" s="3">
        <f t="shared" si="271"/>
        <v>1.2261077600286927</v>
      </c>
      <c r="AG1860" s="3">
        <f>AF1860*Ferez!$D$19</f>
        <v>0.61305388001434635</v>
      </c>
      <c r="AH1860" s="3">
        <f>(AG1860/1000)*(10000/Ferez!$D$21)</f>
        <v>1.5326347000358658E-2</v>
      </c>
      <c r="AI1860" s="3">
        <f>AE1860*Ferez!$D$20</f>
        <v>8.5285686630608218E-2</v>
      </c>
    </row>
    <row r="1861" spans="1:35" x14ac:dyDescent="0.25">
      <c r="A1861" s="4">
        <v>285</v>
      </c>
      <c r="B1861" s="19" t="s">
        <v>3521</v>
      </c>
      <c r="C1861" s="104">
        <v>7</v>
      </c>
      <c r="D1861" s="20" t="s">
        <v>596</v>
      </c>
      <c r="E1861" s="100">
        <v>42719</v>
      </c>
      <c r="F1861" s="100">
        <v>44127</v>
      </c>
      <c r="G1861" s="105">
        <v>3.9</v>
      </c>
      <c r="H1861" s="20" t="s">
        <v>634</v>
      </c>
      <c r="I1861" s="20" t="s">
        <v>638</v>
      </c>
      <c r="J1861" s="13">
        <v>3136</v>
      </c>
      <c r="K1861" t="s">
        <v>199</v>
      </c>
      <c r="L1861" t="s">
        <v>198</v>
      </c>
      <c r="M1861" s="20" t="str">
        <f t="shared" si="265"/>
        <v>S</v>
      </c>
      <c r="N1861" s="3">
        <v>3.5</v>
      </c>
      <c r="O1861" s="23">
        <f t="shared" si="266"/>
        <v>2.33</v>
      </c>
      <c r="P1861" s="3">
        <v>7</v>
      </c>
      <c r="Q1861" s="3">
        <f>VLOOKUP(J1861,Aux_H_adj!$X$2:$Y$922,2,FALSE)</f>
        <v>6.8</v>
      </c>
      <c r="R1861" s="3">
        <f>VLOOKUP(J1861,Aux_H_adj!$X$2:$Z$922,3,FALSE)</f>
        <v>8.1999999999999993</v>
      </c>
      <c r="S1861" s="3">
        <f t="shared" si="263"/>
        <v>2.228169203286535</v>
      </c>
      <c r="T1861" s="3">
        <v>11.4</v>
      </c>
      <c r="U1861" s="23">
        <f t="shared" si="267"/>
        <v>8.5299999999999994</v>
      </c>
      <c r="V1861" s="3">
        <f t="shared" si="264"/>
        <v>2.7151833291477345</v>
      </c>
      <c r="W1861" s="27">
        <f t="shared" si="268"/>
        <v>4.0000000000000002E-4</v>
      </c>
      <c r="X1861" s="27">
        <f t="shared" si="269"/>
        <v>5.9999999999999995E-4</v>
      </c>
      <c r="Y1861" s="3">
        <f>VLOOKUP(K1861,SSP!$B$2:$D$113,3,FALSE)</f>
        <v>0.49</v>
      </c>
      <c r="Z1861" s="3">
        <f>EXP(Ferez!$B$8+Ferez!$B$9*LN(X1861)+Ferez!$B$10*LN(O1861)+Ferez!$B$11*LN(Y1861))</f>
        <v>0.41170003553139239</v>
      </c>
      <c r="AA1861" s="3">
        <f>EXP(Ferez!$C$8+Ferez!$C$9*LN(Z1861))</f>
        <v>0.38805084970411119</v>
      </c>
      <c r="AB1861" s="3">
        <f>Ferez!$D$8+Ferez!$D$9*Z1861+Ferez!$D$10*AA1861</f>
        <v>0.40073547710922813</v>
      </c>
      <c r="AC1861" s="3">
        <f t="shared" si="270"/>
        <v>1.2004863623447317</v>
      </c>
      <c r="AD1861" s="3">
        <f>AC1861*Ferez!$D$19</f>
        <v>0.60024318117236586</v>
      </c>
      <c r="AE1861" s="3">
        <f>(AD1861/1000)*(10000/Ferez!$D$21)</f>
        <v>1.5006079529309145E-2</v>
      </c>
      <c r="AF1861" s="3">
        <f t="shared" si="271"/>
        <v>0.81243551264062053</v>
      </c>
      <c r="AG1861" s="3">
        <f>AF1861*Ferez!$D$19</f>
        <v>0.40621775632031026</v>
      </c>
      <c r="AH1861" s="3">
        <f>(AG1861/1000)*(10000/Ferez!$D$21)</f>
        <v>1.0155443908007756E-2</v>
      </c>
      <c r="AI1861" s="3">
        <f>AE1861*Ferez!$D$20</f>
        <v>5.5022291607466862E-2</v>
      </c>
    </row>
    <row r="1862" spans="1:35" x14ac:dyDescent="0.25">
      <c r="A1862" s="4">
        <v>286</v>
      </c>
      <c r="B1862" s="19" t="s">
        <v>3521</v>
      </c>
      <c r="C1862" s="104">
        <v>7</v>
      </c>
      <c r="D1862" s="20" t="s">
        <v>596</v>
      </c>
      <c r="E1862" s="100">
        <v>42719</v>
      </c>
      <c r="F1862" s="100">
        <v>44127</v>
      </c>
      <c r="G1862" s="105">
        <v>3.9</v>
      </c>
      <c r="H1862" s="20" t="s">
        <v>639</v>
      </c>
      <c r="I1862" s="20" t="s">
        <v>640</v>
      </c>
      <c r="J1862" s="13">
        <v>3137</v>
      </c>
      <c r="K1862" t="s">
        <v>200</v>
      </c>
      <c r="L1862" t="s">
        <v>226</v>
      </c>
      <c r="M1862" s="20" t="str">
        <f t="shared" si="265"/>
        <v>S</v>
      </c>
      <c r="N1862" s="3">
        <v>4</v>
      </c>
      <c r="O1862" s="23">
        <f t="shared" si="266"/>
        <v>4</v>
      </c>
      <c r="P1862" s="3">
        <v>13.6</v>
      </c>
      <c r="Q1862" s="3">
        <f>VLOOKUP(J1862,Aux_H_adj!$X$2:$Y$922,2,FALSE)</f>
        <v>8.6999999999999993</v>
      </c>
      <c r="R1862" s="3">
        <f>VLOOKUP(J1862,Aux_H_adj!$X$2:$Z$922,3,FALSE)</f>
        <v>17.8</v>
      </c>
      <c r="S1862" s="3">
        <f t="shared" si="263"/>
        <v>4.3290144520995533</v>
      </c>
      <c r="T1862" s="3">
        <v>48</v>
      </c>
      <c r="U1862" s="23">
        <f t="shared" si="267"/>
        <v>16.579999999999998</v>
      </c>
      <c r="V1862" s="3">
        <f t="shared" si="264"/>
        <v>5.2775779129272493</v>
      </c>
      <c r="W1862" s="27">
        <f t="shared" si="268"/>
        <v>1.5E-3</v>
      </c>
      <c r="X1862" s="27">
        <f t="shared" si="269"/>
        <v>2.2000000000000001E-3</v>
      </c>
      <c r="Y1862" s="3">
        <f>VLOOKUP(K1862,SSP!$B$2:$D$113,3,FALSE)</f>
        <v>0.45</v>
      </c>
      <c r="Z1862" s="3">
        <f>EXP(Ferez!$B$8+Ferez!$B$9*LN(X1862)+Ferez!$B$10*LN(O1862)+Ferez!$B$11*LN(Y1862))</f>
        <v>2.1659054852680204</v>
      </c>
      <c r="AA1862" s="3">
        <f>EXP(Ferez!$C$8+Ferez!$C$9*LN(Z1862))</f>
        <v>1.3301250904233026</v>
      </c>
      <c r="AB1862" s="3">
        <f>Ferez!$D$8+Ferez!$D$9*Z1862+Ferez!$D$10*AA1862</f>
        <v>0.53529464844652197</v>
      </c>
      <c r="AC1862" s="3">
        <f t="shared" si="270"/>
        <v>4.031325224137845</v>
      </c>
      <c r="AD1862" s="3">
        <f>AC1862*Ferez!$D$19</f>
        <v>2.0156626120689225</v>
      </c>
      <c r="AE1862" s="3">
        <f>(AD1862/1000)*(10000/Ferez!$D$21)</f>
        <v>5.0391565301723062E-2</v>
      </c>
      <c r="AF1862" s="3">
        <f t="shared" si="271"/>
        <v>2.7012001337145426</v>
      </c>
      <c r="AG1862" s="3">
        <f>AF1862*Ferez!$D$19</f>
        <v>1.3506000668572713</v>
      </c>
      <c r="AH1862" s="3">
        <f>(AG1862/1000)*(10000/Ferez!$D$21)</f>
        <v>3.3765001671431781E-2</v>
      </c>
      <c r="AI1862" s="3">
        <f>AE1862*Ferez!$D$20</f>
        <v>0.18476907277298454</v>
      </c>
    </row>
    <row r="1863" spans="1:35" x14ac:dyDescent="0.25">
      <c r="A1863" s="4">
        <v>287</v>
      </c>
      <c r="B1863" s="19" t="s">
        <v>3521</v>
      </c>
      <c r="C1863" s="104">
        <v>7</v>
      </c>
      <c r="D1863" s="20" t="s">
        <v>596</v>
      </c>
      <c r="E1863" s="100">
        <v>42719</v>
      </c>
      <c r="F1863" s="100">
        <v>44127</v>
      </c>
      <c r="G1863" s="105">
        <v>3.9</v>
      </c>
      <c r="H1863" s="20" t="s">
        <v>639</v>
      </c>
      <c r="I1863" s="20" t="s">
        <v>641</v>
      </c>
      <c r="J1863" s="13">
        <v>3137</v>
      </c>
      <c r="K1863" t="s">
        <v>200</v>
      </c>
      <c r="L1863" t="s">
        <v>226</v>
      </c>
      <c r="M1863" s="20" t="str">
        <f t="shared" si="265"/>
        <v>S</v>
      </c>
      <c r="N1863" s="3">
        <v>4</v>
      </c>
      <c r="O1863" s="23">
        <f t="shared" si="266"/>
        <v>3.25</v>
      </c>
      <c r="P1863" s="3">
        <v>9.4</v>
      </c>
      <c r="Q1863" s="3">
        <f>VLOOKUP(J1863,Aux_H_adj!$X$2:$Y$922,2,FALSE)</f>
        <v>8.6999999999999993</v>
      </c>
      <c r="R1863" s="3">
        <f>VLOOKUP(J1863,Aux_H_adj!$X$2:$Z$922,3,FALSE)</f>
        <v>17.8</v>
      </c>
      <c r="S1863" s="3">
        <f t="shared" si="263"/>
        <v>2.9921129301276324</v>
      </c>
      <c r="T1863" s="3">
        <v>48</v>
      </c>
      <c r="U1863" s="23">
        <f t="shared" si="267"/>
        <v>11.46</v>
      </c>
      <c r="V1863" s="3">
        <f t="shared" si="264"/>
        <v>3.6478312956662413</v>
      </c>
      <c r="W1863" s="27">
        <f t="shared" si="268"/>
        <v>6.9999999999999999E-4</v>
      </c>
      <c r="X1863" s="27">
        <f t="shared" si="269"/>
        <v>1E-3</v>
      </c>
      <c r="Y1863" s="3">
        <f>VLOOKUP(K1863,SSP!$B$2:$D$113,3,FALSE)</f>
        <v>0.45</v>
      </c>
      <c r="Z1863" s="3">
        <f>EXP(Ferez!$B$8+Ferez!$B$9*LN(X1863)+Ferez!$B$10*LN(O1863)+Ferez!$B$11*LN(Y1863))</f>
        <v>0.84210934804116089</v>
      </c>
      <c r="AA1863" s="3">
        <f>EXP(Ferez!$C$8+Ferez!$C$9*LN(Z1863))</f>
        <v>0.65990846960649752</v>
      </c>
      <c r="AB1863" s="3">
        <f>Ferez!$D$8+Ferez!$D$9*Z1863+Ferez!$D$10*AA1863</f>
        <v>0.43024056265307098</v>
      </c>
      <c r="AC1863" s="3">
        <f t="shared" si="270"/>
        <v>1.9322583803007294</v>
      </c>
      <c r="AD1863" s="3">
        <f>AC1863*Ferez!$D$19</f>
        <v>0.96612919015036469</v>
      </c>
      <c r="AE1863" s="3">
        <f>(AD1863/1000)*(10000/Ferez!$D$21)</f>
        <v>2.4153229753759116E-2</v>
      </c>
      <c r="AF1863" s="3">
        <f t="shared" si="271"/>
        <v>1.2723499106942318</v>
      </c>
      <c r="AG1863" s="3">
        <f>AF1863*Ferez!$D$19</f>
        <v>0.63617495534711588</v>
      </c>
      <c r="AH1863" s="3">
        <f>(AG1863/1000)*(10000/Ferez!$D$21)</f>
        <v>1.5904373883677898E-2</v>
      </c>
      <c r="AI1863" s="3">
        <f>AE1863*Ferez!$D$20</f>
        <v>8.8561842430450094E-2</v>
      </c>
    </row>
    <row r="1864" spans="1:35" x14ac:dyDescent="0.25">
      <c r="A1864" s="4">
        <v>288</v>
      </c>
      <c r="B1864" s="19" t="s">
        <v>3521</v>
      </c>
      <c r="C1864" s="104">
        <v>7</v>
      </c>
      <c r="D1864" s="20" t="s">
        <v>596</v>
      </c>
      <c r="E1864" s="100">
        <v>42719</v>
      </c>
      <c r="F1864" s="100">
        <v>44127</v>
      </c>
      <c r="G1864" s="105">
        <v>3.9</v>
      </c>
      <c r="H1864" s="20" t="s">
        <v>639</v>
      </c>
      <c r="I1864" s="20" t="s">
        <v>642</v>
      </c>
      <c r="J1864" s="13">
        <v>3137</v>
      </c>
      <c r="K1864" t="s">
        <v>200</v>
      </c>
      <c r="L1864" t="s">
        <v>226</v>
      </c>
      <c r="M1864" s="20" t="str">
        <f t="shared" si="265"/>
        <v>S</v>
      </c>
      <c r="N1864" s="3">
        <v>4</v>
      </c>
      <c r="O1864" s="23">
        <f t="shared" si="266"/>
        <v>4</v>
      </c>
      <c r="P1864" s="3">
        <v>17.5</v>
      </c>
      <c r="Q1864" s="3">
        <f>VLOOKUP(J1864,Aux_H_adj!$X$2:$Y$922,2,FALSE)</f>
        <v>8.6999999999999993</v>
      </c>
      <c r="R1864" s="3">
        <f>VLOOKUP(J1864,Aux_H_adj!$X$2:$Z$922,3,FALSE)</f>
        <v>17.8</v>
      </c>
      <c r="S1864" s="3">
        <f t="shared" si="263"/>
        <v>5.5704230082163368</v>
      </c>
      <c r="T1864" s="3">
        <v>48</v>
      </c>
      <c r="U1864" s="23">
        <f t="shared" si="267"/>
        <v>21.33</v>
      </c>
      <c r="V1864" s="3">
        <f t="shared" si="264"/>
        <v>6.7895498723002543</v>
      </c>
      <c r="W1864" s="27">
        <f t="shared" si="268"/>
        <v>2.3999999999999998E-3</v>
      </c>
      <c r="X1864" s="27">
        <f t="shared" si="269"/>
        <v>3.5999999999999999E-3</v>
      </c>
      <c r="Y1864" s="3">
        <f>VLOOKUP(K1864,SSP!$B$2:$D$113,3,FALSE)</f>
        <v>0.45</v>
      </c>
      <c r="Z1864" s="3">
        <f>EXP(Ferez!$B$8+Ferez!$B$9*LN(X1864)+Ferez!$B$10*LN(O1864)+Ferez!$B$11*LN(Y1864))</f>
        <v>3.4493963400835135</v>
      </c>
      <c r="AA1864" s="3">
        <f>EXP(Ferez!$C$8+Ferez!$C$9*LN(Z1864))</f>
        <v>1.8786561200554805</v>
      </c>
      <c r="AB1864" s="3">
        <f>Ferez!$D$8+Ferez!$D$9*Z1864+Ferez!$D$10*AA1864</f>
        <v>0.64588251312248945</v>
      </c>
      <c r="AC1864" s="3">
        <f t="shared" si="270"/>
        <v>5.9739349732614837</v>
      </c>
      <c r="AD1864" s="3">
        <f>AC1864*Ferez!$D$19</f>
        <v>2.9869674866307419</v>
      </c>
      <c r="AE1864" s="3">
        <f>(AD1864/1000)*(10000/Ferez!$D$21)</f>
        <v>7.4674187165768541E-2</v>
      </c>
      <c r="AF1864" s="3">
        <f t="shared" si="271"/>
        <v>4.0952788532060032</v>
      </c>
      <c r="AG1864" s="3">
        <f>AF1864*Ferez!$D$19</f>
        <v>2.0476394266030016</v>
      </c>
      <c r="AH1864" s="3">
        <f>(AG1864/1000)*(10000/Ferez!$D$21)</f>
        <v>5.1190985665075038E-2</v>
      </c>
      <c r="AI1864" s="3">
        <f>AE1864*Ferez!$D$20</f>
        <v>0.27380535294115133</v>
      </c>
    </row>
    <row r="1865" spans="1:35" x14ac:dyDescent="0.25">
      <c r="A1865" s="4">
        <v>289</v>
      </c>
      <c r="B1865" s="19" t="s">
        <v>3521</v>
      </c>
      <c r="C1865" s="104">
        <v>7</v>
      </c>
      <c r="D1865" s="20" t="s">
        <v>596</v>
      </c>
      <c r="E1865" s="100">
        <v>42719</v>
      </c>
      <c r="F1865" s="100">
        <v>44127</v>
      </c>
      <c r="G1865" s="105">
        <v>3.9</v>
      </c>
      <c r="H1865" s="20" t="s">
        <v>639</v>
      </c>
      <c r="I1865" s="20" t="s">
        <v>643</v>
      </c>
      <c r="J1865" s="13">
        <v>3137</v>
      </c>
      <c r="K1865" t="s">
        <v>200</v>
      </c>
      <c r="L1865" t="s">
        <v>226</v>
      </c>
      <c r="M1865" s="20" t="str">
        <f t="shared" si="265"/>
        <v>S</v>
      </c>
      <c r="N1865" s="3">
        <v>4</v>
      </c>
      <c r="O1865" s="23">
        <f t="shared" si="266"/>
        <v>4</v>
      </c>
      <c r="P1865" s="3">
        <v>17.8</v>
      </c>
      <c r="Q1865" s="3">
        <f>VLOOKUP(J1865,Aux_H_adj!$X$2:$Y$922,2,FALSE)</f>
        <v>8.6999999999999993</v>
      </c>
      <c r="R1865" s="3">
        <f>VLOOKUP(J1865,Aux_H_adj!$X$2:$Z$922,3,FALSE)</f>
        <v>17.8</v>
      </c>
      <c r="S1865" s="3">
        <f t="shared" si="263"/>
        <v>5.6659159740714742</v>
      </c>
      <c r="T1865" s="3">
        <v>48</v>
      </c>
      <c r="U1865" s="23">
        <f t="shared" si="267"/>
        <v>21.7</v>
      </c>
      <c r="V1865" s="3">
        <f t="shared" si="264"/>
        <v>6.9073245301882578</v>
      </c>
      <c r="W1865" s="27">
        <f t="shared" si="268"/>
        <v>2.5000000000000001E-3</v>
      </c>
      <c r="X1865" s="27">
        <f t="shared" si="269"/>
        <v>3.7000000000000002E-3</v>
      </c>
      <c r="Y1865" s="3">
        <f>VLOOKUP(K1865,SSP!$B$2:$D$113,3,FALSE)</f>
        <v>0.45</v>
      </c>
      <c r="Z1865" s="3">
        <f>EXP(Ferez!$B$8+Ferez!$B$9*LN(X1865)+Ferez!$B$10*LN(O1865)+Ferez!$B$11*LN(Y1865))</f>
        <v>3.5398686732799924</v>
      </c>
      <c r="AA1865" s="3">
        <f>EXP(Ferez!$C$8+Ferez!$C$9*LN(Z1865))</f>
        <v>1.9150937588489918</v>
      </c>
      <c r="AB1865" s="3">
        <f>Ferez!$D$8+Ferez!$D$9*Z1865+Ferez!$D$10*AA1865</f>
        <v>0.65386986161221172</v>
      </c>
      <c r="AC1865" s="3">
        <f t="shared" si="270"/>
        <v>6.1088322937411963</v>
      </c>
      <c r="AD1865" s="3">
        <f>AC1865*Ferez!$D$19</f>
        <v>3.0544161468705981</v>
      </c>
      <c r="AE1865" s="3">
        <f>(AD1865/1000)*(10000/Ferez!$D$21)</f>
        <v>7.6360403671764956E-2</v>
      </c>
      <c r="AF1865" s="3">
        <f t="shared" si="271"/>
        <v>4.1937385348922041</v>
      </c>
      <c r="AG1865" s="3">
        <f>AF1865*Ferez!$D$19</f>
        <v>2.096869267446102</v>
      </c>
      <c r="AH1865" s="3">
        <f>(AG1865/1000)*(10000/Ferez!$D$21)</f>
        <v>5.2421731686152551E-2</v>
      </c>
      <c r="AI1865" s="3">
        <f>AE1865*Ferez!$D$20</f>
        <v>0.27998814679647149</v>
      </c>
    </row>
    <row r="1866" spans="1:35" x14ac:dyDescent="0.25">
      <c r="A1866" s="4">
        <v>290</v>
      </c>
      <c r="B1866" s="19" t="s">
        <v>3521</v>
      </c>
      <c r="C1866" s="104">
        <v>7</v>
      </c>
      <c r="D1866" s="20" t="s">
        <v>596</v>
      </c>
      <c r="E1866" s="100">
        <v>42719</v>
      </c>
      <c r="F1866" s="100">
        <v>44127</v>
      </c>
      <c r="G1866" s="105">
        <v>3.9</v>
      </c>
      <c r="H1866" s="20" t="s">
        <v>639</v>
      </c>
      <c r="I1866" s="20" t="s">
        <v>644</v>
      </c>
      <c r="J1866" s="13">
        <v>3137</v>
      </c>
      <c r="K1866" t="s">
        <v>200</v>
      </c>
      <c r="L1866" t="s">
        <v>226</v>
      </c>
      <c r="M1866" s="20" t="str">
        <f t="shared" si="265"/>
        <v>S</v>
      </c>
      <c r="N1866" s="3">
        <v>4</v>
      </c>
      <c r="O1866" s="23">
        <f t="shared" si="266"/>
        <v>3.59</v>
      </c>
      <c r="P1866" s="3">
        <v>10.5</v>
      </c>
      <c r="Q1866" s="3">
        <f>VLOOKUP(J1866,Aux_H_adj!$X$2:$Y$922,2,FALSE)</f>
        <v>8.6999999999999993</v>
      </c>
      <c r="R1866" s="3">
        <f>VLOOKUP(J1866,Aux_H_adj!$X$2:$Z$922,3,FALSE)</f>
        <v>17.8</v>
      </c>
      <c r="S1866" s="3">
        <f t="shared" si="263"/>
        <v>3.3422538049298023</v>
      </c>
      <c r="T1866" s="3">
        <v>48</v>
      </c>
      <c r="U1866" s="23">
        <f t="shared" si="267"/>
        <v>12.8</v>
      </c>
      <c r="V1866" s="3">
        <f t="shared" si="264"/>
        <v>4.0743665431525207</v>
      </c>
      <c r="W1866" s="27">
        <f t="shared" si="268"/>
        <v>8.9999999999999998E-4</v>
      </c>
      <c r="X1866" s="27">
        <f t="shared" si="269"/>
        <v>1.2999999999999999E-3</v>
      </c>
      <c r="Y1866" s="3">
        <f>VLOOKUP(K1866,SSP!$B$2:$D$113,3,FALSE)</f>
        <v>0.45</v>
      </c>
      <c r="Z1866" s="3">
        <f>EXP(Ferez!$B$8+Ferez!$B$9*LN(X1866)+Ferez!$B$10*LN(O1866)+Ferez!$B$11*LN(Y1866))</f>
        <v>1.1873651121799036</v>
      </c>
      <c r="AA1866" s="3">
        <f>EXP(Ferez!$C$8+Ferez!$C$9*LN(Z1866))</f>
        <v>0.85152488889336808</v>
      </c>
      <c r="AB1866" s="3">
        <f>Ferez!$D$8+Ferez!$D$9*Z1866+Ferez!$D$10*AA1866</f>
        <v>0.4561893065288638</v>
      </c>
      <c r="AC1866" s="3">
        <f t="shared" si="270"/>
        <v>2.4950793076021354</v>
      </c>
      <c r="AD1866" s="3">
        <f>AC1866*Ferez!$D$19</f>
        <v>1.2475396538010677</v>
      </c>
      <c r="AE1866" s="3">
        <f>(AD1866/1000)*(10000/Ferez!$D$21)</f>
        <v>3.1188491345026693E-2</v>
      </c>
      <c r="AF1866" s="3">
        <f t="shared" si="271"/>
        <v>1.6435544187087674</v>
      </c>
      <c r="AG1866" s="3">
        <f>AF1866*Ferez!$D$19</f>
        <v>0.8217772093543837</v>
      </c>
      <c r="AH1866" s="3">
        <f>(AG1866/1000)*(10000/Ferez!$D$21)</f>
        <v>2.054443023385959E-2</v>
      </c>
      <c r="AI1866" s="3">
        <f>AE1866*Ferez!$D$20</f>
        <v>0.1143578015984312</v>
      </c>
    </row>
    <row r="1867" spans="1:35" x14ac:dyDescent="0.25">
      <c r="A1867" s="4">
        <v>291</v>
      </c>
      <c r="B1867" s="19" t="s">
        <v>3521</v>
      </c>
      <c r="C1867" s="104">
        <v>7</v>
      </c>
      <c r="D1867" s="20" t="s">
        <v>596</v>
      </c>
      <c r="E1867" s="100">
        <v>42719</v>
      </c>
      <c r="F1867" s="100">
        <v>44127</v>
      </c>
      <c r="G1867" s="105">
        <v>3.9</v>
      </c>
      <c r="H1867" s="20" t="s">
        <v>639</v>
      </c>
      <c r="I1867" s="20" t="s">
        <v>645</v>
      </c>
      <c r="J1867" s="13">
        <v>3137</v>
      </c>
      <c r="K1867" t="s">
        <v>200</v>
      </c>
      <c r="L1867" t="s">
        <v>226</v>
      </c>
      <c r="M1867" s="20" t="str">
        <f t="shared" si="265"/>
        <v>S</v>
      </c>
      <c r="N1867" s="3">
        <v>4</v>
      </c>
      <c r="O1867" s="23">
        <f t="shared" si="266"/>
        <v>3.74</v>
      </c>
      <c r="P1867" s="3">
        <v>11</v>
      </c>
      <c r="Q1867" s="3">
        <f>VLOOKUP(J1867,Aux_H_adj!$X$2:$Y$922,2,FALSE)</f>
        <v>8.6999999999999993</v>
      </c>
      <c r="R1867" s="3">
        <f>VLOOKUP(J1867,Aux_H_adj!$X$2:$Z$922,3,FALSE)</f>
        <v>17.8</v>
      </c>
      <c r="S1867" s="3">
        <f t="shared" si="263"/>
        <v>3.5014087480216975</v>
      </c>
      <c r="T1867" s="3">
        <v>48</v>
      </c>
      <c r="U1867" s="23">
        <f t="shared" si="267"/>
        <v>13.41</v>
      </c>
      <c r="V1867" s="3">
        <f t="shared" si="264"/>
        <v>4.2685355737246331</v>
      </c>
      <c r="W1867" s="27">
        <f t="shared" si="268"/>
        <v>1E-3</v>
      </c>
      <c r="X1867" s="27">
        <f t="shared" si="269"/>
        <v>1.4E-3</v>
      </c>
      <c r="Y1867" s="3">
        <f>VLOOKUP(K1867,SSP!$B$2:$D$113,3,FALSE)</f>
        <v>0.45</v>
      </c>
      <c r="Z1867" s="3">
        <f>EXP(Ferez!$B$8+Ferez!$B$9*LN(X1867)+Ferez!$B$10*LN(O1867)+Ferez!$B$11*LN(Y1867))</f>
        <v>1.3246132004334874</v>
      </c>
      <c r="AA1867" s="3">
        <f>EXP(Ferez!$C$8+Ferez!$C$9*LN(Z1867))</f>
        <v>0.92351611637117537</v>
      </c>
      <c r="AB1867" s="3">
        <f>Ferez!$D$8+Ferez!$D$9*Z1867+Ferez!$D$10*AA1867</f>
        <v>0.46686511023180061</v>
      </c>
      <c r="AC1867" s="3">
        <f t="shared" si="270"/>
        <v>2.7149944270364634</v>
      </c>
      <c r="AD1867" s="3">
        <f>AC1867*Ferez!$D$19</f>
        <v>1.3574972135182317</v>
      </c>
      <c r="AE1867" s="3">
        <f>(AD1867/1000)*(10000/Ferez!$D$21)</f>
        <v>3.3937430337955793E-2</v>
      </c>
      <c r="AF1867" s="3">
        <f t="shared" si="271"/>
        <v>1.7914783106652881</v>
      </c>
      <c r="AG1867" s="3">
        <f>AF1867*Ferez!$D$19</f>
        <v>0.89573915533264403</v>
      </c>
      <c r="AH1867" s="3">
        <f>(AG1867/1000)*(10000/Ferez!$D$21)</f>
        <v>2.2393478883316099E-2</v>
      </c>
      <c r="AI1867" s="3">
        <f>AE1867*Ferez!$D$20</f>
        <v>0.12443724457250457</v>
      </c>
    </row>
    <row r="1868" spans="1:35" x14ac:dyDescent="0.25">
      <c r="A1868" s="4">
        <v>292</v>
      </c>
      <c r="B1868" s="19" t="s">
        <v>3521</v>
      </c>
      <c r="C1868" s="104">
        <v>7</v>
      </c>
      <c r="D1868" s="20" t="s">
        <v>596</v>
      </c>
      <c r="E1868" s="100">
        <v>42719</v>
      </c>
      <c r="F1868" s="100">
        <v>44127</v>
      </c>
      <c r="G1868" s="105">
        <v>3.9</v>
      </c>
      <c r="H1868" s="20" t="s">
        <v>639</v>
      </c>
      <c r="I1868" s="20" t="s">
        <v>646</v>
      </c>
      <c r="J1868" s="13">
        <v>3137</v>
      </c>
      <c r="K1868" t="s">
        <v>200</v>
      </c>
      <c r="L1868" t="s">
        <v>226</v>
      </c>
      <c r="M1868" s="20" t="str">
        <f t="shared" si="265"/>
        <v>S</v>
      </c>
      <c r="N1868" s="3">
        <v>4</v>
      </c>
      <c r="O1868" s="23">
        <f t="shared" si="266"/>
        <v>3.15</v>
      </c>
      <c r="P1868" s="3">
        <v>9.1</v>
      </c>
      <c r="Q1868" s="3">
        <f>VLOOKUP(J1868,Aux_H_adj!$X$2:$Y$922,2,FALSE)</f>
        <v>8.6999999999999993</v>
      </c>
      <c r="R1868" s="3">
        <f>VLOOKUP(J1868,Aux_H_adj!$X$2:$Z$922,3,FALSE)</f>
        <v>17.8</v>
      </c>
      <c r="S1868" s="3">
        <f t="shared" si="263"/>
        <v>2.896619964272495</v>
      </c>
      <c r="T1868" s="3">
        <v>48</v>
      </c>
      <c r="U1868" s="23">
        <f t="shared" si="267"/>
        <v>11.09</v>
      </c>
      <c r="V1868" s="3">
        <f t="shared" si="264"/>
        <v>3.5300566377782387</v>
      </c>
      <c r="W1868" s="27">
        <f t="shared" si="268"/>
        <v>6.9999999999999999E-4</v>
      </c>
      <c r="X1868" s="27">
        <f t="shared" si="269"/>
        <v>1E-3</v>
      </c>
      <c r="Y1868" s="3">
        <f>VLOOKUP(K1868,SSP!$B$2:$D$113,3,FALSE)</f>
        <v>0.45</v>
      </c>
      <c r="Z1868" s="3">
        <f>EXP(Ferez!$B$8+Ferez!$B$9*LN(X1868)+Ferez!$B$10*LN(O1868)+Ferez!$B$11*LN(Y1868))</f>
        <v>0.81718171690412722</v>
      </c>
      <c r="AA1868" s="3">
        <f>EXP(Ferez!$C$8+Ferez!$C$9*LN(Z1868))</f>
        <v>0.64535860836230052</v>
      </c>
      <c r="AB1868" s="3">
        <f>Ferez!$D$8+Ferez!$D$9*Z1868+Ferez!$D$10*AA1868</f>
        <v>0.42842870378337911</v>
      </c>
      <c r="AC1868" s="3">
        <f t="shared" si="270"/>
        <v>1.8909690290498069</v>
      </c>
      <c r="AD1868" s="3">
        <f>AC1868*Ferez!$D$19</f>
        <v>0.94548451452490345</v>
      </c>
      <c r="AE1868" s="3">
        <f>(AD1868/1000)*(10000/Ferez!$D$21)</f>
        <v>2.3637112863122589E-2</v>
      </c>
      <c r="AF1868" s="3">
        <f t="shared" si="271"/>
        <v>1.2456104206875063</v>
      </c>
      <c r="AG1868" s="3">
        <f>AF1868*Ferez!$D$19</f>
        <v>0.62280521034375314</v>
      </c>
      <c r="AH1868" s="3">
        <f>(AG1868/1000)*(10000/Ferez!$D$21)</f>
        <v>1.5570130258593827E-2</v>
      </c>
      <c r="AI1868" s="3">
        <f>AE1868*Ferez!$D$20</f>
        <v>8.6669413831449493E-2</v>
      </c>
    </row>
    <row r="1869" spans="1:35" x14ac:dyDescent="0.25">
      <c r="A1869" s="4">
        <v>293</v>
      </c>
      <c r="B1869" s="19" t="s">
        <v>3521</v>
      </c>
      <c r="C1869" s="104">
        <v>7</v>
      </c>
      <c r="D1869" s="20" t="s">
        <v>596</v>
      </c>
      <c r="E1869" s="100">
        <v>42719</v>
      </c>
      <c r="F1869" s="100">
        <v>44127</v>
      </c>
      <c r="G1869" s="105">
        <v>3.9</v>
      </c>
      <c r="H1869" s="20" t="s">
        <v>639</v>
      </c>
      <c r="I1869" s="20" t="s">
        <v>647</v>
      </c>
      <c r="J1869" s="13">
        <v>3137</v>
      </c>
      <c r="K1869" t="s">
        <v>200</v>
      </c>
      <c r="L1869" t="s">
        <v>226</v>
      </c>
      <c r="M1869" s="20" t="str">
        <f t="shared" si="265"/>
        <v>S</v>
      </c>
      <c r="N1869" s="3">
        <v>4</v>
      </c>
      <c r="O1869" s="23">
        <f t="shared" si="266"/>
        <v>3.01</v>
      </c>
      <c r="P1869" s="3">
        <v>8.6999999999999993</v>
      </c>
      <c r="Q1869" s="3">
        <f>VLOOKUP(J1869,Aux_H_adj!$X$2:$Y$922,2,FALSE)</f>
        <v>8.6999999999999993</v>
      </c>
      <c r="R1869" s="3">
        <f>VLOOKUP(J1869,Aux_H_adj!$X$2:$Z$922,3,FALSE)</f>
        <v>17.8</v>
      </c>
      <c r="S1869" s="3">
        <f t="shared" si="263"/>
        <v>2.7692960097989787</v>
      </c>
      <c r="T1869" s="3">
        <v>18</v>
      </c>
      <c r="U1869" s="23">
        <f t="shared" si="267"/>
        <v>10.61</v>
      </c>
      <c r="V1869" s="3">
        <f t="shared" si="264"/>
        <v>3.377267892410019</v>
      </c>
      <c r="W1869" s="27">
        <f t="shared" si="268"/>
        <v>5.9999999999999995E-4</v>
      </c>
      <c r="X1869" s="27">
        <f t="shared" si="269"/>
        <v>8.9999999999999998E-4</v>
      </c>
      <c r="Y1869" s="3">
        <f>VLOOKUP(K1869,SSP!$B$2:$D$113,3,FALSE)</f>
        <v>0.45</v>
      </c>
      <c r="Z1869" s="3">
        <f>EXP(Ferez!$B$8+Ferez!$B$9*LN(X1869)+Ferez!$B$10*LN(O1869)+Ferez!$B$11*LN(Y1869))</f>
        <v>0.70810431143057773</v>
      </c>
      <c r="AA1869" s="3">
        <f>EXP(Ferez!$C$8+Ferez!$C$9*LN(Z1869))</f>
        <v>0.58027611296533654</v>
      </c>
      <c r="AB1869" s="3">
        <f>Ferez!$D$8+Ferez!$D$9*Z1869+Ferez!$D$10*AA1869</f>
        <v>0.42062250488920405</v>
      </c>
      <c r="AC1869" s="3">
        <f t="shared" si="270"/>
        <v>1.7090029292851183</v>
      </c>
      <c r="AD1869" s="3">
        <f>AC1869*Ferez!$D$19</f>
        <v>0.85450146464255916</v>
      </c>
      <c r="AE1869" s="3">
        <f>(AD1869/1000)*(10000/Ferez!$D$21)</f>
        <v>2.1362536616063979E-2</v>
      </c>
      <c r="AF1869" s="3">
        <f t="shared" si="271"/>
        <v>1.1287268163197819</v>
      </c>
      <c r="AG1869" s="3">
        <f>AF1869*Ferez!$D$19</f>
        <v>0.56436340815989094</v>
      </c>
      <c r="AH1869" s="3">
        <f>(AG1869/1000)*(10000/Ferez!$D$21)</f>
        <v>1.4109085203997274E-2</v>
      </c>
      <c r="AI1869" s="3">
        <f>AE1869*Ferez!$D$20</f>
        <v>7.8329300925567918E-2</v>
      </c>
    </row>
    <row r="1870" spans="1:35" x14ac:dyDescent="0.25">
      <c r="A1870" s="4">
        <v>294</v>
      </c>
      <c r="B1870" s="19" t="s">
        <v>3521</v>
      </c>
      <c r="C1870" s="104">
        <v>7</v>
      </c>
      <c r="D1870" s="20" t="s">
        <v>596</v>
      </c>
      <c r="E1870" s="100">
        <v>42719</v>
      </c>
      <c r="F1870" s="100">
        <v>44127</v>
      </c>
      <c r="G1870" s="105">
        <v>3.9</v>
      </c>
      <c r="H1870" s="20" t="s">
        <v>639</v>
      </c>
      <c r="I1870" s="20" t="s">
        <v>648</v>
      </c>
      <c r="J1870" s="13">
        <v>3137</v>
      </c>
      <c r="K1870" t="s">
        <v>200</v>
      </c>
      <c r="L1870" t="s">
        <v>226</v>
      </c>
      <c r="M1870" s="20" t="str">
        <f t="shared" si="265"/>
        <v>S</v>
      </c>
      <c r="N1870" s="3">
        <v>4</v>
      </c>
      <c r="O1870" s="23">
        <f t="shared" si="266"/>
        <v>3.68</v>
      </c>
      <c r="P1870" s="3">
        <v>10.8</v>
      </c>
      <c r="Q1870" s="3">
        <f>VLOOKUP(J1870,Aux_H_adj!$X$2:$Y$922,2,FALSE)</f>
        <v>8.6999999999999993</v>
      </c>
      <c r="R1870" s="3">
        <f>VLOOKUP(J1870,Aux_H_adj!$X$2:$Z$922,3,FALSE)</f>
        <v>17.8</v>
      </c>
      <c r="S1870" s="3">
        <f t="shared" si="263"/>
        <v>3.4377467707849396</v>
      </c>
      <c r="T1870" s="3">
        <v>18</v>
      </c>
      <c r="U1870" s="23">
        <f t="shared" si="267"/>
        <v>13.17</v>
      </c>
      <c r="V1870" s="3">
        <f t="shared" si="264"/>
        <v>4.1921412010405232</v>
      </c>
      <c r="W1870" s="27">
        <f t="shared" si="268"/>
        <v>8.9999999999999998E-4</v>
      </c>
      <c r="X1870" s="27">
        <f t="shared" si="269"/>
        <v>1.4E-3</v>
      </c>
      <c r="Y1870" s="3">
        <f>VLOOKUP(K1870,SSP!$B$2:$D$113,3,FALSE)</f>
        <v>0.45</v>
      </c>
      <c r="Z1870" s="3">
        <f>EXP(Ferez!$B$8+Ferez!$B$9*LN(X1870)+Ferez!$B$10*LN(O1870)+Ferez!$B$11*LN(Y1870))</f>
        <v>1.3041751521788516</v>
      </c>
      <c r="AA1870" s="3">
        <f>EXP(Ferez!$C$8+Ferez!$C$9*LN(Z1870))</f>
        <v>0.91292234836569153</v>
      </c>
      <c r="AB1870" s="3">
        <f>Ferez!$D$8+Ferez!$D$9*Z1870+Ferez!$D$10*AA1870</f>
        <v>0.46526442059343065</v>
      </c>
      <c r="AC1870" s="3">
        <f t="shared" si="270"/>
        <v>2.6823619211379737</v>
      </c>
      <c r="AD1870" s="3">
        <f>AC1870*Ferez!$D$19</f>
        <v>1.3411809605689868</v>
      </c>
      <c r="AE1870" s="3">
        <f>(AD1870/1000)*(10000/Ferez!$D$21)</f>
        <v>3.3529524014224668E-2</v>
      </c>
      <c r="AF1870" s="3">
        <f t="shared" si="271"/>
        <v>1.7694395727722823</v>
      </c>
      <c r="AG1870" s="3">
        <f>AF1870*Ferez!$D$19</f>
        <v>0.88471978638614113</v>
      </c>
      <c r="AH1870" s="3">
        <f>(AG1870/1000)*(10000/Ferez!$D$21)</f>
        <v>2.2117994659653528E-2</v>
      </c>
      <c r="AI1870" s="3">
        <f>AE1870*Ferez!$D$20</f>
        <v>0.12294158805215712</v>
      </c>
    </row>
    <row r="1871" spans="1:35" x14ac:dyDescent="0.25">
      <c r="A1871" s="4">
        <v>295</v>
      </c>
      <c r="B1871" s="19" t="s">
        <v>3521</v>
      </c>
      <c r="C1871" s="104">
        <v>7</v>
      </c>
      <c r="D1871" s="20" t="s">
        <v>596</v>
      </c>
      <c r="E1871" s="100">
        <v>42719</v>
      </c>
      <c r="F1871" s="100">
        <v>44127</v>
      </c>
      <c r="G1871" s="105">
        <v>3.9</v>
      </c>
      <c r="H1871" s="20" t="s">
        <v>639</v>
      </c>
      <c r="I1871" s="20" t="s">
        <v>649</v>
      </c>
      <c r="J1871" s="13">
        <v>3137</v>
      </c>
      <c r="K1871" t="s">
        <v>200</v>
      </c>
      <c r="L1871" t="s">
        <v>226</v>
      </c>
      <c r="M1871" s="20" t="str">
        <f t="shared" si="265"/>
        <v>S</v>
      </c>
      <c r="N1871" s="3">
        <v>4</v>
      </c>
      <c r="O1871" s="23">
        <f t="shared" si="266"/>
        <v>4</v>
      </c>
      <c r="P1871" s="3">
        <v>15</v>
      </c>
      <c r="Q1871" s="3">
        <f>VLOOKUP(J1871,Aux_H_adj!$X$2:$Y$922,2,FALSE)</f>
        <v>8.6999999999999993</v>
      </c>
      <c r="R1871" s="3">
        <f>VLOOKUP(J1871,Aux_H_adj!$X$2:$Z$922,3,FALSE)</f>
        <v>17.8</v>
      </c>
      <c r="S1871" s="3">
        <f t="shared" si="263"/>
        <v>4.7746482927568605</v>
      </c>
      <c r="T1871" s="3">
        <v>18.7</v>
      </c>
      <c r="U1871" s="23">
        <f t="shared" si="267"/>
        <v>18.29</v>
      </c>
      <c r="V1871" s="3">
        <f t="shared" si="264"/>
        <v>5.8218878183015317</v>
      </c>
      <c r="W1871" s="27">
        <f t="shared" si="268"/>
        <v>1.8E-3</v>
      </c>
      <c r="X1871" s="27">
        <f t="shared" si="269"/>
        <v>2.7000000000000001E-3</v>
      </c>
      <c r="Y1871" s="3">
        <f>VLOOKUP(K1871,SSP!$B$2:$D$113,3,FALSE)</f>
        <v>0.45</v>
      </c>
      <c r="Z1871" s="3">
        <f>EXP(Ferez!$B$8+Ferez!$B$9*LN(X1871)+Ferez!$B$10*LN(O1871)+Ferez!$B$11*LN(Y1871))</f>
        <v>2.6283517647306409</v>
      </c>
      <c r="AA1871" s="3">
        <f>EXP(Ferez!$C$8+Ferez!$C$9*LN(Z1871))</f>
        <v>1.5355027655379683</v>
      </c>
      <c r="AB1871" s="3">
        <f>Ferez!$D$8+Ferez!$D$9*Z1871+Ferez!$D$10*AA1871</f>
        <v>0.57447250213483247</v>
      </c>
      <c r="AC1871" s="3">
        <f t="shared" si="270"/>
        <v>4.7383270324034417</v>
      </c>
      <c r="AD1871" s="3">
        <f>AC1871*Ferez!$D$19</f>
        <v>2.3691635162017208</v>
      </c>
      <c r="AE1871" s="3">
        <f>(AD1871/1000)*(10000/Ferez!$D$21)</f>
        <v>5.9229087905043019E-2</v>
      </c>
      <c r="AF1871" s="3">
        <f t="shared" si="271"/>
        <v>3.2028242668654734</v>
      </c>
      <c r="AG1871" s="3">
        <f>AF1871*Ferez!$D$19</f>
        <v>1.6014121334327367</v>
      </c>
      <c r="AH1871" s="3">
        <f>(AG1871/1000)*(10000/Ferez!$D$21)</f>
        <v>4.0035303335818416E-2</v>
      </c>
      <c r="AI1871" s="3">
        <f>AE1871*Ferez!$D$20</f>
        <v>0.21717332231849107</v>
      </c>
    </row>
    <row r="1872" spans="1:35" x14ac:dyDescent="0.25">
      <c r="A1872" s="4">
        <v>296</v>
      </c>
      <c r="B1872" s="19" t="s">
        <v>3521</v>
      </c>
      <c r="C1872" s="104">
        <v>7</v>
      </c>
      <c r="D1872" s="20" t="s">
        <v>596</v>
      </c>
      <c r="E1872" s="100">
        <v>42719</v>
      </c>
      <c r="F1872" s="100">
        <v>44127</v>
      </c>
      <c r="G1872" s="105">
        <v>3.9</v>
      </c>
      <c r="H1872" s="20" t="s">
        <v>650</v>
      </c>
      <c r="I1872" s="20" t="s">
        <v>651</v>
      </c>
      <c r="J1872" s="13">
        <v>3138</v>
      </c>
      <c r="K1872" t="s">
        <v>200</v>
      </c>
      <c r="L1872" t="s">
        <v>226</v>
      </c>
      <c r="M1872" s="20" t="str">
        <f t="shared" si="265"/>
        <v>S</v>
      </c>
      <c r="N1872" s="3">
        <v>4.9000000000000004</v>
      </c>
      <c r="O1872" s="23">
        <f t="shared" si="266"/>
        <v>4.9000000000000004</v>
      </c>
      <c r="P1872" s="3">
        <v>16.7</v>
      </c>
      <c r="Q1872" s="3">
        <f>VLOOKUP(J1872,Aux_H_adj!$X$2:$Y$922,2,FALSE)</f>
        <v>9.6</v>
      </c>
      <c r="R1872" s="3">
        <f>VLOOKUP(J1872,Aux_H_adj!$X$2:$Z$922,3,FALSE)</f>
        <v>16.7</v>
      </c>
      <c r="S1872" s="3">
        <f t="shared" si="263"/>
        <v>5.3157750992693042</v>
      </c>
      <c r="T1872" s="3">
        <v>23</v>
      </c>
      <c r="U1872" s="23">
        <f t="shared" si="267"/>
        <v>20.36</v>
      </c>
      <c r="V1872" s="3">
        <f t="shared" si="264"/>
        <v>6.480789282701978</v>
      </c>
      <c r="W1872" s="27">
        <f t="shared" si="268"/>
        <v>2.2000000000000001E-3</v>
      </c>
      <c r="X1872" s="27">
        <f t="shared" si="269"/>
        <v>3.3E-3</v>
      </c>
      <c r="Y1872" s="3">
        <f>VLOOKUP(K1872,SSP!$B$2:$D$113,3,FALSE)</f>
        <v>0.45</v>
      </c>
      <c r="Z1872" s="3">
        <f>EXP(Ferez!$B$8+Ferez!$B$9*LN(X1872)+Ferez!$B$10*LN(O1872)+Ferez!$B$11*LN(Y1872))</f>
        <v>3.8616719777494737</v>
      </c>
      <c r="AA1872" s="3">
        <f>EXP(Ferez!$C$8+Ferez!$C$9*LN(Z1872))</f>
        <v>2.0428090550520719</v>
      </c>
      <c r="AB1872" s="3">
        <f>Ferez!$D$8+Ferez!$D$9*Z1872+Ferez!$D$10*AA1872</f>
        <v>0.682443273256373</v>
      </c>
      <c r="AC1872" s="3">
        <f t="shared" si="270"/>
        <v>6.5869243060579183</v>
      </c>
      <c r="AD1872" s="3">
        <f>AC1872*Ferez!$D$19</f>
        <v>3.2934621530289592</v>
      </c>
      <c r="AE1872" s="3">
        <f>(AD1872/1000)*(10000/Ferez!$D$21)</f>
        <v>8.2336553825723982E-2</v>
      </c>
      <c r="AF1872" s="3">
        <f t="shared" si="271"/>
        <v>4.5441152510058469</v>
      </c>
      <c r="AG1872" s="3">
        <f>AF1872*Ferez!$D$19</f>
        <v>2.2720576255029235</v>
      </c>
      <c r="AH1872" s="3">
        <f>(AG1872/1000)*(10000/Ferez!$D$21)</f>
        <v>5.6801440637573086E-2</v>
      </c>
      <c r="AI1872" s="3">
        <f>AE1872*Ferez!$D$20</f>
        <v>0.3019006973609879</v>
      </c>
    </row>
    <row r="1873" spans="1:35" x14ac:dyDescent="0.25">
      <c r="A1873" s="4">
        <v>297</v>
      </c>
      <c r="B1873" s="19" t="s">
        <v>3521</v>
      </c>
      <c r="C1873" s="104">
        <v>7</v>
      </c>
      <c r="D1873" s="20" t="s">
        <v>596</v>
      </c>
      <c r="E1873" s="100">
        <v>42719</v>
      </c>
      <c r="F1873" s="100">
        <v>44127</v>
      </c>
      <c r="G1873" s="105">
        <v>3.9</v>
      </c>
      <c r="H1873" s="20" t="s">
        <v>650</v>
      </c>
      <c r="I1873" s="20" t="s">
        <v>652</v>
      </c>
      <c r="J1873" s="13">
        <v>3138</v>
      </c>
      <c r="K1873" t="s">
        <v>200</v>
      </c>
      <c r="L1873" t="s">
        <v>226</v>
      </c>
      <c r="M1873" s="20" t="str">
        <f t="shared" si="265"/>
        <v>S</v>
      </c>
      <c r="N1873" s="3">
        <v>4.9000000000000004</v>
      </c>
      <c r="O1873" s="23">
        <f t="shared" si="266"/>
        <v>3.31</v>
      </c>
      <c r="P1873" s="3">
        <v>9.6</v>
      </c>
      <c r="Q1873" s="3">
        <f>VLOOKUP(J1873,Aux_H_adj!$X$2:$Y$922,2,FALSE)</f>
        <v>9.6</v>
      </c>
      <c r="R1873" s="3">
        <f>VLOOKUP(J1873,Aux_H_adj!$X$2:$Z$922,3,FALSE)</f>
        <v>16.7</v>
      </c>
      <c r="S1873" s="3">
        <f t="shared" si="263"/>
        <v>3.0557749073643903</v>
      </c>
      <c r="T1873" s="3">
        <v>23</v>
      </c>
      <c r="U1873" s="23">
        <f t="shared" si="267"/>
        <v>11.7</v>
      </c>
      <c r="V1873" s="3">
        <f t="shared" si="264"/>
        <v>3.7242256683503507</v>
      </c>
      <c r="W1873" s="27">
        <f t="shared" si="268"/>
        <v>6.9999999999999999E-4</v>
      </c>
      <c r="X1873" s="27">
        <f t="shared" si="269"/>
        <v>1.1000000000000001E-3</v>
      </c>
      <c r="Y1873" s="3">
        <f>VLOOKUP(K1873,SSP!$B$2:$D$113,3,FALSE)</f>
        <v>0.45</v>
      </c>
      <c r="Z1873" s="3">
        <f>EXP(Ferez!$B$8+Ferez!$B$9*LN(X1873)+Ferez!$B$10*LN(O1873)+Ferez!$B$11*LN(Y1873))</f>
        <v>0.93782243601797122</v>
      </c>
      <c r="AA1873" s="3">
        <f>EXP(Ferez!$C$8+Ferez!$C$9*LN(Z1873))</f>
        <v>0.71477998040314072</v>
      </c>
      <c r="AB1873" s="3">
        <f>Ferez!$D$8+Ferez!$D$9*Z1873+Ferez!$D$10*AA1873</f>
        <v>0.43728320794421183</v>
      </c>
      <c r="AC1873" s="3">
        <f t="shared" si="270"/>
        <v>2.0898856243653237</v>
      </c>
      <c r="AD1873" s="3">
        <f>AC1873*Ferez!$D$19</f>
        <v>1.0449428121826618</v>
      </c>
      <c r="AE1873" s="3">
        <f>(AD1873/1000)*(10000/Ferez!$D$21)</f>
        <v>2.6123570304566548E-2</v>
      </c>
      <c r="AF1873" s="3">
        <f t="shared" si="271"/>
        <v>1.3751056439621832</v>
      </c>
      <c r="AG1873" s="3">
        <f>AF1873*Ferez!$D$19</f>
        <v>0.68755282198109158</v>
      </c>
      <c r="AH1873" s="3">
        <f>(AG1873/1000)*(10000/Ferez!$D$21)</f>
        <v>1.7188820549527289E-2</v>
      </c>
      <c r="AI1873" s="3">
        <f>AE1873*Ferez!$D$20</f>
        <v>9.5786424450077332E-2</v>
      </c>
    </row>
    <row r="1874" spans="1:35" x14ac:dyDescent="0.25">
      <c r="A1874" s="4">
        <v>298</v>
      </c>
      <c r="B1874" s="19" t="s">
        <v>3521</v>
      </c>
      <c r="C1874" s="104">
        <v>7</v>
      </c>
      <c r="D1874" s="20" t="s">
        <v>596</v>
      </c>
      <c r="E1874" s="100">
        <v>42719</v>
      </c>
      <c r="F1874" s="100">
        <v>44127</v>
      </c>
      <c r="G1874" s="105">
        <v>3.9</v>
      </c>
      <c r="H1874" s="20" t="s">
        <v>653</v>
      </c>
      <c r="I1874" s="20" t="s">
        <v>654</v>
      </c>
      <c r="J1874" s="13">
        <v>3139</v>
      </c>
      <c r="K1874" t="s">
        <v>173</v>
      </c>
      <c r="L1874" t="s">
        <v>172</v>
      </c>
      <c r="M1874" s="20" t="str">
        <f t="shared" si="265"/>
        <v>S</v>
      </c>
      <c r="N1874" s="3">
        <v>4.5999999999999996</v>
      </c>
      <c r="O1874" s="23">
        <f t="shared" si="266"/>
        <v>4.5999999999999996</v>
      </c>
      <c r="P1874" s="3">
        <v>13.3</v>
      </c>
      <c r="Q1874" s="3">
        <f>VLOOKUP(J1874,Aux_H_adj!$X$2:$Y$922,2,FALSE)</f>
        <v>10.8</v>
      </c>
      <c r="R1874" s="3">
        <f>VLOOKUP(J1874,Aux_H_adj!$X$2:$Z$922,3,FALSE)</f>
        <v>13.3</v>
      </c>
      <c r="S1874" s="3">
        <f t="shared" si="263"/>
        <v>4.2335214862444159</v>
      </c>
      <c r="T1874" s="3">
        <v>43</v>
      </c>
      <c r="U1874" s="23">
        <f t="shared" si="267"/>
        <v>16.21</v>
      </c>
      <c r="V1874" s="3">
        <f t="shared" si="264"/>
        <v>5.1598032550392476</v>
      </c>
      <c r="W1874" s="27">
        <f t="shared" si="268"/>
        <v>1.4E-3</v>
      </c>
      <c r="X1874" s="27">
        <f t="shared" si="269"/>
        <v>2.0999999999999999E-3</v>
      </c>
      <c r="Y1874" s="3">
        <f>VLOOKUP(K1874,SSP!$B$2:$D$113,3,FALSE)</f>
        <v>0.47999999999999932</v>
      </c>
      <c r="Z1874" s="3">
        <f>EXP(Ferez!$B$8+Ferez!$B$9*LN(X1874)+Ferez!$B$10*LN(O1874)+Ferez!$B$11*LN(Y1874))</f>
        <v>2.5325551273740619</v>
      </c>
      <c r="AA1874" s="3">
        <f>EXP(Ferez!$C$8+Ferez!$C$9*LN(Z1874))</f>
        <v>1.493780025115915</v>
      </c>
      <c r="AB1874" s="3">
        <f>Ferez!$D$8+Ferez!$D$9*Z1874+Ferez!$D$10*AA1874</f>
        <v>0.56628589245278915</v>
      </c>
      <c r="AC1874" s="3">
        <f t="shared" si="270"/>
        <v>4.5926210449427654</v>
      </c>
      <c r="AD1874" s="3">
        <f>AC1874*Ferez!$D$19</f>
        <v>2.2963105224713827</v>
      </c>
      <c r="AE1874" s="3">
        <f>(AD1874/1000)*(10000/Ferez!$D$21)</f>
        <v>5.7407763061784571E-2</v>
      </c>
      <c r="AF1874" s="3">
        <f t="shared" si="271"/>
        <v>3.098841019826851</v>
      </c>
      <c r="AG1874" s="3">
        <f>AF1874*Ferez!$D$19</f>
        <v>1.5494205099134255</v>
      </c>
      <c r="AH1874" s="3">
        <f>(AG1874/1000)*(10000/Ferez!$D$21)</f>
        <v>3.8735512747835633E-2</v>
      </c>
      <c r="AI1874" s="3">
        <f>AE1874*Ferez!$D$20</f>
        <v>0.21049513122654342</v>
      </c>
    </row>
    <row r="1875" spans="1:35" x14ac:dyDescent="0.25">
      <c r="A1875" s="4">
        <v>299</v>
      </c>
      <c r="B1875" s="19" t="s">
        <v>3521</v>
      </c>
      <c r="C1875" s="104">
        <v>7</v>
      </c>
      <c r="D1875" s="20" t="s">
        <v>596</v>
      </c>
      <c r="E1875" s="100">
        <v>42719</v>
      </c>
      <c r="F1875" s="100">
        <v>44127</v>
      </c>
      <c r="G1875" s="105">
        <v>3.9</v>
      </c>
      <c r="H1875" s="20" t="s">
        <v>653</v>
      </c>
      <c r="I1875" s="20" t="s">
        <v>655</v>
      </c>
      <c r="J1875" s="13">
        <v>3139</v>
      </c>
      <c r="K1875" t="s">
        <v>173</v>
      </c>
      <c r="L1875" t="s">
        <v>172</v>
      </c>
      <c r="M1875" s="20" t="str">
        <f t="shared" si="265"/>
        <v>S</v>
      </c>
      <c r="N1875" s="3">
        <v>4.5999999999999996</v>
      </c>
      <c r="O1875" s="23">
        <f t="shared" si="266"/>
        <v>3.68</v>
      </c>
      <c r="P1875" s="3">
        <v>10.8</v>
      </c>
      <c r="Q1875" s="3">
        <f>VLOOKUP(J1875,Aux_H_adj!$X$2:$Y$922,2,FALSE)</f>
        <v>10.8</v>
      </c>
      <c r="R1875" s="3">
        <f>VLOOKUP(J1875,Aux_H_adj!$X$2:$Z$922,3,FALSE)</f>
        <v>13.3</v>
      </c>
      <c r="S1875" s="3">
        <f t="shared" si="263"/>
        <v>3.4377467707849396</v>
      </c>
      <c r="T1875" s="3">
        <v>43</v>
      </c>
      <c r="U1875" s="23">
        <f t="shared" si="267"/>
        <v>13.17</v>
      </c>
      <c r="V1875" s="3">
        <f t="shared" si="264"/>
        <v>4.1921412010405232</v>
      </c>
      <c r="W1875" s="27">
        <f t="shared" si="268"/>
        <v>8.9999999999999998E-4</v>
      </c>
      <c r="X1875" s="27">
        <f t="shared" si="269"/>
        <v>1.4E-3</v>
      </c>
      <c r="Y1875" s="3">
        <f>VLOOKUP(K1875,SSP!$B$2:$D$113,3,FALSE)</f>
        <v>0.47999999999999932</v>
      </c>
      <c r="Z1875" s="3">
        <f>EXP(Ferez!$B$8+Ferez!$B$9*LN(X1875)+Ferez!$B$10*LN(O1875)+Ferez!$B$11*LN(Y1875))</f>
        <v>1.3931156245427725</v>
      </c>
      <c r="AA1875" s="3">
        <f>EXP(Ferez!$C$8+Ferez!$C$9*LN(Z1875))</f>
        <v>0.95872091192426634</v>
      </c>
      <c r="AB1875" s="3">
        <f>Ferez!$D$8+Ferez!$D$9*Z1875+Ferez!$D$10*AA1875</f>
        <v>0.47225623594889621</v>
      </c>
      <c r="AC1875" s="3">
        <f t="shared" si="270"/>
        <v>2.824092772415935</v>
      </c>
      <c r="AD1875" s="3">
        <f>AC1875*Ferez!$D$19</f>
        <v>1.4120463862079675</v>
      </c>
      <c r="AE1875" s="3">
        <f>(AD1875/1000)*(10000/Ferez!$D$21)</f>
        <v>3.5301159655199185E-2</v>
      </c>
      <c r="AF1875" s="3">
        <f t="shared" si="271"/>
        <v>1.8653718604916687</v>
      </c>
      <c r="AG1875" s="3">
        <f>AF1875*Ferez!$D$19</f>
        <v>0.93268593024583435</v>
      </c>
      <c r="AH1875" s="3">
        <f>(AG1875/1000)*(10000/Ferez!$D$21)</f>
        <v>2.3317148256145861E-2</v>
      </c>
      <c r="AI1875" s="3">
        <f>AE1875*Ferez!$D$20</f>
        <v>0.129437585402397</v>
      </c>
    </row>
    <row r="1876" spans="1:35" x14ac:dyDescent="0.25">
      <c r="A1876" s="4">
        <v>300</v>
      </c>
      <c r="B1876" s="19" t="s">
        <v>3521</v>
      </c>
      <c r="C1876" s="104">
        <v>7</v>
      </c>
      <c r="D1876" s="20" t="s">
        <v>596</v>
      </c>
      <c r="E1876" s="100">
        <v>42719</v>
      </c>
      <c r="F1876" s="100">
        <v>44127</v>
      </c>
      <c r="G1876" s="105">
        <v>3.9</v>
      </c>
      <c r="H1876" s="20" t="s">
        <v>656</v>
      </c>
      <c r="I1876" s="20" t="s">
        <v>657</v>
      </c>
      <c r="J1876" s="13">
        <v>3140</v>
      </c>
      <c r="K1876" t="s">
        <v>4</v>
      </c>
      <c r="L1876" t="s">
        <v>142</v>
      </c>
      <c r="M1876" s="20" t="str">
        <f t="shared" si="265"/>
        <v>S</v>
      </c>
      <c r="N1876" s="3">
        <v>4.7</v>
      </c>
      <c r="O1876" s="23">
        <f t="shared" si="266"/>
        <v>4.7</v>
      </c>
      <c r="P1876" s="3">
        <v>21.5</v>
      </c>
      <c r="Q1876" s="3">
        <f>VLOOKUP(J1876,Aux_H_adj!$X$2:$Y$922,2,FALSE)</f>
        <v>7</v>
      </c>
      <c r="R1876" s="3">
        <f>VLOOKUP(J1876,Aux_H_adj!$X$2:$Z$922,3,FALSE)</f>
        <v>21.5</v>
      </c>
      <c r="S1876" s="3">
        <f t="shared" si="263"/>
        <v>6.8436625529514998</v>
      </c>
      <c r="T1876" s="3">
        <v>30.5</v>
      </c>
      <c r="U1876" s="23">
        <f t="shared" si="267"/>
        <v>26.21</v>
      </c>
      <c r="V1876" s="3">
        <f t="shared" si="264"/>
        <v>8.3429021168771538</v>
      </c>
      <c r="W1876" s="27">
        <f t="shared" si="268"/>
        <v>3.7000000000000002E-3</v>
      </c>
      <c r="X1876" s="27">
        <f t="shared" si="269"/>
        <v>5.4999999999999997E-3</v>
      </c>
      <c r="Y1876" s="3">
        <f>VLOOKUP(K1876,SSP!$B$2:$D$113,3,FALSE)</f>
        <v>0.46000000000000074</v>
      </c>
      <c r="Z1876" s="3">
        <f>EXP(Ferez!$B$8+Ferez!$B$9*LN(X1876)+Ferez!$B$10*LN(O1876)+Ferez!$B$11*LN(Y1876))</f>
        <v>6.1484487873243969</v>
      </c>
      <c r="AA1876" s="3">
        <f>EXP(Ferez!$C$8+Ferez!$C$9*LN(Z1876))</f>
        <v>2.8846852080172272</v>
      </c>
      <c r="AB1876" s="3">
        <f>Ferez!$D$8+Ferez!$D$9*Z1876+Ferez!$D$10*AA1876</f>
        <v>0.89115312669352875</v>
      </c>
      <c r="AC1876" s="3">
        <f t="shared" si="270"/>
        <v>9.9242871220351532</v>
      </c>
      <c r="AD1876" s="3">
        <f>AC1876*Ferez!$D$19</f>
        <v>4.9621435610175766</v>
      </c>
      <c r="AE1876" s="3">
        <f>(AD1876/1000)*(10000/Ferez!$D$21)</f>
        <v>0.12405358902543942</v>
      </c>
      <c r="AF1876" s="3">
        <f t="shared" si="271"/>
        <v>7.0396019140179256</v>
      </c>
      <c r="AG1876" s="3">
        <f>AF1876*Ferez!$D$19</f>
        <v>3.5198009570089628</v>
      </c>
      <c r="AH1876" s="3">
        <f>(AG1876/1000)*(10000/Ferez!$D$21)</f>
        <v>8.799502392522407E-2</v>
      </c>
      <c r="AI1876" s="3">
        <f>AE1876*Ferez!$D$20</f>
        <v>0.45486315975994451</v>
      </c>
    </row>
    <row r="1877" spans="1:35" x14ac:dyDescent="0.25">
      <c r="A1877" s="4">
        <v>301</v>
      </c>
      <c r="B1877" s="19" t="s">
        <v>3521</v>
      </c>
      <c r="C1877" s="104">
        <v>7</v>
      </c>
      <c r="D1877" s="20" t="s">
        <v>596</v>
      </c>
      <c r="E1877" s="100">
        <v>42719</v>
      </c>
      <c r="F1877" s="100">
        <v>44127</v>
      </c>
      <c r="G1877" s="105">
        <v>3.9</v>
      </c>
      <c r="H1877" s="20" t="s">
        <v>656</v>
      </c>
      <c r="I1877" s="20" t="s">
        <v>658</v>
      </c>
      <c r="J1877" s="13">
        <v>3140</v>
      </c>
      <c r="K1877" t="s">
        <v>4</v>
      </c>
      <c r="L1877" t="s">
        <v>142</v>
      </c>
      <c r="M1877" s="20" t="str">
        <f t="shared" si="265"/>
        <v>S</v>
      </c>
      <c r="N1877" s="3">
        <v>4.7</v>
      </c>
      <c r="O1877" s="23">
        <f t="shared" si="266"/>
        <v>3.68</v>
      </c>
      <c r="P1877" s="3">
        <v>10.8</v>
      </c>
      <c r="Q1877" s="3">
        <f>VLOOKUP(J1877,Aux_H_adj!$X$2:$Y$922,2,FALSE)</f>
        <v>7</v>
      </c>
      <c r="R1877" s="3">
        <f>VLOOKUP(J1877,Aux_H_adj!$X$2:$Z$922,3,FALSE)</f>
        <v>21.5</v>
      </c>
      <c r="S1877" s="3">
        <f t="shared" si="263"/>
        <v>3.4377467707849396</v>
      </c>
      <c r="T1877" s="3">
        <v>30.5</v>
      </c>
      <c r="U1877" s="23">
        <f t="shared" si="267"/>
        <v>13.17</v>
      </c>
      <c r="V1877" s="3">
        <f t="shared" si="264"/>
        <v>4.1921412010405232</v>
      </c>
      <c r="W1877" s="27">
        <f t="shared" si="268"/>
        <v>8.9999999999999998E-4</v>
      </c>
      <c r="X1877" s="27">
        <f t="shared" si="269"/>
        <v>1.4E-3</v>
      </c>
      <c r="Y1877" s="3">
        <f>VLOOKUP(K1877,SSP!$B$2:$D$113,3,FALSE)</f>
        <v>0.46000000000000074</v>
      </c>
      <c r="Z1877" s="3">
        <f>EXP(Ferez!$B$8+Ferez!$B$9*LN(X1877)+Ferez!$B$10*LN(O1877)+Ferez!$B$11*LN(Y1877))</f>
        <v>1.333807763620162</v>
      </c>
      <c r="AA1877" s="3">
        <f>EXP(Ferez!$C$8+Ferez!$C$9*LN(Z1877))</f>
        <v>0.92826820877026006</v>
      </c>
      <c r="AB1877" s="3">
        <f>Ferez!$D$8+Ferez!$D$9*Z1877+Ferez!$D$10*AA1877</f>
        <v>0.46758640804274426</v>
      </c>
      <c r="AC1877" s="3">
        <f t="shared" si="270"/>
        <v>2.7296623804331661</v>
      </c>
      <c r="AD1877" s="3">
        <f>AC1877*Ferez!$D$19</f>
        <v>1.3648311902165831</v>
      </c>
      <c r="AE1877" s="3">
        <f>(AD1877/1000)*(10000/Ferez!$D$21)</f>
        <v>3.4120779755414575E-2</v>
      </c>
      <c r="AF1877" s="3">
        <f t="shared" si="271"/>
        <v>1.8013941716629063</v>
      </c>
      <c r="AG1877" s="3">
        <f>AF1877*Ferez!$D$19</f>
        <v>0.90069708583145314</v>
      </c>
      <c r="AH1877" s="3">
        <f>(AG1877/1000)*(10000/Ferez!$D$21)</f>
        <v>2.2517427145786331E-2</v>
      </c>
      <c r="AI1877" s="3">
        <f>AE1877*Ferez!$D$20</f>
        <v>0.12510952576985343</v>
      </c>
    </row>
    <row r="1878" spans="1:35" x14ac:dyDescent="0.25">
      <c r="A1878" s="4">
        <v>302</v>
      </c>
      <c r="B1878" s="19" t="s">
        <v>3521</v>
      </c>
      <c r="C1878" s="104">
        <v>7</v>
      </c>
      <c r="D1878" s="20" t="s">
        <v>596</v>
      </c>
      <c r="E1878" s="100">
        <v>42719</v>
      </c>
      <c r="F1878" s="100">
        <v>44127</v>
      </c>
      <c r="G1878" s="105">
        <v>3.9</v>
      </c>
      <c r="H1878" s="20" t="s">
        <v>656</v>
      </c>
      <c r="I1878" s="20" t="s">
        <v>659</v>
      </c>
      <c r="J1878" s="13">
        <v>3140</v>
      </c>
      <c r="K1878" t="s">
        <v>4</v>
      </c>
      <c r="L1878" t="s">
        <v>142</v>
      </c>
      <c r="M1878" s="20" t="str">
        <f t="shared" si="265"/>
        <v>S</v>
      </c>
      <c r="N1878" s="3">
        <v>4.7</v>
      </c>
      <c r="O1878" s="23">
        <f t="shared" si="266"/>
        <v>2.33</v>
      </c>
      <c r="P1878" s="3">
        <v>7</v>
      </c>
      <c r="Q1878" s="3">
        <f>VLOOKUP(J1878,Aux_H_adj!$X$2:$Y$922,2,FALSE)</f>
        <v>7</v>
      </c>
      <c r="R1878" s="3">
        <f>VLOOKUP(J1878,Aux_H_adj!$X$2:$Z$922,3,FALSE)</f>
        <v>21.5</v>
      </c>
      <c r="S1878" s="3">
        <f t="shared" si="263"/>
        <v>2.228169203286535</v>
      </c>
      <c r="T1878" s="3">
        <v>30.5</v>
      </c>
      <c r="U1878" s="23">
        <f t="shared" si="267"/>
        <v>8.5299999999999994</v>
      </c>
      <c r="V1878" s="3">
        <f t="shared" si="264"/>
        <v>2.7151833291477345</v>
      </c>
      <c r="W1878" s="27">
        <f t="shared" si="268"/>
        <v>4.0000000000000002E-4</v>
      </c>
      <c r="X1878" s="27">
        <f t="shared" si="269"/>
        <v>5.9999999999999995E-4</v>
      </c>
      <c r="Y1878" s="3">
        <f>VLOOKUP(K1878,SSP!$B$2:$D$113,3,FALSE)</f>
        <v>0.46000000000000074</v>
      </c>
      <c r="Z1878" s="3">
        <f>EXP(Ferez!$B$8+Ferez!$B$9*LN(X1878)+Ferez!$B$10*LN(O1878)+Ferez!$B$11*LN(Y1878))</f>
        <v>0.38595196165666074</v>
      </c>
      <c r="AA1878" s="3">
        <f>EXP(Ferez!$C$8+Ferez!$C$9*LN(Z1878))</f>
        <v>0.36989471182521244</v>
      </c>
      <c r="AB1878" s="3">
        <f>Ferez!$D$8+Ferez!$D$9*Z1878+Ferez!$D$10*AA1878</f>
        <v>0.39913362874981606</v>
      </c>
      <c r="AC1878" s="3">
        <f t="shared" si="270"/>
        <v>1.1549803022316891</v>
      </c>
      <c r="AD1878" s="3">
        <f>AC1878*Ferez!$D$19</f>
        <v>0.57749015111584456</v>
      </c>
      <c r="AE1878" s="3">
        <f>(AD1878/1000)*(10000/Ferez!$D$21)</f>
        <v>1.4437253777896116E-2</v>
      </c>
      <c r="AF1878" s="3">
        <f t="shared" si="271"/>
        <v>0.78508559040647685</v>
      </c>
      <c r="AG1878" s="3">
        <f>AF1878*Ferez!$D$19</f>
        <v>0.39254279520323843</v>
      </c>
      <c r="AH1878" s="3">
        <f>(AG1878/1000)*(10000/Ferez!$D$21)</f>
        <v>9.8135698800809607E-3</v>
      </c>
      <c r="AI1878" s="3">
        <f>AE1878*Ferez!$D$20</f>
        <v>5.2936597185619091E-2</v>
      </c>
    </row>
    <row r="1879" spans="1:35" x14ac:dyDescent="0.25">
      <c r="A1879" s="4">
        <v>303</v>
      </c>
      <c r="B1879" s="19" t="s">
        <v>3521</v>
      </c>
      <c r="C1879" s="104">
        <v>7</v>
      </c>
      <c r="D1879" s="20" t="s">
        <v>596</v>
      </c>
      <c r="E1879" s="100">
        <v>42719</v>
      </c>
      <c r="F1879" s="100">
        <v>44127</v>
      </c>
      <c r="G1879" s="105">
        <v>3.9</v>
      </c>
      <c r="H1879" s="20" t="s">
        <v>660</v>
      </c>
      <c r="I1879" s="20" t="s">
        <v>661</v>
      </c>
      <c r="J1879" s="13">
        <v>3141</v>
      </c>
      <c r="K1879" t="s">
        <v>199</v>
      </c>
      <c r="L1879" t="s">
        <v>198</v>
      </c>
      <c r="M1879" s="20" t="str">
        <f t="shared" si="265"/>
        <v>S</v>
      </c>
      <c r="N1879" s="3">
        <v>5</v>
      </c>
      <c r="O1879" s="23">
        <f t="shared" si="266"/>
        <v>5</v>
      </c>
      <c r="P1879" s="3">
        <v>16</v>
      </c>
      <c r="Q1879" s="3">
        <f>VLOOKUP(J1879,Aux_H_adj!$X$2:$Y$922,2,FALSE)</f>
        <v>7</v>
      </c>
      <c r="R1879" s="3">
        <f>VLOOKUP(J1879,Aux_H_adj!$X$2:$Z$922,3,FALSE)</f>
        <v>16</v>
      </c>
      <c r="S1879" s="3">
        <f t="shared" si="263"/>
        <v>5.0929581789406511</v>
      </c>
      <c r="T1879" s="3">
        <v>52.5</v>
      </c>
      <c r="U1879" s="23">
        <f t="shared" si="267"/>
        <v>19.510000000000002</v>
      </c>
      <c r="V1879" s="3">
        <f t="shared" si="264"/>
        <v>6.2102258794457565</v>
      </c>
      <c r="W1879" s="27">
        <f t="shared" si="268"/>
        <v>2E-3</v>
      </c>
      <c r="X1879" s="27">
        <f t="shared" si="269"/>
        <v>3.0000000000000001E-3</v>
      </c>
      <c r="Y1879" s="3">
        <f>VLOOKUP(K1879,SSP!$B$2:$D$113,3,FALSE)</f>
        <v>0.49</v>
      </c>
      <c r="Z1879" s="3">
        <f>EXP(Ferez!$B$8+Ferez!$B$9*LN(X1879)+Ferez!$B$10*LN(O1879)+Ferez!$B$11*LN(Y1879))</f>
        <v>3.9255689789317976</v>
      </c>
      <c r="AA1879" s="3">
        <f>EXP(Ferez!$C$8+Ferez!$C$9*LN(Z1879))</f>
        <v>2.0678354045490206</v>
      </c>
      <c r="AB1879" s="3">
        <f>Ferez!$D$8+Ferez!$D$9*Z1879+Ferez!$D$10*AA1879</f>
        <v>0.68814547151818384</v>
      </c>
      <c r="AC1879" s="3">
        <f t="shared" si="270"/>
        <v>6.6815498549990027</v>
      </c>
      <c r="AD1879" s="3">
        <f>AC1879*Ferez!$D$19</f>
        <v>3.3407749274995013</v>
      </c>
      <c r="AE1879" s="3">
        <f>(AD1879/1000)*(10000/Ferez!$D$21)</f>
        <v>8.3519373187487533E-2</v>
      </c>
      <c r="AF1879" s="3">
        <f t="shared" si="271"/>
        <v>4.6137144504499812</v>
      </c>
      <c r="AG1879" s="3">
        <f>AF1879*Ferez!$D$19</f>
        <v>2.3068572252249906</v>
      </c>
      <c r="AH1879" s="3">
        <f>(AG1879/1000)*(10000/Ferez!$D$21)</f>
        <v>5.7671430630624756E-2</v>
      </c>
      <c r="AI1879" s="3">
        <f>AE1879*Ferez!$D$20</f>
        <v>0.30623770168745429</v>
      </c>
    </row>
    <row r="1880" spans="1:35" x14ac:dyDescent="0.25">
      <c r="A1880" s="4">
        <v>304</v>
      </c>
      <c r="B1880" s="19" t="s">
        <v>3521</v>
      </c>
      <c r="C1880" s="104">
        <v>7</v>
      </c>
      <c r="D1880" s="20" t="s">
        <v>596</v>
      </c>
      <c r="E1880" s="100">
        <v>42719</v>
      </c>
      <c r="F1880" s="100">
        <v>44127</v>
      </c>
      <c r="G1880" s="105">
        <v>3.9</v>
      </c>
      <c r="H1880" s="20" t="s">
        <v>660</v>
      </c>
      <c r="I1880" s="20" t="s">
        <v>662</v>
      </c>
      <c r="J1880" s="13">
        <v>3141</v>
      </c>
      <c r="K1880" t="s">
        <v>199</v>
      </c>
      <c r="L1880" t="s">
        <v>198</v>
      </c>
      <c r="M1880" s="20" t="str">
        <f t="shared" si="265"/>
        <v>S</v>
      </c>
      <c r="N1880" s="3">
        <v>5</v>
      </c>
      <c r="O1880" s="23">
        <f t="shared" si="266"/>
        <v>3.31</v>
      </c>
      <c r="P1880" s="3">
        <v>9.6</v>
      </c>
      <c r="Q1880" s="3">
        <f>VLOOKUP(J1880,Aux_H_adj!$X$2:$Y$922,2,FALSE)</f>
        <v>7</v>
      </c>
      <c r="R1880" s="3">
        <f>VLOOKUP(J1880,Aux_H_adj!$X$2:$Z$922,3,FALSE)</f>
        <v>16</v>
      </c>
      <c r="S1880" s="3">
        <f t="shared" si="263"/>
        <v>3.0557749073643903</v>
      </c>
      <c r="T1880" s="3">
        <v>52.5</v>
      </c>
      <c r="U1880" s="23">
        <f t="shared" si="267"/>
        <v>11.7</v>
      </c>
      <c r="V1880" s="3">
        <f t="shared" si="264"/>
        <v>3.7242256683503507</v>
      </c>
      <c r="W1880" s="27">
        <f t="shared" si="268"/>
        <v>6.9999999999999999E-4</v>
      </c>
      <c r="X1880" s="27">
        <f t="shared" si="269"/>
        <v>1.1000000000000001E-3</v>
      </c>
      <c r="Y1880" s="3">
        <f>VLOOKUP(K1880,SSP!$B$2:$D$113,3,FALSE)</f>
        <v>0.49</v>
      </c>
      <c r="Z1880" s="3">
        <f>EXP(Ferez!$B$8+Ferez!$B$9*LN(X1880)+Ferez!$B$10*LN(O1880)+Ferez!$B$11*LN(Y1880))</f>
        <v>1.0231176801850295</v>
      </c>
      <c r="AA1880" s="3">
        <f>EXP(Ferez!$C$8+Ferez!$C$9*LN(Z1880))</f>
        <v>0.76246960339681924</v>
      </c>
      <c r="AB1880" s="3">
        <f>Ferez!$D$8+Ferez!$D$9*Z1880+Ferez!$D$10*AA1880</f>
        <v>0.44366357663468664</v>
      </c>
      <c r="AC1880" s="3">
        <f t="shared" si="270"/>
        <v>2.2292508602165353</v>
      </c>
      <c r="AD1880" s="3">
        <f>AC1880*Ferez!$D$19</f>
        <v>1.1146254301082676</v>
      </c>
      <c r="AE1880" s="3">
        <f>(AD1880/1000)*(10000/Ferez!$D$21)</f>
        <v>2.7865635752706695E-2</v>
      </c>
      <c r="AF1880" s="3">
        <f t="shared" si="271"/>
        <v>1.4667812568197161</v>
      </c>
      <c r="AG1880" s="3">
        <f>AF1880*Ferez!$D$19</f>
        <v>0.73339062840985803</v>
      </c>
      <c r="AH1880" s="3">
        <f>(AG1880/1000)*(10000/Ferez!$D$21)</f>
        <v>1.8334765710246451E-2</v>
      </c>
      <c r="AI1880" s="3">
        <f>AE1880*Ferez!$D$20</f>
        <v>0.10217399775992454</v>
      </c>
    </row>
    <row r="1881" spans="1:35" x14ac:dyDescent="0.25">
      <c r="A1881" s="4">
        <v>305</v>
      </c>
      <c r="B1881" s="19" t="s">
        <v>3521</v>
      </c>
      <c r="C1881" s="104">
        <v>7</v>
      </c>
      <c r="D1881" s="20" t="s">
        <v>596</v>
      </c>
      <c r="E1881" s="100">
        <v>42719</v>
      </c>
      <c r="F1881" s="100">
        <v>44127</v>
      </c>
      <c r="G1881" s="105">
        <v>3.9</v>
      </c>
      <c r="H1881" s="20" t="s">
        <v>660</v>
      </c>
      <c r="I1881" s="20" t="s">
        <v>663</v>
      </c>
      <c r="J1881" s="13">
        <v>3141</v>
      </c>
      <c r="K1881" t="s">
        <v>199</v>
      </c>
      <c r="L1881" t="s">
        <v>198</v>
      </c>
      <c r="M1881" s="20" t="str">
        <f t="shared" si="265"/>
        <v>S</v>
      </c>
      <c r="N1881" s="3">
        <v>5</v>
      </c>
      <c r="O1881" s="23">
        <f t="shared" si="266"/>
        <v>2.93</v>
      </c>
      <c r="P1881" s="3">
        <v>8.5</v>
      </c>
      <c r="Q1881" s="3">
        <f>VLOOKUP(J1881,Aux_H_adj!$X$2:$Y$922,2,FALSE)</f>
        <v>7</v>
      </c>
      <c r="R1881" s="3">
        <f>VLOOKUP(J1881,Aux_H_adj!$X$2:$Z$922,3,FALSE)</f>
        <v>16</v>
      </c>
      <c r="S1881" s="3">
        <f t="shared" si="263"/>
        <v>2.7056340325622208</v>
      </c>
      <c r="T1881" s="3">
        <v>52.5</v>
      </c>
      <c r="U1881" s="23">
        <f t="shared" si="267"/>
        <v>10.36</v>
      </c>
      <c r="V1881" s="3">
        <f t="shared" si="264"/>
        <v>3.2976904208640714</v>
      </c>
      <c r="W1881" s="27">
        <f t="shared" si="268"/>
        <v>5.9999999999999995E-4</v>
      </c>
      <c r="X1881" s="27">
        <f t="shared" si="269"/>
        <v>8.9999999999999998E-4</v>
      </c>
      <c r="Y1881" s="3">
        <f>VLOOKUP(K1881,SSP!$B$2:$D$113,3,FALSE)</f>
        <v>0.49</v>
      </c>
      <c r="Z1881" s="3">
        <f>EXP(Ferez!$B$8+Ferez!$B$9*LN(X1881)+Ferez!$B$10*LN(O1881)+Ferez!$B$11*LN(Y1881))</f>
        <v>0.75275576865823679</v>
      </c>
      <c r="AA1881" s="3">
        <f>EXP(Ferez!$C$8+Ferez!$C$9*LN(Z1881))</f>
        <v>0.60721023308593702</v>
      </c>
      <c r="AB1881" s="3">
        <f>Ferez!$D$8+Ferez!$D$9*Z1881+Ferez!$D$10*AA1881</f>
        <v>0.42379282080598024</v>
      </c>
      <c r="AC1881" s="3">
        <f t="shared" si="270"/>
        <v>1.7837588225501539</v>
      </c>
      <c r="AD1881" s="3">
        <f>AC1881*Ferez!$D$19</f>
        <v>0.89187941127507697</v>
      </c>
      <c r="AE1881" s="3">
        <f>(AD1881/1000)*(10000/Ferez!$D$21)</f>
        <v>2.2296985281876923E-2</v>
      </c>
      <c r="AF1881" s="3">
        <f t="shared" si="271"/>
        <v>1.1765485894642169</v>
      </c>
      <c r="AG1881" s="3">
        <f>AF1881*Ferez!$D$19</f>
        <v>0.58827429473210846</v>
      </c>
      <c r="AH1881" s="3">
        <f>(AG1881/1000)*(10000/Ferez!$D$21)</f>
        <v>1.4706857368302712E-2</v>
      </c>
      <c r="AI1881" s="3">
        <f>AE1881*Ferez!$D$20</f>
        <v>8.1755612700215377E-2</v>
      </c>
    </row>
    <row r="1882" spans="1:35" x14ac:dyDescent="0.25">
      <c r="A1882" s="4">
        <v>306</v>
      </c>
      <c r="B1882" s="19" t="s">
        <v>3521</v>
      </c>
      <c r="C1882" s="104">
        <v>7</v>
      </c>
      <c r="D1882" s="20" t="s">
        <v>596</v>
      </c>
      <c r="E1882" s="100">
        <v>42719</v>
      </c>
      <c r="F1882" s="100">
        <v>44127</v>
      </c>
      <c r="G1882" s="105">
        <v>3.9</v>
      </c>
      <c r="H1882" s="20" t="s">
        <v>660</v>
      </c>
      <c r="I1882" s="20" t="s">
        <v>664</v>
      </c>
      <c r="J1882" s="13">
        <v>3141</v>
      </c>
      <c r="K1882" t="s">
        <v>199</v>
      </c>
      <c r="L1882" t="s">
        <v>198</v>
      </c>
      <c r="M1882" s="20" t="str">
        <f t="shared" si="265"/>
        <v>S</v>
      </c>
      <c r="N1882" s="3">
        <v>5</v>
      </c>
      <c r="O1882" s="23">
        <f t="shared" si="266"/>
        <v>3.15</v>
      </c>
      <c r="P1882" s="3">
        <v>9.1</v>
      </c>
      <c r="Q1882" s="3">
        <f>VLOOKUP(J1882,Aux_H_adj!$X$2:$Y$922,2,FALSE)</f>
        <v>7</v>
      </c>
      <c r="R1882" s="3">
        <f>VLOOKUP(J1882,Aux_H_adj!$X$2:$Z$922,3,FALSE)</f>
        <v>16</v>
      </c>
      <c r="S1882" s="3">
        <f t="shared" si="263"/>
        <v>2.896619964272495</v>
      </c>
      <c r="T1882" s="3">
        <v>52.5</v>
      </c>
      <c r="U1882" s="23">
        <f t="shared" si="267"/>
        <v>11.09</v>
      </c>
      <c r="V1882" s="3">
        <f t="shared" si="264"/>
        <v>3.5300566377782387</v>
      </c>
      <c r="W1882" s="27">
        <f t="shared" si="268"/>
        <v>6.9999999999999999E-4</v>
      </c>
      <c r="X1882" s="27">
        <f t="shared" si="269"/>
        <v>1E-3</v>
      </c>
      <c r="Y1882" s="3">
        <f>VLOOKUP(K1882,SSP!$B$2:$D$113,3,FALSE)</f>
        <v>0.49</v>
      </c>
      <c r="Z1882" s="3">
        <f>EXP(Ferez!$B$8+Ferez!$B$9*LN(X1882)+Ferez!$B$10*LN(O1882)+Ferez!$B$11*LN(Y1882))</f>
        <v>0.89150464989787104</v>
      </c>
      <c r="AA1882" s="3">
        <f>EXP(Ferez!$C$8+Ferez!$C$9*LN(Z1882))</f>
        <v>0.68841648571242542</v>
      </c>
      <c r="AB1882" s="3">
        <f>Ferez!$D$8+Ferez!$D$9*Z1882+Ferez!$D$10*AA1882</f>
        <v>0.43385871758581185</v>
      </c>
      <c r="AC1882" s="3">
        <f t="shared" si="270"/>
        <v>2.0137798531961084</v>
      </c>
      <c r="AD1882" s="3">
        <f>AC1882*Ferez!$D$19</f>
        <v>1.0068899265980542</v>
      </c>
      <c r="AE1882" s="3">
        <f>(AD1882/1000)*(10000/Ferez!$D$21)</f>
        <v>2.5172248164951352E-2</v>
      </c>
      <c r="AF1882" s="3">
        <f t="shared" si="271"/>
        <v>1.3253633674836829</v>
      </c>
      <c r="AG1882" s="3">
        <f>AF1882*Ferez!$D$19</f>
        <v>0.66268168374184144</v>
      </c>
      <c r="AH1882" s="3">
        <f>(AG1882/1000)*(10000/Ferez!$D$21)</f>
        <v>1.6567042093546036E-2</v>
      </c>
      <c r="AI1882" s="3">
        <f>AE1882*Ferez!$D$20</f>
        <v>9.2298243271488292E-2</v>
      </c>
    </row>
    <row r="1883" spans="1:35" x14ac:dyDescent="0.25">
      <c r="A1883" s="4">
        <v>307</v>
      </c>
      <c r="B1883" s="19" t="s">
        <v>3521</v>
      </c>
      <c r="C1883" s="104">
        <v>7</v>
      </c>
      <c r="D1883" s="20" t="s">
        <v>596</v>
      </c>
      <c r="E1883" s="100">
        <v>42719</v>
      </c>
      <c r="F1883" s="100">
        <v>44127</v>
      </c>
      <c r="G1883" s="105">
        <v>3.9</v>
      </c>
      <c r="H1883" s="20" t="s">
        <v>660</v>
      </c>
      <c r="I1883" s="20" t="s">
        <v>665</v>
      </c>
      <c r="J1883" s="13">
        <v>3141</v>
      </c>
      <c r="K1883" t="s">
        <v>199</v>
      </c>
      <c r="L1883" t="s">
        <v>198</v>
      </c>
      <c r="M1883" s="20" t="str">
        <f t="shared" si="265"/>
        <v>S</v>
      </c>
      <c r="N1883" s="3">
        <v>5</v>
      </c>
      <c r="O1883" s="23">
        <f t="shared" si="266"/>
        <v>2.33</v>
      </c>
      <c r="P1883" s="3">
        <v>7</v>
      </c>
      <c r="Q1883" s="3">
        <f>VLOOKUP(J1883,Aux_H_adj!$X$2:$Y$922,2,FALSE)</f>
        <v>7</v>
      </c>
      <c r="R1883" s="3">
        <f>VLOOKUP(J1883,Aux_H_adj!$X$2:$Z$922,3,FALSE)</f>
        <v>16</v>
      </c>
      <c r="S1883" s="3">
        <f t="shared" si="263"/>
        <v>2.228169203286535</v>
      </c>
      <c r="T1883" s="3">
        <v>52.5</v>
      </c>
      <c r="U1883" s="23">
        <f t="shared" si="267"/>
        <v>8.5299999999999994</v>
      </c>
      <c r="V1883" s="3">
        <f t="shared" si="264"/>
        <v>2.7151833291477345</v>
      </c>
      <c r="W1883" s="27">
        <f t="shared" si="268"/>
        <v>4.0000000000000002E-4</v>
      </c>
      <c r="X1883" s="27">
        <f t="shared" si="269"/>
        <v>5.9999999999999995E-4</v>
      </c>
      <c r="Y1883" s="3">
        <f>VLOOKUP(K1883,SSP!$B$2:$D$113,3,FALSE)</f>
        <v>0.49</v>
      </c>
      <c r="Z1883" s="3">
        <f>EXP(Ferez!$B$8+Ferez!$B$9*LN(X1883)+Ferez!$B$10*LN(O1883)+Ferez!$B$11*LN(Y1883))</f>
        <v>0.41170003553139239</v>
      </c>
      <c r="AA1883" s="3">
        <f>EXP(Ferez!$C$8+Ferez!$C$9*LN(Z1883))</f>
        <v>0.38805084970411119</v>
      </c>
      <c r="AB1883" s="3">
        <f>Ferez!$D$8+Ferez!$D$9*Z1883+Ferez!$D$10*AA1883</f>
        <v>0.40073547710922813</v>
      </c>
      <c r="AC1883" s="3">
        <f t="shared" si="270"/>
        <v>1.2004863623447317</v>
      </c>
      <c r="AD1883" s="3">
        <f>AC1883*Ferez!$D$19</f>
        <v>0.60024318117236586</v>
      </c>
      <c r="AE1883" s="3">
        <f>(AD1883/1000)*(10000/Ferez!$D$21)</f>
        <v>1.5006079529309145E-2</v>
      </c>
      <c r="AF1883" s="3">
        <f t="shared" si="271"/>
        <v>0.81243551264062053</v>
      </c>
      <c r="AG1883" s="3">
        <f>AF1883*Ferez!$D$19</f>
        <v>0.40621775632031026</v>
      </c>
      <c r="AH1883" s="3">
        <f>(AG1883/1000)*(10000/Ferez!$D$21)</f>
        <v>1.0155443908007756E-2</v>
      </c>
      <c r="AI1883" s="3">
        <f>AE1883*Ferez!$D$20</f>
        <v>5.5022291607466862E-2</v>
      </c>
    </row>
    <row r="1884" spans="1:35" x14ac:dyDescent="0.25">
      <c r="A1884" s="4">
        <v>308</v>
      </c>
      <c r="B1884" s="19" t="s">
        <v>3521</v>
      </c>
      <c r="C1884" s="104">
        <v>7</v>
      </c>
      <c r="D1884" s="20" t="s">
        <v>596</v>
      </c>
      <c r="E1884" s="100">
        <v>42719</v>
      </c>
      <c r="F1884" s="100">
        <v>44127</v>
      </c>
      <c r="G1884" s="105">
        <v>3.9</v>
      </c>
      <c r="H1884" s="20" t="s">
        <v>660</v>
      </c>
      <c r="I1884" s="20" t="s">
        <v>666</v>
      </c>
      <c r="J1884" s="13">
        <v>3141</v>
      </c>
      <c r="K1884" t="s">
        <v>199</v>
      </c>
      <c r="L1884" t="s">
        <v>198</v>
      </c>
      <c r="M1884" s="20" t="str">
        <f t="shared" si="265"/>
        <v>S</v>
      </c>
      <c r="N1884" s="3">
        <v>5</v>
      </c>
      <c r="O1884" s="23">
        <f t="shared" si="266"/>
        <v>3.79</v>
      </c>
      <c r="P1884" s="3">
        <v>11.2</v>
      </c>
      <c r="Q1884" s="3">
        <f>VLOOKUP(J1884,Aux_H_adj!$X$2:$Y$922,2,FALSE)</f>
        <v>7</v>
      </c>
      <c r="R1884" s="3">
        <f>VLOOKUP(J1884,Aux_H_adj!$X$2:$Z$922,3,FALSE)</f>
        <v>16</v>
      </c>
      <c r="S1884" s="3">
        <f t="shared" si="263"/>
        <v>3.5650707252584555</v>
      </c>
      <c r="T1884" s="3">
        <v>52.5</v>
      </c>
      <c r="U1884" s="23">
        <f t="shared" si="267"/>
        <v>13.65</v>
      </c>
      <c r="V1884" s="3">
        <f t="shared" si="264"/>
        <v>4.344929946408743</v>
      </c>
      <c r="W1884" s="27">
        <f t="shared" si="268"/>
        <v>1E-3</v>
      </c>
      <c r="X1884" s="27">
        <f t="shared" si="269"/>
        <v>1.5E-3</v>
      </c>
      <c r="Y1884" s="3">
        <f>VLOOKUP(K1884,SSP!$B$2:$D$113,3,FALSE)</f>
        <v>0.49</v>
      </c>
      <c r="Z1884" s="3">
        <f>EXP(Ferez!$B$8+Ferez!$B$9*LN(X1884)+Ferez!$B$10*LN(O1884)+Ferez!$B$11*LN(Y1884))</f>
        <v>1.562258441794879</v>
      </c>
      <c r="AA1884" s="3">
        <f>EXP(Ferez!$C$8+Ferez!$C$9*LN(Z1884))</f>
        <v>1.04379898325572</v>
      </c>
      <c r="AB1884" s="3">
        <f>Ferez!$D$8+Ferez!$D$9*Z1884+Ferez!$D$10*AA1884</f>
        <v>0.48572706258887988</v>
      </c>
      <c r="AC1884" s="3">
        <f t="shared" si="270"/>
        <v>3.0917844876394787</v>
      </c>
      <c r="AD1884" s="3">
        <f>AC1884*Ferez!$D$19</f>
        <v>1.5458922438197393</v>
      </c>
      <c r="AE1884" s="3">
        <f>(AD1884/1000)*(10000/Ferez!$D$21)</f>
        <v>3.8647306095493481E-2</v>
      </c>
      <c r="AF1884" s="3">
        <f t="shared" si="271"/>
        <v>2.0479855043837589</v>
      </c>
      <c r="AG1884" s="3">
        <f>AF1884*Ferez!$D$19</f>
        <v>1.0239927521918795</v>
      </c>
      <c r="AH1884" s="3">
        <f>(AG1884/1000)*(10000/Ferez!$D$21)</f>
        <v>2.5599818804796982E-2</v>
      </c>
      <c r="AI1884" s="3">
        <f>AE1884*Ferez!$D$20</f>
        <v>0.14170678901680941</v>
      </c>
    </row>
    <row r="1885" spans="1:35" x14ac:dyDescent="0.25">
      <c r="A1885" s="4">
        <v>309</v>
      </c>
      <c r="B1885" s="19" t="s">
        <v>3521</v>
      </c>
      <c r="C1885" s="104">
        <v>7</v>
      </c>
      <c r="D1885" s="20" t="s">
        <v>596</v>
      </c>
      <c r="E1885" s="100">
        <v>42719</v>
      </c>
      <c r="F1885" s="100">
        <v>44127</v>
      </c>
      <c r="G1885" s="105">
        <v>3.9</v>
      </c>
      <c r="H1885" s="20" t="s">
        <v>660</v>
      </c>
      <c r="I1885" s="20" t="s">
        <v>667</v>
      </c>
      <c r="J1885" s="13">
        <v>3141</v>
      </c>
      <c r="K1885" t="s">
        <v>199</v>
      </c>
      <c r="L1885" t="s">
        <v>198</v>
      </c>
      <c r="M1885" s="20" t="str">
        <f t="shared" si="265"/>
        <v>S</v>
      </c>
      <c r="N1885" s="3">
        <v>5</v>
      </c>
      <c r="O1885" s="23">
        <f t="shared" si="266"/>
        <v>4.7</v>
      </c>
      <c r="P1885" s="3">
        <v>15</v>
      </c>
      <c r="Q1885" s="3">
        <f>VLOOKUP(J1885,Aux_H_adj!$X$2:$Y$922,2,FALSE)</f>
        <v>7</v>
      </c>
      <c r="R1885" s="3">
        <f>VLOOKUP(J1885,Aux_H_adj!$X$2:$Z$922,3,FALSE)</f>
        <v>16</v>
      </c>
      <c r="S1885" s="3">
        <f t="shared" si="263"/>
        <v>4.7746482927568605</v>
      </c>
      <c r="T1885" s="3">
        <v>52.5</v>
      </c>
      <c r="U1885" s="23">
        <f t="shared" si="267"/>
        <v>18.29</v>
      </c>
      <c r="V1885" s="3">
        <f t="shared" si="264"/>
        <v>5.8218878183015317</v>
      </c>
      <c r="W1885" s="27">
        <f t="shared" si="268"/>
        <v>1.8E-3</v>
      </c>
      <c r="X1885" s="27">
        <f t="shared" si="269"/>
        <v>2.7000000000000001E-3</v>
      </c>
      <c r="Y1885" s="3">
        <f>VLOOKUP(K1885,SSP!$B$2:$D$113,3,FALSE)</f>
        <v>0.49</v>
      </c>
      <c r="Z1885" s="3">
        <f>EXP(Ferez!$B$8+Ferez!$B$9*LN(X1885)+Ferez!$B$10*LN(O1885)+Ferez!$B$11*LN(Y1885))</f>
        <v>3.348326247718806</v>
      </c>
      <c r="AA1885" s="3">
        <f>EXP(Ferez!$C$8+Ferez!$C$9*LN(Z1885))</f>
        <v>1.8376572129461539</v>
      </c>
      <c r="AB1885" s="3">
        <f>Ferez!$D$8+Ferez!$D$9*Z1885+Ferez!$D$10*AA1885</f>
        <v>0.63698480683167302</v>
      </c>
      <c r="AC1885" s="3">
        <f t="shared" si="270"/>
        <v>5.8229682674966323</v>
      </c>
      <c r="AD1885" s="3">
        <f>AC1885*Ferez!$D$19</f>
        <v>2.9114841337483162</v>
      </c>
      <c r="AE1885" s="3">
        <f>(AD1885/1000)*(10000/Ferez!$D$21)</f>
        <v>7.2787103343707901E-2</v>
      </c>
      <c r="AF1885" s="3">
        <f t="shared" si="271"/>
        <v>3.9853110545504791</v>
      </c>
      <c r="AG1885" s="3">
        <f>AF1885*Ferez!$D$19</f>
        <v>1.9926555272752395</v>
      </c>
      <c r="AH1885" s="3">
        <f>(AG1885/1000)*(10000/Ferez!$D$21)</f>
        <v>4.9816388181880986E-2</v>
      </c>
      <c r="AI1885" s="3">
        <f>AE1885*Ferez!$D$20</f>
        <v>0.26688604559359563</v>
      </c>
    </row>
    <row r="1886" spans="1:35" x14ac:dyDescent="0.25">
      <c r="A1886" s="4">
        <v>310</v>
      </c>
      <c r="B1886" s="19" t="s">
        <v>3521</v>
      </c>
      <c r="C1886" s="104">
        <v>7</v>
      </c>
      <c r="D1886" s="20" t="s">
        <v>596</v>
      </c>
      <c r="E1886" s="100">
        <v>42719</v>
      </c>
      <c r="F1886" s="100">
        <v>44127</v>
      </c>
      <c r="G1886" s="105">
        <v>3.9</v>
      </c>
      <c r="H1886" s="20" t="s">
        <v>660</v>
      </c>
      <c r="I1886" s="20" t="s">
        <v>668</v>
      </c>
      <c r="J1886" s="13">
        <v>3141</v>
      </c>
      <c r="K1886" t="s">
        <v>199</v>
      </c>
      <c r="L1886" t="s">
        <v>198</v>
      </c>
      <c r="M1886" s="20" t="str">
        <f t="shared" si="265"/>
        <v>S</v>
      </c>
      <c r="N1886" s="3">
        <v>5</v>
      </c>
      <c r="O1886" s="23">
        <f t="shared" si="266"/>
        <v>3.38</v>
      </c>
      <c r="P1886" s="3">
        <v>9.8000000000000007</v>
      </c>
      <c r="Q1886" s="3">
        <f>VLOOKUP(J1886,Aux_H_adj!$X$2:$Y$922,2,FALSE)</f>
        <v>7</v>
      </c>
      <c r="R1886" s="3">
        <f>VLOOKUP(J1886,Aux_H_adj!$X$2:$Z$922,3,FALSE)</f>
        <v>16</v>
      </c>
      <c r="S1886" s="3">
        <f t="shared" si="263"/>
        <v>3.1194368846011491</v>
      </c>
      <c r="T1886" s="3">
        <v>52.5</v>
      </c>
      <c r="U1886" s="23">
        <f t="shared" si="267"/>
        <v>11.95</v>
      </c>
      <c r="V1886" s="3">
        <f t="shared" si="264"/>
        <v>3.8038031398962984</v>
      </c>
      <c r="W1886" s="27">
        <f t="shared" si="268"/>
        <v>8.0000000000000004E-4</v>
      </c>
      <c r="X1886" s="27">
        <f t="shared" si="269"/>
        <v>1.1000000000000001E-3</v>
      </c>
      <c r="Y1886" s="3">
        <f>VLOOKUP(K1886,SSP!$B$2:$D$113,3,FALSE)</f>
        <v>0.49</v>
      </c>
      <c r="Z1886" s="3">
        <f>EXP(Ferez!$B$8+Ferez!$B$9*LN(X1886)+Ferez!$B$10*LN(O1886)+Ferez!$B$11*LN(Y1886))</f>
        <v>1.0439125248621497</v>
      </c>
      <c r="AA1886" s="3">
        <f>EXP(Ferez!$C$8+Ferez!$C$9*LN(Z1886))</f>
        <v>0.77393814723158749</v>
      </c>
      <c r="AB1886" s="3">
        <f>Ferez!$D$8+Ferez!$D$9*Z1886+Ferez!$D$10*AA1886</f>
        <v>0.44523273262898561</v>
      </c>
      <c r="AC1886" s="3">
        <f t="shared" si="270"/>
        <v>2.2630834047227228</v>
      </c>
      <c r="AD1886" s="3">
        <f>AC1886*Ferez!$D$19</f>
        <v>1.1315417023613614</v>
      </c>
      <c r="AE1886" s="3">
        <f>(AD1886/1000)*(10000/Ferez!$D$21)</f>
        <v>2.8288542559034034E-2</v>
      </c>
      <c r="AF1886" s="3">
        <f t="shared" si="271"/>
        <v>1.4891452574911352</v>
      </c>
      <c r="AG1886" s="3">
        <f>AF1886*Ferez!$D$19</f>
        <v>0.74457262874556762</v>
      </c>
      <c r="AH1886" s="3">
        <f>(AG1886/1000)*(10000/Ferez!$D$21)</f>
        <v>1.8614315718639193E-2</v>
      </c>
      <c r="AI1886" s="3">
        <f>AE1886*Ferez!$D$20</f>
        <v>0.10372465604979146</v>
      </c>
    </row>
    <row r="1887" spans="1:35" x14ac:dyDescent="0.25">
      <c r="A1887" s="4">
        <v>311</v>
      </c>
      <c r="B1887" s="19" t="s">
        <v>3521</v>
      </c>
      <c r="C1887" s="104">
        <v>7</v>
      </c>
      <c r="D1887" s="20" t="s">
        <v>596</v>
      </c>
      <c r="E1887" s="100">
        <v>42719</v>
      </c>
      <c r="F1887" s="100">
        <v>44127</v>
      </c>
      <c r="G1887" s="105">
        <v>3.9</v>
      </c>
      <c r="H1887" s="20" t="s">
        <v>669</v>
      </c>
      <c r="I1887" s="20" t="s">
        <v>670</v>
      </c>
      <c r="J1887" s="13">
        <v>3142</v>
      </c>
      <c r="K1887" t="s">
        <v>199</v>
      </c>
      <c r="L1887" t="s">
        <v>198</v>
      </c>
      <c r="M1887" s="20" t="str">
        <f t="shared" si="265"/>
        <v>S</v>
      </c>
      <c r="N1887" s="3">
        <v>3.5</v>
      </c>
      <c r="O1887" s="23">
        <f t="shared" si="266"/>
        <v>3.5</v>
      </c>
      <c r="P1887" s="3">
        <v>9</v>
      </c>
      <c r="Q1887" s="3">
        <f>VLOOKUP(J1887,Aux_H_adj!$X$2:$Y$922,2,FALSE)</f>
        <v>6</v>
      </c>
      <c r="R1887" s="3">
        <f>VLOOKUP(J1887,Aux_H_adj!$X$2:$Z$922,3,FALSE)</f>
        <v>9</v>
      </c>
      <c r="S1887" s="3">
        <f t="shared" si="263"/>
        <v>2.8647889756541161</v>
      </c>
      <c r="T1887" s="3">
        <v>42</v>
      </c>
      <c r="U1887" s="23">
        <f t="shared" si="267"/>
        <v>10.97</v>
      </c>
      <c r="V1887" s="3">
        <f t="shared" si="264"/>
        <v>3.4918594514361838</v>
      </c>
      <c r="W1887" s="27">
        <f t="shared" si="268"/>
        <v>5.9999999999999995E-4</v>
      </c>
      <c r="X1887" s="27">
        <f t="shared" si="269"/>
        <v>1E-3</v>
      </c>
      <c r="Y1887" s="3">
        <f>VLOOKUP(K1887,SSP!$B$2:$D$113,3,FALSE)</f>
        <v>0.49</v>
      </c>
      <c r="Z1887" s="3">
        <f>EXP(Ferez!$B$8+Ferez!$B$9*LN(X1887)+Ferez!$B$10*LN(O1887)+Ferez!$B$11*LN(Y1887))</f>
        <v>0.98654765169544056</v>
      </c>
      <c r="AA1887" s="3">
        <f>EXP(Ferez!$C$8+Ferez!$C$9*LN(Z1887))</f>
        <v>0.74215364935421113</v>
      </c>
      <c r="AB1887" s="3">
        <f>Ferez!$D$8+Ferez!$D$9*Z1887+Ferez!$D$10*AA1887</f>
        <v>0.44091673898773603</v>
      </c>
      <c r="AC1887" s="3">
        <f t="shared" si="270"/>
        <v>2.1696180400373879</v>
      </c>
      <c r="AD1887" s="3">
        <f>AC1887*Ferez!$D$19</f>
        <v>1.0848090200186939</v>
      </c>
      <c r="AE1887" s="3">
        <f>(AD1887/1000)*(10000/Ferez!$D$21)</f>
        <v>2.7120225500467346E-2</v>
      </c>
      <c r="AF1887" s="3">
        <f t="shared" si="271"/>
        <v>1.4274643906831765</v>
      </c>
      <c r="AG1887" s="3">
        <f>AF1887*Ferez!$D$19</f>
        <v>0.71373219534158827</v>
      </c>
      <c r="AH1887" s="3">
        <f>(AG1887/1000)*(10000/Ferez!$D$21)</f>
        <v>1.7843304883539707E-2</v>
      </c>
      <c r="AI1887" s="3">
        <f>AE1887*Ferez!$D$20</f>
        <v>9.944082683504693E-2</v>
      </c>
    </row>
    <row r="1888" spans="1:35" x14ac:dyDescent="0.25">
      <c r="A1888" s="4">
        <v>312</v>
      </c>
      <c r="B1888" s="19" t="s">
        <v>3521</v>
      </c>
      <c r="C1888" s="104">
        <v>7</v>
      </c>
      <c r="D1888" s="20" t="s">
        <v>596</v>
      </c>
      <c r="E1888" s="100">
        <v>42719</v>
      </c>
      <c r="F1888" s="100">
        <v>44127</v>
      </c>
      <c r="G1888" s="105">
        <v>3.9</v>
      </c>
      <c r="H1888" s="20" t="s">
        <v>669</v>
      </c>
      <c r="I1888" s="20" t="s">
        <v>671</v>
      </c>
      <c r="J1888" s="13">
        <v>3142</v>
      </c>
      <c r="K1888" t="s">
        <v>199</v>
      </c>
      <c r="L1888" t="s">
        <v>198</v>
      </c>
      <c r="M1888" s="20" t="str">
        <f t="shared" si="265"/>
        <v>S</v>
      </c>
      <c r="N1888" s="3">
        <v>3.5</v>
      </c>
      <c r="O1888" s="23">
        <f t="shared" si="266"/>
        <v>1.85</v>
      </c>
      <c r="P1888" s="3">
        <v>6</v>
      </c>
      <c r="Q1888" s="3">
        <f>VLOOKUP(J1888,Aux_H_adj!$X$2:$Y$922,2,FALSE)</f>
        <v>6</v>
      </c>
      <c r="R1888" s="3">
        <f>VLOOKUP(J1888,Aux_H_adj!$X$2:$Z$922,3,FALSE)</f>
        <v>9</v>
      </c>
      <c r="S1888" s="3">
        <f t="shared" si="263"/>
        <v>1.909859317102744</v>
      </c>
      <c r="T1888" s="3">
        <v>42</v>
      </c>
      <c r="U1888" s="23">
        <f t="shared" si="267"/>
        <v>7.31</v>
      </c>
      <c r="V1888" s="3">
        <f t="shared" si="264"/>
        <v>2.3268452680035097</v>
      </c>
      <c r="W1888" s="27">
        <f t="shared" si="268"/>
        <v>2.9999999999999997E-4</v>
      </c>
      <c r="X1888" s="27">
        <f t="shared" si="269"/>
        <v>4.0000000000000002E-4</v>
      </c>
      <c r="Y1888" s="3">
        <f>VLOOKUP(K1888,SSP!$B$2:$D$113,3,FALSE)</f>
        <v>0.49</v>
      </c>
      <c r="Z1888" s="3">
        <f>EXP(Ferez!$B$8+Ferez!$B$9*LN(X1888)+Ferez!$B$10*LN(O1888)+Ferez!$B$11*LN(Y1888))</f>
        <v>0.22483355862381066</v>
      </c>
      <c r="AA1888" s="3">
        <f>EXP(Ferez!$C$8+Ferez!$C$9*LN(Z1888))</f>
        <v>0.24771850536148177</v>
      </c>
      <c r="AB1888" s="3">
        <f>Ferez!$D$8+Ferez!$D$9*Z1888+Ferez!$D$10*AA1888</f>
        <v>0.38984848651404796</v>
      </c>
      <c r="AC1888" s="3">
        <f t="shared" si="270"/>
        <v>0.86240055049934039</v>
      </c>
      <c r="AD1888" s="3">
        <f>AC1888*Ferez!$D$19</f>
        <v>0.4312002752496702</v>
      </c>
      <c r="AE1888" s="3">
        <f>(AD1888/1000)*(10000/Ferez!$D$21)</f>
        <v>1.0780006881241755E-2</v>
      </c>
      <c r="AF1888" s="3">
        <f t="shared" si="271"/>
        <v>0.61468204513785862</v>
      </c>
      <c r="AG1888" s="3">
        <f>AF1888*Ferez!$D$19</f>
        <v>0.30734102256892931</v>
      </c>
      <c r="AH1888" s="3">
        <f>(AG1888/1000)*(10000/Ferez!$D$21)</f>
        <v>7.6835255642232324E-3</v>
      </c>
      <c r="AI1888" s="3">
        <f>AE1888*Ferez!$D$20</f>
        <v>3.9526691897886435E-2</v>
      </c>
    </row>
    <row r="1889" spans="1:35" x14ac:dyDescent="0.25">
      <c r="A1889" s="4">
        <v>313</v>
      </c>
      <c r="B1889" s="19" t="s">
        <v>3521</v>
      </c>
      <c r="C1889" s="104">
        <v>7</v>
      </c>
      <c r="D1889" s="20" t="s">
        <v>596</v>
      </c>
      <c r="E1889" s="100">
        <v>42719</v>
      </c>
      <c r="F1889" s="100">
        <v>44127</v>
      </c>
      <c r="G1889" s="105">
        <v>3.9</v>
      </c>
      <c r="H1889" s="20" t="s">
        <v>672</v>
      </c>
      <c r="I1889" s="20" t="s">
        <v>673</v>
      </c>
      <c r="J1889" s="13">
        <v>3143</v>
      </c>
      <c r="K1889" t="s">
        <v>197</v>
      </c>
      <c r="L1889" t="s">
        <v>67</v>
      </c>
      <c r="M1889" s="20" t="str">
        <f t="shared" si="265"/>
        <v>N</v>
      </c>
      <c r="N1889" s="3">
        <v>7</v>
      </c>
      <c r="O1889" s="23">
        <f t="shared" si="266"/>
        <v>7</v>
      </c>
      <c r="P1889" s="3">
        <v>27</v>
      </c>
      <c r="Q1889" s="3">
        <f>VLOOKUP(J1889,Aux_H_adj!$X$2:$Y$922,2,FALSE)</f>
        <v>9.5</v>
      </c>
      <c r="R1889" s="3">
        <f>VLOOKUP(J1889,Aux_H_adj!$X$2:$Z$922,3,FALSE)</f>
        <v>27</v>
      </c>
      <c r="S1889" s="3">
        <f t="shared" si="263"/>
        <v>8.5943669269623477</v>
      </c>
      <c r="T1889" s="3">
        <v>35.6</v>
      </c>
      <c r="U1889" s="23">
        <f t="shared" si="267"/>
        <v>35.6</v>
      </c>
      <c r="V1889" s="3">
        <f t="shared" si="264"/>
        <v>11.331831948142948</v>
      </c>
      <c r="W1889" s="27">
        <f t="shared" si="268"/>
        <v>5.7999999999999996E-3</v>
      </c>
      <c r="X1889" s="27">
        <f t="shared" si="269"/>
        <v>1.01E-2</v>
      </c>
      <c r="Y1889" s="3">
        <f>VLOOKUP(K1889,SSP!$B$2:$D$113,3,FALSE)</f>
        <v>0.41000000000000009</v>
      </c>
      <c r="Z1889" s="3">
        <f>EXP(Ferez!$B$8+Ferez!$B$9*LN(X1889)+Ferez!$B$10*LN(O1889)+Ferez!$B$11*LN(Y1889))</f>
        <v>14.237746863513607</v>
      </c>
      <c r="AA1889" s="3">
        <f>EXP(Ferez!$C$8+Ferez!$C$9*LN(Z1889))</f>
        <v>5.3786943048357498</v>
      </c>
      <c r="AB1889" s="3">
        <f>Ferez!$D$8+Ferez!$D$9*Z1889+Ferez!$D$10*AA1889</f>
        <v>1.6711842187178703</v>
      </c>
      <c r="AC1889" s="3">
        <f t="shared" si="270"/>
        <v>21.287625387067227</v>
      </c>
      <c r="AD1889" s="3">
        <f>AC1889*Ferez!$D$19</f>
        <v>10.643812693533613</v>
      </c>
      <c r="AE1889" s="3">
        <f>(AD1889/1000)*(10000/Ferez!$D$21)</f>
        <v>0.26609531733834035</v>
      </c>
      <c r="AF1889" s="3">
        <f t="shared" si="271"/>
        <v>15.908931082231478</v>
      </c>
      <c r="AG1889" s="3">
        <f>AF1889*Ferez!$D$19</f>
        <v>7.9544655411157388</v>
      </c>
      <c r="AH1889" s="3">
        <f>(AG1889/1000)*(10000/Ferez!$D$21)</f>
        <v>0.19886163852789346</v>
      </c>
      <c r="AI1889" s="3">
        <f>AE1889*Ferez!$D$20</f>
        <v>0.97568283024058122</v>
      </c>
    </row>
    <row r="1890" spans="1:35" x14ac:dyDescent="0.25">
      <c r="A1890" s="4">
        <v>314</v>
      </c>
      <c r="B1890" s="19" t="s">
        <v>3521</v>
      </c>
      <c r="C1890" s="104">
        <v>7</v>
      </c>
      <c r="D1890" s="20" t="s">
        <v>596</v>
      </c>
      <c r="E1890" s="100">
        <v>42719</v>
      </c>
      <c r="F1890" s="100">
        <v>44127</v>
      </c>
      <c r="G1890" s="105">
        <v>3.9</v>
      </c>
      <c r="H1890" s="20" t="s">
        <v>674</v>
      </c>
      <c r="I1890" s="20" t="s">
        <v>675</v>
      </c>
      <c r="J1890" s="13">
        <v>3144</v>
      </c>
      <c r="K1890" t="s">
        <v>173</v>
      </c>
      <c r="L1890" t="s">
        <v>172</v>
      </c>
      <c r="M1890" s="20" t="str">
        <f t="shared" si="265"/>
        <v>S</v>
      </c>
      <c r="N1890" s="3">
        <v>6</v>
      </c>
      <c r="O1890" s="23">
        <f t="shared" si="266"/>
        <v>4.1100000000000003</v>
      </c>
      <c r="P1890" s="3">
        <v>12.4</v>
      </c>
      <c r="Q1890" s="3">
        <f>VLOOKUP(J1890,Aux_H_adj!$X$2:$Y$922,2,FALSE)</f>
        <v>7.5</v>
      </c>
      <c r="R1890" s="3">
        <f>VLOOKUP(J1890,Aux_H_adj!$X$2:$Z$922,3,FALSE)</f>
        <v>14.7</v>
      </c>
      <c r="S1890" s="3">
        <f t="shared" si="263"/>
        <v>3.9470425886790048</v>
      </c>
      <c r="T1890" s="3">
        <v>45.4</v>
      </c>
      <c r="U1890" s="23">
        <f t="shared" si="267"/>
        <v>15.12</v>
      </c>
      <c r="V1890" s="3">
        <f t="shared" si="264"/>
        <v>4.8128454790989146</v>
      </c>
      <c r="W1890" s="27">
        <f t="shared" si="268"/>
        <v>1.1999999999999999E-3</v>
      </c>
      <c r="X1890" s="27">
        <f t="shared" si="269"/>
        <v>1.8E-3</v>
      </c>
      <c r="Y1890" s="3">
        <f>VLOOKUP(K1890,SSP!$B$2:$D$113,3,FALSE)</f>
        <v>0.47999999999999932</v>
      </c>
      <c r="Z1890" s="3">
        <f>EXP(Ferez!$B$8+Ferez!$B$9*LN(X1890)+Ferez!$B$10*LN(O1890)+Ferez!$B$11*LN(Y1890))</f>
        <v>1.9645673963850121</v>
      </c>
      <c r="AA1890" s="3">
        <f>EXP(Ferez!$C$8+Ferez!$C$9*LN(Z1890))</f>
        <v>1.2372381724225414</v>
      </c>
      <c r="AB1890" s="3">
        <f>Ferez!$D$8+Ferez!$D$9*Z1890+Ferez!$D$10*AA1890</f>
        <v>0.51853676020304884</v>
      </c>
      <c r="AC1890" s="3">
        <f t="shared" si="270"/>
        <v>3.7203423290106024</v>
      </c>
      <c r="AD1890" s="3">
        <f>AC1890*Ferez!$D$19</f>
        <v>1.8601711645053012</v>
      </c>
      <c r="AE1890" s="3">
        <f>(AD1890/1000)*(10000/Ferez!$D$21)</f>
        <v>4.6504279112632531E-2</v>
      </c>
      <c r="AF1890" s="3">
        <f t="shared" si="271"/>
        <v>2.4831041565880607</v>
      </c>
      <c r="AG1890" s="3">
        <f>AF1890*Ferez!$D$19</f>
        <v>1.2415520782940304</v>
      </c>
      <c r="AH1890" s="3">
        <f>(AG1890/1000)*(10000/Ferez!$D$21)</f>
        <v>3.1038801957350756E-2</v>
      </c>
      <c r="AI1890" s="3">
        <f>AE1890*Ferez!$D$20</f>
        <v>0.17051569007965262</v>
      </c>
    </row>
    <row r="1891" spans="1:35" x14ac:dyDescent="0.25">
      <c r="A1891" s="4">
        <v>316</v>
      </c>
      <c r="B1891" s="19" t="s">
        <v>3521</v>
      </c>
      <c r="C1891" s="104">
        <v>7</v>
      </c>
      <c r="D1891" s="20" t="s">
        <v>596</v>
      </c>
      <c r="E1891" s="100">
        <v>42719</v>
      </c>
      <c r="F1891" s="100">
        <v>44127</v>
      </c>
      <c r="G1891" s="105">
        <v>3.9</v>
      </c>
      <c r="H1891" s="20" t="s">
        <v>674</v>
      </c>
      <c r="I1891" s="20" t="s">
        <v>676</v>
      </c>
      <c r="J1891" s="13">
        <v>3144</v>
      </c>
      <c r="K1891" t="s">
        <v>173</v>
      </c>
      <c r="L1891" t="s">
        <v>172</v>
      </c>
      <c r="M1891" s="20" t="str">
        <f t="shared" si="265"/>
        <v>S</v>
      </c>
      <c r="N1891" s="3">
        <v>6</v>
      </c>
      <c r="O1891" s="23">
        <f t="shared" si="266"/>
        <v>4.18</v>
      </c>
      <c r="P1891" s="3">
        <v>12.7</v>
      </c>
      <c r="Q1891" s="3">
        <f>VLOOKUP(J1891,Aux_H_adj!$X$2:$Y$922,2,FALSE)</f>
        <v>7.5</v>
      </c>
      <c r="R1891" s="3">
        <f>VLOOKUP(J1891,Aux_H_adj!$X$2:$Z$922,3,FALSE)</f>
        <v>14.7</v>
      </c>
      <c r="S1891" s="3">
        <f t="shared" si="263"/>
        <v>4.0425355545341413</v>
      </c>
      <c r="T1891" s="3">
        <v>45.4</v>
      </c>
      <c r="U1891" s="23">
        <f t="shared" si="267"/>
        <v>15.48</v>
      </c>
      <c r="V1891" s="3">
        <f t="shared" si="264"/>
        <v>4.9274370381250803</v>
      </c>
      <c r="W1891" s="27">
        <f t="shared" si="268"/>
        <v>1.2999999999999999E-3</v>
      </c>
      <c r="X1891" s="27">
        <f t="shared" si="269"/>
        <v>1.9E-3</v>
      </c>
      <c r="Y1891" s="3">
        <f>VLOOKUP(K1891,SSP!$B$2:$D$113,3,FALSE)</f>
        <v>0.47999999999999932</v>
      </c>
      <c r="Z1891" s="3">
        <f>EXP(Ferez!$B$8+Ferez!$B$9*LN(X1891)+Ferez!$B$10*LN(O1891)+Ferez!$B$11*LN(Y1891))</f>
        <v>2.1013917464623724</v>
      </c>
      <c r="AA1891" s="3">
        <f>EXP(Ferez!$C$8+Ferez!$C$9*LN(Z1891))</f>
        <v>1.3006144664964217</v>
      </c>
      <c r="AB1891" s="3">
        <f>Ferez!$D$8+Ferez!$D$9*Z1891+Ferez!$D$10*AA1891</f>
        <v>0.52990321943101493</v>
      </c>
      <c r="AC1891" s="3">
        <f t="shared" si="270"/>
        <v>3.9319094323898085</v>
      </c>
      <c r="AD1891" s="3">
        <f>AC1891*Ferez!$D$19</f>
        <v>1.9659547161949043</v>
      </c>
      <c r="AE1891" s="3">
        <f>(AD1891/1000)*(10000/Ferez!$D$21)</f>
        <v>4.9148867904872606E-2</v>
      </c>
      <c r="AF1891" s="3">
        <f t="shared" si="271"/>
        <v>2.6312949658933871</v>
      </c>
      <c r="AG1891" s="3">
        <f>AF1891*Ferez!$D$19</f>
        <v>1.3156474829466935</v>
      </c>
      <c r="AH1891" s="3">
        <f>(AG1891/1000)*(10000/Ferez!$D$21)</f>
        <v>3.2891187073667338E-2</v>
      </c>
      <c r="AI1891" s="3">
        <f>AE1891*Ferez!$D$20</f>
        <v>0.18021251565119956</v>
      </c>
    </row>
    <row r="1892" spans="1:35" x14ac:dyDescent="0.25">
      <c r="A1892" s="4">
        <v>317</v>
      </c>
      <c r="B1892" s="19" t="s">
        <v>3521</v>
      </c>
      <c r="C1892" s="104">
        <v>7</v>
      </c>
      <c r="D1892" s="20" t="s">
        <v>596</v>
      </c>
      <c r="E1892" s="100">
        <v>42719</v>
      </c>
      <c r="F1892" s="100">
        <v>44127</v>
      </c>
      <c r="G1892" s="105">
        <v>3.9</v>
      </c>
      <c r="H1892" s="20" t="s">
        <v>674</v>
      </c>
      <c r="I1892" s="20" t="s">
        <v>677</v>
      </c>
      <c r="J1892" s="13">
        <v>3144</v>
      </c>
      <c r="K1892" t="s">
        <v>173</v>
      </c>
      <c r="L1892" t="s">
        <v>172</v>
      </c>
      <c r="M1892" s="20" t="str">
        <f t="shared" si="265"/>
        <v>S</v>
      </c>
      <c r="N1892" s="3">
        <v>6</v>
      </c>
      <c r="O1892" s="23">
        <f t="shared" si="266"/>
        <v>4.16</v>
      </c>
      <c r="P1892" s="3">
        <v>12.6</v>
      </c>
      <c r="Q1892" s="3">
        <f>VLOOKUP(J1892,Aux_H_adj!$X$2:$Y$922,2,FALSE)</f>
        <v>7.5</v>
      </c>
      <c r="R1892" s="3">
        <f>VLOOKUP(J1892,Aux_H_adj!$X$2:$Z$922,3,FALSE)</f>
        <v>14.7</v>
      </c>
      <c r="S1892" s="3">
        <f t="shared" si="263"/>
        <v>4.0107045659157627</v>
      </c>
      <c r="T1892" s="3">
        <v>45.4</v>
      </c>
      <c r="U1892" s="23">
        <f t="shared" si="267"/>
        <v>15.36</v>
      </c>
      <c r="V1892" s="3">
        <f t="shared" si="264"/>
        <v>4.8892398517830244</v>
      </c>
      <c r="W1892" s="27">
        <f t="shared" si="268"/>
        <v>1.2999999999999999E-3</v>
      </c>
      <c r="X1892" s="27">
        <f t="shared" si="269"/>
        <v>1.9E-3</v>
      </c>
      <c r="Y1892" s="3">
        <f>VLOOKUP(K1892,SSP!$B$2:$D$113,3,FALSE)</f>
        <v>0.47999999999999932</v>
      </c>
      <c r="Z1892" s="3">
        <f>EXP(Ferez!$B$8+Ferez!$B$9*LN(X1892)+Ferez!$B$10*LN(O1892)+Ferez!$B$11*LN(Y1892))</f>
        <v>2.0917237480485316</v>
      </c>
      <c r="AA1892" s="3">
        <f>EXP(Ferez!$C$8+Ferez!$C$9*LN(Z1892))</f>
        <v>1.296172015159635</v>
      </c>
      <c r="AB1892" s="3">
        <f>Ferez!$D$8+Ferez!$D$9*Z1892+Ferez!$D$10*AA1892</f>
        <v>0.52909698710038622</v>
      </c>
      <c r="AC1892" s="3">
        <f t="shared" si="270"/>
        <v>3.9169927503085527</v>
      </c>
      <c r="AD1892" s="3">
        <f>AC1892*Ferez!$D$19</f>
        <v>1.9584963751542763</v>
      </c>
      <c r="AE1892" s="3">
        <f>(AD1892/1000)*(10000/Ferez!$D$21)</f>
        <v>4.8962409378856903E-2</v>
      </c>
      <c r="AF1892" s="3">
        <f t="shared" si="271"/>
        <v>2.6208207351489179</v>
      </c>
      <c r="AG1892" s="3">
        <f>AF1892*Ferez!$D$19</f>
        <v>1.3104103675744589</v>
      </c>
      <c r="AH1892" s="3">
        <f>(AG1892/1000)*(10000/Ferez!$D$21)</f>
        <v>3.2760259189361471E-2</v>
      </c>
      <c r="AI1892" s="3">
        <f>AE1892*Ferez!$D$20</f>
        <v>0.17952883438914197</v>
      </c>
    </row>
    <row r="1893" spans="1:35" x14ac:dyDescent="0.25">
      <c r="A1893" s="4">
        <v>318</v>
      </c>
      <c r="B1893" s="19" t="s">
        <v>3521</v>
      </c>
      <c r="C1893" s="104">
        <v>7</v>
      </c>
      <c r="D1893" s="20" t="s">
        <v>596</v>
      </c>
      <c r="E1893" s="100">
        <v>42719</v>
      </c>
      <c r="F1893" s="100">
        <v>44127</v>
      </c>
      <c r="G1893" s="105">
        <v>3.9</v>
      </c>
      <c r="H1893" s="20" t="s">
        <v>674</v>
      </c>
      <c r="I1893" s="20" t="s">
        <v>678</v>
      </c>
      <c r="J1893" s="13">
        <v>3144</v>
      </c>
      <c r="K1893" t="s">
        <v>173</v>
      </c>
      <c r="L1893" t="s">
        <v>172</v>
      </c>
      <c r="M1893" s="20" t="str">
        <f t="shared" si="265"/>
        <v>S</v>
      </c>
      <c r="N1893" s="3">
        <v>6</v>
      </c>
      <c r="O1893" s="23">
        <f t="shared" si="266"/>
        <v>4.16</v>
      </c>
      <c r="P1893" s="3">
        <v>12.6</v>
      </c>
      <c r="Q1893" s="3">
        <f>VLOOKUP(J1893,Aux_H_adj!$X$2:$Y$922,2,FALSE)</f>
        <v>7.5</v>
      </c>
      <c r="R1893" s="3">
        <f>VLOOKUP(J1893,Aux_H_adj!$X$2:$Z$922,3,FALSE)</f>
        <v>14.7</v>
      </c>
      <c r="S1893" s="3">
        <f t="shared" si="263"/>
        <v>4.0107045659157627</v>
      </c>
      <c r="T1893" s="3">
        <v>45.4</v>
      </c>
      <c r="U1893" s="23">
        <f t="shared" si="267"/>
        <v>15.36</v>
      </c>
      <c r="V1893" s="3">
        <f t="shared" si="264"/>
        <v>4.8892398517830244</v>
      </c>
      <c r="W1893" s="27">
        <f t="shared" si="268"/>
        <v>1.2999999999999999E-3</v>
      </c>
      <c r="X1893" s="27">
        <f t="shared" si="269"/>
        <v>1.9E-3</v>
      </c>
      <c r="Y1893" s="3">
        <f>VLOOKUP(K1893,SSP!$B$2:$D$113,3,FALSE)</f>
        <v>0.47999999999999932</v>
      </c>
      <c r="Z1893" s="3">
        <f>EXP(Ferez!$B$8+Ferez!$B$9*LN(X1893)+Ferez!$B$10*LN(O1893)+Ferez!$B$11*LN(Y1893))</f>
        <v>2.0917237480485316</v>
      </c>
      <c r="AA1893" s="3">
        <f>EXP(Ferez!$C$8+Ferez!$C$9*LN(Z1893))</f>
        <v>1.296172015159635</v>
      </c>
      <c r="AB1893" s="3">
        <f>Ferez!$D$8+Ferez!$D$9*Z1893+Ferez!$D$10*AA1893</f>
        <v>0.52909698710038622</v>
      </c>
      <c r="AC1893" s="3">
        <f t="shared" si="270"/>
        <v>3.9169927503085527</v>
      </c>
      <c r="AD1893" s="3">
        <f>AC1893*Ferez!$D$19</f>
        <v>1.9584963751542763</v>
      </c>
      <c r="AE1893" s="3">
        <f>(AD1893/1000)*(10000/Ferez!$D$21)</f>
        <v>4.8962409378856903E-2</v>
      </c>
      <c r="AF1893" s="3">
        <f t="shared" si="271"/>
        <v>2.6208207351489179</v>
      </c>
      <c r="AG1893" s="3">
        <f>AF1893*Ferez!$D$19</f>
        <v>1.3104103675744589</v>
      </c>
      <c r="AH1893" s="3">
        <f>(AG1893/1000)*(10000/Ferez!$D$21)</f>
        <v>3.2760259189361471E-2</v>
      </c>
      <c r="AI1893" s="3">
        <f>AE1893*Ferez!$D$20</f>
        <v>0.17952883438914197</v>
      </c>
    </row>
    <row r="1894" spans="1:35" x14ac:dyDescent="0.25">
      <c r="A1894" s="4">
        <v>319</v>
      </c>
      <c r="B1894" s="19" t="s">
        <v>3521</v>
      </c>
      <c r="C1894" s="104">
        <v>7</v>
      </c>
      <c r="D1894" s="20" t="s">
        <v>596</v>
      </c>
      <c r="E1894" s="100">
        <v>42719</v>
      </c>
      <c r="F1894" s="100">
        <v>44127</v>
      </c>
      <c r="G1894" s="105">
        <v>3.9</v>
      </c>
      <c r="H1894" s="20" t="s">
        <v>674</v>
      </c>
      <c r="I1894" s="20" t="s">
        <v>679</v>
      </c>
      <c r="J1894" s="13">
        <v>3144</v>
      </c>
      <c r="K1894" t="s">
        <v>173</v>
      </c>
      <c r="L1894" t="s">
        <v>172</v>
      </c>
      <c r="M1894" s="20" t="str">
        <f t="shared" si="265"/>
        <v>S</v>
      </c>
      <c r="N1894" s="3">
        <v>6</v>
      </c>
      <c r="O1894" s="23">
        <f t="shared" si="266"/>
        <v>3.9</v>
      </c>
      <c r="P1894" s="3">
        <v>11.6</v>
      </c>
      <c r="Q1894" s="3">
        <f>VLOOKUP(J1894,Aux_H_adj!$X$2:$Y$922,2,FALSE)</f>
        <v>7.5</v>
      </c>
      <c r="R1894" s="3">
        <f>VLOOKUP(J1894,Aux_H_adj!$X$2:$Z$922,3,FALSE)</f>
        <v>14.7</v>
      </c>
      <c r="S1894" s="3">
        <f t="shared" si="263"/>
        <v>3.6923946797319718</v>
      </c>
      <c r="T1894" s="3">
        <v>45.4</v>
      </c>
      <c r="U1894" s="23">
        <f t="shared" si="267"/>
        <v>14.14</v>
      </c>
      <c r="V1894" s="3">
        <f t="shared" si="264"/>
        <v>4.5009017906388005</v>
      </c>
      <c r="W1894" s="27">
        <f t="shared" si="268"/>
        <v>1.1000000000000001E-3</v>
      </c>
      <c r="X1894" s="27">
        <f t="shared" si="269"/>
        <v>1.6000000000000001E-3</v>
      </c>
      <c r="Y1894" s="3">
        <f>VLOOKUP(K1894,SSP!$B$2:$D$113,3,FALSE)</f>
        <v>0.47999999999999932</v>
      </c>
      <c r="Z1894" s="3">
        <f>EXP(Ferez!$B$8+Ferez!$B$9*LN(X1894)+Ferez!$B$10*LN(O1894)+Ferez!$B$11*LN(Y1894))</f>
        <v>1.6712108978010787</v>
      </c>
      <c r="AA1894" s="3">
        <f>EXP(Ferez!$C$8+Ferez!$C$9*LN(Z1894))</f>
        <v>1.0973383272200743</v>
      </c>
      <c r="AB1894" s="3">
        <f>Ferez!$D$8+Ferez!$D$9*Z1894+Ferez!$D$10*AA1894</f>
        <v>0.49451314196559587</v>
      </c>
      <c r="AC1894" s="3">
        <f t="shared" si="270"/>
        <v>3.2630623669867487</v>
      </c>
      <c r="AD1894" s="3">
        <f>AC1894*Ferez!$D$19</f>
        <v>1.6315311834933743</v>
      </c>
      <c r="AE1894" s="3">
        <f>(AD1894/1000)*(10000/Ferez!$D$21)</f>
        <v>4.0788279587334358E-2</v>
      </c>
      <c r="AF1894" s="3">
        <f t="shared" si="271"/>
        <v>2.1657240397666744</v>
      </c>
      <c r="AG1894" s="3">
        <f>AF1894*Ferez!$D$19</f>
        <v>1.0828620198833372</v>
      </c>
      <c r="AH1894" s="3">
        <f>(AG1894/1000)*(10000/Ferez!$D$21)</f>
        <v>2.707155049708343E-2</v>
      </c>
      <c r="AI1894" s="3">
        <f>AE1894*Ferez!$D$20</f>
        <v>0.14955702515355931</v>
      </c>
    </row>
    <row r="1895" spans="1:35" x14ac:dyDescent="0.25">
      <c r="A1895" s="4">
        <v>320</v>
      </c>
      <c r="B1895" s="19" t="s">
        <v>3521</v>
      </c>
      <c r="C1895" s="104">
        <v>7</v>
      </c>
      <c r="D1895" s="20" t="s">
        <v>596</v>
      </c>
      <c r="E1895" s="100">
        <v>42719</v>
      </c>
      <c r="F1895" s="100">
        <v>44127</v>
      </c>
      <c r="G1895" s="105">
        <v>3.9</v>
      </c>
      <c r="H1895" s="20" t="s">
        <v>674</v>
      </c>
      <c r="I1895" s="20" t="s">
        <v>680</v>
      </c>
      <c r="J1895" s="13">
        <v>3144</v>
      </c>
      <c r="K1895" t="s">
        <v>173</v>
      </c>
      <c r="L1895" t="s">
        <v>172</v>
      </c>
      <c r="M1895" s="20" t="str">
        <f t="shared" si="265"/>
        <v>S</v>
      </c>
      <c r="N1895" s="3">
        <v>6</v>
      </c>
      <c r="O1895" s="23">
        <f t="shared" si="266"/>
        <v>6</v>
      </c>
      <c r="P1895" s="3">
        <v>14.7</v>
      </c>
      <c r="Q1895" s="3">
        <f>VLOOKUP(J1895,Aux_H_adj!$X$2:$Y$922,2,FALSE)</f>
        <v>7.5</v>
      </c>
      <c r="R1895" s="3">
        <f>VLOOKUP(J1895,Aux_H_adj!$X$2:$Z$922,3,FALSE)</f>
        <v>14.7</v>
      </c>
      <c r="S1895" s="3">
        <f t="shared" si="263"/>
        <v>4.6791553269017232</v>
      </c>
      <c r="T1895" s="3">
        <v>45.4</v>
      </c>
      <c r="U1895" s="23">
        <f t="shared" si="267"/>
        <v>17.920000000000002</v>
      </c>
      <c r="V1895" s="3">
        <f t="shared" si="264"/>
        <v>5.70411316041353</v>
      </c>
      <c r="W1895" s="27">
        <f t="shared" si="268"/>
        <v>1.6999999999999999E-3</v>
      </c>
      <c r="X1895" s="27">
        <f t="shared" si="269"/>
        <v>2.5999999999999999E-3</v>
      </c>
      <c r="Y1895" s="3">
        <f>VLOOKUP(K1895,SSP!$B$2:$D$113,3,FALSE)</f>
        <v>0.47999999999999932</v>
      </c>
      <c r="Z1895" s="3">
        <f>EXP(Ferez!$B$8+Ferez!$B$9*LN(X1895)+Ferez!$B$10*LN(O1895)+Ferez!$B$11*LN(Y1895))</f>
        <v>4.0008588795677422</v>
      </c>
      <c r="AA1895" s="3">
        <f>EXP(Ferez!$C$8+Ferez!$C$9*LN(Z1895))</f>
        <v>2.0971895224578083</v>
      </c>
      <c r="AB1895" s="3">
        <f>Ferez!$D$8+Ferez!$D$9*Z1895+Ferez!$D$10*AA1895</f>
        <v>0.69487597014931568</v>
      </c>
      <c r="AC1895" s="3">
        <f t="shared" si="270"/>
        <v>6.7929243721748662</v>
      </c>
      <c r="AD1895" s="3">
        <f>AC1895*Ferez!$D$19</f>
        <v>3.3964621860874331</v>
      </c>
      <c r="AE1895" s="3">
        <f>(AD1895/1000)*(10000/Ferez!$D$21)</f>
        <v>8.4911554652185833E-2</v>
      </c>
      <c r="AF1895" s="3">
        <f t="shared" si="271"/>
        <v>4.6957348497170575</v>
      </c>
      <c r="AG1895" s="3">
        <f>AF1895*Ferez!$D$19</f>
        <v>2.3478674248585287</v>
      </c>
      <c r="AH1895" s="3">
        <f>(AG1895/1000)*(10000/Ferez!$D$21)</f>
        <v>5.8696685621463213E-2</v>
      </c>
      <c r="AI1895" s="3">
        <f>AE1895*Ferez!$D$20</f>
        <v>0.31134236705801471</v>
      </c>
    </row>
    <row r="1896" spans="1:35" x14ac:dyDescent="0.25">
      <c r="A1896" s="4">
        <v>321</v>
      </c>
      <c r="B1896" s="19" t="s">
        <v>3521</v>
      </c>
      <c r="C1896" s="104">
        <v>7</v>
      </c>
      <c r="D1896" s="20" t="s">
        <v>596</v>
      </c>
      <c r="E1896" s="100">
        <v>42719</v>
      </c>
      <c r="F1896" s="100">
        <v>44127</v>
      </c>
      <c r="G1896" s="105">
        <v>3.9</v>
      </c>
      <c r="H1896" s="20" t="s">
        <v>674</v>
      </c>
      <c r="I1896" s="20" t="s">
        <v>681</v>
      </c>
      <c r="J1896" s="13">
        <v>3144</v>
      </c>
      <c r="K1896" t="s">
        <v>173</v>
      </c>
      <c r="L1896" t="s">
        <v>172</v>
      </c>
      <c r="M1896" s="20" t="str">
        <f t="shared" si="265"/>
        <v>S</v>
      </c>
      <c r="N1896" s="3">
        <v>6</v>
      </c>
      <c r="O1896" s="23">
        <f t="shared" si="266"/>
        <v>3.96</v>
      </c>
      <c r="P1896" s="3">
        <v>11.8</v>
      </c>
      <c r="Q1896" s="3">
        <f>VLOOKUP(J1896,Aux_H_adj!$X$2:$Y$922,2,FALSE)</f>
        <v>7.5</v>
      </c>
      <c r="R1896" s="3">
        <f>VLOOKUP(J1896,Aux_H_adj!$X$2:$Z$922,3,FALSE)</f>
        <v>14.7</v>
      </c>
      <c r="S1896" s="3">
        <f t="shared" si="263"/>
        <v>3.7560566569687301</v>
      </c>
      <c r="T1896" s="3">
        <v>45.4</v>
      </c>
      <c r="U1896" s="23">
        <f t="shared" si="267"/>
        <v>14.39</v>
      </c>
      <c r="V1896" s="3">
        <f t="shared" si="264"/>
        <v>4.5804792621847481</v>
      </c>
      <c r="W1896" s="27">
        <f t="shared" si="268"/>
        <v>1.1000000000000001E-3</v>
      </c>
      <c r="X1896" s="27">
        <f t="shared" si="269"/>
        <v>1.6000000000000001E-3</v>
      </c>
      <c r="Y1896" s="3">
        <f>VLOOKUP(K1896,SSP!$B$2:$D$113,3,FALSE)</f>
        <v>0.47999999999999932</v>
      </c>
      <c r="Z1896" s="3">
        <f>EXP(Ferez!$B$8+Ferez!$B$9*LN(X1896)+Ferez!$B$10*LN(O1896)+Ferez!$B$11*LN(Y1896))</f>
        <v>1.6959239042944798</v>
      </c>
      <c r="AA1896" s="3">
        <f>EXP(Ferez!$C$8+Ferez!$C$9*LN(Z1896))</f>
        <v>1.1093553526973958</v>
      </c>
      <c r="AB1896" s="3">
        <f>Ferez!$D$8+Ferez!$D$9*Z1896+Ferez!$D$10*AA1896</f>
        <v>0.49651698095769453</v>
      </c>
      <c r="AC1896" s="3">
        <f t="shared" si="270"/>
        <v>3.3017962379495698</v>
      </c>
      <c r="AD1896" s="3">
        <f>AC1896*Ferez!$D$19</f>
        <v>1.6508981189747849</v>
      </c>
      <c r="AE1896" s="3">
        <f>(AD1896/1000)*(10000/Ferez!$D$21)</f>
        <v>4.1272452974369621E-2</v>
      </c>
      <c r="AF1896" s="3">
        <f t="shared" si="271"/>
        <v>2.1924408852521742</v>
      </c>
      <c r="AG1896" s="3">
        <f>AF1896*Ferez!$D$19</f>
        <v>1.0962204426260871</v>
      </c>
      <c r="AH1896" s="3">
        <f>(AG1896/1000)*(10000/Ferez!$D$21)</f>
        <v>2.7405511065652175E-2</v>
      </c>
      <c r="AI1896" s="3">
        <f>AE1896*Ferez!$D$20</f>
        <v>0.15133232757268861</v>
      </c>
    </row>
    <row r="1897" spans="1:35" x14ac:dyDescent="0.25">
      <c r="A1897" s="4">
        <v>322</v>
      </c>
      <c r="B1897" s="19" t="s">
        <v>3521</v>
      </c>
      <c r="C1897" s="104">
        <v>7</v>
      </c>
      <c r="D1897" s="20" t="s">
        <v>596</v>
      </c>
      <c r="E1897" s="100">
        <v>42719</v>
      </c>
      <c r="F1897" s="100">
        <v>44127</v>
      </c>
      <c r="G1897" s="105">
        <v>3.9</v>
      </c>
      <c r="H1897" s="20" t="s">
        <v>674</v>
      </c>
      <c r="I1897" s="20" t="s">
        <v>682</v>
      </c>
      <c r="J1897" s="13">
        <v>3144</v>
      </c>
      <c r="K1897" t="s">
        <v>173</v>
      </c>
      <c r="L1897" t="s">
        <v>172</v>
      </c>
      <c r="M1897" s="20" t="str">
        <f t="shared" si="265"/>
        <v>S</v>
      </c>
      <c r="N1897" s="3">
        <v>6</v>
      </c>
      <c r="O1897" s="23">
        <f t="shared" si="266"/>
        <v>3.11</v>
      </c>
      <c r="P1897" s="3">
        <v>9</v>
      </c>
      <c r="Q1897" s="3">
        <f>VLOOKUP(J1897,Aux_H_adj!$X$2:$Y$922,2,FALSE)</f>
        <v>7.5</v>
      </c>
      <c r="R1897" s="3">
        <f>VLOOKUP(J1897,Aux_H_adj!$X$2:$Z$922,3,FALSE)</f>
        <v>14.7</v>
      </c>
      <c r="S1897" s="3">
        <f t="shared" si="263"/>
        <v>2.8647889756541161</v>
      </c>
      <c r="T1897" s="3">
        <v>45.4</v>
      </c>
      <c r="U1897" s="23">
        <f t="shared" si="267"/>
        <v>10.97</v>
      </c>
      <c r="V1897" s="3">
        <f t="shared" si="264"/>
        <v>3.4918594514361838</v>
      </c>
      <c r="W1897" s="27">
        <f t="shared" si="268"/>
        <v>5.9999999999999995E-4</v>
      </c>
      <c r="X1897" s="27">
        <f t="shared" si="269"/>
        <v>1E-3</v>
      </c>
      <c r="Y1897" s="3">
        <f>VLOOKUP(K1897,SSP!$B$2:$D$113,3,FALSE)</f>
        <v>0.47999999999999932</v>
      </c>
      <c r="Z1897" s="3">
        <f>EXP(Ferez!$B$8+Ferez!$B$9*LN(X1897)+Ferez!$B$10*LN(O1897)+Ferez!$B$11*LN(Y1897))</f>
        <v>0.86225072078617915</v>
      </c>
      <c r="AA1897" s="3">
        <f>EXP(Ferez!$C$8+Ferez!$C$9*LN(Z1897))</f>
        <v>0.67158359983737026</v>
      </c>
      <c r="AB1897" s="3">
        <f>Ferez!$D$8+Ferez!$D$9*Z1897+Ferez!$D$10*AA1897</f>
        <v>0.43171152318592981</v>
      </c>
      <c r="AC1897" s="3">
        <f t="shared" si="270"/>
        <v>1.9655458438094793</v>
      </c>
      <c r="AD1897" s="3">
        <f>AC1897*Ferez!$D$19</f>
        <v>0.98277292190473964</v>
      </c>
      <c r="AE1897" s="3">
        <f>(AD1897/1000)*(10000/Ferez!$D$21)</f>
        <v>2.456932304761849E-2</v>
      </c>
      <c r="AF1897" s="3">
        <f t="shared" si="271"/>
        <v>1.293962243972109</v>
      </c>
      <c r="AG1897" s="3">
        <f>AF1897*Ferez!$D$19</f>
        <v>0.64698112198605451</v>
      </c>
      <c r="AH1897" s="3">
        <f>(AG1897/1000)*(10000/Ferez!$D$21)</f>
        <v>1.6174528049651363E-2</v>
      </c>
      <c r="AI1897" s="3">
        <f>AE1897*Ferez!$D$20</f>
        <v>9.0087517841267797E-2</v>
      </c>
    </row>
    <row r="1898" spans="1:35" x14ac:dyDescent="0.25">
      <c r="A1898" s="4">
        <v>323</v>
      </c>
      <c r="B1898" s="19" t="s">
        <v>3521</v>
      </c>
      <c r="C1898" s="104">
        <v>7</v>
      </c>
      <c r="D1898" s="20" t="s">
        <v>596</v>
      </c>
      <c r="E1898" s="100">
        <v>42719</v>
      </c>
      <c r="F1898" s="100">
        <v>44127</v>
      </c>
      <c r="G1898" s="105">
        <v>3.9</v>
      </c>
      <c r="H1898" s="20" t="s">
        <v>674</v>
      </c>
      <c r="I1898" s="20" t="s">
        <v>683</v>
      </c>
      <c r="J1898" s="13">
        <v>3144</v>
      </c>
      <c r="K1898" t="s">
        <v>173</v>
      </c>
      <c r="L1898" t="s">
        <v>172</v>
      </c>
      <c r="M1898" s="20" t="str">
        <f t="shared" si="265"/>
        <v>S</v>
      </c>
      <c r="N1898" s="3">
        <v>6</v>
      </c>
      <c r="O1898" s="23">
        <f t="shared" si="266"/>
        <v>3.15</v>
      </c>
      <c r="P1898" s="3">
        <v>9.1</v>
      </c>
      <c r="Q1898" s="3">
        <f>VLOOKUP(J1898,Aux_H_adj!$X$2:$Y$922,2,FALSE)</f>
        <v>7.5</v>
      </c>
      <c r="R1898" s="3">
        <f>VLOOKUP(J1898,Aux_H_adj!$X$2:$Z$922,3,FALSE)</f>
        <v>14.7</v>
      </c>
      <c r="S1898" s="3">
        <f t="shared" si="263"/>
        <v>2.896619964272495</v>
      </c>
      <c r="T1898" s="3">
        <v>45.4</v>
      </c>
      <c r="U1898" s="23">
        <f t="shared" si="267"/>
        <v>11.09</v>
      </c>
      <c r="V1898" s="3">
        <f t="shared" si="264"/>
        <v>3.5300566377782387</v>
      </c>
      <c r="W1898" s="27">
        <f t="shared" si="268"/>
        <v>6.9999999999999999E-4</v>
      </c>
      <c r="X1898" s="27">
        <f t="shared" si="269"/>
        <v>1E-3</v>
      </c>
      <c r="Y1898" s="3">
        <f>VLOOKUP(K1898,SSP!$B$2:$D$113,3,FALSE)</f>
        <v>0.47999999999999932</v>
      </c>
      <c r="Z1898" s="3">
        <f>EXP(Ferez!$B$8+Ferez!$B$9*LN(X1898)+Ferez!$B$10*LN(O1898)+Ferez!$B$11*LN(Y1898))</f>
        <v>0.87291083257328217</v>
      </c>
      <c r="AA1898" s="3">
        <f>EXP(Ferez!$C$8+Ferez!$C$9*LN(Z1898))</f>
        <v>0.67773430526145761</v>
      </c>
      <c r="AB1898" s="3">
        <f>Ferez!$D$8+Ferez!$D$9*Z1898+Ferez!$D$10*AA1898</f>
        <v>0.43249250971519654</v>
      </c>
      <c r="AC1898" s="3">
        <f t="shared" si="270"/>
        <v>1.9831376475499365</v>
      </c>
      <c r="AD1898" s="3">
        <f>AC1898*Ferez!$D$19</f>
        <v>0.99156882377496824</v>
      </c>
      <c r="AE1898" s="3">
        <f>(AD1898/1000)*(10000/Ferez!$D$21)</f>
        <v>2.478922059437421E-2</v>
      </c>
      <c r="AF1898" s="3">
        <f t="shared" si="271"/>
        <v>1.3054033422884788</v>
      </c>
      <c r="AG1898" s="3">
        <f>AF1898*Ferez!$D$19</f>
        <v>0.65270167114423938</v>
      </c>
      <c r="AH1898" s="3">
        <f>(AG1898/1000)*(10000/Ferez!$D$21)</f>
        <v>1.6317541778605983E-2</v>
      </c>
      <c r="AI1898" s="3">
        <f>AE1898*Ferez!$D$20</f>
        <v>9.0893808846038773E-2</v>
      </c>
    </row>
    <row r="1899" spans="1:35" x14ac:dyDescent="0.25">
      <c r="A1899" s="4">
        <v>324</v>
      </c>
      <c r="B1899" s="19" t="s">
        <v>3521</v>
      </c>
      <c r="C1899" s="104">
        <v>7</v>
      </c>
      <c r="D1899" s="20" t="s">
        <v>596</v>
      </c>
      <c r="E1899" s="100">
        <v>42719</v>
      </c>
      <c r="F1899" s="100">
        <v>44127</v>
      </c>
      <c r="G1899" s="105">
        <v>3.9</v>
      </c>
      <c r="H1899" s="20" t="s">
        <v>674</v>
      </c>
      <c r="I1899" s="20" t="s">
        <v>684</v>
      </c>
      <c r="J1899" s="13">
        <v>3144</v>
      </c>
      <c r="K1899" t="s">
        <v>173</v>
      </c>
      <c r="L1899" t="s">
        <v>172</v>
      </c>
      <c r="M1899" s="20" t="str">
        <f t="shared" si="265"/>
        <v>S</v>
      </c>
      <c r="N1899" s="3">
        <v>6</v>
      </c>
      <c r="O1899" s="23">
        <f t="shared" si="266"/>
        <v>3.74</v>
      </c>
      <c r="P1899" s="3">
        <v>11</v>
      </c>
      <c r="Q1899" s="3">
        <f>VLOOKUP(J1899,Aux_H_adj!$X$2:$Y$922,2,FALSE)</f>
        <v>7.5</v>
      </c>
      <c r="R1899" s="3">
        <f>VLOOKUP(J1899,Aux_H_adj!$X$2:$Z$922,3,FALSE)</f>
        <v>14.7</v>
      </c>
      <c r="S1899" s="3">
        <f t="shared" si="263"/>
        <v>3.5014087480216975</v>
      </c>
      <c r="T1899" s="3">
        <v>45.4</v>
      </c>
      <c r="U1899" s="23">
        <f t="shared" si="267"/>
        <v>13.41</v>
      </c>
      <c r="V1899" s="3">
        <f t="shared" si="264"/>
        <v>4.2685355737246331</v>
      </c>
      <c r="W1899" s="27">
        <f t="shared" si="268"/>
        <v>1E-3</v>
      </c>
      <c r="X1899" s="27">
        <f t="shared" si="269"/>
        <v>1.4E-3</v>
      </c>
      <c r="Y1899" s="3">
        <f>VLOOKUP(K1899,SSP!$B$2:$D$113,3,FALSE)</f>
        <v>0.47999999999999932</v>
      </c>
      <c r="Z1899" s="3">
        <f>EXP(Ferez!$B$8+Ferez!$B$9*LN(X1899)+Ferez!$B$10*LN(O1899)+Ferez!$B$11*LN(Y1899))</f>
        <v>1.4149474807249149</v>
      </c>
      <c r="AA1899" s="3">
        <f>EXP(Ferez!$C$8+Ferez!$C$9*LN(Z1899))</f>
        <v>0.96984613735128522</v>
      </c>
      <c r="AB1899" s="3">
        <f>Ferez!$D$8+Ferez!$D$9*Z1899+Ferez!$D$10*AA1899</f>
        <v>0.4739825556415439</v>
      </c>
      <c r="AC1899" s="3">
        <f t="shared" si="270"/>
        <v>2.858776173717744</v>
      </c>
      <c r="AD1899" s="3">
        <f>AC1899*Ferez!$D$19</f>
        <v>1.429388086858872</v>
      </c>
      <c r="AE1899" s="3">
        <f>(AD1899/1000)*(10000/Ferez!$D$21)</f>
        <v>3.5734702171471802E-2</v>
      </c>
      <c r="AF1899" s="3">
        <f t="shared" si="271"/>
        <v>1.888930036366459</v>
      </c>
      <c r="AG1899" s="3">
        <f>AF1899*Ferez!$D$19</f>
        <v>0.94446501818322948</v>
      </c>
      <c r="AH1899" s="3">
        <f>(AG1899/1000)*(10000/Ferez!$D$21)</f>
        <v>2.3611625454580738E-2</v>
      </c>
      <c r="AI1899" s="3">
        <f>AE1899*Ferez!$D$20</f>
        <v>0.13102724129539661</v>
      </c>
    </row>
    <row r="1900" spans="1:35" x14ac:dyDescent="0.25">
      <c r="A1900" s="4">
        <v>325</v>
      </c>
      <c r="B1900" s="19" t="s">
        <v>3521</v>
      </c>
      <c r="C1900" s="104">
        <v>7</v>
      </c>
      <c r="D1900" s="20" t="s">
        <v>596</v>
      </c>
      <c r="E1900" s="100">
        <v>42719</v>
      </c>
      <c r="F1900" s="100">
        <v>44127</v>
      </c>
      <c r="G1900" s="105">
        <v>3.9</v>
      </c>
      <c r="H1900" s="20" t="s">
        <v>674</v>
      </c>
      <c r="I1900" s="20" t="s">
        <v>685</v>
      </c>
      <c r="J1900" s="13">
        <v>3144</v>
      </c>
      <c r="K1900" t="s">
        <v>173</v>
      </c>
      <c r="L1900" t="s">
        <v>172</v>
      </c>
      <c r="M1900" s="20" t="str">
        <f t="shared" si="265"/>
        <v>S</v>
      </c>
      <c r="N1900" s="3">
        <v>6</v>
      </c>
      <c r="O1900" s="23">
        <f t="shared" si="266"/>
        <v>2.54</v>
      </c>
      <c r="P1900" s="3">
        <v>7.5</v>
      </c>
      <c r="Q1900" s="3">
        <f>VLOOKUP(J1900,Aux_H_adj!$X$2:$Y$922,2,FALSE)</f>
        <v>7.5</v>
      </c>
      <c r="R1900" s="3">
        <f>VLOOKUP(J1900,Aux_H_adj!$X$2:$Z$922,3,FALSE)</f>
        <v>14.7</v>
      </c>
      <c r="S1900" s="3">
        <f t="shared" si="263"/>
        <v>2.3873241463784303</v>
      </c>
      <c r="T1900" s="3">
        <v>45.4</v>
      </c>
      <c r="U1900" s="23">
        <f t="shared" si="267"/>
        <v>9.14</v>
      </c>
      <c r="V1900" s="3">
        <f t="shared" si="264"/>
        <v>2.909352359719847</v>
      </c>
      <c r="W1900" s="27">
        <f t="shared" si="268"/>
        <v>4.0000000000000002E-4</v>
      </c>
      <c r="X1900" s="27">
        <f t="shared" si="269"/>
        <v>6.9999999999999999E-4</v>
      </c>
      <c r="Y1900" s="3">
        <f>VLOOKUP(K1900,SSP!$B$2:$D$113,3,FALSE)</f>
        <v>0.47999999999999932</v>
      </c>
      <c r="Z1900" s="3">
        <f>EXP(Ferez!$B$8+Ferez!$B$9*LN(X1900)+Ferez!$B$10*LN(O1900)+Ferez!$B$11*LN(Y1900))</f>
        <v>0.50666586993025464</v>
      </c>
      <c r="AA1900" s="3">
        <f>EXP(Ferez!$C$8+Ferez!$C$9*LN(Z1900))</f>
        <v>0.4526581747694492</v>
      </c>
      <c r="AB1900" s="3">
        <f>Ferez!$D$8+Ferez!$D$9*Z1900+Ferez!$D$10*AA1900</f>
        <v>0.40684678083149872</v>
      </c>
      <c r="AC1900" s="3">
        <f t="shared" si="270"/>
        <v>1.3661708255312024</v>
      </c>
      <c r="AD1900" s="3">
        <f>AC1900*Ferez!$D$19</f>
        <v>0.6830854127656012</v>
      </c>
      <c r="AE1900" s="3">
        <f>(AD1900/1000)*(10000/Ferez!$D$21)</f>
        <v>1.7077135319140027E-2</v>
      </c>
      <c r="AF1900" s="3">
        <f t="shared" si="271"/>
        <v>0.91351265076175336</v>
      </c>
      <c r="AG1900" s="3">
        <f>AF1900*Ferez!$D$19</f>
        <v>0.45675632538087668</v>
      </c>
      <c r="AH1900" s="3">
        <f>(AG1900/1000)*(10000/Ferez!$D$21)</f>
        <v>1.1418908134521918E-2</v>
      </c>
      <c r="AI1900" s="3">
        <f>AE1900*Ferez!$D$20</f>
        <v>6.2616162836846762E-2</v>
      </c>
    </row>
    <row r="1901" spans="1:35" x14ac:dyDescent="0.25">
      <c r="A1901" s="4">
        <v>326</v>
      </c>
      <c r="B1901" s="19" t="s">
        <v>3521</v>
      </c>
      <c r="C1901" s="104">
        <v>7</v>
      </c>
      <c r="D1901" s="20" t="s">
        <v>596</v>
      </c>
      <c r="E1901" s="100">
        <v>42719</v>
      </c>
      <c r="F1901" s="100">
        <v>44127</v>
      </c>
      <c r="G1901" s="105">
        <v>3.9</v>
      </c>
      <c r="H1901" s="20" t="s">
        <v>686</v>
      </c>
      <c r="I1901" s="20" t="s">
        <v>687</v>
      </c>
      <c r="J1901" s="13">
        <v>3145</v>
      </c>
      <c r="K1901" t="s">
        <v>79</v>
      </c>
      <c r="L1901" t="s">
        <v>78</v>
      </c>
      <c r="M1901" s="20" t="str">
        <f t="shared" si="265"/>
        <v>S</v>
      </c>
      <c r="N1901" s="3">
        <v>5</v>
      </c>
      <c r="O1901" s="23">
        <f t="shared" si="266"/>
        <v>4.5999999999999996</v>
      </c>
      <c r="P1901" s="3">
        <v>14.5</v>
      </c>
      <c r="Q1901" s="3">
        <f>VLOOKUP(J1901,Aux_H_adj!$X$2:$Y$922,2,FALSE)</f>
        <v>9.1</v>
      </c>
      <c r="R1901" s="3">
        <f>VLOOKUP(J1901,Aux_H_adj!$X$2:$Z$922,3,FALSE)</f>
        <v>21.2</v>
      </c>
      <c r="S1901" s="3">
        <f t="shared" si="263"/>
        <v>4.6154933496649653</v>
      </c>
      <c r="T1901" s="3">
        <v>78.400000000000006</v>
      </c>
      <c r="U1901" s="23">
        <f t="shared" si="267"/>
        <v>17.68</v>
      </c>
      <c r="V1901" s="3">
        <f t="shared" si="264"/>
        <v>5.6277187877294192</v>
      </c>
      <c r="W1901" s="27">
        <f t="shared" si="268"/>
        <v>1.6999999999999999E-3</v>
      </c>
      <c r="X1901" s="27">
        <f t="shared" si="269"/>
        <v>2.5000000000000001E-3</v>
      </c>
      <c r="Y1901" s="3">
        <f>VLOOKUP(K1901,SSP!$B$2:$D$113,3,FALSE)</f>
        <v>0.31000000000000155</v>
      </c>
      <c r="Z1901" s="3">
        <f>EXP(Ferez!$B$8+Ferez!$B$9*LN(X1901)+Ferez!$B$10*LN(O1901)+Ferez!$B$11*LN(Y1901))</f>
        <v>1.9099133784916031</v>
      </c>
      <c r="AA1901" s="3">
        <f>EXP(Ferez!$C$8+Ferez!$C$9*LN(Z1901))</f>
        <v>1.2116069571095831</v>
      </c>
      <c r="AB1901" s="3">
        <f>Ferez!$D$8+Ferez!$D$9*Z1901+Ferez!$D$10*AA1901</f>
        <v>0.51402369284626392</v>
      </c>
      <c r="AC1901" s="3">
        <f t="shared" si="270"/>
        <v>3.6355440284474501</v>
      </c>
      <c r="AD1901" s="3">
        <f>AC1901*Ferez!$D$19</f>
        <v>1.817772014223725</v>
      </c>
      <c r="AE1901" s="3">
        <f>(AD1901/1000)*(10000/Ferez!$D$21)</f>
        <v>4.5444300355593131E-2</v>
      </c>
      <c r="AF1901" s="3">
        <f t="shared" si="271"/>
        <v>2.4239370713378672</v>
      </c>
      <c r="AG1901" s="3">
        <f>AF1901*Ferez!$D$19</f>
        <v>1.2119685356689336</v>
      </c>
      <c r="AH1901" s="3">
        <f>(AG1901/1000)*(10000/Ferez!$D$21)</f>
        <v>3.029921339172334E-2</v>
      </c>
      <c r="AI1901" s="3">
        <f>AE1901*Ferez!$D$20</f>
        <v>0.16662910130384148</v>
      </c>
    </row>
    <row r="1902" spans="1:35" x14ac:dyDescent="0.25">
      <c r="A1902" s="4">
        <v>327</v>
      </c>
      <c r="B1902" s="19" t="s">
        <v>3521</v>
      </c>
      <c r="C1902" s="104">
        <v>7</v>
      </c>
      <c r="D1902" s="20" t="s">
        <v>596</v>
      </c>
      <c r="E1902" s="100">
        <v>42719</v>
      </c>
      <c r="F1902" s="100">
        <v>44127</v>
      </c>
      <c r="G1902" s="105">
        <v>3.9</v>
      </c>
      <c r="H1902" s="20" t="s">
        <v>686</v>
      </c>
      <c r="I1902" s="20" t="s">
        <v>688</v>
      </c>
      <c r="J1902" s="13">
        <v>3145</v>
      </c>
      <c r="K1902" t="s">
        <v>79</v>
      </c>
      <c r="L1902" t="s">
        <v>78</v>
      </c>
      <c r="M1902" s="20" t="str">
        <f t="shared" si="265"/>
        <v>S</v>
      </c>
      <c r="N1902" s="3">
        <v>5</v>
      </c>
      <c r="O1902" s="23">
        <f t="shared" si="266"/>
        <v>3.9</v>
      </c>
      <c r="P1902" s="3">
        <v>11.6</v>
      </c>
      <c r="Q1902" s="3">
        <f>VLOOKUP(J1902,Aux_H_adj!$X$2:$Y$922,2,FALSE)</f>
        <v>9.1</v>
      </c>
      <c r="R1902" s="3">
        <f>VLOOKUP(J1902,Aux_H_adj!$X$2:$Z$922,3,FALSE)</f>
        <v>21.2</v>
      </c>
      <c r="S1902" s="3">
        <f t="shared" si="263"/>
        <v>3.6923946797319718</v>
      </c>
      <c r="T1902" s="3">
        <v>78.400000000000006</v>
      </c>
      <c r="U1902" s="23">
        <f t="shared" si="267"/>
        <v>14.14</v>
      </c>
      <c r="V1902" s="3">
        <f t="shared" si="264"/>
        <v>4.5009017906388005</v>
      </c>
      <c r="W1902" s="27">
        <f t="shared" si="268"/>
        <v>1.1000000000000001E-3</v>
      </c>
      <c r="X1902" s="27">
        <f t="shared" si="269"/>
        <v>1.6000000000000001E-3</v>
      </c>
      <c r="Y1902" s="3">
        <f>VLOOKUP(K1902,SSP!$B$2:$D$113,3,FALSE)</f>
        <v>0.31000000000000155</v>
      </c>
      <c r="Z1902" s="3">
        <f>EXP(Ferez!$B$8+Ferez!$B$9*LN(X1902)+Ferez!$B$10*LN(O1902)+Ferez!$B$11*LN(Y1902))</f>
        <v>1.0688936345286419</v>
      </c>
      <c r="AA1902" s="3">
        <f>EXP(Ferez!$C$8+Ferez!$C$9*LN(Z1902))</f>
        <v>0.78763783391723752</v>
      </c>
      <c r="AB1902" s="3">
        <f>Ferez!$D$8+Ferez!$D$9*Z1902+Ferez!$D$10*AA1902</f>
        <v>0.44712447194302402</v>
      </c>
      <c r="AC1902" s="3">
        <f t="shared" si="270"/>
        <v>2.3036559403889032</v>
      </c>
      <c r="AD1902" s="3">
        <f>AC1902*Ferez!$D$19</f>
        <v>1.1518279701944516</v>
      </c>
      <c r="AE1902" s="3">
        <f>(AD1902/1000)*(10000/Ferez!$D$21)</f>
        <v>2.8795699254861293E-2</v>
      </c>
      <c r="AF1902" s="3">
        <f t="shared" si="271"/>
        <v>1.516018106471666</v>
      </c>
      <c r="AG1902" s="3">
        <f>AF1902*Ferez!$D$19</f>
        <v>0.75800905323583301</v>
      </c>
      <c r="AH1902" s="3">
        <f>(AG1902/1000)*(10000/Ferez!$D$21)</f>
        <v>1.8950226330895825E-2</v>
      </c>
      <c r="AI1902" s="3">
        <f>AE1902*Ferez!$D$20</f>
        <v>0.10558423060115807</v>
      </c>
    </row>
    <row r="1903" spans="1:35" x14ac:dyDescent="0.25">
      <c r="A1903" s="4">
        <v>328</v>
      </c>
      <c r="B1903" s="19" t="s">
        <v>3521</v>
      </c>
      <c r="C1903" s="104">
        <v>7</v>
      </c>
      <c r="D1903" s="20" t="s">
        <v>596</v>
      </c>
      <c r="E1903" s="100">
        <v>42719</v>
      </c>
      <c r="F1903" s="100">
        <v>44127</v>
      </c>
      <c r="G1903" s="105">
        <v>3.9</v>
      </c>
      <c r="H1903" s="20" t="s">
        <v>686</v>
      </c>
      <c r="I1903" s="20" t="s">
        <v>689</v>
      </c>
      <c r="J1903" s="13">
        <v>3145</v>
      </c>
      <c r="K1903" t="s">
        <v>79</v>
      </c>
      <c r="L1903" t="s">
        <v>78</v>
      </c>
      <c r="M1903" s="20" t="str">
        <f t="shared" si="265"/>
        <v>S</v>
      </c>
      <c r="N1903" s="3">
        <v>5</v>
      </c>
      <c r="O1903" s="23">
        <f t="shared" si="266"/>
        <v>4.01</v>
      </c>
      <c r="P1903" s="3">
        <v>12</v>
      </c>
      <c r="Q1903" s="3">
        <f>VLOOKUP(J1903,Aux_H_adj!$X$2:$Y$922,2,FALSE)</f>
        <v>9.1</v>
      </c>
      <c r="R1903" s="3">
        <f>VLOOKUP(J1903,Aux_H_adj!$X$2:$Z$922,3,FALSE)</f>
        <v>21.2</v>
      </c>
      <c r="S1903" s="3">
        <f t="shared" si="263"/>
        <v>3.8197186342054881</v>
      </c>
      <c r="T1903" s="3">
        <v>78.400000000000006</v>
      </c>
      <c r="U1903" s="23">
        <f t="shared" si="267"/>
        <v>14.63</v>
      </c>
      <c r="V1903" s="3">
        <f t="shared" si="264"/>
        <v>4.656873634868858</v>
      </c>
      <c r="W1903" s="27">
        <f t="shared" si="268"/>
        <v>1.1000000000000001E-3</v>
      </c>
      <c r="X1903" s="27">
        <f t="shared" si="269"/>
        <v>1.6999999999999999E-3</v>
      </c>
      <c r="Y1903" s="3">
        <f>VLOOKUP(K1903,SSP!$B$2:$D$113,3,FALSE)</f>
        <v>0.31000000000000155</v>
      </c>
      <c r="Z1903" s="3">
        <f>EXP(Ferez!$B$8+Ferez!$B$9*LN(X1903)+Ferez!$B$10*LN(O1903)+Ferez!$B$11*LN(Y1903))</f>
        <v>1.1625940349711135</v>
      </c>
      <c r="AA1903" s="3">
        <f>EXP(Ferez!$C$8+Ferez!$C$9*LN(Z1903))</f>
        <v>0.83830822115717285</v>
      </c>
      <c r="AB1903" s="3">
        <f>Ferez!$D$8+Ferez!$D$9*Z1903+Ferez!$D$10*AA1903</f>
        <v>0.45428175741362525</v>
      </c>
      <c r="AC1903" s="3">
        <f t="shared" si="270"/>
        <v>2.4551840135419116</v>
      </c>
      <c r="AD1903" s="3">
        <f>AC1903*Ferez!$D$19</f>
        <v>1.2275920067709558</v>
      </c>
      <c r="AE1903" s="3">
        <f>(AD1903/1000)*(10000/Ferez!$D$21)</f>
        <v>3.0689800169273893E-2</v>
      </c>
      <c r="AF1903" s="3">
        <f t="shared" si="271"/>
        <v>1.6168757923847388</v>
      </c>
      <c r="AG1903" s="3">
        <f>AF1903*Ferez!$D$19</f>
        <v>0.80843789619236939</v>
      </c>
      <c r="AH1903" s="3">
        <f>(AG1903/1000)*(10000/Ferez!$D$21)</f>
        <v>2.0210947404809235E-2</v>
      </c>
      <c r="AI1903" s="3">
        <f>AE1903*Ferez!$D$20</f>
        <v>0.1125292672873376</v>
      </c>
    </row>
    <row r="1904" spans="1:35" x14ac:dyDescent="0.25">
      <c r="A1904" s="4">
        <v>329</v>
      </c>
      <c r="B1904" s="19" t="s">
        <v>3521</v>
      </c>
      <c r="C1904" s="104">
        <v>7</v>
      </c>
      <c r="D1904" s="20" t="s">
        <v>596</v>
      </c>
      <c r="E1904" s="100">
        <v>42719</v>
      </c>
      <c r="F1904" s="100">
        <v>44127</v>
      </c>
      <c r="G1904" s="105">
        <v>3.9</v>
      </c>
      <c r="H1904" s="20" t="s">
        <v>686</v>
      </c>
      <c r="I1904" s="20" t="s">
        <v>690</v>
      </c>
      <c r="J1904" s="13">
        <v>3145</v>
      </c>
      <c r="K1904" t="s">
        <v>79</v>
      </c>
      <c r="L1904" t="s">
        <v>78</v>
      </c>
      <c r="M1904" s="20" t="str">
        <f t="shared" si="265"/>
        <v>S</v>
      </c>
      <c r="N1904" s="3">
        <v>5</v>
      </c>
      <c r="O1904" s="23">
        <f t="shared" si="266"/>
        <v>5</v>
      </c>
      <c r="P1904" s="3">
        <v>19.399999999999999</v>
      </c>
      <c r="Q1904" s="3">
        <f>VLOOKUP(J1904,Aux_H_adj!$X$2:$Y$922,2,FALSE)</f>
        <v>9.1</v>
      </c>
      <c r="R1904" s="3">
        <f>VLOOKUP(J1904,Aux_H_adj!$X$2:$Z$922,3,FALSE)</f>
        <v>21.2</v>
      </c>
      <c r="S1904" s="3">
        <f t="shared" si="263"/>
        <v>6.1752117919655385</v>
      </c>
      <c r="T1904" s="3">
        <v>78.400000000000006</v>
      </c>
      <c r="U1904" s="23">
        <f t="shared" si="267"/>
        <v>23.65</v>
      </c>
      <c r="V1904" s="3">
        <f t="shared" si="264"/>
        <v>7.5280288082466491</v>
      </c>
      <c r="W1904" s="27">
        <f t="shared" si="268"/>
        <v>3.0000000000000001E-3</v>
      </c>
      <c r="X1904" s="27">
        <f t="shared" si="269"/>
        <v>4.4999999999999997E-3</v>
      </c>
      <c r="Y1904" s="3">
        <f>VLOOKUP(K1904,SSP!$B$2:$D$113,3,FALSE)</f>
        <v>0.31000000000000155</v>
      </c>
      <c r="Z1904" s="3">
        <f>EXP(Ferez!$B$8+Ferez!$B$9*LN(X1904)+Ferez!$B$10*LN(O1904)+Ferez!$B$11*LN(Y1904))</f>
        <v>3.6061832303945485</v>
      </c>
      <c r="AA1904" s="3">
        <f>EXP(Ferez!$C$8+Ferez!$C$9*LN(Z1904))</f>
        <v>1.9416493127681105</v>
      </c>
      <c r="AB1904" s="3">
        <f>Ferez!$D$8+Ferez!$D$9*Z1904+Ferez!$D$10*AA1904</f>
        <v>0.65973759542396682</v>
      </c>
      <c r="AC1904" s="3">
        <f t="shared" si="270"/>
        <v>6.2075701385866262</v>
      </c>
      <c r="AD1904" s="3">
        <f>AC1904*Ferez!$D$19</f>
        <v>3.1037850692933131</v>
      </c>
      <c r="AE1904" s="3">
        <f>(AD1904/1000)*(10000/Ferez!$D$21)</f>
        <v>7.7594626732332833E-2</v>
      </c>
      <c r="AF1904" s="3">
        <f t="shared" si="271"/>
        <v>4.2659208258185153</v>
      </c>
      <c r="AG1904" s="3">
        <f>AF1904*Ferez!$D$19</f>
        <v>2.1329604129092576</v>
      </c>
      <c r="AH1904" s="3">
        <f>(AG1904/1000)*(10000/Ferez!$D$21)</f>
        <v>5.3324010322731444E-2</v>
      </c>
      <c r="AI1904" s="3">
        <f>AE1904*Ferez!$D$20</f>
        <v>0.28451363135188706</v>
      </c>
    </row>
    <row r="1905" spans="1:35" x14ac:dyDescent="0.25">
      <c r="A1905" s="4">
        <v>330</v>
      </c>
      <c r="B1905" s="19" t="s">
        <v>3521</v>
      </c>
      <c r="C1905" s="104">
        <v>7</v>
      </c>
      <c r="D1905" s="20" t="s">
        <v>596</v>
      </c>
      <c r="E1905" s="100">
        <v>42719</v>
      </c>
      <c r="F1905" s="100">
        <v>44127</v>
      </c>
      <c r="G1905" s="105">
        <v>3.9</v>
      </c>
      <c r="H1905" s="20" t="s">
        <v>686</v>
      </c>
      <c r="I1905" s="20" t="s">
        <v>691</v>
      </c>
      <c r="J1905" s="13">
        <v>3145</v>
      </c>
      <c r="K1905" t="s">
        <v>79</v>
      </c>
      <c r="L1905" t="s">
        <v>78</v>
      </c>
      <c r="M1905" s="20" t="str">
        <f t="shared" si="265"/>
        <v>S</v>
      </c>
      <c r="N1905" s="3">
        <v>5</v>
      </c>
      <c r="O1905" s="23">
        <f t="shared" si="266"/>
        <v>4.5999999999999996</v>
      </c>
      <c r="P1905" s="3">
        <v>14.5</v>
      </c>
      <c r="Q1905" s="3">
        <f>VLOOKUP(J1905,Aux_H_adj!$X$2:$Y$922,2,FALSE)</f>
        <v>9.1</v>
      </c>
      <c r="R1905" s="3">
        <f>VLOOKUP(J1905,Aux_H_adj!$X$2:$Z$922,3,FALSE)</f>
        <v>21.2</v>
      </c>
      <c r="S1905" s="3">
        <f t="shared" si="263"/>
        <v>4.6154933496649653</v>
      </c>
      <c r="T1905" s="3">
        <v>78.400000000000006</v>
      </c>
      <c r="U1905" s="23">
        <f t="shared" si="267"/>
        <v>17.68</v>
      </c>
      <c r="V1905" s="3">
        <f t="shared" si="264"/>
        <v>5.6277187877294192</v>
      </c>
      <c r="W1905" s="27">
        <f t="shared" si="268"/>
        <v>1.6999999999999999E-3</v>
      </c>
      <c r="X1905" s="27">
        <f t="shared" si="269"/>
        <v>2.5000000000000001E-3</v>
      </c>
      <c r="Y1905" s="3">
        <f>VLOOKUP(K1905,SSP!$B$2:$D$113,3,FALSE)</f>
        <v>0.31000000000000155</v>
      </c>
      <c r="Z1905" s="3">
        <f>EXP(Ferez!$B$8+Ferez!$B$9*LN(X1905)+Ferez!$B$10*LN(O1905)+Ferez!$B$11*LN(Y1905))</f>
        <v>1.9099133784916031</v>
      </c>
      <c r="AA1905" s="3">
        <f>EXP(Ferez!$C$8+Ferez!$C$9*LN(Z1905))</f>
        <v>1.2116069571095831</v>
      </c>
      <c r="AB1905" s="3">
        <f>Ferez!$D$8+Ferez!$D$9*Z1905+Ferez!$D$10*AA1905</f>
        <v>0.51402369284626392</v>
      </c>
      <c r="AC1905" s="3">
        <f t="shared" si="270"/>
        <v>3.6355440284474501</v>
      </c>
      <c r="AD1905" s="3">
        <f>AC1905*Ferez!$D$19</f>
        <v>1.817772014223725</v>
      </c>
      <c r="AE1905" s="3">
        <f>(AD1905/1000)*(10000/Ferez!$D$21)</f>
        <v>4.5444300355593131E-2</v>
      </c>
      <c r="AF1905" s="3">
        <f t="shared" si="271"/>
        <v>2.4239370713378672</v>
      </c>
      <c r="AG1905" s="3">
        <f>AF1905*Ferez!$D$19</f>
        <v>1.2119685356689336</v>
      </c>
      <c r="AH1905" s="3">
        <f>(AG1905/1000)*(10000/Ferez!$D$21)</f>
        <v>3.029921339172334E-2</v>
      </c>
      <c r="AI1905" s="3">
        <f>AE1905*Ferez!$D$20</f>
        <v>0.16662910130384148</v>
      </c>
    </row>
    <row r="1906" spans="1:35" x14ac:dyDescent="0.25">
      <c r="A1906" s="4">
        <v>331</v>
      </c>
      <c r="B1906" s="19" t="s">
        <v>3521</v>
      </c>
      <c r="C1906" s="104">
        <v>7</v>
      </c>
      <c r="D1906" s="20" t="s">
        <v>596</v>
      </c>
      <c r="E1906" s="100">
        <v>42719</v>
      </c>
      <c r="F1906" s="100">
        <v>44127</v>
      </c>
      <c r="G1906" s="105">
        <v>3.9</v>
      </c>
      <c r="H1906" s="20" t="s">
        <v>686</v>
      </c>
      <c r="I1906" s="20" t="s">
        <v>692</v>
      </c>
      <c r="J1906" s="13">
        <v>3145</v>
      </c>
      <c r="K1906" t="s">
        <v>79</v>
      </c>
      <c r="L1906" t="s">
        <v>78</v>
      </c>
      <c r="M1906" s="20" t="str">
        <f t="shared" si="265"/>
        <v>S</v>
      </c>
      <c r="N1906" s="3">
        <v>5</v>
      </c>
      <c r="O1906" s="23">
        <f t="shared" si="266"/>
        <v>5</v>
      </c>
      <c r="P1906" s="3">
        <v>21.2</v>
      </c>
      <c r="Q1906" s="3">
        <f>VLOOKUP(J1906,Aux_H_adj!$X$2:$Y$922,2,FALSE)</f>
        <v>9.1</v>
      </c>
      <c r="R1906" s="3">
        <f>VLOOKUP(J1906,Aux_H_adj!$X$2:$Z$922,3,FALSE)</f>
        <v>21.2</v>
      </c>
      <c r="S1906" s="3">
        <f t="shared" si="263"/>
        <v>6.7481695870963625</v>
      </c>
      <c r="T1906" s="3">
        <v>78.400000000000006</v>
      </c>
      <c r="U1906" s="23">
        <f t="shared" si="267"/>
        <v>25.84</v>
      </c>
      <c r="V1906" s="3">
        <f t="shared" si="264"/>
        <v>8.2251274589891512</v>
      </c>
      <c r="W1906" s="27">
        <f t="shared" si="268"/>
        <v>3.5999999999999999E-3</v>
      </c>
      <c r="X1906" s="27">
        <f t="shared" si="269"/>
        <v>5.3E-3</v>
      </c>
      <c r="Y1906" s="3">
        <f>VLOOKUP(K1906,SSP!$B$2:$D$113,3,FALSE)</f>
        <v>0.31000000000000155</v>
      </c>
      <c r="Z1906" s="3">
        <f>EXP(Ferez!$B$8+Ferez!$B$9*LN(X1906)+Ferez!$B$10*LN(O1906)+Ferez!$B$11*LN(Y1906))</f>
        <v>4.2091887107645487</v>
      </c>
      <c r="AA1906" s="3">
        <f>EXP(Ferez!$C$8+Ferez!$C$9*LN(Z1906))</f>
        <v>2.1776823420098954</v>
      </c>
      <c r="AB1906" s="3">
        <f>Ferez!$D$8+Ferez!$D$9*Z1906+Ferez!$D$10*AA1906</f>
        <v>0.71356253178305384</v>
      </c>
      <c r="AC1906" s="3">
        <f t="shared" si="270"/>
        <v>7.1004335845574973</v>
      </c>
      <c r="AD1906" s="3">
        <f>AC1906*Ferez!$D$19</f>
        <v>3.5502167922787486</v>
      </c>
      <c r="AE1906" s="3">
        <f>(AD1906/1000)*(10000/Ferez!$D$21)</f>
        <v>8.8755419806968716E-2</v>
      </c>
      <c r="AF1906" s="3">
        <f t="shared" si="271"/>
        <v>4.9227512425476023</v>
      </c>
      <c r="AG1906" s="3">
        <f>AF1906*Ferez!$D$19</f>
        <v>2.4613756212738012</v>
      </c>
      <c r="AH1906" s="3">
        <f>(AG1906/1000)*(10000/Ferez!$D$21)</f>
        <v>6.1534390531845028E-2</v>
      </c>
      <c r="AI1906" s="3">
        <f>AE1906*Ferez!$D$20</f>
        <v>0.32543653929221861</v>
      </c>
    </row>
    <row r="1907" spans="1:35" x14ac:dyDescent="0.25">
      <c r="A1907" s="4">
        <v>332</v>
      </c>
      <c r="B1907" s="19" t="s">
        <v>3521</v>
      </c>
      <c r="C1907" s="104">
        <v>7</v>
      </c>
      <c r="D1907" s="20" t="s">
        <v>596</v>
      </c>
      <c r="E1907" s="100">
        <v>42719</v>
      </c>
      <c r="F1907" s="100">
        <v>44127</v>
      </c>
      <c r="G1907" s="105">
        <v>3.9</v>
      </c>
      <c r="H1907" s="20" t="s">
        <v>686</v>
      </c>
      <c r="I1907" s="20" t="s">
        <v>693</v>
      </c>
      <c r="J1907" s="13">
        <v>3145</v>
      </c>
      <c r="K1907" t="s">
        <v>79</v>
      </c>
      <c r="L1907" t="s">
        <v>78</v>
      </c>
      <c r="M1907" s="20" t="str">
        <f t="shared" si="265"/>
        <v>S</v>
      </c>
      <c r="N1907" s="3">
        <v>5</v>
      </c>
      <c r="O1907" s="23">
        <f t="shared" si="266"/>
        <v>3.93</v>
      </c>
      <c r="P1907" s="3">
        <v>11.7</v>
      </c>
      <c r="Q1907" s="3">
        <f>VLOOKUP(J1907,Aux_H_adj!$X$2:$Y$922,2,FALSE)</f>
        <v>9.1</v>
      </c>
      <c r="R1907" s="3">
        <f>VLOOKUP(J1907,Aux_H_adj!$X$2:$Z$922,3,FALSE)</f>
        <v>21.2</v>
      </c>
      <c r="S1907" s="3">
        <f t="shared" si="263"/>
        <v>3.7242256683503507</v>
      </c>
      <c r="T1907" s="3">
        <v>78.400000000000006</v>
      </c>
      <c r="U1907" s="23">
        <f t="shared" si="267"/>
        <v>14.26</v>
      </c>
      <c r="V1907" s="3">
        <f t="shared" si="264"/>
        <v>4.5390989769808554</v>
      </c>
      <c r="W1907" s="27">
        <f t="shared" si="268"/>
        <v>1.1000000000000001E-3</v>
      </c>
      <c r="X1907" s="27">
        <f t="shared" si="269"/>
        <v>1.6000000000000001E-3</v>
      </c>
      <c r="Y1907" s="3">
        <f>VLOOKUP(K1907,SSP!$B$2:$D$113,3,FALSE)</f>
        <v>0.31000000000000155</v>
      </c>
      <c r="Z1907" s="3">
        <f>EXP(Ferez!$B$8+Ferez!$B$9*LN(X1907)+Ferez!$B$10*LN(O1907)+Ferez!$B$11*LN(Y1907))</f>
        <v>1.076797921206879</v>
      </c>
      <c r="AA1907" s="3">
        <f>EXP(Ferez!$C$8+Ferez!$C$9*LN(Z1907))</f>
        <v>0.79195528926136971</v>
      </c>
      <c r="AB1907" s="3">
        <f>Ferez!$D$8+Ferez!$D$9*Z1907+Ferez!$D$10*AA1907</f>
        <v>0.44772452724754286</v>
      </c>
      <c r="AC1907" s="3">
        <f t="shared" si="270"/>
        <v>2.3164777377157915</v>
      </c>
      <c r="AD1907" s="3">
        <f>AC1907*Ferez!$D$19</f>
        <v>1.1582388688578957</v>
      </c>
      <c r="AE1907" s="3">
        <f>(AD1907/1000)*(10000/Ferez!$D$21)</f>
        <v>2.8955971721447395E-2</v>
      </c>
      <c r="AF1907" s="3">
        <f t="shared" si="271"/>
        <v>1.5245224484544218</v>
      </c>
      <c r="AG1907" s="3">
        <f>AF1907*Ferez!$D$19</f>
        <v>0.76226122422721088</v>
      </c>
      <c r="AH1907" s="3">
        <f>(AG1907/1000)*(10000/Ferez!$D$21)</f>
        <v>1.9056530605680272E-2</v>
      </c>
      <c r="AI1907" s="3">
        <f>AE1907*Ferez!$D$20</f>
        <v>0.10617189631197378</v>
      </c>
    </row>
    <row r="1908" spans="1:35" x14ac:dyDescent="0.25">
      <c r="A1908" s="4">
        <v>333</v>
      </c>
      <c r="B1908" s="19" t="s">
        <v>3521</v>
      </c>
      <c r="C1908" s="104">
        <v>7</v>
      </c>
      <c r="D1908" s="20" t="s">
        <v>596</v>
      </c>
      <c r="E1908" s="100">
        <v>42719</v>
      </c>
      <c r="F1908" s="100">
        <v>44127</v>
      </c>
      <c r="G1908" s="105">
        <v>3.9</v>
      </c>
      <c r="H1908" s="20" t="s">
        <v>686</v>
      </c>
      <c r="I1908" s="20" t="s">
        <v>694</v>
      </c>
      <c r="J1908" s="13">
        <v>3145</v>
      </c>
      <c r="K1908" t="s">
        <v>79</v>
      </c>
      <c r="L1908" t="s">
        <v>78</v>
      </c>
      <c r="M1908" s="20" t="str">
        <f t="shared" si="265"/>
        <v>S</v>
      </c>
      <c r="N1908" s="3">
        <v>5</v>
      </c>
      <c r="O1908" s="23">
        <f t="shared" si="266"/>
        <v>3.21</v>
      </c>
      <c r="P1908" s="3">
        <v>9.3000000000000007</v>
      </c>
      <c r="Q1908" s="3">
        <f>VLOOKUP(J1908,Aux_H_adj!$X$2:$Y$922,2,FALSE)</f>
        <v>9.1</v>
      </c>
      <c r="R1908" s="3">
        <f>VLOOKUP(J1908,Aux_H_adj!$X$2:$Z$922,3,FALSE)</f>
        <v>21.2</v>
      </c>
      <c r="S1908" s="3">
        <f t="shared" si="263"/>
        <v>2.9602819415092534</v>
      </c>
      <c r="T1908" s="3">
        <v>78.400000000000006</v>
      </c>
      <c r="U1908" s="23">
        <f t="shared" si="267"/>
        <v>11.34</v>
      </c>
      <c r="V1908" s="3">
        <f t="shared" si="264"/>
        <v>3.6096341093241864</v>
      </c>
      <c r="W1908" s="27">
        <f t="shared" si="268"/>
        <v>6.9999999999999999E-4</v>
      </c>
      <c r="X1908" s="27">
        <f t="shared" si="269"/>
        <v>1E-3</v>
      </c>
      <c r="Y1908" s="3">
        <f>VLOOKUP(K1908,SSP!$B$2:$D$113,3,FALSE)</f>
        <v>0.31000000000000155</v>
      </c>
      <c r="Z1908" s="3">
        <f>EXP(Ferez!$B$8+Ferez!$B$9*LN(X1908)+Ferez!$B$10*LN(O1908)+Ferez!$B$11*LN(Y1908))</f>
        <v>0.56852800208996956</v>
      </c>
      <c r="AA1908" s="3">
        <f>EXP(Ferez!$C$8+Ferez!$C$9*LN(Z1908))</f>
        <v>0.49305036281105608</v>
      </c>
      <c r="AB1908" s="3">
        <f>Ferez!$D$8+Ferez!$D$9*Z1908+Ferez!$D$10*AA1908</f>
        <v>0.4109738272555179</v>
      </c>
      <c r="AC1908" s="3">
        <f t="shared" si="270"/>
        <v>1.4725521921565436</v>
      </c>
      <c r="AD1908" s="3">
        <f>AC1908*Ferez!$D$19</f>
        <v>0.73627609607827182</v>
      </c>
      <c r="AE1908" s="3">
        <f>(AD1908/1000)*(10000/Ferez!$D$21)</f>
        <v>1.8406902401956797E-2</v>
      </c>
      <c r="AF1908" s="3">
        <f t="shared" si="271"/>
        <v>0.97950182934548746</v>
      </c>
      <c r="AG1908" s="3">
        <f>AF1908*Ferez!$D$19</f>
        <v>0.48975091467274373</v>
      </c>
      <c r="AH1908" s="3">
        <f>(AG1908/1000)*(10000/Ferez!$D$21)</f>
        <v>1.2243772866818594E-2</v>
      </c>
      <c r="AI1908" s="3">
        <f>AE1908*Ferez!$D$20</f>
        <v>6.7491975473841587E-2</v>
      </c>
    </row>
    <row r="1909" spans="1:35" x14ac:dyDescent="0.25">
      <c r="A1909" s="4">
        <v>334</v>
      </c>
      <c r="B1909" s="19" t="s">
        <v>3521</v>
      </c>
      <c r="C1909" s="104">
        <v>7</v>
      </c>
      <c r="D1909" s="20" t="s">
        <v>596</v>
      </c>
      <c r="E1909" s="100">
        <v>42719</v>
      </c>
      <c r="F1909" s="100">
        <v>44127</v>
      </c>
      <c r="G1909" s="105">
        <v>3.9</v>
      </c>
      <c r="H1909" s="20" t="s">
        <v>686</v>
      </c>
      <c r="I1909" s="20" t="s">
        <v>695</v>
      </c>
      <c r="J1909" s="13">
        <v>3145</v>
      </c>
      <c r="K1909" t="s">
        <v>79</v>
      </c>
      <c r="L1909" t="s">
        <v>78</v>
      </c>
      <c r="M1909" s="20" t="str">
        <f t="shared" si="265"/>
        <v>S</v>
      </c>
      <c r="N1909" s="3">
        <v>5</v>
      </c>
      <c r="O1909" s="23">
        <f t="shared" si="266"/>
        <v>5</v>
      </c>
      <c r="P1909" s="3">
        <v>20.2</v>
      </c>
      <c r="Q1909" s="3">
        <f>VLOOKUP(J1909,Aux_H_adj!$X$2:$Y$922,2,FALSE)</f>
        <v>9.1</v>
      </c>
      <c r="R1909" s="3">
        <f>VLOOKUP(J1909,Aux_H_adj!$X$2:$Z$922,3,FALSE)</f>
        <v>21.2</v>
      </c>
      <c r="S1909" s="3">
        <f t="shared" si="263"/>
        <v>6.429859700912572</v>
      </c>
      <c r="T1909" s="3">
        <v>78.400000000000006</v>
      </c>
      <c r="U1909" s="23">
        <f t="shared" si="267"/>
        <v>24.63</v>
      </c>
      <c r="V1909" s="3">
        <f t="shared" si="264"/>
        <v>7.8399724967067641</v>
      </c>
      <c r="W1909" s="27">
        <f t="shared" si="268"/>
        <v>3.2000000000000002E-3</v>
      </c>
      <c r="X1909" s="27">
        <f t="shared" si="269"/>
        <v>4.7999999999999996E-3</v>
      </c>
      <c r="Y1909" s="3">
        <f>VLOOKUP(K1909,SSP!$B$2:$D$113,3,FALSE)</f>
        <v>0.31000000000000155</v>
      </c>
      <c r="Z1909" s="3">
        <f>EXP(Ferez!$B$8+Ferez!$B$9*LN(X1909)+Ferez!$B$10*LN(O1909)+Ferez!$B$11*LN(Y1909))</f>
        <v>3.8329508608701697</v>
      </c>
      <c r="AA1909" s="3">
        <f>EXP(Ferez!$C$8+Ferez!$C$9*LN(Z1909))</f>
        <v>2.0315251897373714</v>
      </c>
      <c r="AB1909" s="3">
        <f>Ferez!$D$8+Ferez!$D$9*Z1909+Ferez!$D$10*AA1909</f>
        <v>0.67988318353648336</v>
      </c>
      <c r="AC1909" s="3">
        <f t="shared" si="270"/>
        <v>6.5443592341440242</v>
      </c>
      <c r="AD1909" s="3">
        <f>AC1909*Ferez!$D$19</f>
        <v>3.2721796170720121</v>
      </c>
      <c r="AE1909" s="3">
        <f>(AD1909/1000)*(10000/Ferez!$D$21)</f>
        <v>8.1804490426800297E-2</v>
      </c>
      <c r="AF1909" s="3">
        <f t="shared" si="271"/>
        <v>4.5128340444066533</v>
      </c>
      <c r="AG1909" s="3">
        <f>AF1909*Ferez!$D$19</f>
        <v>2.2564170222033266</v>
      </c>
      <c r="AH1909" s="3">
        <f>(AG1909/1000)*(10000/Ferez!$D$21)</f>
        <v>5.6410425555083167E-2</v>
      </c>
      <c r="AI1909" s="3">
        <f>AE1909*Ferez!$D$20</f>
        <v>0.29994979823160106</v>
      </c>
    </row>
    <row r="1910" spans="1:35" x14ac:dyDescent="0.25">
      <c r="A1910" s="4">
        <v>335</v>
      </c>
      <c r="B1910" s="19" t="s">
        <v>3521</v>
      </c>
      <c r="C1910" s="104">
        <v>7</v>
      </c>
      <c r="D1910" s="20" t="s">
        <v>596</v>
      </c>
      <c r="E1910" s="100">
        <v>42719</v>
      </c>
      <c r="F1910" s="100">
        <v>44127</v>
      </c>
      <c r="G1910" s="105">
        <v>3.9</v>
      </c>
      <c r="H1910" s="20" t="s">
        <v>686</v>
      </c>
      <c r="I1910" s="20" t="s">
        <v>696</v>
      </c>
      <c r="J1910" s="13">
        <v>3145</v>
      </c>
      <c r="K1910" t="s">
        <v>79</v>
      </c>
      <c r="L1910" t="s">
        <v>78</v>
      </c>
      <c r="M1910" s="20" t="str">
        <f t="shared" si="265"/>
        <v>S</v>
      </c>
      <c r="N1910" s="3">
        <v>5</v>
      </c>
      <c r="O1910" s="23">
        <f t="shared" si="266"/>
        <v>5</v>
      </c>
      <c r="P1910" s="3">
        <v>21</v>
      </c>
      <c r="Q1910" s="3">
        <f>VLOOKUP(J1910,Aux_H_adj!$X$2:$Y$922,2,FALSE)</f>
        <v>9.1</v>
      </c>
      <c r="R1910" s="3">
        <f>VLOOKUP(J1910,Aux_H_adj!$X$2:$Z$922,3,FALSE)</f>
        <v>21.2</v>
      </c>
      <c r="S1910" s="3">
        <f t="shared" si="263"/>
        <v>6.6845076098596046</v>
      </c>
      <c r="T1910" s="3">
        <v>78.400000000000006</v>
      </c>
      <c r="U1910" s="23">
        <f t="shared" si="267"/>
        <v>25.6</v>
      </c>
      <c r="V1910" s="3">
        <f t="shared" si="264"/>
        <v>8.1487330863050413</v>
      </c>
      <c r="W1910" s="27">
        <f t="shared" si="268"/>
        <v>3.5000000000000001E-3</v>
      </c>
      <c r="X1910" s="27">
        <f t="shared" si="269"/>
        <v>5.1999999999999998E-3</v>
      </c>
      <c r="Y1910" s="3">
        <f>VLOOKUP(K1910,SSP!$B$2:$D$113,3,FALSE)</f>
        <v>0.31000000000000155</v>
      </c>
      <c r="Z1910" s="3">
        <f>EXP(Ferez!$B$8+Ferez!$B$9*LN(X1910)+Ferez!$B$10*LN(O1910)+Ferez!$B$11*LN(Y1910))</f>
        <v>4.134103604412612</v>
      </c>
      <c r="AA1910" s="3">
        <f>EXP(Ferez!$C$8+Ferez!$C$9*LN(Z1910))</f>
        <v>2.1487927000722591</v>
      </c>
      <c r="AB1910" s="3">
        <f>Ferez!$D$8+Ferez!$D$9*Z1910+Ferez!$D$10*AA1910</f>
        <v>0.70681717777856523</v>
      </c>
      <c r="AC1910" s="3">
        <f t="shared" si="270"/>
        <v>6.9897134822634364</v>
      </c>
      <c r="AD1910" s="3">
        <f>AC1910*Ferez!$D$19</f>
        <v>3.4948567411317182</v>
      </c>
      <c r="AE1910" s="3">
        <f>(AD1910/1000)*(10000/Ferez!$D$21)</f>
        <v>8.7371418528292957E-2</v>
      </c>
      <c r="AF1910" s="3">
        <f t="shared" si="271"/>
        <v>4.8409207821911773</v>
      </c>
      <c r="AG1910" s="3">
        <f>AF1910*Ferez!$D$19</f>
        <v>2.4204603910955886</v>
      </c>
      <c r="AH1910" s="3">
        <f>(AG1910/1000)*(10000/Ferez!$D$21)</f>
        <v>6.051150977738972E-2</v>
      </c>
      <c r="AI1910" s="3">
        <f>AE1910*Ferez!$D$20</f>
        <v>0.32036186793707416</v>
      </c>
    </row>
    <row r="1911" spans="1:35" x14ac:dyDescent="0.25">
      <c r="A1911" s="4">
        <v>336</v>
      </c>
      <c r="B1911" s="19" t="s">
        <v>3521</v>
      </c>
      <c r="C1911" s="104">
        <v>7</v>
      </c>
      <c r="D1911" s="20" t="s">
        <v>596</v>
      </c>
      <c r="E1911" s="100">
        <v>42719</v>
      </c>
      <c r="F1911" s="100">
        <v>44127</v>
      </c>
      <c r="G1911" s="105">
        <v>3.9</v>
      </c>
      <c r="H1911" s="20" t="s">
        <v>686</v>
      </c>
      <c r="I1911" s="20" t="s">
        <v>697</v>
      </c>
      <c r="J1911" s="13">
        <v>3145</v>
      </c>
      <c r="K1911" t="s">
        <v>79</v>
      </c>
      <c r="L1911" t="s">
        <v>78</v>
      </c>
      <c r="M1911" s="20" t="str">
        <f t="shared" si="265"/>
        <v>S</v>
      </c>
      <c r="N1911" s="3">
        <v>5</v>
      </c>
      <c r="O1911" s="23">
        <f t="shared" si="266"/>
        <v>4.7</v>
      </c>
      <c r="P1911" s="3">
        <v>15</v>
      </c>
      <c r="Q1911" s="3">
        <f>VLOOKUP(J1911,Aux_H_adj!$X$2:$Y$922,2,FALSE)</f>
        <v>9.1</v>
      </c>
      <c r="R1911" s="3">
        <f>VLOOKUP(J1911,Aux_H_adj!$X$2:$Z$922,3,FALSE)</f>
        <v>21.2</v>
      </c>
      <c r="S1911" s="3">
        <f t="shared" si="263"/>
        <v>4.7746482927568605</v>
      </c>
      <c r="T1911" s="3">
        <v>78.400000000000006</v>
      </c>
      <c r="U1911" s="23">
        <f t="shared" si="267"/>
        <v>18.29</v>
      </c>
      <c r="V1911" s="3">
        <f t="shared" si="264"/>
        <v>5.8218878183015317</v>
      </c>
      <c r="W1911" s="27">
        <f t="shared" si="268"/>
        <v>1.8E-3</v>
      </c>
      <c r="X1911" s="27">
        <f t="shared" si="269"/>
        <v>2.7000000000000001E-3</v>
      </c>
      <c r="Y1911" s="3">
        <f>VLOOKUP(K1911,SSP!$B$2:$D$113,3,FALSE)</f>
        <v>0.31000000000000155</v>
      </c>
      <c r="Z1911" s="3">
        <f>EXP(Ferez!$B$8+Ferez!$B$9*LN(X1911)+Ferez!$B$10*LN(O1911)+Ferez!$B$11*LN(Y1911))</f>
        <v>2.0968978259131017</v>
      </c>
      <c r="AA1911" s="3">
        <f>EXP(Ferez!$C$8+Ferez!$C$9*LN(Z1911))</f>
        <v>1.2985501646133712</v>
      </c>
      <c r="AB1911" s="3">
        <f>Ferez!$D$8+Ferez!$D$9*Z1911+Ferez!$D$10*AA1911</f>
        <v>0.52952840637260568</v>
      </c>
      <c r="AC1911" s="3">
        <f t="shared" si="270"/>
        <v>3.924976396899079</v>
      </c>
      <c r="AD1911" s="3">
        <f>AC1911*Ferez!$D$19</f>
        <v>1.9624881984495395</v>
      </c>
      <c r="AE1911" s="3">
        <f>(AD1911/1000)*(10000/Ferez!$D$21)</f>
        <v>4.9062204961238483E-2</v>
      </c>
      <c r="AF1911" s="3">
        <f t="shared" si="271"/>
        <v>2.6264262322857075</v>
      </c>
      <c r="AG1911" s="3">
        <f>AF1911*Ferez!$D$19</f>
        <v>1.3132131161428537</v>
      </c>
      <c r="AH1911" s="3">
        <f>(AG1911/1000)*(10000/Ferez!$D$21)</f>
        <v>3.2830327903571342E-2</v>
      </c>
      <c r="AI1911" s="3">
        <f>AE1911*Ferez!$D$20</f>
        <v>0.1798947515245411</v>
      </c>
    </row>
    <row r="1912" spans="1:35" x14ac:dyDescent="0.25">
      <c r="A1912" s="4">
        <v>337</v>
      </c>
      <c r="B1912" s="19" t="s">
        <v>3521</v>
      </c>
      <c r="C1912" s="104">
        <v>7</v>
      </c>
      <c r="D1912" s="20" t="s">
        <v>596</v>
      </c>
      <c r="E1912" s="100">
        <v>42719</v>
      </c>
      <c r="F1912" s="100">
        <v>44127</v>
      </c>
      <c r="G1912" s="105">
        <v>3.9</v>
      </c>
      <c r="H1912" s="20" t="s">
        <v>686</v>
      </c>
      <c r="I1912" s="20" t="s">
        <v>698</v>
      </c>
      <c r="J1912" s="13">
        <v>3145</v>
      </c>
      <c r="K1912" t="s">
        <v>79</v>
      </c>
      <c r="L1912" t="s">
        <v>78</v>
      </c>
      <c r="M1912" s="20" t="str">
        <f t="shared" si="265"/>
        <v>S</v>
      </c>
      <c r="N1912" s="3">
        <v>5</v>
      </c>
      <c r="O1912" s="23">
        <f t="shared" si="266"/>
        <v>3.15</v>
      </c>
      <c r="P1912" s="3">
        <v>9.1</v>
      </c>
      <c r="Q1912" s="3">
        <f>VLOOKUP(J1912,Aux_H_adj!$X$2:$Y$922,2,FALSE)</f>
        <v>9.1</v>
      </c>
      <c r="R1912" s="3">
        <f>VLOOKUP(J1912,Aux_H_adj!$X$2:$Z$922,3,FALSE)</f>
        <v>21.2</v>
      </c>
      <c r="S1912" s="3">
        <f t="shared" si="263"/>
        <v>2.896619964272495</v>
      </c>
      <c r="T1912" s="3">
        <v>78.400000000000006</v>
      </c>
      <c r="U1912" s="23">
        <f t="shared" si="267"/>
        <v>11.09</v>
      </c>
      <c r="V1912" s="3">
        <f t="shared" si="264"/>
        <v>3.5300566377782387</v>
      </c>
      <c r="W1912" s="27">
        <f t="shared" si="268"/>
        <v>6.9999999999999999E-4</v>
      </c>
      <c r="X1912" s="27">
        <f t="shared" si="269"/>
        <v>1E-3</v>
      </c>
      <c r="Y1912" s="3">
        <f>VLOOKUP(K1912,SSP!$B$2:$D$113,3,FALSE)</f>
        <v>0.31000000000000155</v>
      </c>
      <c r="Z1912" s="3">
        <f>EXP(Ferez!$B$8+Ferez!$B$9*LN(X1912)+Ferez!$B$10*LN(O1912)+Ferez!$B$11*LN(Y1912))</f>
        <v>0.55830705369163858</v>
      </c>
      <c r="AA1912" s="3">
        <f>EXP(Ferez!$C$8+Ferez!$C$9*LN(Z1912))</f>
        <v>0.48645815691123789</v>
      </c>
      <c r="AB1912" s="3">
        <f>Ferez!$D$8+Ferez!$D$9*Z1912+Ferez!$D$10*AA1912</f>
        <v>0.4102849283857215</v>
      </c>
      <c r="AC1912" s="3">
        <f t="shared" si="270"/>
        <v>1.4550501389885979</v>
      </c>
      <c r="AD1912" s="3">
        <f>AC1912*Ferez!$D$19</f>
        <v>0.72752506949429896</v>
      </c>
      <c r="AE1912" s="3">
        <f>(AD1912/1000)*(10000/Ferez!$D$21)</f>
        <v>1.8188126737357476E-2</v>
      </c>
      <c r="AF1912" s="3">
        <f t="shared" si="271"/>
        <v>0.96859198207736008</v>
      </c>
      <c r="AG1912" s="3">
        <f>AF1912*Ferez!$D$19</f>
        <v>0.48429599103868004</v>
      </c>
      <c r="AH1912" s="3">
        <f>(AG1912/1000)*(10000/Ferez!$D$21)</f>
        <v>1.2107399775967E-2</v>
      </c>
      <c r="AI1912" s="3">
        <f>AE1912*Ferez!$D$20</f>
        <v>6.6689798036977416E-2</v>
      </c>
    </row>
    <row r="1913" spans="1:35" x14ac:dyDescent="0.25">
      <c r="A1913" s="4">
        <v>338</v>
      </c>
      <c r="B1913" s="19" t="s">
        <v>3521</v>
      </c>
      <c r="C1913" s="104">
        <v>7</v>
      </c>
      <c r="D1913" s="20" t="s">
        <v>596</v>
      </c>
      <c r="E1913" s="100">
        <v>42719</v>
      </c>
      <c r="F1913" s="100">
        <v>44127</v>
      </c>
      <c r="G1913" s="105">
        <v>3.9</v>
      </c>
      <c r="H1913" s="20" t="s">
        <v>699</v>
      </c>
      <c r="I1913" s="20" t="s">
        <v>700</v>
      </c>
      <c r="J1913" s="13">
        <v>3146</v>
      </c>
      <c r="K1913" t="s">
        <v>197</v>
      </c>
      <c r="L1913" t="s">
        <v>67</v>
      </c>
      <c r="M1913" s="20" t="str">
        <f t="shared" si="265"/>
        <v>N</v>
      </c>
      <c r="N1913" s="3">
        <v>3.4</v>
      </c>
      <c r="O1913" s="23">
        <f t="shared" si="266"/>
        <v>3.4</v>
      </c>
      <c r="P1913" s="3">
        <v>9.6</v>
      </c>
      <c r="Q1913" s="3">
        <f>VLOOKUP(J1913,Aux_H_adj!$X$2:$Y$922,2,FALSE)</f>
        <v>9.6</v>
      </c>
      <c r="R1913" s="3">
        <f>VLOOKUP(J1913,Aux_H_adj!$X$2:$Z$922,3,FALSE)</f>
        <v>9.6</v>
      </c>
      <c r="S1913" s="3">
        <f t="shared" si="263"/>
        <v>3.0557749073643903</v>
      </c>
      <c r="T1913" s="3">
        <v>13.5</v>
      </c>
      <c r="U1913" s="23">
        <f t="shared" si="267"/>
        <v>13.5</v>
      </c>
      <c r="V1913" s="3">
        <f t="shared" si="264"/>
        <v>4.2971834634811739</v>
      </c>
      <c r="W1913" s="27">
        <f t="shared" si="268"/>
        <v>6.9999999999999999E-4</v>
      </c>
      <c r="X1913" s="27">
        <f t="shared" si="269"/>
        <v>1.5E-3</v>
      </c>
      <c r="Y1913" s="3">
        <f>VLOOKUP(K1913,SSP!$B$2:$D$113,3,FALSE)</f>
        <v>0.41000000000000009</v>
      </c>
      <c r="Z1913" s="3">
        <f>EXP(Ferez!$B$8+Ferez!$B$9*LN(X1913)+Ferez!$B$10*LN(O1913)+Ferez!$B$11*LN(Y1913))</f>
        <v>1.1729462860310762</v>
      </c>
      <c r="AA1913" s="3">
        <f>EXP(Ferez!$C$8+Ferez!$C$9*LN(Z1913))</f>
        <v>0.84384044093845645</v>
      </c>
      <c r="AB1913" s="3">
        <f>Ferez!$D$8+Ferez!$D$9*Z1913+Ferez!$D$10*AA1913</f>
        <v>0.45507819982696895</v>
      </c>
      <c r="AC1913" s="3">
        <f t="shared" si="270"/>
        <v>2.4718649267965018</v>
      </c>
      <c r="AD1913" s="3">
        <f>AC1913*Ferez!$D$19</f>
        <v>1.2359324633982509</v>
      </c>
      <c r="AE1913" s="3">
        <f>(AD1913/1000)*(10000/Ferez!$D$21)</f>
        <v>3.0898311584956272E-2</v>
      </c>
      <c r="AF1913" s="3">
        <f t="shared" si="271"/>
        <v>1.6280244858580453</v>
      </c>
      <c r="AG1913" s="3">
        <f>AF1913*Ferez!$D$19</f>
        <v>0.81401224292902263</v>
      </c>
      <c r="AH1913" s="3">
        <f>(AG1913/1000)*(10000/Ferez!$D$21)</f>
        <v>2.0350306073225567E-2</v>
      </c>
      <c r="AI1913" s="3">
        <f>AE1913*Ferez!$D$20</f>
        <v>0.11329380914483966</v>
      </c>
    </row>
    <row r="1914" spans="1:35" x14ac:dyDescent="0.25">
      <c r="A1914" s="4">
        <v>339</v>
      </c>
      <c r="B1914" s="19" t="s">
        <v>3521</v>
      </c>
      <c r="C1914" s="104">
        <v>7</v>
      </c>
      <c r="D1914" s="20" t="s">
        <v>596</v>
      </c>
      <c r="E1914" s="100">
        <v>42719</v>
      </c>
      <c r="F1914" s="100">
        <v>44127</v>
      </c>
      <c r="G1914" s="105">
        <v>3.9</v>
      </c>
      <c r="H1914" s="20" t="s">
        <v>701</v>
      </c>
      <c r="I1914" s="20" t="s">
        <v>702</v>
      </c>
      <c r="J1914" s="13">
        <v>3147</v>
      </c>
      <c r="K1914" t="s">
        <v>203</v>
      </c>
      <c r="L1914" t="s">
        <v>201</v>
      </c>
      <c r="M1914" s="20" t="str">
        <f t="shared" si="265"/>
        <v>S</v>
      </c>
      <c r="N1914" s="3">
        <v>4</v>
      </c>
      <c r="O1914" s="23">
        <f t="shared" si="266"/>
        <v>2.97</v>
      </c>
      <c r="P1914" s="3">
        <v>8.6</v>
      </c>
      <c r="Q1914" s="3">
        <f>VLOOKUP(J1914,Aux_H_adj!$X$2:$Y$922,2,FALSE)</f>
        <v>8.6</v>
      </c>
      <c r="R1914" s="3">
        <f>VLOOKUP(J1914,Aux_H_adj!$X$2:$Z$922,3,FALSE)</f>
        <v>13.2</v>
      </c>
      <c r="S1914" s="3">
        <f t="shared" si="263"/>
        <v>2.7374650211805998</v>
      </c>
      <c r="T1914" s="3">
        <v>46.6</v>
      </c>
      <c r="U1914" s="23">
        <f t="shared" si="267"/>
        <v>10.48</v>
      </c>
      <c r="V1914" s="3">
        <f t="shared" si="264"/>
        <v>3.3358876072061263</v>
      </c>
      <c r="W1914" s="27">
        <f t="shared" si="268"/>
        <v>5.9999999999999995E-4</v>
      </c>
      <c r="X1914" s="27">
        <f t="shared" si="269"/>
        <v>8.9999999999999998E-4</v>
      </c>
      <c r="Y1914" s="3">
        <f>VLOOKUP(K1914,SSP!$B$2:$D$113,3,FALSE)</f>
        <v>0.74</v>
      </c>
      <c r="Z1914" s="3">
        <f>EXP(Ferez!$B$8+Ferez!$B$9*LN(X1914)+Ferez!$B$10*LN(O1914)+Ferez!$B$11*LN(Y1914))</f>
        <v>1.1623262499392704</v>
      </c>
      <c r="AA1914" s="3">
        <f>EXP(Ferez!$C$8+Ferez!$C$9*LN(Z1914))</f>
        <v>0.83816494920268803</v>
      </c>
      <c r="AB1914" s="3">
        <f>Ferez!$D$8+Ferez!$D$9*Z1914+Ferez!$D$10*AA1914</f>
        <v>0.4542611700847739</v>
      </c>
      <c r="AC1914" s="3">
        <f t="shared" si="270"/>
        <v>2.4547523692267323</v>
      </c>
      <c r="AD1914" s="3">
        <f>AC1914*Ferez!$D$19</f>
        <v>1.2273761846133662</v>
      </c>
      <c r="AE1914" s="3">
        <f>(AD1914/1000)*(10000/Ferez!$D$21)</f>
        <v>3.0684404615334154E-2</v>
      </c>
      <c r="AF1914" s="3">
        <f t="shared" si="271"/>
        <v>1.6165874200240442</v>
      </c>
      <c r="AG1914" s="3">
        <f>AF1914*Ferez!$D$19</f>
        <v>0.8082937100120221</v>
      </c>
      <c r="AH1914" s="3">
        <f>(AG1914/1000)*(10000/Ferez!$D$21)</f>
        <v>2.0207342750300554E-2</v>
      </c>
      <c r="AI1914" s="3">
        <f>AE1914*Ferez!$D$20</f>
        <v>0.11250948358955856</v>
      </c>
    </row>
    <row r="1915" spans="1:35" x14ac:dyDescent="0.25">
      <c r="A1915" s="4">
        <v>340</v>
      </c>
      <c r="B1915" s="19" t="s">
        <v>3521</v>
      </c>
      <c r="C1915" s="104">
        <v>7</v>
      </c>
      <c r="D1915" s="20" t="s">
        <v>596</v>
      </c>
      <c r="E1915" s="100">
        <v>42719</v>
      </c>
      <c r="F1915" s="100">
        <v>44127</v>
      </c>
      <c r="G1915" s="105">
        <v>3.9</v>
      </c>
      <c r="H1915" s="20" t="s">
        <v>701</v>
      </c>
      <c r="I1915" s="20" t="s">
        <v>703</v>
      </c>
      <c r="J1915" s="13">
        <v>3147</v>
      </c>
      <c r="K1915" t="s">
        <v>203</v>
      </c>
      <c r="L1915" t="s">
        <v>201</v>
      </c>
      <c r="M1915" s="20" t="str">
        <f t="shared" si="265"/>
        <v>S</v>
      </c>
      <c r="N1915" s="3">
        <v>4</v>
      </c>
      <c r="O1915" s="23">
        <f t="shared" si="266"/>
        <v>3.77</v>
      </c>
      <c r="P1915" s="3">
        <v>11.1</v>
      </c>
      <c r="Q1915" s="3">
        <f>VLOOKUP(J1915,Aux_H_adj!$X$2:$Y$922,2,FALSE)</f>
        <v>8.6</v>
      </c>
      <c r="R1915" s="3">
        <f>VLOOKUP(J1915,Aux_H_adj!$X$2:$Z$922,3,FALSE)</f>
        <v>13.2</v>
      </c>
      <c r="S1915" s="3">
        <f t="shared" si="263"/>
        <v>3.5332397366400765</v>
      </c>
      <c r="T1915" s="3">
        <v>46.6</v>
      </c>
      <c r="U1915" s="23">
        <f t="shared" si="267"/>
        <v>13.53</v>
      </c>
      <c r="V1915" s="3">
        <f t="shared" si="264"/>
        <v>4.306732760066688</v>
      </c>
      <c r="W1915" s="27">
        <f t="shared" si="268"/>
        <v>1E-3</v>
      </c>
      <c r="X1915" s="27">
        <f t="shared" si="269"/>
        <v>1.5E-3</v>
      </c>
      <c r="Y1915" s="3">
        <f>VLOOKUP(K1915,SSP!$B$2:$D$113,3,FALSE)</f>
        <v>0.74</v>
      </c>
      <c r="Z1915" s="3">
        <f>EXP(Ferez!$B$8+Ferez!$B$9*LN(X1915)+Ferez!$B$10*LN(O1915)+Ferez!$B$11*LN(Y1915))</f>
        <v>2.3689482746738006</v>
      </c>
      <c r="AA1915" s="3">
        <f>EXP(Ferez!$C$8+Ferez!$C$9*LN(Z1915))</f>
        <v>1.4215660640458465</v>
      </c>
      <c r="AB1915" s="3">
        <f>Ferez!$D$8+Ferez!$D$9*Z1915+Ferez!$D$10*AA1915</f>
        <v>0.55238690122559131</v>
      </c>
      <c r="AC1915" s="3">
        <f t="shared" si="270"/>
        <v>4.3429012399452382</v>
      </c>
      <c r="AD1915" s="3">
        <f>AC1915*Ferez!$D$19</f>
        <v>2.1714506199726191</v>
      </c>
      <c r="AE1915" s="3">
        <f>(AD1915/1000)*(10000/Ferez!$D$21)</f>
        <v>5.4286265499315471E-2</v>
      </c>
      <c r="AF1915" s="3">
        <f t="shared" si="271"/>
        <v>2.921335175899392</v>
      </c>
      <c r="AG1915" s="3">
        <f>AF1915*Ferez!$D$19</f>
        <v>1.460667587949696</v>
      </c>
      <c r="AH1915" s="3">
        <f>(AG1915/1000)*(10000/Ferez!$D$21)</f>
        <v>3.6516689698742402E-2</v>
      </c>
      <c r="AI1915" s="3">
        <f>AE1915*Ferez!$D$20</f>
        <v>0.19904964016415672</v>
      </c>
    </row>
    <row r="1916" spans="1:35" x14ac:dyDescent="0.25">
      <c r="A1916" s="4">
        <v>341</v>
      </c>
      <c r="B1916" s="19" t="s">
        <v>3521</v>
      </c>
      <c r="C1916" s="104">
        <v>7</v>
      </c>
      <c r="D1916" s="20" t="s">
        <v>596</v>
      </c>
      <c r="E1916" s="100">
        <v>42719</v>
      </c>
      <c r="F1916" s="100">
        <v>44127</v>
      </c>
      <c r="G1916" s="105">
        <v>3.9</v>
      </c>
      <c r="H1916" s="20" t="s">
        <v>701</v>
      </c>
      <c r="I1916" s="20" t="s">
        <v>704</v>
      </c>
      <c r="J1916" s="13">
        <v>3147</v>
      </c>
      <c r="K1916" t="s">
        <v>203</v>
      </c>
      <c r="L1916" t="s">
        <v>201</v>
      </c>
      <c r="M1916" s="20" t="str">
        <f t="shared" si="265"/>
        <v>S</v>
      </c>
      <c r="N1916" s="3">
        <v>4</v>
      </c>
      <c r="O1916" s="23">
        <f t="shared" si="266"/>
        <v>4</v>
      </c>
      <c r="P1916" s="3">
        <v>13.2</v>
      </c>
      <c r="Q1916" s="3">
        <f>VLOOKUP(J1916,Aux_H_adj!$X$2:$Y$922,2,FALSE)</f>
        <v>8.6</v>
      </c>
      <c r="R1916" s="3">
        <f>VLOOKUP(J1916,Aux_H_adj!$X$2:$Z$922,3,FALSE)</f>
        <v>13.2</v>
      </c>
      <c r="S1916" s="3">
        <f t="shared" si="263"/>
        <v>4.2016904976260365</v>
      </c>
      <c r="T1916" s="3">
        <v>46.6</v>
      </c>
      <c r="U1916" s="23">
        <f t="shared" si="267"/>
        <v>16.09</v>
      </c>
      <c r="V1916" s="3">
        <f t="shared" si="264"/>
        <v>5.1216060686971918</v>
      </c>
      <c r="W1916" s="27">
        <f t="shared" si="268"/>
        <v>1.4E-3</v>
      </c>
      <c r="X1916" s="27">
        <f t="shared" si="269"/>
        <v>2.0999999999999999E-3</v>
      </c>
      <c r="Y1916" s="3">
        <f>VLOOKUP(K1916,SSP!$B$2:$D$113,3,FALSE)</f>
        <v>0.74</v>
      </c>
      <c r="Z1916" s="3">
        <f>EXP(Ferez!$B$8+Ferez!$B$9*LN(X1916)+Ferez!$B$10*LN(O1916)+Ferez!$B$11*LN(Y1916))</f>
        <v>3.4463986066847028</v>
      </c>
      <c r="AA1916" s="3">
        <f>EXP(Ferez!$C$8+Ferez!$C$9*LN(Z1916))</f>
        <v>1.8774445954057628</v>
      </c>
      <c r="AB1916" s="3">
        <f>Ferez!$D$8+Ferez!$D$9*Z1916+Ferez!$D$10*AA1916</f>
        <v>0.64561821959240029</v>
      </c>
      <c r="AC1916" s="3">
        <f t="shared" si="270"/>
        <v>5.9694614216828654</v>
      </c>
      <c r="AD1916" s="3">
        <f>AC1916*Ferez!$D$19</f>
        <v>2.9847307108414327</v>
      </c>
      <c r="AE1916" s="3">
        <f>(AD1916/1000)*(10000/Ferez!$D$21)</f>
        <v>7.4618267771035821E-2</v>
      </c>
      <c r="AF1916" s="3">
        <f t="shared" si="271"/>
        <v>4.0920168262771028</v>
      </c>
      <c r="AG1916" s="3">
        <f>AF1916*Ferez!$D$19</f>
        <v>2.0460084131385514</v>
      </c>
      <c r="AH1916" s="3">
        <f>(AG1916/1000)*(10000/Ferez!$D$21)</f>
        <v>5.1150210328463785E-2</v>
      </c>
      <c r="AI1916" s="3">
        <f>AE1916*Ferez!$D$20</f>
        <v>0.27360031516046468</v>
      </c>
    </row>
    <row r="1917" spans="1:35" x14ac:dyDescent="0.25">
      <c r="A1917" s="4">
        <v>342</v>
      </c>
      <c r="B1917" s="19" t="s">
        <v>3521</v>
      </c>
      <c r="C1917" s="104">
        <v>7</v>
      </c>
      <c r="D1917" s="20" t="s">
        <v>596</v>
      </c>
      <c r="E1917" s="100">
        <v>42719</v>
      </c>
      <c r="F1917" s="100">
        <v>44127</v>
      </c>
      <c r="G1917" s="105">
        <v>3.9</v>
      </c>
      <c r="H1917" s="20" t="s">
        <v>701</v>
      </c>
      <c r="I1917" s="20" t="s">
        <v>705</v>
      </c>
      <c r="J1917" s="13">
        <v>3147</v>
      </c>
      <c r="K1917" t="s">
        <v>203</v>
      </c>
      <c r="L1917" t="s">
        <v>201</v>
      </c>
      <c r="M1917" s="20" t="str">
        <f t="shared" si="265"/>
        <v>S</v>
      </c>
      <c r="N1917" s="3">
        <v>4</v>
      </c>
      <c r="O1917" s="23">
        <f t="shared" si="266"/>
        <v>3.15</v>
      </c>
      <c r="P1917" s="3">
        <v>9.1</v>
      </c>
      <c r="Q1917" s="3">
        <f>VLOOKUP(J1917,Aux_H_adj!$X$2:$Y$922,2,FALSE)</f>
        <v>8.6</v>
      </c>
      <c r="R1917" s="3">
        <f>VLOOKUP(J1917,Aux_H_adj!$X$2:$Z$922,3,FALSE)</f>
        <v>13.2</v>
      </c>
      <c r="S1917" s="3">
        <f t="shared" si="263"/>
        <v>2.896619964272495</v>
      </c>
      <c r="T1917" s="3">
        <v>46.6</v>
      </c>
      <c r="U1917" s="23">
        <f t="shared" si="267"/>
        <v>11.09</v>
      </c>
      <c r="V1917" s="3">
        <f t="shared" si="264"/>
        <v>3.5300566377782387</v>
      </c>
      <c r="W1917" s="27">
        <f t="shared" si="268"/>
        <v>6.9999999999999999E-4</v>
      </c>
      <c r="X1917" s="27">
        <f t="shared" si="269"/>
        <v>1E-3</v>
      </c>
      <c r="Y1917" s="3">
        <f>VLOOKUP(K1917,SSP!$B$2:$D$113,3,FALSE)</f>
        <v>0.74</v>
      </c>
      <c r="Z1917" s="3">
        <f>EXP(Ferez!$B$8+Ferez!$B$9*LN(X1917)+Ferez!$B$10*LN(O1917)+Ferez!$B$11*LN(Y1917))</f>
        <v>1.3587377260052516</v>
      </c>
      <c r="AA1917" s="3">
        <f>EXP(Ferez!$C$8+Ferez!$C$9*LN(Z1917))</f>
        <v>0.94111065708611474</v>
      </c>
      <c r="AB1917" s="3">
        <f>Ferez!$D$8+Ferez!$D$9*Z1917+Ferez!$D$10*AA1917</f>
        <v>0.46954576682194121</v>
      </c>
      <c r="AC1917" s="3">
        <f t="shared" si="270"/>
        <v>2.7693941499133077</v>
      </c>
      <c r="AD1917" s="3">
        <f>AC1917*Ferez!$D$19</f>
        <v>1.3846970749566538</v>
      </c>
      <c r="AE1917" s="3">
        <f>(AD1917/1000)*(10000/Ferez!$D$21)</f>
        <v>3.4617426873916342E-2</v>
      </c>
      <c r="AF1917" s="3">
        <f t="shared" si="271"/>
        <v>1.8282834928271927</v>
      </c>
      <c r="AG1917" s="3">
        <f>AF1917*Ferez!$D$19</f>
        <v>0.91414174641359636</v>
      </c>
      <c r="AH1917" s="3">
        <f>(AG1917/1000)*(10000/Ferez!$D$21)</f>
        <v>2.2853543660339908E-2</v>
      </c>
      <c r="AI1917" s="3">
        <f>AE1917*Ferez!$D$20</f>
        <v>0.12693056520435991</v>
      </c>
    </row>
    <row r="1918" spans="1:35" x14ac:dyDescent="0.25">
      <c r="A1918" s="4">
        <v>343</v>
      </c>
      <c r="B1918" s="19" t="s">
        <v>3521</v>
      </c>
      <c r="C1918" s="104">
        <v>7</v>
      </c>
      <c r="D1918" s="20" t="s">
        <v>596</v>
      </c>
      <c r="E1918" s="100">
        <v>42719</v>
      </c>
      <c r="F1918" s="100">
        <v>44127</v>
      </c>
      <c r="G1918" s="105">
        <v>3.9</v>
      </c>
      <c r="H1918" s="20" t="s">
        <v>701</v>
      </c>
      <c r="I1918" s="20" t="s">
        <v>706</v>
      </c>
      <c r="J1918" s="13">
        <v>3147</v>
      </c>
      <c r="K1918" t="s">
        <v>203</v>
      </c>
      <c r="L1918" t="s">
        <v>201</v>
      </c>
      <c r="M1918" s="20" t="str">
        <f t="shared" si="265"/>
        <v>S</v>
      </c>
      <c r="N1918" s="3">
        <v>4</v>
      </c>
      <c r="O1918" s="23">
        <f t="shared" si="266"/>
        <v>3.44</v>
      </c>
      <c r="P1918" s="3">
        <v>10</v>
      </c>
      <c r="Q1918" s="3">
        <f>VLOOKUP(J1918,Aux_H_adj!$X$2:$Y$922,2,FALSE)</f>
        <v>8.6</v>
      </c>
      <c r="R1918" s="3">
        <f>VLOOKUP(J1918,Aux_H_adj!$X$2:$Z$922,3,FALSE)</f>
        <v>13.2</v>
      </c>
      <c r="S1918" s="3">
        <f t="shared" si="263"/>
        <v>3.183098861837907</v>
      </c>
      <c r="T1918" s="3">
        <v>46.6</v>
      </c>
      <c r="U1918" s="23">
        <f t="shared" si="267"/>
        <v>12.19</v>
      </c>
      <c r="V1918" s="3">
        <f t="shared" si="264"/>
        <v>3.8801975125804082</v>
      </c>
      <c r="W1918" s="27">
        <f t="shared" si="268"/>
        <v>8.0000000000000004E-4</v>
      </c>
      <c r="X1918" s="27">
        <f t="shared" si="269"/>
        <v>1.1999999999999999E-3</v>
      </c>
      <c r="Y1918" s="3">
        <f>VLOOKUP(K1918,SSP!$B$2:$D$113,3,FALSE)</f>
        <v>0.74</v>
      </c>
      <c r="Z1918" s="3">
        <f>EXP(Ferez!$B$8+Ferez!$B$9*LN(X1918)+Ferez!$B$10*LN(O1918)+Ferez!$B$11*LN(Y1918))</f>
        <v>1.7568365504647288</v>
      </c>
      <c r="AA1918" s="3">
        <f>EXP(Ferez!$C$8+Ferez!$C$9*LN(Z1918))</f>
        <v>1.1387840373896154</v>
      </c>
      <c r="AB1918" s="3">
        <f>Ferez!$D$8+Ferez!$D$9*Z1918+Ferez!$D$10*AA1918</f>
        <v>0.50147250436893365</v>
      </c>
      <c r="AC1918" s="3">
        <f t="shared" si="270"/>
        <v>3.3970930922232778</v>
      </c>
      <c r="AD1918" s="3">
        <f>AC1918*Ferez!$D$19</f>
        <v>1.6985465461116389</v>
      </c>
      <c r="AE1918" s="3">
        <f>(AD1918/1000)*(10000/Ferez!$D$21)</f>
        <v>4.2463663652790973E-2</v>
      </c>
      <c r="AF1918" s="3">
        <f t="shared" si="271"/>
        <v>2.2583090548336626</v>
      </c>
      <c r="AG1918" s="3">
        <f>AF1918*Ferez!$D$19</f>
        <v>1.1291545274168313</v>
      </c>
      <c r="AH1918" s="3">
        <f>(AG1918/1000)*(10000/Ferez!$D$21)</f>
        <v>2.8228863185420786E-2</v>
      </c>
      <c r="AI1918" s="3">
        <f>AE1918*Ferez!$D$20</f>
        <v>0.15570010006023355</v>
      </c>
    </row>
    <row r="1919" spans="1:35" x14ac:dyDescent="0.25">
      <c r="A1919" s="4">
        <v>344</v>
      </c>
      <c r="B1919" s="19" t="s">
        <v>3521</v>
      </c>
      <c r="C1919" s="104">
        <v>7</v>
      </c>
      <c r="D1919" s="20" t="s">
        <v>596</v>
      </c>
      <c r="E1919" s="100">
        <v>42719</v>
      </c>
      <c r="F1919" s="100">
        <v>44127</v>
      </c>
      <c r="G1919" s="105">
        <v>3.9</v>
      </c>
      <c r="H1919" s="20" t="s">
        <v>701</v>
      </c>
      <c r="I1919" s="20" t="s">
        <v>707</v>
      </c>
      <c r="J1919" s="13">
        <v>3147</v>
      </c>
      <c r="K1919" t="s">
        <v>203</v>
      </c>
      <c r="L1919" t="s">
        <v>201</v>
      </c>
      <c r="M1919" s="20" t="str">
        <f t="shared" si="265"/>
        <v>S</v>
      </c>
      <c r="N1919" s="3">
        <v>4</v>
      </c>
      <c r="O1919" s="23">
        <f t="shared" si="266"/>
        <v>3.38</v>
      </c>
      <c r="P1919" s="3">
        <v>9.8000000000000007</v>
      </c>
      <c r="Q1919" s="3">
        <f>VLOOKUP(J1919,Aux_H_adj!$X$2:$Y$922,2,FALSE)</f>
        <v>8.6</v>
      </c>
      <c r="R1919" s="3">
        <f>VLOOKUP(J1919,Aux_H_adj!$X$2:$Z$922,3,FALSE)</f>
        <v>13.2</v>
      </c>
      <c r="S1919" s="3">
        <f t="shared" si="263"/>
        <v>3.1194368846011491</v>
      </c>
      <c r="T1919" s="3">
        <v>46.6</v>
      </c>
      <c r="U1919" s="23">
        <f t="shared" si="267"/>
        <v>11.95</v>
      </c>
      <c r="V1919" s="3">
        <f t="shared" si="264"/>
        <v>3.8038031398962984</v>
      </c>
      <c r="W1919" s="27">
        <f t="shared" si="268"/>
        <v>8.0000000000000004E-4</v>
      </c>
      <c r="X1919" s="27">
        <f t="shared" si="269"/>
        <v>1.1000000000000001E-3</v>
      </c>
      <c r="Y1919" s="3">
        <f>VLOOKUP(K1919,SSP!$B$2:$D$113,3,FALSE)</f>
        <v>0.74</v>
      </c>
      <c r="Z1919" s="3">
        <f>EXP(Ferez!$B$8+Ferez!$B$9*LN(X1919)+Ferez!$B$10*LN(O1919)+Ferez!$B$11*LN(Y1919))</f>
        <v>1.5910217970731699</v>
      </c>
      <c r="AA1919" s="3">
        <f>EXP(Ferez!$C$8+Ferez!$C$9*LN(Z1919))</f>
        <v>1.0580243986042346</v>
      </c>
      <c r="AB1919" s="3">
        <f>Ferez!$D$8+Ferez!$D$9*Z1919+Ferez!$D$10*AA1919</f>
        <v>0.48803872761031353</v>
      </c>
      <c r="AC1919" s="3">
        <f t="shared" si="270"/>
        <v>3.137084923287718</v>
      </c>
      <c r="AD1919" s="3">
        <f>AC1919*Ferez!$D$19</f>
        <v>1.568542461643859</v>
      </c>
      <c r="AE1919" s="3">
        <f>(AD1919/1000)*(10000/Ferez!$D$21)</f>
        <v>3.9213561541096474E-2</v>
      </c>
      <c r="AF1919" s="3">
        <f t="shared" si="271"/>
        <v>2.0790605246834835</v>
      </c>
      <c r="AG1919" s="3">
        <f>AF1919*Ferez!$D$19</f>
        <v>1.0395302623417417</v>
      </c>
      <c r="AH1919" s="3">
        <f>(AG1919/1000)*(10000/Ferez!$D$21)</f>
        <v>2.5988256558543543E-2</v>
      </c>
      <c r="AI1919" s="3">
        <f>AE1919*Ferez!$D$20</f>
        <v>0.14378305898402041</v>
      </c>
    </row>
    <row r="1920" spans="1:35" x14ac:dyDescent="0.25">
      <c r="A1920" s="4">
        <v>345</v>
      </c>
      <c r="B1920" s="19" t="s">
        <v>3521</v>
      </c>
      <c r="C1920" s="104">
        <v>7</v>
      </c>
      <c r="D1920" s="20" t="s">
        <v>596</v>
      </c>
      <c r="E1920" s="100">
        <v>42719</v>
      </c>
      <c r="F1920" s="100">
        <v>44127</v>
      </c>
      <c r="G1920" s="105">
        <v>3.9</v>
      </c>
      <c r="H1920" s="20" t="s">
        <v>708</v>
      </c>
      <c r="I1920" s="20" t="s">
        <v>709</v>
      </c>
      <c r="J1920" s="13">
        <v>3184</v>
      </c>
      <c r="K1920" t="s">
        <v>125</v>
      </c>
      <c r="L1920" t="s">
        <v>124</v>
      </c>
      <c r="M1920" s="20" t="str">
        <f t="shared" si="265"/>
        <v>S</v>
      </c>
      <c r="N1920" s="3">
        <v>3.5</v>
      </c>
      <c r="O1920" s="23">
        <f t="shared" si="266"/>
        <v>3.5</v>
      </c>
      <c r="P1920" s="3">
        <v>11.4</v>
      </c>
      <c r="Q1920" s="3">
        <f>VLOOKUP(J1920,Aux_H_adj!$X$2:$Y$922,2,FALSE)</f>
        <v>8.3000000000000007</v>
      </c>
      <c r="R1920" s="3">
        <f>VLOOKUP(J1920,Aux_H_adj!$X$2:$Z$922,3,FALSE)</f>
        <v>14.8</v>
      </c>
      <c r="S1920" s="3">
        <f t="shared" si="263"/>
        <v>3.6287327024952138</v>
      </c>
      <c r="T1920" s="3">
        <v>69.900000000000006</v>
      </c>
      <c r="U1920" s="23">
        <f t="shared" si="267"/>
        <v>13.9</v>
      </c>
      <c r="V1920" s="3">
        <f t="shared" si="264"/>
        <v>4.4245074179546906</v>
      </c>
      <c r="W1920" s="27">
        <f t="shared" si="268"/>
        <v>1E-3</v>
      </c>
      <c r="X1920" s="27">
        <f t="shared" si="269"/>
        <v>1.5E-3</v>
      </c>
      <c r="Y1920" s="3">
        <f>VLOOKUP(K1920,SSP!$B$2:$D$113,3,FALSE)</f>
        <v>0.60999999999999954</v>
      </c>
      <c r="Z1920" s="3">
        <f>EXP(Ferez!$B$8+Ferez!$B$9*LN(X1920)+Ferez!$B$10*LN(O1920)+Ferez!$B$11*LN(Y1920))</f>
        <v>1.8103411245662158</v>
      </c>
      <c r="AA1920" s="3">
        <f>EXP(Ferez!$C$8+Ferez!$C$9*LN(Z1920))</f>
        <v>1.1644170118886537</v>
      </c>
      <c r="AB1920" s="3">
        <f>Ferez!$D$8+Ferez!$D$9*Z1920+Ferez!$D$10*AA1920</f>
        <v>0.50584402696785058</v>
      </c>
      <c r="AC1920" s="3">
        <f t="shared" si="270"/>
        <v>3.48060216342272</v>
      </c>
      <c r="AD1920" s="3">
        <f>AC1920*Ferez!$D$19</f>
        <v>1.74030108171136</v>
      </c>
      <c r="AE1920" s="3">
        <f>(AD1920/1000)*(10000/Ferez!$D$21)</f>
        <v>4.3507527042784003E-2</v>
      </c>
      <c r="AF1920" s="3">
        <f t="shared" si="271"/>
        <v>2.3161851515340661</v>
      </c>
      <c r="AG1920" s="3">
        <f>AF1920*Ferez!$D$19</f>
        <v>1.1580925757670331</v>
      </c>
      <c r="AH1920" s="3">
        <f>(AG1920/1000)*(10000/Ferez!$D$21)</f>
        <v>2.8952314394175827E-2</v>
      </c>
      <c r="AI1920" s="3">
        <f>AE1920*Ferez!$D$20</f>
        <v>0.15952759915687467</v>
      </c>
    </row>
    <row r="1921" spans="1:35" x14ac:dyDescent="0.25">
      <c r="A1921" s="4">
        <v>354</v>
      </c>
      <c r="B1921" s="19" t="s">
        <v>3521</v>
      </c>
      <c r="C1921" s="104">
        <v>7</v>
      </c>
      <c r="D1921" s="20" t="s">
        <v>596</v>
      </c>
      <c r="E1921" s="100">
        <v>42719</v>
      </c>
      <c r="F1921" s="100">
        <v>44127</v>
      </c>
      <c r="G1921" s="105">
        <v>3.9</v>
      </c>
      <c r="H1921" s="20" t="s">
        <v>708</v>
      </c>
      <c r="I1921" s="20" t="s">
        <v>718</v>
      </c>
      <c r="J1921" s="13">
        <v>3184</v>
      </c>
      <c r="K1921" t="s">
        <v>125</v>
      </c>
      <c r="L1921" t="s">
        <v>124</v>
      </c>
      <c r="M1921" s="20" t="str">
        <f t="shared" si="265"/>
        <v>S</v>
      </c>
      <c r="N1921" s="3">
        <v>3.5</v>
      </c>
      <c r="O1921" s="23">
        <f t="shared" si="266"/>
        <v>3.5</v>
      </c>
      <c r="P1921" s="3">
        <v>14.8</v>
      </c>
      <c r="Q1921" s="3">
        <f>VLOOKUP(J1921,Aux_H_adj!$X$2:$Y$922,2,FALSE)</f>
        <v>8.3000000000000007</v>
      </c>
      <c r="R1921" s="3">
        <f>VLOOKUP(J1921,Aux_H_adj!$X$2:$Z$922,3,FALSE)</f>
        <v>14.8</v>
      </c>
      <c r="S1921" s="3">
        <f t="shared" si="263"/>
        <v>4.7109863155201026</v>
      </c>
      <c r="T1921" s="3">
        <v>69.900000000000006</v>
      </c>
      <c r="U1921" s="23">
        <f t="shared" si="267"/>
        <v>18.04</v>
      </c>
      <c r="V1921" s="3">
        <f t="shared" si="264"/>
        <v>5.742310346755584</v>
      </c>
      <c r="W1921" s="27">
        <f t="shared" si="268"/>
        <v>1.6999999999999999E-3</v>
      </c>
      <c r="X1921" s="27">
        <f t="shared" si="269"/>
        <v>2.5999999999999999E-3</v>
      </c>
      <c r="Y1921" s="3">
        <f>VLOOKUP(K1921,SSP!$B$2:$D$113,3,FALSE)</f>
        <v>0.60999999999999954</v>
      </c>
      <c r="Z1921" s="3">
        <f>EXP(Ferez!$B$8+Ferez!$B$9*LN(X1921)+Ferez!$B$10*LN(O1921)+Ferez!$B$11*LN(Y1921))</f>
        <v>3.0443154957183189</v>
      </c>
      <c r="AA1921" s="3">
        <f>EXP(Ferez!$C$8+Ferez!$C$9*LN(Z1921))</f>
        <v>1.7123512959198266</v>
      </c>
      <c r="AB1921" s="3">
        <f>Ferez!$D$8+Ferez!$D$9*Z1921+Ferez!$D$10*AA1921</f>
        <v>0.61039232039410285</v>
      </c>
      <c r="AC1921" s="3">
        <f t="shared" si="270"/>
        <v>5.3670591120322477</v>
      </c>
      <c r="AD1921" s="3">
        <f>AC1921*Ferez!$D$19</f>
        <v>2.6835295560161239</v>
      </c>
      <c r="AE1921" s="3">
        <f>(AD1921/1000)*(10000/Ferez!$D$21)</f>
        <v>6.7088238900403094E-2</v>
      </c>
      <c r="AF1921" s="3">
        <f t="shared" si="271"/>
        <v>3.6547078161124218</v>
      </c>
      <c r="AG1921" s="3">
        <f>AF1921*Ferez!$D$19</f>
        <v>1.8273539080562109</v>
      </c>
      <c r="AH1921" s="3">
        <f>(AG1921/1000)*(10000/Ferez!$D$21)</f>
        <v>4.5683847701405274E-2</v>
      </c>
      <c r="AI1921" s="3">
        <f>AE1921*Ferez!$D$20</f>
        <v>0.245990209301478</v>
      </c>
    </row>
    <row r="1922" spans="1:35" x14ac:dyDescent="0.25">
      <c r="A1922" s="4">
        <v>355</v>
      </c>
      <c r="B1922" s="19" t="s">
        <v>3521</v>
      </c>
      <c r="C1922" s="104">
        <v>7</v>
      </c>
      <c r="D1922" s="20" t="s">
        <v>596</v>
      </c>
      <c r="E1922" s="100">
        <v>42719</v>
      </c>
      <c r="F1922" s="100">
        <v>44127</v>
      </c>
      <c r="G1922" s="105">
        <v>3.9</v>
      </c>
      <c r="H1922" s="20" t="s">
        <v>708</v>
      </c>
      <c r="I1922" s="20" t="s">
        <v>719</v>
      </c>
      <c r="J1922" s="13">
        <v>3184</v>
      </c>
      <c r="K1922" t="s">
        <v>125</v>
      </c>
      <c r="L1922" t="s">
        <v>124</v>
      </c>
      <c r="M1922" s="20" t="str">
        <f t="shared" si="265"/>
        <v>S</v>
      </c>
      <c r="N1922" s="3">
        <v>3.5</v>
      </c>
      <c r="O1922" s="23">
        <f t="shared" si="266"/>
        <v>3.5</v>
      </c>
      <c r="P1922" s="3">
        <v>14.2</v>
      </c>
      <c r="Q1922" s="3">
        <f>VLOOKUP(J1922,Aux_H_adj!$X$2:$Y$922,2,FALSE)</f>
        <v>8.3000000000000007</v>
      </c>
      <c r="R1922" s="3">
        <f>VLOOKUP(J1922,Aux_H_adj!$X$2:$Z$922,3,FALSE)</f>
        <v>14.8</v>
      </c>
      <c r="S1922" s="3">
        <f t="shared" ref="S1922:S1985" si="272">P1922/PI()</f>
        <v>4.520000383809827</v>
      </c>
      <c r="T1922" s="3">
        <v>69.900000000000006</v>
      </c>
      <c r="U1922" s="23">
        <f t="shared" si="267"/>
        <v>17.309999999999999</v>
      </c>
      <c r="V1922" s="3">
        <f t="shared" ref="V1922:V1985" si="273">U1922/PI()</f>
        <v>5.5099441298414167</v>
      </c>
      <c r="W1922" s="27">
        <f t="shared" si="268"/>
        <v>1.6000000000000001E-3</v>
      </c>
      <c r="X1922" s="27">
        <f t="shared" si="269"/>
        <v>2.3999999999999998E-3</v>
      </c>
      <c r="Y1922" s="3">
        <f>VLOOKUP(K1922,SSP!$B$2:$D$113,3,FALSE)</f>
        <v>0.60999999999999954</v>
      </c>
      <c r="Z1922" s="3">
        <f>EXP(Ferez!$B$8+Ferez!$B$9*LN(X1922)+Ferez!$B$10*LN(O1922)+Ferez!$B$11*LN(Y1922))</f>
        <v>2.8225494125544199</v>
      </c>
      <c r="AA1922" s="3">
        <f>EXP(Ferez!$C$8+Ferez!$C$9*LN(Z1922))</f>
        <v>1.6189019960946347</v>
      </c>
      <c r="AB1922" s="3">
        <f>Ferez!$D$8+Ferez!$D$9*Z1922+Ferez!$D$10*AA1922</f>
        <v>0.59117007313503978</v>
      </c>
      <c r="AC1922" s="3">
        <f t="shared" si="270"/>
        <v>5.0326214817840942</v>
      </c>
      <c r="AD1922" s="3">
        <f>AC1922*Ferez!$D$19</f>
        <v>2.5163107408920471</v>
      </c>
      <c r="AE1922" s="3">
        <f>(AD1922/1000)*(10000/Ferez!$D$21)</f>
        <v>6.2907768522301177E-2</v>
      </c>
      <c r="AF1922" s="3">
        <f t="shared" si="271"/>
        <v>3.4137194856894597</v>
      </c>
      <c r="AG1922" s="3">
        <f>AF1922*Ferez!$D$19</f>
        <v>1.7068597428447299</v>
      </c>
      <c r="AH1922" s="3">
        <f>(AG1922/1000)*(10000/Ferez!$D$21)</f>
        <v>4.2671493571118241E-2</v>
      </c>
      <c r="AI1922" s="3">
        <f>AE1922*Ferez!$D$20</f>
        <v>0.23066181791510432</v>
      </c>
    </row>
    <row r="1923" spans="1:35" x14ac:dyDescent="0.25">
      <c r="A1923" s="4">
        <v>356</v>
      </c>
      <c r="B1923" s="19" t="s">
        <v>3521</v>
      </c>
      <c r="C1923" s="104">
        <v>7</v>
      </c>
      <c r="D1923" s="20" t="s">
        <v>596</v>
      </c>
      <c r="E1923" s="100">
        <v>42719</v>
      </c>
      <c r="F1923" s="100">
        <v>44127</v>
      </c>
      <c r="G1923" s="105">
        <v>3.9</v>
      </c>
      <c r="H1923" s="20" t="s">
        <v>708</v>
      </c>
      <c r="I1923" s="20" t="s">
        <v>720</v>
      </c>
      <c r="J1923" s="13">
        <v>3184</v>
      </c>
      <c r="K1923" t="s">
        <v>125</v>
      </c>
      <c r="L1923" t="s">
        <v>124</v>
      </c>
      <c r="M1923" s="20" t="str">
        <f t="shared" ref="M1923:M1986" si="274">IF(J1924=J1923,"S",IF(J1922=J1923,"S","N"))</f>
        <v>S</v>
      </c>
      <c r="N1923" s="3">
        <v>3.5</v>
      </c>
      <c r="O1923" s="23">
        <f t="shared" ref="O1923:O1986" si="275">IF(M1923="N",N1923,IF(P1923=R1923,N1923,IF(ROUND(3.1139*LN(P1923)-3.7295,2)&gt;=N1923,N1923,ROUND(3.1139*LN(P1923)-3.7295,2))))</f>
        <v>3.5</v>
      </c>
      <c r="P1923" s="3">
        <v>10.9</v>
      </c>
      <c r="Q1923" s="3">
        <f>VLOOKUP(J1923,Aux_H_adj!$X$2:$Y$922,2,FALSE)</f>
        <v>8.3000000000000007</v>
      </c>
      <c r="R1923" s="3">
        <f>VLOOKUP(J1923,Aux_H_adj!$X$2:$Z$922,3,FALSE)</f>
        <v>14.8</v>
      </c>
      <c r="S1923" s="3">
        <f t="shared" si="272"/>
        <v>3.4695777594033186</v>
      </c>
      <c r="T1923" s="3">
        <v>69.900000000000006</v>
      </c>
      <c r="U1923" s="23">
        <f t="shared" ref="U1923:U1986" si="276">IF(M1923="N",T1923,ROUND(1.2191*P1923,2))</f>
        <v>13.29</v>
      </c>
      <c r="V1923" s="3">
        <f t="shared" si="273"/>
        <v>4.2303383873825782</v>
      </c>
      <c r="W1923" s="27">
        <f t="shared" ref="W1923:W1986" si="277">ROUND(PI()*((S1923/100)/2)^2,4)</f>
        <v>8.9999999999999998E-4</v>
      </c>
      <c r="X1923" s="27">
        <f t="shared" ref="X1923:X1986" si="278">ROUND(PI()*((V1923/100)/2)^2,4)</f>
        <v>1.4E-3</v>
      </c>
      <c r="Y1923" s="3">
        <f>VLOOKUP(K1923,SSP!$B$2:$D$113,3,FALSE)</f>
        <v>0.60999999999999954</v>
      </c>
      <c r="Z1923" s="3">
        <f>EXP(Ferez!$B$8+Ferez!$B$9*LN(X1923)+Ferez!$B$10*LN(O1923)+Ferez!$B$11*LN(Y1923))</f>
        <v>1.6960824831983718</v>
      </c>
      <c r="AA1923" s="3">
        <f>EXP(Ferez!$C$8+Ferez!$C$9*LN(Z1923))</f>
        <v>1.1094323172661038</v>
      </c>
      <c r="AB1923" s="3">
        <f>Ferez!$D$8+Ferez!$D$9*Z1923+Ferez!$D$10*AA1923</f>
        <v>0.49652985186354825</v>
      </c>
      <c r="AC1923" s="3">
        <f t="shared" ref="AC1923:AC1986" si="279">Z1923+AA1923+AB1923</f>
        <v>3.302044652328024</v>
      </c>
      <c r="AD1923" s="3">
        <f>AC1923*Ferez!$D$19</f>
        <v>1.651022326164012</v>
      </c>
      <c r="AE1923" s="3">
        <f>(AD1923/1000)*(10000/Ferez!$D$21)</f>
        <v>4.1275558154100299E-2</v>
      </c>
      <c r="AF1923" s="3">
        <f t="shared" ref="AF1923:AF1986" si="280">Z1923+AB1923</f>
        <v>2.19261233506192</v>
      </c>
      <c r="AG1923" s="3">
        <f>AF1923*Ferez!$D$19</f>
        <v>1.09630616753096</v>
      </c>
      <c r="AH1923" s="3">
        <f>(AG1923/1000)*(10000/Ferez!$D$21)</f>
        <v>2.7407654188274001E-2</v>
      </c>
      <c r="AI1923" s="3">
        <f>AE1923*Ferez!$D$20</f>
        <v>0.15134371323170109</v>
      </c>
    </row>
    <row r="1924" spans="1:35" x14ac:dyDescent="0.25">
      <c r="A1924" s="4">
        <v>357</v>
      </c>
      <c r="B1924" s="19" t="s">
        <v>3521</v>
      </c>
      <c r="C1924" s="104">
        <v>7</v>
      </c>
      <c r="D1924" s="20" t="s">
        <v>596</v>
      </c>
      <c r="E1924" s="100">
        <v>42719</v>
      </c>
      <c r="F1924" s="100">
        <v>44127</v>
      </c>
      <c r="G1924" s="105">
        <v>3.9</v>
      </c>
      <c r="H1924" s="20" t="s">
        <v>708</v>
      </c>
      <c r="I1924" s="20" t="s">
        <v>721</v>
      </c>
      <c r="J1924" s="13">
        <v>3184</v>
      </c>
      <c r="K1924" t="s">
        <v>125</v>
      </c>
      <c r="L1924" t="s">
        <v>124</v>
      </c>
      <c r="M1924" s="20" t="str">
        <f t="shared" si="274"/>
        <v>S</v>
      </c>
      <c r="N1924" s="3">
        <v>3.5</v>
      </c>
      <c r="O1924" s="23">
        <f t="shared" si="275"/>
        <v>3.44</v>
      </c>
      <c r="P1924" s="3">
        <v>10</v>
      </c>
      <c r="Q1924" s="3">
        <f>VLOOKUP(J1924,Aux_H_adj!$X$2:$Y$922,2,FALSE)</f>
        <v>8.3000000000000007</v>
      </c>
      <c r="R1924" s="3">
        <f>VLOOKUP(J1924,Aux_H_adj!$X$2:$Z$922,3,FALSE)</f>
        <v>14.8</v>
      </c>
      <c r="S1924" s="3">
        <f t="shared" si="272"/>
        <v>3.183098861837907</v>
      </c>
      <c r="T1924" s="3">
        <v>69.900000000000006</v>
      </c>
      <c r="U1924" s="23">
        <f t="shared" si="276"/>
        <v>12.19</v>
      </c>
      <c r="V1924" s="3">
        <f t="shared" si="273"/>
        <v>3.8801975125804082</v>
      </c>
      <c r="W1924" s="27">
        <f t="shared" si="277"/>
        <v>8.0000000000000004E-4</v>
      </c>
      <c r="X1924" s="27">
        <f t="shared" si="278"/>
        <v>1.1999999999999999E-3</v>
      </c>
      <c r="Y1924" s="3">
        <f>VLOOKUP(K1924,SSP!$B$2:$D$113,3,FALSE)</f>
        <v>0.60999999999999954</v>
      </c>
      <c r="Z1924" s="3">
        <f>EXP(Ferez!$B$8+Ferez!$B$9*LN(X1924)+Ferez!$B$10*LN(O1924)+Ferez!$B$11*LN(Y1924))</f>
        <v>1.4420024977816208</v>
      </c>
      <c r="AA1924" s="3">
        <f>EXP(Ferez!$C$8+Ferez!$C$9*LN(Z1924))</f>
        <v>0.98357177478163715</v>
      </c>
      <c r="AB1924" s="3">
        <f>Ferez!$D$8+Ferez!$D$9*Z1924+Ferez!$D$10*AA1924</f>
        <v>0.47612716883044437</v>
      </c>
      <c r="AC1924" s="3">
        <f t="shared" si="279"/>
        <v>2.9017014413937021</v>
      </c>
      <c r="AD1924" s="3">
        <f>AC1924*Ferez!$D$19</f>
        <v>1.4508507206968511</v>
      </c>
      <c r="AE1924" s="3">
        <f>(AD1924/1000)*(10000/Ferez!$D$21)</f>
        <v>3.6271268017421275E-2</v>
      </c>
      <c r="AF1924" s="3">
        <f t="shared" si="280"/>
        <v>1.9181296666120651</v>
      </c>
      <c r="AG1924" s="3">
        <f>AF1924*Ferez!$D$19</f>
        <v>0.95906483330603254</v>
      </c>
      <c r="AH1924" s="3">
        <f>(AG1924/1000)*(10000/Ferez!$D$21)</f>
        <v>2.3976620832650813E-2</v>
      </c>
      <c r="AI1924" s="3">
        <f>AE1924*Ferez!$D$20</f>
        <v>0.13299464939721134</v>
      </c>
    </row>
    <row r="1925" spans="1:35" x14ac:dyDescent="0.25">
      <c r="A1925" s="4">
        <v>358</v>
      </c>
      <c r="B1925" s="19" t="s">
        <v>3521</v>
      </c>
      <c r="C1925" s="104">
        <v>7</v>
      </c>
      <c r="D1925" s="20" t="s">
        <v>596</v>
      </c>
      <c r="E1925" s="100">
        <v>42719</v>
      </c>
      <c r="F1925" s="100">
        <v>44127</v>
      </c>
      <c r="G1925" s="105">
        <v>3.9</v>
      </c>
      <c r="H1925" s="20" t="s">
        <v>708</v>
      </c>
      <c r="I1925" s="20" t="s">
        <v>722</v>
      </c>
      <c r="J1925" s="13">
        <v>3184</v>
      </c>
      <c r="K1925" t="s">
        <v>125</v>
      </c>
      <c r="L1925" t="s">
        <v>124</v>
      </c>
      <c r="M1925" s="20" t="str">
        <f t="shared" si="274"/>
        <v>S</v>
      </c>
      <c r="N1925" s="3">
        <v>3.5</v>
      </c>
      <c r="O1925" s="23">
        <f t="shared" si="275"/>
        <v>3.5</v>
      </c>
      <c r="P1925" s="3">
        <v>13.3</v>
      </c>
      <c r="Q1925" s="3">
        <f>VLOOKUP(J1925,Aux_H_adj!$X$2:$Y$922,2,FALSE)</f>
        <v>8.3000000000000007</v>
      </c>
      <c r="R1925" s="3">
        <f>VLOOKUP(J1925,Aux_H_adj!$X$2:$Z$922,3,FALSE)</f>
        <v>14.8</v>
      </c>
      <c r="S1925" s="3">
        <f t="shared" si="272"/>
        <v>4.2335214862444159</v>
      </c>
      <c r="T1925" s="3">
        <v>69.900000000000006</v>
      </c>
      <c r="U1925" s="23">
        <f t="shared" si="276"/>
        <v>16.21</v>
      </c>
      <c r="V1925" s="3">
        <f t="shared" si="273"/>
        <v>5.1598032550392476</v>
      </c>
      <c r="W1925" s="27">
        <f t="shared" si="277"/>
        <v>1.4E-3</v>
      </c>
      <c r="X1925" s="27">
        <f t="shared" si="278"/>
        <v>2.0999999999999999E-3</v>
      </c>
      <c r="Y1925" s="3">
        <f>VLOOKUP(K1925,SSP!$B$2:$D$113,3,FALSE)</f>
        <v>0.60999999999999954</v>
      </c>
      <c r="Z1925" s="3">
        <f>EXP(Ferez!$B$8+Ferez!$B$9*LN(X1925)+Ferez!$B$10*LN(O1925)+Ferez!$B$11*LN(Y1925))</f>
        <v>2.4879557003781079</v>
      </c>
      <c r="AA1925" s="3">
        <f>EXP(Ferez!$C$8+Ferez!$C$9*LN(Z1925))</f>
        <v>1.4742169865434029</v>
      </c>
      <c r="AB1925" s="3">
        <f>Ferez!$D$8+Ferez!$D$9*Z1925+Ferez!$D$10*AA1925</f>
        <v>0.56248644212373877</v>
      </c>
      <c r="AC1925" s="3">
        <f t="shared" si="279"/>
        <v>4.5246591290452489</v>
      </c>
      <c r="AD1925" s="3">
        <f>AC1925*Ferez!$D$19</f>
        <v>2.2623295645226245</v>
      </c>
      <c r="AE1925" s="3">
        <f>(AD1925/1000)*(10000/Ferez!$D$21)</f>
        <v>5.6558239113065609E-2</v>
      </c>
      <c r="AF1925" s="3">
        <f t="shared" si="280"/>
        <v>3.0504421425018466</v>
      </c>
      <c r="AG1925" s="3">
        <f>AF1925*Ferez!$D$19</f>
        <v>1.5252210712509233</v>
      </c>
      <c r="AH1925" s="3">
        <f>(AG1925/1000)*(10000/Ferez!$D$21)</f>
        <v>3.8130526781273086E-2</v>
      </c>
      <c r="AI1925" s="3">
        <f>AE1925*Ferez!$D$20</f>
        <v>0.20738021008124055</v>
      </c>
    </row>
    <row r="1926" spans="1:35" x14ac:dyDescent="0.25">
      <c r="A1926" s="4">
        <v>359</v>
      </c>
      <c r="B1926" s="19" t="s">
        <v>3521</v>
      </c>
      <c r="C1926" s="104">
        <v>7</v>
      </c>
      <c r="D1926" s="20" t="s">
        <v>596</v>
      </c>
      <c r="E1926" s="100">
        <v>42719</v>
      </c>
      <c r="F1926" s="100">
        <v>44127</v>
      </c>
      <c r="G1926" s="105">
        <v>3.9</v>
      </c>
      <c r="H1926" s="20" t="s">
        <v>708</v>
      </c>
      <c r="I1926" s="20" t="s">
        <v>723</v>
      </c>
      <c r="J1926" s="13">
        <v>3184</v>
      </c>
      <c r="K1926" t="s">
        <v>125</v>
      </c>
      <c r="L1926" t="s">
        <v>124</v>
      </c>
      <c r="M1926" s="20" t="str">
        <f t="shared" si="274"/>
        <v>S</v>
      </c>
      <c r="N1926" s="3">
        <v>3.5</v>
      </c>
      <c r="O1926" s="23">
        <f t="shared" si="275"/>
        <v>3.5</v>
      </c>
      <c r="P1926" s="3">
        <v>12.3</v>
      </c>
      <c r="Q1926" s="3">
        <f>VLOOKUP(J1926,Aux_H_adj!$X$2:$Y$922,2,FALSE)</f>
        <v>8.3000000000000007</v>
      </c>
      <c r="R1926" s="3">
        <f>VLOOKUP(J1926,Aux_H_adj!$X$2:$Z$922,3,FALSE)</f>
        <v>14.8</v>
      </c>
      <c r="S1926" s="3">
        <f t="shared" si="272"/>
        <v>3.9152116000606259</v>
      </c>
      <c r="T1926" s="3">
        <v>69.900000000000006</v>
      </c>
      <c r="U1926" s="23">
        <f t="shared" si="276"/>
        <v>14.99</v>
      </c>
      <c r="V1926" s="3">
        <f t="shared" si="273"/>
        <v>4.7714651938950228</v>
      </c>
      <c r="W1926" s="27">
        <f t="shared" si="277"/>
        <v>1.1999999999999999E-3</v>
      </c>
      <c r="X1926" s="27">
        <f t="shared" si="278"/>
        <v>1.8E-3</v>
      </c>
      <c r="Y1926" s="3">
        <f>VLOOKUP(K1926,SSP!$B$2:$D$113,3,FALSE)</f>
        <v>0.60999999999999954</v>
      </c>
      <c r="Z1926" s="3">
        <f>EXP(Ferez!$B$8+Ferez!$B$9*LN(X1926)+Ferez!$B$10*LN(O1926)+Ferez!$B$11*LN(Y1926))</f>
        <v>2.1507104426704484</v>
      </c>
      <c r="AA1926" s="3">
        <f>EXP(Ferez!$C$8+Ferez!$C$9*LN(Z1926))</f>
        <v>1.3231950571479978</v>
      </c>
      <c r="AB1926" s="3">
        <f>Ferez!$D$8+Ferez!$D$9*Z1926+Ferez!$D$10*AA1926</f>
        <v>0.53402301372559147</v>
      </c>
      <c r="AC1926" s="3">
        <f t="shared" si="279"/>
        <v>4.0079285135440381</v>
      </c>
      <c r="AD1926" s="3">
        <f>AC1926*Ferez!$D$19</f>
        <v>2.0039642567720191</v>
      </c>
      <c r="AE1926" s="3">
        <f>(AD1926/1000)*(10000/Ferez!$D$21)</f>
        <v>5.0099106419300474E-2</v>
      </c>
      <c r="AF1926" s="3">
        <f t="shared" si="280"/>
        <v>2.6847334563960397</v>
      </c>
      <c r="AG1926" s="3">
        <f>AF1926*Ferez!$D$19</f>
        <v>1.3423667281980198</v>
      </c>
      <c r="AH1926" s="3">
        <f>(AG1926/1000)*(10000/Ferez!$D$21)</f>
        <v>3.3559168204950494E-2</v>
      </c>
      <c r="AI1926" s="3">
        <f>AE1926*Ferez!$D$20</f>
        <v>0.18369672353743507</v>
      </c>
    </row>
    <row r="1927" spans="1:35" x14ac:dyDescent="0.25">
      <c r="A1927" s="4">
        <v>360</v>
      </c>
      <c r="B1927" s="19" t="s">
        <v>3521</v>
      </c>
      <c r="C1927" s="104">
        <v>7</v>
      </c>
      <c r="D1927" s="20" t="s">
        <v>596</v>
      </c>
      <c r="E1927" s="100">
        <v>42719</v>
      </c>
      <c r="F1927" s="100">
        <v>44127</v>
      </c>
      <c r="G1927" s="105">
        <v>3.9</v>
      </c>
      <c r="H1927" s="20" t="s">
        <v>708</v>
      </c>
      <c r="I1927" s="20" t="s">
        <v>724</v>
      </c>
      <c r="J1927" s="13">
        <v>3184</v>
      </c>
      <c r="K1927" t="s">
        <v>125</v>
      </c>
      <c r="L1927" t="s">
        <v>124</v>
      </c>
      <c r="M1927" s="20" t="str">
        <f t="shared" si="274"/>
        <v>S</v>
      </c>
      <c r="N1927" s="3">
        <v>3.5</v>
      </c>
      <c r="O1927" s="23">
        <f t="shared" si="275"/>
        <v>3.5</v>
      </c>
      <c r="P1927" s="3">
        <v>11</v>
      </c>
      <c r="Q1927" s="3">
        <f>VLOOKUP(J1927,Aux_H_adj!$X$2:$Y$922,2,FALSE)</f>
        <v>8.3000000000000007</v>
      </c>
      <c r="R1927" s="3">
        <f>VLOOKUP(J1927,Aux_H_adj!$X$2:$Z$922,3,FALSE)</f>
        <v>14.8</v>
      </c>
      <c r="S1927" s="3">
        <f t="shared" si="272"/>
        <v>3.5014087480216975</v>
      </c>
      <c r="T1927" s="3">
        <v>69.900000000000006</v>
      </c>
      <c r="U1927" s="23">
        <f t="shared" si="276"/>
        <v>13.41</v>
      </c>
      <c r="V1927" s="3">
        <f t="shared" si="273"/>
        <v>4.2685355737246331</v>
      </c>
      <c r="W1927" s="27">
        <f t="shared" si="277"/>
        <v>1E-3</v>
      </c>
      <c r="X1927" s="27">
        <f t="shared" si="278"/>
        <v>1.4E-3</v>
      </c>
      <c r="Y1927" s="3">
        <f>VLOOKUP(K1927,SSP!$B$2:$D$113,3,FALSE)</f>
        <v>0.60999999999999954</v>
      </c>
      <c r="Z1927" s="3">
        <f>EXP(Ferez!$B$8+Ferez!$B$9*LN(X1927)+Ferez!$B$10*LN(O1927)+Ferez!$B$11*LN(Y1927))</f>
        <v>1.6960824831983718</v>
      </c>
      <c r="AA1927" s="3">
        <f>EXP(Ferez!$C$8+Ferez!$C$9*LN(Z1927))</f>
        <v>1.1094323172661038</v>
      </c>
      <c r="AB1927" s="3">
        <f>Ferez!$D$8+Ferez!$D$9*Z1927+Ferez!$D$10*AA1927</f>
        <v>0.49652985186354825</v>
      </c>
      <c r="AC1927" s="3">
        <f t="shared" si="279"/>
        <v>3.302044652328024</v>
      </c>
      <c r="AD1927" s="3">
        <f>AC1927*Ferez!$D$19</f>
        <v>1.651022326164012</v>
      </c>
      <c r="AE1927" s="3">
        <f>(AD1927/1000)*(10000/Ferez!$D$21)</f>
        <v>4.1275558154100299E-2</v>
      </c>
      <c r="AF1927" s="3">
        <f t="shared" si="280"/>
        <v>2.19261233506192</v>
      </c>
      <c r="AG1927" s="3">
        <f>AF1927*Ferez!$D$19</f>
        <v>1.09630616753096</v>
      </c>
      <c r="AH1927" s="3">
        <f>(AG1927/1000)*(10000/Ferez!$D$21)</f>
        <v>2.7407654188274001E-2</v>
      </c>
      <c r="AI1927" s="3">
        <f>AE1927*Ferez!$D$20</f>
        <v>0.15134371323170109</v>
      </c>
    </row>
    <row r="1928" spans="1:35" x14ac:dyDescent="0.25">
      <c r="A1928" s="4">
        <v>361</v>
      </c>
      <c r="B1928" s="19" t="s">
        <v>3521</v>
      </c>
      <c r="C1928" s="104">
        <v>7</v>
      </c>
      <c r="D1928" s="20" t="s">
        <v>596</v>
      </c>
      <c r="E1928" s="100">
        <v>42719</v>
      </c>
      <c r="F1928" s="100">
        <v>44127</v>
      </c>
      <c r="G1928" s="105">
        <v>3.9</v>
      </c>
      <c r="H1928" s="20" t="s">
        <v>708</v>
      </c>
      <c r="I1928" s="20" t="s">
        <v>725</v>
      </c>
      <c r="J1928" s="13">
        <v>3184</v>
      </c>
      <c r="K1928" t="s">
        <v>125</v>
      </c>
      <c r="L1928" t="s">
        <v>124</v>
      </c>
      <c r="M1928" s="20" t="str">
        <f t="shared" si="274"/>
        <v>S</v>
      </c>
      <c r="N1928" s="3">
        <v>3.5</v>
      </c>
      <c r="O1928" s="23">
        <f t="shared" si="275"/>
        <v>3.11</v>
      </c>
      <c r="P1928" s="3">
        <v>9</v>
      </c>
      <c r="Q1928" s="3">
        <f>VLOOKUP(J1928,Aux_H_adj!$X$2:$Y$922,2,FALSE)</f>
        <v>8.3000000000000007</v>
      </c>
      <c r="R1928" s="3">
        <f>VLOOKUP(J1928,Aux_H_adj!$X$2:$Z$922,3,FALSE)</f>
        <v>14.8</v>
      </c>
      <c r="S1928" s="3">
        <f t="shared" si="272"/>
        <v>2.8647889756541161</v>
      </c>
      <c r="T1928" s="3">
        <v>69.900000000000006</v>
      </c>
      <c r="U1928" s="23">
        <f t="shared" si="276"/>
        <v>10.97</v>
      </c>
      <c r="V1928" s="3">
        <f t="shared" si="273"/>
        <v>3.4918594514361838</v>
      </c>
      <c r="W1928" s="27">
        <f t="shared" si="277"/>
        <v>5.9999999999999995E-4</v>
      </c>
      <c r="X1928" s="27">
        <f t="shared" si="278"/>
        <v>1E-3</v>
      </c>
      <c r="Y1928" s="3">
        <f>VLOOKUP(K1928,SSP!$B$2:$D$113,3,FALSE)</f>
        <v>0.60999999999999954</v>
      </c>
      <c r="Z1928" s="3">
        <f>EXP(Ferez!$B$8+Ferez!$B$9*LN(X1928)+Ferez!$B$10*LN(O1928)+Ferez!$B$11*LN(Y1928))</f>
        <v>1.1016254777414245</v>
      </c>
      <c r="AA1928" s="3">
        <f>EXP(Ferez!$C$8+Ferez!$C$9*LN(Z1928))</f>
        <v>0.80546373355983791</v>
      </c>
      <c r="AB1928" s="3">
        <f>Ferez!$D$8+Ferez!$D$9*Z1928+Ferez!$D$10*AA1928</f>
        <v>0.44961386690944338</v>
      </c>
      <c r="AC1928" s="3">
        <f t="shared" si="279"/>
        <v>2.3567030782107059</v>
      </c>
      <c r="AD1928" s="3">
        <f>AC1928*Ferez!$D$19</f>
        <v>1.178351539105353</v>
      </c>
      <c r="AE1928" s="3">
        <f>(AD1928/1000)*(10000/Ferez!$D$21)</f>
        <v>2.9458788477633824E-2</v>
      </c>
      <c r="AF1928" s="3">
        <f t="shared" si="280"/>
        <v>1.5512393446508679</v>
      </c>
      <c r="AG1928" s="3">
        <f>AF1928*Ferez!$D$19</f>
        <v>0.77561967232543394</v>
      </c>
      <c r="AH1928" s="3">
        <f>(AG1928/1000)*(10000/Ferez!$D$21)</f>
        <v>1.9390491808135846E-2</v>
      </c>
      <c r="AI1928" s="3">
        <f>AE1928*Ferez!$D$20</f>
        <v>0.10801555775132402</v>
      </c>
    </row>
    <row r="1929" spans="1:35" x14ac:dyDescent="0.25">
      <c r="A1929" s="4">
        <v>362</v>
      </c>
      <c r="B1929" s="19" t="s">
        <v>3521</v>
      </c>
      <c r="C1929" s="104">
        <v>7</v>
      </c>
      <c r="D1929" s="20" t="s">
        <v>596</v>
      </c>
      <c r="E1929" s="100">
        <v>42719</v>
      </c>
      <c r="F1929" s="100">
        <v>44127</v>
      </c>
      <c r="G1929" s="105">
        <v>3.9</v>
      </c>
      <c r="H1929" s="20" t="s">
        <v>708</v>
      </c>
      <c r="I1929" s="20" t="s">
        <v>726</v>
      </c>
      <c r="J1929" s="13">
        <v>3184</v>
      </c>
      <c r="K1929" t="s">
        <v>125</v>
      </c>
      <c r="L1929" t="s">
        <v>124</v>
      </c>
      <c r="M1929" s="20" t="str">
        <f t="shared" si="274"/>
        <v>S</v>
      </c>
      <c r="N1929" s="3">
        <v>3.5</v>
      </c>
      <c r="O1929" s="23">
        <f t="shared" si="275"/>
        <v>3.5</v>
      </c>
      <c r="P1929" s="3">
        <v>11.3</v>
      </c>
      <c r="Q1929" s="3">
        <f>VLOOKUP(J1929,Aux_H_adj!$X$2:$Y$922,2,FALSE)</f>
        <v>8.3000000000000007</v>
      </c>
      <c r="R1929" s="3">
        <f>VLOOKUP(J1929,Aux_H_adj!$X$2:$Z$922,3,FALSE)</f>
        <v>14.8</v>
      </c>
      <c r="S1929" s="3">
        <f t="shared" si="272"/>
        <v>3.5969017138768349</v>
      </c>
      <c r="T1929" s="3">
        <v>69.900000000000006</v>
      </c>
      <c r="U1929" s="23">
        <f t="shared" si="276"/>
        <v>13.78</v>
      </c>
      <c r="V1929" s="3">
        <f t="shared" si="273"/>
        <v>4.3863102316126357</v>
      </c>
      <c r="W1929" s="27">
        <f t="shared" si="277"/>
        <v>1E-3</v>
      </c>
      <c r="X1929" s="27">
        <f t="shared" si="278"/>
        <v>1.5E-3</v>
      </c>
      <c r="Y1929" s="3">
        <f>VLOOKUP(K1929,SSP!$B$2:$D$113,3,FALSE)</f>
        <v>0.60999999999999954</v>
      </c>
      <c r="Z1929" s="3">
        <f>EXP(Ferez!$B$8+Ferez!$B$9*LN(X1929)+Ferez!$B$10*LN(O1929)+Ferez!$B$11*LN(Y1929))</f>
        <v>1.8103411245662158</v>
      </c>
      <c r="AA1929" s="3">
        <f>EXP(Ferez!$C$8+Ferez!$C$9*LN(Z1929))</f>
        <v>1.1644170118886537</v>
      </c>
      <c r="AB1929" s="3">
        <f>Ferez!$D$8+Ferez!$D$9*Z1929+Ferez!$D$10*AA1929</f>
        <v>0.50584402696785058</v>
      </c>
      <c r="AC1929" s="3">
        <f t="shared" si="279"/>
        <v>3.48060216342272</v>
      </c>
      <c r="AD1929" s="3">
        <f>AC1929*Ferez!$D$19</f>
        <v>1.74030108171136</v>
      </c>
      <c r="AE1929" s="3">
        <f>(AD1929/1000)*(10000/Ferez!$D$21)</f>
        <v>4.3507527042784003E-2</v>
      </c>
      <c r="AF1929" s="3">
        <f t="shared" si="280"/>
        <v>2.3161851515340661</v>
      </c>
      <c r="AG1929" s="3">
        <f>AF1929*Ferez!$D$19</f>
        <v>1.1580925757670331</v>
      </c>
      <c r="AH1929" s="3">
        <f>(AG1929/1000)*(10000/Ferez!$D$21)</f>
        <v>2.8952314394175827E-2</v>
      </c>
      <c r="AI1929" s="3">
        <f>AE1929*Ferez!$D$20</f>
        <v>0.15952759915687467</v>
      </c>
    </row>
    <row r="1930" spans="1:35" x14ac:dyDescent="0.25">
      <c r="A1930" s="4">
        <v>363</v>
      </c>
      <c r="B1930" s="19" t="s">
        <v>3521</v>
      </c>
      <c r="C1930" s="104">
        <v>7</v>
      </c>
      <c r="D1930" s="20" t="s">
        <v>596</v>
      </c>
      <c r="E1930" s="100">
        <v>42719</v>
      </c>
      <c r="F1930" s="100">
        <v>44127</v>
      </c>
      <c r="G1930" s="105">
        <v>3.9</v>
      </c>
      <c r="H1930" s="20" t="s">
        <v>708</v>
      </c>
      <c r="I1930" s="20" t="s">
        <v>727</v>
      </c>
      <c r="J1930" s="13">
        <v>3184</v>
      </c>
      <c r="K1930" t="s">
        <v>125</v>
      </c>
      <c r="L1930" t="s">
        <v>124</v>
      </c>
      <c r="M1930" s="20" t="str">
        <f t="shared" si="274"/>
        <v>S</v>
      </c>
      <c r="N1930" s="3">
        <v>3.5</v>
      </c>
      <c r="O1930" s="23">
        <f t="shared" si="275"/>
        <v>3.5</v>
      </c>
      <c r="P1930" s="3">
        <v>11.8</v>
      </c>
      <c r="Q1930" s="3">
        <f>VLOOKUP(J1930,Aux_H_adj!$X$2:$Y$922,2,FALSE)</f>
        <v>8.3000000000000007</v>
      </c>
      <c r="R1930" s="3">
        <f>VLOOKUP(J1930,Aux_H_adj!$X$2:$Z$922,3,FALSE)</f>
        <v>14.8</v>
      </c>
      <c r="S1930" s="3">
        <f t="shared" si="272"/>
        <v>3.7560566569687301</v>
      </c>
      <c r="T1930" s="3">
        <v>69.900000000000006</v>
      </c>
      <c r="U1930" s="23">
        <f t="shared" si="276"/>
        <v>14.39</v>
      </c>
      <c r="V1930" s="3">
        <f t="shared" si="273"/>
        <v>4.5804792621847481</v>
      </c>
      <c r="W1930" s="27">
        <f t="shared" si="277"/>
        <v>1.1000000000000001E-3</v>
      </c>
      <c r="X1930" s="27">
        <f t="shared" si="278"/>
        <v>1.6000000000000001E-3</v>
      </c>
      <c r="Y1930" s="3">
        <f>VLOOKUP(K1930,SSP!$B$2:$D$113,3,FALSE)</f>
        <v>0.60999999999999954</v>
      </c>
      <c r="Z1930" s="3">
        <f>EXP(Ferez!$B$8+Ferez!$B$9*LN(X1930)+Ferez!$B$10*LN(O1930)+Ferez!$B$11*LN(Y1930))</f>
        <v>1.924180810722578</v>
      </c>
      <c r="AA1930" s="3">
        <f>EXP(Ferez!$C$8+Ferez!$C$9*LN(Z1930))</f>
        <v>1.2183160344429482</v>
      </c>
      <c r="AB1930" s="3">
        <f>Ferez!$D$8+Ferez!$D$9*Z1930+Ferez!$D$10*AA1930</f>
        <v>0.51520027303731331</v>
      </c>
      <c r="AC1930" s="3">
        <f t="shared" si="279"/>
        <v>3.6576971182028397</v>
      </c>
      <c r="AD1930" s="3">
        <f>AC1930*Ferez!$D$19</f>
        <v>1.8288485591014199</v>
      </c>
      <c r="AE1930" s="3">
        <f>(AD1930/1000)*(10000/Ferez!$D$21)</f>
        <v>4.5721213977535494E-2</v>
      </c>
      <c r="AF1930" s="3">
        <f t="shared" si="280"/>
        <v>2.4393810837598915</v>
      </c>
      <c r="AG1930" s="3">
        <f>AF1930*Ferez!$D$19</f>
        <v>1.2196905418799457</v>
      </c>
      <c r="AH1930" s="3">
        <f>(AG1930/1000)*(10000/Ferez!$D$21)</f>
        <v>3.0492263546998643E-2</v>
      </c>
      <c r="AI1930" s="3">
        <f>AE1930*Ferez!$D$20</f>
        <v>0.16764445125096347</v>
      </c>
    </row>
    <row r="1931" spans="1:35" x14ac:dyDescent="0.25">
      <c r="A1931" s="4">
        <v>346</v>
      </c>
      <c r="B1931" s="19" t="s">
        <v>3521</v>
      </c>
      <c r="C1931" s="104">
        <v>7</v>
      </c>
      <c r="D1931" s="20" t="s">
        <v>596</v>
      </c>
      <c r="E1931" s="100">
        <v>42719</v>
      </c>
      <c r="F1931" s="100">
        <v>44127</v>
      </c>
      <c r="G1931" s="105">
        <v>3.9</v>
      </c>
      <c r="H1931" s="20" t="s">
        <v>708</v>
      </c>
      <c r="I1931" s="20" t="s">
        <v>710</v>
      </c>
      <c r="J1931" s="13">
        <v>3184</v>
      </c>
      <c r="K1931" t="s">
        <v>125</v>
      </c>
      <c r="L1931" t="s">
        <v>124</v>
      </c>
      <c r="M1931" s="20" t="str">
        <f t="shared" si="274"/>
        <v>S</v>
      </c>
      <c r="N1931" s="3">
        <v>3.5</v>
      </c>
      <c r="O1931" s="23">
        <f t="shared" si="275"/>
        <v>3.28</v>
      </c>
      <c r="P1931" s="3">
        <v>9.5</v>
      </c>
      <c r="Q1931" s="3">
        <f>VLOOKUP(J1931,Aux_H_adj!$X$2:$Y$922,2,FALSE)</f>
        <v>8.3000000000000007</v>
      </c>
      <c r="R1931" s="3">
        <f>VLOOKUP(J1931,Aux_H_adj!$X$2:$Z$922,3,FALSE)</f>
        <v>14.8</v>
      </c>
      <c r="S1931" s="3">
        <f t="shared" si="272"/>
        <v>3.0239439187460113</v>
      </c>
      <c r="T1931" s="3">
        <v>69.900000000000006</v>
      </c>
      <c r="U1931" s="23">
        <f t="shared" si="276"/>
        <v>11.58</v>
      </c>
      <c r="V1931" s="3">
        <f t="shared" si="273"/>
        <v>3.6860284820082962</v>
      </c>
      <c r="W1931" s="27">
        <f t="shared" si="277"/>
        <v>6.9999999999999999E-4</v>
      </c>
      <c r="X1931" s="27">
        <f t="shared" si="278"/>
        <v>1.1000000000000001E-3</v>
      </c>
      <c r="Y1931" s="3">
        <f>VLOOKUP(K1931,SSP!$B$2:$D$113,3,FALSE)</f>
        <v>0.60999999999999954</v>
      </c>
      <c r="Z1931" s="3">
        <f>EXP(Ferez!$B$8+Ferez!$B$9*LN(X1931)+Ferez!$B$10*LN(O1931)+Ferez!$B$11*LN(Y1931))</f>
        <v>1.2687336793919211</v>
      </c>
      <c r="AA1931" s="3">
        <f>EXP(Ferez!$C$8+Ferez!$C$9*LN(Z1931))</f>
        <v>0.89444951244276794</v>
      </c>
      <c r="AB1931" s="3">
        <f>Ferez!$D$8+Ferez!$D$9*Z1931+Ferez!$D$10*AA1931</f>
        <v>0.46249749293918474</v>
      </c>
      <c r="AC1931" s="3">
        <f t="shared" si="279"/>
        <v>2.6256806847738741</v>
      </c>
      <c r="AD1931" s="3">
        <f>AC1931*Ferez!$D$19</f>
        <v>1.312840342386937</v>
      </c>
      <c r="AE1931" s="3">
        <f>(AD1931/1000)*(10000/Ferez!$D$21)</f>
        <v>3.2821008559673424E-2</v>
      </c>
      <c r="AF1931" s="3">
        <f t="shared" si="280"/>
        <v>1.7312311723311058</v>
      </c>
      <c r="AG1931" s="3">
        <f>AF1931*Ferez!$D$19</f>
        <v>0.8656155861655529</v>
      </c>
      <c r="AH1931" s="3">
        <f>(AG1931/1000)*(10000/Ferez!$D$21)</f>
        <v>2.1640389654138822E-2</v>
      </c>
      <c r="AI1931" s="3">
        <f>AE1931*Ferez!$D$20</f>
        <v>0.12034369805213588</v>
      </c>
    </row>
    <row r="1932" spans="1:35" x14ac:dyDescent="0.25">
      <c r="A1932" s="4">
        <v>347</v>
      </c>
      <c r="B1932" s="19" t="s">
        <v>3521</v>
      </c>
      <c r="C1932" s="104">
        <v>7</v>
      </c>
      <c r="D1932" s="20" t="s">
        <v>596</v>
      </c>
      <c r="E1932" s="100">
        <v>42719</v>
      </c>
      <c r="F1932" s="100">
        <v>44127</v>
      </c>
      <c r="G1932" s="105">
        <v>3.9</v>
      </c>
      <c r="H1932" s="20" t="s">
        <v>708</v>
      </c>
      <c r="I1932" s="20" t="s">
        <v>711</v>
      </c>
      <c r="J1932" s="13">
        <v>3184</v>
      </c>
      <c r="K1932" t="s">
        <v>125</v>
      </c>
      <c r="L1932" t="s">
        <v>124</v>
      </c>
      <c r="M1932" s="20" t="str">
        <f t="shared" si="274"/>
        <v>S</v>
      </c>
      <c r="N1932" s="3">
        <v>3.5</v>
      </c>
      <c r="O1932" s="23">
        <f t="shared" si="275"/>
        <v>3.5</v>
      </c>
      <c r="P1932" s="3">
        <v>11.8</v>
      </c>
      <c r="Q1932" s="3">
        <f>VLOOKUP(J1932,Aux_H_adj!$X$2:$Y$922,2,FALSE)</f>
        <v>8.3000000000000007</v>
      </c>
      <c r="R1932" s="3">
        <f>VLOOKUP(J1932,Aux_H_adj!$X$2:$Z$922,3,FALSE)</f>
        <v>14.8</v>
      </c>
      <c r="S1932" s="3">
        <f t="shared" si="272"/>
        <v>3.7560566569687301</v>
      </c>
      <c r="T1932" s="3">
        <v>69.900000000000006</v>
      </c>
      <c r="U1932" s="23">
        <f t="shared" si="276"/>
        <v>14.39</v>
      </c>
      <c r="V1932" s="3">
        <f t="shared" si="273"/>
        <v>4.5804792621847481</v>
      </c>
      <c r="W1932" s="27">
        <f t="shared" si="277"/>
        <v>1.1000000000000001E-3</v>
      </c>
      <c r="X1932" s="27">
        <f t="shared" si="278"/>
        <v>1.6000000000000001E-3</v>
      </c>
      <c r="Y1932" s="3">
        <f>VLOOKUP(K1932,SSP!$B$2:$D$113,3,FALSE)</f>
        <v>0.60999999999999954</v>
      </c>
      <c r="Z1932" s="3">
        <f>EXP(Ferez!$B$8+Ferez!$B$9*LN(X1932)+Ferez!$B$10*LN(O1932)+Ferez!$B$11*LN(Y1932))</f>
        <v>1.924180810722578</v>
      </c>
      <c r="AA1932" s="3">
        <f>EXP(Ferez!$C$8+Ferez!$C$9*LN(Z1932))</f>
        <v>1.2183160344429482</v>
      </c>
      <c r="AB1932" s="3">
        <f>Ferez!$D$8+Ferez!$D$9*Z1932+Ferez!$D$10*AA1932</f>
        <v>0.51520027303731331</v>
      </c>
      <c r="AC1932" s="3">
        <f t="shared" si="279"/>
        <v>3.6576971182028397</v>
      </c>
      <c r="AD1932" s="3">
        <f>AC1932*Ferez!$D$19</f>
        <v>1.8288485591014199</v>
      </c>
      <c r="AE1932" s="3">
        <f>(AD1932/1000)*(10000/Ferez!$D$21)</f>
        <v>4.5721213977535494E-2</v>
      </c>
      <c r="AF1932" s="3">
        <f t="shared" si="280"/>
        <v>2.4393810837598915</v>
      </c>
      <c r="AG1932" s="3">
        <f>AF1932*Ferez!$D$19</f>
        <v>1.2196905418799457</v>
      </c>
      <c r="AH1932" s="3">
        <f>(AG1932/1000)*(10000/Ferez!$D$21)</f>
        <v>3.0492263546998643E-2</v>
      </c>
      <c r="AI1932" s="3">
        <f>AE1932*Ferez!$D$20</f>
        <v>0.16764445125096347</v>
      </c>
    </row>
    <row r="1933" spans="1:35" x14ac:dyDescent="0.25">
      <c r="A1933" s="4">
        <v>348</v>
      </c>
      <c r="B1933" s="19" t="s">
        <v>3521</v>
      </c>
      <c r="C1933" s="104">
        <v>7</v>
      </c>
      <c r="D1933" s="20" t="s">
        <v>596</v>
      </c>
      <c r="E1933" s="100">
        <v>42719</v>
      </c>
      <c r="F1933" s="100">
        <v>44127</v>
      </c>
      <c r="G1933" s="105">
        <v>3.9</v>
      </c>
      <c r="H1933" s="20" t="s">
        <v>708</v>
      </c>
      <c r="I1933" s="20" t="s">
        <v>712</v>
      </c>
      <c r="J1933" s="13">
        <v>3184</v>
      </c>
      <c r="K1933" t="s">
        <v>125</v>
      </c>
      <c r="L1933" t="s">
        <v>124</v>
      </c>
      <c r="M1933" s="20" t="str">
        <f t="shared" si="274"/>
        <v>S</v>
      </c>
      <c r="N1933" s="3">
        <v>3.5</v>
      </c>
      <c r="O1933" s="23">
        <f t="shared" si="275"/>
        <v>3.28</v>
      </c>
      <c r="P1933" s="3">
        <v>9.5</v>
      </c>
      <c r="Q1933" s="3">
        <f>VLOOKUP(J1933,Aux_H_adj!$X$2:$Y$922,2,FALSE)</f>
        <v>8.3000000000000007</v>
      </c>
      <c r="R1933" s="3">
        <f>VLOOKUP(J1933,Aux_H_adj!$X$2:$Z$922,3,FALSE)</f>
        <v>14.8</v>
      </c>
      <c r="S1933" s="3">
        <f t="shared" si="272"/>
        <v>3.0239439187460113</v>
      </c>
      <c r="T1933" s="3">
        <v>69.900000000000006</v>
      </c>
      <c r="U1933" s="23">
        <f t="shared" si="276"/>
        <v>11.58</v>
      </c>
      <c r="V1933" s="3">
        <f t="shared" si="273"/>
        <v>3.6860284820082962</v>
      </c>
      <c r="W1933" s="27">
        <f t="shared" si="277"/>
        <v>6.9999999999999999E-4</v>
      </c>
      <c r="X1933" s="27">
        <f t="shared" si="278"/>
        <v>1.1000000000000001E-3</v>
      </c>
      <c r="Y1933" s="3">
        <f>VLOOKUP(K1933,SSP!$B$2:$D$113,3,FALSE)</f>
        <v>0.60999999999999954</v>
      </c>
      <c r="Z1933" s="3">
        <f>EXP(Ferez!$B$8+Ferez!$B$9*LN(X1933)+Ferez!$B$10*LN(O1933)+Ferez!$B$11*LN(Y1933))</f>
        <v>1.2687336793919211</v>
      </c>
      <c r="AA1933" s="3">
        <f>EXP(Ferez!$C$8+Ferez!$C$9*LN(Z1933))</f>
        <v>0.89444951244276794</v>
      </c>
      <c r="AB1933" s="3">
        <f>Ferez!$D$8+Ferez!$D$9*Z1933+Ferez!$D$10*AA1933</f>
        <v>0.46249749293918474</v>
      </c>
      <c r="AC1933" s="3">
        <f t="shared" si="279"/>
        <v>2.6256806847738741</v>
      </c>
      <c r="AD1933" s="3">
        <f>AC1933*Ferez!$D$19</f>
        <v>1.312840342386937</v>
      </c>
      <c r="AE1933" s="3">
        <f>(AD1933/1000)*(10000/Ferez!$D$21)</f>
        <v>3.2821008559673424E-2</v>
      </c>
      <c r="AF1933" s="3">
        <f t="shared" si="280"/>
        <v>1.7312311723311058</v>
      </c>
      <c r="AG1933" s="3">
        <f>AF1933*Ferez!$D$19</f>
        <v>0.8656155861655529</v>
      </c>
      <c r="AH1933" s="3">
        <f>(AG1933/1000)*(10000/Ferez!$D$21)</f>
        <v>2.1640389654138822E-2</v>
      </c>
      <c r="AI1933" s="3">
        <f>AE1933*Ferez!$D$20</f>
        <v>0.12034369805213588</v>
      </c>
    </row>
    <row r="1934" spans="1:35" x14ac:dyDescent="0.25">
      <c r="A1934" s="4">
        <v>349</v>
      </c>
      <c r="B1934" s="19" t="s">
        <v>3521</v>
      </c>
      <c r="C1934" s="104">
        <v>7</v>
      </c>
      <c r="D1934" s="20" t="s">
        <v>596</v>
      </c>
      <c r="E1934" s="100">
        <v>42719</v>
      </c>
      <c r="F1934" s="100">
        <v>44127</v>
      </c>
      <c r="G1934" s="105">
        <v>3.9</v>
      </c>
      <c r="H1934" s="20" t="s">
        <v>708</v>
      </c>
      <c r="I1934" s="20" t="s">
        <v>713</v>
      </c>
      <c r="J1934" s="13">
        <v>3184</v>
      </c>
      <c r="K1934" t="s">
        <v>125</v>
      </c>
      <c r="L1934" t="s">
        <v>124</v>
      </c>
      <c r="M1934" s="20" t="str">
        <f t="shared" si="274"/>
        <v>S</v>
      </c>
      <c r="N1934" s="3">
        <v>3.5</v>
      </c>
      <c r="O1934" s="23">
        <f t="shared" si="275"/>
        <v>2.86</v>
      </c>
      <c r="P1934" s="3">
        <v>8.3000000000000007</v>
      </c>
      <c r="Q1934" s="3">
        <f>VLOOKUP(J1934,Aux_H_adj!$X$2:$Y$922,2,FALSE)</f>
        <v>8.3000000000000007</v>
      </c>
      <c r="R1934" s="3">
        <f>VLOOKUP(J1934,Aux_H_adj!$X$2:$Z$922,3,FALSE)</f>
        <v>14.8</v>
      </c>
      <c r="S1934" s="3">
        <f t="shared" si="272"/>
        <v>2.6419720553254629</v>
      </c>
      <c r="T1934" s="3">
        <v>69.900000000000006</v>
      </c>
      <c r="U1934" s="23">
        <f t="shared" si="276"/>
        <v>10.119999999999999</v>
      </c>
      <c r="V1934" s="3">
        <f t="shared" si="273"/>
        <v>3.2212960481799615</v>
      </c>
      <c r="W1934" s="27">
        <f t="shared" si="277"/>
        <v>5.0000000000000001E-4</v>
      </c>
      <c r="X1934" s="27">
        <f t="shared" si="278"/>
        <v>8.0000000000000004E-4</v>
      </c>
      <c r="Y1934" s="3">
        <f>VLOOKUP(K1934,SSP!$B$2:$D$113,3,FALSE)</f>
        <v>0.60999999999999954</v>
      </c>
      <c r="Z1934" s="3">
        <f>EXP(Ferez!$B$8+Ferez!$B$9*LN(X1934)+Ferez!$B$10*LN(O1934)+Ferez!$B$11*LN(Y1934))</f>
        <v>0.82312869607748751</v>
      </c>
      <c r="AA1934" s="3">
        <f>EXP(Ferez!$C$8+Ferez!$C$9*LN(Z1934))</f>
        <v>0.64884004520120064</v>
      </c>
      <c r="AB1934" s="3">
        <f>Ferez!$D$8+Ferez!$D$9*Z1934+Ferez!$D$10*AA1934</f>
        <v>0.42886007220724426</v>
      </c>
      <c r="AC1934" s="3">
        <f t="shared" si="279"/>
        <v>1.9008288134859324</v>
      </c>
      <c r="AD1934" s="3">
        <f>AC1934*Ferez!$D$19</f>
        <v>0.95041440674296618</v>
      </c>
      <c r="AE1934" s="3">
        <f>(AD1934/1000)*(10000/Ferez!$D$21)</f>
        <v>2.3760360168574152E-2</v>
      </c>
      <c r="AF1934" s="3">
        <f t="shared" si="280"/>
        <v>1.2519887682847317</v>
      </c>
      <c r="AG1934" s="3">
        <f>AF1934*Ferez!$D$19</f>
        <v>0.62599438414236586</v>
      </c>
      <c r="AH1934" s="3">
        <f>(AG1934/1000)*(10000/Ferez!$D$21)</f>
        <v>1.5649859603559146E-2</v>
      </c>
      <c r="AI1934" s="3">
        <f>AE1934*Ferez!$D$20</f>
        <v>8.7121320618105222E-2</v>
      </c>
    </row>
    <row r="1935" spans="1:35" x14ac:dyDescent="0.25">
      <c r="A1935" s="4">
        <v>350</v>
      </c>
      <c r="B1935" s="19" t="s">
        <v>3521</v>
      </c>
      <c r="C1935" s="104">
        <v>7</v>
      </c>
      <c r="D1935" s="20" t="s">
        <v>596</v>
      </c>
      <c r="E1935" s="100">
        <v>42719</v>
      </c>
      <c r="F1935" s="100">
        <v>44127</v>
      </c>
      <c r="G1935" s="105">
        <v>3.9</v>
      </c>
      <c r="H1935" s="20" t="s">
        <v>708</v>
      </c>
      <c r="I1935" s="20" t="s">
        <v>714</v>
      </c>
      <c r="J1935" s="13">
        <v>3184</v>
      </c>
      <c r="K1935" t="s">
        <v>125</v>
      </c>
      <c r="L1935" t="s">
        <v>124</v>
      </c>
      <c r="M1935" s="20" t="str">
        <f t="shared" si="274"/>
        <v>S</v>
      </c>
      <c r="N1935" s="3">
        <v>3.5</v>
      </c>
      <c r="O1935" s="23">
        <f t="shared" si="275"/>
        <v>3.5</v>
      </c>
      <c r="P1935" s="3">
        <v>11.1</v>
      </c>
      <c r="Q1935" s="3">
        <f>VLOOKUP(J1935,Aux_H_adj!$X$2:$Y$922,2,FALSE)</f>
        <v>8.3000000000000007</v>
      </c>
      <c r="R1935" s="3">
        <f>VLOOKUP(J1935,Aux_H_adj!$X$2:$Z$922,3,FALSE)</f>
        <v>14.8</v>
      </c>
      <c r="S1935" s="3">
        <f t="shared" si="272"/>
        <v>3.5332397366400765</v>
      </c>
      <c r="T1935" s="3">
        <v>69.900000000000006</v>
      </c>
      <c r="U1935" s="23">
        <f t="shared" si="276"/>
        <v>13.53</v>
      </c>
      <c r="V1935" s="3">
        <f t="shared" si="273"/>
        <v>4.306732760066688</v>
      </c>
      <c r="W1935" s="27">
        <f t="shared" si="277"/>
        <v>1E-3</v>
      </c>
      <c r="X1935" s="27">
        <f t="shared" si="278"/>
        <v>1.5E-3</v>
      </c>
      <c r="Y1935" s="3">
        <f>VLOOKUP(K1935,SSP!$B$2:$D$113,3,FALSE)</f>
        <v>0.60999999999999954</v>
      </c>
      <c r="Z1935" s="3">
        <f>EXP(Ferez!$B$8+Ferez!$B$9*LN(X1935)+Ferez!$B$10*LN(O1935)+Ferez!$B$11*LN(Y1935))</f>
        <v>1.8103411245662158</v>
      </c>
      <c r="AA1935" s="3">
        <f>EXP(Ferez!$C$8+Ferez!$C$9*LN(Z1935))</f>
        <v>1.1644170118886537</v>
      </c>
      <c r="AB1935" s="3">
        <f>Ferez!$D$8+Ferez!$D$9*Z1935+Ferez!$D$10*AA1935</f>
        <v>0.50584402696785058</v>
      </c>
      <c r="AC1935" s="3">
        <f t="shared" si="279"/>
        <v>3.48060216342272</v>
      </c>
      <c r="AD1935" s="3">
        <f>AC1935*Ferez!$D$19</f>
        <v>1.74030108171136</v>
      </c>
      <c r="AE1935" s="3">
        <f>(AD1935/1000)*(10000/Ferez!$D$21)</f>
        <v>4.3507527042784003E-2</v>
      </c>
      <c r="AF1935" s="3">
        <f t="shared" si="280"/>
        <v>2.3161851515340661</v>
      </c>
      <c r="AG1935" s="3">
        <f>AF1935*Ferez!$D$19</f>
        <v>1.1580925757670331</v>
      </c>
      <c r="AH1935" s="3">
        <f>(AG1935/1000)*(10000/Ferez!$D$21)</f>
        <v>2.8952314394175827E-2</v>
      </c>
      <c r="AI1935" s="3">
        <f>AE1935*Ferez!$D$20</f>
        <v>0.15952759915687467</v>
      </c>
    </row>
    <row r="1936" spans="1:35" x14ac:dyDescent="0.25">
      <c r="A1936" s="4">
        <v>351</v>
      </c>
      <c r="B1936" s="19" t="s">
        <v>3521</v>
      </c>
      <c r="C1936" s="104">
        <v>7</v>
      </c>
      <c r="D1936" s="20" t="s">
        <v>596</v>
      </c>
      <c r="E1936" s="100">
        <v>42719</v>
      </c>
      <c r="F1936" s="100">
        <v>44127</v>
      </c>
      <c r="G1936" s="105">
        <v>3.9</v>
      </c>
      <c r="H1936" s="20" t="s">
        <v>708</v>
      </c>
      <c r="I1936" s="20" t="s">
        <v>715</v>
      </c>
      <c r="J1936" s="13">
        <v>3184</v>
      </c>
      <c r="K1936" t="s">
        <v>125</v>
      </c>
      <c r="L1936" t="s">
        <v>124</v>
      </c>
      <c r="M1936" s="20" t="str">
        <f t="shared" si="274"/>
        <v>S</v>
      </c>
      <c r="N1936" s="3">
        <v>3.5</v>
      </c>
      <c r="O1936" s="23">
        <f t="shared" si="275"/>
        <v>3.5</v>
      </c>
      <c r="P1936" s="3">
        <v>13</v>
      </c>
      <c r="Q1936" s="3">
        <f>VLOOKUP(J1936,Aux_H_adj!$X$2:$Y$922,2,FALSE)</f>
        <v>8.3000000000000007</v>
      </c>
      <c r="R1936" s="3">
        <f>VLOOKUP(J1936,Aux_H_adj!$X$2:$Z$922,3,FALSE)</f>
        <v>14.8</v>
      </c>
      <c r="S1936" s="3">
        <f t="shared" si="272"/>
        <v>4.1380285203892786</v>
      </c>
      <c r="T1936" s="3">
        <v>69.900000000000006</v>
      </c>
      <c r="U1936" s="23">
        <f t="shared" si="276"/>
        <v>15.85</v>
      </c>
      <c r="V1936" s="3">
        <f t="shared" si="273"/>
        <v>5.0452116960130819</v>
      </c>
      <c r="W1936" s="27">
        <f t="shared" si="277"/>
        <v>1.2999999999999999E-3</v>
      </c>
      <c r="X1936" s="27">
        <f t="shared" si="278"/>
        <v>2E-3</v>
      </c>
      <c r="Y1936" s="3">
        <f>VLOOKUP(K1936,SSP!$B$2:$D$113,3,FALSE)</f>
        <v>0.60999999999999954</v>
      </c>
      <c r="Z1936" s="3">
        <f>EXP(Ferez!$B$8+Ferez!$B$9*LN(X1936)+Ferez!$B$10*LN(O1936)+Ferez!$B$11*LN(Y1936))</f>
        <v>2.3758555202451528</v>
      </c>
      <c r="AA1936" s="3">
        <f>EXP(Ferez!$C$8+Ferez!$C$9*LN(Z1936))</f>
        <v>1.4246403163689023</v>
      </c>
      <c r="AB1936" s="3">
        <f>Ferez!$D$8+Ferez!$D$9*Z1936+Ferez!$D$10*AA1936</f>
        <v>0.55297149946802959</v>
      </c>
      <c r="AC1936" s="3">
        <f t="shared" si="279"/>
        <v>4.353467336082085</v>
      </c>
      <c r="AD1936" s="3">
        <f>AC1936*Ferez!$D$19</f>
        <v>2.1767336680410425</v>
      </c>
      <c r="AE1936" s="3">
        <f>(AD1936/1000)*(10000/Ferez!$D$21)</f>
        <v>5.4418341701026059E-2</v>
      </c>
      <c r="AF1936" s="3">
        <f t="shared" si="280"/>
        <v>2.9288270197131823</v>
      </c>
      <c r="AG1936" s="3">
        <f>AF1936*Ferez!$D$19</f>
        <v>1.4644135098565911</v>
      </c>
      <c r="AH1936" s="3">
        <f>(AG1936/1000)*(10000/Ferez!$D$21)</f>
        <v>3.6610337746414777E-2</v>
      </c>
      <c r="AI1936" s="3">
        <f>AE1936*Ferez!$D$20</f>
        <v>0.19953391957042887</v>
      </c>
    </row>
    <row r="1937" spans="1:35" x14ac:dyDescent="0.25">
      <c r="A1937" s="4">
        <v>352</v>
      </c>
      <c r="B1937" s="19" t="s">
        <v>3521</v>
      </c>
      <c r="C1937" s="104">
        <v>7</v>
      </c>
      <c r="D1937" s="20" t="s">
        <v>596</v>
      </c>
      <c r="E1937" s="100">
        <v>42719</v>
      </c>
      <c r="F1937" s="100">
        <v>44127</v>
      </c>
      <c r="G1937" s="105">
        <v>3.9</v>
      </c>
      <c r="H1937" s="20" t="s">
        <v>708</v>
      </c>
      <c r="I1937" s="20" t="s">
        <v>716</v>
      </c>
      <c r="J1937" s="13">
        <v>3184</v>
      </c>
      <c r="K1937" t="s">
        <v>125</v>
      </c>
      <c r="L1937" t="s">
        <v>124</v>
      </c>
      <c r="M1937" s="20" t="str">
        <f t="shared" si="274"/>
        <v>S</v>
      </c>
      <c r="N1937" s="3">
        <v>3.5</v>
      </c>
      <c r="O1937" s="23">
        <f t="shared" si="275"/>
        <v>3.5</v>
      </c>
      <c r="P1937" s="3">
        <v>12.6</v>
      </c>
      <c r="Q1937" s="3">
        <f>VLOOKUP(J1937,Aux_H_adj!$X$2:$Y$922,2,FALSE)</f>
        <v>8.3000000000000007</v>
      </c>
      <c r="R1937" s="3">
        <f>VLOOKUP(J1937,Aux_H_adj!$X$2:$Z$922,3,FALSE)</f>
        <v>14.8</v>
      </c>
      <c r="S1937" s="3">
        <f t="shared" si="272"/>
        <v>4.0107045659157627</v>
      </c>
      <c r="T1937" s="3">
        <v>69.900000000000006</v>
      </c>
      <c r="U1937" s="23">
        <f t="shared" si="276"/>
        <v>15.36</v>
      </c>
      <c r="V1937" s="3">
        <f t="shared" si="273"/>
        <v>4.8892398517830244</v>
      </c>
      <c r="W1937" s="27">
        <f t="shared" si="277"/>
        <v>1.2999999999999999E-3</v>
      </c>
      <c r="X1937" s="27">
        <f t="shared" si="278"/>
        <v>1.9E-3</v>
      </c>
      <c r="Y1937" s="3">
        <f>VLOOKUP(K1937,SSP!$B$2:$D$113,3,FALSE)</f>
        <v>0.60999999999999954</v>
      </c>
      <c r="Z1937" s="3">
        <f>EXP(Ferez!$B$8+Ferez!$B$9*LN(X1937)+Ferez!$B$10*LN(O1937)+Ferez!$B$11*LN(Y1937))</f>
        <v>2.2634461704937747</v>
      </c>
      <c r="AA1937" s="3">
        <f>EXP(Ferez!$C$8+Ferez!$C$9*LN(Z1937))</f>
        <v>1.3743168411519924</v>
      </c>
      <c r="AB1937" s="3">
        <f>Ferez!$D$8+Ferez!$D$9*Z1937+Ferez!$D$10*AA1937</f>
        <v>0.5434829153883145</v>
      </c>
      <c r="AC1937" s="3">
        <f t="shared" si="279"/>
        <v>4.181245927034082</v>
      </c>
      <c r="AD1937" s="3">
        <f>AC1937*Ferez!$D$19</f>
        <v>2.090622963517041</v>
      </c>
      <c r="AE1937" s="3">
        <f>(AD1937/1000)*(10000/Ferez!$D$21)</f>
        <v>5.226557408792603E-2</v>
      </c>
      <c r="AF1937" s="3">
        <f t="shared" si="280"/>
        <v>2.8069290858820892</v>
      </c>
      <c r="AG1937" s="3">
        <f>AF1937*Ferez!$D$19</f>
        <v>1.4034645429410446</v>
      </c>
      <c r="AH1937" s="3">
        <f>(AG1937/1000)*(10000/Ferez!$D$21)</f>
        <v>3.5086613573526118E-2</v>
      </c>
      <c r="AI1937" s="3">
        <f>AE1937*Ferez!$D$20</f>
        <v>0.19164043832239544</v>
      </c>
    </row>
    <row r="1938" spans="1:35" x14ac:dyDescent="0.25">
      <c r="A1938" s="4">
        <v>353</v>
      </c>
      <c r="B1938" s="19" t="s">
        <v>3521</v>
      </c>
      <c r="C1938" s="104">
        <v>7</v>
      </c>
      <c r="D1938" s="20" t="s">
        <v>596</v>
      </c>
      <c r="E1938" s="100">
        <v>42719</v>
      </c>
      <c r="F1938" s="100">
        <v>44127</v>
      </c>
      <c r="G1938" s="105">
        <v>3.9</v>
      </c>
      <c r="H1938" s="20" t="s">
        <v>708</v>
      </c>
      <c r="I1938" s="20" t="s">
        <v>717</v>
      </c>
      <c r="J1938" s="13">
        <v>3184</v>
      </c>
      <c r="K1938" t="s">
        <v>125</v>
      </c>
      <c r="L1938" t="s">
        <v>124</v>
      </c>
      <c r="M1938" s="20" t="str">
        <f t="shared" si="274"/>
        <v>S</v>
      </c>
      <c r="N1938" s="3">
        <v>3.5</v>
      </c>
      <c r="O1938" s="23">
        <f t="shared" si="275"/>
        <v>3.5</v>
      </c>
      <c r="P1938" s="3">
        <v>14</v>
      </c>
      <c r="Q1938" s="3">
        <f>VLOOKUP(J1938,Aux_H_adj!$X$2:$Y$922,2,FALSE)</f>
        <v>8.3000000000000007</v>
      </c>
      <c r="R1938" s="3">
        <f>VLOOKUP(J1938,Aux_H_adj!$X$2:$Z$922,3,FALSE)</f>
        <v>14.8</v>
      </c>
      <c r="S1938" s="3">
        <f t="shared" si="272"/>
        <v>4.45633840657307</v>
      </c>
      <c r="T1938" s="3">
        <v>69.900000000000006</v>
      </c>
      <c r="U1938" s="23">
        <f t="shared" si="276"/>
        <v>17.07</v>
      </c>
      <c r="V1938" s="3">
        <f t="shared" si="273"/>
        <v>5.4335497571573068</v>
      </c>
      <c r="W1938" s="27">
        <f t="shared" si="277"/>
        <v>1.6000000000000001E-3</v>
      </c>
      <c r="X1938" s="27">
        <f t="shared" si="278"/>
        <v>2.3E-3</v>
      </c>
      <c r="Y1938" s="3">
        <f>VLOOKUP(K1938,SSP!$B$2:$D$113,3,FALSE)</f>
        <v>0.60999999999999954</v>
      </c>
      <c r="Z1938" s="3">
        <f>EXP(Ferez!$B$8+Ferez!$B$9*LN(X1938)+Ferez!$B$10*LN(O1938)+Ferez!$B$11*LN(Y1938))</f>
        <v>2.7112892004656381</v>
      </c>
      <c r="AA1938" s="3">
        <f>EXP(Ferez!$C$8+Ferez!$C$9*LN(Z1938))</f>
        <v>1.5713087399927508</v>
      </c>
      <c r="AB1938" s="3">
        <f>Ferez!$D$8+Ferez!$D$9*Z1938+Ferez!$D$10*AA1938</f>
        <v>0.58158744498710324</v>
      </c>
      <c r="AC1938" s="3">
        <f t="shared" si="279"/>
        <v>4.8641853854454924</v>
      </c>
      <c r="AD1938" s="3">
        <f>AC1938*Ferez!$D$19</f>
        <v>2.4320926927227462</v>
      </c>
      <c r="AE1938" s="3">
        <f>(AD1938/1000)*(10000/Ferez!$D$21)</f>
        <v>6.0802317318068656E-2</v>
      </c>
      <c r="AF1938" s="3">
        <f t="shared" si="280"/>
        <v>3.2928766454527416</v>
      </c>
      <c r="AG1938" s="3">
        <f>AF1938*Ferez!$D$19</f>
        <v>1.6464383227263708</v>
      </c>
      <c r="AH1938" s="3">
        <f>(AG1938/1000)*(10000/Ferez!$D$21)</f>
        <v>4.1160958068159274E-2</v>
      </c>
      <c r="AI1938" s="3">
        <f>AE1938*Ferez!$D$20</f>
        <v>0.22294183016625174</v>
      </c>
    </row>
    <row r="1939" spans="1:35" x14ac:dyDescent="0.25">
      <c r="A1939" s="4">
        <v>364</v>
      </c>
      <c r="B1939" s="19" t="s">
        <v>3521</v>
      </c>
      <c r="C1939" s="104">
        <v>7</v>
      </c>
      <c r="D1939" s="20" t="s">
        <v>596</v>
      </c>
      <c r="E1939" s="100">
        <v>42719</v>
      </c>
      <c r="F1939" s="100">
        <v>44127</v>
      </c>
      <c r="G1939" s="105">
        <v>3.9</v>
      </c>
      <c r="H1939" s="20" t="s">
        <v>728</v>
      </c>
      <c r="I1939" s="20" t="s">
        <v>729</v>
      </c>
      <c r="J1939" s="13">
        <v>3185</v>
      </c>
      <c r="K1939" t="s">
        <v>5</v>
      </c>
      <c r="L1939" t="s">
        <v>186</v>
      </c>
      <c r="M1939" s="20" t="str">
        <f t="shared" si="274"/>
        <v>S</v>
      </c>
      <c r="N1939" s="3">
        <v>4.2</v>
      </c>
      <c r="O1939" s="23">
        <f t="shared" si="275"/>
        <v>4.2</v>
      </c>
      <c r="P1939" s="3">
        <v>14.1</v>
      </c>
      <c r="Q1939" s="3">
        <f>VLOOKUP(J1939,Aux_H_adj!$X$2:$Y$922,2,FALSE)</f>
        <v>8</v>
      </c>
      <c r="R1939" s="3">
        <f>VLOOKUP(J1939,Aux_H_adj!$X$2:$Z$922,3,FALSE)</f>
        <v>14.1</v>
      </c>
      <c r="S1939" s="3">
        <f t="shared" si="272"/>
        <v>4.4881693951914485</v>
      </c>
      <c r="T1939" s="3">
        <v>22</v>
      </c>
      <c r="U1939" s="23">
        <f t="shared" si="276"/>
        <v>17.190000000000001</v>
      </c>
      <c r="V1939" s="3">
        <f t="shared" si="273"/>
        <v>5.4717469434993626</v>
      </c>
      <c r="W1939" s="27">
        <f t="shared" si="277"/>
        <v>1.6000000000000001E-3</v>
      </c>
      <c r="X1939" s="27">
        <f t="shared" si="278"/>
        <v>2.3999999999999998E-3</v>
      </c>
      <c r="Y1939" s="3">
        <f>VLOOKUP(K1939,SSP!$B$2:$D$113,3,FALSE)</f>
        <v>0.39999999999999974</v>
      </c>
      <c r="Z1939" s="3">
        <f>EXP(Ferez!$B$8+Ferez!$B$9*LN(X1939)+Ferez!$B$10*LN(O1939)+Ferez!$B$11*LN(Y1939))</f>
        <v>2.1849005766931047</v>
      </c>
      <c r="AA1939" s="3">
        <f>EXP(Ferez!$C$8+Ferez!$C$9*LN(Z1939))</f>
        <v>1.3387706050640964</v>
      </c>
      <c r="AB1939" s="3">
        <f>Ferez!$D$8+Ferez!$D$9*Z1939+Ferez!$D$10*AA1939</f>
        <v>0.5368858183703924</v>
      </c>
      <c r="AC1939" s="3">
        <f t="shared" si="279"/>
        <v>4.0605570001275932</v>
      </c>
      <c r="AD1939" s="3">
        <f>AC1939*Ferez!$D$19</f>
        <v>2.0302785000637966</v>
      </c>
      <c r="AE1939" s="3">
        <f>(AD1939/1000)*(10000/Ferez!$D$21)</f>
        <v>5.0756962501594921E-2</v>
      </c>
      <c r="AF1939" s="3">
        <f t="shared" si="280"/>
        <v>2.7217863950634973</v>
      </c>
      <c r="AG1939" s="3">
        <f>AF1939*Ferez!$D$19</f>
        <v>1.3608931975317486</v>
      </c>
      <c r="AH1939" s="3">
        <f>(AG1939/1000)*(10000/Ferez!$D$21)</f>
        <v>3.4022329938293717E-2</v>
      </c>
      <c r="AI1939" s="3">
        <f>AE1939*Ferez!$D$20</f>
        <v>0.18610886250584804</v>
      </c>
    </row>
    <row r="1940" spans="1:35" x14ac:dyDescent="0.25">
      <c r="A1940" s="4">
        <v>365</v>
      </c>
      <c r="B1940" s="19" t="s">
        <v>3521</v>
      </c>
      <c r="C1940" s="104">
        <v>7</v>
      </c>
      <c r="D1940" s="20" t="s">
        <v>596</v>
      </c>
      <c r="E1940" s="100">
        <v>42719</v>
      </c>
      <c r="F1940" s="100">
        <v>44127</v>
      </c>
      <c r="G1940" s="105">
        <v>3.9</v>
      </c>
      <c r="H1940" s="20" t="s">
        <v>728</v>
      </c>
      <c r="I1940" s="20" t="s">
        <v>730</v>
      </c>
      <c r="J1940" s="13">
        <v>3185</v>
      </c>
      <c r="K1940" t="s">
        <v>5</v>
      </c>
      <c r="L1940" t="s">
        <v>186</v>
      </c>
      <c r="M1940" s="20" t="str">
        <f t="shared" si="274"/>
        <v>S</v>
      </c>
      <c r="N1940" s="3">
        <v>4.2</v>
      </c>
      <c r="O1940" s="23">
        <f t="shared" si="275"/>
        <v>2.75</v>
      </c>
      <c r="P1940" s="3">
        <v>8</v>
      </c>
      <c r="Q1940" s="3">
        <f>VLOOKUP(J1940,Aux_H_adj!$X$2:$Y$922,2,FALSE)</f>
        <v>8</v>
      </c>
      <c r="R1940" s="3">
        <f>VLOOKUP(J1940,Aux_H_adj!$X$2:$Z$922,3,FALSE)</f>
        <v>14.1</v>
      </c>
      <c r="S1940" s="3">
        <f t="shared" si="272"/>
        <v>2.5464790894703255</v>
      </c>
      <c r="T1940" s="3">
        <v>22</v>
      </c>
      <c r="U1940" s="23">
        <f t="shared" si="276"/>
        <v>9.75</v>
      </c>
      <c r="V1940" s="3">
        <f t="shared" si="273"/>
        <v>3.1035213902919589</v>
      </c>
      <c r="W1940" s="27">
        <f t="shared" si="277"/>
        <v>5.0000000000000001E-4</v>
      </c>
      <c r="X1940" s="27">
        <f t="shared" si="278"/>
        <v>8.0000000000000004E-4</v>
      </c>
      <c r="Y1940" s="3">
        <f>VLOOKUP(K1940,SSP!$B$2:$D$113,3,FALSE)</f>
        <v>0.39999999999999974</v>
      </c>
      <c r="Z1940" s="3">
        <f>EXP(Ferez!$B$8+Ferez!$B$9*LN(X1940)+Ferez!$B$10*LN(O1940)+Ferez!$B$11*LN(Y1940))</f>
        <v>0.51493265123153664</v>
      </c>
      <c r="AA1940" s="3">
        <f>EXP(Ferez!$C$8+Ferez!$C$9*LN(Z1940))</f>
        <v>0.45812660358788115</v>
      </c>
      <c r="AB1940" s="3">
        <f>Ferez!$D$8+Ferez!$D$9*Z1940+Ferez!$D$10*AA1940</f>
        <v>0.4073921896666442</v>
      </c>
      <c r="AC1940" s="3">
        <f t="shared" si="279"/>
        <v>1.3804514444860621</v>
      </c>
      <c r="AD1940" s="3">
        <f>AC1940*Ferez!$D$19</f>
        <v>0.69022572224303103</v>
      </c>
      <c r="AE1940" s="3">
        <f>(AD1940/1000)*(10000/Ferez!$D$21)</f>
        <v>1.7255643056075777E-2</v>
      </c>
      <c r="AF1940" s="3">
        <f t="shared" si="280"/>
        <v>0.92232484089818079</v>
      </c>
      <c r="AG1940" s="3">
        <f>AF1940*Ferez!$D$19</f>
        <v>0.46116242044909039</v>
      </c>
      <c r="AH1940" s="3">
        <f>(AG1940/1000)*(10000/Ferez!$D$21)</f>
        <v>1.1529060511227261E-2</v>
      </c>
      <c r="AI1940" s="3">
        <f>AE1940*Ferez!$D$20</f>
        <v>6.3270691205611185E-2</v>
      </c>
    </row>
    <row r="1941" spans="1:35" x14ac:dyDescent="0.25">
      <c r="A1941" s="4">
        <v>366</v>
      </c>
      <c r="B1941" s="19" t="s">
        <v>3521</v>
      </c>
      <c r="C1941" s="104">
        <v>7</v>
      </c>
      <c r="D1941" s="20" t="s">
        <v>596</v>
      </c>
      <c r="E1941" s="100">
        <v>42719</v>
      </c>
      <c r="F1941" s="100">
        <v>44127</v>
      </c>
      <c r="G1941" s="105">
        <v>3.9</v>
      </c>
      <c r="H1941" s="20" t="s">
        <v>731</v>
      </c>
      <c r="I1941" s="20" t="s">
        <v>732</v>
      </c>
      <c r="J1941" s="13">
        <v>3186</v>
      </c>
      <c r="K1941" t="s">
        <v>197</v>
      </c>
      <c r="L1941" t="s">
        <v>67</v>
      </c>
      <c r="M1941" s="20" t="str">
        <f t="shared" si="274"/>
        <v>N</v>
      </c>
      <c r="N1941" s="3">
        <v>8.4</v>
      </c>
      <c r="O1941" s="23">
        <f t="shared" si="275"/>
        <v>8.4</v>
      </c>
      <c r="P1941" s="3">
        <v>24.5</v>
      </c>
      <c r="Q1941" s="3">
        <f>VLOOKUP(J1941,Aux_H_adj!$X$2:$Y$922,2,FALSE)</f>
        <v>24.5</v>
      </c>
      <c r="R1941" s="3">
        <f>VLOOKUP(J1941,Aux_H_adj!$X$2:$Z$922,3,FALSE)</f>
        <v>24.5</v>
      </c>
      <c r="S1941" s="3">
        <f t="shared" si="272"/>
        <v>7.7985922115028714</v>
      </c>
      <c r="T1941" s="3">
        <v>30.4</v>
      </c>
      <c r="U1941" s="23">
        <f t="shared" si="276"/>
        <v>30.4</v>
      </c>
      <c r="V1941" s="3">
        <f t="shared" si="273"/>
        <v>9.6766205399872369</v>
      </c>
      <c r="W1941" s="27">
        <f t="shared" si="277"/>
        <v>4.7999999999999996E-3</v>
      </c>
      <c r="X1941" s="27">
        <f t="shared" si="278"/>
        <v>7.4000000000000003E-3</v>
      </c>
      <c r="Y1941" s="3">
        <f>VLOOKUP(K1941,SSP!$B$2:$D$113,3,FALSE)</f>
        <v>0.41000000000000009</v>
      </c>
      <c r="Z1941" s="3">
        <f>EXP(Ferez!$B$8+Ferez!$B$9*LN(X1941)+Ferez!$B$10*LN(O1941)+Ferez!$B$11*LN(Y1941))</f>
        <v>12.645035186848707</v>
      </c>
      <c r="AA1941" s="3">
        <f>EXP(Ferez!$C$8+Ferez!$C$9*LN(Z1941))</f>
        <v>4.9254924616977966</v>
      </c>
      <c r="AB1941" s="3">
        <f>Ferez!$D$8+Ferez!$D$9*Z1941+Ferez!$D$10*AA1941</f>
        <v>1.5143398182866754</v>
      </c>
      <c r="AC1941" s="3">
        <f t="shared" si="279"/>
        <v>19.084867466833177</v>
      </c>
      <c r="AD1941" s="3">
        <f>AC1941*Ferez!$D$19</f>
        <v>9.5424337334165887</v>
      </c>
      <c r="AE1941" s="3">
        <f>(AD1941/1000)*(10000/Ferez!$D$21)</f>
        <v>0.23856084333541472</v>
      </c>
      <c r="AF1941" s="3">
        <f t="shared" si="280"/>
        <v>14.159375005135383</v>
      </c>
      <c r="AG1941" s="3">
        <f>AF1941*Ferez!$D$19</f>
        <v>7.0796875025676913</v>
      </c>
      <c r="AH1941" s="3">
        <f>(AG1941/1000)*(10000/Ferez!$D$21)</f>
        <v>0.17699218756419227</v>
      </c>
      <c r="AI1941" s="3">
        <f>AE1941*Ferez!$D$20</f>
        <v>0.87472309222985389</v>
      </c>
    </row>
    <row r="1942" spans="1:35" x14ac:dyDescent="0.25">
      <c r="A1942" s="4">
        <v>367</v>
      </c>
      <c r="B1942" s="19" t="s">
        <v>3521</v>
      </c>
      <c r="C1942" s="104">
        <v>7</v>
      </c>
      <c r="D1942" s="20" t="s">
        <v>596</v>
      </c>
      <c r="E1942" s="100">
        <v>42719</v>
      </c>
      <c r="F1942" s="100">
        <v>44127</v>
      </c>
      <c r="G1942" s="105">
        <v>3.9</v>
      </c>
      <c r="H1942" s="20" t="s">
        <v>733</v>
      </c>
      <c r="I1942" s="20" t="s">
        <v>734</v>
      </c>
      <c r="J1942" s="13">
        <v>3187</v>
      </c>
      <c r="K1942" t="s">
        <v>79</v>
      </c>
      <c r="L1942" t="s">
        <v>78</v>
      </c>
      <c r="M1942" s="20" t="str">
        <f t="shared" si="274"/>
        <v>S</v>
      </c>
      <c r="N1942" s="3">
        <v>3.9</v>
      </c>
      <c r="O1942" s="23">
        <f t="shared" si="275"/>
        <v>3.08</v>
      </c>
      <c r="P1942" s="3">
        <v>8.9</v>
      </c>
      <c r="Q1942" s="3">
        <f>VLOOKUP(J1942,Aux_H_adj!$X$2:$Y$922,2,FALSE)</f>
        <v>7.2</v>
      </c>
      <c r="R1942" s="3">
        <f>VLOOKUP(J1942,Aux_H_adj!$X$2:$Z$922,3,FALSE)</f>
        <v>11.7</v>
      </c>
      <c r="S1942" s="3">
        <f t="shared" si="272"/>
        <v>2.8329579870357371</v>
      </c>
      <c r="T1942" s="3">
        <v>10</v>
      </c>
      <c r="U1942" s="23">
        <f t="shared" si="276"/>
        <v>10.85</v>
      </c>
      <c r="V1942" s="3">
        <f t="shared" si="273"/>
        <v>3.4536622650941289</v>
      </c>
      <c r="W1942" s="27">
        <f t="shared" si="277"/>
        <v>5.9999999999999995E-4</v>
      </c>
      <c r="X1942" s="27">
        <f t="shared" si="278"/>
        <v>8.9999999999999998E-4</v>
      </c>
      <c r="Y1942" s="3">
        <f>VLOOKUP(K1942,SSP!$B$2:$D$113,3,FALSE)</f>
        <v>0.31000000000000155</v>
      </c>
      <c r="Z1942" s="3">
        <f>EXP(Ferez!$B$8+Ferez!$B$9*LN(X1942)+Ferez!$B$10*LN(O1942)+Ferez!$B$11*LN(Y1942))</f>
        <v>0.49459673020983547</v>
      </c>
      <c r="AA1942" s="3">
        <f>EXP(Ferez!$C$8+Ferez!$C$9*LN(Z1942))</f>
        <v>0.44463294471809112</v>
      </c>
      <c r="AB1942" s="3">
        <f>Ferez!$D$8+Ferez!$D$9*Z1942+Ferez!$D$10*AA1942</f>
        <v>0.40605409128951808</v>
      </c>
      <c r="AC1942" s="3">
        <f t="shared" si="279"/>
        <v>1.3452837662174446</v>
      </c>
      <c r="AD1942" s="3">
        <f>AC1942*Ferez!$D$19</f>
        <v>0.6726418831087223</v>
      </c>
      <c r="AE1942" s="3">
        <f>(AD1942/1000)*(10000/Ferez!$D$21)</f>
        <v>1.6816047077718058E-2</v>
      </c>
      <c r="AF1942" s="3">
        <f t="shared" si="280"/>
        <v>0.9006508214993536</v>
      </c>
      <c r="AG1942" s="3">
        <f>AF1942*Ferez!$D$19</f>
        <v>0.4503254107496768</v>
      </c>
      <c r="AH1942" s="3">
        <f>(AG1942/1000)*(10000/Ferez!$D$21)</f>
        <v>1.125813526874192E-2</v>
      </c>
      <c r="AI1942" s="3">
        <f>AE1942*Ferez!$D$20</f>
        <v>6.165883928496621E-2</v>
      </c>
    </row>
    <row r="1943" spans="1:35" x14ac:dyDescent="0.25">
      <c r="A1943" s="4">
        <v>368</v>
      </c>
      <c r="B1943" s="19" t="s">
        <v>3521</v>
      </c>
      <c r="C1943" s="104">
        <v>7</v>
      </c>
      <c r="D1943" s="20" t="s">
        <v>596</v>
      </c>
      <c r="E1943" s="100">
        <v>42719</v>
      </c>
      <c r="F1943" s="100">
        <v>44127</v>
      </c>
      <c r="G1943" s="105">
        <v>3.9</v>
      </c>
      <c r="H1943" s="20" t="s">
        <v>733</v>
      </c>
      <c r="I1943" s="20" t="s">
        <v>735</v>
      </c>
      <c r="J1943" s="13">
        <v>3187</v>
      </c>
      <c r="K1943" t="s">
        <v>79</v>
      </c>
      <c r="L1943" t="s">
        <v>78</v>
      </c>
      <c r="M1943" s="20" t="str">
        <f t="shared" si="274"/>
        <v>S</v>
      </c>
      <c r="N1943" s="3">
        <v>3.9</v>
      </c>
      <c r="O1943" s="23">
        <f t="shared" si="275"/>
        <v>3.9</v>
      </c>
      <c r="P1943" s="3">
        <v>11.7</v>
      </c>
      <c r="Q1943" s="3">
        <f>VLOOKUP(J1943,Aux_H_adj!$X$2:$Y$922,2,FALSE)</f>
        <v>7.2</v>
      </c>
      <c r="R1943" s="3">
        <f>VLOOKUP(J1943,Aux_H_adj!$X$2:$Z$922,3,FALSE)</f>
        <v>11.7</v>
      </c>
      <c r="S1943" s="3">
        <f t="shared" si="272"/>
        <v>3.7242256683503507</v>
      </c>
      <c r="T1943" s="3">
        <v>10</v>
      </c>
      <c r="U1943" s="23">
        <f t="shared" si="276"/>
        <v>14.26</v>
      </c>
      <c r="V1943" s="3">
        <f t="shared" si="273"/>
        <v>4.5390989769808554</v>
      </c>
      <c r="W1943" s="27">
        <f t="shared" si="277"/>
        <v>1.1000000000000001E-3</v>
      </c>
      <c r="X1943" s="27">
        <f t="shared" si="278"/>
        <v>1.6000000000000001E-3</v>
      </c>
      <c r="Y1943" s="3">
        <f>VLOOKUP(K1943,SSP!$B$2:$D$113,3,FALSE)</f>
        <v>0.31000000000000155</v>
      </c>
      <c r="Z1943" s="3">
        <f>EXP(Ferez!$B$8+Ferez!$B$9*LN(X1943)+Ferez!$B$10*LN(O1943)+Ferez!$B$11*LN(Y1943))</f>
        <v>1.0688936345286419</v>
      </c>
      <c r="AA1943" s="3">
        <f>EXP(Ferez!$C$8+Ferez!$C$9*LN(Z1943))</f>
        <v>0.78763783391723752</v>
      </c>
      <c r="AB1943" s="3">
        <f>Ferez!$D$8+Ferez!$D$9*Z1943+Ferez!$D$10*AA1943</f>
        <v>0.44712447194302402</v>
      </c>
      <c r="AC1943" s="3">
        <f t="shared" si="279"/>
        <v>2.3036559403889032</v>
      </c>
      <c r="AD1943" s="3">
        <f>AC1943*Ferez!$D$19</f>
        <v>1.1518279701944516</v>
      </c>
      <c r="AE1943" s="3">
        <f>(AD1943/1000)*(10000/Ferez!$D$21)</f>
        <v>2.8795699254861293E-2</v>
      </c>
      <c r="AF1943" s="3">
        <f t="shared" si="280"/>
        <v>1.516018106471666</v>
      </c>
      <c r="AG1943" s="3">
        <f>AF1943*Ferez!$D$19</f>
        <v>0.75800905323583301</v>
      </c>
      <c r="AH1943" s="3">
        <f>(AG1943/1000)*(10000/Ferez!$D$21)</f>
        <v>1.8950226330895825E-2</v>
      </c>
      <c r="AI1943" s="3">
        <f>AE1943*Ferez!$D$20</f>
        <v>0.10558423060115807</v>
      </c>
    </row>
    <row r="1944" spans="1:35" x14ac:dyDescent="0.25">
      <c r="A1944" s="4">
        <v>369</v>
      </c>
      <c r="B1944" s="19" t="s">
        <v>3521</v>
      </c>
      <c r="C1944" s="104">
        <v>7</v>
      </c>
      <c r="D1944" s="20" t="s">
        <v>596</v>
      </c>
      <c r="E1944" s="100">
        <v>42719</v>
      </c>
      <c r="F1944" s="100">
        <v>44127</v>
      </c>
      <c r="G1944" s="105">
        <v>3.9</v>
      </c>
      <c r="H1944" s="20" t="s">
        <v>733</v>
      </c>
      <c r="I1944" s="20" t="s">
        <v>736</v>
      </c>
      <c r="J1944" s="13">
        <v>3187</v>
      </c>
      <c r="K1944" t="s">
        <v>79</v>
      </c>
      <c r="L1944" t="s">
        <v>78</v>
      </c>
      <c r="M1944" s="20" t="str">
        <f t="shared" si="274"/>
        <v>S</v>
      </c>
      <c r="N1944" s="3">
        <v>3.9</v>
      </c>
      <c r="O1944" s="23">
        <f t="shared" si="275"/>
        <v>3.59</v>
      </c>
      <c r="P1944" s="3">
        <v>10.5</v>
      </c>
      <c r="Q1944" s="3">
        <f>VLOOKUP(J1944,Aux_H_adj!$X$2:$Y$922,2,FALSE)</f>
        <v>7.2</v>
      </c>
      <c r="R1944" s="3">
        <f>VLOOKUP(J1944,Aux_H_adj!$X$2:$Z$922,3,FALSE)</f>
        <v>11.7</v>
      </c>
      <c r="S1944" s="3">
        <f t="shared" si="272"/>
        <v>3.3422538049298023</v>
      </c>
      <c r="T1944" s="3">
        <v>10</v>
      </c>
      <c r="U1944" s="23">
        <f t="shared" si="276"/>
        <v>12.8</v>
      </c>
      <c r="V1944" s="3">
        <f t="shared" si="273"/>
        <v>4.0743665431525207</v>
      </c>
      <c r="W1944" s="27">
        <f t="shared" si="277"/>
        <v>8.9999999999999998E-4</v>
      </c>
      <c r="X1944" s="27">
        <f t="shared" si="278"/>
        <v>1.2999999999999999E-3</v>
      </c>
      <c r="Y1944" s="3">
        <f>VLOOKUP(K1944,SSP!$B$2:$D$113,3,FALSE)</f>
        <v>0.31000000000000155</v>
      </c>
      <c r="Z1944" s="3">
        <f>EXP(Ferez!$B$8+Ferez!$B$9*LN(X1944)+Ferez!$B$10*LN(O1944)+Ferez!$B$11*LN(Y1944))</f>
        <v>0.81122020197519651</v>
      </c>
      <c r="AA1944" s="3">
        <f>EXP(Ferez!$C$8+Ferez!$C$9*LN(Z1944))</f>
        <v>0.64186209441955333</v>
      </c>
      <c r="AB1944" s="3">
        <f>Ferez!$D$8+Ferez!$D$9*Z1944+Ferez!$D$10*AA1944</f>
        <v>0.42799684726411502</v>
      </c>
      <c r="AC1944" s="3">
        <f t="shared" si="279"/>
        <v>1.881079143658865</v>
      </c>
      <c r="AD1944" s="3">
        <f>AC1944*Ferez!$D$19</f>
        <v>0.94053957182943249</v>
      </c>
      <c r="AE1944" s="3">
        <f>(AD1944/1000)*(10000/Ferez!$D$21)</f>
        <v>2.3513489295735809E-2</v>
      </c>
      <c r="AF1944" s="3">
        <f t="shared" si="280"/>
        <v>1.2392170492393115</v>
      </c>
      <c r="AG1944" s="3">
        <f>AF1944*Ferez!$D$19</f>
        <v>0.61960852461965576</v>
      </c>
      <c r="AH1944" s="3">
        <f>(AG1944/1000)*(10000/Ferez!$D$21)</f>
        <v>1.5490213115491395E-2</v>
      </c>
      <c r="AI1944" s="3">
        <f>AE1944*Ferez!$D$20</f>
        <v>8.6216127417697963E-2</v>
      </c>
    </row>
    <row r="1945" spans="1:35" x14ac:dyDescent="0.25">
      <c r="A1945" s="4">
        <v>370</v>
      </c>
      <c r="B1945" s="19" t="s">
        <v>3521</v>
      </c>
      <c r="C1945" s="104">
        <v>7</v>
      </c>
      <c r="D1945" s="20" t="s">
        <v>596</v>
      </c>
      <c r="E1945" s="100">
        <v>42719</v>
      </c>
      <c r="F1945" s="100">
        <v>44127</v>
      </c>
      <c r="G1945" s="105">
        <v>3.9</v>
      </c>
      <c r="H1945" s="20" t="s">
        <v>733</v>
      </c>
      <c r="I1945" s="20" t="s">
        <v>737</v>
      </c>
      <c r="J1945" s="13">
        <v>3187</v>
      </c>
      <c r="K1945" t="s">
        <v>79</v>
      </c>
      <c r="L1945" t="s">
        <v>78</v>
      </c>
      <c r="M1945" s="20" t="str">
        <f t="shared" si="274"/>
        <v>S</v>
      </c>
      <c r="N1945" s="3">
        <v>3.9</v>
      </c>
      <c r="O1945" s="23">
        <f t="shared" si="275"/>
        <v>2.42</v>
      </c>
      <c r="P1945" s="3">
        <v>7.2</v>
      </c>
      <c r="Q1945" s="3">
        <f>VLOOKUP(J1945,Aux_H_adj!$X$2:$Y$922,2,FALSE)</f>
        <v>7.2</v>
      </c>
      <c r="R1945" s="3">
        <f>VLOOKUP(J1945,Aux_H_adj!$X$2:$Z$922,3,FALSE)</f>
        <v>11.7</v>
      </c>
      <c r="S1945" s="3">
        <f t="shared" si="272"/>
        <v>2.2918311805232929</v>
      </c>
      <c r="T1945" s="3">
        <v>10</v>
      </c>
      <c r="U1945" s="23">
        <f t="shared" si="276"/>
        <v>8.7799999999999994</v>
      </c>
      <c r="V1945" s="3">
        <f t="shared" si="273"/>
        <v>2.7947608006936822</v>
      </c>
      <c r="W1945" s="27">
        <f t="shared" si="277"/>
        <v>4.0000000000000002E-4</v>
      </c>
      <c r="X1945" s="27">
        <f t="shared" si="278"/>
        <v>5.9999999999999995E-4</v>
      </c>
      <c r="Y1945" s="3">
        <f>VLOOKUP(K1945,SSP!$B$2:$D$113,3,FALSE)</f>
        <v>0.31000000000000155</v>
      </c>
      <c r="Z1945" s="3">
        <f>EXP(Ferez!$B$8+Ferez!$B$9*LN(X1945)+Ferez!$B$10*LN(O1945)+Ferez!$B$11*LN(Y1945))</f>
        <v>0.26739646964679659</v>
      </c>
      <c r="AA1945" s="3">
        <f>EXP(Ferez!$C$8+Ferez!$C$9*LN(Z1945))</f>
        <v>0.28172457788450994</v>
      </c>
      <c r="AB1945" s="3">
        <f>Ferez!$D$8+Ferez!$D$9*Z1945+Ferez!$D$10*AA1945</f>
        <v>0.39215214662605002</v>
      </c>
      <c r="AC1945" s="3">
        <f t="shared" si="279"/>
        <v>0.94127319415735655</v>
      </c>
      <c r="AD1945" s="3">
        <f>AC1945*Ferez!$D$19</f>
        <v>0.47063659707867828</v>
      </c>
      <c r="AE1945" s="3">
        <f>(AD1945/1000)*(10000/Ferez!$D$21)</f>
        <v>1.1765914926966957E-2</v>
      </c>
      <c r="AF1945" s="3">
        <f t="shared" si="280"/>
        <v>0.65954861627284656</v>
      </c>
      <c r="AG1945" s="3">
        <f>AF1945*Ferez!$D$19</f>
        <v>0.32977430813642328</v>
      </c>
      <c r="AH1945" s="3">
        <f>(AG1945/1000)*(10000/Ferez!$D$21)</f>
        <v>8.2443577034105823E-3</v>
      </c>
      <c r="AI1945" s="3">
        <f>AE1945*Ferez!$D$20</f>
        <v>4.3141688065545504E-2</v>
      </c>
    </row>
    <row r="1946" spans="1:35" x14ac:dyDescent="0.25">
      <c r="A1946" s="4">
        <v>371</v>
      </c>
      <c r="B1946" s="19" t="s">
        <v>3521</v>
      </c>
      <c r="C1946" s="104">
        <v>7</v>
      </c>
      <c r="D1946" s="20" t="s">
        <v>596</v>
      </c>
      <c r="E1946" s="100">
        <v>42719</v>
      </c>
      <c r="F1946" s="100">
        <v>44127</v>
      </c>
      <c r="G1946" s="105">
        <v>3.9</v>
      </c>
      <c r="H1946" s="20" t="s">
        <v>738</v>
      </c>
      <c r="I1946" s="20" t="s">
        <v>739</v>
      </c>
      <c r="J1946" s="13">
        <v>3188</v>
      </c>
      <c r="K1946" t="s">
        <v>200</v>
      </c>
      <c r="L1946" t="s">
        <v>226</v>
      </c>
      <c r="M1946" s="20" t="str">
        <f t="shared" si="274"/>
        <v>S</v>
      </c>
      <c r="N1946" s="3">
        <v>3.5</v>
      </c>
      <c r="O1946" s="23">
        <f t="shared" si="275"/>
        <v>3.5</v>
      </c>
      <c r="P1946" s="3">
        <v>55</v>
      </c>
      <c r="Q1946" s="3">
        <f>VLOOKUP(J1946,Aux_H_adj!$X$2:$Y$922,2,FALSE)</f>
        <v>6</v>
      </c>
      <c r="R1946" s="3">
        <f>VLOOKUP(J1946,Aux_H_adj!$X$2:$Z$922,3,FALSE)</f>
        <v>55</v>
      </c>
      <c r="S1946" s="3">
        <f t="shared" si="272"/>
        <v>17.507043740108486</v>
      </c>
      <c r="T1946" s="3">
        <v>12</v>
      </c>
      <c r="U1946" s="23">
        <f t="shared" si="276"/>
        <v>67.05</v>
      </c>
      <c r="V1946" s="3">
        <f t="shared" si="273"/>
        <v>21.342677868623163</v>
      </c>
      <c r="W1946" s="27">
        <f t="shared" si="277"/>
        <v>2.41E-2</v>
      </c>
      <c r="X1946" s="27">
        <f t="shared" si="278"/>
        <v>3.5799999999999998E-2</v>
      </c>
      <c r="Y1946" s="3">
        <f>VLOOKUP(K1946,SSP!$B$2:$D$113,3,FALSE)</f>
        <v>0.45</v>
      </c>
      <c r="Z1946" s="3">
        <f>EXP(Ferez!$B$8+Ferez!$B$9*LN(X1946)+Ferez!$B$10*LN(O1946)+Ferez!$B$11*LN(Y1946))</f>
        <v>26.585162734899022</v>
      </c>
      <c r="AA1946" s="3">
        <f>EXP(Ferez!$C$8+Ferez!$C$9*LN(Z1946))</f>
        <v>8.5486528953680043</v>
      </c>
      <c r="AB1946" s="3">
        <f>Ferez!$D$8+Ferez!$D$9*Z1946+Ferez!$D$10*AA1946</f>
        <v>2.9167260153812995</v>
      </c>
      <c r="AC1946" s="3">
        <f t="shared" si="279"/>
        <v>38.050541645648323</v>
      </c>
      <c r="AD1946" s="3">
        <f>AC1946*Ferez!$D$19</f>
        <v>19.025270822824162</v>
      </c>
      <c r="AE1946" s="3">
        <f>(AD1946/1000)*(10000/Ferez!$D$21)</f>
        <v>0.47563177057060402</v>
      </c>
      <c r="AF1946" s="3">
        <f t="shared" si="280"/>
        <v>29.501888750280322</v>
      </c>
      <c r="AG1946" s="3">
        <f>AF1946*Ferez!$D$19</f>
        <v>14.750944375140161</v>
      </c>
      <c r="AH1946" s="3">
        <f>(AG1946/1000)*(10000/Ferez!$D$21)</f>
        <v>0.36877360937850401</v>
      </c>
      <c r="AI1946" s="3">
        <f>AE1946*Ferez!$D$20</f>
        <v>1.7439831587588814</v>
      </c>
    </row>
    <row r="1947" spans="1:35" x14ac:dyDescent="0.25">
      <c r="A1947" s="4">
        <v>372</v>
      </c>
      <c r="B1947" s="19" t="s">
        <v>3521</v>
      </c>
      <c r="C1947" s="104">
        <v>7</v>
      </c>
      <c r="D1947" s="20" t="s">
        <v>596</v>
      </c>
      <c r="E1947" s="100">
        <v>42719</v>
      </c>
      <c r="F1947" s="100">
        <v>44127</v>
      </c>
      <c r="G1947" s="105">
        <v>3.9</v>
      </c>
      <c r="H1947" s="20" t="s">
        <v>738</v>
      </c>
      <c r="I1947" s="20" t="s">
        <v>740</v>
      </c>
      <c r="J1947" s="13">
        <v>3188</v>
      </c>
      <c r="K1947" t="s">
        <v>200</v>
      </c>
      <c r="L1947" t="s">
        <v>226</v>
      </c>
      <c r="M1947" s="20" t="str">
        <f t="shared" si="274"/>
        <v>S</v>
      </c>
      <c r="N1947" s="3">
        <v>3.5</v>
      </c>
      <c r="O1947" s="23">
        <f t="shared" si="275"/>
        <v>1.85</v>
      </c>
      <c r="P1947" s="3">
        <v>6</v>
      </c>
      <c r="Q1947" s="3">
        <f>VLOOKUP(J1947,Aux_H_adj!$X$2:$Y$922,2,FALSE)</f>
        <v>6</v>
      </c>
      <c r="R1947" s="3">
        <f>VLOOKUP(J1947,Aux_H_adj!$X$2:$Z$922,3,FALSE)</f>
        <v>55</v>
      </c>
      <c r="S1947" s="3">
        <f t="shared" si="272"/>
        <v>1.909859317102744</v>
      </c>
      <c r="T1947" s="3">
        <v>12</v>
      </c>
      <c r="U1947" s="23">
        <f t="shared" si="276"/>
        <v>7.31</v>
      </c>
      <c r="V1947" s="3">
        <f t="shared" si="273"/>
        <v>2.3268452680035097</v>
      </c>
      <c r="W1947" s="27">
        <f t="shared" si="277"/>
        <v>2.9999999999999997E-4</v>
      </c>
      <c r="X1947" s="27">
        <f t="shared" si="278"/>
        <v>4.0000000000000002E-4</v>
      </c>
      <c r="Y1947" s="3">
        <f>VLOOKUP(K1947,SSP!$B$2:$D$113,3,FALSE)</f>
        <v>0.45</v>
      </c>
      <c r="Z1947" s="3">
        <f>EXP(Ferez!$B$8+Ferez!$B$9*LN(X1947)+Ferez!$B$10*LN(O1947)+Ferez!$B$11*LN(Y1947))</f>
        <v>0.20608964123172896</v>
      </c>
      <c r="AA1947" s="3">
        <f>EXP(Ferez!$C$8+Ferez!$C$9*LN(Z1947))</f>
        <v>0.2322246390137393</v>
      </c>
      <c r="AB1947" s="3">
        <f>Ferez!$D$8+Ferez!$D$9*Z1947+Ferez!$D$10*AA1947</f>
        <v>0.3888786783921504</v>
      </c>
      <c r="AC1947" s="3">
        <f t="shared" si="279"/>
        <v>0.82719295863761866</v>
      </c>
      <c r="AD1947" s="3">
        <f>AC1947*Ferez!$D$19</f>
        <v>0.41359647931880933</v>
      </c>
      <c r="AE1947" s="3">
        <f>(AD1947/1000)*(10000/Ferez!$D$21)</f>
        <v>1.0339911982970233E-2</v>
      </c>
      <c r="AF1947" s="3">
        <f t="shared" si="280"/>
        <v>0.5949683196238793</v>
      </c>
      <c r="AG1947" s="3">
        <f>AF1947*Ferez!$D$19</f>
        <v>0.29748415981193965</v>
      </c>
      <c r="AH1947" s="3">
        <f>(AG1947/1000)*(10000/Ferez!$D$21)</f>
        <v>7.4371039952984917E-3</v>
      </c>
      <c r="AI1947" s="3">
        <f>AE1947*Ferez!$D$20</f>
        <v>3.7913010604224189E-2</v>
      </c>
    </row>
    <row r="1948" spans="1:35" x14ac:dyDescent="0.25">
      <c r="A1948" s="4">
        <v>373</v>
      </c>
      <c r="B1948" s="19" t="s">
        <v>3521</v>
      </c>
      <c r="C1948" s="104">
        <v>7</v>
      </c>
      <c r="D1948" s="20" t="s">
        <v>596</v>
      </c>
      <c r="E1948" s="100">
        <v>42719</v>
      </c>
      <c r="F1948" s="100">
        <v>44127</v>
      </c>
      <c r="G1948" s="105">
        <v>3.9</v>
      </c>
      <c r="H1948" s="20" t="s">
        <v>741</v>
      </c>
      <c r="I1948" s="20" t="s">
        <v>742</v>
      </c>
      <c r="J1948" s="13">
        <v>3189</v>
      </c>
      <c r="K1948" t="s">
        <v>79</v>
      </c>
      <c r="L1948" t="s">
        <v>78</v>
      </c>
      <c r="M1948" s="20" t="str">
        <f t="shared" si="274"/>
        <v>S</v>
      </c>
      <c r="N1948" s="3">
        <v>5</v>
      </c>
      <c r="O1948" s="23">
        <f t="shared" si="275"/>
        <v>4.9000000000000004</v>
      </c>
      <c r="P1948" s="3">
        <v>16</v>
      </c>
      <c r="Q1948" s="3">
        <f>VLOOKUP(J1948,Aux_H_adj!$X$2:$Y$922,2,FALSE)</f>
        <v>11.4</v>
      </c>
      <c r="R1948" s="3">
        <f>VLOOKUP(J1948,Aux_H_adj!$X$2:$Z$922,3,FALSE)</f>
        <v>18.2</v>
      </c>
      <c r="S1948" s="3">
        <f t="shared" si="272"/>
        <v>5.0929581789406511</v>
      </c>
      <c r="T1948" s="3">
        <v>53</v>
      </c>
      <c r="U1948" s="23">
        <f t="shared" si="276"/>
        <v>19.510000000000002</v>
      </c>
      <c r="V1948" s="3">
        <f t="shared" si="273"/>
        <v>6.2102258794457565</v>
      </c>
      <c r="W1948" s="27">
        <f t="shared" si="277"/>
        <v>2E-3</v>
      </c>
      <c r="X1948" s="27">
        <f t="shared" si="278"/>
        <v>3.0000000000000001E-3</v>
      </c>
      <c r="Y1948" s="3">
        <f>VLOOKUP(K1948,SSP!$B$2:$D$113,3,FALSE)</f>
        <v>0.31000000000000155</v>
      </c>
      <c r="Z1948" s="3">
        <f>EXP(Ferez!$B$8+Ferez!$B$9*LN(X1948)+Ferez!$B$10*LN(O1948)+Ferez!$B$11*LN(Y1948))</f>
        <v>2.4111057021843081</v>
      </c>
      <c r="AA1948" s="3">
        <f>EXP(Ferez!$C$8+Ferez!$C$9*LN(Z1948))</f>
        <v>1.4402936174693417</v>
      </c>
      <c r="AB1948" s="3">
        <f>Ferez!$D$8+Ferez!$D$9*Z1948+Ferez!$D$10*AA1948</f>
        <v>0.55595799672748503</v>
      </c>
      <c r="AC1948" s="3">
        <f t="shared" si="279"/>
        <v>4.4073573163811348</v>
      </c>
      <c r="AD1948" s="3">
        <f>AC1948*Ferez!$D$19</f>
        <v>2.2036786581905674</v>
      </c>
      <c r="AE1948" s="3">
        <f>(AD1948/1000)*(10000/Ferez!$D$21)</f>
        <v>5.5091966454764184E-2</v>
      </c>
      <c r="AF1948" s="3">
        <f t="shared" si="280"/>
        <v>2.9670636989117929</v>
      </c>
      <c r="AG1948" s="3">
        <f>AF1948*Ferez!$D$19</f>
        <v>1.4835318494558964</v>
      </c>
      <c r="AH1948" s="3">
        <f>(AG1948/1000)*(10000/Ferez!$D$21)</f>
        <v>3.7088296236397408E-2</v>
      </c>
      <c r="AI1948" s="3">
        <f>AE1948*Ferez!$D$20</f>
        <v>0.202003877000802</v>
      </c>
    </row>
    <row r="1949" spans="1:35" x14ac:dyDescent="0.25">
      <c r="A1949" s="4">
        <v>374</v>
      </c>
      <c r="B1949" s="19" t="s">
        <v>3521</v>
      </c>
      <c r="C1949" s="104">
        <v>7</v>
      </c>
      <c r="D1949" s="20" t="s">
        <v>596</v>
      </c>
      <c r="E1949" s="100">
        <v>42719</v>
      </c>
      <c r="F1949" s="100">
        <v>44127</v>
      </c>
      <c r="G1949" s="105">
        <v>3.9</v>
      </c>
      <c r="H1949" s="20" t="s">
        <v>741</v>
      </c>
      <c r="I1949" s="20" t="s">
        <v>743</v>
      </c>
      <c r="J1949" s="13">
        <v>3189</v>
      </c>
      <c r="K1949" t="s">
        <v>79</v>
      </c>
      <c r="L1949" t="s">
        <v>78</v>
      </c>
      <c r="M1949" s="20" t="str">
        <f t="shared" si="274"/>
        <v>S</v>
      </c>
      <c r="N1949" s="3">
        <v>5</v>
      </c>
      <c r="O1949" s="23">
        <f t="shared" si="275"/>
        <v>5</v>
      </c>
      <c r="P1949" s="3">
        <v>18.2</v>
      </c>
      <c r="Q1949" s="3">
        <f>VLOOKUP(J1949,Aux_H_adj!$X$2:$Y$922,2,FALSE)</f>
        <v>11.4</v>
      </c>
      <c r="R1949" s="3">
        <f>VLOOKUP(J1949,Aux_H_adj!$X$2:$Z$922,3,FALSE)</f>
        <v>18.2</v>
      </c>
      <c r="S1949" s="3">
        <f t="shared" si="272"/>
        <v>5.79323992854499</v>
      </c>
      <c r="T1949" s="3">
        <v>53</v>
      </c>
      <c r="U1949" s="23">
        <f t="shared" si="276"/>
        <v>22.19</v>
      </c>
      <c r="V1949" s="3">
        <f t="shared" si="273"/>
        <v>7.0632963744183153</v>
      </c>
      <c r="W1949" s="27">
        <f t="shared" si="277"/>
        <v>2.5999999999999999E-3</v>
      </c>
      <c r="X1949" s="27">
        <f t="shared" si="278"/>
        <v>3.8999999999999998E-3</v>
      </c>
      <c r="Y1949" s="3">
        <f>VLOOKUP(K1949,SSP!$B$2:$D$113,3,FALSE)</f>
        <v>0.31000000000000155</v>
      </c>
      <c r="Z1949" s="3">
        <f>EXP(Ferez!$B$8+Ferez!$B$9*LN(X1949)+Ferez!$B$10*LN(O1949)+Ferez!$B$11*LN(Y1949))</f>
        <v>3.1500811831829445</v>
      </c>
      <c r="AA1949" s="3">
        <f>EXP(Ferez!$C$8+Ferez!$C$9*LN(Z1949))</f>
        <v>1.7562964814610731</v>
      </c>
      <c r="AB1949" s="3">
        <f>Ferez!$D$8+Ferez!$D$9*Z1949+Ferez!$D$10*AA1949</f>
        <v>0.61961360371176022</v>
      </c>
      <c r="AC1949" s="3">
        <f t="shared" si="279"/>
        <v>5.525991268355777</v>
      </c>
      <c r="AD1949" s="3">
        <f>AC1949*Ferez!$D$19</f>
        <v>2.7629956341778885</v>
      </c>
      <c r="AE1949" s="3">
        <f>(AD1949/1000)*(10000/Ferez!$D$21)</f>
        <v>6.9074890854447207E-2</v>
      </c>
      <c r="AF1949" s="3">
        <f t="shared" si="280"/>
        <v>3.7696947868947048</v>
      </c>
      <c r="AG1949" s="3">
        <f>AF1949*Ferez!$D$19</f>
        <v>1.8848473934473524</v>
      </c>
      <c r="AH1949" s="3">
        <f>(AG1949/1000)*(10000/Ferez!$D$21)</f>
        <v>4.7121184836183813E-2</v>
      </c>
      <c r="AI1949" s="3">
        <f>AE1949*Ferez!$D$20</f>
        <v>0.25327459979963973</v>
      </c>
    </row>
    <row r="1950" spans="1:35" x14ac:dyDescent="0.25">
      <c r="A1950" s="4">
        <v>375</v>
      </c>
      <c r="B1950" s="19" t="s">
        <v>3521</v>
      </c>
      <c r="C1950" s="104">
        <v>7</v>
      </c>
      <c r="D1950" s="20" t="s">
        <v>596</v>
      </c>
      <c r="E1950" s="100">
        <v>42719</v>
      </c>
      <c r="F1950" s="100">
        <v>44127</v>
      </c>
      <c r="G1950" s="105">
        <v>3.9</v>
      </c>
      <c r="H1950" s="20" t="s">
        <v>741</v>
      </c>
      <c r="I1950" s="20" t="s">
        <v>744</v>
      </c>
      <c r="J1950" s="13">
        <v>3189</v>
      </c>
      <c r="K1950" t="s">
        <v>79</v>
      </c>
      <c r="L1950" t="s">
        <v>78</v>
      </c>
      <c r="M1950" s="20" t="str">
        <f t="shared" si="274"/>
        <v>S</v>
      </c>
      <c r="N1950" s="3">
        <v>5</v>
      </c>
      <c r="O1950" s="23">
        <f t="shared" si="275"/>
        <v>4.5999999999999996</v>
      </c>
      <c r="P1950" s="3">
        <v>14.5</v>
      </c>
      <c r="Q1950" s="3">
        <f>VLOOKUP(J1950,Aux_H_adj!$X$2:$Y$922,2,FALSE)</f>
        <v>11.4</v>
      </c>
      <c r="R1950" s="3">
        <f>VLOOKUP(J1950,Aux_H_adj!$X$2:$Z$922,3,FALSE)</f>
        <v>18.2</v>
      </c>
      <c r="S1950" s="3">
        <f t="shared" si="272"/>
        <v>4.6154933496649653</v>
      </c>
      <c r="T1950" s="3">
        <v>53</v>
      </c>
      <c r="U1950" s="23">
        <f t="shared" si="276"/>
        <v>17.68</v>
      </c>
      <c r="V1950" s="3">
        <f t="shared" si="273"/>
        <v>5.6277187877294192</v>
      </c>
      <c r="W1950" s="27">
        <f t="shared" si="277"/>
        <v>1.6999999999999999E-3</v>
      </c>
      <c r="X1950" s="27">
        <f t="shared" si="278"/>
        <v>2.5000000000000001E-3</v>
      </c>
      <c r="Y1950" s="3">
        <f>VLOOKUP(K1950,SSP!$B$2:$D$113,3,FALSE)</f>
        <v>0.31000000000000155</v>
      </c>
      <c r="Z1950" s="3">
        <f>EXP(Ferez!$B$8+Ferez!$B$9*LN(X1950)+Ferez!$B$10*LN(O1950)+Ferez!$B$11*LN(Y1950))</f>
        <v>1.9099133784916031</v>
      </c>
      <c r="AA1950" s="3">
        <f>EXP(Ferez!$C$8+Ferez!$C$9*LN(Z1950))</f>
        <v>1.2116069571095831</v>
      </c>
      <c r="AB1950" s="3">
        <f>Ferez!$D$8+Ferez!$D$9*Z1950+Ferez!$D$10*AA1950</f>
        <v>0.51402369284626392</v>
      </c>
      <c r="AC1950" s="3">
        <f t="shared" si="279"/>
        <v>3.6355440284474501</v>
      </c>
      <c r="AD1950" s="3">
        <f>AC1950*Ferez!$D$19</f>
        <v>1.817772014223725</v>
      </c>
      <c r="AE1950" s="3">
        <f>(AD1950/1000)*(10000/Ferez!$D$21)</f>
        <v>4.5444300355593131E-2</v>
      </c>
      <c r="AF1950" s="3">
        <f t="shared" si="280"/>
        <v>2.4239370713378672</v>
      </c>
      <c r="AG1950" s="3">
        <f>AF1950*Ferez!$D$19</f>
        <v>1.2119685356689336</v>
      </c>
      <c r="AH1950" s="3">
        <f>(AG1950/1000)*(10000/Ferez!$D$21)</f>
        <v>3.029921339172334E-2</v>
      </c>
      <c r="AI1950" s="3">
        <f>AE1950*Ferez!$D$20</f>
        <v>0.16662910130384148</v>
      </c>
    </row>
    <row r="1951" spans="1:35" x14ac:dyDescent="0.25">
      <c r="A1951" s="4">
        <v>376</v>
      </c>
      <c r="B1951" s="19" t="s">
        <v>3521</v>
      </c>
      <c r="C1951" s="104">
        <v>7</v>
      </c>
      <c r="D1951" s="20" t="s">
        <v>596</v>
      </c>
      <c r="E1951" s="100">
        <v>42719</v>
      </c>
      <c r="F1951" s="100">
        <v>44127</v>
      </c>
      <c r="G1951" s="105">
        <v>3.9</v>
      </c>
      <c r="H1951" s="20" t="s">
        <v>741</v>
      </c>
      <c r="I1951" s="20" t="s">
        <v>745</v>
      </c>
      <c r="J1951" s="13">
        <v>3189</v>
      </c>
      <c r="K1951" t="s">
        <v>79</v>
      </c>
      <c r="L1951" t="s">
        <v>78</v>
      </c>
      <c r="M1951" s="20" t="str">
        <f t="shared" si="274"/>
        <v>S</v>
      </c>
      <c r="N1951" s="3">
        <v>5</v>
      </c>
      <c r="O1951" s="23">
        <f t="shared" si="275"/>
        <v>3.85</v>
      </c>
      <c r="P1951" s="3">
        <v>11.4</v>
      </c>
      <c r="Q1951" s="3">
        <f>VLOOKUP(J1951,Aux_H_adj!$X$2:$Y$922,2,FALSE)</f>
        <v>11.4</v>
      </c>
      <c r="R1951" s="3">
        <f>VLOOKUP(J1951,Aux_H_adj!$X$2:$Z$922,3,FALSE)</f>
        <v>18.2</v>
      </c>
      <c r="S1951" s="3">
        <f t="shared" si="272"/>
        <v>3.6287327024952138</v>
      </c>
      <c r="T1951" s="3">
        <v>53</v>
      </c>
      <c r="U1951" s="23">
        <f t="shared" si="276"/>
        <v>13.9</v>
      </c>
      <c r="V1951" s="3">
        <f t="shared" si="273"/>
        <v>4.4245074179546906</v>
      </c>
      <c r="W1951" s="27">
        <f t="shared" si="277"/>
        <v>1E-3</v>
      </c>
      <c r="X1951" s="27">
        <f t="shared" si="278"/>
        <v>1.5E-3</v>
      </c>
      <c r="Y1951" s="3">
        <f>VLOOKUP(K1951,SSP!$B$2:$D$113,3,FALSE)</f>
        <v>0.31000000000000155</v>
      </c>
      <c r="Z1951" s="3">
        <f>EXP(Ferez!$B$8+Ferez!$B$9*LN(X1951)+Ferez!$B$10*LN(O1951)+Ferez!$B$11*LN(Y1951))</f>
        <v>0.99325570583573231</v>
      </c>
      <c r="AA1951" s="3">
        <f>EXP(Ferez!$C$8+Ferez!$C$9*LN(Z1951))</f>
        <v>0.74589457089985767</v>
      </c>
      <c r="AB1951" s="3">
        <f>Ferez!$D$8+Ferez!$D$9*Z1951+Ferez!$D$10*AA1951</f>
        <v>0.44141935447186764</v>
      </c>
      <c r="AC1951" s="3">
        <f t="shared" si="279"/>
        <v>2.1805696312074576</v>
      </c>
      <c r="AD1951" s="3">
        <f>AC1951*Ferez!$D$19</f>
        <v>1.0902848156037288</v>
      </c>
      <c r="AE1951" s="3">
        <f>(AD1951/1000)*(10000/Ferez!$D$21)</f>
        <v>2.7257120390093221E-2</v>
      </c>
      <c r="AF1951" s="3">
        <f t="shared" si="280"/>
        <v>1.4346750603075999</v>
      </c>
      <c r="AG1951" s="3">
        <f>AF1951*Ferez!$D$19</f>
        <v>0.71733753015379997</v>
      </c>
      <c r="AH1951" s="3">
        <f>(AG1951/1000)*(10000/Ferez!$D$21)</f>
        <v>1.7933438253845E-2</v>
      </c>
      <c r="AI1951" s="3">
        <f>AE1951*Ferez!$D$20</f>
        <v>9.9942774763675135E-2</v>
      </c>
    </row>
    <row r="1952" spans="1:35" x14ac:dyDescent="0.25">
      <c r="A1952" s="4">
        <v>377</v>
      </c>
      <c r="B1952" s="19" t="s">
        <v>3521</v>
      </c>
      <c r="C1952" s="104">
        <v>7</v>
      </c>
      <c r="D1952" s="20" t="s">
        <v>596</v>
      </c>
      <c r="E1952" s="100">
        <v>42719</v>
      </c>
      <c r="F1952" s="100">
        <v>44127</v>
      </c>
      <c r="G1952" s="105">
        <v>3.9</v>
      </c>
      <c r="H1952" s="20" t="s">
        <v>746</v>
      </c>
      <c r="I1952" s="20" t="s">
        <v>747</v>
      </c>
      <c r="J1952" s="13">
        <v>3190</v>
      </c>
      <c r="K1952" t="s">
        <v>173</v>
      </c>
      <c r="L1952" t="s">
        <v>172</v>
      </c>
      <c r="M1952" s="20" t="str">
        <f t="shared" si="274"/>
        <v>S</v>
      </c>
      <c r="N1952" s="3">
        <v>3.3</v>
      </c>
      <c r="O1952" s="23">
        <f t="shared" si="275"/>
        <v>3.3</v>
      </c>
      <c r="P1952" s="3">
        <v>10</v>
      </c>
      <c r="Q1952" s="3">
        <f>VLOOKUP(J1952,Aux_H_adj!$X$2:$Y$922,2,FALSE)</f>
        <v>6.6</v>
      </c>
      <c r="R1952" s="3">
        <f>VLOOKUP(J1952,Aux_H_adj!$X$2:$Z$922,3,FALSE)</f>
        <v>10</v>
      </c>
      <c r="S1952" s="3">
        <f t="shared" si="272"/>
        <v>3.183098861837907</v>
      </c>
      <c r="T1952" s="3">
        <v>39.799999999999997</v>
      </c>
      <c r="U1952" s="23">
        <f t="shared" si="276"/>
        <v>12.19</v>
      </c>
      <c r="V1952" s="3">
        <f t="shared" si="273"/>
        <v>3.8801975125804082</v>
      </c>
      <c r="W1952" s="27">
        <f t="shared" si="277"/>
        <v>8.0000000000000004E-4</v>
      </c>
      <c r="X1952" s="27">
        <f t="shared" si="278"/>
        <v>1.1999999999999999E-3</v>
      </c>
      <c r="Y1952" s="3">
        <f>VLOOKUP(K1952,SSP!$B$2:$D$113,3,FALSE)</f>
        <v>0.47999999999999932</v>
      </c>
      <c r="Z1952" s="3">
        <f>EXP(Ferez!$B$8+Ferez!$B$9*LN(X1952)+Ferez!$B$10*LN(O1952)+Ferez!$B$11*LN(Y1952))</f>
        <v>1.0844670453373884</v>
      </c>
      <c r="AA1952" s="3">
        <f>EXP(Ferez!$C$8+Ferez!$C$9*LN(Z1952))</f>
        <v>0.79613648515249413</v>
      </c>
      <c r="AB1952" s="3">
        <f>Ferez!$D$8+Ferez!$D$9*Z1952+Ferez!$D$10*AA1952</f>
        <v>0.44830740349710407</v>
      </c>
      <c r="AC1952" s="3">
        <f t="shared" si="279"/>
        <v>2.3289109339869865</v>
      </c>
      <c r="AD1952" s="3">
        <f>AC1952*Ferez!$D$19</f>
        <v>1.1644554669934932</v>
      </c>
      <c r="AE1952" s="3">
        <f>(AD1952/1000)*(10000/Ferez!$D$21)</f>
        <v>2.9111386674837328E-2</v>
      </c>
      <c r="AF1952" s="3">
        <f t="shared" si="280"/>
        <v>1.5327744488344925</v>
      </c>
      <c r="AG1952" s="3">
        <f>AF1952*Ferez!$D$19</f>
        <v>0.76638722441724627</v>
      </c>
      <c r="AH1952" s="3">
        <f>(AG1952/1000)*(10000/Ferez!$D$21)</f>
        <v>1.9159680610431155E-2</v>
      </c>
      <c r="AI1952" s="3">
        <f>AE1952*Ferez!$D$20</f>
        <v>0.10674175114107019</v>
      </c>
    </row>
    <row r="1953" spans="1:35" x14ac:dyDescent="0.25">
      <c r="A1953" s="4">
        <v>378</v>
      </c>
      <c r="B1953" s="19" t="s">
        <v>3521</v>
      </c>
      <c r="C1953" s="104">
        <v>7</v>
      </c>
      <c r="D1953" s="20" t="s">
        <v>596</v>
      </c>
      <c r="E1953" s="100">
        <v>42719</v>
      </c>
      <c r="F1953" s="100">
        <v>44127</v>
      </c>
      <c r="G1953" s="105">
        <v>3.9</v>
      </c>
      <c r="H1953" s="20" t="s">
        <v>746</v>
      </c>
      <c r="I1953" s="20" t="s">
        <v>748</v>
      </c>
      <c r="J1953" s="13">
        <v>3190</v>
      </c>
      <c r="K1953" t="s">
        <v>173</v>
      </c>
      <c r="L1953" t="s">
        <v>172</v>
      </c>
      <c r="M1953" s="20" t="str">
        <f t="shared" si="274"/>
        <v>S</v>
      </c>
      <c r="N1953" s="3">
        <v>3.3</v>
      </c>
      <c r="O1953" s="23">
        <f t="shared" si="275"/>
        <v>2.75</v>
      </c>
      <c r="P1953" s="3">
        <v>8</v>
      </c>
      <c r="Q1953" s="3">
        <f>VLOOKUP(J1953,Aux_H_adj!$X$2:$Y$922,2,FALSE)</f>
        <v>6.6</v>
      </c>
      <c r="R1953" s="3">
        <f>VLOOKUP(J1953,Aux_H_adj!$X$2:$Z$922,3,FALSE)</f>
        <v>10</v>
      </c>
      <c r="S1953" s="3">
        <f t="shared" si="272"/>
        <v>2.5464790894703255</v>
      </c>
      <c r="T1953" s="3">
        <v>39.799999999999997</v>
      </c>
      <c r="U1953" s="23">
        <f t="shared" si="276"/>
        <v>9.75</v>
      </c>
      <c r="V1953" s="3">
        <f t="shared" si="273"/>
        <v>3.1035213902919589</v>
      </c>
      <c r="W1953" s="27">
        <f t="shared" si="277"/>
        <v>5.0000000000000001E-4</v>
      </c>
      <c r="X1953" s="27">
        <f t="shared" si="278"/>
        <v>8.0000000000000004E-4</v>
      </c>
      <c r="Y1953" s="3">
        <f>VLOOKUP(K1953,SSP!$B$2:$D$113,3,FALSE)</f>
        <v>0.47999999999999932</v>
      </c>
      <c r="Z1953" s="3">
        <f>EXP(Ferez!$B$8+Ferez!$B$9*LN(X1953)+Ferez!$B$10*LN(O1953)+Ferez!$B$11*LN(Y1953))</f>
        <v>0.6204264327499347</v>
      </c>
      <c r="AA1953" s="3">
        <f>EXP(Ferez!$C$8+Ferez!$C$9*LN(Z1953))</f>
        <v>0.52606627527103378</v>
      </c>
      <c r="AB1953" s="3">
        <f>Ferez!$D$8+Ferez!$D$9*Z1953+Ferez!$D$10*AA1953</f>
        <v>0.41451122123870099</v>
      </c>
      <c r="AC1953" s="3">
        <f t="shared" si="279"/>
        <v>1.5610039292596694</v>
      </c>
      <c r="AD1953" s="3">
        <f>AC1953*Ferez!$D$19</f>
        <v>0.78050196462983468</v>
      </c>
      <c r="AE1953" s="3">
        <f>(AD1953/1000)*(10000/Ferez!$D$21)</f>
        <v>1.9512549115745865E-2</v>
      </c>
      <c r="AF1953" s="3">
        <f t="shared" si="280"/>
        <v>1.0349376539886357</v>
      </c>
      <c r="AG1953" s="3">
        <f>AF1953*Ferez!$D$19</f>
        <v>0.51746882699431784</v>
      </c>
      <c r="AH1953" s="3">
        <f>(AG1953/1000)*(10000/Ferez!$D$21)</f>
        <v>1.2936720674857946E-2</v>
      </c>
      <c r="AI1953" s="3">
        <f>AE1953*Ferez!$D$20</f>
        <v>7.1546013424401506E-2</v>
      </c>
    </row>
    <row r="1954" spans="1:35" x14ac:dyDescent="0.25">
      <c r="A1954" s="4">
        <v>379</v>
      </c>
      <c r="B1954" s="19" t="s">
        <v>3521</v>
      </c>
      <c r="C1954" s="104">
        <v>7</v>
      </c>
      <c r="D1954" s="20" t="s">
        <v>596</v>
      </c>
      <c r="E1954" s="100">
        <v>42719</v>
      </c>
      <c r="F1954" s="100">
        <v>44127</v>
      </c>
      <c r="G1954" s="105">
        <v>3.9</v>
      </c>
      <c r="H1954" s="20" t="s">
        <v>746</v>
      </c>
      <c r="I1954" s="20" t="s">
        <v>749</v>
      </c>
      <c r="J1954" s="13">
        <v>3190</v>
      </c>
      <c r="K1954" t="s">
        <v>173</v>
      </c>
      <c r="L1954" t="s">
        <v>172</v>
      </c>
      <c r="M1954" s="20" t="str">
        <f t="shared" si="274"/>
        <v>S</v>
      </c>
      <c r="N1954" s="3">
        <v>3.3</v>
      </c>
      <c r="O1954" s="23">
        <f t="shared" si="275"/>
        <v>2.15</v>
      </c>
      <c r="P1954" s="3">
        <v>6.6</v>
      </c>
      <c r="Q1954" s="3">
        <f>VLOOKUP(J1954,Aux_H_adj!$X$2:$Y$922,2,FALSE)</f>
        <v>6.6</v>
      </c>
      <c r="R1954" s="3">
        <f>VLOOKUP(J1954,Aux_H_adj!$X$2:$Z$922,3,FALSE)</f>
        <v>10</v>
      </c>
      <c r="S1954" s="3">
        <f t="shared" si="272"/>
        <v>2.1008452488130183</v>
      </c>
      <c r="T1954" s="3">
        <v>39.799999999999997</v>
      </c>
      <c r="U1954" s="23">
        <f t="shared" si="276"/>
        <v>8.0500000000000007</v>
      </c>
      <c r="V1954" s="3">
        <f t="shared" si="273"/>
        <v>2.5623945837795152</v>
      </c>
      <c r="W1954" s="27">
        <f t="shared" si="277"/>
        <v>2.9999999999999997E-4</v>
      </c>
      <c r="X1954" s="27">
        <f t="shared" si="278"/>
        <v>5.0000000000000001E-4</v>
      </c>
      <c r="Y1954" s="3">
        <f>VLOOKUP(K1954,SSP!$B$2:$D$113,3,FALSE)</f>
        <v>0.47999999999999932</v>
      </c>
      <c r="Z1954" s="3">
        <f>EXP(Ferez!$B$8+Ferez!$B$9*LN(X1954)+Ferez!$B$10*LN(O1954)+Ferez!$B$11*LN(Y1954))</f>
        <v>0.31407513621283728</v>
      </c>
      <c r="AA1954" s="3">
        <f>EXP(Ferez!$C$8+Ferez!$C$9*LN(Z1954))</f>
        <v>0.31744758914608517</v>
      </c>
      <c r="AB1954" s="3">
        <f>Ferez!$D$8+Ferez!$D$9*Z1954+Ferez!$D$10*AA1954</f>
        <v>0.39481405136936565</v>
      </c>
      <c r="AC1954" s="3">
        <f t="shared" si="279"/>
        <v>1.026336776728288</v>
      </c>
      <c r="AD1954" s="3">
        <f>AC1954*Ferez!$D$19</f>
        <v>0.51316838836414402</v>
      </c>
      <c r="AE1954" s="3">
        <f>(AD1954/1000)*(10000/Ferez!$D$21)</f>
        <v>1.2829209709103602E-2</v>
      </c>
      <c r="AF1954" s="3">
        <f t="shared" si="280"/>
        <v>0.70888918758220298</v>
      </c>
      <c r="AG1954" s="3">
        <f>AF1954*Ferez!$D$19</f>
        <v>0.35444459379110149</v>
      </c>
      <c r="AH1954" s="3">
        <f>(AG1954/1000)*(10000/Ferez!$D$21)</f>
        <v>8.8611148447775376E-3</v>
      </c>
      <c r="AI1954" s="3">
        <f>AE1954*Ferez!$D$20</f>
        <v>4.7040435600046539E-2</v>
      </c>
    </row>
    <row r="1955" spans="1:35" x14ac:dyDescent="0.25">
      <c r="A1955" s="4">
        <v>380</v>
      </c>
      <c r="B1955" s="19" t="s">
        <v>3521</v>
      </c>
      <c r="C1955" s="104">
        <v>7</v>
      </c>
      <c r="D1955" s="20" t="s">
        <v>596</v>
      </c>
      <c r="E1955" s="100">
        <v>42719</v>
      </c>
      <c r="F1955" s="100">
        <v>44127</v>
      </c>
      <c r="G1955" s="105">
        <v>3.9</v>
      </c>
      <c r="H1955" s="20" t="s">
        <v>750</v>
      </c>
      <c r="I1955" s="20" t="s">
        <v>751</v>
      </c>
      <c r="J1955" s="13">
        <v>3191</v>
      </c>
      <c r="K1955" t="s">
        <v>79</v>
      </c>
      <c r="L1955" t="s">
        <v>78</v>
      </c>
      <c r="M1955" s="20" t="str">
        <f t="shared" si="274"/>
        <v>S</v>
      </c>
      <c r="N1955" s="3">
        <v>5.8</v>
      </c>
      <c r="O1955" s="23">
        <f t="shared" si="275"/>
        <v>4.0599999999999996</v>
      </c>
      <c r="P1955" s="3">
        <v>12.2</v>
      </c>
      <c r="Q1955" s="3">
        <f>VLOOKUP(J1955,Aux_H_adj!$X$2:$Y$922,2,FALSE)</f>
        <v>8.3000000000000007</v>
      </c>
      <c r="R1955" s="3">
        <f>VLOOKUP(J1955,Aux_H_adj!$X$2:$Z$922,3,FALSE)</f>
        <v>17.600000000000001</v>
      </c>
      <c r="S1955" s="3">
        <f t="shared" si="272"/>
        <v>3.883380611442246</v>
      </c>
      <c r="T1955" s="3">
        <v>40.200000000000003</v>
      </c>
      <c r="U1955" s="23">
        <f t="shared" si="276"/>
        <v>14.87</v>
      </c>
      <c r="V1955" s="3">
        <f t="shared" si="273"/>
        <v>4.7332680075529669</v>
      </c>
      <c r="W1955" s="27">
        <f t="shared" si="277"/>
        <v>1.1999999999999999E-3</v>
      </c>
      <c r="X1955" s="27">
        <f t="shared" si="278"/>
        <v>1.8E-3</v>
      </c>
      <c r="Y1955" s="3">
        <f>VLOOKUP(K1955,SSP!$B$2:$D$113,3,FALSE)</f>
        <v>0.31000000000000155</v>
      </c>
      <c r="Z1955" s="3">
        <f>EXP(Ferez!$B$8+Ferez!$B$9*LN(X1955)+Ferez!$B$10*LN(O1955)+Ferez!$B$11*LN(Y1955))</f>
        <v>1.2418215528439411</v>
      </c>
      <c r="AA1955" s="3">
        <f>EXP(Ferez!$C$8+Ferez!$C$9*LN(Z1955))</f>
        <v>0.8803333294192498</v>
      </c>
      <c r="AB1955" s="3">
        <f>Ferez!$D$8+Ferez!$D$9*Z1955+Ferez!$D$10*AA1955</f>
        <v>0.46040412955280546</v>
      </c>
      <c r="AC1955" s="3">
        <f t="shared" si="279"/>
        <v>2.5825590118159965</v>
      </c>
      <c r="AD1955" s="3">
        <f>AC1955*Ferez!$D$19</f>
        <v>1.2912795059079982</v>
      </c>
      <c r="AE1955" s="3">
        <f>(AD1955/1000)*(10000/Ferez!$D$21)</f>
        <v>3.2281987647699954E-2</v>
      </c>
      <c r="AF1955" s="3">
        <f t="shared" si="280"/>
        <v>1.7022256823967465</v>
      </c>
      <c r="AG1955" s="3">
        <f>AF1955*Ferez!$D$19</f>
        <v>0.85111284119837327</v>
      </c>
      <c r="AH1955" s="3">
        <f>(AG1955/1000)*(10000/Ferez!$D$21)</f>
        <v>2.1277821029959329E-2</v>
      </c>
      <c r="AI1955" s="3">
        <f>AE1955*Ferez!$D$20</f>
        <v>0.11836728804156649</v>
      </c>
    </row>
    <row r="1956" spans="1:35" x14ac:dyDescent="0.25">
      <c r="A1956" s="4">
        <v>381</v>
      </c>
      <c r="B1956" s="19" t="s">
        <v>3521</v>
      </c>
      <c r="C1956" s="104">
        <v>7</v>
      </c>
      <c r="D1956" s="20" t="s">
        <v>596</v>
      </c>
      <c r="E1956" s="100">
        <v>42719</v>
      </c>
      <c r="F1956" s="100">
        <v>44127</v>
      </c>
      <c r="G1956" s="105">
        <v>3.9</v>
      </c>
      <c r="H1956" s="20" t="s">
        <v>750</v>
      </c>
      <c r="I1956" s="20" t="s">
        <v>752</v>
      </c>
      <c r="J1956" s="13">
        <v>3191</v>
      </c>
      <c r="K1956" t="s">
        <v>79</v>
      </c>
      <c r="L1956" t="s">
        <v>78</v>
      </c>
      <c r="M1956" s="20" t="str">
        <f t="shared" si="274"/>
        <v>S</v>
      </c>
      <c r="N1956" s="3">
        <v>5.8</v>
      </c>
      <c r="O1956" s="23">
        <f t="shared" si="275"/>
        <v>2.86</v>
      </c>
      <c r="P1956" s="3">
        <v>8.3000000000000007</v>
      </c>
      <c r="Q1956" s="3">
        <f>VLOOKUP(J1956,Aux_H_adj!$X$2:$Y$922,2,FALSE)</f>
        <v>8.3000000000000007</v>
      </c>
      <c r="R1956" s="3">
        <f>VLOOKUP(J1956,Aux_H_adj!$X$2:$Z$922,3,FALSE)</f>
        <v>17.600000000000001</v>
      </c>
      <c r="S1956" s="3">
        <f t="shared" si="272"/>
        <v>2.6419720553254629</v>
      </c>
      <c r="T1956" s="3">
        <v>40.200000000000003</v>
      </c>
      <c r="U1956" s="23">
        <f t="shared" si="276"/>
        <v>10.119999999999999</v>
      </c>
      <c r="V1956" s="3">
        <f t="shared" si="273"/>
        <v>3.2212960481799615</v>
      </c>
      <c r="W1956" s="27">
        <f t="shared" si="277"/>
        <v>5.0000000000000001E-4</v>
      </c>
      <c r="X1956" s="27">
        <f t="shared" si="278"/>
        <v>8.0000000000000004E-4</v>
      </c>
      <c r="Y1956" s="3">
        <f>VLOOKUP(K1956,SSP!$B$2:$D$113,3,FALSE)</f>
        <v>0.31000000000000155</v>
      </c>
      <c r="Z1956" s="3">
        <f>EXP(Ferez!$B$8+Ferez!$B$9*LN(X1956)+Ferez!$B$10*LN(O1956)+Ferez!$B$11*LN(Y1956))</f>
        <v>0.41206959310435692</v>
      </c>
      <c r="AA1956" s="3">
        <f>EXP(Ferez!$C$8+Ferez!$C$9*LN(Z1956))</f>
        <v>0.38830926957625211</v>
      </c>
      <c r="AB1956" s="3">
        <f>Ferez!$D$8+Ferez!$D$9*Z1956+Ferez!$D$10*AA1956</f>
        <v>0.40075865542490247</v>
      </c>
      <c r="AC1956" s="3">
        <f t="shared" si="279"/>
        <v>1.2011375181055115</v>
      </c>
      <c r="AD1956" s="3">
        <f>AC1956*Ferez!$D$19</f>
        <v>0.60056875905275575</v>
      </c>
      <c r="AE1956" s="3">
        <f>(AD1956/1000)*(10000/Ferez!$D$21)</f>
        <v>1.5014218976318895E-2</v>
      </c>
      <c r="AF1956" s="3">
        <f t="shared" si="280"/>
        <v>0.81282824852925939</v>
      </c>
      <c r="AG1956" s="3">
        <f>AF1956*Ferez!$D$19</f>
        <v>0.40641412426462969</v>
      </c>
      <c r="AH1956" s="3">
        <f>(AG1956/1000)*(10000/Ferez!$D$21)</f>
        <v>1.0160353106615743E-2</v>
      </c>
      <c r="AI1956" s="3">
        <f>AE1956*Ferez!$D$20</f>
        <v>5.5052136246502612E-2</v>
      </c>
    </row>
    <row r="1957" spans="1:35" x14ac:dyDescent="0.25">
      <c r="A1957" s="4">
        <v>382</v>
      </c>
      <c r="B1957" s="19" t="s">
        <v>3521</v>
      </c>
      <c r="C1957" s="104">
        <v>7</v>
      </c>
      <c r="D1957" s="20" t="s">
        <v>596</v>
      </c>
      <c r="E1957" s="100">
        <v>42719</v>
      </c>
      <c r="F1957" s="100">
        <v>44127</v>
      </c>
      <c r="G1957" s="105">
        <v>3.9</v>
      </c>
      <c r="H1957" s="20" t="s">
        <v>750</v>
      </c>
      <c r="I1957" s="20" t="s">
        <v>753</v>
      </c>
      <c r="J1957" s="13">
        <v>3191</v>
      </c>
      <c r="K1957" t="s">
        <v>79</v>
      </c>
      <c r="L1957" t="s">
        <v>78</v>
      </c>
      <c r="M1957" s="20" t="str">
        <f t="shared" si="274"/>
        <v>S</v>
      </c>
      <c r="N1957" s="3">
        <v>5.8</v>
      </c>
      <c r="O1957" s="23">
        <f t="shared" si="275"/>
        <v>5.8</v>
      </c>
      <c r="P1957" s="3">
        <v>17.600000000000001</v>
      </c>
      <c r="Q1957" s="3">
        <f>VLOOKUP(J1957,Aux_H_adj!$X$2:$Y$922,2,FALSE)</f>
        <v>8.3000000000000007</v>
      </c>
      <c r="R1957" s="3">
        <f>VLOOKUP(J1957,Aux_H_adj!$X$2:$Z$922,3,FALSE)</f>
        <v>17.600000000000001</v>
      </c>
      <c r="S1957" s="3">
        <f t="shared" si="272"/>
        <v>5.6022539968347163</v>
      </c>
      <c r="T1957" s="3">
        <v>40.200000000000003</v>
      </c>
      <c r="U1957" s="23">
        <f t="shared" si="276"/>
        <v>21.46</v>
      </c>
      <c r="V1957" s="3">
        <f t="shared" si="273"/>
        <v>6.8309301575041488</v>
      </c>
      <c r="W1957" s="27">
        <f t="shared" si="277"/>
        <v>2.5000000000000001E-3</v>
      </c>
      <c r="X1957" s="27">
        <f t="shared" si="278"/>
        <v>3.7000000000000002E-3</v>
      </c>
      <c r="Y1957" s="3">
        <f>VLOOKUP(K1957,SSP!$B$2:$D$113,3,FALSE)</f>
        <v>0.31000000000000155</v>
      </c>
      <c r="Z1957" s="3">
        <f>EXP(Ferez!$B$8+Ferez!$B$9*LN(X1957)+Ferez!$B$10*LN(O1957)+Ferez!$B$11*LN(Y1957))</f>
        <v>3.4569421884028895</v>
      </c>
      <c r="AA1957" s="3">
        <f>EXP(Ferez!$C$8+Ferez!$C$9*LN(Z1957))</f>
        <v>1.8817045494025113</v>
      </c>
      <c r="AB1957" s="3">
        <f>Ferez!$D$8+Ferez!$D$9*Z1957+Ferez!$D$10*AA1957</f>
        <v>0.64654789234595489</v>
      </c>
      <c r="AC1957" s="3">
        <f t="shared" si="279"/>
        <v>5.985194630151355</v>
      </c>
      <c r="AD1957" s="3">
        <f>AC1957*Ferez!$D$19</f>
        <v>2.9925973150756775</v>
      </c>
      <c r="AE1957" s="3">
        <f>(AD1957/1000)*(10000/Ferez!$D$21)</f>
        <v>7.4814932876891935E-2</v>
      </c>
      <c r="AF1957" s="3">
        <f t="shared" si="280"/>
        <v>4.1034900807488448</v>
      </c>
      <c r="AG1957" s="3">
        <f>AF1957*Ferez!$D$19</f>
        <v>2.0517450403744224</v>
      </c>
      <c r="AH1957" s="3">
        <f>(AG1957/1000)*(10000/Ferez!$D$21)</f>
        <v>5.1293626009360556E-2</v>
      </c>
      <c r="AI1957" s="3">
        <f>AE1957*Ferez!$D$20</f>
        <v>0.27432142054860376</v>
      </c>
    </row>
    <row r="1958" spans="1:35" x14ac:dyDescent="0.25">
      <c r="A1958" s="4">
        <v>383</v>
      </c>
      <c r="B1958" s="19" t="s">
        <v>3521</v>
      </c>
      <c r="C1958" s="104">
        <v>7</v>
      </c>
      <c r="D1958" s="20" t="s">
        <v>596</v>
      </c>
      <c r="E1958" s="100">
        <v>42719</v>
      </c>
      <c r="F1958" s="100">
        <v>44127</v>
      </c>
      <c r="G1958" s="105">
        <v>3.9</v>
      </c>
      <c r="H1958" s="20" t="s">
        <v>750</v>
      </c>
      <c r="I1958" s="20" t="s">
        <v>754</v>
      </c>
      <c r="J1958" s="13">
        <v>3191</v>
      </c>
      <c r="K1958" t="s">
        <v>79</v>
      </c>
      <c r="L1958" t="s">
        <v>78</v>
      </c>
      <c r="M1958" s="20" t="str">
        <f t="shared" si="274"/>
        <v>S</v>
      </c>
      <c r="N1958" s="3">
        <v>5.8</v>
      </c>
      <c r="O1958" s="23">
        <f t="shared" si="275"/>
        <v>3.01</v>
      </c>
      <c r="P1958" s="3">
        <v>8.6999999999999993</v>
      </c>
      <c r="Q1958" s="3">
        <f>VLOOKUP(J1958,Aux_H_adj!$X$2:$Y$922,2,FALSE)</f>
        <v>8.3000000000000007</v>
      </c>
      <c r="R1958" s="3">
        <f>VLOOKUP(J1958,Aux_H_adj!$X$2:$Z$922,3,FALSE)</f>
        <v>17.600000000000001</v>
      </c>
      <c r="S1958" s="3">
        <f t="shared" si="272"/>
        <v>2.7692960097989787</v>
      </c>
      <c r="T1958" s="3">
        <v>40.200000000000003</v>
      </c>
      <c r="U1958" s="23">
        <f t="shared" si="276"/>
        <v>10.61</v>
      </c>
      <c r="V1958" s="3">
        <f t="shared" si="273"/>
        <v>3.377267892410019</v>
      </c>
      <c r="W1958" s="27">
        <f t="shared" si="277"/>
        <v>5.9999999999999995E-4</v>
      </c>
      <c r="X1958" s="27">
        <f t="shared" si="278"/>
        <v>8.9999999999999998E-4</v>
      </c>
      <c r="Y1958" s="3">
        <f>VLOOKUP(K1958,SSP!$B$2:$D$113,3,FALSE)</f>
        <v>0.31000000000000155</v>
      </c>
      <c r="Z1958" s="3">
        <f>EXP(Ferez!$B$8+Ferez!$B$9*LN(X1958)+Ferez!$B$10*LN(O1958)+Ferez!$B$11*LN(Y1958))</f>
        <v>0.48378423506449314</v>
      </c>
      <c r="AA1958" s="3">
        <f>EXP(Ferez!$C$8+Ferez!$C$9*LN(Z1958))</f>
        <v>0.43740029923683077</v>
      </c>
      <c r="AB1958" s="3">
        <f>Ferez!$D$8+Ferez!$D$9*Z1958+Ferez!$D$10*AA1958</f>
        <v>0.40534764495508374</v>
      </c>
      <c r="AC1958" s="3">
        <f t="shared" si="279"/>
        <v>1.3265321792564075</v>
      </c>
      <c r="AD1958" s="3">
        <f>AC1958*Ferez!$D$19</f>
        <v>0.66326608962820377</v>
      </c>
      <c r="AE1958" s="3">
        <f>(AD1958/1000)*(10000/Ferez!$D$21)</f>
        <v>1.6581652240705094E-2</v>
      </c>
      <c r="AF1958" s="3">
        <f t="shared" si="280"/>
        <v>0.88913188001957688</v>
      </c>
      <c r="AG1958" s="3">
        <f>AF1958*Ferez!$D$19</f>
        <v>0.44456594000978844</v>
      </c>
      <c r="AH1958" s="3">
        <f>(AG1958/1000)*(10000/Ferez!$D$21)</f>
        <v>1.1114148500244711E-2</v>
      </c>
      <c r="AI1958" s="3">
        <f>AE1958*Ferez!$D$20</f>
        <v>6.0799391549252006E-2</v>
      </c>
    </row>
    <row r="1959" spans="1:35" x14ac:dyDescent="0.25">
      <c r="A1959" s="4">
        <v>384</v>
      </c>
      <c r="B1959" s="19" t="s">
        <v>3521</v>
      </c>
      <c r="C1959" s="104">
        <v>7</v>
      </c>
      <c r="D1959" s="20" t="s">
        <v>596</v>
      </c>
      <c r="E1959" s="100">
        <v>42719</v>
      </c>
      <c r="F1959" s="100">
        <v>44127</v>
      </c>
      <c r="G1959" s="105">
        <v>3.9</v>
      </c>
      <c r="H1959" s="20" t="s">
        <v>755</v>
      </c>
      <c r="I1959" s="20" t="s">
        <v>756</v>
      </c>
      <c r="J1959" s="13">
        <v>3192</v>
      </c>
      <c r="K1959" t="s">
        <v>79</v>
      </c>
      <c r="L1959" t="s">
        <v>78</v>
      </c>
      <c r="M1959" s="20" t="str">
        <f t="shared" si="274"/>
        <v>S</v>
      </c>
      <c r="N1959" s="3">
        <v>7.8</v>
      </c>
      <c r="O1959" s="23">
        <f t="shared" si="275"/>
        <v>7.8</v>
      </c>
      <c r="P1959" s="3">
        <v>31.2</v>
      </c>
      <c r="Q1959" s="3">
        <f>VLOOKUP(J1959,Aux_H_adj!$X$2:$Y$922,2,FALSE)</f>
        <v>8.4</v>
      </c>
      <c r="R1959" s="3">
        <f>VLOOKUP(J1959,Aux_H_adj!$X$2:$Z$922,3,FALSE)</f>
        <v>31.2</v>
      </c>
      <c r="S1959" s="3">
        <f t="shared" si="272"/>
        <v>9.9312684489342686</v>
      </c>
      <c r="T1959" s="3">
        <v>58</v>
      </c>
      <c r="U1959" s="23">
        <f t="shared" si="276"/>
        <v>38.04</v>
      </c>
      <c r="V1959" s="3">
        <f t="shared" si="273"/>
        <v>12.108508070431398</v>
      </c>
      <c r="W1959" s="27">
        <f t="shared" si="277"/>
        <v>7.7000000000000002E-3</v>
      </c>
      <c r="X1959" s="27">
        <f t="shared" si="278"/>
        <v>1.15E-2</v>
      </c>
      <c r="Y1959" s="3">
        <f>VLOOKUP(K1959,SSP!$B$2:$D$113,3,FALSE)</f>
        <v>0.31000000000000155</v>
      </c>
      <c r="Z1959" s="3">
        <f>EXP(Ferez!$B$8+Ferez!$B$9*LN(X1959)+Ferez!$B$10*LN(O1959)+Ferez!$B$11*LN(Y1959))</f>
        <v>13.420864187936091</v>
      </c>
      <c r="AA1959" s="3">
        <f>EXP(Ferez!$C$8+Ferez!$C$9*LN(Z1959))</f>
        <v>5.1479856653949749</v>
      </c>
      <c r="AB1959" s="3">
        <f>Ferez!$D$8+Ferez!$D$9*Z1959+Ferez!$D$10*AA1959</f>
        <v>1.5905911796876637</v>
      </c>
      <c r="AC1959" s="3">
        <f t="shared" si="279"/>
        <v>20.15944103301873</v>
      </c>
      <c r="AD1959" s="3">
        <f>AC1959*Ferez!$D$19</f>
        <v>10.079720516509365</v>
      </c>
      <c r="AE1959" s="3">
        <f>(AD1959/1000)*(10000/Ferez!$D$21)</f>
        <v>0.25199301291273413</v>
      </c>
      <c r="AF1959" s="3">
        <f t="shared" si="280"/>
        <v>15.011455367623755</v>
      </c>
      <c r="AG1959" s="3">
        <f>AF1959*Ferez!$D$19</f>
        <v>7.5057276838118776</v>
      </c>
      <c r="AH1959" s="3">
        <f>(AG1959/1000)*(10000/Ferez!$D$21)</f>
        <v>0.18764319209529695</v>
      </c>
      <c r="AI1959" s="3">
        <f>AE1959*Ferez!$D$20</f>
        <v>0.92397438068002513</v>
      </c>
    </row>
    <row r="1960" spans="1:35" x14ac:dyDescent="0.25">
      <c r="A1960" s="4">
        <v>385</v>
      </c>
      <c r="B1960" s="19" t="s">
        <v>3521</v>
      </c>
      <c r="C1960" s="104">
        <v>7</v>
      </c>
      <c r="D1960" s="20" t="s">
        <v>596</v>
      </c>
      <c r="E1960" s="100">
        <v>42719</v>
      </c>
      <c r="F1960" s="100">
        <v>44127</v>
      </c>
      <c r="G1960" s="105">
        <v>3.9</v>
      </c>
      <c r="H1960" s="20" t="s">
        <v>755</v>
      </c>
      <c r="I1960" s="20" t="s">
        <v>757</v>
      </c>
      <c r="J1960" s="13">
        <v>3192</v>
      </c>
      <c r="K1960" t="s">
        <v>79</v>
      </c>
      <c r="L1960" t="s">
        <v>78</v>
      </c>
      <c r="M1960" s="20" t="str">
        <f t="shared" si="274"/>
        <v>S</v>
      </c>
      <c r="N1960" s="3">
        <v>7.8</v>
      </c>
      <c r="O1960" s="23">
        <f t="shared" si="275"/>
        <v>4.1399999999999997</v>
      </c>
      <c r="P1960" s="3">
        <v>12.5</v>
      </c>
      <c r="Q1960" s="3">
        <f>VLOOKUP(J1960,Aux_H_adj!$X$2:$Y$922,2,FALSE)</f>
        <v>8.4</v>
      </c>
      <c r="R1960" s="3">
        <f>VLOOKUP(J1960,Aux_H_adj!$X$2:$Z$922,3,FALSE)</f>
        <v>31.2</v>
      </c>
      <c r="S1960" s="3">
        <f t="shared" si="272"/>
        <v>3.9788735772973833</v>
      </c>
      <c r="T1960" s="3">
        <v>58</v>
      </c>
      <c r="U1960" s="23">
        <f t="shared" si="276"/>
        <v>15.24</v>
      </c>
      <c r="V1960" s="3">
        <f t="shared" si="273"/>
        <v>4.8510426654409704</v>
      </c>
      <c r="W1960" s="27">
        <f t="shared" si="277"/>
        <v>1.1999999999999999E-3</v>
      </c>
      <c r="X1960" s="27">
        <f t="shared" si="278"/>
        <v>1.8E-3</v>
      </c>
      <c r="Y1960" s="3">
        <f>VLOOKUP(K1960,SSP!$B$2:$D$113,3,FALSE)</f>
        <v>0.31000000000000155</v>
      </c>
      <c r="Z1960" s="3">
        <f>EXP(Ferez!$B$8+Ferez!$B$9*LN(X1960)+Ferez!$B$10*LN(O1960)+Ferez!$B$11*LN(Y1960))</f>
        <v>1.2653392669272172</v>
      </c>
      <c r="AA1960" s="3">
        <f>EXP(Ferez!$C$8+Ferez!$C$9*LN(Z1960))</f>
        <v>0.89267333491607126</v>
      </c>
      <c r="AB1960" s="3">
        <f>Ferez!$D$8+Ferez!$D$9*Z1960+Ferez!$D$10*AA1960</f>
        <v>0.46223308828825327</v>
      </c>
      <c r="AC1960" s="3">
        <f t="shared" si="279"/>
        <v>2.6202456901315418</v>
      </c>
      <c r="AD1960" s="3">
        <f>AC1960*Ferez!$D$19</f>
        <v>1.3101228450657709</v>
      </c>
      <c r="AE1960" s="3">
        <f>(AD1960/1000)*(10000/Ferez!$D$21)</f>
        <v>3.2753071126644273E-2</v>
      </c>
      <c r="AF1960" s="3">
        <f t="shared" si="280"/>
        <v>1.7275723552154705</v>
      </c>
      <c r="AG1960" s="3">
        <f>AF1960*Ferez!$D$19</f>
        <v>0.86378617760773524</v>
      </c>
      <c r="AH1960" s="3">
        <f>(AG1960/1000)*(10000/Ferez!$D$21)</f>
        <v>2.159465444019338E-2</v>
      </c>
      <c r="AI1960" s="3">
        <f>AE1960*Ferez!$D$20</f>
        <v>0.12009459413102899</v>
      </c>
    </row>
    <row r="1961" spans="1:35" x14ac:dyDescent="0.25">
      <c r="A1961" s="4">
        <v>386</v>
      </c>
      <c r="B1961" s="19" t="s">
        <v>3521</v>
      </c>
      <c r="C1961" s="104">
        <v>7</v>
      </c>
      <c r="D1961" s="20" t="s">
        <v>596</v>
      </c>
      <c r="E1961" s="100">
        <v>42719</v>
      </c>
      <c r="F1961" s="100">
        <v>44127</v>
      </c>
      <c r="G1961" s="105">
        <v>3.9</v>
      </c>
      <c r="H1961" s="20" t="s">
        <v>755</v>
      </c>
      <c r="I1961" s="20" t="s">
        <v>758</v>
      </c>
      <c r="J1961" s="13">
        <v>3192</v>
      </c>
      <c r="K1961" t="s">
        <v>79</v>
      </c>
      <c r="L1961" t="s">
        <v>78</v>
      </c>
      <c r="M1961" s="20" t="str">
        <f t="shared" si="274"/>
        <v>S</v>
      </c>
      <c r="N1961" s="3">
        <v>7.8</v>
      </c>
      <c r="O1961" s="23">
        <f t="shared" si="275"/>
        <v>2.9</v>
      </c>
      <c r="P1961" s="3">
        <v>8.4</v>
      </c>
      <c r="Q1961" s="3">
        <f>VLOOKUP(J1961,Aux_H_adj!$X$2:$Y$922,2,FALSE)</f>
        <v>8.4</v>
      </c>
      <c r="R1961" s="3">
        <f>VLOOKUP(J1961,Aux_H_adj!$X$2:$Z$922,3,FALSE)</f>
        <v>31.2</v>
      </c>
      <c r="S1961" s="3">
        <f t="shared" si="272"/>
        <v>2.6738030439438418</v>
      </c>
      <c r="T1961" s="3">
        <v>58</v>
      </c>
      <c r="U1961" s="23">
        <f t="shared" si="276"/>
        <v>10.24</v>
      </c>
      <c r="V1961" s="3">
        <f t="shared" si="273"/>
        <v>3.2594932345220169</v>
      </c>
      <c r="W1961" s="27">
        <f t="shared" si="277"/>
        <v>5.9999999999999995E-4</v>
      </c>
      <c r="X1961" s="27">
        <f t="shared" si="278"/>
        <v>8.0000000000000004E-4</v>
      </c>
      <c r="Y1961" s="3">
        <f>VLOOKUP(K1961,SSP!$B$2:$D$113,3,FALSE)</f>
        <v>0.31000000000000155</v>
      </c>
      <c r="Z1961" s="3">
        <f>EXP(Ferez!$B$8+Ferez!$B$9*LN(X1961)+Ferez!$B$10*LN(O1961)+Ferez!$B$11*LN(Y1961))</f>
        <v>0.41760926183907299</v>
      </c>
      <c r="AA1961" s="3">
        <f>EXP(Ferez!$C$8+Ferez!$C$9*LN(Z1961))</f>
        <v>0.39217585536538591</v>
      </c>
      <c r="AB1961" s="3">
        <f>Ferez!$D$8+Ferez!$D$9*Z1961+Ferez!$D$10*AA1961</f>
        <v>0.4011067130492208</v>
      </c>
      <c r="AC1961" s="3">
        <f t="shared" si="279"/>
        <v>1.2108918302536797</v>
      </c>
      <c r="AD1961" s="3">
        <f>AC1961*Ferez!$D$19</f>
        <v>0.60544591512683987</v>
      </c>
      <c r="AE1961" s="3">
        <f>(AD1961/1000)*(10000/Ferez!$D$21)</f>
        <v>1.5136147878170997E-2</v>
      </c>
      <c r="AF1961" s="3">
        <f t="shared" si="280"/>
        <v>0.81871597488829373</v>
      </c>
      <c r="AG1961" s="3">
        <f>AF1961*Ferez!$D$19</f>
        <v>0.40935798744414686</v>
      </c>
      <c r="AH1961" s="3">
        <f>(AG1961/1000)*(10000/Ferez!$D$21)</f>
        <v>1.0233949686103671E-2</v>
      </c>
      <c r="AI1961" s="3">
        <f>AE1961*Ferez!$D$20</f>
        <v>5.5499208886626988E-2</v>
      </c>
    </row>
    <row r="1962" spans="1:35" x14ac:dyDescent="0.25">
      <c r="A1962" s="4">
        <v>387</v>
      </c>
      <c r="B1962" s="19" t="s">
        <v>3521</v>
      </c>
      <c r="C1962" s="104">
        <v>7</v>
      </c>
      <c r="D1962" s="20" t="s">
        <v>596</v>
      </c>
      <c r="E1962" s="100">
        <v>42719</v>
      </c>
      <c r="F1962" s="100">
        <v>44127</v>
      </c>
      <c r="G1962" s="105">
        <v>3.9</v>
      </c>
      <c r="H1962" s="20" t="s">
        <v>755</v>
      </c>
      <c r="I1962" s="20" t="s">
        <v>759</v>
      </c>
      <c r="J1962" s="13">
        <v>3192</v>
      </c>
      <c r="K1962" t="s">
        <v>79</v>
      </c>
      <c r="L1962" t="s">
        <v>78</v>
      </c>
      <c r="M1962" s="20" t="str">
        <f t="shared" si="274"/>
        <v>S</v>
      </c>
      <c r="N1962" s="3">
        <v>7.8</v>
      </c>
      <c r="O1962" s="23">
        <f t="shared" si="275"/>
        <v>4.9400000000000004</v>
      </c>
      <c r="P1962" s="3">
        <v>16.2</v>
      </c>
      <c r="Q1962" s="3">
        <f>VLOOKUP(J1962,Aux_H_adj!$X$2:$Y$922,2,FALSE)</f>
        <v>8.4</v>
      </c>
      <c r="R1962" s="3">
        <f>VLOOKUP(J1962,Aux_H_adj!$X$2:$Z$922,3,FALSE)</f>
        <v>31.2</v>
      </c>
      <c r="S1962" s="3">
        <f t="shared" si="272"/>
        <v>5.156620156177409</v>
      </c>
      <c r="T1962" s="3">
        <v>58</v>
      </c>
      <c r="U1962" s="23">
        <f t="shared" si="276"/>
        <v>19.75</v>
      </c>
      <c r="V1962" s="3">
        <f t="shared" si="273"/>
        <v>6.2866202521298664</v>
      </c>
      <c r="W1962" s="27">
        <f t="shared" si="277"/>
        <v>2.0999999999999999E-3</v>
      </c>
      <c r="X1962" s="27">
        <f t="shared" si="278"/>
        <v>3.0999999999999999E-3</v>
      </c>
      <c r="Y1962" s="3">
        <f>VLOOKUP(K1962,SSP!$B$2:$D$113,3,FALSE)</f>
        <v>0.31000000000000155</v>
      </c>
      <c r="Z1962" s="3">
        <f>EXP(Ferez!$B$8+Ferez!$B$9*LN(X1962)+Ferez!$B$10*LN(O1962)+Ferez!$B$11*LN(Y1962))</f>
        <v>2.5064984200437137</v>
      </c>
      <c r="AA1962" s="3">
        <f>EXP(Ferez!$C$8+Ferez!$C$9*LN(Z1962))</f>
        <v>1.4823614419779139</v>
      </c>
      <c r="AB1962" s="3">
        <f>Ferez!$D$8+Ferez!$D$9*Z1962+Ferez!$D$10*AA1962</f>
        <v>0.56406516712224142</v>
      </c>
      <c r="AC1962" s="3">
        <f t="shared" si="279"/>
        <v>4.5529250291438688</v>
      </c>
      <c r="AD1962" s="3">
        <f>AC1962*Ferez!$D$19</f>
        <v>2.2764625145719344</v>
      </c>
      <c r="AE1962" s="3">
        <f>(AD1962/1000)*(10000/Ferez!$D$21)</f>
        <v>5.6911562864298361E-2</v>
      </c>
      <c r="AF1962" s="3">
        <f t="shared" si="280"/>
        <v>3.0705635871659549</v>
      </c>
      <c r="AG1962" s="3">
        <f>AF1962*Ferez!$D$19</f>
        <v>1.5352817935829774</v>
      </c>
      <c r="AH1962" s="3">
        <f>(AG1962/1000)*(10000/Ferez!$D$21)</f>
        <v>3.8382044839574435E-2</v>
      </c>
      <c r="AI1962" s="3">
        <f>AE1962*Ferez!$D$20</f>
        <v>0.20867573050242733</v>
      </c>
    </row>
    <row r="1963" spans="1:35" x14ac:dyDescent="0.25">
      <c r="A1963" s="4">
        <v>388</v>
      </c>
      <c r="B1963" s="19" t="s">
        <v>3521</v>
      </c>
      <c r="C1963" s="104">
        <v>7</v>
      </c>
      <c r="D1963" s="20" t="s">
        <v>596</v>
      </c>
      <c r="E1963" s="100">
        <v>42719</v>
      </c>
      <c r="F1963" s="100">
        <v>44127</v>
      </c>
      <c r="G1963" s="105">
        <v>3.9</v>
      </c>
      <c r="H1963" s="20" t="s">
        <v>755</v>
      </c>
      <c r="I1963" s="20" t="s">
        <v>760</v>
      </c>
      <c r="J1963" s="13">
        <v>3192</v>
      </c>
      <c r="K1963" t="s">
        <v>79</v>
      </c>
      <c r="L1963" t="s">
        <v>78</v>
      </c>
      <c r="M1963" s="20" t="str">
        <f t="shared" si="274"/>
        <v>S</v>
      </c>
      <c r="N1963" s="3">
        <v>7.8</v>
      </c>
      <c r="O1963" s="23">
        <f t="shared" si="275"/>
        <v>6.11</v>
      </c>
      <c r="P1963" s="3">
        <v>23.6</v>
      </c>
      <c r="Q1963" s="3">
        <f>VLOOKUP(J1963,Aux_H_adj!$X$2:$Y$922,2,FALSE)</f>
        <v>8.4</v>
      </c>
      <c r="R1963" s="3">
        <f>VLOOKUP(J1963,Aux_H_adj!$X$2:$Z$922,3,FALSE)</f>
        <v>31.2</v>
      </c>
      <c r="S1963" s="3">
        <f t="shared" si="272"/>
        <v>7.5121133139374603</v>
      </c>
      <c r="T1963" s="3">
        <v>58</v>
      </c>
      <c r="U1963" s="23">
        <f t="shared" si="276"/>
        <v>28.77</v>
      </c>
      <c r="V1963" s="3">
        <f t="shared" si="273"/>
        <v>9.1577754255076584</v>
      </c>
      <c r="W1963" s="27">
        <f t="shared" si="277"/>
        <v>4.4000000000000003E-3</v>
      </c>
      <c r="X1963" s="27">
        <f t="shared" si="278"/>
        <v>6.6E-3</v>
      </c>
      <c r="Y1963" s="3">
        <f>VLOOKUP(K1963,SSP!$B$2:$D$113,3,FALSE)</f>
        <v>0.31000000000000155</v>
      </c>
      <c r="Z1963" s="3">
        <f>EXP(Ferez!$B$8+Ferez!$B$9*LN(X1963)+Ferez!$B$10*LN(O1963)+Ferez!$B$11*LN(Y1963))</f>
        <v>6.2796777151895604</v>
      </c>
      <c r="AA1963" s="3">
        <f>EXP(Ferez!$C$8+Ferez!$C$9*LN(Z1963))</f>
        <v>2.9302429160824994</v>
      </c>
      <c r="AB1963" s="3">
        <f>Ferez!$D$8+Ferez!$D$9*Z1963+Ferez!$D$10*AA1963</f>
        <v>0.90336761152083467</v>
      </c>
      <c r="AC1963" s="3">
        <f t="shared" si="279"/>
        <v>10.113288242792894</v>
      </c>
      <c r="AD1963" s="3">
        <f>AC1963*Ferez!$D$19</f>
        <v>5.056644121396447</v>
      </c>
      <c r="AE1963" s="3">
        <f>(AD1963/1000)*(10000/Ferez!$D$21)</f>
        <v>0.12641610303491116</v>
      </c>
      <c r="AF1963" s="3">
        <f t="shared" si="280"/>
        <v>7.1830453267103955</v>
      </c>
      <c r="AG1963" s="3">
        <f>AF1963*Ferez!$D$19</f>
        <v>3.5915226633551978</v>
      </c>
      <c r="AH1963" s="3">
        <f>(AG1963/1000)*(10000/Ferez!$D$21)</f>
        <v>8.9788066583879944E-2</v>
      </c>
      <c r="AI1963" s="3">
        <f>AE1963*Ferez!$D$20</f>
        <v>0.46352571112800756</v>
      </c>
    </row>
    <row r="1964" spans="1:35" x14ac:dyDescent="0.25">
      <c r="A1964" s="4">
        <v>389</v>
      </c>
      <c r="B1964" s="19" t="s">
        <v>3521</v>
      </c>
      <c r="C1964" s="104">
        <v>7</v>
      </c>
      <c r="D1964" s="20" t="s">
        <v>596</v>
      </c>
      <c r="E1964" s="100">
        <v>42719</v>
      </c>
      <c r="F1964" s="100">
        <v>44127</v>
      </c>
      <c r="G1964" s="105">
        <v>3.9</v>
      </c>
      <c r="H1964" s="20" t="s">
        <v>755</v>
      </c>
      <c r="I1964" s="20" t="s">
        <v>761</v>
      </c>
      <c r="J1964" s="13">
        <v>3192</v>
      </c>
      <c r="K1964" t="s">
        <v>79</v>
      </c>
      <c r="L1964" t="s">
        <v>78</v>
      </c>
      <c r="M1964" s="20" t="str">
        <f t="shared" si="274"/>
        <v>S</v>
      </c>
      <c r="N1964" s="3">
        <v>7.8</v>
      </c>
      <c r="O1964" s="23">
        <f t="shared" si="275"/>
        <v>5.29</v>
      </c>
      <c r="P1964" s="3">
        <v>18.100000000000001</v>
      </c>
      <c r="Q1964" s="3">
        <f>VLOOKUP(J1964,Aux_H_adj!$X$2:$Y$922,2,FALSE)</f>
        <v>8.4</v>
      </c>
      <c r="R1964" s="3">
        <f>VLOOKUP(J1964,Aux_H_adj!$X$2:$Z$922,3,FALSE)</f>
        <v>31.2</v>
      </c>
      <c r="S1964" s="3">
        <f t="shared" si="272"/>
        <v>5.7614089399266115</v>
      </c>
      <c r="T1964" s="3">
        <v>58</v>
      </c>
      <c r="U1964" s="23">
        <f t="shared" si="276"/>
        <v>22.07</v>
      </c>
      <c r="V1964" s="3">
        <f t="shared" si="273"/>
        <v>7.0250991880762603</v>
      </c>
      <c r="W1964" s="27">
        <f t="shared" si="277"/>
        <v>2.5999999999999999E-3</v>
      </c>
      <c r="X1964" s="27">
        <f t="shared" si="278"/>
        <v>3.8999999999999998E-3</v>
      </c>
      <c r="Y1964" s="3">
        <f>VLOOKUP(K1964,SSP!$B$2:$D$113,3,FALSE)</f>
        <v>0.31000000000000155</v>
      </c>
      <c r="Z1964" s="3">
        <f>EXP(Ferez!$B$8+Ferez!$B$9*LN(X1964)+Ferez!$B$10*LN(O1964)+Ferez!$B$11*LN(Y1964))</f>
        <v>3.3255538249531704</v>
      </c>
      <c r="AA1964" s="3">
        <f>EXP(Ferez!$C$8+Ferez!$C$9*LN(Z1964))</f>
        <v>1.8283757953342588</v>
      </c>
      <c r="AB1964" s="3">
        <f>Ferez!$D$8+Ferez!$D$9*Z1964+Ferez!$D$10*AA1964</f>
        <v>0.63498381493376965</v>
      </c>
      <c r="AC1964" s="3">
        <f t="shared" si="279"/>
        <v>5.7889134352211986</v>
      </c>
      <c r="AD1964" s="3">
        <f>AC1964*Ferez!$D$19</f>
        <v>2.8944567176105993</v>
      </c>
      <c r="AE1964" s="3">
        <f>(AD1964/1000)*(10000/Ferez!$D$21)</f>
        <v>7.2361417940264974E-2</v>
      </c>
      <c r="AF1964" s="3">
        <f t="shared" si="280"/>
        <v>3.9605376398869403</v>
      </c>
      <c r="AG1964" s="3">
        <f>AF1964*Ferez!$D$19</f>
        <v>1.9802688199434701</v>
      </c>
      <c r="AH1964" s="3">
        <f>(AG1964/1000)*(10000/Ferez!$D$21)</f>
        <v>4.9506720498586752E-2</v>
      </c>
      <c r="AI1964" s="3">
        <f>AE1964*Ferez!$D$20</f>
        <v>0.26532519911430491</v>
      </c>
    </row>
    <row r="1965" spans="1:35" x14ac:dyDescent="0.25">
      <c r="A1965" s="4">
        <v>390</v>
      </c>
      <c r="B1965" s="19" t="s">
        <v>3521</v>
      </c>
      <c r="C1965" s="104">
        <v>7</v>
      </c>
      <c r="D1965" s="20" t="s">
        <v>596</v>
      </c>
      <c r="E1965" s="100">
        <v>42719</v>
      </c>
      <c r="F1965" s="100">
        <v>44127</v>
      </c>
      <c r="G1965" s="105">
        <v>3.9</v>
      </c>
      <c r="H1965" s="20" t="s">
        <v>755</v>
      </c>
      <c r="I1965" s="20" t="s">
        <v>762</v>
      </c>
      <c r="J1965" s="13">
        <v>3192</v>
      </c>
      <c r="K1965" t="s">
        <v>79</v>
      </c>
      <c r="L1965" t="s">
        <v>78</v>
      </c>
      <c r="M1965" s="20" t="str">
        <f t="shared" si="274"/>
        <v>S</v>
      </c>
      <c r="N1965" s="3">
        <v>7.8</v>
      </c>
      <c r="O1965" s="23">
        <f t="shared" si="275"/>
        <v>6.42</v>
      </c>
      <c r="P1965" s="3">
        <v>26</v>
      </c>
      <c r="Q1965" s="3">
        <f>VLOOKUP(J1965,Aux_H_adj!$X$2:$Y$922,2,FALSE)</f>
        <v>8.4</v>
      </c>
      <c r="R1965" s="3">
        <f>VLOOKUP(J1965,Aux_H_adj!$X$2:$Z$922,3,FALSE)</f>
        <v>31.2</v>
      </c>
      <c r="S1965" s="3">
        <f t="shared" si="272"/>
        <v>8.2760570407785572</v>
      </c>
      <c r="T1965" s="3">
        <v>58</v>
      </c>
      <c r="U1965" s="23">
        <f t="shared" si="276"/>
        <v>31.7</v>
      </c>
      <c r="V1965" s="3">
        <f t="shared" si="273"/>
        <v>10.090423392026164</v>
      </c>
      <c r="W1965" s="27">
        <f t="shared" si="277"/>
        <v>5.4000000000000003E-3</v>
      </c>
      <c r="X1965" s="27">
        <f t="shared" si="278"/>
        <v>8.0000000000000002E-3</v>
      </c>
      <c r="Y1965" s="3">
        <f>VLOOKUP(K1965,SSP!$B$2:$D$113,3,FALSE)</f>
        <v>0.31000000000000155</v>
      </c>
      <c r="Z1965" s="3">
        <f>EXP(Ferez!$B$8+Ferez!$B$9*LN(X1965)+Ferez!$B$10*LN(O1965)+Ferez!$B$11*LN(Y1965))</f>
        <v>7.8985800213034585</v>
      </c>
      <c r="AA1965" s="3">
        <f>EXP(Ferez!$C$8+Ferez!$C$9*LN(Z1965))</f>
        <v>3.4738614495036315</v>
      </c>
      <c r="AB1965" s="3">
        <f>Ferez!$D$8+Ferez!$D$9*Z1965+Ferez!$D$10*AA1965</f>
        <v>1.0556379942443352</v>
      </c>
      <c r="AC1965" s="3">
        <f t="shared" si="279"/>
        <v>12.428079465051425</v>
      </c>
      <c r="AD1965" s="3">
        <f>AC1965*Ferez!$D$19</f>
        <v>6.2140397325257126</v>
      </c>
      <c r="AE1965" s="3">
        <f>(AD1965/1000)*(10000/Ferez!$D$21)</f>
        <v>0.15535099331314284</v>
      </c>
      <c r="AF1965" s="3">
        <f t="shared" si="280"/>
        <v>8.9542180155477933</v>
      </c>
      <c r="AG1965" s="3">
        <f>AF1965*Ferez!$D$19</f>
        <v>4.4771090077738966</v>
      </c>
      <c r="AH1965" s="3">
        <f>(AG1965/1000)*(10000/Ferez!$D$21)</f>
        <v>0.11192772519434742</v>
      </c>
      <c r="AI1965" s="3">
        <f>AE1965*Ferez!$D$20</f>
        <v>0.56962030881485703</v>
      </c>
    </row>
    <row r="1966" spans="1:35" x14ac:dyDescent="0.25">
      <c r="A1966" s="4">
        <v>391</v>
      </c>
      <c r="B1966" s="19" t="s">
        <v>3521</v>
      </c>
      <c r="C1966" s="104">
        <v>7</v>
      </c>
      <c r="D1966" s="20" t="s">
        <v>596</v>
      </c>
      <c r="E1966" s="100">
        <v>42719</v>
      </c>
      <c r="F1966" s="100">
        <v>44127</v>
      </c>
      <c r="G1966" s="105">
        <v>3.9</v>
      </c>
      <c r="H1966" s="20" t="s">
        <v>763</v>
      </c>
      <c r="I1966" s="20" t="s">
        <v>764</v>
      </c>
      <c r="J1966" s="13">
        <v>3193</v>
      </c>
      <c r="K1966" t="s">
        <v>197</v>
      </c>
      <c r="L1966" t="s">
        <v>67</v>
      </c>
      <c r="M1966" s="20" t="str">
        <f t="shared" si="274"/>
        <v>N</v>
      </c>
      <c r="N1966" s="3">
        <v>8.1999999999999993</v>
      </c>
      <c r="O1966" s="23">
        <f t="shared" si="275"/>
        <v>8.1999999999999993</v>
      </c>
      <c r="P1966" s="3">
        <v>29.5</v>
      </c>
      <c r="Q1966" s="3">
        <f>VLOOKUP(J1966,Aux_H_adj!$X$2:$Y$922,2,FALSE)</f>
        <v>29.5</v>
      </c>
      <c r="R1966" s="3">
        <f>VLOOKUP(J1966,Aux_H_adj!$X$2:$Z$922,3,FALSE)</f>
        <v>29.5</v>
      </c>
      <c r="S1966" s="3">
        <f t="shared" si="272"/>
        <v>9.3901416424218258</v>
      </c>
      <c r="T1966" s="3">
        <v>39</v>
      </c>
      <c r="U1966" s="23">
        <f t="shared" si="276"/>
        <v>39</v>
      </c>
      <c r="V1966" s="3">
        <f t="shared" si="273"/>
        <v>12.414085561167836</v>
      </c>
      <c r="W1966" s="27">
        <f t="shared" si="277"/>
        <v>6.8999999999999999E-3</v>
      </c>
      <c r="X1966" s="27">
        <f t="shared" si="278"/>
        <v>1.21E-2</v>
      </c>
      <c r="Y1966" s="3">
        <f>VLOOKUP(K1966,SSP!$B$2:$D$113,3,FALSE)</f>
        <v>0.41000000000000009</v>
      </c>
      <c r="Z1966" s="3">
        <f>EXP(Ferez!$B$8+Ferez!$B$9*LN(X1966)+Ferez!$B$10*LN(O1966)+Ferez!$B$11*LN(Y1966))</f>
        <v>19.663156157808853</v>
      </c>
      <c r="AA1966" s="3">
        <f>EXP(Ferez!$C$8+Ferez!$C$9*LN(Z1966))</f>
        <v>6.8345500903708443</v>
      </c>
      <c r="AB1966" s="3">
        <f>Ferez!$D$8+Ferez!$D$9*Z1966+Ferez!$D$10*AA1966</f>
        <v>2.2130399301802925</v>
      </c>
      <c r="AC1966" s="3">
        <f t="shared" si="279"/>
        <v>28.71074617835999</v>
      </c>
      <c r="AD1966" s="3">
        <f>AC1966*Ferez!$D$19</f>
        <v>14.355373089179995</v>
      </c>
      <c r="AE1966" s="3">
        <f>(AD1966/1000)*(10000/Ferez!$D$21)</f>
        <v>0.35888432722949987</v>
      </c>
      <c r="AF1966" s="3">
        <f t="shared" si="280"/>
        <v>21.876196087989147</v>
      </c>
      <c r="AG1966" s="3">
        <f>AF1966*Ferez!$D$19</f>
        <v>10.938098043994573</v>
      </c>
      <c r="AH1966" s="3">
        <f>(AG1966/1000)*(10000/Ferez!$D$21)</f>
        <v>0.27345245109986432</v>
      </c>
      <c r="AI1966" s="3">
        <f>AE1966*Ferez!$D$20</f>
        <v>1.3159091998414996</v>
      </c>
    </row>
    <row r="1967" spans="1:35" x14ac:dyDescent="0.25">
      <c r="A1967" s="4">
        <v>392</v>
      </c>
      <c r="B1967" s="19" t="s">
        <v>3521</v>
      </c>
      <c r="C1967" s="104">
        <v>7</v>
      </c>
      <c r="D1967" s="20" t="s">
        <v>596</v>
      </c>
      <c r="E1967" s="100">
        <v>42719</v>
      </c>
      <c r="F1967" s="100">
        <v>44127</v>
      </c>
      <c r="G1967" s="105">
        <v>3.9</v>
      </c>
      <c r="H1967" s="20" t="s">
        <v>765</v>
      </c>
      <c r="I1967" s="20" t="s">
        <v>766</v>
      </c>
      <c r="J1967" s="13">
        <v>3194</v>
      </c>
      <c r="K1967" t="s">
        <v>79</v>
      </c>
      <c r="L1967" t="s">
        <v>78</v>
      </c>
      <c r="M1967" s="20" t="str">
        <f t="shared" si="274"/>
        <v>S</v>
      </c>
      <c r="N1967" s="3">
        <v>3.1</v>
      </c>
      <c r="O1967" s="23">
        <f t="shared" si="275"/>
        <v>3.1</v>
      </c>
      <c r="P1967" s="3">
        <v>9.6999999999999993</v>
      </c>
      <c r="Q1967" s="3">
        <f>VLOOKUP(J1967,Aux_H_adj!$X$2:$Y$922,2,FALSE)</f>
        <v>9.6999999999999993</v>
      </c>
      <c r="R1967" s="3">
        <f>VLOOKUP(J1967,Aux_H_adj!$X$2:$Z$922,3,FALSE)</f>
        <v>9.6999999999999993</v>
      </c>
      <c r="S1967" s="3">
        <f t="shared" si="272"/>
        <v>3.0876058959827692</v>
      </c>
      <c r="T1967" s="3">
        <v>26.3</v>
      </c>
      <c r="U1967" s="23">
        <f t="shared" si="276"/>
        <v>11.83</v>
      </c>
      <c r="V1967" s="3">
        <f t="shared" si="273"/>
        <v>3.7656059535542439</v>
      </c>
      <c r="W1967" s="27">
        <f t="shared" si="277"/>
        <v>6.9999999999999999E-4</v>
      </c>
      <c r="X1967" s="27">
        <f t="shared" si="278"/>
        <v>1.1000000000000001E-3</v>
      </c>
      <c r="Y1967" s="3">
        <f>VLOOKUP(K1967,SSP!$B$2:$D$113,3,FALSE)</f>
        <v>0.31000000000000155</v>
      </c>
      <c r="Z1967" s="3">
        <f>EXP(Ferez!$B$8+Ferez!$B$9*LN(X1967)+Ferez!$B$10*LN(O1967)+Ferez!$B$11*LN(Y1967))</f>
        <v>0.60159691196062537</v>
      </c>
      <c r="AA1967" s="3">
        <f>EXP(Ferez!$C$8+Ferez!$C$9*LN(Z1967))</f>
        <v>0.51417318040892068</v>
      </c>
      <c r="AB1967" s="3">
        <f>Ferez!$D$8+Ferez!$D$9*Z1967+Ferez!$D$10*AA1967</f>
        <v>0.41322042452541941</v>
      </c>
      <c r="AC1967" s="3">
        <f t="shared" si="279"/>
        <v>1.5289905168949656</v>
      </c>
      <c r="AD1967" s="3">
        <f>AC1967*Ferez!$D$19</f>
        <v>0.76449525844748278</v>
      </c>
      <c r="AE1967" s="3">
        <f>(AD1967/1000)*(10000/Ferez!$D$21)</f>
        <v>1.9112381461187072E-2</v>
      </c>
      <c r="AF1967" s="3">
        <f t="shared" si="280"/>
        <v>1.0148173364860447</v>
      </c>
      <c r="AG1967" s="3">
        <f>AF1967*Ferez!$D$19</f>
        <v>0.50740866824302233</v>
      </c>
      <c r="AH1967" s="3">
        <f>(AG1967/1000)*(10000/Ferez!$D$21)</f>
        <v>1.2685216706075558E-2</v>
      </c>
      <c r="AI1967" s="3">
        <f>AE1967*Ferez!$D$20</f>
        <v>7.0078732024352594E-2</v>
      </c>
    </row>
    <row r="1968" spans="1:35" x14ac:dyDescent="0.25">
      <c r="A1968" s="4">
        <v>393</v>
      </c>
      <c r="B1968" s="19" t="s">
        <v>3521</v>
      </c>
      <c r="C1968" s="104">
        <v>7</v>
      </c>
      <c r="D1968" s="20" t="s">
        <v>596</v>
      </c>
      <c r="E1968" s="100">
        <v>42719</v>
      </c>
      <c r="F1968" s="100">
        <v>44127</v>
      </c>
      <c r="G1968" s="105">
        <v>3.9</v>
      </c>
      <c r="H1968" s="20" t="s">
        <v>765</v>
      </c>
      <c r="I1968" s="20" t="s">
        <v>767</v>
      </c>
      <c r="J1968" s="13">
        <v>3194</v>
      </c>
      <c r="K1968" t="s">
        <v>79</v>
      </c>
      <c r="L1968" t="s">
        <v>78</v>
      </c>
      <c r="M1968" s="20" t="str">
        <f t="shared" si="274"/>
        <v>S</v>
      </c>
      <c r="N1968" s="3">
        <v>3.1</v>
      </c>
      <c r="O1968" s="23">
        <f t="shared" si="275"/>
        <v>3.1</v>
      </c>
      <c r="P1968" s="3">
        <v>9.6999999999999993</v>
      </c>
      <c r="Q1968" s="3">
        <f>VLOOKUP(J1968,Aux_H_adj!$X$2:$Y$922,2,FALSE)</f>
        <v>9.6999999999999993</v>
      </c>
      <c r="R1968" s="3">
        <f>VLOOKUP(J1968,Aux_H_adj!$X$2:$Z$922,3,FALSE)</f>
        <v>9.6999999999999993</v>
      </c>
      <c r="S1968" s="3">
        <f t="shared" si="272"/>
        <v>3.0876058959827692</v>
      </c>
      <c r="T1968" s="3">
        <v>26.3</v>
      </c>
      <c r="U1968" s="23">
        <f t="shared" si="276"/>
        <v>11.83</v>
      </c>
      <c r="V1968" s="3">
        <f t="shared" si="273"/>
        <v>3.7656059535542439</v>
      </c>
      <c r="W1968" s="27">
        <f t="shared" si="277"/>
        <v>6.9999999999999999E-4</v>
      </c>
      <c r="X1968" s="27">
        <f t="shared" si="278"/>
        <v>1.1000000000000001E-3</v>
      </c>
      <c r="Y1968" s="3">
        <f>VLOOKUP(K1968,SSP!$B$2:$D$113,3,FALSE)</f>
        <v>0.31000000000000155</v>
      </c>
      <c r="Z1968" s="3">
        <f>EXP(Ferez!$B$8+Ferez!$B$9*LN(X1968)+Ferez!$B$10*LN(O1968)+Ferez!$B$11*LN(Y1968))</f>
        <v>0.60159691196062537</v>
      </c>
      <c r="AA1968" s="3">
        <f>EXP(Ferez!$C$8+Ferez!$C$9*LN(Z1968))</f>
        <v>0.51417318040892068</v>
      </c>
      <c r="AB1968" s="3">
        <f>Ferez!$D$8+Ferez!$D$9*Z1968+Ferez!$D$10*AA1968</f>
        <v>0.41322042452541941</v>
      </c>
      <c r="AC1968" s="3">
        <f t="shared" si="279"/>
        <v>1.5289905168949656</v>
      </c>
      <c r="AD1968" s="3">
        <f>AC1968*Ferez!$D$19</f>
        <v>0.76449525844748278</v>
      </c>
      <c r="AE1968" s="3">
        <f>(AD1968/1000)*(10000/Ferez!$D$21)</f>
        <v>1.9112381461187072E-2</v>
      </c>
      <c r="AF1968" s="3">
        <f t="shared" si="280"/>
        <v>1.0148173364860447</v>
      </c>
      <c r="AG1968" s="3">
        <f>AF1968*Ferez!$D$19</f>
        <v>0.50740866824302233</v>
      </c>
      <c r="AH1968" s="3">
        <f>(AG1968/1000)*(10000/Ferez!$D$21)</f>
        <v>1.2685216706075558E-2</v>
      </c>
      <c r="AI1968" s="3">
        <f>AE1968*Ferez!$D$20</f>
        <v>7.0078732024352594E-2</v>
      </c>
    </row>
    <row r="1969" spans="1:35" x14ac:dyDescent="0.25">
      <c r="A1969" s="4">
        <v>394</v>
      </c>
      <c r="B1969" s="19" t="s">
        <v>3521</v>
      </c>
      <c r="C1969" s="104">
        <v>7</v>
      </c>
      <c r="D1969" s="20" t="s">
        <v>596</v>
      </c>
      <c r="E1969" s="100">
        <v>42719</v>
      </c>
      <c r="F1969" s="100">
        <v>44127</v>
      </c>
      <c r="G1969" s="105">
        <v>3.9</v>
      </c>
      <c r="H1969" s="20" t="s">
        <v>768</v>
      </c>
      <c r="I1969" s="20" t="s">
        <v>769</v>
      </c>
      <c r="J1969" s="13">
        <v>3195</v>
      </c>
      <c r="K1969" t="s">
        <v>199</v>
      </c>
      <c r="L1969" t="s">
        <v>198</v>
      </c>
      <c r="M1969" s="20" t="str">
        <f t="shared" si="274"/>
        <v>N</v>
      </c>
      <c r="N1969" s="3">
        <v>3.2</v>
      </c>
      <c r="O1969" s="23">
        <f t="shared" si="275"/>
        <v>3.2</v>
      </c>
      <c r="P1969" s="3">
        <v>10.8</v>
      </c>
      <c r="Q1969" s="3">
        <f>VLOOKUP(J1969,Aux_H_adj!$X$2:$Y$922,2,FALSE)</f>
        <v>10.8</v>
      </c>
      <c r="R1969" s="3">
        <f>VLOOKUP(J1969,Aux_H_adj!$X$2:$Z$922,3,FALSE)</f>
        <v>10.8</v>
      </c>
      <c r="S1969" s="3">
        <f t="shared" si="272"/>
        <v>3.4377467707849396</v>
      </c>
      <c r="T1969" s="3">
        <v>44.5</v>
      </c>
      <c r="U1969" s="23">
        <f t="shared" si="276"/>
        <v>44.5</v>
      </c>
      <c r="V1969" s="3">
        <f t="shared" si="273"/>
        <v>14.164789935178685</v>
      </c>
      <c r="W1969" s="27">
        <f t="shared" si="277"/>
        <v>8.9999999999999998E-4</v>
      </c>
      <c r="X1969" s="27">
        <f t="shared" si="278"/>
        <v>1.5800000000000002E-2</v>
      </c>
      <c r="Y1969" s="3">
        <f>VLOOKUP(K1969,SSP!$B$2:$D$113,3,FALSE)</f>
        <v>0.49</v>
      </c>
      <c r="Z1969" s="3">
        <f>EXP(Ferez!$B$8+Ferez!$B$9*LN(X1969)+Ferez!$B$10*LN(O1969)+Ferez!$B$11*LN(Y1969))</f>
        <v>12.28452990696859</v>
      </c>
      <c r="AA1969" s="3">
        <f>EXP(Ferez!$C$8+Ferez!$C$9*LN(Z1969))</f>
        <v>4.8209142021966969</v>
      </c>
      <c r="AB1969" s="3">
        <f>Ferez!$D$8+Ferez!$D$9*Z1969+Ferez!$D$10*AA1969</f>
        <v>1.4790108013428069</v>
      </c>
      <c r="AC1969" s="3">
        <f t="shared" si="279"/>
        <v>18.584454910508093</v>
      </c>
      <c r="AD1969" s="3">
        <f>AC1969*Ferez!$D$19</f>
        <v>9.2922274552540465</v>
      </c>
      <c r="AE1969" s="3">
        <f>(AD1969/1000)*(10000/Ferez!$D$21)</f>
        <v>0.23230568638135116</v>
      </c>
      <c r="AF1969" s="3">
        <f t="shared" si="280"/>
        <v>13.763540708311396</v>
      </c>
      <c r="AG1969" s="3">
        <f>AF1969*Ferez!$D$19</f>
        <v>6.881770354155698</v>
      </c>
      <c r="AH1969" s="3">
        <f>(AG1969/1000)*(10000/Ferez!$D$21)</f>
        <v>0.17204425885389246</v>
      </c>
      <c r="AI1969" s="3">
        <f>AE1969*Ferez!$D$20</f>
        <v>0.8517875167316209</v>
      </c>
    </row>
    <row r="1970" spans="1:35" x14ac:dyDescent="0.25">
      <c r="A1970" s="4">
        <v>395</v>
      </c>
      <c r="B1970" s="19" t="s">
        <v>3521</v>
      </c>
      <c r="C1970" s="104">
        <v>7</v>
      </c>
      <c r="D1970" s="20" t="s">
        <v>770</v>
      </c>
      <c r="E1970" s="100">
        <v>42719</v>
      </c>
      <c r="F1970" s="100">
        <v>44127</v>
      </c>
      <c r="G1970" s="105">
        <v>3.9</v>
      </c>
      <c r="H1970" s="20" t="s">
        <v>771</v>
      </c>
      <c r="I1970" s="20" t="s">
        <v>772</v>
      </c>
      <c r="J1970" s="13">
        <v>3048</v>
      </c>
      <c r="K1970" t="s">
        <v>173</v>
      </c>
      <c r="L1970" t="s">
        <v>172</v>
      </c>
      <c r="M1970" s="20" t="str">
        <f t="shared" si="274"/>
        <v>S</v>
      </c>
      <c r="N1970" s="3">
        <v>3</v>
      </c>
      <c r="O1970" s="23">
        <f t="shared" si="275"/>
        <v>2.9</v>
      </c>
      <c r="P1970" s="3">
        <v>8.4</v>
      </c>
      <c r="Q1970" s="3">
        <f>VLOOKUP(J1970,Aux_H_adj!$X$2:$Y$922,2,FALSE)</f>
        <v>8.4</v>
      </c>
      <c r="R1970" s="3">
        <f>VLOOKUP(J1970,Aux_H_adj!$X$2:$Z$922,3,FALSE)</f>
        <v>13.3</v>
      </c>
      <c r="S1970" s="3">
        <f t="shared" si="272"/>
        <v>2.6738030439438418</v>
      </c>
      <c r="T1970" s="3">
        <v>41.4</v>
      </c>
      <c r="U1970" s="23">
        <f t="shared" si="276"/>
        <v>10.24</v>
      </c>
      <c r="V1970" s="3">
        <f t="shared" si="273"/>
        <v>3.2594932345220169</v>
      </c>
      <c r="W1970" s="27">
        <f t="shared" si="277"/>
        <v>5.9999999999999995E-4</v>
      </c>
      <c r="X1970" s="27">
        <f t="shared" si="278"/>
        <v>8.0000000000000004E-4</v>
      </c>
      <c r="Y1970" s="3">
        <f>VLOOKUP(K1970,SSP!$B$2:$D$113,3,FALSE)</f>
        <v>0.47999999999999932</v>
      </c>
      <c r="Z1970" s="3">
        <f>EXP(Ferez!$B$8+Ferez!$B$9*LN(X1970)+Ferez!$B$10*LN(O1970)+Ferez!$B$11*LN(Y1970))</f>
        <v>0.65293040098969901</v>
      </c>
      <c r="AA1970" s="3">
        <f>EXP(Ferez!$C$8+Ferez!$C$9*LN(Z1970))</f>
        <v>0.54638004749270863</v>
      </c>
      <c r="AB1970" s="3">
        <f>Ferez!$D$8+Ferez!$D$9*Z1970+Ferez!$D$10*AA1970</f>
        <v>0.41675808093092154</v>
      </c>
      <c r="AC1970" s="3">
        <f t="shared" si="279"/>
        <v>1.6160685294133292</v>
      </c>
      <c r="AD1970" s="3">
        <f>AC1970*Ferez!$D$19</f>
        <v>0.80803426470666462</v>
      </c>
      <c r="AE1970" s="3">
        <f>(AD1970/1000)*(10000/Ferez!$D$21)</f>
        <v>2.0200856617666615E-2</v>
      </c>
      <c r="AF1970" s="3">
        <f t="shared" si="280"/>
        <v>1.0696884819206205</v>
      </c>
      <c r="AG1970" s="3">
        <f>AF1970*Ferez!$D$19</f>
        <v>0.53484424096031025</v>
      </c>
      <c r="AH1970" s="3">
        <f>(AG1970/1000)*(10000/Ferez!$D$21)</f>
        <v>1.3371106024007755E-2</v>
      </c>
      <c r="AI1970" s="3">
        <f>AE1970*Ferez!$D$20</f>
        <v>7.4069807598110923E-2</v>
      </c>
    </row>
    <row r="1971" spans="1:35" x14ac:dyDescent="0.25">
      <c r="A1971" s="4">
        <v>396</v>
      </c>
      <c r="B1971" s="19" t="s">
        <v>3521</v>
      </c>
      <c r="C1971" s="104">
        <v>7</v>
      </c>
      <c r="D1971" s="20" t="s">
        <v>770</v>
      </c>
      <c r="E1971" s="100">
        <v>42719</v>
      </c>
      <c r="F1971" s="100">
        <v>44127</v>
      </c>
      <c r="G1971" s="105">
        <v>3.9</v>
      </c>
      <c r="H1971" s="20" t="s">
        <v>771</v>
      </c>
      <c r="I1971" s="20" t="s">
        <v>773</v>
      </c>
      <c r="J1971" s="13">
        <v>3048</v>
      </c>
      <c r="K1971" t="s">
        <v>173</v>
      </c>
      <c r="L1971" t="s">
        <v>172</v>
      </c>
      <c r="M1971" s="20" t="str">
        <f t="shared" si="274"/>
        <v>S</v>
      </c>
      <c r="N1971" s="3">
        <v>3</v>
      </c>
      <c r="O1971" s="23">
        <f t="shared" si="275"/>
        <v>3</v>
      </c>
      <c r="P1971" s="3">
        <v>9.6</v>
      </c>
      <c r="Q1971" s="3">
        <f>VLOOKUP(J1971,Aux_H_adj!$X$2:$Y$922,2,FALSE)</f>
        <v>8.4</v>
      </c>
      <c r="R1971" s="3">
        <f>VLOOKUP(J1971,Aux_H_adj!$X$2:$Z$922,3,FALSE)</f>
        <v>13.3</v>
      </c>
      <c r="S1971" s="3">
        <f t="shared" si="272"/>
        <v>3.0557749073643903</v>
      </c>
      <c r="T1971" s="3">
        <v>41.4</v>
      </c>
      <c r="U1971" s="23">
        <f t="shared" si="276"/>
        <v>11.7</v>
      </c>
      <c r="V1971" s="3">
        <f t="shared" si="273"/>
        <v>3.7242256683503507</v>
      </c>
      <c r="W1971" s="27">
        <f t="shared" si="277"/>
        <v>6.9999999999999999E-4</v>
      </c>
      <c r="X1971" s="27">
        <f t="shared" si="278"/>
        <v>1.1000000000000001E-3</v>
      </c>
      <c r="Y1971" s="3">
        <f>VLOOKUP(K1971,SSP!$B$2:$D$113,3,FALSE)</f>
        <v>0.47999999999999932</v>
      </c>
      <c r="Z1971" s="3">
        <f>EXP(Ferez!$B$8+Ferez!$B$9*LN(X1971)+Ferez!$B$10*LN(O1971)+Ferez!$B$11*LN(Y1971))</f>
        <v>0.91140333104755755</v>
      </c>
      <c r="AA1971" s="3">
        <f>EXP(Ferez!$C$8+Ferez!$C$9*LN(Z1971))</f>
        <v>0.69978483629302768</v>
      </c>
      <c r="AB1971" s="3">
        <f>Ferez!$D$8+Ferez!$D$9*Z1971+Ferez!$D$10*AA1971</f>
        <v>0.4353262751669752</v>
      </c>
      <c r="AC1971" s="3">
        <f t="shared" si="279"/>
        <v>2.0465144425075605</v>
      </c>
      <c r="AD1971" s="3">
        <f>AC1971*Ferez!$D$19</f>
        <v>1.0232572212537803</v>
      </c>
      <c r="AE1971" s="3">
        <f>(AD1971/1000)*(10000/Ferez!$D$21)</f>
        <v>2.5581430531344509E-2</v>
      </c>
      <c r="AF1971" s="3">
        <f t="shared" si="280"/>
        <v>1.3467296062145326</v>
      </c>
      <c r="AG1971" s="3">
        <f>AF1971*Ferez!$D$19</f>
        <v>0.67336480310726632</v>
      </c>
      <c r="AH1971" s="3">
        <f>(AG1971/1000)*(10000/Ferez!$D$21)</f>
        <v>1.6834120077681657E-2</v>
      </c>
      <c r="AI1971" s="3">
        <f>AE1971*Ferez!$D$20</f>
        <v>9.3798578614929864E-2</v>
      </c>
    </row>
    <row r="1972" spans="1:35" x14ac:dyDescent="0.25">
      <c r="A1972" s="4">
        <v>397</v>
      </c>
      <c r="B1972" s="19" t="s">
        <v>3521</v>
      </c>
      <c r="C1972" s="104">
        <v>7</v>
      </c>
      <c r="D1972" s="20" t="s">
        <v>770</v>
      </c>
      <c r="E1972" s="100">
        <v>42719</v>
      </c>
      <c r="F1972" s="100">
        <v>44127</v>
      </c>
      <c r="G1972" s="105">
        <v>3.9</v>
      </c>
      <c r="H1972" s="20" t="s">
        <v>771</v>
      </c>
      <c r="I1972" s="20" t="s">
        <v>774</v>
      </c>
      <c r="J1972" s="13">
        <v>3048</v>
      </c>
      <c r="K1972" t="s">
        <v>173</v>
      </c>
      <c r="L1972" t="s">
        <v>172</v>
      </c>
      <c r="M1972" s="20" t="str">
        <f t="shared" si="274"/>
        <v>S</v>
      </c>
      <c r="N1972" s="3">
        <v>3</v>
      </c>
      <c r="O1972" s="23">
        <f t="shared" si="275"/>
        <v>3</v>
      </c>
      <c r="P1972" s="3">
        <v>9.6999999999999993</v>
      </c>
      <c r="Q1972" s="3">
        <f>VLOOKUP(J1972,Aux_H_adj!$X$2:$Y$922,2,FALSE)</f>
        <v>8.4</v>
      </c>
      <c r="R1972" s="3">
        <f>VLOOKUP(J1972,Aux_H_adj!$X$2:$Z$922,3,FALSE)</f>
        <v>13.3</v>
      </c>
      <c r="S1972" s="3">
        <f t="shared" si="272"/>
        <v>3.0876058959827692</v>
      </c>
      <c r="T1972" s="3">
        <v>41.4</v>
      </c>
      <c r="U1972" s="23">
        <f t="shared" si="276"/>
        <v>11.83</v>
      </c>
      <c r="V1972" s="3">
        <f t="shared" si="273"/>
        <v>3.7656059535542439</v>
      </c>
      <c r="W1972" s="27">
        <f t="shared" si="277"/>
        <v>6.9999999999999999E-4</v>
      </c>
      <c r="X1972" s="27">
        <f t="shared" si="278"/>
        <v>1.1000000000000001E-3</v>
      </c>
      <c r="Y1972" s="3">
        <f>VLOOKUP(K1972,SSP!$B$2:$D$113,3,FALSE)</f>
        <v>0.47999999999999932</v>
      </c>
      <c r="Z1972" s="3">
        <f>EXP(Ferez!$B$8+Ferez!$B$9*LN(X1972)+Ferez!$B$10*LN(O1972)+Ferez!$B$11*LN(Y1972))</f>
        <v>0.91140333104755755</v>
      </c>
      <c r="AA1972" s="3">
        <f>EXP(Ferez!$C$8+Ferez!$C$9*LN(Z1972))</f>
        <v>0.69978483629302768</v>
      </c>
      <c r="AB1972" s="3">
        <f>Ferez!$D$8+Ferez!$D$9*Z1972+Ferez!$D$10*AA1972</f>
        <v>0.4353262751669752</v>
      </c>
      <c r="AC1972" s="3">
        <f t="shared" si="279"/>
        <v>2.0465144425075605</v>
      </c>
      <c r="AD1972" s="3">
        <f>AC1972*Ferez!$D$19</f>
        <v>1.0232572212537803</v>
      </c>
      <c r="AE1972" s="3">
        <f>(AD1972/1000)*(10000/Ferez!$D$21)</f>
        <v>2.5581430531344509E-2</v>
      </c>
      <c r="AF1972" s="3">
        <f t="shared" si="280"/>
        <v>1.3467296062145326</v>
      </c>
      <c r="AG1972" s="3">
        <f>AF1972*Ferez!$D$19</f>
        <v>0.67336480310726632</v>
      </c>
      <c r="AH1972" s="3">
        <f>(AG1972/1000)*(10000/Ferez!$D$21)</f>
        <v>1.6834120077681657E-2</v>
      </c>
      <c r="AI1972" s="3">
        <f>AE1972*Ferez!$D$20</f>
        <v>9.3798578614929864E-2</v>
      </c>
    </row>
    <row r="1973" spans="1:35" x14ac:dyDescent="0.25">
      <c r="A1973" s="4">
        <v>398</v>
      </c>
      <c r="B1973" s="19" t="s">
        <v>3521</v>
      </c>
      <c r="C1973" s="104">
        <v>7</v>
      </c>
      <c r="D1973" s="20" t="s">
        <v>770</v>
      </c>
      <c r="E1973" s="100">
        <v>42719</v>
      </c>
      <c r="F1973" s="100">
        <v>44127</v>
      </c>
      <c r="G1973" s="105">
        <v>3.9</v>
      </c>
      <c r="H1973" s="20" t="s">
        <v>771</v>
      </c>
      <c r="I1973" s="20" t="s">
        <v>775</v>
      </c>
      <c r="J1973" s="13">
        <v>3048</v>
      </c>
      <c r="K1973" t="s">
        <v>173</v>
      </c>
      <c r="L1973" t="s">
        <v>172</v>
      </c>
      <c r="M1973" s="20" t="str">
        <f t="shared" si="274"/>
        <v>S</v>
      </c>
      <c r="N1973" s="3">
        <v>3</v>
      </c>
      <c r="O1973" s="23">
        <f t="shared" si="275"/>
        <v>3</v>
      </c>
      <c r="P1973" s="3">
        <v>13.3</v>
      </c>
      <c r="Q1973" s="3">
        <f>VLOOKUP(J1973,Aux_H_adj!$X$2:$Y$922,2,FALSE)</f>
        <v>8.4</v>
      </c>
      <c r="R1973" s="3">
        <f>VLOOKUP(J1973,Aux_H_adj!$X$2:$Z$922,3,FALSE)</f>
        <v>13.3</v>
      </c>
      <c r="S1973" s="3">
        <f t="shared" si="272"/>
        <v>4.2335214862444159</v>
      </c>
      <c r="T1973" s="3">
        <v>41.4</v>
      </c>
      <c r="U1973" s="23">
        <f t="shared" si="276"/>
        <v>16.21</v>
      </c>
      <c r="V1973" s="3">
        <f t="shared" si="273"/>
        <v>5.1598032550392476</v>
      </c>
      <c r="W1973" s="27">
        <f t="shared" si="277"/>
        <v>1.4E-3</v>
      </c>
      <c r="X1973" s="27">
        <f t="shared" si="278"/>
        <v>2.0999999999999999E-3</v>
      </c>
      <c r="Y1973" s="3">
        <f>VLOOKUP(K1973,SSP!$B$2:$D$113,3,FALSE)</f>
        <v>0.47999999999999932</v>
      </c>
      <c r="Z1973" s="3">
        <f>EXP(Ferez!$B$8+Ferez!$B$9*LN(X1973)+Ferez!$B$10*LN(O1973)+Ferez!$B$11*LN(Y1973))</f>
        <v>1.679093606588576</v>
      </c>
      <c r="AA1973" s="3">
        <f>EXP(Ferez!$C$8+Ferez!$C$9*LN(Z1973))</f>
        <v>1.1011763475979544</v>
      </c>
      <c r="AB1973" s="3">
        <f>Ferez!$D$8+Ferez!$D$9*Z1973+Ferez!$D$10*AA1973</f>
        <v>0.49515187985656511</v>
      </c>
      <c r="AC1973" s="3">
        <f t="shared" si="279"/>
        <v>3.2754218340430956</v>
      </c>
      <c r="AD1973" s="3">
        <f>AC1973*Ferez!$D$19</f>
        <v>1.6377109170215478</v>
      </c>
      <c r="AE1973" s="3">
        <f>(AD1973/1000)*(10000/Ferez!$D$21)</f>
        <v>4.0942772925538697E-2</v>
      </c>
      <c r="AF1973" s="3">
        <f t="shared" si="280"/>
        <v>2.174245486445141</v>
      </c>
      <c r="AG1973" s="3">
        <f>AF1973*Ferez!$D$19</f>
        <v>1.0871227432225705</v>
      </c>
      <c r="AH1973" s="3">
        <f>(AG1973/1000)*(10000/Ferez!$D$21)</f>
        <v>2.7178068580564263E-2</v>
      </c>
      <c r="AI1973" s="3">
        <f>AE1973*Ferez!$D$20</f>
        <v>0.15012350072697522</v>
      </c>
    </row>
    <row r="1974" spans="1:35" x14ac:dyDescent="0.25">
      <c r="A1974" s="4">
        <v>399</v>
      </c>
      <c r="B1974" s="19" t="s">
        <v>3521</v>
      </c>
      <c r="C1974" s="104">
        <v>7</v>
      </c>
      <c r="D1974" s="20" t="s">
        <v>770</v>
      </c>
      <c r="E1974" s="100">
        <v>42719</v>
      </c>
      <c r="F1974" s="100">
        <v>44127</v>
      </c>
      <c r="G1974" s="105">
        <v>3.9</v>
      </c>
      <c r="H1974" s="20" t="s">
        <v>776</v>
      </c>
      <c r="I1974" s="20" t="s">
        <v>777</v>
      </c>
      <c r="J1974" s="13">
        <v>3049</v>
      </c>
      <c r="K1974" t="s">
        <v>79</v>
      </c>
      <c r="L1974" t="s">
        <v>78</v>
      </c>
      <c r="M1974" s="20" t="str">
        <f t="shared" si="274"/>
        <v>S</v>
      </c>
      <c r="N1974" s="3">
        <v>6</v>
      </c>
      <c r="O1974" s="23">
        <f t="shared" si="275"/>
        <v>3.74</v>
      </c>
      <c r="P1974" s="3">
        <v>11</v>
      </c>
      <c r="Q1974" s="3">
        <f>VLOOKUP(J1974,Aux_H_adj!$X$2:$Y$922,2,FALSE)</f>
        <v>8.9</v>
      </c>
      <c r="R1974" s="3">
        <f>VLOOKUP(J1974,Aux_H_adj!$X$2:$Z$922,3,FALSE)</f>
        <v>18.100000000000001</v>
      </c>
      <c r="S1974" s="3">
        <f t="shared" si="272"/>
        <v>3.5014087480216975</v>
      </c>
      <c r="T1974" s="3">
        <v>69</v>
      </c>
      <c r="U1974" s="23">
        <f t="shared" si="276"/>
        <v>13.41</v>
      </c>
      <c r="V1974" s="3">
        <f t="shared" si="273"/>
        <v>4.2685355737246331</v>
      </c>
      <c r="W1974" s="27">
        <f t="shared" si="277"/>
        <v>1E-3</v>
      </c>
      <c r="X1974" s="27">
        <f t="shared" si="278"/>
        <v>1.4E-3</v>
      </c>
      <c r="Y1974" s="3">
        <f>VLOOKUP(K1974,SSP!$B$2:$D$113,3,FALSE)</f>
        <v>0.31000000000000155</v>
      </c>
      <c r="Z1974" s="3">
        <f>EXP(Ferez!$B$8+Ferez!$B$9*LN(X1974)+Ferez!$B$10*LN(O1974)+Ferez!$B$11*LN(Y1974))</f>
        <v>0.90498952426004431</v>
      </c>
      <c r="AA1974" s="3">
        <f>EXP(Ferez!$C$8+Ferez!$C$9*LN(Z1974))</f>
        <v>0.6961276134330866</v>
      </c>
      <c r="AB1974" s="3">
        <f>Ferez!$D$8+Ferez!$D$9*Z1974+Ferez!$D$10*AA1974</f>
        <v>0.43485263854902728</v>
      </c>
      <c r="AC1974" s="3">
        <f t="shared" si="279"/>
        <v>2.0359697762421582</v>
      </c>
      <c r="AD1974" s="3">
        <f>AC1974*Ferez!$D$19</f>
        <v>1.0179848881210791</v>
      </c>
      <c r="AE1974" s="3">
        <f>(AD1974/1000)*(10000/Ferez!$D$21)</f>
        <v>2.5449622203026975E-2</v>
      </c>
      <c r="AF1974" s="3">
        <f t="shared" si="280"/>
        <v>1.3398421628090715</v>
      </c>
      <c r="AG1974" s="3">
        <f>AF1974*Ferez!$D$19</f>
        <v>0.66992108140453577</v>
      </c>
      <c r="AH1974" s="3">
        <f>(AG1974/1000)*(10000/Ferez!$D$21)</f>
        <v>1.6748027035113393E-2</v>
      </c>
      <c r="AI1974" s="3">
        <f>AE1974*Ferez!$D$20</f>
        <v>9.3315281411098905E-2</v>
      </c>
    </row>
    <row r="1975" spans="1:35" x14ac:dyDescent="0.25">
      <c r="A1975" s="4">
        <v>400</v>
      </c>
      <c r="B1975" s="19" t="s">
        <v>3521</v>
      </c>
      <c r="C1975" s="104">
        <v>7</v>
      </c>
      <c r="D1975" s="20" t="s">
        <v>770</v>
      </c>
      <c r="E1975" s="100">
        <v>42719</v>
      </c>
      <c r="F1975" s="100">
        <v>44127</v>
      </c>
      <c r="G1975" s="105">
        <v>3.9</v>
      </c>
      <c r="H1975" s="20" t="s">
        <v>776</v>
      </c>
      <c r="I1975" s="20" t="s">
        <v>778</v>
      </c>
      <c r="J1975" s="13">
        <v>3049</v>
      </c>
      <c r="K1975" t="s">
        <v>79</v>
      </c>
      <c r="L1975" t="s">
        <v>78</v>
      </c>
      <c r="M1975" s="20" t="str">
        <f t="shared" si="274"/>
        <v>S</v>
      </c>
      <c r="N1975" s="3">
        <v>6</v>
      </c>
      <c r="O1975" s="23">
        <f t="shared" si="275"/>
        <v>4.38</v>
      </c>
      <c r="P1975" s="3">
        <v>13.5</v>
      </c>
      <c r="Q1975" s="3">
        <f>VLOOKUP(J1975,Aux_H_adj!$X$2:$Y$922,2,FALSE)</f>
        <v>8.9</v>
      </c>
      <c r="R1975" s="3">
        <f>VLOOKUP(J1975,Aux_H_adj!$X$2:$Z$922,3,FALSE)</f>
        <v>18.100000000000001</v>
      </c>
      <c r="S1975" s="3">
        <f t="shared" si="272"/>
        <v>4.2971834634811739</v>
      </c>
      <c r="T1975" s="3">
        <v>69</v>
      </c>
      <c r="U1975" s="23">
        <f t="shared" si="276"/>
        <v>16.46</v>
      </c>
      <c r="V1975" s="3">
        <f t="shared" si="273"/>
        <v>5.2393807265851953</v>
      </c>
      <c r="W1975" s="27">
        <f t="shared" si="277"/>
        <v>1.5E-3</v>
      </c>
      <c r="X1975" s="27">
        <f t="shared" si="278"/>
        <v>2.2000000000000001E-3</v>
      </c>
      <c r="Y1975" s="3">
        <f>VLOOKUP(K1975,SSP!$B$2:$D$113,3,FALSE)</f>
        <v>0.31000000000000155</v>
      </c>
      <c r="Z1975" s="3">
        <f>EXP(Ferez!$B$8+Ferez!$B$9*LN(X1975)+Ferez!$B$10*LN(O1975)+Ferez!$B$11*LN(Y1975))</f>
        <v>1.6146911601736025</v>
      </c>
      <c r="AA1975" s="3">
        <f>EXP(Ferez!$C$8+Ferez!$C$9*LN(Z1975))</f>
        <v>1.0696807674280195</v>
      </c>
      <c r="AB1975" s="3">
        <f>Ferez!$D$8+Ferez!$D$9*Z1975+Ferez!$D$10*AA1975</f>
        <v>0.48994528384531094</v>
      </c>
      <c r="AC1975" s="3">
        <f t="shared" si="279"/>
        <v>3.1743172114469327</v>
      </c>
      <c r="AD1975" s="3">
        <f>AC1975*Ferez!$D$19</f>
        <v>1.5871586057234663</v>
      </c>
      <c r="AE1975" s="3">
        <f>(AD1975/1000)*(10000/Ferez!$D$21)</f>
        <v>3.9678965143086657E-2</v>
      </c>
      <c r="AF1975" s="3">
        <f t="shared" si="280"/>
        <v>2.1046364440189134</v>
      </c>
      <c r="AG1975" s="3">
        <f>AF1975*Ferez!$D$19</f>
        <v>1.0523182220094567</v>
      </c>
      <c r="AH1975" s="3">
        <f>(AG1975/1000)*(10000/Ferez!$D$21)</f>
        <v>2.6307955550236416E-2</v>
      </c>
      <c r="AI1975" s="3">
        <f>AE1975*Ferez!$D$20</f>
        <v>0.14548953885798441</v>
      </c>
    </row>
    <row r="1976" spans="1:35" x14ac:dyDescent="0.25">
      <c r="A1976" s="4">
        <v>401</v>
      </c>
      <c r="B1976" s="19" t="s">
        <v>3521</v>
      </c>
      <c r="C1976" s="104">
        <v>7</v>
      </c>
      <c r="D1976" s="20" t="s">
        <v>770</v>
      </c>
      <c r="E1976" s="100">
        <v>42719</v>
      </c>
      <c r="F1976" s="100">
        <v>44127</v>
      </c>
      <c r="G1976" s="105">
        <v>3.9</v>
      </c>
      <c r="H1976" s="20" t="s">
        <v>776</v>
      </c>
      <c r="I1976" s="20" t="s">
        <v>779</v>
      </c>
      <c r="J1976" s="13">
        <v>3049</v>
      </c>
      <c r="K1976" t="s">
        <v>79</v>
      </c>
      <c r="L1976" t="s">
        <v>78</v>
      </c>
      <c r="M1976" s="20" t="str">
        <f t="shared" si="274"/>
        <v>S</v>
      </c>
      <c r="N1976" s="3">
        <v>6</v>
      </c>
      <c r="O1976" s="23">
        <f t="shared" si="275"/>
        <v>6</v>
      </c>
      <c r="P1976" s="3">
        <v>18.100000000000001</v>
      </c>
      <c r="Q1976" s="3">
        <f>VLOOKUP(J1976,Aux_H_adj!$X$2:$Y$922,2,FALSE)</f>
        <v>8.9</v>
      </c>
      <c r="R1976" s="3">
        <f>VLOOKUP(J1976,Aux_H_adj!$X$2:$Z$922,3,FALSE)</f>
        <v>18.100000000000001</v>
      </c>
      <c r="S1976" s="3">
        <f t="shared" si="272"/>
        <v>5.7614089399266115</v>
      </c>
      <c r="T1976" s="3">
        <v>69</v>
      </c>
      <c r="U1976" s="23">
        <f t="shared" si="276"/>
        <v>22.07</v>
      </c>
      <c r="V1976" s="3">
        <f t="shared" si="273"/>
        <v>7.0250991880762603</v>
      </c>
      <c r="W1976" s="27">
        <f t="shared" si="277"/>
        <v>2.5999999999999999E-3</v>
      </c>
      <c r="X1976" s="27">
        <f t="shared" si="278"/>
        <v>3.8999999999999998E-3</v>
      </c>
      <c r="Y1976" s="3">
        <f>VLOOKUP(K1976,SSP!$B$2:$D$113,3,FALSE)</f>
        <v>0.31000000000000155</v>
      </c>
      <c r="Z1976" s="3">
        <f>EXP(Ferez!$B$8+Ferez!$B$9*LN(X1976)+Ferez!$B$10*LN(O1976)+Ferez!$B$11*LN(Y1976))</f>
        <v>3.7536358571039017</v>
      </c>
      <c r="AA1976" s="3">
        <f>EXP(Ferez!$C$8+Ferez!$C$9*LN(Z1976))</f>
        <v>2.0002500903374152</v>
      </c>
      <c r="AB1976" s="3">
        <f>Ferez!$D$8+Ferez!$D$9*Z1976+Ferez!$D$10*AA1976</f>
        <v>0.67282318399345908</v>
      </c>
      <c r="AC1976" s="3">
        <f t="shared" si="279"/>
        <v>6.4267091314347757</v>
      </c>
      <c r="AD1976" s="3">
        <f>AC1976*Ferez!$D$19</f>
        <v>3.2133545657173879</v>
      </c>
      <c r="AE1976" s="3">
        <f>(AD1976/1000)*(10000/Ferez!$D$21)</f>
        <v>8.0333864142934697E-2</v>
      </c>
      <c r="AF1976" s="3">
        <f t="shared" si="280"/>
        <v>4.4264590410973605</v>
      </c>
      <c r="AG1976" s="3">
        <f>AF1976*Ferez!$D$19</f>
        <v>2.2132295205486803</v>
      </c>
      <c r="AH1976" s="3">
        <f>(AG1976/1000)*(10000/Ferez!$D$21)</f>
        <v>5.5330738013717004E-2</v>
      </c>
      <c r="AI1976" s="3">
        <f>AE1976*Ferez!$D$20</f>
        <v>0.29455750185742718</v>
      </c>
    </row>
    <row r="1977" spans="1:35" x14ac:dyDescent="0.25">
      <c r="A1977" s="4">
        <v>402</v>
      </c>
      <c r="B1977" s="19" t="s">
        <v>3521</v>
      </c>
      <c r="C1977" s="104">
        <v>7</v>
      </c>
      <c r="D1977" s="20" t="s">
        <v>770</v>
      </c>
      <c r="E1977" s="100">
        <v>42719</v>
      </c>
      <c r="F1977" s="100">
        <v>44127</v>
      </c>
      <c r="G1977" s="105">
        <v>3.9</v>
      </c>
      <c r="H1977" s="20" t="s">
        <v>776</v>
      </c>
      <c r="I1977" s="20" t="s">
        <v>780</v>
      </c>
      <c r="J1977" s="13">
        <v>3049</v>
      </c>
      <c r="K1977" t="s">
        <v>79</v>
      </c>
      <c r="L1977" t="s">
        <v>78</v>
      </c>
      <c r="M1977" s="20" t="str">
        <f t="shared" si="274"/>
        <v>S</v>
      </c>
      <c r="N1977" s="3">
        <v>6</v>
      </c>
      <c r="O1977" s="23">
        <f t="shared" si="275"/>
        <v>3.08</v>
      </c>
      <c r="P1977" s="3">
        <v>8.9</v>
      </c>
      <c r="Q1977" s="3">
        <f>VLOOKUP(J1977,Aux_H_adj!$X$2:$Y$922,2,FALSE)</f>
        <v>8.9</v>
      </c>
      <c r="R1977" s="3">
        <f>VLOOKUP(J1977,Aux_H_adj!$X$2:$Z$922,3,FALSE)</f>
        <v>18.100000000000001</v>
      </c>
      <c r="S1977" s="3">
        <f t="shared" si="272"/>
        <v>2.8329579870357371</v>
      </c>
      <c r="T1977" s="3">
        <v>69</v>
      </c>
      <c r="U1977" s="23">
        <f t="shared" si="276"/>
        <v>10.85</v>
      </c>
      <c r="V1977" s="3">
        <f t="shared" si="273"/>
        <v>3.4536622650941289</v>
      </c>
      <c r="W1977" s="27">
        <f t="shared" si="277"/>
        <v>5.9999999999999995E-4</v>
      </c>
      <c r="X1977" s="27">
        <f t="shared" si="278"/>
        <v>8.9999999999999998E-4</v>
      </c>
      <c r="Y1977" s="3">
        <f>VLOOKUP(K1977,SSP!$B$2:$D$113,3,FALSE)</f>
        <v>0.31000000000000155</v>
      </c>
      <c r="Z1977" s="3">
        <f>EXP(Ferez!$B$8+Ferez!$B$9*LN(X1977)+Ferez!$B$10*LN(O1977)+Ferez!$B$11*LN(Y1977))</f>
        <v>0.49459673020983547</v>
      </c>
      <c r="AA1977" s="3">
        <f>EXP(Ferez!$C$8+Ferez!$C$9*LN(Z1977))</f>
        <v>0.44463294471809112</v>
      </c>
      <c r="AB1977" s="3">
        <f>Ferez!$D$8+Ferez!$D$9*Z1977+Ferez!$D$10*AA1977</f>
        <v>0.40605409128951808</v>
      </c>
      <c r="AC1977" s="3">
        <f t="shared" si="279"/>
        <v>1.3452837662174446</v>
      </c>
      <c r="AD1977" s="3">
        <f>AC1977*Ferez!$D$19</f>
        <v>0.6726418831087223</v>
      </c>
      <c r="AE1977" s="3">
        <f>(AD1977/1000)*(10000/Ferez!$D$21)</f>
        <v>1.6816047077718058E-2</v>
      </c>
      <c r="AF1977" s="3">
        <f t="shared" si="280"/>
        <v>0.9006508214993536</v>
      </c>
      <c r="AG1977" s="3">
        <f>AF1977*Ferez!$D$19</f>
        <v>0.4503254107496768</v>
      </c>
      <c r="AH1977" s="3">
        <f>(AG1977/1000)*(10000/Ferez!$D$21)</f>
        <v>1.125813526874192E-2</v>
      </c>
      <c r="AI1977" s="3">
        <f>AE1977*Ferez!$D$20</f>
        <v>6.165883928496621E-2</v>
      </c>
    </row>
    <row r="1978" spans="1:35" x14ac:dyDescent="0.25">
      <c r="A1978" s="4">
        <v>403</v>
      </c>
      <c r="B1978" s="19" t="s">
        <v>3521</v>
      </c>
      <c r="C1978" s="104">
        <v>7</v>
      </c>
      <c r="D1978" s="20" t="s">
        <v>770</v>
      </c>
      <c r="E1978" s="100">
        <v>42719</v>
      </c>
      <c r="F1978" s="100">
        <v>44127</v>
      </c>
      <c r="G1978" s="105">
        <v>3.9</v>
      </c>
      <c r="H1978" s="20" t="s">
        <v>776</v>
      </c>
      <c r="I1978" s="20" t="s">
        <v>781</v>
      </c>
      <c r="J1978" s="13">
        <v>3049</v>
      </c>
      <c r="K1978" t="s">
        <v>79</v>
      </c>
      <c r="L1978" t="s">
        <v>78</v>
      </c>
      <c r="M1978" s="20" t="str">
        <f t="shared" si="274"/>
        <v>S</v>
      </c>
      <c r="N1978" s="3">
        <v>6</v>
      </c>
      <c r="O1978" s="23">
        <f t="shared" si="275"/>
        <v>4.79</v>
      </c>
      <c r="P1978" s="3">
        <v>15.4</v>
      </c>
      <c r="Q1978" s="3">
        <f>VLOOKUP(J1978,Aux_H_adj!$X$2:$Y$922,2,FALSE)</f>
        <v>8.9</v>
      </c>
      <c r="R1978" s="3">
        <f>VLOOKUP(J1978,Aux_H_adj!$X$2:$Z$922,3,FALSE)</f>
        <v>18.100000000000001</v>
      </c>
      <c r="S1978" s="3">
        <f t="shared" si="272"/>
        <v>4.9019722472303764</v>
      </c>
      <c r="T1978" s="3">
        <v>69</v>
      </c>
      <c r="U1978" s="23">
        <f t="shared" si="276"/>
        <v>18.77</v>
      </c>
      <c r="V1978" s="3">
        <f t="shared" si="273"/>
        <v>5.9746765636697514</v>
      </c>
      <c r="W1978" s="27">
        <f t="shared" si="277"/>
        <v>1.9E-3</v>
      </c>
      <c r="X1978" s="27">
        <f t="shared" si="278"/>
        <v>2.8E-3</v>
      </c>
      <c r="Y1978" s="3">
        <f>VLOOKUP(K1978,SSP!$B$2:$D$113,3,FALSE)</f>
        <v>0.31000000000000155</v>
      </c>
      <c r="Z1978" s="3">
        <f>EXP(Ferez!$B$8+Ferez!$B$9*LN(X1978)+Ferez!$B$10*LN(O1978)+Ferez!$B$11*LN(Y1978))</f>
        <v>2.210152102668808</v>
      </c>
      <c r="AA1978" s="3">
        <f>EXP(Ferez!$C$8+Ferez!$C$9*LN(Z1978))</f>
        <v>1.3502337436138996</v>
      </c>
      <c r="AB1978" s="3">
        <f>Ferez!$D$8+Ferez!$D$9*Z1978+Ferez!$D$10*AA1978</f>
        <v>0.53900365677489959</v>
      </c>
      <c r="AC1978" s="3">
        <f t="shared" si="279"/>
        <v>4.0993895030576075</v>
      </c>
      <c r="AD1978" s="3">
        <f>AC1978*Ferez!$D$19</f>
        <v>2.0496947515288038</v>
      </c>
      <c r="AE1978" s="3">
        <f>(AD1978/1000)*(10000/Ferez!$D$21)</f>
        <v>5.1242368788220097E-2</v>
      </c>
      <c r="AF1978" s="3">
        <f t="shared" si="280"/>
        <v>2.7491557594437075</v>
      </c>
      <c r="AG1978" s="3">
        <f>AF1978*Ferez!$D$19</f>
        <v>1.3745778797218537</v>
      </c>
      <c r="AH1978" s="3">
        <f>(AG1978/1000)*(10000/Ferez!$D$21)</f>
        <v>3.4364446993046346E-2</v>
      </c>
      <c r="AI1978" s="3">
        <f>AE1978*Ferez!$D$20</f>
        <v>0.18788868555680702</v>
      </c>
    </row>
    <row r="1979" spans="1:35" x14ac:dyDescent="0.25">
      <c r="A1979" s="4">
        <v>404</v>
      </c>
      <c r="B1979" s="19" t="s">
        <v>3521</v>
      </c>
      <c r="C1979" s="104">
        <v>7</v>
      </c>
      <c r="D1979" s="20" t="s">
        <v>770</v>
      </c>
      <c r="E1979" s="100">
        <v>42719</v>
      </c>
      <c r="F1979" s="100">
        <v>44127</v>
      </c>
      <c r="G1979" s="105">
        <v>3.9</v>
      </c>
      <c r="H1979" s="20" t="s">
        <v>776</v>
      </c>
      <c r="I1979" s="20" t="s">
        <v>782</v>
      </c>
      <c r="J1979" s="13">
        <v>3049</v>
      </c>
      <c r="K1979" t="s">
        <v>79</v>
      </c>
      <c r="L1979" t="s">
        <v>78</v>
      </c>
      <c r="M1979" s="20" t="str">
        <f t="shared" si="274"/>
        <v>S</v>
      </c>
      <c r="N1979" s="3">
        <v>6</v>
      </c>
      <c r="O1979" s="23">
        <f t="shared" si="275"/>
        <v>5.22</v>
      </c>
      <c r="P1979" s="3">
        <v>17.7</v>
      </c>
      <c r="Q1979" s="3">
        <f>VLOOKUP(J1979,Aux_H_adj!$X$2:$Y$922,2,FALSE)</f>
        <v>8.9</v>
      </c>
      <c r="R1979" s="3">
        <f>VLOOKUP(J1979,Aux_H_adj!$X$2:$Z$922,3,FALSE)</f>
        <v>18.100000000000001</v>
      </c>
      <c r="S1979" s="3">
        <f t="shared" si="272"/>
        <v>5.6340849854530948</v>
      </c>
      <c r="T1979" s="3">
        <v>69</v>
      </c>
      <c r="U1979" s="23">
        <f t="shared" si="276"/>
        <v>21.58</v>
      </c>
      <c r="V1979" s="3">
        <f t="shared" si="273"/>
        <v>6.8691273438462028</v>
      </c>
      <c r="W1979" s="27">
        <f t="shared" si="277"/>
        <v>2.5000000000000001E-3</v>
      </c>
      <c r="X1979" s="27">
        <f t="shared" si="278"/>
        <v>3.7000000000000002E-3</v>
      </c>
      <c r="Y1979" s="3">
        <f>VLOOKUP(K1979,SSP!$B$2:$D$113,3,FALSE)</f>
        <v>0.31000000000000155</v>
      </c>
      <c r="Z1979" s="3">
        <f>EXP(Ferez!$B$8+Ferez!$B$9*LN(X1979)+Ferez!$B$10*LN(O1979)+Ferez!$B$11*LN(Y1979))</f>
        <v>3.123903878431928</v>
      </c>
      <c r="AA1979" s="3">
        <f>EXP(Ferez!$C$8+Ferez!$C$9*LN(Z1979))</f>
        <v>1.7454558556384592</v>
      </c>
      <c r="AB1979" s="3">
        <f>Ferez!$D$8+Ferez!$D$9*Z1979+Ferez!$D$10*AA1979</f>
        <v>0.61732821221276346</v>
      </c>
      <c r="AC1979" s="3">
        <f t="shared" si="279"/>
        <v>5.4866879462831504</v>
      </c>
      <c r="AD1979" s="3">
        <f>AC1979*Ferez!$D$19</f>
        <v>2.7433439731415752</v>
      </c>
      <c r="AE1979" s="3">
        <f>(AD1979/1000)*(10000/Ferez!$D$21)</f>
        <v>6.8583599328539385E-2</v>
      </c>
      <c r="AF1979" s="3">
        <f t="shared" si="280"/>
        <v>3.7412320906446914</v>
      </c>
      <c r="AG1979" s="3">
        <f>AF1979*Ferez!$D$19</f>
        <v>1.8706160453223457</v>
      </c>
      <c r="AH1979" s="3">
        <f>(AG1979/1000)*(10000/Ferez!$D$21)</f>
        <v>4.6765401133058646E-2</v>
      </c>
      <c r="AI1979" s="3">
        <f>AE1979*Ferez!$D$20</f>
        <v>0.25147319753797776</v>
      </c>
    </row>
    <row r="1980" spans="1:35" x14ac:dyDescent="0.25">
      <c r="A1980" s="4">
        <v>405</v>
      </c>
      <c r="B1980" s="19" t="s">
        <v>3521</v>
      </c>
      <c r="C1980" s="104">
        <v>7</v>
      </c>
      <c r="D1980" s="20" t="s">
        <v>770</v>
      </c>
      <c r="E1980" s="100">
        <v>42719</v>
      </c>
      <c r="F1980" s="100">
        <v>44127</v>
      </c>
      <c r="G1980" s="105">
        <v>3.9</v>
      </c>
      <c r="H1980" s="20" t="s">
        <v>783</v>
      </c>
      <c r="I1980" s="20" t="s">
        <v>784</v>
      </c>
      <c r="J1980" s="13">
        <v>3050</v>
      </c>
      <c r="K1980" t="s">
        <v>7</v>
      </c>
      <c r="L1980" t="s">
        <v>193</v>
      </c>
      <c r="M1980" s="20" t="str">
        <f t="shared" si="274"/>
        <v>S</v>
      </c>
      <c r="N1980" s="3">
        <v>4.5999999999999996</v>
      </c>
      <c r="O1980" s="23">
        <f t="shared" si="275"/>
        <v>4.5999999999999996</v>
      </c>
      <c r="P1980" s="3">
        <v>10.5</v>
      </c>
      <c r="Q1980" s="3">
        <f>VLOOKUP(J1980,Aux_H_adj!$X$2:$Y$922,2,FALSE)</f>
        <v>9.6</v>
      </c>
      <c r="R1980" s="3">
        <f>VLOOKUP(J1980,Aux_H_adj!$X$2:$Z$922,3,FALSE)</f>
        <v>10.5</v>
      </c>
      <c r="S1980" s="3">
        <f t="shared" si="272"/>
        <v>3.3422538049298023</v>
      </c>
      <c r="T1980" s="3">
        <v>19</v>
      </c>
      <c r="U1980" s="23">
        <f t="shared" si="276"/>
        <v>12.8</v>
      </c>
      <c r="V1980" s="3">
        <f t="shared" si="273"/>
        <v>4.0743665431525207</v>
      </c>
      <c r="W1980" s="27">
        <f t="shared" si="277"/>
        <v>8.9999999999999998E-4</v>
      </c>
      <c r="X1980" s="27">
        <f t="shared" si="278"/>
        <v>1.2999999999999999E-3</v>
      </c>
      <c r="Y1980" s="3">
        <f>VLOOKUP(K1980,SSP!$B$2:$D$113,3,FALSE)</f>
        <v>0.57999999999999996</v>
      </c>
      <c r="Z1980" s="3">
        <f>EXP(Ferez!$B$8+Ferez!$B$9*LN(X1980)+Ferez!$B$10*LN(O1980)+Ferez!$B$11*LN(Y1980))</f>
        <v>1.9532721713942469</v>
      </c>
      <c r="AA1980" s="3">
        <f>EXP(Ferez!$C$8+Ferez!$C$9*LN(Z1980))</f>
        <v>1.2319562694934494</v>
      </c>
      <c r="AB1980" s="3">
        <f>Ferez!$D$8+Ferez!$D$9*Z1980+Ferez!$D$10*AA1980</f>
        <v>0.5176027402474811</v>
      </c>
      <c r="AC1980" s="3">
        <f t="shared" si="279"/>
        <v>3.7028311811351777</v>
      </c>
      <c r="AD1980" s="3">
        <f>AC1980*Ferez!$D$19</f>
        <v>1.8514155905675889</v>
      </c>
      <c r="AE1980" s="3">
        <f>(AD1980/1000)*(10000/Ferez!$D$21)</f>
        <v>4.6285389764189722E-2</v>
      </c>
      <c r="AF1980" s="3">
        <f t="shared" si="280"/>
        <v>2.4708749116417281</v>
      </c>
      <c r="AG1980" s="3">
        <f>AF1980*Ferez!$D$19</f>
        <v>1.2354374558208641</v>
      </c>
      <c r="AH1980" s="3">
        <f>(AG1980/1000)*(10000/Ferez!$D$21)</f>
        <v>3.0885936395521604E-2</v>
      </c>
      <c r="AI1980" s="3">
        <f>AE1980*Ferez!$D$20</f>
        <v>0.16971309580202898</v>
      </c>
    </row>
    <row r="1981" spans="1:35" x14ac:dyDescent="0.25">
      <c r="A1981" s="4">
        <v>406</v>
      </c>
      <c r="B1981" s="19" t="s">
        <v>3521</v>
      </c>
      <c r="C1981" s="104">
        <v>7</v>
      </c>
      <c r="D1981" s="20" t="s">
        <v>770</v>
      </c>
      <c r="E1981" s="100">
        <v>42719</v>
      </c>
      <c r="F1981" s="100">
        <v>44127</v>
      </c>
      <c r="G1981" s="105">
        <v>3.9</v>
      </c>
      <c r="H1981" s="20" t="s">
        <v>783</v>
      </c>
      <c r="I1981" s="20" t="s">
        <v>784</v>
      </c>
      <c r="J1981" s="13">
        <v>3050</v>
      </c>
      <c r="K1981" t="s">
        <v>7</v>
      </c>
      <c r="L1981" t="s">
        <v>193</v>
      </c>
      <c r="M1981" s="20" t="str">
        <f t="shared" si="274"/>
        <v>S</v>
      </c>
      <c r="N1981" s="3">
        <v>4.5999999999999996</v>
      </c>
      <c r="O1981" s="23">
        <f t="shared" si="275"/>
        <v>3.31</v>
      </c>
      <c r="P1981" s="3">
        <v>9.6</v>
      </c>
      <c r="Q1981" s="3">
        <f>VLOOKUP(J1981,Aux_H_adj!$X$2:$Y$922,2,FALSE)</f>
        <v>9.6</v>
      </c>
      <c r="R1981" s="3">
        <f>VLOOKUP(J1981,Aux_H_adj!$X$2:$Z$922,3,FALSE)</f>
        <v>10.5</v>
      </c>
      <c r="S1981" s="3">
        <f t="shared" si="272"/>
        <v>3.0557749073643903</v>
      </c>
      <c r="T1981" s="3">
        <v>19</v>
      </c>
      <c r="U1981" s="23">
        <f t="shared" si="276"/>
        <v>11.7</v>
      </c>
      <c r="V1981" s="3">
        <f t="shared" si="273"/>
        <v>3.7242256683503507</v>
      </c>
      <c r="W1981" s="27">
        <f t="shared" si="277"/>
        <v>6.9999999999999999E-4</v>
      </c>
      <c r="X1981" s="27">
        <f t="shared" si="278"/>
        <v>1.1000000000000001E-3</v>
      </c>
      <c r="Y1981" s="3">
        <f>VLOOKUP(K1981,SSP!$B$2:$D$113,3,FALSE)</f>
        <v>0.57999999999999996</v>
      </c>
      <c r="Z1981" s="3">
        <f>EXP(Ferez!$B$8+Ferez!$B$9*LN(X1981)+Ferez!$B$10*LN(O1981)+Ferez!$B$11*LN(Y1981))</f>
        <v>1.2155812258910073</v>
      </c>
      <c r="AA1981" s="3">
        <f>EXP(Ferez!$C$8+Ferez!$C$9*LN(Z1981))</f>
        <v>0.86649331729633983</v>
      </c>
      <c r="AB1981" s="3">
        <f>Ferez!$D$8+Ferez!$D$9*Z1981+Ferez!$D$10*AA1981</f>
        <v>0.45836959277956235</v>
      </c>
      <c r="AC1981" s="3">
        <f t="shared" si="279"/>
        <v>2.5404441359669097</v>
      </c>
      <c r="AD1981" s="3">
        <f>AC1981*Ferez!$D$19</f>
        <v>1.2702220679834548</v>
      </c>
      <c r="AE1981" s="3">
        <f>(AD1981/1000)*(10000/Ferez!$D$21)</f>
        <v>3.1755551699586375E-2</v>
      </c>
      <c r="AF1981" s="3">
        <f t="shared" si="280"/>
        <v>1.6739508186705696</v>
      </c>
      <c r="AG1981" s="3">
        <f>AF1981*Ferez!$D$19</f>
        <v>0.8369754093352848</v>
      </c>
      <c r="AH1981" s="3">
        <f>(AG1981/1000)*(10000/Ferez!$D$21)</f>
        <v>2.0924385233382123E-2</v>
      </c>
      <c r="AI1981" s="3">
        <f>AE1981*Ferez!$D$20</f>
        <v>0.11643702289848337</v>
      </c>
    </row>
    <row r="1982" spans="1:35" x14ac:dyDescent="0.25">
      <c r="A1982" s="4">
        <v>407</v>
      </c>
      <c r="B1982" s="19" t="s">
        <v>3521</v>
      </c>
      <c r="C1982" s="104">
        <v>7</v>
      </c>
      <c r="D1982" s="20" t="s">
        <v>770</v>
      </c>
      <c r="E1982" s="100">
        <v>42719</v>
      </c>
      <c r="F1982" s="100">
        <v>44127</v>
      </c>
      <c r="G1982" s="105">
        <v>3.9</v>
      </c>
      <c r="H1982" s="20" t="s">
        <v>785</v>
      </c>
      <c r="I1982" s="20" t="s">
        <v>786</v>
      </c>
      <c r="J1982" s="13">
        <v>3051</v>
      </c>
      <c r="K1982" t="s">
        <v>79</v>
      </c>
      <c r="L1982" t="s">
        <v>78</v>
      </c>
      <c r="M1982" s="20" t="str">
        <f t="shared" si="274"/>
        <v>N</v>
      </c>
      <c r="N1982" s="3">
        <v>4</v>
      </c>
      <c r="O1982" s="23">
        <f t="shared" si="275"/>
        <v>4</v>
      </c>
      <c r="P1982" s="3">
        <v>10.5</v>
      </c>
      <c r="Q1982" s="3">
        <f>VLOOKUP(J1982,Aux_H_adj!$X$2:$Y$922,2,FALSE)</f>
        <v>10.5</v>
      </c>
      <c r="R1982" s="3">
        <f>VLOOKUP(J1982,Aux_H_adj!$X$2:$Z$922,3,FALSE)</f>
        <v>10.5</v>
      </c>
      <c r="S1982" s="3">
        <f t="shared" si="272"/>
        <v>3.3422538049298023</v>
      </c>
      <c r="T1982" s="3">
        <v>13.7</v>
      </c>
      <c r="U1982" s="23">
        <f t="shared" si="276"/>
        <v>13.7</v>
      </c>
      <c r="V1982" s="3">
        <f t="shared" si="273"/>
        <v>4.3608454407179318</v>
      </c>
      <c r="W1982" s="27">
        <f t="shared" si="277"/>
        <v>8.9999999999999998E-4</v>
      </c>
      <c r="X1982" s="27">
        <f t="shared" si="278"/>
        <v>1.5E-3</v>
      </c>
      <c r="Y1982" s="3">
        <f>VLOOKUP(K1982,SSP!$B$2:$D$113,3,FALSE)</f>
        <v>0.31000000000000155</v>
      </c>
      <c r="Z1982" s="3">
        <f>EXP(Ferez!$B$8+Ferez!$B$9*LN(X1982)+Ferez!$B$10*LN(O1982)+Ferez!$B$11*LN(Y1982))</f>
        <v>1.0304353777738122</v>
      </c>
      <c r="AA1982" s="3">
        <f>EXP(Ferez!$C$8+Ferez!$C$9*LN(Z1982))</f>
        <v>0.76651217771081759</v>
      </c>
      <c r="AB1982" s="3">
        <f>Ferez!$D$8+Ferez!$D$9*Z1982+Ferez!$D$10*AA1982</f>
        <v>0.44421517585772996</v>
      </c>
      <c r="AC1982" s="3">
        <f t="shared" si="279"/>
        <v>2.2411627313423597</v>
      </c>
      <c r="AD1982" s="3">
        <f>AC1982*Ferez!$D$19</f>
        <v>1.1205813656711798</v>
      </c>
      <c r="AE1982" s="3">
        <f>(AD1982/1000)*(10000/Ferez!$D$21)</f>
        <v>2.8014534141779495E-2</v>
      </c>
      <c r="AF1982" s="3">
        <f t="shared" si="280"/>
        <v>1.4746505536315422</v>
      </c>
      <c r="AG1982" s="3">
        <f>AF1982*Ferez!$D$19</f>
        <v>0.73732527681577109</v>
      </c>
      <c r="AH1982" s="3">
        <f>(AG1982/1000)*(10000/Ferez!$D$21)</f>
        <v>1.8433131920394277E-2</v>
      </c>
      <c r="AI1982" s="3">
        <f>AE1982*Ferez!$D$20</f>
        <v>0.10271995851985814</v>
      </c>
    </row>
    <row r="1983" spans="1:35" x14ac:dyDescent="0.25">
      <c r="A1983" s="4">
        <v>408</v>
      </c>
      <c r="B1983" s="19" t="s">
        <v>3521</v>
      </c>
      <c r="C1983" s="104">
        <v>7</v>
      </c>
      <c r="D1983" s="20" t="s">
        <v>770</v>
      </c>
      <c r="E1983" s="100">
        <v>42719</v>
      </c>
      <c r="F1983" s="100">
        <v>44127</v>
      </c>
      <c r="G1983" s="105">
        <v>3.9</v>
      </c>
      <c r="H1983" s="20" t="s">
        <v>787</v>
      </c>
      <c r="I1983" s="20" t="s">
        <v>788</v>
      </c>
      <c r="J1983" s="13">
        <v>3052</v>
      </c>
      <c r="K1983" t="s">
        <v>79</v>
      </c>
      <c r="L1983" t="s">
        <v>78</v>
      </c>
      <c r="M1983" s="20" t="str">
        <f t="shared" si="274"/>
        <v>S</v>
      </c>
      <c r="N1983" s="3">
        <v>4.9000000000000004</v>
      </c>
      <c r="O1983" s="23">
        <f t="shared" si="275"/>
        <v>4.9000000000000004</v>
      </c>
      <c r="P1983" s="3">
        <v>20.5</v>
      </c>
      <c r="Q1983" s="3">
        <f>VLOOKUP(J1983,Aux_H_adj!$X$2:$Y$922,2,FALSE)</f>
        <v>8.6</v>
      </c>
      <c r="R1983" s="3">
        <f>VLOOKUP(J1983,Aux_H_adj!$X$2:$Z$922,3,FALSE)</f>
        <v>20.5</v>
      </c>
      <c r="S1983" s="3">
        <f t="shared" si="272"/>
        <v>6.5253526667677093</v>
      </c>
      <c r="T1983" s="3">
        <v>48.3</v>
      </c>
      <c r="U1983" s="23">
        <f t="shared" si="276"/>
        <v>24.99</v>
      </c>
      <c r="V1983" s="3">
        <f t="shared" si="273"/>
        <v>7.9545640557329289</v>
      </c>
      <c r="W1983" s="27">
        <f t="shared" si="277"/>
        <v>3.3E-3</v>
      </c>
      <c r="X1983" s="27">
        <f t="shared" si="278"/>
        <v>5.0000000000000001E-3</v>
      </c>
      <c r="Y1983" s="3">
        <f>VLOOKUP(K1983,SSP!$B$2:$D$113,3,FALSE)</f>
        <v>0.31000000000000155</v>
      </c>
      <c r="Z1983" s="3">
        <f>EXP(Ferez!$B$8+Ferez!$B$9*LN(X1983)+Ferez!$B$10*LN(O1983)+Ferez!$B$11*LN(Y1983))</f>
        <v>3.9070593427894127</v>
      </c>
      <c r="AA1983" s="3">
        <f>EXP(Ferez!$C$8+Ferez!$C$9*LN(Z1983))</f>
        <v>2.0605966772423701</v>
      </c>
      <c r="AB1983" s="3">
        <f>Ferez!$D$8+Ferez!$D$9*Z1983+Ferez!$D$10*AA1983</f>
        <v>0.68649272424468855</v>
      </c>
      <c r="AC1983" s="3">
        <f t="shared" si="279"/>
        <v>6.6541487442764709</v>
      </c>
      <c r="AD1983" s="3">
        <f>AC1983*Ferez!$D$19</f>
        <v>3.3270743721382354</v>
      </c>
      <c r="AE1983" s="3">
        <f>(AD1983/1000)*(10000/Ferez!$D$21)</f>
        <v>8.3176859303455877E-2</v>
      </c>
      <c r="AF1983" s="3">
        <f t="shared" si="280"/>
        <v>4.5935520670341017</v>
      </c>
      <c r="AG1983" s="3">
        <f>AF1983*Ferez!$D$19</f>
        <v>2.2967760335170508</v>
      </c>
      <c r="AH1983" s="3">
        <f>(AG1983/1000)*(10000/Ferez!$D$21)</f>
        <v>5.7419400837926279E-2</v>
      </c>
      <c r="AI1983" s="3">
        <f>AE1983*Ferez!$D$20</f>
        <v>0.30498181744600489</v>
      </c>
    </row>
    <row r="1984" spans="1:35" x14ac:dyDescent="0.25">
      <c r="A1984" s="4">
        <v>409</v>
      </c>
      <c r="B1984" s="19" t="s">
        <v>3521</v>
      </c>
      <c r="C1984" s="104">
        <v>7</v>
      </c>
      <c r="D1984" s="20" t="s">
        <v>770</v>
      </c>
      <c r="E1984" s="100">
        <v>42719</v>
      </c>
      <c r="F1984" s="100">
        <v>44127</v>
      </c>
      <c r="G1984" s="105">
        <v>3.9</v>
      </c>
      <c r="H1984" s="20" t="s">
        <v>787</v>
      </c>
      <c r="I1984" s="20" t="s">
        <v>789</v>
      </c>
      <c r="J1984" s="13">
        <v>3052</v>
      </c>
      <c r="K1984" t="s">
        <v>79</v>
      </c>
      <c r="L1984" t="s">
        <v>78</v>
      </c>
      <c r="M1984" s="20" t="str">
        <f t="shared" si="274"/>
        <v>S</v>
      </c>
      <c r="N1984" s="3">
        <v>4.9000000000000004</v>
      </c>
      <c r="O1984" s="23">
        <f t="shared" si="275"/>
        <v>3.15</v>
      </c>
      <c r="P1984" s="3">
        <v>9.1</v>
      </c>
      <c r="Q1984" s="3">
        <f>VLOOKUP(J1984,Aux_H_adj!$X$2:$Y$922,2,FALSE)</f>
        <v>8.6</v>
      </c>
      <c r="R1984" s="3">
        <f>VLOOKUP(J1984,Aux_H_adj!$X$2:$Z$922,3,FALSE)</f>
        <v>20.5</v>
      </c>
      <c r="S1984" s="3">
        <f t="shared" si="272"/>
        <v>2.896619964272495</v>
      </c>
      <c r="T1984" s="3">
        <v>48.3</v>
      </c>
      <c r="U1984" s="23">
        <f t="shared" si="276"/>
        <v>11.09</v>
      </c>
      <c r="V1984" s="3">
        <f t="shared" si="273"/>
        <v>3.5300566377782387</v>
      </c>
      <c r="W1984" s="27">
        <f t="shared" si="277"/>
        <v>6.9999999999999999E-4</v>
      </c>
      <c r="X1984" s="27">
        <f t="shared" si="278"/>
        <v>1E-3</v>
      </c>
      <c r="Y1984" s="3">
        <f>VLOOKUP(K1984,SSP!$B$2:$D$113,3,FALSE)</f>
        <v>0.31000000000000155</v>
      </c>
      <c r="Z1984" s="3">
        <f>EXP(Ferez!$B$8+Ferez!$B$9*LN(X1984)+Ferez!$B$10*LN(O1984)+Ferez!$B$11*LN(Y1984))</f>
        <v>0.55830705369163858</v>
      </c>
      <c r="AA1984" s="3">
        <f>EXP(Ferez!$C$8+Ferez!$C$9*LN(Z1984))</f>
        <v>0.48645815691123789</v>
      </c>
      <c r="AB1984" s="3">
        <f>Ferez!$D$8+Ferez!$D$9*Z1984+Ferez!$D$10*AA1984</f>
        <v>0.4102849283857215</v>
      </c>
      <c r="AC1984" s="3">
        <f t="shared" si="279"/>
        <v>1.4550501389885979</v>
      </c>
      <c r="AD1984" s="3">
        <f>AC1984*Ferez!$D$19</f>
        <v>0.72752506949429896</v>
      </c>
      <c r="AE1984" s="3">
        <f>(AD1984/1000)*(10000/Ferez!$D$21)</f>
        <v>1.8188126737357476E-2</v>
      </c>
      <c r="AF1984" s="3">
        <f t="shared" si="280"/>
        <v>0.96859198207736008</v>
      </c>
      <c r="AG1984" s="3">
        <f>AF1984*Ferez!$D$19</f>
        <v>0.48429599103868004</v>
      </c>
      <c r="AH1984" s="3">
        <f>(AG1984/1000)*(10000/Ferez!$D$21)</f>
        <v>1.2107399775967E-2</v>
      </c>
      <c r="AI1984" s="3">
        <f>AE1984*Ferez!$D$20</f>
        <v>6.6689798036977416E-2</v>
      </c>
    </row>
    <row r="1985" spans="1:35" x14ac:dyDescent="0.25">
      <c r="A1985" s="4">
        <v>410</v>
      </c>
      <c r="B1985" s="19" t="s">
        <v>3521</v>
      </c>
      <c r="C1985" s="104">
        <v>7</v>
      </c>
      <c r="D1985" s="20" t="s">
        <v>770</v>
      </c>
      <c r="E1985" s="100">
        <v>42719</v>
      </c>
      <c r="F1985" s="100">
        <v>44127</v>
      </c>
      <c r="G1985" s="105">
        <v>3.9</v>
      </c>
      <c r="H1985" s="20" t="s">
        <v>787</v>
      </c>
      <c r="I1985" s="20" t="s">
        <v>790</v>
      </c>
      <c r="J1985" s="13">
        <v>3052</v>
      </c>
      <c r="K1985" t="s">
        <v>79</v>
      </c>
      <c r="L1985" t="s">
        <v>78</v>
      </c>
      <c r="M1985" s="20" t="str">
        <f t="shared" si="274"/>
        <v>S</v>
      </c>
      <c r="N1985" s="3">
        <v>4.9000000000000004</v>
      </c>
      <c r="O1985" s="23">
        <f t="shared" si="275"/>
        <v>4.9000000000000004</v>
      </c>
      <c r="P1985" s="3">
        <v>19.3</v>
      </c>
      <c r="Q1985" s="3">
        <f>VLOOKUP(J1985,Aux_H_adj!$X$2:$Y$922,2,FALSE)</f>
        <v>8.6</v>
      </c>
      <c r="R1985" s="3">
        <f>VLOOKUP(J1985,Aux_H_adj!$X$2:$Z$922,3,FALSE)</f>
        <v>20.5</v>
      </c>
      <c r="S1985" s="3">
        <f t="shared" si="272"/>
        <v>6.1433808033471609</v>
      </c>
      <c r="T1985" s="3">
        <v>48.3</v>
      </c>
      <c r="U1985" s="23">
        <f t="shared" si="276"/>
        <v>23.53</v>
      </c>
      <c r="V1985" s="3">
        <f t="shared" si="273"/>
        <v>7.4898316219045951</v>
      </c>
      <c r="W1985" s="27">
        <f t="shared" si="277"/>
        <v>3.0000000000000001E-3</v>
      </c>
      <c r="X1985" s="27">
        <f t="shared" si="278"/>
        <v>4.4000000000000003E-3</v>
      </c>
      <c r="Y1985" s="3">
        <f>VLOOKUP(K1985,SSP!$B$2:$D$113,3,FALSE)</f>
        <v>0.31000000000000155</v>
      </c>
      <c r="Z1985" s="3">
        <f>EXP(Ferez!$B$8+Ferez!$B$9*LN(X1985)+Ferez!$B$10*LN(O1985)+Ferez!$B$11*LN(Y1985))</f>
        <v>3.4624974627065845</v>
      </c>
      <c r="AA1985" s="3">
        <f>EXP(Ferez!$C$8+Ferez!$C$9*LN(Z1985))</f>
        <v>1.8839477142102292</v>
      </c>
      <c r="AB1985" s="3">
        <f>Ferez!$D$8+Ferez!$D$9*Z1985+Ferez!$D$10*AA1985</f>
        <v>0.64703784096833095</v>
      </c>
      <c r="AC1985" s="3">
        <f t="shared" si="279"/>
        <v>5.9934830178851444</v>
      </c>
      <c r="AD1985" s="3">
        <f>AC1985*Ferez!$D$19</f>
        <v>2.9967415089425722</v>
      </c>
      <c r="AE1985" s="3">
        <f>(AD1985/1000)*(10000/Ferez!$D$21)</f>
        <v>7.4918537723564313E-2</v>
      </c>
      <c r="AF1985" s="3">
        <f t="shared" si="280"/>
        <v>4.1095353036749156</v>
      </c>
      <c r="AG1985" s="3">
        <f>AF1985*Ferez!$D$19</f>
        <v>2.0547676518374578</v>
      </c>
      <c r="AH1985" s="3">
        <f>(AG1985/1000)*(10000/Ferez!$D$21)</f>
        <v>5.1369191295936437E-2</v>
      </c>
      <c r="AI1985" s="3">
        <f>AE1985*Ferez!$D$20</f>
        <v>0.27470130498640249</v>
      </c>
    </row>
    <row r="1986" spans="1:35" x14ac:dyDescent="0.25">
      <c r="A1986" s="4">
        <v>411</v>
      </c>
      <c r="B1986" s="19" t="s">
        <v>3521</v>
      </c>
      <c r="C1986" s="104">
        <v>7</v>
      </c>
      <c r="D1986" s="20" t="s">
        <v>770</v>
      </c>
      <c r="E1986" s="100">
        <v>42719</v>
      </c>
      <c r="F1986" s="100">
        <v>44127</v>
      </c>
      <c r="G1986" s="105">
        <v>3.9</v>
      </c>
      <c r="H1986" s="20" t="s">
        <v>787</v>
      </c>
      <c r="I1986" s="20" t="s">
        <v>791</v>
      </c>
      <c r="J1986" s="13">
        <v>3052</v>
      </c>
      <c r="K1986" t="s">
        <v>79</v>
      </c>
      <c r="L1986" t="s">
        <v>78</v>
      </c>
      <c r="M1986" s="20" t="str">
        <f t="shared" si="274"/>
        <v>S</v>
      </c>
      <c r="N1986" s="3">
        <v>4.9000000000000004</v>
      </c>
      <c r="O1986" s="23">
        <f t="shared" si="275"/>
        <v>2.97</v>
      </c>
      <c r="P1986" s="3">
        <v>8.6</v>
      </c>
      <c r="Q1986" s="3">
        <f>VLOOKUP(J1986,Aux_H_adj!$X$2:$Y$922,2,FALSE)</f>
        <v>8.6</v>
      </c>
      <c r="R1986" s="3">
        <f>VLOOKUP(J1986,Aux_H_adj!$X$2:$Z$922,3,FALSE)</f>
        <v>20.5</v>
      </c>
      <c r="S1986" s="3">
        <f t="shared" ref="S1986:S2049" si="281">P1986/PI()</f>
        <v>2.7374650211805998</v>
      </c>
      <c r="T1986" s="3">
        <v>48.3</v>
      </c>
      <c r="U1986" s="23">
        <f t="shared" si="276"/>
        <v>10.48</v>
      </c>
      <c r="V1986" s="3">
        <f t="shared" ref="V1986:V2049" si="282">U1986/PI()</f>
        <v>3.3358876072061263</v>
      </c>
      <c r="W1986" s="27">
        <f t="shared" si="277"/>
        <v>5.9999999999999995E-4</v>
      </c>
      <c r="X1986" s="27">
        <f t="shared" si="278"/>
        <v>8.9999999999999998E-4</v>
      </c>
      <c r="Y1986" s="3">
        <f>VLOOKUP(K1986,SSP!$B$2:$D$113,3,FALSE)</f>
        <v>0.31000000000000155</v>
      </c>
      <c r="Z1986" s="3">
        <f>EXP(Ferez!$B$8+Ferez!$B$9*LN(X1986)+Ferez!$B$10*LN(O1986)+Ferez!$B$11*LN(Y1986))</f>
        <v>0.47760132924250387</v>
      </c>
      <c r="AA1986" s="3">
        <f>EXP(Ferez!$C$8+Ferez!$C$9*LN(Z1986))</f>
        <v>0.43324573290793383</v>
      </c>
      <c r="AB1986" s="3">
        <f>Ferez!$D$8+Ferez!$D$9*Z1986+Ferez!$D$10*AA1986</f>
        <v>0.40494529241879834</v>
      </c>
      <c r="AC1986" s="3">
        <f t="shared" si="279"/>
        <v>1.315792354569236</v>
      </c>
      <c r="AD1986" s="3">
        <f>AC1986*Ferez!$D$19</f>
        <v>0.65789617728461802</v>
      </c>
      <c r="AE1986" s="3">
        <f>(AD1986/1000)*(10000/Ferez!$D$21)</f>
        <v>1.644740443211545E-2</v>
      </c>
      <c r="AF1986" s="3">
        <f t="shared" si="280"/>
        <v>0.88254662166130227</v>
      </c>
      <c r="AG1986" s="3">
        <f>AF1986*Ferez!$D$19</f>
        <v>0.44127331083065113</v>
      </c>
      <c r="AH1986" s="3">
        <f>(AG1986/1000)*(10000/Ferez!$D$21)</f>
        <v>1.1031832770766279E-2</v>
      </c>
      <c r="AI1986" s="3">
        <f>AE1986*Ferez!$D$20</f>
        <v>6.0307149584423313E-2</v>
      </c>
    </row>
    <row r="1987" spans="1:35" x14ac:dyDescent="0.25">
      <c r="A1987" s="4">
        <v>412</v>
      </c>
      <c r="B1987" s="19" t="s">
        <v>3521</v>
      </c>
      <c r="C1987" s="104">
        <v>7</v>
      </c>
      <c r="D1987" s="20" t="s">
        <v>770</v>
      </c>
      <c r="E1987" s="100">
        <v>42719</v>
      </c>
      <c r="F1987" s="100">
        <v>44127</v>
      </c>
      <c r="G1987" s="105">
        <v>3.9</v>
      </c>
      <c r="H1987" s="20" t="s">
        <v>792</v>
      </c>
      <c r="I1987" s="20" t="s">
        <v>793</v>
      </c>
      <c r="J1987" s="13">
        <v>3053</v>
      </c>
      <c r="K1987" t="s">
        <v>6</v>
      </c>
      <c r="L1987" t="s">
        <v>225</v>
      </c>
      <c r="M1987" s="20" t="str">
        <f t="shared" ref="M1987:M2050" si="283">IF(J1988=J1987,"S",IF(J1986=J1987,"S","N"))</f>
        <v>N</v>
      </c>
      <c r="N1987" s="3">
        <v>5.0999999999999996</v>
      </c>
      <c r="O1987" s="23">
        <f t="shared" ref="O1987:O2050" si="284">IF(M1987="N",N1987,IF(P1987=R1987,N1987,IF(ROUND(3.1139*LN(P1987)-3.7295,2)&gt;=N1987,N1987,ROUND(3.1139*LN(P1987)-3.7295,2))))</f>
        <v>5.0999999999999996</v>
      </c>
      <c r="P1987" s="3">
        <v>19.3</v>
      </c>
      <c r="Q1987" s="3">
        <f>VLOOKUP(J1987,Aux_H_adj!$X$2:$Y$922,2,FALSE)</f>
        <v>19.3</v>
      </c>
      <c r="R1987" s="3">
        <f>VLOOKUP(J1987,Aux_H_adj!$X$2:$Z$922,3,FALSE)</f>
        <v>19.3</v>
      </c>
      <c r="S1987" s="3">
        <f t="shared" si="281"/>
        <v>6.1433808033471609</v>
      </c>
      <c r="T1987" s="3">
        <v>28</v>
      </c>
      <c r="U1987" s="23">
        <f t="shared" ref="U1987:U2050" si="285">IF(M1987="N",T1987,ROUND(1.2191*P1987,2))</f>
        <v>28</v>
      </c>
      <c r="V1987" s="3">
        <f t="shared" si="282"/>
        <v>8.91267681314614</v>
      </c>
      <c r="W1987" s="27">
        <f t="shared" ref="W1987:W2050" si="286">ROUND(PI()*((S1987/100)/2)^2,4)</f>
        <v>3.0000000000000001E-3</v>
      </c>
      <c r="X1987" s="27">
        <f t="shared" ref="X1987:X2050" si="287">ROUND(PI()*((V1987/100)/2)^2,4)</f>
        <v>6.1999999999999998E-3</v>
      </c>
      <c r="Y1987" s="3">
        <f>VLOOKUP(K1987,SSP!$B$2:$D$113,3,FALSE)</f>
        <v>0.55000000000000004</v>
      </c>
      <c r="Z1987" s="3">
        <f>EXP(Ferez!$B$8+Ferez!$B$9*LN(X1987)+Ferez!$B$10*LN(O1987)+Ferez!$B$11*LN(Y1987))</f>
        <v>8.9405425557036722</v>
      </c>
      <c r="AA1987" s="3">
        <f>EXP(Ferez!$C$8+Ferez!$C$9*LN(Z1987))</f>
        <v>3.8083907280850879</v>
      </c>
      <c r="AB1987" s="3">
        <f>Ferez!$D$8+Ferez!$D$9*Z1987+Ferez!$D$10*AA1987</f>
        <v>1.1549666912016123</v>
      </c>
      <c r="AC1987" s="3">
        <f t="shared" ref="AC1987:AC2050" si="288">Z1987+AA1987+AB1987</f>
        <v>13.903899974990374</v>
      </c>
      <c r="AD1987" s="3">
        <f>AC1987*Ferez!$D$19</f>
        <v>6.9519499874951869</v>
      </c>
      <c r="AE1987" s="3">
        <f>(AD1987/1000)*(10000/Ferez!$D$21)</f>
        <v>0.17379874968737968</v>
      </c>
      <c r="AF1987" s="3">
        <f t="shared" ref="AF1987:AF2050" si="289">Z1987+AB1987</f>
        <v>10.095509246905284</v>
      </c>
      <c r="AG1987" s="3">
        <f>AF1987*Ferez!$D$19</f>
        <v>5.0477546234526418</v>
      </c>
      <c r="AH1987" s="3">
        <f>(AG1987/1000)*(10000/Ferez!$D$21)</f>
        <v>0.12619386558631604</v>
      </c>
      <c r="AI1987" s="3">
        <f>AE1987*Ferez!$D$20</f>
        <v>0.63726208218705882</v>
      </c>
    </row>
    <row r="1988" spans="1:35" x14ac:dyDescent="0.25">
      <c r="A1988" s="4">
        <v>413</v>
      </c>
      <c r="B1988" s="19" t="s">
        <v>3521</v>
      </c>
      <c r="C1988" s="104">
        <v>7</v>
      </c>
      <c r="D1988" s="20" t="s">
        <v>770</v>
      </c>
      <c r="E1988" s="100">
        <v>42719</v>
      </c>
      <c r="F1988" s="100">
        <v>44127</v>
      </c>
      <c r="G1988" s="105">
        <v>3.9</v>
      </c>
      <c r="H1988" s="20" t="s">
        <v>794</v>
      </c>
      <c r="I1988" s="20" t="s">
        <v>795</v>
      </c>
      <c r="J1988" s="13">
        <v>3054</v>
      </c>
      <c r="K1988" t="s">
        <v>6</v>
      </c>
      <c r="L1988" t="s">
        <v>225</v>
      </c>
      <c r="M1988" s="20" t="str">
        <f t="shared" si="283"/>
        <v>N</v>
      </c>
      <c r="N1988" s="3">
        <v>2.9</v>
      </c>
      <c r="O1988" s="23">
        <f t="shared" si="284"/>
        <v>2.9</v>
      </c>
      <c r="P1988" s="3">
        <v>10.5</v>
      </c>
      <c r="Q1988" s="3">
        <f>VLOOKUP(J1988,Aux_H_adj!$X$2:$Y$922,2,FALSE)</f>
        <v>10.5</v>
      </c>
      <c r="R1988" s="3">
        <f>VLOOKUP(J1988,Aux_H_adj!$X$2:$Z$922,3,FALSE)</f>
        <v>10.5</v>
      </c>
      <c r="S1988" s="3">
        <f t="shared" si="281"/>
        <v>3.3422538049298023</v>
      </c>
      <c r="T1988" s="3">
        <v>17.5</v>
      </c>
      <c r="U1988" s="23">
        <f t="shared" si="285"/>
        <v>17.5</v>
      </c>
      <c r="V1988" s="3">
        <f t="shared" si="282"/>
        <v>5.5704230082163368</v>
      </c>
      <c r="W1988" s="27">
        <f t="shared" si="286"/>
        <v>8.9999999999999998E-4</v>
      </c>
      <c r="X1988" s="27">
        <f t="shared" si="287"/>
        <v>2.3999999999999998E-3</v>
      </c>
      <c r="Y1988" s="3">
        <f>VLOOKUP(K1988,SSP!$B$2:$D$113,3,FALSE)</f>
        <v>0.55000000000000004</v>
      </c>
      <c r="Z1988" s="3">
        <f>EXP(Ferez!$B$8+Ferez!$B$9*LN(X1988)+Ferez!$B$10*LN(O1988)+Ferez!$B$11*LN(Y1988))</f>
        <v>2.1191045706136045</v>
      </c>
      <c r="AA1988" s="3">
        <f>EXP(Ferez!$C$8+Ferez!$C$9*LN(Z1988))</f>
        <v>1.30873986809243</v>
      </c>
      <c r="AB1988" s="3">
        <f>Ferez!$D$8+Ferez!$D$9*Z1988+Ferez!$D$10*AA1988</f>
        <v>0.53138150180425003</v>
      </c>
      <c r="AC1988" s="3">
        <f t="shared" si="288"/>
        <v>3.9592259405102848</v>
      </c>
      <c r="AD1988" s="3">
        <f>AC1988*Ferez!$D$19</f>
        <v>1.9796129702551424</v>
      </c>
      <c r="AE1988" s="3">
        <f>(AD1988/1000)*(10000/Ferez!$D$21)</f>
        <v>4.9490324256378559E-2</v>
      </c>
      <c r="AF1988" s="3">
        <f t="shared" si="289"/>
        <v>2.6504860724178547</v>
      </c>
      <c r="AG1988" s="3">
        <f>AF1988*Ferez!$D$19</f>
        <v>1.3252430362089274</v>
      </c>
      <c r="AH1988" s="3">
        <f>(AG1988/1000)*(10000/Ferez!$D$21)</f>
        <v>3.3131075905223184E-2</v>
      </c>
      <c r="AI1988" s="3">
        <f>AE1988*Ferez!$D$20</f>
        <v>0.18146452227338805</v>
      </c>
    </row>
    <row r="1989" spans="1:35" x14ac:dyDescent="0.25">
      <c r="A1989" s="4">
        <v>414</v>
      </c>
      <c r="B1989" s="19" t="s">
        <v>3521</v>
      </c>
      <c r="C1989" s="104">
        <v>7</v>
      </c>
      <c r="D1989" s="20" t="s">
        <v>770</v>
      </c>
      <c r="E1989" s="100">
        <v>42719</v>
      </c>
      <c r="F1989" s="100">
        <v>44127</v>
      </c>
      <c r="G1989" s="105">
        <v>3.9</v>
      </c>
      <c r="H1989" s="20" t="s">
        <v>796</v>
      </c>
      <c r="I1989" s="20" t="s">
        <v>797</v>
      </c>
      <c r="J1989" s="13">
        <v>3056</v>
      </c>
      <c r="K1989" t="s">
        <v>103</v>
      </c>
      <c r="L1989" t="s">
        <v>102</v>
      </c>
      <c r="M1989" s="20" t="str">
        <f t="shared" si="283"/>
        <v>N</v>
      </c>
      <c r="N1989" s="3">
        <v>4.8</v>
      </c>
      <c r="O1989" s="23">
        <f t="shared" si="284"/>
        <v>4.8</v>
      </c>
      <c r="P1989" s="3">
        <v>16.399999999999999</v>
      </c>
      <c r="Q1989" s="3">
        <f>VLOOKUP(J1989,Aux_H_adj!$X$2:$Y$922,2,FALSE)</f>
        <v>16.399999999999999</v>
      </c>
      <c r="R1989" s="3">
        <f>VLOOKUP(J1989,Aux_H_adj!$X$2:$Z$922,3,FALSE)</f>
        <v>16.399999999999999</v>
      </c>
      <c r="S1989" s="3">
        <f t="shared" si="281"/>
        <v>5.2202821334141669</v>
      </c>
      <c r="T1989" s="3">
        <v>21.8</v>
      </c>
      <c r="U1989" s="23">
        <f t="shared" si="285"/>
        <v>21.8</v>
      </c>
      <c r="V1989" s="3">
        <f t="shared" si="282"/>
        <v>6.9391555188066372</v>
      </c>
      <c r="W1989" s="27">
        <f t="shared" si="286"/>
        <v>2.0999999999999999E-3</v>
      </c>
      <c r="X1989" s="27">
        <f t="shared" si="287"/>
        <v>3.8E-3</v>
      </c>
      <c r="Y1989" s="3">
        <f>VLOOKUP(K1989,SSP!$B$2:$D$113,3,FALSE)</f>
        <v>0.9800000000000002</v>
      </c>
      <c r="Z1989" s="3">
        <f>EXP(Ferez!$B$8+Ferez!$B$9*LN(X1989)+Ferez!$B$10*LN(O1989)+Ferez!$B$11*LN(Y1989))</f>
        <v>9.584789087545678</v>
      </c>
      <c r="AA1989" s="3">
        <f>EXP(Ferez!$C$8+Ferez!$C$9*LN(Z1989))</f>
        <v>4.0101706822867387</v>
      </c>
      <c r="AB1989" s="3">
        <f>Ferez!$D$8+Ferez!$D$9*Z1989+Ferez!$D$10*AA1989</f>
        <v>1.2168179894322313</v>
      </c>
      <c r="AC1989" s="3">
        <f t="shared" si="288"/>
        <v>14.811777759264649</v>
      </c>
      <c r="AD1989" s="3">
        <f>AC1989*Ferez!$D$19</f>
        <v>7.4058888796323243</v>
      </c>
      <c r="AE1989" s="3">
        <f>(AD1989/1000)*(10000/Ferez!$D$21)</f>
        <v>0.18514722199080813</v>
      </c>
      <c r="AF1989" s="3">
        <f t="shared" si="289"/>
        <v>10.801607076977909</v>
      </c>
      <c r="AG1989" s="3">
        <f>AF1989*Ferez!$D$19</f>
        <v>5.4008035384889546</v>
      </c>
      <c r="AH1989" s="3">
        <f>(AG1989/1000)*(10000/Ferez!$D$21)</f>
        <v>0.13502008846222388</v>
      </c>
      <c r="AI1989" s="3">
        <f>AE1989*Ferez!$D$20</f>
        <v>0.67887314729962978</v>
      </c>
    </row>
    <row r="1990" spans="1:35" x14ac:dyDescent="0.25">
      <c r="A1990" s="4">
        <v>415</v>
      </c>
      <c r="B1990" s="19" t="s">
        <v>3521</v>
      </c>
      <c r="C1990" s="104">
        <v>7</v>
      </c>
      <c r="D1990" s="20" t="s">
        <v>770</v>
      </c>
      <c r="E1990" s="100">
        <v>42719</v>
      </c>
      <c r="F1990" s="100">
        <v>44127</v>
      </c>
      <c r="G1990" s="105">
        <v>3.9</v>
      </c>
      <c r="H1990" s="20" t="s">
        <v>798</v>
      </c>
      <c r="I1990" s="20" t="s">
        <v>799</v>
      </c>
      <c r="J1990" s="13">
        <v>3057</v>
      </c>
      <c r="K1990" t="s">
        <v>173</v>
      </c>
      <c r="L1990" t="s">
        <v>172</v>
      </c>
      <c r="M1990" s="20" t="str">
        <f t="shared" si="283"/>
        <v>S</v>
      </c>
      <c r="N1990" s="3">
        <v>4.5</v>
      </c>
      <c r="O1990" s="23">
        <f t="shared" si="284"/>
        <v>4.5</v>
      </c>
      <c r="P1990" s="3">
        <v>15.1</v>
      </c>
      <c r="Q1990" s="3">
        <f>VLOOKUP(J1990,Aux_H_adj!$X$2:$Y$922,2,FALSE)</f>
        <v>7</v>
      </c>
      <c r="R1990" s="3">
        <f>VLOOKUP(J1990,Aux_H_adj!$X$2:$Z$922,3,FALSE)</f>
        <v>15.1</v>
      </c>
      <c r="S1990" s="3">
        <f t="shared" si="281"/>
        <v>4.8064792813752391</v>
      </c>
      <c r="T1990" s="3">
        <v>66</v>
      </c>
      <c r="U1990" s="23">
        <f t="shared" si="285"/>
        <v>18.41</v>
      </c>
      <c r="V1990" s="3">
        <f t="shared" si="282"/>
        <v>5.8600850046435866</v>
      </c>
      <c r="W1990" s="27">
        <f t="shared" si="286"/>
        <v>1.8E-3</v>
      </c>
      <c r="X1990" s="27">
        <f t="shared" si="287"/>
        <v>2.7000000000000001E-3</v>
      </c>
      <c r="Y1990" s="3">
        <f>VLOOKUP(K1990,SSP!$B$2:$D$113,3,FALSE)</f>
        <v>0.47999999999999932</v>
      </c>
      <c r="Z1990" s="3">
        <f>EXP(Ferez!$B$8+Ferez!$B$9*LN(X1990)+Ferez!$B$10*LN(O1990)+Ferez!$B$11*LN(Y1990))</f>
        <v>3.1442447596136294</v>
      </c>
      <c r="AA1990" s="3">
        <f>EXP(Ferez!$C$8+Ferez!$C$9*LN(Z1990))</f>
        <v>1.7538815038209141</v>
      </c>
      <c r="AB1990" s="3">
        <f>Ferez!$D$8+Ferez!$D$9*Z1990+Ferez!$D$10*AA1990</f>
        <v>0.61910388462063326</v>
      </c>
      <c r="AC1990" s="3">
        <f t="shared" si="288"/>
        <v>5.5172301480551766</v>
      </c>
      <c r="AD1990" s="3">
        <f>AC1990*Ferez!$D$19</f>
        <v>2.7586150740275883</v>
      </c>
      <c r="AE1990" s="3">
        <f>(AD1990/1000)*(10000/Ferez!$D$21)</f>
        <v>6.8965376850689708E-2</v>
      </c>
      <c r="AF1990" s="3">
        <f t="shared" si="289"/>
        <v>3.7633486442342625</v>
      </c>
      <c r="AG1990" s="3">
        <f>AF1990*Ferez!$D$19</f>
        <v>1.8816743221171313</v>
      </c>
      <c r="AH1990" s="3">
        <f>(AG1990/1000)*(10000/Ferez!$D$21)</f>
        <v>4.7041858052928279E-2</v>
      </c>
      <c r="AI1990" s="3">
        <f>AE1990*Ferez!$D$20</f>
        <v>0.25287304845252889</v>
      </c>
    </row>
    <row r="1991" spans="1:35" x14ac:dyDescent="0.25">
      <c r="A1991" s="4">
        <v>416</v>
      </c>
      <c r="B1991" s="19" t="s">
        <v>3521</v>
      </c>
      <c r="C1991" s="104">
        <v>7</v>
      </c>
      <c r="D1991" s="20" t="s">
        <v>770</v>
      </c>
      <c r="E1991" s="100">
        <v>42719</v>
      </c>
      <c r="F1991" s="100">
        <v>44127</v>
      </c>
      <c r="G1991" s="105">
        <v>3.9</v>
      </c>
      <c r="H1991" s="20" t="s">
        <v>798</v>
      </c>
      <c r="I1991" s="20" t="s">
        <v>800</v>
      </c>
      <c r="J1991" s="13">
        <v>3057</v>
      </c>
      <c r="K1991" t="s">
        <v>173</v>
      </c>
      <c r="L1991" t="s">
        <v>172</v>
      </c>
      <c r="M1991" s="20" t="str">
        <f t="shared" si="283"/>
        <v>S</v>
      </c>
      <c r="N1991" s="3">
        <v>4.5</v>
      </c>
      <c r="O1991" s="23">
        <f t="shared" si="284"/>
        <v>3.25</v>
      </c>
      <c r="P1991" s="3">
        <v>9.4</v>
      </c>
      <c r="Q1991" s="3">
        <f>VLOOKUP(J1991,Aux_H_adj!$X$2:$Y$922,2,FALSE)</f>
        <v>7</v>
      </c>
      <c r="R1991" s="3">
        <f>VLOOKUP(J1991,Aux_H_adj!$X$2:$Z$922,3,FALSE)</f>
        <v>15.1</v>
      </c>
      <c r="S1991" s="3">
        <f t="shared" si="281"/>
        <v>2.9921129301276324</v>
      </c>
      <c r="T1991" s="3">
        <v>66</v>
      </c>
      <c r="U1991" s="23">
        <f t="shared" si="285"/>
        <v>11.46</v>
      </c>
      <c r="V1991" s="3">
        <f t="shared" si="282"/>
        <v>3.6478312956662413</v>
      </c>
      <c r="W1991" s="27">
        <f t="shared" si="286"/>
        <v>6.9999999999999999E-4</v>
      </c>
      <c r="X1991" s="27">
        <f t="shared" si="287"/>
        <v>1E-3</v>
      </c>
      <c r="Y1991" s="3">
        <f>VLOOKUP(K1991,SSP!$B$2:$D$113,3,FALSE)</f>
        <v>0.47999999999999932</v>
      </c>
      <c r="Z1991" s="3">
        <f>EXP(Ferez!$B$8+Ferez!$B$9*LN(X1991)+Ferez!$B$10*LN(O1991)+Ferez!$B$11*LN(Y1991))</f>
        <v>0.89953844648068015</v>
      </c>
      <c r="AA1991" s="3">
        <f>EXP(Ferez!$C$8+Ferez!$C$9*LN(Z1991))</f>
        <v>0.69301408920516305</v>
      </c>
      <c r="AB1991" s="3">
        <f>Ferez!$D$8+Ferez!$D$9*Z1991+Ferez!$D$10*AA1991</f>
        <v>0.43445054953031925</v>
      </c>
      <c r="AC1991" s="3">
        <f t="shared" si="288"/>
        <v>2.0270030852161627</v>
      </c>
      <c r="AD1991" s="3">
        <f>AC1991*Ferez!$D$19</f>
        <v>1.0135015426080813</v>
      </c>
      <c r="AE1991" s="3">
        <f>(AD1991/1000)*(10000/Ferez!$D$21)</f>
        <v>2.5337538565202031E-2</v>
      </c>
      <c r="AF1991" s="3">
        <f t="shared" si="289"/>
        <v>1.3339889960109994</v>
      </c>
      <c r="AG1991" s="3">
        <f>AF1991*Ferez!$D$19</f>
        <v>0.6669944980054997</v>
      </c>
      <c r="AH1991" s="3">
        <f>(AG1991/1000)*(10000/Ferez!$D$21)</f>
        <v>1.6674862450137492E-2</v>
      </c>
      <c r="AI1991" s="3">
        <f>AE1991*Ferez!$D$20</f>
        <v>9.2904308072407446E-2</v>
      </c>
    </row>
    <row r="1992" spans="1:35" x14ac:dyDescent="0.25">
      <c r="A1992" s="4">
        <v>417</v>
      </c>
      <c r="B1992" s="19" t="s">
        <v>3521</v>
      </c>
      <c r="C1992" s="104">
        <v>7</v>
      </c>
      <c r="D1992" s="20" t="s">
        <v>770</v>
      </c>
      <c r="E1992" s="100">
        <v>42719</v>
      </c>
      <c r="F1992" s="100">
        <v>44127</v>
      </c>
      <c r="G1992" s="105">
        <v>3.9</v>
      </c>
      <c r="H1992" s="20" t="s">
        <v>798</v>
      </c>
      <c r="I1992" s="20" t="s">
        <v>801</v>
      </c>
      <c r="J1992" s="13">
        <v>3057</v>
      </c>
      <c r="K1992" t="s">
        <v>173</v>
      </c>
      <c r="L1992" t="s">
        <v>172</v>
      </c>
      <c r="M1992" s="20" t="str">
        <f t="shared" si="283"/>
        <v>S</v>
      </c>
      <c r="N1992" s="3">
        <v>4.5</v>
      </c>
      <c r="O1992" s="23">
        <f t="shared" si="284"/>
        <v>4.0599999999999996</v>
      </c>
      <c r="P1992" s="3">
        <v>12.2</v>
      </c>
      <c r="Q1992" s="3">
        <f>VLOOKUP(J1992,Aux_H_adj!$X$2:$Y$922,2,FALSE)</f>
        <v>7</v>
      </c>
      <c r="R1992" s="3">
        <f>VLOOKUP(J1992,Aux_H_adj!$X$2:$Z$922,3,FALSE)</f>
        <v>15.1</v>
      </c>
      <c r="S1992" s="3">
        <f t="shared" si="281"/>
        <v>3.883380611442246</v>
      </c>
      <c r="T1992" s="3">
        <v>66</v>
      </c>
      <c r="U1992" s="23">
        <f t="shared" si="285"/>
        <v>14.87</v>
      </c>
      <c r="V1992" s="3">
        <f t="shared" si="282"/>
        <v>4.7332680075529669</v>
      </c>
      <c r="W1992" s="27">
        <f t="shared" si="286"/>
        <v>1.1999999999999999E-3</v>
      </c>
      <c r="X1992" s="27">
        <f t="shared" si="287"/>
        <v>1.8E-3</v>
      </c>
      <c r="Y1992" s="3">
        <f>VLOOKUP(K1992,SSP!$B$2:$D$113,3,FALSE)</f>
        <v>0.47999999999999932</v>
      </c>
      <c r="Z1992" s="3">
        <f>EXP(Ferez!$B$8+Ferez!$B$9*LN(X1992)+Ferez!$B$10*LN(O1992)+Ferez!$B$11*LN(Y1992))</f>
        <v>1.9415830024586433</v>
      </c>
      <c r="AA1992" s="3">
        <f>EXP(Ferez!$C$8+Ferez!$C$9*LN(Z1992))</f>
        <v>1.2264818441955454</v>
      </c>
      <c r="AB1992" s="3">
        <f>Ferez!$D$8+Ferez!$D$9*Z1992+Ferez!$D$10*AA1992</f>
        <v>0.51663686052589775</v>
      </c>
      <c r="AC1992" s="3">
        <f t="shared" si="288"/>
        <v>3.6847017071800865</v>
      </c>
      <c r="AD1992" s="3">
        <f>AC1992*Ferez!$D$19</f>
        <v>1.8423508535900432</v>
      </c>
      <c r="AE1992" s="3">
        <f>(AD1992/1000)*(10000/Ferez!$D$21)</f>
        <v>4.605877133975108E-2</v>
      </c>
      <c r="AF1992" s="3">
        <f t="shared" si="289"/>
        <v>2.4582198629845413</v>
      </c>
      <c r="AG1992" s="3">
        <f>AF1992*Ferez!$D$19</f>
        <v>1.2291099314922707</v>
      </c>
      <c r="AH1992" s="3">
        <f>(AG1992/1000)*(10000/Ferez!$D$21)</f>
        <v>3.0727748287306764E-2</v>
      </c>
      <c r="AI1992" s="3">
        <f>AE1992*Ferez!$D$20</f>
        <v>0.16888216157908728</v>
      </c>
    </row>
    <row r="1993" spans="1:35" x14ac:dyDescent="0.25">
      <c r="A1993" s="4">
        <v>418</v>
      </c>
      <c r="B1993" s="19" t="s">
        <v>3521</v>
      </c>
      <c r="C1993" s="104">
        <v>7</v>
      </c>
      <c r="D1993" s="20" t="s">
        <v>770</v>
      </c>
      <c r="E1993" s="100">
        <v>42719</v>
      </c>
      <c r="F1993" s="100">
        <v>44127</v>
      </c>
      <c r="G1993" s="105">
        <v>3.9</v>
      </c>
      <c r="H1993" s="20" t="s">
        <v>798</v>
      </c>
      <c r="I1993" s="20" t="s">
        <v>802</v>
      </c>
      <c r="J1993" s="13">
        <v>3057</v>
      </c>
      <c r="K1993" t="s">
        <v>173</v>
      </c>
      <c r="L1993" t="s">
        <v>172</v>
      </c>
      <c r="M1993" s="20" t="str">
        <f t="shared" si="283"/>
        <v>S</v>
      </c>
      <c r="N1993" s="3">
        <v>4.5</v>
      </c>
      <c r="O1993" s="23">
        <f t="shared" si="284"/>
        <v>4.16</v>
      </c>
      <c r="P1993" s="3">
        <v>12.6</v>
      </c>
      <c r="Q1993" s="3">
        <f>VLOOKUP(J1993,Aux_H_adj!$X$2:$Y$922,2,FALSE)</f>
        <v>7</v>
      </c>
      <c r="R1993" s="3">
        <f>VLOOKUP(J1993,Aux_H_adj!$X$2:$Z$922,3,FALSE)</f>
        <v>15.1</v>
      </c>
      <c r="S1993" s="3">
        <f t="shared" si="281"/>
        <v>4.0107045659157627</v>
      </c>
      <c r="T1993" s="3">
        <v>66</v>
      </c>
      <c r="U1993" s="23">
        <f t="shared" si="285"/>
        <v>15.36</v>
      </c>
      <c r="V1993" s="3">
        <f t="shared" si="282"/>
        <v>4.8892398517830244</v>
      </c>
      <c r="W1993" s="27">
        <f t="shared" si="286"/>
        <v>1.2999999999999999E-3</v>
      </c>
      <c r="X1993" s="27">
        <f t="shared" si="287"/>
        <v>1.9E-3</v>
      </c>
      <c r="Y1993" s="3">
        <f>VLOOKUP(K1993,SSP!$B$2:$D$113,3,FALSE)</f>
        <v>0.47999999999999932</v>
      </c>
      <c r="Z1993" s="3">
        <f>EXP(Ferez!$B$8+Ferez!$B$9*LN(X1993)+Ferez!$B$10*LN(O1993)+Ferez!$B$11*LN(Y1993))</f>
        <v>2.0917237480485316</v>
      </c>
      <c r="AA1993" s="3">
        <f>EXP(Ferez!$C$8+Ferez!$C$9*LN(Z1993))</f>
        <v>1.296172015159635</v>
      </c>
      <c r="AB1993" s="3">
        <f>Ferez!$D$8+Ferez!$D$9*Z1993+Ferez!$D$10*AA1993</f>
        <v>0.52909698710038622</v>
      </c>
      <c r="AC1993" s="3">
        <f t="shared" si="288"/>
        <v>3.9169927503085527</v>
      </c>
      <c r="AD1993" s="3">
        <f>AC1993*Ferez!$D$19</f>
        <v>1.9584963751542763</v>
      </c>
      <c r="AE1993" s="3">
        <f>(AD1993/1000)*(10000/Ferez!$D$21)</f>
        <v>4.8962409378856903E-2</v>
      </c>
      <c r="AF1993" s="3">
        <f t="shared" si="289"/>
        <v>2.6208207351489179</v>
      </c>
      <c r="AG1993" s="3">
        <f>AF1993*Ferez!$D$19</f>
        <v>1.3104103675744589</v>
      </c>
      <c r="AH1993" s="3">
        <f>(AG1993/1000)*(10000/Ferez!$D$21)</f>
        <v>3.2760259189361471E-2</v>
      </c>
      <c r="AI1993" s="3">
        <f>AE1993*Ferez!$D$20</f>
        <v>0.17952883438914197</v>
      </c>
    </row>
    <row r="1994" spans="1:35" x14ac:dyDescent="0.25">
      <c r="A1994" s="4">
        <v>419</v>
      </c>
      <c r="B1994" s="19" t="s">
        <v>3521</v>
      </c>
      <c r="C1994" s="104">
        <v>7</v>
      </c>
      <c r="D1994" s="20" t="s">
        <v>770</v>
      </c>
      <c r="E1994" s="100">
        <v>42719</v>
      </c>
      <c r="F1994" s="100">
        <v>44127</v>
      </c>
      <c r="G1994" s="105">
        <v>3.9</v>
      </c>
      <c r="H1994" s="20" t="s">
        <v>798</v>
      </c>
      <c r="I1994" s="20" t="s">
        <v>803</v>
      </c>
      <c r="J1994" s="13">
        <v>3057</v>
      </c>
      <c r="K1994" t="s">
        <v>173</v>
      </c>
      <c r="L1994" t="s">
        <v>172</v>
      </c>
      <c r="M1994" s="20" t="str">
        <f t="shared" si="283"/>
        <v>S</v>
      </c>
      <c r="N1994" s="3">
        <v>4.5</v>
      </c>
      <c r="O1994" s="23">
        <f t="shared" si="284"/>
        <v>3.79</v>
      </c>
      <c r="P1994" s="3">
        <v>11.2</v>
      </c>
      <c r="Q1994" s="3">
        <f>VLOOKUP(J1994,Aux_H_adj!$X$2:$Y$922,2,FALSE)</f>
        <v>7</v>
      </c>
      <c r="R1994" s="3">
        <f>VLOOKUP(J1994,Aux_H_adj!$X$2:$Z$922,3,FALSE)</f>
        <v>15.1</v>
      </c>
      <c r="S1994" s="3">
        <f t="shared" si="281"/>
        <v>3.5650707252584555</v>
      </c>
      <c r="T1994" s="3">
        <v>66</v>
      </c>
      <c r="U1994" s="23">
        <f t="shared" si="285"/>
        <v>13.65</v>
      </c>
      <c r="V1994" s="3">
        <f t="shared" si="282"/>
        <v>4.344929946408743</v>
      </c>
      <c r="W1994" s="27">
        <f t="shared" si="286"/>
        <v>1E-3</v>
      </c>
      <c r="X1994" s="27">
        <f t="shared" si="287"/>
        <v>1.5E-3</v>
      </c>
      <c r="Y1994" s="3">
        <f>VLOOKUP(K1994,SSP!$B$2:$D$113,3,FALSE)</f>
        <v>0.47999999999999932</v>
      </c>
      <c r="Z1994" s="3">
        <f>EXP(Ferez!$B$8+Ferez!$B$9*LN(X1994)+Ferez!$B$10*LN(O1994)+Ferez!$B$11*LN(Y1994))</f>
        <v>1.529674934705086</v>
      </c>
      <c r="AA1994" s="3">
        <f>EXP(Ferez!$C$8+Ferez!$C$9*LN(Z1994))</f>
        <v>1.0276023213147507</v>
      </c>
      <c r="AB1994" s="3">
        <f>Ferez!$D$8+Ferez!$D$9*Z1994+Ferez!$D$10*AA1994</f>
        <v>0.4831154415743148</v>
      </c>
      <c r="AC1994" s="3">
        <f t="shared" si="288"/>
        <v>3.0403926975941511</v>
      </c>
      <c r="AD1994" s="3">
        <f>AC1994*Ferez!$D$19</f>
        <v>1.5201963487970755</v>
      </c>
      <c r="AE1994" s="3">
        <f>(AD1994/1000)*(10000/Ferez!$D$21)</f>
        <v>3.8004908719926886E-2</v>
      </c>
      <c r="AF1994" s="3">
        <f t="shared" si="289"/>
        <v>2.0127903762794008</v>
      </c>
      <c r="AG1994" s="3">
        <f>AF1994*Ferez!$D$19</f>
        <v>1.0063951881397004</v>
      </c>
      <c r="AH1994" s="3">
        <f>(AG1994/1000)*(10000/Ferez!$D$21)</f>
        <v>2.515987970349251E-2</v>
      </c>
      <c r="AI1994" s="3">
        <f>AE1994*Ferez!$D$20</f>
        <v>0.13935133197306523</v>
      </c>
    </row>
    <row r="1995" spans="1:35" x14ac:dyDescent="0.25">
      <c r="A1995" s="4">
        <v>420</v>
      </c>
      <c r="B1995" s="19" t="s">
        <v>3521</v>
      </c>
      <c r="C1995" s="104">
        <v>7</v>
      </c>
      <c r="D1995" s="20" t="s">
        <v>770</v>
      </c>
      <c r="E1995" s="100">
        <v>42719</v>
      </c>
      <c r="F1995" s="100">
        <v>44127</v>
      </c>
      <c r="G1995" s="105">
        <v>3.9</v>
      </c>
      <c r="H1995" s="20" t="s">
        <v>798</v>
      </c>
      <c r="I1995" s="20" t="s">
        <v>804</v>
      </c>
      <c r="J1995" s="13">
        <v>3057</v>
      </c>
      <c r="K1995" t="s">
        <v>173</v>
      </c>
      <c r="L1995" t="s">
        <v>172</v>
      </c>
      <c r="M1995" s="20" t="str">
        <f t="shared" si="283"/>
        <v>S</v>
      </c>
      <c r="N1995" s="3">
        <v>4.5</v>
      </c>
      <c r="O1995" s="23">
        <f t="shared" si="284"/>
        <v>4.1100000000000003</v>
      </c>
      <c r="P1995" s="3">
        <v>12.4</v>
      </c>
      <c r="Q1995" s="3">
        <f>VLOOKUP(J1995,Aux_H_adj!$X$2:$Y$922,2,FALSE)</f>
        <v>7</v>
      </c>
      <c r="R1995" s="3">
        <f>VLOOKUP(J1995,Aux_H_adj!$X$2:$Z$922,3,FALSE)</f>
        <v>15.1</v>
      </c>
      <c r="S1995" s="3">
        <f t="shared" si="281"/>
        <v>3.9470425886790048</v>
      </c>
      <c r="T1995" s="3">
        <v>66</v>
      </c>
      <c r="U1995" s="23">
        <f t="shared" si="285"/>
        <v>15.12</v>
      </c>
      <c r="V1995" s="3">
        <f t="shared" si="282"/>
        <v>4.8128454790989146</v>
      </c>
      <c r="W1995" s="27">
        <f t="shared" si="286"/>
        <v>1.1999999999999999E-3</v>
      </c>
      <c r="X1995" s="27">
        <f t="shared" si="287"/>
        <v>1.8E-3</v>
      </c>
      <c r="Y1995" s="3">
        <f>VLOOKUP(K1995,SSP!$B$2:$D$113,3,FALSE)</f>
        <v>0.47999999999999932</v>
      </c>
      <c r="Z1995" s="3">
        <f>EXP(Ferez!$B$8+Ferez!$B$9*LN(X1995)+Ferez!$B$10*LN(O1995)+Ferez!$B$11*LN(Y1995))</f>
        <v>1.9645673963850121</v>
      </c>
      <c r="AA1995" s="3">
        <f>EXP(Ferez!$C$8+Ferez!$C$9*LN(Z1995))</f>
        <v>1.2372381724225414</v>
      </c>
      <c r="AB1995" s="3">
        <f>Ferez!$D$8+Ferez!$D$9*Z1995+Ferez!$D$10*AA1995</f>
        <v>0.51853676020304884</v>
      </c>
      <c r="AC1995" s="3">
        <f t="shared" si="288"/>
        <v>3.7203423290106024</v>
      </c>
      <c r="AD1995" s="3">
        <f>AC1995*Ferez!$D$19</f>
        <v>1.8601711645053012</v>
      </c>
      <c r="AE1995" s="3">
        <f>(AD1995/1000)*(10000/Ferez!$D$21)</f>
        <v>4.6504279112632531E-2</v>
      </c>
      <c r="AF1995" s="3">
        <f t="shared" si="289"/>
        <v>2.4831041565880607</v>
      </c>
      <c r="AG1995" s="3">
        <f>AF1995*Ferez!$D$19</f>
        <v>1.2415520782940304</v>
      </c>
      <c r="AH1995" s="3">
        <f>(AG1995/1000)*(10000/Ferez!$D$21)</f>
        <v>3.1038801957350756E-2</v>
      </c>
      <c r="AI1995" s="3">
        <f>AE1995*Ferez!$D$20</f>
        <v>0.17051569007965262</v>
      </c>
    </row>
    <row r="1996" spans="1:35" x14ac:dyDescent="0.25">
      <c r="A1996" s="4">
        <v>421</v>
      </c>
      <c r="B1996" s="19" t="s">
        <v>3521</v>
      </c>
      <c r="C1996" s="104">
        <v>7</v>
      </c>
      <c r="D1996" s="20" t="s">
        <v>770</v>
      </c>
      <c r="E1996" s="100">
        <v>42719</v>
      </c>
      <c r="F1996" s="100">
        <v>44127</v>
      </c>
      <c r="G1996" s="105">
        <v>3.9</v>
      </c>
      <c r="H1996" s="20" t="s">
        <v>798</v>
      </c>
      <c r="I1996" s="20" t="s">
        <v>805</v>
      </c>
      <c r="J1996" s="13">
        <v>3057</v>
      </c>
      <c r="K1996" t="s">
        <v>173</v>
      </c>
      <c r="L1996" t="s">
        <v>172</v>
      </c>
      <c r="M1996" s="20" t="str">
        <f t="shared" si="283"/>
        <v>S</v>
      </c>
      <c r="N1996" s="3">
        <v>4.5</v>
      </c>
      <c r="O1996" s="23">
        <f t="shared" si="284"/>
        <v>2.33</v>
      </c>
      <c r="P1996" s="3">
        <v>7</v>
      </c>
      <c r="Q1996" s="3">
        <f>VLOOKUP(J1996,Aux_H_adj!$X$2:$Y$922,2,FALSE)</f>
        <v>7</v>
      </c>
      <c r="R1996" s="3">
        <f>VLOOKUP(J1996,Aux_H_adj!$X$2:$Z$922,3,FALSE)</f>
        <v>15.1</v>
      </c>
      <c r="S1996" s="3">
        <f t="shared" si="281"/>
        <v>2.228169203286535</v>
      </c>
      <c r="T1996" s="3">
        <v>66</v>
      </c>
      <c r="U1996" s="23">
        <f t="shared" si="285"/>
        <v>8.5299999999999994</v>
      </c>
      <c r="V1996" s="3">
        <f t="shared" si="282"/>
        <v>2.7151833291477345</v>
      </c>
      <c r="W1996" s="27">
        <f t="shared" si="286"/>
        <v>4.0000000000000002E-4</v>
      </c>
      <c r="X1996" s="27">
        <f t="shared" si="287"/>
        <v>5.9999999999999995E-4</v>
      </c>
      <c r="Y1996" s="3">
        <f>VLOOKUP(K1996,SSP!$B$2:$D$113,3,FALSE)</f>
        <v>0.47999999999999932</v>
      </c>
      <c r="Z1996" s="3">
        <f>EXP(Ferez!$B$8+Ferez!$B$9*LN(X1996)+Ferez!$B$10*LN(O1996)+Ferez!$B$11*LN(Y1996))</f>
        <v>0.40311334419548694</v>
      </c>
      <c r="AA1996" s="3">
        <f>EXP(Ferez!$C$8+Ferez!$C$9*LN(Z1996))</f>
        <v>0.38202945235712454</v>
      </c>
      <c r="AB1996" s="3">
        <f>Ferez!$D$8+Ferez!$D$9*Z1996+Ferez!$D$10*AA1996</f>
        <v>0.40019839308725558</v>
      </c>
      <c r="AC1996" s="3">
        <f t="shared" si="288"/>
        <v>1.1853411896398671</v>
      </c>
      <c r="AD1996" s="3">
        <f>AC1996*Ferez!$D$19</f>
        <v>0.59267059481993356</v>
      </c>
      <c r="AE1996" s="3">
        <f>(AD1996/1000)*(10000/Ferez!$D$21)</f>
        <v>1.4816764870498338E-2</v>
      </c>
      <c r="AF1996" s="3">
        <f t="shared" si="289"/>
        <v>0.80331173728274252</v>
      </c>
      <c r="AG1996" s="3">
        <f>AF1996*Ferez!$D$19</f>
        <v>0.40165586864137126</v>
      </c>
      <c r="AH1996" s="3">
        <f>(AG1996/1000)*(10000/Ferez!$D$21)</f>
        <v>1.0041396716034282E-2</v>
      </c>
      <c r="AI1996" s="3">
        <f>AE1996*Ferez!$D$20</f>
        <v>5.4328137858493906E-2</v>
      </c>
    </row>
    <row r="1997" spans="1:35" x14ac:dyDescent="0.25">
      <c r="A1997" s="4">
        <v>422</v>
      </c>
      <c r="B1997" s="19" t="s">
        <v>3521</v>
      </c>
      <c r="C1997" s="104">
        <v>7</v>
      </c>
      <c r="D1997" s="20" t="s">
        <v>770</v>
      </c>
      <c r="E1997" s="100">
        <v>42719</v>
      </c>
      <c r="F1997" s="100">
        <v>44127</v>
      </c>
      <c r="G1997" s="105">
        <v>3.9</v>
      </c>
      <c r="H1997" s="20" t="s">
        <v>806</v>
      </c>
      <c r="I1997" s="20" t="s">
        <v>807</v>
      </c>
      <c r="J1997" s="13">
        <v>3058</v>
      </c>
      <c r="K1997" t="s">
        <v>79</v>
      </c>
      <c r="L1997" t="s">
        <v>78</v>
      </c>
      <c r="M1997" s="20" t="str">
        <f t="shared" si="283"/>
        <v>S</v>
      </c>
      <c r="N1997" s="3">
        <v>7.2</v>
      </c>
      <c r="O1997" s="23">
        <f t="shared" si="284"/>
        <v>4.9000000000000004</v>
      </c>
      <c r="P1997" s="3">
        <v>16</v>
      </c>
      <c r="Q1997" s="3">
        <f>VLOOKUP(J1997,Aux_H_adj!$X$2:$Y$922,2,FALSE)</f>
        <v>8.8000000000000007</v>
      </c>
      <c r="R1997" s="3">
        <f>VLOOKUP(J1997,Aux_H_adj!$X$2:$Z$922,3,FALSE)</f>
        <v>27.4</v>
      </c>
      <c r="S1997" s="3">
        <f t="shared" si="281"/>
        <v>5.0929581789406511</v>
      </c>
      <c r="T1997" s="3">
        <v>66.8</v>
      </c>
      <c r="U1997" s="23">
        <f t="shared" si="285"/>
        <v>19.510000000000002</v>
      </c>
      <c r="V1997" s="3">
        <f t="shared" si="282"/>
        <v>6.2102258794457565</v>
      </c>
      <c r="W1997" s="27">
        <f t="shared" si="286"/>
        <v>2E-3</v>
      </c>
      <c r="X1997" s="27">
        <f t="shared" si="287"/>
        <v>3.0000000000000001E-3</v>
      </c>
      <c r="Y1997" s="3">
        <f>VLOOKUP(K1997,SSP!$B$2:$D$113,3,FALSE)</f>
        <v>0.31000000000000155</v>
      </c>
      <c r="Z1997" s="3">
        <f>EXP(Ferez!$B$8+Ferez!$B$9*LN(X1997)+Ferez!$B$10*LN(O1997)+Ferez!$B$11*LN(Y1997))</f>
        <v>2.4111057021843081</v>
      </c>
      <c r="AA1997" s="3">
        <f>EXP(Ferez!$C$8+Ferez!$C$9*LN(Z1997))</f>
        <v>1.4402936174693417</v>
      </c>
      <c r="AB1997" s="3">
        <f>Ferez!$D$8+Ferez!$D$9*Z1997+Ferez!$D$10*AA1997</f>
        <v>0.55595799672748503</v>
      </c>
      <c r="AC1997" s="3">
        <f t="shared" si="288"/>
        <v>4.4073573163811348</v>
      </c>
      <c r="AD1997" s="3">
        <f>AC1997*Ferez!$D$19</f>
        <v>2.2036786581905674</v>
      </c>
      <c r="AE1997" s="3">
        <f>(AD1997/1000)*(10000/Ferez!$D$21)</f>
        <v>5.5091966454764184E-2</v>
      </c>
      <c r="AF1997" s="3">
        <f t="shared" si="289"/>
        <v>2.9670636989117929</v>
      </c>
      <c r="AG1997" s="3">
        <f>AF1997*Ferez!$D$19</f>
        <v>1.4835318494558964</v>
      </c>
      <c r="AH1997" s="3">
        <f>(AG1997/1000)*(10000/Ferez!$D$21)</f>
        <v>3.7088296236397408E-2</v>
      </c>
      <c r="AI1997" s="3">
        <f>AE1997*Ferez!$D$20</f>
        <v>0.202003877000802</v>
      </c>
    </row>
    <row r="1998" spans="1:35" x14ac:dyDescent="0.25">
      <c r="A1998" s="4">
        <v>423</v>
      </c>
      <c r="B1998" s="19" t="s">
        <v>3521</v>
      </c>
      <c r="C1998" s="104">
        <v>7</v>
      </c>
      <c r="D1998" s="20" t="s">
        <v>770</v>
      </c>
      <c r="E1998" s="100">
        <v>42719</v>
      </c>
      <c r="F1998" s="100">
        <v>44127</v>
      </c>
      <c r="G1998" s="105">
        <v>3.9</v>
      </c>
      <c r="H1998" s="20" t="s">
        <v>806</v>
      </c>
      <c r="I1998" s="20" t="s">
        <v>808</v>
      </c>
      <c r="J1998" s="13">
        <v>3058</v>
      </c>
      <c r="K1998" t="s">
        <v>79</v>
      </c>
      <c r="L1998" t="s">
        <v>78</v>
      </c>
      <c r="M1998" s="20" t="str">
        <f t="shared" si="283"/>
        <v>S</v>
      </c>
      <c r="N1998" s="3">
        <v>7.2</v>
      </c>
      <c r="O1998" s="23">
        <f t="shared" si="284"/>
        <v>7.2</v>
      </c>
      <c r="P1998" s="3">
        <v>27.4</v>
      </c>
      <c r="Q1998" s="3">
        <f>VLOOKUP(J1998,Aux_H_adj!$X$2:$Y$922,2,FALSE)</f>
        <v>8.8000000000000007</v>
      </c>
      <c r="R1998" s="3">
        <f>VLOOKUP(J1998,Aux_H_adj!$X$2:$Z$922,3,FALSE)</f>
        <v>27.4</v>
      </c>
      <c r="S1998" s="3">
        <f t="shared" si="281"/>
        <v>8.7216908814358636</v>
      </c>
      <c r="T1998" s="3">
        <v>66.8</v>
      </c>
      <c r="U1998" s="23">
        <f t="shared" si="285"/>
        <v>33.4</v>
      </c>
      <c r="V1998" s="3">
        <f t="shared" si="282"/>
        <v>10.631550198538608</v>
      </c>
      <c r="W1998" s="27">
        <f t="shared" si="286"/>
        <v>6.0000000000000001E-3</v>
      </c>
      <c r="X1998" s="27">
        <f t="shared" si="287"/>
        <v>8.8999999999999999E-3</v>
      </c>
      <c r="Y1998" s="3">
        <f>VLOOKUP(K1998,SSP!$B$2:$D$113,3,FALSE)</f>
        <v>0.31000000000000155</v>
      </c>
      <c r="Z1998" s="3">
        <f>EXP(Ferez!$B$8+Ferez!$B$9*LN(X1998)+Ferez!$B$10*LN(O1998)+Ferez!$B$11*LN(Y1998))</f>
        <v>9.7539053027647018</v>
      </c>
      <c r="AA1998" s="3">
        <f>EXP(Ferez!$C$8+Ferez!$C$9*LN(Z1998))</f>
        <v>4.0625511546609783</v>
      </c>
      <c r="AB1998" s="3">
        <f>Ferez!$D$8+Ferez!$D$9*Z1998+Ferez!$D$10*AA1998</f>
        <v>1.2331047307382166</v>
      </c>
      <c r="AC1998" s="3">
        <f t="shared" si="288"/>
        <v>15.049561188163896</v>
      </c>
      <c r="AD1998" s="3">
        <f>AC1998*Ferez!$D$19</f>
        <v>7.5247805940819479</v>
      </c>
      <c r="AE1998" s="3">
        <f>(AD1998/1000)*(10000/Ferez!$D$21)</f>
        <v>0.1881195148520487</v>
      </c>
      <c r="AF1998" s="3">
        <f t="shared" si="289"/>
        <v>10.987010033502919</v>
      </c>
      <c r="AG1998" s="3">
        <f>AF1998*Ferez!$D$19</f>
        <v>5.4935050167514596</v>
      </c>
      <c r="AH1998" s="3">
        <f>(AG1998/1000)*(10000/Ferez!$D$21)</f>
        <v>0.1373376254187865</v>
      </c>
      <c r="AI1998" s="3">
        <f>AE1998*Ferez!$D$20</f>
        <v>0.68977155445751182</v>
      </c>
    </row>
    <row r="1999" spans="1:35" x14ac:dyDescent="0.25">
      <c r="A1999" s="4">
        <v>424</v>
      </c>
      <c r="B1999" s="19" t="s">
        <v>3521</v>
      </c>
      <c r="C1999" s="104">
        <v>7</v>
      </c>
      <c r="D1999" s="20" t="s">
        <v>770</v>
      </c>
      <c r="E1999" s="100">
        <v>42719</v>
      </c>
      <c r="F1999" s="100">
        <v>44127</v>
      </c>
      <c r="G1999" s="105">
        <v>3.9</v>
      </c>
      <c r="H1999" s="20" t="s">
        <v>806</v>
      </c>
      <c r="I1999" s="20" t="s">
        <v>809</v>
      </c>
      <c r="J1999" s="13">
        <v>3058</v>
      </c>
      <c r="K1999" t="s">
        <v>79</v>
      </c>
      <c r="L1999" t="s">
        <v>78</v>
      </c>
      <c r="M1999" s="20" t="str">
        <f t="shared" si="283"/>
        <v>S</v>
      </c>
      <c r="N1999" s="3">
        <v>7.2</v>
      </c>
      <c r="O1999" s="23">
        <f t="shared" si="284"/>
        <v>5.57</v>
      </c>
      <c r="P1999" s="3">
        <v>19.8</v>
      </c>
      <c r="Q1999" s="3">
        <f>VLOOKUP(J1999,Aux_H_adj!$X$2:$Y$922,2,FALSE)</f>
        <v>8.8000000000000007</v>
      </c>
      <c r="R1999" s="3">
        <f>VLOOKUP(J1999,Aux_H_adj!$X$2:$Z$922,3,FALSE)</f>
        <v>27.4</v>
      </c>
      <c r="S1999" s="3">
        <f t="shared" si="281"/>
        <v>6.3025357464390561</v>
      </c>
      <c r="T1999" s="3">
        <v>66.8</v>
      </c>
      <c r="U1999" s="23">
        <f t="shared" si="285"/>
        <v>24.14</v>
      </c>
      <c r="V1999" s="3">
        <f t="shared" si="282"/>
        <v>7.6840006524767075</v>
      </c>
      <c r="W1999" s="27">
        <f t="shared" si="286"/>
        <v>3.0999999999999999E-3</v>
      </c>
      <c r="X1999" s="27">
        <f t="shared" si="287"/>
        <v>4.5999999999999999E-3</v>
      </c>
      <c r="Y1999" s="3">
        <f>VLOOKUP(K1999,SSP!$B$2:$D$113,3,FALSE)</f>
        <v>0.31000000000000155</v>
      </c>
      <c r="Z1999" s="3">
        <f>EXP(Ferez!$B$8+Ferez!$B$9*LN(X1999)+Ferez!$B$10*LN(O1999)+Ferez!$B$11*LN(Y1999))</f>
        <v>4.0845690910954993</v>
      </c>
      <c r="AA1999" s="3">
        <f>EXP(Ferez!$C$8+Ferez!$C$9*LN(Z1999))</f>
        <v>2.1296597633273096</v>
      </c>
      <c r="AB1999" s="3">
        <f>Ferez!$D$8+Ferez!$D$9*Z1999+Ferez!$D$10*AA1999</f>
        <v>0.70237357910157661</v>
      </c>
      <c r="AC1999" s="3">
        <f t="shared" si="288"/>
        <v>6.9166024335243854</v>
      </c>
      <c r="AD1999" s="3">
        <f>AC1999*Ferez!$D$19</f>
        <v>3.4583012167621927</v>
      </c>
      <c r="AE1999" s="3">
        <f>(AD1999/1000)*(10000/Ferez!$D$21)</f>
        <v>8.6457530419054823E-2</v>
      </c>
      <c r="AF1999" s="3">
        <f t="shared" si="289"/>
        <v>4.7869426701970763</v>
      </c>
      <c r="AG1999" s="3">
        <f>AF1999*Ferez!$D$19</f>
        <v>2.3934713350985382</v>
      </c>
      <c r="AH1999" s="3">
        <f>(AG1999/1000)*(10000/Ferez!$D$21)</f>
        <v>5.9836783377463454E-2</v>
      </c>
      <c r="AI1999" s="3">
        <f>AE1999*Ferez!$D$20</f>
        <v>0.31701094486986769</v>
      </c>
    </row>
    <row r="2000" spans="1:35" x14ac:dyDescent="0.25">
      <c r="A2000" s="4">
        <v>425</v>
      </c>
      <c r="B2000" s="19" t="s">
        <v>3521</v>
      </c>
      <c r="C2000" s="104">
        <v>7</v>
      </c>
      <c r="D2000" s="20" t="s">
        <v>770</v>
      </c>
      <c r="E2000" s="100">
        <v>42719</v>
      </c>
      <c r="F2000" s="100">
        <v>44127</v>
      </c>
      <c r="G2000" s="105">
        <v>3.9</v>
      </c>
      <c r="H2000" s="20" t="s">
        <v>806</v>
      </c>
      <c r="I2000" s="20" t="s">
        <v>810</v>
      </c>
      <c r="J2000" s="13">
        <v>3058</v>
      </c>
      <c r="K2000" t="s">
        <v>79</v>
      </c>
      <c r="L2000" t="s">
        <v>78</v>
      </c>
      <c r="M2000" s="20" t="str">
        <f t="shared" si="283"/>
        <v>S</v>
      </c>
      <c r="N2000" s="3">
        <v>7.2</v>
      </c>
      <c r="O2000" s="23">
        <f t="shared" si="284"/>
        <v>5.18</v>
      </c>
      <c r="P2000" s="3">
        <v>17.5</v>
      </c>
      <c r="Q2000" s="3">
        <f>VLOOKUP(J2000,Aux_H_adj!$X$2:$Y$922,2,FALSE)</f>
        <v>8.8000000000000007</v>
      </c>
      <c r="R2000" s="3">
        <f>VLOOKUP(J2000,Aux_H_adj!$X$2:$Z$922,3,FALSE)</f>
        <v>27.4</v>
      </c>
      <c r="S2000" s="3">
        <f t="shared" si="281"/>
        <v>5.5704230082163368</v>
      </c>
      <c r="T2000" s="3">
        <v>66.8</v>
      </c>
      <c r="U2000" s="23">
        <f t="shared" si="285"/>
        <v>21.33</v>
      </c>
      <c r="V2000" s="3">
        <f t="shared" si="282"/>
        <v>6.7895498723002543</v>
      </c>
      <c r="W2000" s="27">
        <f t="shared" si="286"/>
        <v>2.3999999999999998E-3</v>
      </c>
      <c r="X2000" s="27">
        <f t="shared" si="287"/>
        <v>3.5999999999999999E-3</v>
      </c>
      <c r="Y2000" s="3">
        <f>VLOOKUP(K2000,SSP!$B$2:$D$113,3,FALSE)</f>
        <v>0.31000000000000155</v>
      </c>
      <c r="Z2000" s="3">
        <f>EXP(Ferez!$B$8+Ferez!$B$9*LN(X2000)+Ferez!$B$10*LN(O2000)+Ferez!$B$11*LN(Y2000))</f>
        <v>3.0216321020253178</v>
      </c>
      <c r="AA2000" s="3">
        <f>EXP(Ferez!$C$8+Ferez!$C$9*LN(Z2000))</f>
        <v>1.7028754895010219</v>
      </c>
      <c r="AB2000" s="3">
        <f>Ferez!$D$8+Ferez!$D$9*Z2000+Ferez!$D$10*AA2000</f>
        <v>0.6084190401653562</v>
      </c>
      <c r="AC2000" s="3">
        <f t="shared" si="288"/>
        <v>5.3329266316916959</v>
      </c>
      <c r="AD2000" s="3">
        <f>AC2000*Ferez!$D$19</f>
        <v>2.6664633158458479</v>
      </c>
      <c r="AE2000" s="3">
        <f>(AD2000/1000)*(10000/Ferez!$D$21)</f>
        <v>6.6661582896146196E-2</v>
      </c>
      <c r="AF2000" s="3">
        <f t="shared" si="289"/>
        <v>3.6300511421906743</v>
      </c>
      <c r="AG2000" s="3">
        <f>AF2000*Ferez!$D$19</f>
        <v>1.8150255710953371</v>
      </c>
      <c r="AH2000" s="3">
        <f>(AG2000/1000)*(10000/Ferez!$D$21)</f>
        <v>4.5375639277383424E-2</v>
      </c>
      <c r="AI2000" s="3">
        <f>AE2000*Ferez!$D$20</f>
        <v>0.24442580395253605</v>
      </c>
    </row>
    <row r="2001" spans="1:35" x14ac:dyDescent="0.25">
      <c r="A2001" s="4">
        <v>426</v>
      </c>
      <c r="B2001" s="19" t="s">
        <v>3521</v>
      </c>
      <c r="C2001" s="104">
        <v>7</v>
      </c>
      <c r="D2001" s="20" t="s">
        <v>770</v>
      </c>
      <c r="E2001" s="100">
        <v>42719</v>
      </c>
      <c r="F2001" s="100">
        <v>44127</v>
      </c>
      <c r="G2001" s="105">
        <v>3.9</v>
      </c>
      <c r="H2001" s="20" t="s">
        <v>806</v>
      </c>
      <c r="I2001" s="20" t="s">
        <v>811</v>
      </c>
      <c r="J2001" s="13">
        <v>3058</v>
      </c>
      <c r="K2001" t="s">
        <v>79</v>
      </c>
      <c r="L2001" t="s">
        <v>78</v>
      </c>
      <c r="M2001" s="20" t="str">
        <f t="shared" si="283"/>
        <v>S</v>
      </c>
      <c r="N2001" s="3">
        <v>7.2</v>
      </c>
      <c r="O2001" s="23">
        <f t="shared" si="284"/>
        <v>3.98</v>
      </c>
      <c r="P2001" s="3">
        <v>11.9</v>
      </c>
      <c r="Q2001" s="3">
        <f>VLOOKUP(J2001,Aux_H_adj!$X$2:$Y$922,2,FALSE)</f>
        <v>8.8000000000000007</v>
      </c>
      <c r="R2001" s="3">
        <f>VLOOKUP(J2001,Aux_H_adj!$X$2:$Z$922,3,FALSE)</f>
        <v>27.4</v>
      </c>
      <c r="S2001" s="3">
        <f t="shared" si="281"/>
        <v>3.7878876455871091</v>
      </c>
      <c r="T2001" s="3">
        <v>66.8</v>
      </c>
      <c r="U2001" s="23">
        <f t="shared" si="285"/>
        <v>14.51</v>
      </c>
      <c r="V2001" s="3">
        <f t="shared" si="282"/>
        <v>4.618676448526803</v>
      </c>
      <c r="W2001" s="27">
        <f t="shared" si="286"/>
        <v>1.1000000000000001E-3</v>
      </c>
      <c r="X2001" s="27">
        <f t="shared" si="287"/>
        <v>1.6999999999999999E-3</v>
      </c>
      <c r="Y2001" s="3">
        <f>VLOOKUP(K2001,SSP!$B$2:$D$113,3,FALSE)</f>
        <v>0.31000000000000155</v>
      </c>
      <c r="Z2001" s="3">
        <f>EXP(Ferez!$B$8+Ferez!$B$9*LN(X2001)+Ferez!$B$10*LN(O2001)+Ferez!$B$11*LN(Y2001))</f>
        <v>1.1542302383808274</v>
      </c>
      <c r="AA2001" s="3">
        <f>EXP(Ferez!$C$8+Ferez!$C$9*LN(Z2001))</f>
        <v>0.83382933974447648</v>
      </c>
      <c r="AB2001" s="3">
        <f>Ferez!$D$8+Ferez!$D$9*Z2001+Ferez!$D$10*AA2001</f>
        <v>0.45363909595045687</v>
      </c>
      <c r="AC2001" s="3">
        <f t="shared" si="288"/>
        <v>2.4416986740757607</v>
      </c>
      <c r="AD2001" s="3">
        <f>AC2001*Ferez!$D$19</f>
        <v>1.2208493370378803</v>
      </c>
      <c r="AE2001" s="3">
        <f>(AD2001/1000)*(10000/Ferez!$D$21)</f>
        <v>3.0521233425947012E-2</v>
      </c>
      <c r="AF2001" s="3">
        <f t="shared" si="289"/>
        <v>1.6078693343312842</v>
      </c>
      <c r="AG2001" s="3">
        <f>AF2001*Ferez!$D$19</f>
        <v>0.8039346671656421</v>
      </c>
      <c r="AH2001" s="3">
        <f>(AG2001/1000)*(10000/Ferez!$D$21)</f>
        <v>2.0098366679141052E-2</v>
      </c>
      <c r="AI2001" s="3">
        <f>AE2001*Ferez!$D$20</f>
        <v>0.11191118922847237</v>
      </c>
    </row>
    <row r="2002" spans="1:35" x14ac:dyDescent="0.25">
      <c r="A2002" s="4">
        <v>427</v>
      </c>
      <c r="B2002" s="19" t="s">
        <v>3521</v>
      </c>
      <c r="C2002" s="104">
        <v>7</v>
      </c>
      <c r="D2002" s="20" t="s">
        <v>770</v>
      </c>
      <c r="E2002" s="100">
        <v>42719</v>
      </c>
      <c r="F2002" s="100">
        <v>44127</v>
      </c>
      <c r="G2002" s="105">
        <v>3.9</v>
      </c>
      <c r="H2002" s="20" t="s">
        <v>806</v>
      </c>
      <c r="I2002" s="20" t="s">
        <v>812</v>
      </c>
      <c r="J2002" s="13">
        <v>3058</v>
      </c>
      <c r="K2002" t="s">
        <v>79</v>
      </c>
      <c r="L2002" t="s">
        <v>78</v>
      </c>
      <c r="M2002" s="20" t="str">
        <f t="shared" si="283"/>
        <v>S</v>
      </c>
      <c r="N2002" s="3">
        <v>7.2</v>
      </c>
      <c r="O2002" s="23">
        <f t="shared" si="284"/>
        <v>3.04</v>
      </c>
      <c r="P2002" s="3">
        <v>8.8000000000000007</v>
      </c>
      <c r="Q2002" s="3">
        <f>VLOOKUP(J2002,Aux_H_adj!$X$2:$Y$922,2,FALSE)</f>
        <v>8.8000000000000007</v>
      </c>
      <c r="R2002" s="3">
        <f>VLOOKUP(J2002,Aux_H_adj!$X$2:$Z$922,3,FALSE)</f>
        <v>27.4</v>
      </c>
      <c r="S2002" s="3">
        <f t="shared" si="281"/>
        <v>2.8011269984173581</v>
      </c>
      <c r="T2002" s="3">
        <v>66.8</v>
      </c>
      <c r="U2002" s="23">
        <f t="shared" si="285"/>
        <v>10.73</v>
      </c>
      <c r="V2002" s="3">
        <f t="shared" si="282"/>
        <v>3.4154650787520744</v>
      </c>
      <c r="W2002" s="27">
        <f t="shared" si="286"/>
        <v>5.9999999999999995E-4</v>
      </c>
      <c r="X2002" s="27">
        <f t="shared" si="287"/>
        <v>8.9999999999999998E-4</v>
      </c>
      <c r="Y2002" s="3">
        <f>VLOOKUP(K2002,SSP!$B$2:$D$113,3,FALSE)</f>
        <v>0.31000000000000155</v>
      </c>
      <c r="Z2002" s="3">
        <f>EXP(Ferez!$B$8+Ferez!$B$9*LN(X2002)+Ferez!$B$10*LN(O2002)+Ferez!$B$11*LN(Y2002))</f>
        <v>0.48841933495944334</v>
      </c>
      <c r="AA2002" s="3">
        <f>EXP(Ferez!$C$8+Ferez!$C$9*LN(Z2002))</f>
        <v>0.44050584404546889</v>
      </c>
      <c r="AB2002" s="3">
        <f>Ferez!$D$8+Ferez!$D$9*Z2002+Ferez!$D$10*AA2002</f>
        <v>0.40565004851976078</v>
      </c>
      <c r="AC2002" s="3">
        <f t="shared" si="288"/>
        <v>1.3345752275246729</v>
      </c>
      <c r="AD2002" s="3">
        <f>AC2002*Ferez!$D$19</f>
        <v>0.66728761376233647</v>
      </c>
      <c r="AE2002" s="3">
        <f>(AD2002/1000)*(10000/Ferez!$D$21)</f>
        <v>1.668219034405841E-2</v>
      </c>
      <c r="AF2002" s="3">
        <f t="shared" si="289"/>
        <v>0.89406938347920417</v>
      </c>
      <c r="AG2002" s="3">
        <f>AF2002*Ferez!$D$19</f>
        <v>0.44703469173960209</v>
      </c>
      <c r="AH2002" s="3">
        <f>(AG2002/1000)*(10000/Ferez!$D$21)</f>
        <v>1.1175867293490052E-2</v>
      </c>
      <c r="AI2002" s="3">
        <f>AE2002*Ferez!$D$20</f>
        <v>6.1168031261547497E-2</v>
      </c>
    </row>
    <row r="2003" spans="1:35" x14ac:dyDescent="0.25">
      <c r="A2003" s="4">
        <v>428</v>
      </c>
      <c r="B2003" s="19" t="s">
        <v>3521</v>
      </c>
      <c r="C2003" s="104">
        <v>7</v>
      </c>
      <c r="D2003" s="20" t="s">
        <v>770</v>
      </c>
      <c r="E2003" s="100">
        <v>42719</v>
      </c>
      <c r="F2003" s="100">
        <v>44127</v>
      </c>
      <c r="G2003" s="105">
        <v>3.9</v>
      </c>
      <c r="H2003" s="20" t="s">
        <v>806</v>
      </c>
      <c r="I2003" s="20" t="s">
        <v>813</v>
      </c>
      <c r="J2003" s="13">
        <v>3058</v>
      </c>
      <c r="K2003" t="s">
        <v>79</v>
      </c>
      <c r="L2003" t="s">
        <v>78</v>
      </c>
      <c r="M2003" s="20" t="str">
        <f t="shared" si="283"/>
        <v>S</v>
      </c>
      <c r="N2003" s="3">
        <v>7.2</v>
      </c>
      <c r="O2003" s="23">
        <f t="shared" si="284"/>
        <v>4.4000000000000004</v>
      </c>
      <c r="P2003" s="3">
        <v>13.6</v>
      </c>
      <c r="Q2003" s="3">
        <f>VLOOKUP(J2003,Aux_H_adj!$X$2:$Y$922,2,FALSE)</f>
        <v>8.8000000000000007</v>
      </c>
      <c r="R2003" s="3">
        <f>VLOOKUP(J2003,Aux_H_adj!$X$2:$Z$922,3,FALSE)</f>
        <v>27.4</v>
      </c>
      <c r="S2003" s="3">
        <f t="shared" si="281"/>
        <v>4.3290144520995533</v>
      </c>
      <c r="T2003" s="3">
        <v>66.8</v>
      </c>
      <c r="U2003" s="23">
        <f t="shared" si="285"/>
        <v>16.579999999999998</v>
      </c>
      <c r="V2003" s="3">
        <f t="shared" si="282"/>
        <v>5.2775779129272493</v>
      </c>
      <c r="W2003" s="27">
        <f t="shared" si="286"/>
        <v>1.5E-3</v>
      </c>
      <c r="X2003" s="27">
        <f t="shared" si="287"/>
        <v>2.2000000000000001E-3</v>
      </c>
      <c r="Y2003" s="3">
        <f>VLOOKUP(K2003,SSP!$B$2:$D$113,3,FALSE)</f>
        <v>0.31000000000000155</v>
      </c>
      <c r="Z2003" s="3">
        <f>EXP(Ferez!$B$8+Ferez!$B$9*LN(X2003)+Ferez!$B$10*LN(O2003)+Ferez!$B$11*LN(Y2003))</f>
        <v>1.6217794741315195</v>
      </c>
      <c r="AA2003" s="3">
        <f>EXP(Ferez!$C$8+Ferez!$C$9*LN(Z2003))</f>
        <v>1.0731629250462245</v>
      </c>
      <c r="AB2003" s="3">
        <f>Ferez!$D$8+Ferez!$D$9*Z2003+Ferez!$D$10*AA2003</f>
        <v>0.49051698571543273</v>
      </c>
      <c r="AC2003" s="3">
        <f t="shared" si="288"/>
        <v>3.1854593848931767</v>
      </c>
      <c r="AD2003" s="3">
        <f>AC2003*Ferez!$D$19</f>
        <v>1.5927296924465884</v>
      </c>
      <c r="AE2003" s="3">
        <f>(AD2003/1000)*(10000/Ferez!$D$21)</f>
        <v>3.9818242311164709E-2</v>
      </c>
      <c r="AF2003" s="3">
        <f t="shared" si="289"/>
        <v>2.1122964598469522</v>
      </c>
      <c r="AG2003" s="3">
        <f>AF2003*Ferez!$D$19</f>
        <v>1.0561482299234761</v>
      </c>
      <c r="AH2003" s="3">
        <f>(AG2003/1000)*(10000/Ferez!$D$21)</f>
        <v>2.6403705748086904E-2</v>
      </c>
      <c r="AI2003" s="3">
        <f>AE2003*Ferez!$D$20</f>
        <v>0.14600022180760391</v>
      </c>
    </row>
    <row r="2004" spans="1:35" x14ac:dyDescent="0.25">
      <c r="A2004" s="4">
        <v>429</v>
      </c>
      <c r="B2004" s="19" t="s">
        <v>3521</v>
      </c>
      <c r="C2004" s="104">
        <v>7</v>
      </c>
      <c r="D2004" s="20" t="s">
        <v>770</v>
      </c>
      <c r="E2004" s="100">
        <v>42719</v>
      </c>
      <c r="F2004" s="100">
        <v>44127</v>
      </c>
      <c r="G2004" s="105">
        <v>3.9</v>
      </c>
      <c r="H2004" s="20" t="s">
        <v>806</v>
      </c>
      <c r="I2004" s="20" t="s">
        <v>814</v>
      </c>
      <c r="J2004" s="13">
        <v>3058</v>
      </c>
      <c r="K2004" t="s">
        <v>79</v>
      </c>
      <c r="L2004" t="s">
        <v>78</v>
      </c>
      <c r="M2004" s="20" t="str">
        <f t="shared" si="283"/>
        <v>S</v>
      </c>
      <c r="N2004" s="3">
        <v>7.2</v>
      </c>
      <c r="O2004" s="23">
        <f t="shared" si="284"/>
        <v>4.4400000000000004</v>
      </c>
      <c r="P2004" s="3">
        <v>13.8</v>
      </c>
      <c r="Q2004" s="3">
        <f>VLOOKUP(J2004,Aux_H_adj!$X$2:$Y$922,2,FALSE)</f>
        <v>8.8000000000000007</v>
      </c>
      <c r="R2004" s="3">
        <f>VLOOKUP(J2004,Aux_H_adj!$X$2:$Z$922,3,FALSE)</f>
        <v>27.4</v>
      </c>
      <c r="S2004" s="3">
        <f t="shared" si="281"/>
        <v>4.3926764293363121</v>
      </c>
      <c r="T2004" s="3">
        <v>66.8</v>
      </c>
      <c r="U2004" s="23">
        <f t="shared" si="285"/>
        <v>16.82</v>
      </c>
      <c r="V2004" s="3">
        <f t="shared" si="282"/>
        <v>5.3539722856113592</v>
      </c>
      <c r="W2004" s="27">
        <f t="shared" si="286"/>
        <v>1.5E-3</v>
      </c>
      <c r="X2004" s="27">
        <f t="shared" si="287"/>
        <v>2.3E-3</v>
      </c>
      <c r="Y2004" s="3">
        <f>VLOOKUP(K2004,SSP!$B$2:$D$113,3,FALSE)</f>
        <v>0.31000000000000155</v>
      </c>
      <c r="Z2004" s="3">
        <f>EXP(Ferez!$B$8+Ferez!$B$9*LN(X2004)+Ferez!$B$10*LN(O2004)+Ferez!$B$11*LN(Y2004))</f>
        <v>1.7061329572291293</v>
      </c>
      <c r="AA2004" s="3">
        <f>EXP(Ferez!$C$8+Ferez!$C$9*LN(Z2004))</f>
        <v>1.1143064282211064</v>
      </c>
      <c r="AB2004" s="3">
        <f>Ferez!$D$8+Ferez!$D$9*Z2004+Ferez!$D$10*AA2004</f>
        <v>0.49734591482753132</v>
      </c>
      <c r="AC2004" s="3">
        <f t="shared" si="288"/>
        <v>3.3177853002777669</v>
      </c>
      <c r="AD2004" s="3">
        <f>AC2004*Ferez!$D$19</f>
        <v>1.6588926501388834</v>
      </c>
      <c r="AE2004" s="3">
        <f>(AD2004/1000)*(10000/Ferez!$D$21)</f>
        <v>4.1472316253472086E-2</v>
      </c>
      <c r="AF2004" s="3">
        <f t="shared" si="289"/>
        <v>2.2034788720566607</v>
      </c>
      <c r="AG2004" s="3">
        <f>AF2004*Ferez!$D$19</f>
        <v>1.1017394360283304</v>
      </c>
      <c r="AH2004" s="3">
        <f>(AG2004/1000)*(10000/Ferez!$D$21)</f>
        <v>2.7543485900708261E-2</v>
      </c>
      <c r="AI2004" s="3">
        <f>AE2004*Ferez!$D$20</f>
        <v>0.15206515959606431</v>
      </c>
    </row>
    <row r="2005" spans="1:35" x14ac:dyDescent="0.25">
      <c r="A2005" s="4">
        <v>430</v>
      </c>
      <c r="B2005" s="19" t="s">
        <v>3521</v>
      </c>
      <c r="C2005" s="104">
        <v>7</v>
      </c>
      <c r="D2005" s="20" t="s">
        <v>770</v>
      </c>
      <c r="E2005" s="100">
        <v>42719</v>
      </c>
      <c r="F2005" s="100">
        <v>44127</v>
      </c>
      <c r="G2005" s="105">
        <v>3.9</v>
      </c>
      <c r="H2005" s="20" t="s">
        <v>815</v>
      </c>
      <c r="I2005" s="20" t="s">
        <v>816</v>
      </c>
      <c r="J2005" s="13">
        <v>3059</v>
      </c>
      <c r="K2005" t="s">
        <v>6</v>
      </c>
      <c r="L2005" t="s">
        <v>225</v>
      </c>
      <c r="M2005" s="20" t="str">
        <f t="shared" si="283"/>
        <v>N</v>
      </c>
      <c r="N2005" s="3">
        <v>4.2</v>
      </c>
      <c r="O2005" s="23">
        <f t="shared" si="284"/>
        <v>4.2</v>
      </c>
      <c r="P2005" s="3">
        <v>13.4</v>
      </c>
      <c r="Q2005" s="3">
        <f>VLOOKUP(J2005,Aux_H_adj!$X$2:$Y$922,2,FALSE)</f>
        <v>13.4</v>
      </c>
      <c r="R2005" s="3">
        <f>VLOOKUP(J2005,Aux_H_adj!$X$2:$Z$922,3,FALSE)</f>
        <v>13.4</v>
      </c>
      <c r="S2005" s="3">
        <f t="shared" si="281"/>
        <v>4.2653524748627953</v>
      </c>
      <c r="T2005" s="3">
        <v>19.899999999999999</v>
      </c>
      <c r="U2005" s="23">
        <f t="shared" si="285"/>
        <v>19.899999999999999</v>
      </c>
      <c r="V2005" s="3">
        <f t="shared" si="282"/>
        <v>6.3343667350574338</v>
      </c>
      <c r="W2005" s="27">
        <f t="shared" si="286"/>
        <v>1.4E-3</v>
      </c>
      <c r="X2005" s="27">
        <f t="shared" si="287"/>
        <v>3.2000000000000002E-3</v>
      </c>
      <c r="Y2005" s="3">
        <f>VLOOKUP(K2005,SSP!$B$2:$D$113,3,FALSE)</f>
        <v>0.55000000000000004</v>
      </c>
      <c r="Z2005" s="3">
        <f>EXP(Ferez!$B$8+Ferez!$B$9*LN(X2005)+Ferez!$B$10*LN(O2005)+Ferez!$B$11*LN(Y2005))</f>
        <v>3.9706873307460717</v>
      </c>
      <c r="AA2005" s="3">
        <f>EXP(Ferez!$C$8+Ferez!$C$9*LN(Z2005))</f>
        <v>2.0854434662912542</v>
      </c>
      <c r="AB2005" s="3">
        <f>Ferez!$D$8+Ferez!$D$9*Z2005+Ferez!$D$10*AA2005</f>
        <v>0.69217731289144235</v>
      </c>
      <c r="AC2005" s="3">
        <f t="shared" si="288"/>
        <v>6.7483081099287689</v>
      </c>
      <c r="AD2005" s="3">
        <f>AC2005*Ferez!$D$19</f>
        <v>3.3741540549643845</v>
      </c>
      <c r="AE2005" s="3">
        <f>(AD2005/1000)*(10000/Ferez!$D$21)</f>
        <v>8.4353851374109612E-2</v>
      </c>
      <c r="AF2005" s="3">
        <f t="shared" si="289"/>
        <v>4.6628646436375139</v>
      </c>
      <c r="AG2005" s="3">
        <f>AF2005*Ferez!$D$19</f>
        <v>2.3314323218187569</v>
      </c>
      <c r="AH2005" s="3">
        <f>(AG2005/1000)*(10000/Ferez!$D$21)</f>
        <v>5.8285808045468929E-2</v>
      </c>
      <c r="AI2005" s="3">
        <f>AE2005*Ferez!$D$20</f>
        <v>0.30929745503840189</v>
      </c>
    </row>
    <row r="2006" spans="1:35" x14ac:dyDescent="0.25">
      <c r="A2006" s="4">
        <v>431</v>
      </c>
      <c r="B2006" s="19" t="s">
        <v>3521</v>
      </c>
      <c r="C2006" s="104">
        <v>7</v>
      </c>
      <c r="D2006" s="20" t="s">
        <v>770</v>
      </c>
      <c r="E2006" s="100">
        <v>42719</v>
      </c>
      <c r="F2006" s="100">
        <v>44127</v>
      </c>
      <c r="G2006" s="105">
        <v>3.9</v>
      </c>
      <c r="H2006" s="20" t="s">
        <v>817</v>
      </c>
      <c r="I2006" s="20" t="s">
        <v>818</v>
      </c>
      <c r="J2006" s="13">
        <v>3060</v>
      </c>
      <c r="K2006" t="s">
        <v>79</v>
      </c>
      <c r="L2006" t="s">
        <v>78</v>
      </c>
      <c r="M2006" s="20" t="str">
        <f t="shared" si="283"/>
        <v>S</v>
      </c>
      <c r="N2006" s="3">
        <v>8.5</v>
      </c>
      <c r="O2006" s="23">
        <f t="shared" si="284"/>
        <v>5.68</v>
      </c>
      <c r="P2006" s="3">
        <v>20.5</v>
      </c>
      <c r="Q2006" s="3">
        <f>VLOOKUP(J2006,Aux_H_adj!$X$2:$Y$922,2,FALSE)</f>
        <v>12.5</v>
      </c>
      <c r="R2006" s="3">
        <f>VLOOKUP(J2006,Aux_H_adj!$X$2:$Z$922,3,FALSE)</f>
        <v>49</v>
      </c>
      <c r="S2006" s="3">
        <f t="shared" si="281"/>
        <v>6.5253526667677093</v>
      </c>
      <c r="T2006" s="3">
        <v>72.5</v>
      </c>
      <c r="U2006" s="23">
        <f t="shared" si="285"/>
        <v>24.99</v>
      </c>
      <c r="V2006" s="3">
        <f t="shared" si="282"/>
        <v>7.9545640557329289</v>
      </c>
      <c r="W2006" s="27">
        <f t="shared" si="286"/>
        <v>3.3E-3</v>
      </c>
      <c r="X2006" s="27">
        <f t="shared" si="287"/>
        <v>5.0000000000000001E-3</v>
      </c>
      <c r="Y2006" s="3">
        <f>VLOOKUP(K2006,SSP!$B$2:$D$113,3,FALSE)</f>
        <v>0.31000000000000155</v>
      </c>
      <c r="Z2006" s="3">
        <f>EXP(Ferez!$B$8+Ferez!$B$9*LN(X2006)+Ferez!$B$10*LN(O2006)+Ferez!$B$11*LN(Y2006))</f>
        <v>4.5032958232620235</v>
      </c>
      <c r="AA2006" s="3">
        <f>EXP(Ferez!$C$8+Ferez!$C$9*LN(Z2006))</f>
        <v>2.2895917575094815</v>
      </c>
      <c r="AB2006" s="3">
        <f>Ferez!$D$8+Ferez!$D$9*Z2006+Ferez!$D$10*AA2006</f>
        <v>0.74009181788699407</v>
      </c>
      <c r="AC2006" s="3">
        <f t="shared" si="288"/>
        <v>7.5329793986584992</v>
      </c>
      <c r="AD2006" s="3">
        <f>AC2006*Ferez!$D$19</f>
        <v>3.7664896993292496</v>
      </c>
      <c r="AE2006" s="3">
        <f>(AD2006/1000)*(10000/Ferez!$D$21)</f>
        <v>9.416224248323124E-2</v>
      </c>
      <c r="AF2006" s="3">
        <f t="shared" si="289"/>
        <v>5.2433876411490177</v>
      </c>
      <c r="AG2006" s="3">
        <f>AF2006*Ferez!$D$19</f>
        <v>2.6216938205745088</v>
      </c>
      <c r="AH2006" s="3">
        <f>(AG2006/1000)*(10000/Ferez!$D$21)</f>
        <v>6.5542345514362721E-2</v>
      </c>
      <c r="AI2006" s="3">
        <f>AE2006*Ferez!$D$20</f>
        <v>0.34526155577184786</v>
      </c>
    </row>
    <row r="2007" spans="1:35" x14ac:dyDescent="0.25">
      <c r="A2007" s="4">
        <v>432</v>
      </c>
      <c r="B2007" s="19" t="s">
        <v>3521</v>
      </c>
      <c r="C2007" s="104">
        <v>7</v>
      </c>
      <c r="D2007" s="20" t="s">
        <v>770</v>
      </c>
      <c r="E2007" s="100">
        <v>42719</v>
      </c>
      <c r="F2007" s="100">
        <v>44127</v>
      </c>
      <c r="G2007" s="105">
        <v>3.9</v>
      </c>
      <c r="H2007" s="20" t="s">
        <v>817</v>
      </c>
      <c r="I2007" s="20" t="s">
        <v>819</v>
      </c>
      <c r="J2007" s="13">
        <v>3060</v>
      </c>
      <c r="K2007" t="s">
        <v>79</v>
      </c>
      <c r="L2007" t="s">
        <v>78</v>
      </c>
      <c r="M2007" s="20" t="str">
        <f t="shared" si="283"/>
        <v>S</v>
      </c>
      <c r="N2007" s="3">
        <v>8.5</v>
      </c>
      <c r="O2007" s="23">
        <f t="shared" si="284"/>
        <v>8.5</v>
      </c>
      <c r="P2007" s="3">
        <v>49</v>
      </c>
      <c r="Q2007" s="3">
        <f>VLOOKUP(J2007,Aux_H_adj!$X$2:$Y$922,2,FALSE)</f>
        <v>12.5</v>
      </c>
      <c r="R2007" s="3">
        <f>VLOOKUP(J2007,Aux_H_adj!$X$2:$Z$922,3,FALSE)</f>
        <v>49</v>
      </c>
      <c r="S2007" s="3">
        <f t="shared" si="281"/>
        <v>15.597184423005743</v>
      </c>
      <c r="T2007" s="3">
        <v>72.5</v>
      </c>
      <c r="U2007" s="23">
        <f t="shared" si="285"/>
        <v>59.74</v>
      </c>
      <c r="V2007" s="3">
        <f t="shared" si="282"/>
        <v>19.015832600619657</v>
      </c>
      <c r="W2007" s="27">
        <f t="shared" si="286"/>
        <v>1.9099999999999999E-2</v>
      </c>
      <c r="X2007" s="27">
        <f t="shared" si="287"/>
        <v>2.8400000000000002E-2</v>
      </c>
      <c r="Y2007" s="3">
        <f>VLOOKUP(K2007,SSP!$B$2:$D$113,3,FALSE)</f>
        <v>0.31000000000000155</v>
      </c>
      <c r="Z2007" s="3">
        <f>EXP(Ferez!$B$8+Ferez!$B$9*LN(X2007)+Ferez!$B$10*LN(O2007)+Ferez!$B$11*LN(Y2007))</f>
        <v>34.250704855103123</v>
      </c>
      <c r="AA2007" s="3">
        <f>EXP(Ferez!$C$8+Ferez!$C$9*LN(Z2007))</f>
        <v>10.316604553558159</v>
      </c>
      <c r="AB2007" s="3">
        <f>Ferez!$D$8+Ferez!$D$9*Z2007+Ferez!$D$10*AA2007</f>
        <v>3.7072315596184504</v>
      </c>
      <c r="AC2007" s="3">
        <f t="shared" si="288"/>
        <v>48.27454096827973</v>
      </c>
      <c r="AD2007" s="3">
        <f>AC2007*Ferez!$D$19</f>
        <v>24.137270484139865</v>
      </c>
      <c r="AE2007" s="3">
        <f>(AD2007/1000)*(10000/Ferez!$D$21)</f>
        <v>0.60343176210349669</v>
      </c>
      <c r="AF2007" s="3">
        <f t="shared" si="289"/>
        <v>37.957936414721573</v>
      </c>
      <c r="AG2007" s="3">
        <f>AF2007*Ferez!$D$19</f>
        <v>18.978968207360786</v>
      </c>
      <c r="AH2007" s="3">
        <f>(AG2007/1000)*(10000/Ferez!$D$21)</f>
        <v>0.47447420518401967</v>
      </c>
      <c r="AI2007" s="3">
        <f>AE2007*Ferez!$D$20</f>
        <v>2.2125831277128212</v>
      </c>
    </row>
    <row r="2008" spans="1:35" x14ac:dyDescent="0.25">
      <c r="A2008" s="4">
        <v>433</v>
      </c>
      <c r="B2008" s="19" t="s">
        <v>3521</v>
      </c>
      <c r="C2008" s="104">
        <v>7</v>
      </c>
      <c r="D2008" s="20" t="s">
        <v>770</v>
      </c>
      <c r="E2008" s="100">
        <v>42719</v>
      </c>
      <c r="F2008" s="100">
        <v>44127</v>
      </c>
      <c r="G2008" s="105">
        <v>3.9</v>
      </c>
      <c r="H2008" s="20" t="s">
        <v>817</v>
      </c>
      <c r="I2008" s="20" t="s">
        <v>820</v>
      </c>
      <c r="J2008" s="13">
        <v>3060</v>
      </c>
      <c r="K2008" t="s">
        <v>79</v>
      </c>
      <c r="L2008" t="s">
        <v>78</v>
      </c>
      <c r="M2008" s="20" t="str">
        <f t="shared" si="283"/>
        <v>S</v>
      </c>
      <c r="N2008" s="3">
        <v>8.5</v>
      </c>
      <c r="O2008" s="23">
        <f t="shared" si="284"/>
        <v>4.7</v>
      </c>
      <c r="P2008" s="3">
        <v>15</v>
      </c>
      <c r="Q2008" s="3">
        <f>VLOOKUP(J2008,Aux_H_adj!$X$2:$Y$922,2,FALSE)</f>
        <v>12.5</v>
      </c>
      <c r="R2008" s="3">
        <f>VLOOKUP(J2008,Aux_H_adj!$X$2:$Z$922,3,FALSE)</f>
        <v>49</v>
      </c>
      <c r="S2008" s="3">
        <f t="shared" si="281"/>
        <v>4.7746482927568605</v>
      </c>
      <c r="T2008" s="3">
        <v>72.5</v>
      </c>
      <c r="U2008" s="23">
        <f t="shared" si="285"/>
        <v>18.29</v>
      </c>
      <c r="V2008" s="3">
        <f t="shared" si="282"/>
        <v>5.8218878183015317</v>
      </c>
      <c r="W2008" s="27">
        <f t="shared" si="286"/>
        <v>1.8E-3</v>
      </c>
      <c r="X2008" s="27">
        <f t="shared" si="287"/>
        <v>2.7000000000000001E-3</v>
      </c>
      <c r="Y2008" s="3">
        <f>VLOOKUP(K2008,SSP!$B$2:$D$113,3,FALSE)</f>
        <v>0.31000000000000155</v>
      </c>
      <c r="Z2008" s="3">
        <f>EXP(Ferez!$B$8+Ferez!$B$9*LN(X2008)+Ferez!$B$10*LN(O2008)+Ferez!$B$11*LN(Y2008))</f>
        <v>2.0968978259131017</v>
      </c>
      <c r="AA2008" s="3">
        <f>EXP(Ferez!$C$8+Ferez!$C$9*LN(Z2008))</f>
        <v>1.2985501646133712</v>
      </c>
      <c r="AB2008" s="3">
        <f>Ferez!$D$8+Ferez!$D$9*Z2008+Ferez!$D$10*AA2008</f>
        <v>0.52952840637260568</v>
      </c>
      <c r="AC2008" s="3">
        <f t="shared" si="288"/>
        <v>3.924976396899079</v>
      </c>
      <c r="AD2008" s="3">
        <f>AC2008*Ferez!$D$19</f>
        <v>1.9624881984495395</v>
      </c>
      <c r="AE2008" s="3">
        <f>(AD2008/1000)*(10000/Ferez!$D$21)</f>
        <v>4.9062204961238483E-2</v>
      </c>
      <c r="AF2008" s="3">
        <f t="shared" si="289"/>
        <v>2.6264262322857075</v>
      </c>
      <c r="AG2008" s="3">
        <f>AF2008*Ferez!$D$19</f>
        <v>1.3132131161428537</v>
      </c>
      <c r="AH2008" s="3">
        <f>(AG2008/1000)*(10000/Ferez!$D$21)</f>
        <v>3.2830327903571342E-2</v>
      </c>
      <c r="AI2008" s="3">
        <f>AE2008*Ferez!$D$20</f>
        <v>0.1798947515245411</v>
      </c>
    </row>
    <row r="2009" spans="1:35" x14ac:dyDescent="0.25">
      <c r="A2009" s="4">
        <v>434</v>
      </c>
      <c r="B2009" s="19" t="s">
        <v>3521</v>
      </c>
      <c r="C2009" s="104">
        <v>7</v>
      </c>
      <c r="D2009" s="20" t="s">
        <v>770</v>
      </c>
      <c r="E2009" s="100">
        <v>42719</v>
      </c>
      <c r="F2009" s="100">
        <v>44127</v>
      </c>
      <c r="G2009" s="105">
        <v>3.9</v>
      </c>
      <c r="H2009" s="20" t="s">
        <v>817</v>
      </c>
      <c r="I2009" s="20" t="s">
        <v>821</v>
      </c>
      <c r="J2009" s="13">
        <v>3060</v>
      </c>
      <c r="K2009" t="s">
        <v>79</v>
      </c>
      <c r="L2009" t="s">
        <v>78</v>
      </c>
      <c r="M2009" s="20" t="str">
        <f t="shared" si="283"/>
        <v>S</v>
      </c>
      <c r="N2009" s="3">
        <v>8.5</v>
      </c>
      <c r="O2009" s="23">
        <f t="shared" si="284"/>
        <v>4.1399999999999997</v>
      </c>
      <c r="P2009" s="3">
        <v>12.5</v>
      </c>
      <c r="Q2009" s="3">
        <f>VLOOKUP(J2009,Aux_H_adj!$X$2:$Y$922,2,FALSE)</f>
        <v>12.5</v>
      </c>
      <c r="R2009" s="3">
        <f>VLOOKUP(J2009,Aux_H_adj!$X$2:$Z$922,3,FALSE)</f>
        <v>49</v>
      </c>
      <c r="S2009" s="3">
        <f t="shared" si="281"/>
        <v>3.9788735772973833</v>
      </c>
      <c r="T2009" s="3">
        <v>72.5</v>
      </c>
      <c r="U2009" s="23">
        <f t="shared" si="285"/>
        <v>15.24</v>
      </c>
      <c r="V2009" s="3">
        <f t="shared" si="282"/>
        <v>4.8510426654409704</v>
      </c>
      <c r="W2009" s="27">
        <f t="shared" si="286"/>
        <v>1.1999999999999999E-3</v>
      </c>
      <c r="X2009" s="27">
        <f t="shared" si="287"/>
        <v>1.8E-3</v>
      </c>
      <c r="Y2009" s="3">
        <f>VLOOKUP(K2009,SSP!$B$2:$D$113,3,FALSE)</f>
        <v>0.31000000000000155</v>
      </c>
      <c r="Z2009" s="3">
        <f>EXP(Ferez!$B$8+Ferez!$B$9*LN(X2009)+Ferez!$B$10*LN(O2009)+Ferez!$B$11*LN(Y2009))</f>
        <v>1.2653392669272172</v>
      </c>
      <c r="AA2009" s="3">
        <f>EXP(Ferez!$C$8+Ferez!$C$9*LN(Z2009))</f>
        <v>0.89267333491607126</v>
      </c>
      <c r="AB2009" s="3">
        <f>Ferez!$D$8+Ferez!$D$9*Z2009+Ferez!$D$10*AA2009</f>
        <v>0.46223308828825327</v>
      </c>
      <c r="AC2009" s="3">
        <f t="shared" si="288"/>
        <v>2.6202456901315418</v>
      </c>
      <c r="AD2009" s="3">
        <f>AC2009*Ferez!$D$19</f>
        <v>1.3101228450657709</v>
      </c>
      <c r="AE2009" s="3">
        <f>(AD2009/1000)*(10000/Ferez!$D$21)</f>
        <v>3.2753071126644273E-2</v>
      </c>
      <c r="AF2009" s="3">
        <f t="shared" si="289"/>
        <v>1.7275723552154705</v>
      </c>
      <c r="AG2009" s="3">
        <f>AF2009*Ferez!$D$19</f>
        <v>0.86378617760773524</v>
      </c>
      <c r="AH2009" s="3">
        <f>(AG2009/1000)*(10000/Ferez!$D$21)</f>
        <v>2.159465444019338E-2</v>
      </c>
      <c r="AI2009" s="3">
        <f>AE2009*Ferez!$D$20</f>
        <v>0.12009459413102899</v>
      </c>
    </row>
    <row r="2010" spans="1:35" x14ac:dyDescent="0.25">
      <c r="A2010" s="4">
        <v>435</v>
      </c>
      <c r="B2010" s="19" t="s">
        <v>3521</v>
      </c>
      <c r="C2010" s="104">
        <v>7</v>
      </c>
      <c r="D2010" s="20" t="s">
        <v>770</v>
      </c>
      <c r="E2010" s="100">
        <v>42719</v>
      </c>
      <c r="F2010" s="100">
        <v>44127</v>
      </c>
      <c r="G2010" s="105">
        <v>3.9</v>
      </c>
      <c r="H2010" s="20" t="s">
        <v>822</v>
      </c>
      <c r="I2010" s="20" t="s">
        <v>823</v>
      </c>
      <c r="J2010" s="13">
        <v>3061</v>
      </c>
      <c r="K2010" t="s">
        <v>173</v>
      </c>
      <c r="L2010" t="s">
        <v>172</v>
      </c>
      <c r="M2010" s="20" t="str">
        <f t="shared" si="283"/>
        <v>S</v>
      </c>
      <c r="N2010" s="3">
        <v>3.4</v>
      </c>
      <c r="O2010" s="23">
        <f t="shared" si="284"/>
        <v>2.93</v>
      </c>
      <c r="P2010" s="3">
        <v>8.5</v>
      </c>
      <c r="Q2010" s="3">
        <f>VLOOKUP(J2010,Aux_H_adj!$X$2:$Y$922,2,FALSE)</f>
        <v>7</v>
      </c>
      <c r="R2010" s="3">
        <f>VLOOKUP(J2010,Aux_H_adj!$X$2:$Z$922,3,FALSE)</f>
        <v>11</v>
      </c>
      <c r="S2010" s="3">
        <f t="shared" si="281"/>
        <v>2.7056340325622208</v>
      </c>
      <c r="T2010" s="3">
        <v>47.8</v>
      </c>
      <c r="U2010" s="23">
        <f t="shared" si="285"/>
        <v>10.36</v>
      </c>
      <c r="V2010" s="3">
        <f t="shared" si="282"/>
        <v>3.2976904208640714</v>
      </c>
      <c r="W2010" s="27">
        <f t="shared" si="286"/>
        <v>5.9999999999999995E-4</v>
      </c>
      <c r="X2010" s="27">
        <f t="shared" si="287"/>
        <v>8.9999999999999998E-4</v>
      </c>
      <c r="Y2010" s="3">
        <f>VLOOKUP(K2010,SSP!$B$2:$D$113,3,FALSE)</f>
        <v>0.47999999999999932</v>
      </c>
      <c r="Z2010" s="3">
        <f>EXP(Ferez!$B$8+Ferez!$B$9*LN(X2010)+Ferez!$B$10*LN(O2010)+Ferez!$B$11*LN(Y2010))</f>
        <v>0.73705579081284345</v>
      </c>
      <c r="AA2010" s="3">
        <f>EXP(Ferez!$C$8+Ferez!$C$9*LN(Z2010))</f>
        <v>0.59778813263349695</v>
      </c>
      <c r="AB2010" s="3">
        <f>Ferez!$D$8+Ferez!$D$9*Z2010+Ferez!$D$10*AA2010</f>
        <v>0.42267394003222775</v>
      </c>
      <c r="AC2010" s="3">
        <f t="shared" si="288"/>
        <v>1.7575178634785682</v>
      </c>
      <c r="AD2010" s="3">
        <f>AC2010*Ferez!$D$19</f>
        <v>0.8787589317392841</v>
      </c>
      <c r="AE2010" s="3">
        <f>(AD2010/1000)*(10000/Ferez!$D$21)</f>
        <v>2.1968973293482102E-2</v>
      </c>
      <c r="AF2010" s="3">
        <f t="shared" si="289"/>
        <v>1.1597297308450711</v>
      </c>
      <c r="AG2010" s="3">
        <f>AF2010*Ferez!$D$19</f>
        <v>0.57986486542253557</v>
      </c>
      <c r="AH2010" s="3">
        <f>(AG2010/1000)*(10000/Ferez!$D$21)</f>
        <v>1.4496621635563388E-2</v>
      </c>
      <c r="AI2010" s="3">
        <f>AE2010*Ferez!$D$20</f>
        <v>8.0552902076101038E-2</v>
      </c>
    </row>
    <row r="2011" spans="1:35" x14ac:dyDescent="0.25">
      <c r="A2011" s="4">
        <v>436</v>
      </c>
      <c r="B2011" s="19" t="s">
        <v>3521</v>
      </c>
      <c r="C2011" s="104">
        <v>7</v>
      </c>
      <c r="D2011" s="20" t="s">
        <v>770</v>
      </c>
      <c r="E2011" s="100">
        <v>42719</v>
      </c>
      <c r="F2011" s="100">
        <v>44127</v>
      </c>
      <c r="G2011" s="105">
        <v>3.9</v>
      </c>
      <c r="H2011" s="20" t="s">
        <v>822</v>
      </c>
      <c r="I2011" s="20" t="s">
        <v>824</v>
      </c>
      <c r="J2011" s="13">
        <v>3061</v>
      </c>
      <c r="K2011" t="s">
        <v>173</v>
      </c>
      <c r="L2011" t="s">
        <v>172</v>
      </c>
      <c r="M2011" s="20" t="str">
        <f t="shared" si="283"/>
        <v>S</v>
      </c>
      <c r="N2011" s="3">
        <v>3.4</v>
      </c>
      <c r="O2011" s="23">
        <f t="shared" si="284"/>
        <v>2.33</v>
      </c>
      <c r="P2011" s="3">
        <v>7</v>
      </c>
      <c r="Q2011" s="3">
        <f>VLOOKUP(J2011,Aux_H_adj!$X$2:$Y$922,2,FALSE)</f>
        <v>7</v>
      </c>
      <c r="R2011" s="3">
        <f>VLOOKUP(J2011,Aux_H_adj!$X$2:$Z$922,3,FALSE)</f>
        <v>11</v>
      </c>
      <c r="S2011" s="3">
        <f t="shared" si="281"/>
        <v>2.228169203286535</v>
      </c>
      <c r="T2011" s="3">
        <v>47.8</v>
      </c>
      <c r="U2011" s="23">
        <f t="shared" si="285"/>
        <v>8.5299999999999994</v>
      </c>
      <c r="V2011" s="3">
        <f t="shared" si="282"/>
        <v>2.7151833291477345</v>
      </c>
      <c r="W2011" s="27">
        <f t="shared" si="286"/>
        <v>4.0000000000000002E-4</v>
      </c>
      <c r="X2011" s="27">
        <f t="shared" si="287"/>
        <v>5.9999999999999995E-4</v>
      </c>
      <c r="Y2011" s="3">
        <f>VLOOKUP(K2011,SSP!$B$2:$D$113,3,FALSE)</f>
        <v>0.47999999999999932</v>
      </c>
      <c r="Z2011" s="3">
        <f>EXP(Ferez!$B$8+Ferez!$B$9*LN(X2011)+Ferez!$B$10*LN(O2011)+Ferez!$B$11*LN(Y2011))</f>
        <v>0.40311334419548694</v>
      </c>
      <c r="AA2011" s="3">
        <f>EXP(Ferez!$C$8+Ferez!$C$9*LN(Z2011))</f>
        <v>0.38202945235712454</v>
      </c>
      <c r="AB2011" s="3">
        <f>Ferez!$D$8+Ferez!$D$9*Z2011+Ferez!$D$10*AA2011</f>
        <v>0.40019839308725558</v>
      </c>
      <c r="AC2011" s="3">
        <f t="shared" si="288"/>
        <v>1.1853411896398671</v>
      </c>
      <c r="AD2011" s="3">
        <f>AC2011*Ferez!$D$19</f>
        <v>0.59267059481993356</v>
      </c>
      <c r="AE2011" s="3">
        <f>(AD2011/1000)*(10000/Ferez!$D$21)</f>
        <v>1.4816764870498338E-2</v>
      </c>
      <c r="AF2011" s="3">
        <f t="shared" si="289"/>
        <v>0.80331173728274252</v>
      </c>
      <c r="AG2011" s="3">
        <f>AF2011*Ferez!$D$19</f>
        <v>0.40165586864137126</v>
      </c>
      <c r="AH2011" s="3">
        <f>(AG2011/1000)*(10000/Ferez!$D$21)</f>
        <v>1.0041396716034282E-2</v>
      </c>
      <c r="AI2011" s="3">
        <f>AE2011*Ferez!$D$20</f>
        <v>5.4328137858493906E-2</v>
      </c>
    </row>
    <row r="2012" spans="1:35" x14ac:dyDescent="0.25">
      <c r="A2012" s="4">
        <v>437</v>
      </c>
      <c r="B2012" s="19" t="s">
        <v>3521</v>
      </c>
      <c r="C2012" s="104">
        <v>7</v>
      </c>
      <c r="D2012" s="20" t="s">
        <v>770</v>
      </c>
      <c r="E2012" s="100">
        <v>42719</v>
      </c>
      <c r="F2012" s="100">
        <v>44127</v>
      </c>
      <c r="G2012" s="105">
        <v>3.9</v>
      </c>
      <c r="H2012" s="20" t="s">
        <v>822</v>
      </c>
      <c r="I2012" s="20" t="s">
        <v>825</v>
      </c>
      <c r="J2012" s="13">
        <v>3061</v>
      </c>
      <c r="K2012" t="s">
        <v>173</v>
      </c>
      <c r="L2012" t="s">
        <v>172</v>
      </c>
      <c r="M2012" s="20" t="str">
        <f t="shared" si="283"/>
        <v>S</v>
      </c>
      <c r="N2012" s="3">
        <v>3.4</v>
      </c>
      <c r="O2012" s="23">
        <f t="shared" si="284"/>
        <v>3.18</v>
      </c>
      <c r="P2012" s="3">
        <v>9.1999999999999993</v>
      </c>
      <c r="Q2012" s="3">
        <f>VLOOKUP(J2012,Aux_H_adj!$X$2:$Y$922,2,FALSE)</f>
        <v>7</v>
      </c>
      <c r="R2012" s="3">
        <f>VLOOKUP(J2012,Aux_H_adj!$X$2:$Z$922,3,FALSE)</f>
        <v>11</v>
      </c>
      <c r="S2012" s="3">
        <f t="shared" si="281"/>
        <v>2.928450952890874</v>
      </c>
      <c r="T2012" s="3">
        <v>47.8</v>
      </c>
      <c r="U2012" s="23">
        <f t="shared" si="285"/>
        <v>11.22</v>
      </c>
      <c r="V2012" s="3">
        <f t="shared" si="282"/>
        <v>3.5714369229821319</v>
      </c>
      <c r="W2012" s="27">
        <f t="shared" si="286"/>
        <v>6.9999999999999999E-4</v>
      </c>
      <c r="X2012" s="27">
        <f t="shared" si="287"/>
        <v>1E-3</v>
      </c>
      <c r="Y2012" s="3">
        <f>VLOOKUP(K2012,SSP!$B$2:$D$113,3,FALSE)</f>
        <v>0.47999999999999932</v>
      </c>
      <c r="Z2012" s="3">
        <f>EXP(Ferez!$B$8+Ferez!$B$9*LN(X2012)+Ferez!$B$10*LN(O2012)+Ferez!$B$11*LN(Y2012))</f>
        <v>0.88090249063019543</v>
      </c>
      <c r="AA2012" s="3">
        <f>EXP(Ferez!$C$8+Ferez!$C$9*LN(Z2012))</f>
        <v>0.68233264986072661</v>
      </c>
      <c r="AB2012" s="3">
        <f>Ferez!$D$8+Ferez!$D$9*Z2012+Ferez!$D$10*AA2012</f>
        <v>0.43307909430142849</v>
      </c>
      <c r="AC2012" s="3">
        <f t="shared" si="288"/>
        <v>1.9963142347923506</v>
      </c>
      <c r="AD2012" s="3">
        <f>AC2012*Ferez!$D$19</f>
        <v>0.9981571173961753</v>
      </c>
      <c r="AE2012" s="3">
        <f>(AD2012/1000)*(10000/Ferez!$D$21)</f>
        <v>2.495392793490438E-2</v>
      </c>
      <c r="AF2012" s="3">
        <f t="shared" si="289"/>
        <v>1.3139815849316239</v>
      </c>
      <c r="AG2012" s="3">
        <f>AF2012*Ferez!$D$19</f>
        <v>0.65699079246581193</v>
      </c>
      <c r="AH2012" s="3">
        <f>(AG2012/1000)*(10000/Ferez!$D$21)</f>
        <v>1.6424769811645298E-2</v>
      </c>
      <c r="AI2012" s="3">
        <f>AE2012*Ferez!$D$20</f>
        <v>9.1497735761316062E-2</v>
      </c>
    </row>
    <row r="2013" spans="1:35" x14ac:dyDescent="0.25">
      <c r="A2013" s="4">
        <v>438</v>
      </c>
      <c r="B2013" s="19" t="s">
        <v>3521</v>
      </c>
      <c r="C2013" s="104">
        <v>7</v>
      </c>
      <c r="D2013" s="20" t="s">
        <v>770</v>
      </c>
      <c r="E2013" s="100">
        <v>42719</v>
      </c>
      <c r="F2013" s="100">
        <v>44127</v>
      </c>
      <c r="G2013" s="105">
        <v>3.9</v>
      </c>
      <c r="H2013" s="20" t="s">
        <v>822</v>
      </c>
      <c r="I2013" s="20" t="s">
        <v>826</v>
      </c>
      <c r="J2013" s="13">
        <v>3061</v>
      </c>
      <c r="K2013" t="s">
        <v>173</v>
      </c>
      <c r="L2013" t="s">
        <v>172</v>
      </c>
      <c r="M2013" s="20" t="str">
        <f t="shared" si="283"/>
        <v>S</v>
      </c>
      <c r="N2013" s="3">
        <v>3.4</v>
      </c>
      <c r="O2013" s="23">
        <f t="shared" si="284"/>
        <v>3.28</v>
      </c>
      <c r="P2013" s="3">
        <v>9.5</v>
      </c>
      <c r="Q2013" s="3">
        <f>VLOOKUP(J2013,Aux_H_adj!$X$2:$Y$922,2,FALSE)</f>
        <v>7</v>
      </c>
      <c r="R2013" s="3">
        <f>VLOOKUP(J2013,Aux_H_adj!$X$2:$Z$922,3,FALSE)</f>
        <v>11</v>
      </c>
      <c r="S2013" s="3">
        <f t="shared" si="281"/>
        <v>3.0239439187460113</v>
      </c>
      <c r="T2013" s="3">
        <v>47.8</v>
      </c>
      <c r="U2013" s="23">
        <f t="shared" si="285"/>
        <v>11.58</v>
      </c>
      <c r="V2013" s="3">
        <f t="shared" si="282"/>
        <v>3.6860284820082962</v>
      </c>
      <c r="W2013" s="27">
        <f t="shared" si="286"/>
        <v>6.9999999999999999E-4</v>
      </c>
      <c r="X2013" s="27">
        <f t="shared" si="287"/>
        <v>1.1000000000000001E-3</v>
      </c>
      <c r="Y2013" s="3">
        <f>VLOOKUP(K2013,SSP!$B$2:$D$113,3,FALSE)</f>
        <v>0.47999999999999932</v>
      </c>
      <c r="Z2013" s="3">
        <f>EXP(Ferez!$B$8+Ferez!$B$9*LN(X2013)+Ferez!$B$10*LN(O2013)+Ferez!$B$11*LN(Y2013))</f>
        <v>0.99304759343825078</v>
      </c>
      <c r="AA2013" s="3">
        <f>EXP(Ferez!$C$8+Ferez!$C$9*LN(Z2013))</f>
        <v>0.74577860977581656</v>
      </c>
      <c r="AB2013" s="3">
        <f>Ferez!$D$8+Ferez!$D$9*Z2013+Ferez!$D$10*AA2013</f>
        <v>0.44140375273396837</v>
      </c>
      <c r="AC2013" s="3">
        <f t="shared" si="288"/>
        <v>2.1802299559480356</v>
      </c>
      <c r="AD2013" s="3">
        <f>AC2013*Ferez!$D$19</f>
        <v>1.0901149779740178</v>
      </c>
      <c r="AE2013" s="3">
        <f>(AD2013/1000)*(10000/Ferez!$D$21)</f>
        <v>2.7252874449350446E-2</v>
      </c>
      <c r="AF2013" s="3">
        <f t="shared" si="289"/>
        <v>1.434451346172219</v>
      </c>
      <c r="AG2013" s="3">
        <f>AF2013*Ferez!$D$19</f>
        <v>0.71722567308610952</v>
      </c>
      <c r="AH2013" s="3">
        <f>(AG2013/1000)*(10000/Ferez!$D$21)</f>
        <v>1.7930641827152736E-2</v>
      </c>
      <c r="AI2013" s="3">
        <f>AE2013*Ferez!$D$20</f>
        <v>9.9927206314284964E-2</v>
      </c>
    </row>
    <row r="2014" spans="1:35" x14ac:dyDescent="0.25">
      <c r="A2014" s="4">
        <v>439</v>
      </c>
      <c r="B2014" s="19" t="s">
        <v>3521</v>
      </c>
      <c r="C2014" s="104">
        <v>7</v>
      </c>
      <c r="D2014" s="20" t="s">
        <v>770</v>
      </c>
      <c r="E2014" s="100">
        <v>42719</v>
      </c>
      <c r="F2014" s="100">
        <v>44127</v>
      </c>
      <c r="G2014" s="105">
        <v>3.9</v>
      </c>
      <c r="H2014" s="20" t="s">
        <v>822</v>
      </c>
      <c r="I2014" s="20" t="s">
        <v>827</v>
      </c>
      <c r="J2014" s="13">
        <v>3061</v>
      </c>
      <c r="K2014" t="s">
        <v>173</v>
      </c>
      <c r="L2014" t="s">
        <v>172</v>
      </c>
      <c r="M2014" s="20" t="str">
        <f t="shared" si="283"/>
        <v>S</v>
      </c>
      <c r="N2014" s="3">
        <v>3.4</v>
      </c>
      <c r="O2014" s="23">
        <f t="shared" si="284"/>
        <v>2.93</v>
      </c>
      <c r="P2014" s="3">
        <v>8.5</v>
      </c>
      <c r="Q2014" s="3">
        <f>VLOOKUP(J2014,Aux_H_adj!$X$2:$Y$922,2,FALSE)</f>
        <v>7</v>
      </c>
      <c r="R2014" s="3">
        <f>VLOOKUP(J2014,Aux_H_adj!$X$2:$Z$922,3,FALSE)</f>
        <v>11</v>
      </c>
      <c r="S2014" s="3">
        <f t="shared" si="281"/>
        <v>2.7056340325622208</v>
      </c>
      <c r="T2014" s="3">
        <v>47.8</v>
      </c>
      <c r="U2014" s="23">
        <f t="shared" si="285"/>
        <v>10.36</v>
      </c>
      <c r="V2014" s="3">
        <f t="shared" si="282"/>
        <v>3.2976904208640714</v>
      </c>
      <c r="W2014" s="27">
        <f t="shared" si="286"/>
        <v>5.9999999999999995E-4</v>
      </c>
      <c r="X2014" s="27">
        <f t="shared" si="287"/>
        <v>8.9999999999999998E-4</v>
      </c>
      <c r="Y2014" s="3">
        <f>VLOOKUP(K2014,SSP!$B$2:$D$113,3,FALSE)</f>
        <v>0.47999999999999932</v>
      </c>
      <c r="Z2014" s="3">
        <f>EXP(Ferez!$B$8+Ferez!$B$9*LN(X2014)+Ferez!$B$10*LN(O2014)+Ferez!$B$11*LN(Y2014))</f>
        <v>0.73705579081284345</v>
      </c>
      <c r="AA2014" s="3">
        <f>EXP(Ferez!$C$8+Ferez!$C$9*LN(Z2014))</f>
        <v>0.59778813263349695</v>
      </c>
      <c r="AB2014" s="3">
        <f>Ferez!$D$8+Ferez!$D$9*Z2014+Ferez!$D$10*AA2014</f>
        <v>0.42267394003222775</v>
      </c>
      <c r="AC2014" s="3">
        <f t="shared" si="288"/>
        <v>1.7575178634785682</v>
      </c>
      <c r="AD2014" s="3">
        <f>AC2014*Ferez!$D$19</f>
        <v>0.8787589317392841</v>
      </c>
      <c r="AE2014" s="3">
        <f>(AD2014/1000)*(10000/Ferez!$D$21)</f>
        <v>2.1968973293482102E-2</v>
      </c>
      <c r="AF2014" s="3">
        <f t="shared" si="289"/>
        <v>1.1597297308450711</v>
      </c>
      <c r="AG2014" s="3">
        <f>AF2014*Ferez!$D$19</f>
        <v>0.57986486542253557</v>
      </c>
      <c r="AH2014" s="3">
        <f>(AG2014/1000)*(10000/Ferez!$D$21)</f>
        <v>1.4496621635563388E-2</v>
      </c>
      <c r="AI2014" s="3">
        <f>AE2014*Ferez!$D$20</f>
        <v>8.0552902076101038E-2</v>
      </c>
    </row>
    <row r="2015" spans="1:35" x14ac:dyDescent="0.25">
      <c r="A2015" s="4">
        <v>440</v>
      </c>
      <c r="B2015" s="19" t="s">
        <v>3521</v>
      </c>
      <c r="C2015" s="104">
        <v>7</v>
      </c>
      <c r="D2015" s="20" t="s">
        <v>770</v>
      </c>
      <c r="E2015" s="100">
        <v>42719</v>
      </c>
      <c r="F2015" s="100">
        <v>44127</v>
      </c>
      <c r="G2015" s="105">
        <v>3.9</v>
      </c>
      <c r="H2015" s="20" t="s">
        <v>822</v>
      </c>
      <c r="I2015" s="20" t="s">
        <v>828</v>
      </c>
      <c r="J2015" s="13">
        <v>3061</v>
      </c>
      <c r="K2015" t="s">
        <v>173</v>
      </c>
      <c r="L2015" t="s">
        <v>172</v>
      </c>
      <c r="M2015" s="20" t="str">
        <f t="shared" si="283"/>
        <v>S</v>
      </c>
      <c r="N2015" s="3">
        <v>3.4</v>
      </c>
      <c r="O2015" s="23">
        <f t="shared" si="284"/>
        <v>2.33</v>
      </c>
      <c r="P2015" s="3">
        <v>7</v>
      </c>
      <c r="Q2015" s="3">
        <f>VLOOKUP(J2015,Aux_H_adj!$X$2:$Y$922,2,FALSE)</f>
        <v>7</v>
      </c>
      <c r="R2015" s="3">
        <f>VLOOKUP(J2015,Aux_H_adj!$X$2:$Z$922,3,FALSE)</f>
        <v>11</v>
      </c>
      <c r="S2015" s="3">
        <f t="shared" si="281"/>
        <v>2.228169203286535</v>
      </c>
      <c r="T2015" s="3">
        <v>47.8</v>
      </c>
      <c r="U2015" s="23">
        <f t="shared" si="285"/>
        <v>8.5299999999999994</v>
      </c>
      <c r="V2015" s="3">
        <f t="shared" si="282"/>
        <v>2.7151833291477345</v>
      </c>
      <c r="W2015" s="27">
        <f t="shared" si="286"/>
        <v>4.0000000000000002E-4</v>
      </c>
      <c r="X2015" s="27">
        <f t="shared" si="287"/>
        <v>5.9999999999999995E-4</v>
      </c>
      <c r="Y2015" s="3">
        <f>VLOOKUP(K2015,SSP!$B$2:$D$113,3,FALSE)</f>
        <v>0.47999999999999932</v>
      </c>
      <c r="Z2015" s="3">
        <f>EXP(Ferez!$B$8+Ferez!$B$9*LN(X2015)+Ferez!$B$10*LN(O2015)+Ferez!$B$11*LN(Y2015))</f>
        <v>0.40311334419548694</v>
      </c>
      <c r="AA2015" s="3">
        <f>EXP(Ferez!$C$8+Ferez!$C$9*LN(Z2015))</f>
        <v>0.38202945235712454</v>
      </c>
      <c r="AB2015" s="3">
        <f>Ferez!$D$8+Ferez!$D$9*Z2015+Ferez!$D$10*AA2015</f>
        <v>0.40019839308725558</v>
      </c>
      <c r="AC2015" s="3">
        <f t="shared" si="288"/>
        <v>1.1853411896398671</v>
      </c>
      <c r="AD2015" s="3">
        <f>AC2015*Ferez!$D$19</f>
        <v>0.59267059481993356</v>
      </c>
      <c r="AE2015" s="3">
        <f>(AD2015/1000)*(10000/Ferez!$D$21)</f>
        <v>1.4816764870498338E-2</v>
      </c>
      <c r="AF2015" s="3">
        <f t="shared" si="289"/>
        <v>0.80331173728274252</v>
      </c>
      <c r="AG2015" s="3">
        <f>AF2015*Ferez!$D$19</f>
        <v>0.40165586864137126</v>
      </c>
      <c r="AH2015" s="3">
        <f>(AG2015/1000)*(10000/Ferez!$D$21)</f>
        <v>1.0041396716034282E-2</v>
      </c>
      <c r="AI2015" s="3">
        <f>AE2015*Ferez!$D$20</f>
        <v>5.4328137858493906E-2</v>
      </c>
    </row>
    <row r="2016" spans="1:35" x14ac:dyDescent="0.25">
      <c r="A2016" s="4">
        <v>441</v>
      </c>
      <c r="B2016" s="19" t="s">
        <v>3521</v>
      </c>
      <c r="C2016" s="104">
        <v>7</v>
      </c>
      <c r="D2016" s="20" t="s">
        <v>770</v>
      </c>
      <c r="E2016" s="100">
        <v>42719</v>
      </c>
      <c r="F2016" s="100">
        <v>44127</v>
      </c>
      <c r="G2016" s="105">
        <v>3.9</v>
      </c>
      <c r="H2016" s="20" t="s">
        <v>822</v>
      </c>
      <c r="I2016" s="20" t="s">
        <v>829</v>
      </c>
      <c r="J2016" s="13">
        <v>3061</v>
      </c>
      <c r="K2016" t="s">
        <v>173</v>
      </c>
      <c r="L2016" t="s">
        <v>172</v>
      </c>
      <c r="M2016" s="20" t="str">
        <f t="shared" si="283"/>
        <v>S</v>
      </c>
      <c r="N2016" s="3">
        <v>3.4</v>
      </c>
      <c r="O2016" s="23">
        <f t="shared" si="284"/>
        <v>2.86</v>
      </c>
      <c r="P2016" s="3">
        <v>8.3000000000000007</v>
      </c>
      <c r="Q2016" s="3">
        <f>VLOOKUP(J2016,Aux_H_adj!$X$2:$Y$922,2,FALSE)</f>
        <v>7</v>
      </c>
      <c r="R2016" s="3">
        <f>VLOOKUP(J2016,Aux_H_adj!$X$2:$Z$922,3,FALSE)</f>
        <v>11</v>
      </c>
      <c r="S2016" s="3">
        <f t="shared" si="281"/>
        <v>2.6419720553254629</v>
      </c>
      <c r="T2016" s="3">
        <v>47.8</v>
      </c>
      <c r="U2016" s="23">
        <f t="shared" si="285"/>
        <v>10.119999999999999</v>
      </c>
      <c r="V2016" s="3">
        <f t="shared" si="282"/>
        <v>3.2212960481799615</v>
      </c>
      <c r="W2016" s="27">
        <f t="shared" si="286"/>
        <v>5.0000000000000001E-4</v>
      </c>
      <c r="X2016" s="27">
        <f t="shared" si="287"/>
        <v>8.0000000000000004E-4</v>
      </c>
      <c r="Y2016" s="3">
        <f>VLOOKUP(K2016,SSP!$B$2:$D$113,3,FALSE)</f>
        <v>0.47999999999999932</v>
      </c>
      <c r="Z2016" s="3">
        <f>EXP(Ferez!$B$8+Ferez!$B$9*LN(X2016)+Ferez!$B$10*LN(O2016)+Ferez!$B$11*LN(Y2016))</f>
        <v>0.64426915120711614</v>
      </c>
      <c r="AA2016" s="3">
        <f>EXP(Ferez!$C$8+Ferez!$C$9*LN(Z2016))</f>
        <v>0.54099311380416415</v>
      </c>
      <c r="AB2016" s="3">
        <f>Ferez!$D$8+Ferez!$D$9*Z2016+Ferez!$D$10*AA2016</f>
        <v>0.41615712201779231</v>
      </c>
      <c r="AC2016" s="3">
        <f t="shared" si="288"/>
        <v>1.6014193870290727</v>
      </c>
      <c r="AD2016" s="3">
        <f>AC2016*Ferez!$D$19</f>
        <v>0.80070969351453636</v>
      </c>
      <c r="AE2016" s="3">
        <f>(AD2016/1000)*(10000/Ferez!$D$21)</f>
        <v>2.0017742337863409E-2</v>
      </c>
      <c r="AF2016" s="3">
        <f t="shared" si="289"/>
        <v>1.0604262732249086</v>
      </c>
      <c r="AG2016" s="3">
        <f>AF2016*Ferez!$D$19</f>
        <v>0.53021313661245428</v>
      </c>
      <c r="AH2016" s="3">
        <f>(AG2016/1000)*(10000/Ferez!$D$21)</f>
        <v>1.3255328415311357E-2</v>
      </c>
      <c r="AI2016" s="3">
        <f>AE2016*Ferez!$D$20</f>
        <v>7.3398388572165824E-2</v>
      </c>
    </row>
    <row r="2017" spans="1:35" x14ac:dyDescent="0.25">
      <c r="A2017" s="4">
        <v>442</v>
      </c>
      <c r="B2017" s="19" t="s">
        <v>3521</v>
      </c>
      <c r="C2017" s="104">
        <v>7</v>
      </c>
      <c r="D2017" s="20" t="s">
        <v>770</v>
      </c>
      <c r="E2017" s="100">
        <v>42719</v>
      </c>
      <c r="F2017" s="100">
        <v>44127</v>
      </c>
      <c r="G2017" s="105">
        <v>3.9</v>
      </c>
      <c r="H2017" s="20" t="s">
        <v>822</v>
      </c>
      <c r="I2017" s="20" t="s">
        <v>830</v>
      </c>
      <c r="J2017" s="13">
        <v>3061</v>
      </c>
      <c r="K2017" t="s">
        <v>173</v>
      </c>
      <c r="L2017" t="s">
        <v>172</v>
      </c>
      <c r="M2017" s="20" t="str">
        <f t="shared" si="283"/>
        <v>S</v>
      </c>
      <c r="N2017" s="3">
        <v>3.4</v>
      </c>
      <c r="O2017" s="23">
        <f t="shared" si="284"/>
        <v>3.4</v>
      </c>
      <c r="P2017" s="3">
        <v>11</v>
      </c>
      <c r="Q2017" s="3">
        <f>VLOOKUP(J2017,Aux_H_adj!$X$2:$Y$922,2,FALSE)</f>
        <v>7</v>
      </c>
      <c r="R2017" s="3">
        <f>VLOOKUP(J2017,Aux_H_adj!$X$2:$Z$922,3,FALSE)</f>
        <v>11</v>
      </c>
      <c r="S2017" s="3">
        <f t="shared" si="281"/>
        <v>3.5014087480216975</v>
      </c>
      <c r="T2017" s="3">
        <v>47.8</v>
      </c>
      <c r="U2017" s="23">
        <f t="shared" si="285"/>
        <v>13.41</v>
      </c>
      <c r="V2017" s="3">
        <f t="shared" si="282"/>
        <v>4.2685355737246331</v>
      </c>
      <c r="W2017" s="27">
        <f t="shared" si="286"/>
        <v>1E-3</v>
      </c>
      <c r="X2017" s="27">
        <f t="shared" si="287"/>
        <v>1.4E-3</v>
      </c>
      <c r="Y2017" s="3">
        <f>VLOOKUP(K2017,SSP!$B$2:$D$113,3,FALSE)</f>
        <v>0.47999999999999932</v>
      </c>
      <c r="Z2017" s="3">
        <f>EXP(Ferez!$B$8+Ferez!$B$9*LN(X2017)+Ferez!$B$10*LN(O2017)+Ferez!$B$11*LN(Y2017))</f>
        <v>1.2910483151201633</v>
      </c>
      <c r="AA2017" s="3">
        <f>EXP(Ferez!$C$8+Ferez!$C$9*LN(Z2017))</f>
        <v>0.90609565583448648</v>
      </c>
      <c r="AB2017" s="3">
        <f>Ferez!$D$8+Ferez!$D$9*Z2017+Ferez!$D$10*AA2017</f>
        <v>0.46423828579688187</v>
      </c>
      <c r="AC2017" s="3">
        <f t="shared" si="288"/>
        <v>2.6613822567515317</v>
      </c>
      <c r="AD2017" s="3">
        <f>AC2017*Ferez!$D$19</f>
        <v>1.3306911283757659</v>
      </c>
      <c r="AE2017" s="3">
        <f>(AD2017/1000)*(10000/Ferez!$D$21)</f>
        <v>3.3267278209394145E-2</v>
      </c>
      <c r="AF2017" s="3">
        <f t="shared" si="289"/>
        <v>1.7552866009170451</v>
      </c>
      <c r="AG2017" s="3">
        <f>AF2017*Ferez!$D$19</f>
        <v>0.87764330045852257</v>
      </c>
      <c r="AH2017" s="3">
        <f>(AG2017/1000)*(10000/Ferez!$D$21)</f>
        <v>2.1941082511463064E-2</v>
      </c>
      <c r="AI2017" s="3">
        <f>AE2017*Ferez!$D$20</f>
        <v>0.12198002010111186</v>
      </c>
    </row>
    <row r="2018" spans="1:35" x14ac:dyDescent="0.25">
      <c r="A2018" s="4">
        <v>443</v>
      </c>
      <c r="B2018" s="19" t="s">
        <v>3521</v>
      </c>
      <c r="C2018" s="104">
        <v>7</v>
      </c>
      <c r="D2018" s="20" t="s">
        <v>770</v>
      </c>
      <c r="E2018" s="100">
        <v>42719</v>
      </c>
      <c r="F2018" s="100">
        <v>44127</v>
      </c>
      <c r="G2018" s="105">
        <v>3.9</v>
      </c>
      <c r="H2018" s="20" t="s">
        <v>822</v>
      </c>
      <c r="I2018" s="20" t="s">
        <v>831</v>
      </c>
      <c r="J2018" s="13">
        <v>3061</v>
      </c>
      <c r="K2018" t="s">
        <v>173</v>
      </c>
      <c r="L2018" t="s">
        <v>172</v>
      </c>
      <c r="M2018" s="20" t="str">
        <f t="shared" si="283"/>
        <v>S</v>
      </c>
      <c r="N2018" s="3">
        <v>3.4</v>
      </c>
      <c r="O2018" s="23">
        <f t="shared" si="284"/>
        <v>2.71</v>
      </c>
      <c r="P2018" s="3">
        <v>7.9</v>
      </c>
      <c r="Q2018" s="3">
        <f>VLOOKUP(J2018,Aux_H_adj!$X$2:$Y$922,2,FALSE)</f>
        <v>7</v>
      </c>
      <c r="R2018" s="3">
        <f>VLOOKUP(J2018,Aux_H_adj!$X$2:$Z$922,3,FALSE)</f>
        <v>11</v>
      </c>
      <c r="S2018" s="3">
        <f t="shared" si="281"/>
        <v>2.5146481008519466</v>
      </c>
      <c r="T2018" s="3">
        <v>47.8</v>
      </c>
      <c r="U2018" s="23">
        <f t="shared" si="285"/>
        <v>9.6300000000000008</v>
      </c>
      <c r="V2018" s="3">
        <f t="shared" si="282"/>
        <v>3.0653242039499045</v>
      </c>
      <c r="W2018" s="27">
        <f t="shared" si="286"/>
        <v>5.0000000000000001E-4</v>
      </c>
      <c r="X2018" s="27">
        <f t="shared" si="287"/>
        <v>6.9999999999999999E-4</v>
      </c>
      <c r="Y2018" s="3">
        <f>VLOOKUP(K2018,SSP!$B$2:$D$113,3,FALSE)</f>
        <v>0.47999999999999932</v>
      </c>
      <c r="Z2018" s="3">
        <f>EXP(Ferez!$B$8+Ferez!$B$9*LN(X2018)+Ferez!$B$10*LN(O2018)+Ferez!$B$11*LN(Y2018))</f>
        <v>0.53922890085260966</v>
      </c>
      <c r="AA2018" s="3">
        <f>EXP(Ferez!$C$8+Ferez!$C$9*LN(Z2018))</f>
        <v>0.47406924020985075</v>
      </c>
      <c r="AB2018" s="3">
        <f>Ferez!$D$8+Ferez!$D$9*Z2018+Ferez!$D$10*AA2018</f>
        <v>0.40900629720298615</v>
      </c>
      <c r="AC2018" s="3">
        <f t="shared" si="288"/>
        <v>1.4223044382654466</v>
      </c>
      <c r="AD2018" s="3">
        <f>AC2018*Ferez!$D$19</f>
        <v>0.71115221913272331</v>
      </c>
      <c r="AE2018" s="3">
        <f>(AD2018/1000)*(10000/Ferez!$D$21)</f>
        <v>1.7778805478318081E-2</v>
      </c>
      <c r="AF2018" s="3">
        <f t="shared" si="289"/>
        <v>0.94823519805559586</v>
      </c>
      <c r="AG2018" s="3">
        <f>AF2018*Ferez!$D$19</f>
        <v>0.47411759902779793</v>
      </c>
      <c r="AH2018" s="3">
        <f>(AG2018/1000)*(10000/Ferez!$D$21)</f>
        <v>1.1852939975694948E-2</v>
      </c>
      <c r="AI2018" s="3">
        <f>AE2018*Ferez!$D$20</f>
        <v>6.5188953420499629E-2</v>
      </c>
    </row>
    <row r="2019" spans="1:35" x14ac:dyDescent="0.25">
      <c r="A2019" s="4">
        <v>444</v>
      </c>
      <c r="B2019" s="19" t="s">
        <v>3521</v>
      </c>
      <c r="C2019" s="104">
        <v>7</v>
      </c>
      <c r="D2019" s="20" t="s">
        <v>770</v>
      </c>
      <c r="E2019" s="100">
        <v>42719</v>
      </c>
      <c r="F2019" s="100">
        <v>44127</v>
      </c>
      <c r="G2019" s="105">
        <v>3.9</v>
      </c>
      <c r="H2019" s="20" t="s">
        <v>822</v>
      </c>
      <c r="I2019" s="20" t="s">
        <v>832</v>
      </c>
      <c r="J2019" s="13">
        <v>3061</v>
      </c>
      <c r="K2019" t="s">
        <v>173</v>
      </c>
      <c r="L2019" t="s">
        <v>172</v>
      </c>
      <c r="M2019" s="20" t="str">
        <f t="shared" si="283"/>
        <v>S</v>
      </c>
      <c r="N2019" s="3">
        <v>3.4</v>
      </c>
      <c r="O2019" s="23">
        <f t="shared" si="284"/>
        <v>3.18</v>
      </c>
      <c r="P2019" s="3">
        <v>9.1999999999999993</v>
      </c>
      <c r="Q2019" s="3">
        <f>VLOOKUP(J2019,Aux_H_adj!$X$2:$Y$922,2,FALSE)</f>
        <v>7</v>
      </c>
      <c r="R2019" s="3">
        <f>VLOOKUP(J2019,Aux_H_adj!$X$2:$Z$922,3,FALSE)</f>
        <v>11</v>
      </c>
      <c r="S2019" s="3">
        <f t="shared" si="281"/>
        <v>2.928450952890874</v>
      </c>
      <c r="T2019" s="3">
        <v>47.8</v>
      </c>
      <c r="U2019" s="23">
        <f t="shared" si="285"/>
        <v>11.22</v>
      </c>
      <c r="V2019" s="3">
        <f t="shared" si="282"/>
        <v>3.5714369229821319</v>
      </c>
      <c r="W2019" s="27">
        <f t="shared" si="286"/>
        <v>6.9999999999999999E-4</v>
      </c>
      <c r="X2019" s="27">
        <f t="shared" si="287"/>
        <v>1E-3</v>
      </c>
      <c r="Y2019" s="3">
        <f>VLOOKUP(K2019,SSP!$B$2:$D$113,3,FALSE)</f>
        <v>0.47999999999999932</v>
      </c>
      <c r="Z2019" s="3">
        <f>EXP(Ferez!$B$8+Ferez!$B$9*LN(X2019)+Ferez!$B$10*LN(O2019)+Ferez!$B$11*LN(Y2019))</f>
        <v>0.88090249063019543</v>
      </c>
      <c r="AA2019" s="3">
        <f>EXP(Ferez!$C$8+Ferez!$C$9*LN(Z2019))</f>
        <v>0.68233264986072661</v>
      </c>
      <c r="AB2019" s="3">
        <f>Ferez!$D$8+Ferez!$D$9*Z2019+Ferez!$D$10*AA2019</f>
        <v>0.43307909430142849</v>
      </c>
      <c r="AC2019" s="3">
        <f t="shared" si="288"/>
        <v>1.9963142347923506</v>
      </c>
      <c r="AD2019" s="3">
        <f>AC2019*Ferez!$D$19</f>
        <v>0.9981571173961753</v>
      </c>
      <c r="AE2019" s="3">
        <f>(AD2019/1000)*(10000/Ferez!$D$21)</f>
        <v>2.495392793490438E-2</v>
      </c>
      <c r="AF2019" s="3">
        <f t="shared" si="289"/>
        <v>1.3139815849316239</v>
      </c>
      <c r="AG2019" s="3">
        <f>AF2019*Ferez!$D$19</f>
        <v>0.65699079246581193</v>
      </c>
      <c r="AH2019" s="3">
        <f>(AG2019/1000)*(10000/Ferez!$D$21)</f>
        <v>1.6424769811645298E-2</v>
      </c>
      <c r="AI2019" s="3">
        <f>AE2019*Ferez!$D$20</f>
        <v>9.1497735761316062E-2</v>
      </c>
    </row>
    <row r="2020" spans="1:35" x14ac:dyDescent="0.25">
      <c r="A2020" s="4">
        <v>445</v>
      </c>
      <c r="B2020" s="19" t="s">
        <v>3521</v>
      </c>
      <c r="C2020" s="104">
        <v>7</v>
      </c>
      <c r="D2020" s="20" t="s">
        <v>770</v>
      </c>
      <c r="E2020" s="100">
        <v>42719</v>
      </c>
      <c r="F2020" s="100">
        <v>44127</v>
      </c>
      <c r="G2020" s="105">
        <v>3.9</v>
      </c>
      <c r="H2020" s="20" t="s">
        <v>822</v>
      </c>
      <c r="I2020" s="20" t="s">
        <v>833</v>
      </c>
      <c r="J2020" s="13">
        <v>3061</v>
      </c>
      <c r="K2020" t="s">
        <v>173</v>
      </c>
      <c r="L2020" t="s">
        <v>172</v>
      </c>
      <c r="M2020" s="20" t="str">
        <f t="shared" si="283"/>
        <v>S</v>
      </c>
      <c r="N2020" s="3">
        <v>3.4</v>
      </c>
      <c r="O2020" s="23">
        <f t="shared" si="284"/>
        <v>3.4</v>
      </c>
      <c r="P2020" s="3">
        <v>11</v>
      </c>
      <c r="Q2020" s="3">
        <f>VLOOKUP(J2020,Aux_H_adj!$X$2:$Y$922,2,FALSE)</f>
        <v>7</v>
      </c>
      <c r="R2020" s="3">
        <f>VLOOKUP(J2020,Aux_H_adj!$X$2:$Z$922,3,FALSE)</f>
        <v>11</v>
      </c>
      <c r="S2020" s="3">
        <f t="shared" si="281"/>
        <v>3.5014087480216975</v>
      </c>
      <c r="T2020" s="3">
        <v>47.8</v>
      </c>
      <c r="U2020" s="23">
        <f t="shared" si="285"/>
        <v>13.41</v>
      </c>
      <c r="V2020" s="3">
        <f t="shared" si="282"/>
        <v>4.2685355737246331</v>
      </c>
      <c r="W2020" s="27">
        <f t="shared" si="286"/>
        <v>1E-3</v>
      </c>
      <c r="X2020" s="27">
        <f t="shared" si="287"/>
        <v>1.4E-3</v>
      </c>
      <c r="Y2020" s="3">
        <f>VLOOKUP(K2020,SSP!$B$2:$D$113,3,FALSE)</f>
        <v>0.47999999999999932</v>
      </c>
      <c r="Z2020" s="3">
        <f>EXP(Ferez!$B$8+Ferez!$B$9*LN(X2020)+Ferez!$B$10*LN(O2020)+Ferez!$B$11*LN(Y2020))</f>
        <v>1.2910483151201633</v>
      </c>
      <c r="AA2020" s="3">
        <f>EXP(Ferez!$C$8+Ferez!$C$9*LN(Z2020))</f>
        <v>0.90609565583448648</v>
      </c>
      <c r="AB2020" s="3">
        <f>Ferez!$D$8+Ferez!$D$9*Z2020+Ferez!$D$10*AA2020</f>
        <v>0.46423828579688187</v>
      </c>
      <c r="AC2020" s="3">
        <f t="shared" si="288"/>
        <v>2.6613822567515317</v>
      </c>
      <c r="AD2020" s="3">
        <f>AC2020*Ferez!$D$19</f>
        <v>1.3306911283757659</v>
      </c>
      <c r="AE2020" s="3">
        <f>(AD2020/1000)*(10000/Ferez!$D$21)</f>
        <v>3.3267278209394145E-2</v>
      </c>
      <c r="AF2020" s="3">
        <f t="shared" si="289"/>
        <v>1.7552866009170451</v>
      </c>
      <c r="AG2020" s="3">
        <f>AF2020*Ferez!$D$19</f>
        <v>0.87764330045852257</v>
      </c>
      <c r="AH2020" s="3">
        <f>(AG2020/1000)*(10000/Ferez!$D$21)</f>
        <v>2.1941082511463064E-2</v>
      </c>
      <c r="AI2020" s="3">
        <f>AE2020*Ferez!$D$20</f>
        <v>0.12198002010111186</v>
      </c>
    </row>
    <row r="2021" spans="1:35" x14ac:dyDescent="0.25">
      <c r="A2021" s="4">
        <v>446</v>
      </c>
      <c r="B2021" s="19" t="s">
        <v>3521</v>
      </c>
      <c r="C2021" s="104">
        <v>7</v>
      </c>
      <c r="D2021" s="20" t="s">
        <v>770</v>
      </c>
      <c r="E2021" s="100">
        <v>42719</v>
      </c>
      <c r="F2021" s="100">
        <v>44127</v>
      </c>
      <c r="G2021" s="105">
        <v>3.9</v>
      </c>
      <c r="H2021" s="20" t="s">
        <v>822</v>
      </c>
      <c r="I2021" s="20" t="s">
        <v>834</v>
      </c>
      <c r="J2021" s="13">
        <v>3061</v>
      </c>
      <c r="K2021" t="s">
        <v>173</v>
      </c>
      <c r="L2021" t="s">
        <v>172</v>
      </c>
      <c r="M2021" s="20" t="str">
        <f t="shared" si="283"/>
        <v>S</v>
      </c>
      <c r="N2021" s="3">
        <v>3.4</v>
      </c>
      <c r="O2021" s="23">
        <f t="shared" si="284"/>
        <v>3.4</v>
      </c>
      <c r="P2021" s="3">
        <v>10.4</v>
      </c>
      <c r="Q2021" s="3">
        <f>VLOOKUP(J2021,Aux_H_adj!$X$2:$Y$922,2,FALSE)</f>
        <v>7</v>
      </c>
      <c r="R2021" s="3">
        <f>VLOOKUP(J2021,Aux_H_adj!$X$2:$Z$922,3,FALSE)</f>
        <v>11</v>
      </c>
      <c r="S2021" s="3">
        <f t="shared" si="281"/>
        <v>3.3104228163114233</v>
      </c>
      <c r="T2021" s="3">
        <v>47.8</v>
      </c>
      <c r="U2021" s="23">
        <f t="shared" si="285"/>
        <v>12.68</v>
      </c>
      <c r="V2021" s="3">
        <f t="shared" si="282"/>
        <v>4.0361693568104657</v>
      </c>
      <c r="W2021" s="27">
        <f t="shared" si="286"/>
        <v>8.9999999999999998E-4</v>
      </c>
      <c r="X2021" s="27">
        <f t="shared" si="287"/>
        <v>1.2999999999999999E-3</v>
      </c>
      <c r="Y2021" s="3">
        <f>VLOOKUP(K2021,SSP!$B$2:$D$113,3,FALSE)</f>
        <v>0.47999999999999932</v>
      </c>
      <c r="Z2021" s="3">
        <f>EXP(Ferez!$B$8+Ferez!$B$9*LN(X2021)+Ferez!$B$10*LN(O2021)+Ferez!$B$11*LN(Y2021))</f>
        <v>1.2037322621489559</v>
      </c>
      <c r="AA2021" s="3">
        <f>EXP(Ferez!$C$8+Ferez!$C$9*LN(Z2021))</f>
        <v>0.86021857332189477</v>
      </c>
      <c r="AB2021" s="3">
        <f>Ferez!$D$8+Ferez!$D$9*Z2021+Ferez!$D$10*AA2021</f>
        <v>0.45745306017512932</v>
      </c>
      <c r="AC2021" s="3">
        <f t="shared" si="288"/>
        <v>2.5214038956459803</v>
      </c>
      <c r="AD2021" s="3">
        <f>AC2021*Ferez!$D$19</f>
        <v>1.2607019478229902</v>
      </c>
      <c r="AE2021" s="3">
        <f>(AD2021/1000)*(10000/Ferez!$D$21)</f>
        <v>3.1517548695574757E-2</v>
      </c>
      <c r="AF2021" s="3">
        <f t="shared" si="289"/>
        <v>1.6611853223240853</v>
      </c>
      <c r="AG2021" s="3">
        <f>AF2021*Ferez!$D$19</f>
        <v>0.83059266116204267</v>
      </c>
      <c r="AH2021" s="3">
        <f>(AG2021/1000)*(10000/Ferez!$D$21)</f>
        <v>2.0764816529051065E-2</v>
      </c>
      <c r="AI2021" s="3">
        <f>AE2021*Ferez!$D$20</f>
        <v>0.11556434521710744</v>
      </c>
    </row>
    <row r="2022" spans="1:35" x14ac:dyDescent="0.25">
      <c r="A2022" s="4">
        <v>447</v>
      </c>
      <c r="B2022" s="19" t="s">
        <v>3521</v>
      </c>
      <c r="C2022" s="104">
        <v>7</v>
      </c>
      <c r="D2022" s="20" t="s">
        <v>770</v>
      </c>
      <c r="E2022" s="100">
        <v>42719</v>
      </c>
      <c r="F2022" s="100">
        <v>44127</v>
      </c>
      <c r="G2022" s="105">
        <v>3.9</v>
      </c>
      <c r="H2022" s="20" t="s">
        <v>822</v>
      </c>
      <c r="I2022" s="20" t="s">
        <v>835</v>
      </c>
      <c r="J2022" s="13">
        <v>3061</v>
      </c>
      <c r="K2022" t="s">
        <v>173</v>
      </c>
      <c r="L2022" t="s">
        <v>172</v>
      </c>
      <c r="M2022" s="20" t="str">
        <f t="shared" si="283"/>
        <v>S</v>
      </c>
      <c r="N2022" s="3">
        <v>3.4</v>
      </c>
      <c r="O2022" s="23">
        <f t="shared" si="284"/>
        <v>3.01</v>
      </c>
      <c r="P2022" s="3">
        <v>8.6999999999999993</v>
      </c>
      <c r="Q2022" s="3">
        <f>VLOOKUP(J2022,Aux_H_adj!$X$2:$Y$922,2,FALSE)</f>
        <v>7</v>
      </c>
      <c r="R2022" s="3">
        <f>VLOOKUP(J2022,Aux_H_adj!$X$2:$Z$922,3,FALSE)</f>
        <v>11</v>
      </c>
      <c r="S2022" s="3">
        <f t="shared" si="281"/>
        <v>2.7692960097989787</v>
      </c>
      <c r="T2022" s="3">
        <v>47.8</v>
      </c>
      <c r="U2022" s="23">
        <f t="shared" si="285"/>
        <v>10.61</v>
      </c>
      <c r="V2022" s="3">
        <f t="shared" si="282"/>
        <v>3.377267892410019</v>
      </c>
      <c r="W2022" s="27">
        <f t="shared" si="286"/>
        <v>5.9999999999999995E-4</v>
      </c>
      <c r="X2022" s="27">
        <f t="shared" si="287"/>
        <v>8.9999999999999998E-4</v>
      </c>
      <c r="Y2022" s="3">
        <f>VLOOKUP(K2022,SSP!$B$2:$D$113,3,FALSE)</f>
        <v>0.47999999999999932</v>
      </c>
      <c r="Z2022" s="3">
        <f>EXP(Ferez!$B$8+Ferez!$B$9*LN(X2022)+Ferez!$B$10*LN(O2022)+Ferez!$B$11*LN(Y2022))</f>
        <v>0.75639470542891984</v>
      </c>
      <c r="AA2022" s="3">
        <f>EXP(Ferez!$C$8+Ferez!$C$9*LN(Z2022))</f>
        <v>0.6093868171656901</v>
      </c>
      <c r="AB2022" s="3">
        <f>Ferez!$D$8+Ferez!$D$9*Z2022+Ferez!$D$10*AA2022</f>
        <v>0.42405278133878566</v>
      </c>
      <c r="AC2022" s="3">
        <f t="shared" si="288"/>
        <v>1.7898343039333957</v>
      </c>
      <c r="AD2022" s="3">
        <f>AC2022*Ferez!$D$19</f>
        <v>0.89491715196669785</v>
      </c>
      <c r="AE2022" s="3">
        <f>(AD2022/1000)*(10000/Ferez!$D$21)</f>
        <v>2.2372928799167448E-2</v>
      </c>
      <c r="AF2022" s="3">
        <f t="shared" si="289"/>
        <v>1.1804474867677055</v>
      </c>
      <c r="AG2022" s="3">
        <f>AF2022*Ferez!$D$19</f>
        <v>0.59022374338385275</v>
      </c>
      <c r="AH2022" s="3">
        <f>(AG2022/1000)*(10000/Ferez!$D$21)</f>
        <v>1.4755593584596317E-2</v>
      </c>
      <c r="AI2022" s="3">
        <f>AE2022*Ferez!$D$20</f>
        <v>8.2034072263613977E-2</v>
      </c>
    </row>
    <row r="2023" spans="1:35" x14ac:dyDescent="0.25">
      <c r="A2023" s="4">
        <v>448</v>
      </c>
      <c r="B2023" s="19" t="s">
        <v>3521</v>
      </c>
      <c r="C2023" s="104">
        <v>7</v>
      </c>
      <c r="D2023" s="20" t="s">
        <v>770</v>
      </c>
      <c r="E2023" s="100">
        <v>42719</v>
      </c>
      <c r="F2023" s="100">
        <v>44127</v>
      </c>
      <c r="G2023" s="105">
        <v>3.9</v>
      </c>
      <c r="H2023" s="20" t="s">
        <v>822</v>
      </c>
      <c r="I2023" s="20" t="s">
        <v>836</v>
      </c>
      <c r="J2023" s="13">
        <v>3061</v>
      </c>
      <c r="K2023" t="s">
        <v>173</v>
      </c>
      <c r="L2023" t="s">
        <v>172</v>
      </c>
      <c r="M2023" s="20" t="str">
        <f t="shared" si="283"/>
        <v>S</v>
      </c>
      <c r="N2023" s="3">
        <v>3.4</v>
      </c>
      <c r="O2023" s="23">
        <f t="shared" si="284"/>
        <v>2.42</v>
      </c>
      <c r="P2023" s="3">
        <v>7.2</v>
      </c>
      <c r="Q2023" s="3">
        <f>VLOOKUP(J2023,Aux_H_adj!$X$2:$Y$922,2,FALSE)</f>
        <v>7</v>
      </c>
      <c r="R2023" s="3">
        <f>VLOOKUP(J2023,Aux_H_adj!$X$2:$Z$922,3,FALSE)</f>
        <v>11</v>
      </c>
      <c r="S2023" s="3">
        <f t="shared" si="281"/>
        <v>2.2918311805232929</v>
      </c>
      <c r="T2023" s="3">
        <v>47.8</v>
      </c>
      <c r="U2023" s="23">
        <f t="shared" si="285"/>
        <v>8.7799999999999994</v>
      </c>
      <c r="V2023" s="3">
        <f t="shared" si="282"/>
        <v>2.7947608006936822</v>
      </c>
      <c r="W2023" s="27">
        <f t="shared" si="286"/>
        <v>4.0000000000000002E-4</v>
      </c>
      <c r="X2023" s="27">
        <f t="shared" si="287"/>
        <v>5.9999999999999995E-4</v>
      </c>
      <c r="Y2023" s="3">
        <f>VLOOKUP(K2023,SSP!$B$2:$D$113,3,FALSE)</f>
        <v>0.47999999999999932</v>
      </c>
      <c r="Z2023" s="3">
        <f>EXP(Ferez!$B$8+Ferez!$B$9*LN(X2023)+Ferez!$B$10*LN(O2023)+Ferez!$B$11*LN(Y2023))</f>
        <v>0.41807330465048947</v>
      </c>
      <c r="AA2023" s="3">
        <f>EXP(Ferez!$C$8+Ferez!$C$9*LN(Z2023))</f>
        <v>0.39249914582576279</v>
      </c>
      <c r="AB2023" s="3">
        <f>Ferez!$D$8+Ferez!$D$9*Z2023+Ferez!$D$10*AA2023</f>
        <v>0.40113592085195948</v>
      </c>
      <c r="AC2023" s="3">
        <f t="shared" si="288"/>
        <v>1.2117083713282117</v>
      </c>
      <c r="AD2023" s="3">
        <f>AC2023*Ferez!$D$19</f>
        <v>0.60585418566410587</v>
      </c>
      <c r="AE2023" s="3">
        <f>(AD2023/1000)*(10000/Ferez!$D$21)</f>
        <v>1.5146354641602647E-2</v>
      </c>
      <c r="AF2023" s="3">
        <f t="shared" si="289"/>
        <v>0.81920922550244901</v>
      </c>
      <c r="AG2023" s="3">
        <f>AF2023*Ferez!$D$19</f>
        <v>0.40960461275122451</v>
      </c>
      <c r="AH2023" s="3">
        <f>(AG2023/1000)*(10000/Ferez!$D$21)</f>
        <v>1.0240115318780612E-2</v>
      </c>
      <c r="AI2023" s="3">
        <f>AE2023*Ferez!$D$20</f>
        <v>5.5536633685876372E-2</v>
      </c>
    </row>
    <row r="2024" spans="1:35" x14ac:dyDescent="0.25">
      <c r="A2024" s="4">
        <v>449</v>
      </c>
      <c r="B2024" s="19" t="s">
        <v>3521</v>
      </c>
      <c r="C2024" s="104">
        <v>7</v>
      </c>
      <c r="D2024" s="20" t="s">
        <v>770</v>
      </c>
      <c r="E2024" s="100">
        <v>42719</v>
      </c>
      <c r="F2024" s="100">
        <v>44127</v>
      </c>
      <c r="G2024" s="105">
        <v>3.9</v>
      </c>
      <c r="H2024" s="20" t="s">
        <v>837</v>
      </c>
      <c r="I2024" s="20" t="s">
        <v>838</v>
      </c>
      <c r="J2024" s="13">
        <v>3062</v>
      </c>
      <c r="K2024" t="s">
        <v>79</v>
      </c>
      <c r="L2024" t="s">
        <v>78</v>
      </c>
      <c r="M2024" s="20" t="str">
        <f t="shared" si="283"/>
        <v>S</v>
      </c>
      <c r="N2024" s="3">
        <v>6.8</v>
      </c>
      <c r="O2024" s="23">
        <f t="shared" si="284"/>
        <v>6.5</v>
      </c>
      <c r="P2024" s="3">
        <v>26.7</v>
      </c>
      <c r="Q2024" s="3">
        <f>VLOOKUP(J2024,Aux_H_adj!$X$2:$Y$922,2,FALSE)</f>
        <v>8.5</v>
      </c>
      <c r="R2024" s="3">
        <f>VLOOKUP(J2024,Aux_H_adj!$X$2:$Z$922,3,FALSE)</f>
        <v>30.7</v>
      </c>
      <c r="S2024" s="3">
        <f t="shared" si="281"/>
        <v>8.4988739611072113</v>
      </c>
      <c r="T2024" s="3">
        <v>78</v>
      </c>
      <c r="U2024" s="23">
        <f t="shared" si="285"/>
        <v>32.549999999999997</v>
      </c>
      <c r="V2024" s="3">
        <f t="shared" si="282"/>
        <v>10.360986795282386</v>
      </c>
      <c r="W2024" s="27">
        <f t="shared" si="286"/>
        <v>5.7000000000000002E-3</v>
      </c>
      <c r="X2024" s="27">
        <f t="shared" si="287"/>
        <v>8.3999999999999995E-3</v>
      </c>
      <c r="Y2024" s="3">
        <f>VLOOKUP(K2024,SSP!$B$2:$D$113,3,FALSE)</f>
        <v>0.31000000000000155</v>
      </c>
      <c r="Z2024" s="3">
        <f>EXP(Ferez!$B$8+Ferez!$B$9*LN(X2024)+Ferez!$B$10*LN(O2024)+Ferez!$B$11*LN(Y2024))</f>
        <v>8.3703330807825775</v>
      </c>
      <c r="AA2024" s="3">
        <f>EXP(Ferez!$C$8+Ferez!$C$9*LN(Z2024))</f>
        <v>3.626648590440229</v>
      </c>
      <c r="AB2024" s="3">
        <f>Ferez!$D$8+Ferez!$D$9*Z2024+Ferez!$D$10*AA2024</f>
        <v>1.1004950307993084</v>
      </c>
      <c r="AC2024" s="3">
        <f t="shared" si="288"/>
        <v>13.097476702022115</v>
      </c>
      <c r="AD2024" s="3">
        <f>AC2024*Ferez!$D$19</f>
        <v>6.5487383510110577</v>
      </c>
      <c r="AE2024" s="3">
        <f>(AD2024/1000)*(10000/Ferez!$D$21)</f>
        <v>0.16371845877527644</v>
      </c>
      <c r="AF2024" s="3">
        <f t="shared" si="289"/>
        <v>9.470828111581886</v>
      </c>
      <c r="AG2024" s="3">
        <f>AF2024*Ferez!$D$19</f>
        <v>4.735414055790943</v>
      </c>
      <c r="AH2024" s="3">
        <f>(AG2024/1000)*(10000/Ferez!$D$21)</f>
        <v>0.11838535139477359</v>
      </c>
      <c r="AI2024" s="3">
        <f>AE2024*Ferez!$D$20</f>
        <v>0.60030101550934689</v>
      </c>
    </row>
    <row r="2025" spans="1:35" x14ac:dyDescent="0.25">
      <c r="A2025" s="4">
        <v>450</v>
      </c>
      <c r="B2025" s="19" t="s">
        <v>3521</v>
      </c>
      <c r="C2025" s="104">
        <v>7</v>
      </c>
      <c r="D2025" s="20" t="s">
        <v>770</v>
      </c>
      <c r="E2025" s="100">
        <v>42719</v>
      </c>
      <c r="F2025" s="100">
        <v>44127</v>
      </c>
      <c r="G2025" s="105">
        <v>3.9</v>
      </c>
      <c r="H2025" s="20" t="s">
        <v>837</v>
      </c>
      <c r="I2025" s="20" t="s">
        <v>839</v>
      </c>
      <c r="J2025" s="13">
        <v>3062</v>
      </c>
      <c r="K2025" t="s">
        <v>79</v>
      </c>
      <c r="L2025" t="s">
        <v>78</v>
      </c>
      <c r="M2025" s="20" t="str">
        <f t="shared" si="283"/>
        <v>S</v>
      </c>
      <c r="N2025" s="3">
        <v>6.8</v>
      </c>
      <c r="O2025" s="23">
        <f t="shared" si="284"/>
        <v>6.8</v>
      </c>
      <c r="P2025" s="3">
        <v>30.7</v>
      </c>
      <c r="Q2025" s="3">
        <f>VLOOKUP(J2025,Aux_H_adj!$X$2:$Y$922,2,FALSE)</f>
        <v>8.5</v>
      </c>
      <c r="R2025" s="3">
        <f>VLOOKUP(J2025,Aux_H_adj!$X$2:$Z$922,3,FALSE)</f>
        <v>30.7</v>
      </c>
      <c r="S2025" s="3">
        <f t="shared" si="281"/>
        <v>9.7721135058423734</v>
      </c>
      <c r="T2025" s="3">
        <v>78</v>
      </c>
      <c r="U2025" s="23">
        <f t="shared" si="285"/>
        <v>37.43</v>
      </c>
      <c r="V2025" s="3">
        <f t="shared" si="282"/>
        <v>11.914339039859286</v>
      </c>
      <c r="W2025" s="27">
        <f t="shared" si="286"/>
        <v>7.4999999999999997E-3</v>
      </c>
      <c r="X2025" s="27">
        <f t="shared" si="287"/>
        <v>1.11E-2</v>
      </c>
      <c r="Y2025" s="3">
        <f>VLOOKUP(K2025,SSP!$B$2:$D$113,3,FALSE)</f>
        <v>0.31000000000000155</v>
      </c>
      <c r="Z2025" s="3">
        <f>EXP(Ferez!$B$8+Ferez!$B$9*LN(X2025)+Ferez!$B$10*LN(O2025)+Ferez!$B$11*LN(Y2025))</f>
        <v>11.375285526417139</v>
      </c>
      <c r="AA2025" s="3">
        <f>EXP(Ferez!$C$8+Ferez!$C$9*LN(Z2025))</f>
        <v>4.5535530188284916</v>
      </c>
      <c r="AB2025" s="3">
        <f>Ferez!$D$8+Ferez!$D$9*Z2025+Ferez!$D$10*AA2025</f>
        <v>1.3902165313211796</v>
      </c>
      <c r="AC2025" s="3">
        <f t="shared" si="288"/>
        <v>17.319055076566812</v>
      </c>
      <c r="AD2025" s="3">
        <f>AC2025*Ferez!$D$19</f>
        <v>8.659527538283406</v>
      </c>
      <c r="AE2025" s="3">
        <f>(AD2025/1000)*(10000/Ferez!$D$21)</f>
        <v>0.21648818845708515</v>
      </c>
      <c r="AF2025" s="3">
        <f t="shared" si="289"/>
        <v>12.765502057738319</v>
      </c>
      <c r="AG2025" s="3">
        <f>AF2025*Ferez!$D$19</f>
        <v>6.3827510288691593</v>
      </c>
      <c r="AH2025" s="3">
        <f>(AG2025/1000)*(10000/Ferez!$D$21)</f>
        <v>0.15956877572172898</v>
      </c>
      <c r="AI2025" s="3">
        <f>AE2025*Ferez!$D$20</f>
        <v>0.79379002434264545</v>
      </c>
    </row>
    <row r="2026" spans="1:35" x14ac:dyDescent="0.25">
      <c r="A2026" s="4">
        <v>451</v>
      </c>
      <c r="B2026" s="19" t="s">
        <v>3521</v>
      </c>
      <c r="C2026" s="104">
        <v>7</v>
      </c>
      <c r="D2026" s="20" t="s">
        <v>770</v>
      </c>
      <c r="E2026" s="100">
        <v>42719</v>
      </c>
      <c r="F2026" s="100">
        <v>44127</v>
      </c>
      <c r="G2026" s="105">
        <v>3.9</v>
      </c>
      <c r="H2026" s="20" t="s">
        <v>837</v>
      </c>
      <c r="I2026" s="20" t="s">
        <v>840</v>
      </c>
      <c r="J2026" s="13">
        <v>3062</v>
      </c>
      <c r="K2026" t="s">
        <v>79</v>
      </c>
      <c r="L2026" t="s">
        <v>78</v>
      </c>
      <c r="M2026" s="20" t="str">
        <f t="shared" si="283"/>
        <v>S</v>
      </c>
      <c r="N2026" s="3">
        <v>6.8</v>
      </c>
      <c r="O2026" s="23">
        <f t="shared" si="284"/>
        <v>3.04</v>
      </c>
      <c r="P2026" s="3">
        <v>8.8000000000000007</v>
      </c>
      <c r="Q2026" s="3">
        <f>VLOOKUP(J2026,Aux_H_adj!$X$2:$Y$922,2,FALSE)</f>
        <v>8.5</v>
      </c>
      <c r="R2026" s="3">
        <f>VLOOKUP(J2026,Aux_H_adj!$X$2:$Z$922,3,FALSE)</f>
        <v>30.7</v>
      </c>
      <c r="S2026" s="3">
        <f t="shared" si="281"/>
        <v>2.8011269984173581</v>
      </c>
      <c r="T2026" s="3">
        <v>78</v>
      </c>
      <c r="U2026" s="23">
        <f t="shared" si="285"/>
        <v>10.73</v>
      </c>
      <c r="V2026" s="3">
        <f t="shared" si="282"/>
        <v>3.4154650787520744</v>
      </c>
      <c r="W2026" s="27">
        <f t="shared" si="286"/>
        <v>5.9999999999999995E-4</v>
      </c>
      <c r="X2026" s="27">
        <f t="shared" si="287"/>
        <v>8.9999999999999998E-4</v>
      </c>
      <c r="Y2026" s="3">
        <f>VLOOKUP(K2026,SSP!$B$2:$D$113,3,FALSE)</f>
        <v>0.31000000000000155</v>
      </c>
      <c r="Z2026" s="3">
        <f>EXP(Ferez!$B$8+Ferez!$B$9*LN(X2026)+Ferez!$B$10*LN(O2026)+Ferez!$B$11*LN(Y2026))</f>
        <v>0.48841933495944334</v>
      </c>
      <c r="AA2026" s="3">
        <f>EXP(Ferez!$C$8+Ferez!$C$9*LN(Z2026))</f>
        <v>0.44050584404546889</v>
      </c>
      <c r="AB2026" s="3">
        <f>Ferez!$D$8+Ferez!$D$9*Z2026+Ferez!$D$10*AA2026</f>
        <v>0.40565004851976078</v>
      </c>
      <c r="AC2026" s="3">
        <f t="shared" si="288"/>
        <v>1.3345752275246729</v>
      </c>
      <c r="AD2026" s="3">
        <f>AC2026*Ferez!$D$19</f>
        <v>0.66728761376233647</v>
      </c>
      <c r="AE2026" s="3">
        <f>(AD2026/1000)*(10000/Ferez!$D$21)</f>
        <v>1.668219034405841E-2</v>
      </c>
      <c r="AF2026" s="3">
        <f t="shared" si="289"/>
        <v>0.89406938347920417</v>
      </c>
      <c r="AG2026" s="3">
        <f>AF2026*Ferez!$D$19</f>
        <v>0.44703469173960209</v>
      </c>
      <c r="AH2026" s="3">
        <f>(AG2026/1000)*(10000/Ferez!$D$21)</f>
        <v>1.1175867293490052E-2</v>
      </c>
      <c r="AI2026" s="3">
        <f>AE2026*Ferez!$D$20</f>
        <v>6.1168031261547497E-2</v>
      </c>
    </row>
    <row r="2027" spans="1:35" x14ac:dyDescent="0.25">
      <c r="A2027" s="4">
        <v>452</v>
      </c>
      <c r="B2027" s="19" t="s">
        <v>3521</v>
      </c>
      <c r="C2027" s="104">
        <v>7</v>
      </c>
      <c r="D2027" s="20" t="s">
        <v>770</v>
      </c>
      <c r="E2027" s="100">
        <v>42719</v>
      </c>
      <c r="F2027" s="100">
        <v>44127</v>
      </c>
      <c r="G2027" s="105">
        <v>3.9</v>
      </c>
      <c r="H2027" s="20" t="s">
        <v>837</v>
      </c>
      <c r="I2027" s="20" t="s">
        <v>841</v>
      </c>
      <c r="J2027" s="13">
        <v>3062</v>
      </c>
      <c r="K2027" t="s">
        <v>79</v>
      </c>
      <c r="L2027" t="s">
        <v>78</v>
      </c>
      <c r="M2027" s="20" t="str">
        <f t="shared" si="283"/>
        <v>S</v>
      </c>
      <c r="N2027" s="3">
        <v>6.8</v>
      </c>
      <c r="O2027" s="23">
        <f t="shared" si="284"/>
        <v>4.1399999999999997</v>
      </c>
      <c r="P2027" s="3">
        <v>12.5</v>
      </c>
      <c r="Q2027" s="3">
        <f>VLOOKUP(J2027,Aux_H_adj!$X$2:$Y$922,2,FALSE)</f>
        <v>8.5</v>
      </c>
      <c r="R2027" s="3">
        <f>VLOOKUP(J2027,Aux_H_adj!$X$2:$Z$922,3,FALSE)</f>
        <v>30.7</v>
      </c>
      <c r="S2027" s="3">
        <f t="shared" si="281"/>
        <v>3.9788735772973833</v>
      </c>
      <c r="T2027" s="3">
        <v>78</v>
      </c>
      <c r="U2027" s="23">
        <f t="shared" si="285"/>
        <v>15.24</v>
      </c>
      <c r="V2027" s="3">
        <f t="shared" si="282"/>
        <v>4.8510426654409704</v>
      </c>
      <c r="W2027" s="27">
        <f t="shared" si="286"/>
        <v>1.1999999999999999E-3</v>
      </c>
      <c r="X2027" s="27">
        <f t="shared" si="287"/>
        <v>1.8E-3</v>
      </c>
      <c r="Y2027" s="3">
        <f>VLOOKUP(K2027,SSP!$B$2:$D$113,3,FALSE)</f>
        <v>0.31000000000000155</v>
      </c>
      <c r="Z2027" s="3">
        <f>EXP(Ferez!$B$8+Ferez!$B$9*LN(X2027)+Ferez!$B$10*LN(O2027)+Ferez!$B$11*LN(Y2027))</f>
        <v>1.2653392669272172</v>
      </c>
      <c r="AA2027" s="3">
        <f>EXP(Ferez!$C$8+Ferez!$C$9*LN(Z2027))</f>
        <v>0.89267333491607126</v>
      </c>
      <c r="AB2027" s="3">
        <f>Ferez!$D$8+Ferez!$D$9*Z2027+Ferez!$D$10*AA2027</f>
        <v>0.46223308828825327</v>
      </c>
      <c r="AC2027" s="3">
        <f t="shared" si="288"/>
        <v>2.6202456901315418</v>
      </c>
      <c r="AD2027" s="3">
        <f>AC2027*Ferez!$D$19</f>
        <v>1.3101228450657709</v>
      </c>
      <c r="AE2027" s="3">
        <f>(AD2027/1000)*(10000/Ferez!$D$21)</f>
        <v>3.2753071126644273E-2</v>
      </c>
      <c r="AF2027" s="3">
        <f t="shared" si="289"/>
        <v>1.7275723552154705</v>
      </c>
      <c r="AG2027" s="3">
        <f>AF2027*Ferez!$D$19</f>
        <v>0.86378617760773524</v>
      </c>
      <c r="AH2027" s="3">
        <f>(AG2027/1000)*(10000/Ferez!$D$21)</f>
        <v>2.159465444019338E-2</v>
      </c>
      <c r="AI2027" s="3">
        <f>AE2027*Ferez!$D$20</f>
        <v>0.12009459413102899</v>
      </c>
    </row>
    <row r="2028" spans="1:35" x14ac:dyDescent="0.25">
      <c r="A2028" s="4">
        <v>453</v>
      </c>
      <c r="B2028" s="19" t="s">
        <v>3521</v>
      </c>
      <c r="C2028" s="104">
        <v>7</v>
      </c>
      <c r="D2028" s="20" t="s">
        <v>770</v>
      </c>
      <c r="E2028" s="100">
        <v>42719</v>
      </c>
      <c r="F2028" s="100">
        <v>44127</v>
      </c>
      <c r="G2028" s="105">
        <v>3.9</v>
      </c>
      <c r="H2028" s="20" t="s">
        <v>837</v>
      </c>
      <c r="I2028" s="20" t="s">
        <v>842</v>
      </c>
      <c r="J2028" s="13">
        <v>3062</v>
      </c>
      <c r="K2028" t="s">
        <v>79</v>
      </c>
      <c r="L2028" t="s">
        <v>78</v>
      </c>
      <c r="M2028" s="20" t="str">
        <f t="shared" si="283"/>
        <v>S</v>
      </c>
      <c r="N2028" s="3">
        <v>6.8</v>
      </c>
      <c r="O2028" s="23">
        <f t="shared" si="284"/>
        <v>5.22</v>
      </c>
      <c r="P2028" s="3">
        <v>17.7</v>
      </c>
      <c r="Q2028" s="3">
        <f>VLOOKUP(J2028,Aux_H_adj!$X$2:$Y$922,2,FALSE)</f>
        <v>8.5</v>
      </c>
      <c r="R2028" s="3">
        <f>VLOOKUP(J2028,Aux_H_adj!$X$2:$Z$922,3,FALSE)</f>
        <v>30.7</v>
      </c>
      <c r="S2028" s="3">
        <f t="shared" si="281"/>
        <v>5.6340849854530948</v>
      </c>
      <c r="T2028" s="3">
        <v>78</v>
      </c>
      <c r="U2028" s="23">
        <f t="shared" si="285"/>
        <v>21.58</v>
      </c>
      <c r="V2028" s="3">
        <f t="shared" si="282"/>
        <v>6.8691273438462028</v>
      </c>
      <c r="W2028" s="27">
        <f t="shared" si="286"/>
        <v>2.5000000000000001E-3</v>
      </c>
      <c r="X2028" s="27">
        <f t="shared" si="287"/>
        <v>3.7000000000000002E-3</v>
      </c>
      <c r="Y2028" s="3">
        <f>VLOOKUP(K2028,SSP!$B$2:$D$113,3,FALSE)</f>
        <v>0.31000000000000155</v>
      </c>
      <c r="Z2028" s="3">
        <f>EXP(Ferez!$B$8+Ferez!$B$9*LN(X2028)+Ferez!$B$10*LN(O2028)+Ferez!$B$11*LN(Y2028))</f>
        <v>3.123903878431928</v>
      </c>
      <c r="AA2028" s="3">
        <f>EXP(Ferez!$C$8+Ferez!$C$9*LN(Z2028))</f>
        <v>1.7454558556384592</v>
      </c>
      <c r="AB2028" s="3">
        <f>Ferez!$D$8+Ferez!$D$9*Z2028+Ferez!$D$10*AA2028</f>
        <v>0.61732821221276346</v>
      </c>
      <c r="AC2028" s="3">
        <f t="shared" si="288"/>
        <v>5.4866879462831504</v>
      </c>
      <c r="AD2028" s="3">
        <f>AC2028*Ferez!$D$19</f>
        <v>2.7433439731415752</v>
      </c>
      <c r="AE2028" s="3">
        <f>(AD2028/1000)*(10000/Ferez!$D$21)</f>
        <v>6.8583599328539385E-2</v>
      </c>
      <c r="AF2028" s="3">
        <f t="shared" si="289"/>
        <v>3.7412320906446914</v>
      </c>
      <c r="AG2028" s="3">
        <f>AF2028*Ferez!$D$19</f>
        <v>1.8706160453223457</v>
      </c>
      <c r="AH2028" s="3">
        <f>(AG2028/1000)*(10000/Ferez!$D$21)</f>
        <v>4.6765401133058646E-2</v>
      </c>
      <c r="AI2028" s="3">
        <f>AE2028*Ferez!$D$20</f>
        <v>0.25147319753797776</v>
      </c>
    </row>
    <row r="2029" spans="1:35" x14ac:dyDescent="0.25">
      <c r="A2029" s="4">
        <v>454</v>
      </c>
      <c r="B2029" s="19" t="s">
        <v>3521</v>
      </c>
      <c r="C2029" s="104">
        <v>7</v>
      </c>
      <c r="D2029" s="20" t="s">
        <v>770</v>
      </c>
      <c r="E2029" s="100">
        <v>42719</v>
      </c>
      <c r="F2029" s="100">
        <v>44127</v>
      </c>
      <c r="G2029" s="105">
        <v>3.9</v>
      </c>
      <c r="H2029" s="20" t="s">
        <v>837</v>
      </c>
      <c r="I2029" s="20" t="s">
        <v>843</v>
      </c>
      <c r="J2029" s="13">
        <v>3062</v>
      </c>
      <c r="K2029" t="s">
        <v>79</v>
      </c>
      <c r="L2029" t="s">
        <v>78</v>
      </c>
      <c r="M2029" s="20" t="str">
        <f t="shared" si="283"/>
        <v>S</v>
      </c>
      <c r="N2029" s="3">
        <v>6.8</v>
      </c>
      <c r="O2029" s="23">
        <f t="shared" si="284"/>
        <v>5.94</v>
      </c>
      <c r="P2029" s="3">
        <v>22.3</v>
      </c>
      <c r="Q2029" s="3">
        <f>VLOOKUP(J2029,Aux_H_adj!$X$2:$Y$922,2,FALSE)</f>
        <v>8.5</v>
      </c>
      <c r="R2029" s="3">
        <f>VLOOKUP(J2029,Aux_H_adj!$X$2:$Z$922,3,FALSE)</f>
        <v>30.7</v>
      </c>
      <c r="S2029" s="3">
        <f t="shared" si="281"/>
        <v>7.0983104618985324</v>
      </c>
      <c r="T2029" s="3">
        <v>78</v>
      </c>
      <c r="U2029" s="23">
        <f t="shared" si="285"/>
        <v>27.19</v>
      </c>
      <c r="V2029" s="3">
        <f t="shared" si="282"/>
        <v>8.6548458053372688</v>
      </c>
      <c r="W2029" s="27">
        <f t="shared" si="286"/>
        <v>4.0000000000000001E-3</v>
      </c>
      <c r="X2029" s="27">
        <f t="shared" si="287"/>
        <v>5.8999999999999999E-3</v>
      </c>
      <c r="Y2029" s="3">
        <f>VLOOKUP(K2029,SSP!$B$2:$D$113,3,FALSE)</f>
        <v>0.31000000000000155</v>
      </c>
      <c r="Z2029" s="3">
        <f>EXP(Ferez!$B$8+Ferez!$B$9*LN(X2029)+Ferez!$B$10*LN(O2029)+Ferez!$B$11*LN(Y2029))</f>
        <v>5.4972288845308501</v>
      </c>
      <c r="AA2029" s="3">
        <f>EXP(Ferez!$C$8+Ferez!$C$9*LN(Z2029))</f>
        <v>2.6547434319843708</v>
      </c>
      <c r="AB2029" s="3">
        <f>Ferez!$D$8+Ferez!$D$9*Z2029+Ferez!$D$10*AA2029</f>
        <v>0.83087214638044737</v>
      </c>
      <c r="AC2029" s="3">
        <f t="shared" si="288"/>
        <v>8.9828444628956667</v>
      </c>
      <c r="AD2029" s="3">
        <f>AC2029*Ferez!$D$19</f>
        <v>4.4914222314478334</v>
      </c>
      <c r="AE2029" s="3">
        <f>(AD2029/1000)*(10000/Ferez!$D$21)</f>
        <v>0.11228555578619583</v>
      </c>
      <c r="AF2029" s="3">
        <f t="shared" si="289"/>
        <v>6.3281010309112977</v>
      </c>
      <c r="AG2029" s="3">
        <f>AF2029*Ferez!$D$19</f>
        <v>3.1640505154556489</v>
      </c>
      <c r="AH2029" s="3">
        <f>(AG2029/1000)*(10000/Ferez!$D$21)</f>
        <v>7.910126288639123E-2</v>
      </c>
      <c r="AI2029" s="3">
        <f>AE2029*Ferez!$D$20</f>
        <v>0.41171370454938466</v>
      </c>
    </row>
    <row r="2030" spans="1:35" x14ac:dyDescent="0.25">
      <c r="A2030" s="4">
        <v>455</v>
      </c>
      <c r="B2030" s="19" t="s">
        <v>3521</v>
      </c>
      <c r="C2030" s="104">
        <v>7</v>
      </c>
      <c r="D2030" s="20" t="s">
        <v>770</v>
      </c>
      <c r="E2030" s="100">
        <v>42719</v>
      </c>
      <c r="F2030" s="100">
        <v>44127</v>
      </c>
      <c r="G2030" s="105">
        <v>3.9</v>
      </c>
      <c r="H2030" s="20" t="s">
        <v>837</v>
      </c>
      <c r="I2030" s="20" t="s">
        <v>844</v>
      </c>
      <c r="J2030" s="13">
        <v>3062</v>
      </c>
      <c r="K2030" t="s">
        <v>79</v>
      </c>
      <c r="L2030" t="s">
        <v>78</v>
      </c>
      <c r="M2030" s="20" t="str">
        <f t="shared" si="283"/>
        <v>S</v>
      </c>
      <c r="N2030" s="3">
        <v>6.8</v>
      </c>
      <c r="O2030" s="23">
        <f t="shared" si="284"/>
        <v>6.45</v>
      </c>
      <c r="P2030" s="3">
        <v>26.3</v>
      </c>
      <c r="Q2030" s="3">
        <f>VLOOKUP(J2030,Aux_H_adj!$X$2:$Y$922,2,FALSE)</f>
        <v>8.5</v>
      </c>
      <c r="R2030" s="3">
        <f>VLOOKUP(J2030,Aux_H_adj!$X$2:$Z$922,3,FALSE)</f>
        <v>30.7</v>
      </c>
      <c r="S2030" s="3">
        <f t="shared" si="281"/>
        <v>8.3715500066336954</v>
      </c>
      <c r="T2030" s="3">
        <v>78</v>
      </c>
      <c r="U2030" s="23">
        <f t="shared" si="285"/>
        <v>32.06</v>
      </c>
      <c r="V2030" s="3">
        <f t="shared" si="282"/>
        <v>10.20501495105233</v>
      </c>
      <c r="W2030" s="27">
        <f t="shared" si="286"/>
        <v>5.4999999999999997E-3</v>
      </c>
      <c r="X2030" s="27">
        <f t="shared" si="287"/>
        <v>8.2000000000000007E-3</v>
      </c>
      <c r="Y2030" s="3">
        <f>VLOOKUP(K2030,SSP!$B$2:$D$113,3,FALSE)</f>
        <v>0.31000000000000155</v>
      </c>
      <c r="Z2030" s="3">
        <f>EXP(Ferez!$B$8+Ferez!$B$9*LN(X2030)+Ferez!$B$10*LN(O2030)+Ferez!$B$11*LN(Y2030))</f>
        <v>8.1213664518255975</v>
      </c>
      <c r="AA2030" s="3">
        <f>EXP(Ferez!$C$8+Ferez!$C$9*LN(Z2030))</f>
        <v>3.5463006664283245</v>
      </c>
      <c r="AB2030" s="3">
        <f>Ferez!$D$8+Ferez!$D$9*Z2030+Ferez!$D$10*AA2030</f>
        <v>1.0767972437796165</v>
      </c>
      <c r="AC2030" s="3">
        <f t="shared" si="288"/>
        <v>12.744464362033538</v>
      </c>
      <c r="AD2030" s="3">
        <f>AC2030*Ferez!$D$19</f>
        <v>6.372232181016769</v>
      </c>
      <c r="AE2030" s="3">
        <f>(AD2030/1000)*(10000/Ferez!$D$21)</f>
        <v>0.1593058045254192</v>
      </c>
      <c r="AF2030" s="3">
        <f t="shared" si="289"/>
        <v>9.1981636956052135</v>
      </c>
      <c r="AG2030" s="3">
        <f>AF2030*Ferez!$D$19</f>
        <v>4.5990818478026068</v>
      </c>
      <c r="AH2030" s="3">
        <f>(AG2030/1000)*(10000/Ferez!$D$21)</f>
        <v>0.11497704619506516</v>
      </c>
      <c r="AI2030" s="3">
        <f>AE2030*Ferez!$D$20</f>
        <v>0.58412128325987034</v>
      </c>
    </row>
    <row r="2031" spans="1:35" x14ac:dyDescent="0.25">
      <c r="A2031" s="4">
        <v>456</v>
      </c>
      <c r="B2031" s="19" t="s">
        <v>3521</v>
      </c>
      <c r="C2031" s="104">
        <v>7</v>
      </c>
      <c r="D2031" s="20" t="s">
        <v>770</v>
      </c>
      <c r="E2031" s="100">
        <v>42719</v>
      </c>
      <c r="F2031" s="100">
        <v>44127</v>
      </c>
      <c r="G2031" s="105">
        <v>3.9</v>
      </c>
      <c r="H2031" s="20" t="s">
        <v>837</v>
      </c>
      <c r="I2031" s="20" t="s">
        <v>845</v>
      </c>
      <c r="J2031" s="13">
        <v>3062</v>
      </c>
      <c r="K2031" t="s">
        <v>79</v>
      </c>
      <c r="L2031" t="s">
        <v>78</v>
      </c>
      <c r="M2031" s="20" t="str">
        <f t="shared" si="283"/>
        <v>S</v>
      </c>
      <c r="N2031" s="3">
        <v>6.8</v>
      </c>
      <c r="O2031" s="23">
        <f t="shared" si="284"/>
        <v>4.88</v>
      </c>
      <c r="P2031" s="3">
        <v>15.9</v>
      </c>
      <c r="Q2031" s="3">
        <f>VLOOKUP(J2031,Aux_H_adj!$X$2:$Y$922,2,FALSE)</f>
        <v>8.5</v>
      </c>
      <c r="R2031" s="3">
        <f>VLOOKUP(J2031,Aux_H_adj!$X$2:$Z$922,3,FALSE)</f>
        <v>30.7</v>
      </c>
      <c r="S2031" s="3">
        <f t="shared" si="281"/>
        <v>5.0611271903222717</v>
      </c>
      <c r="T2031" s="3">
        <v>78</v>
      </c>
      <c r="U2031" s="23">
        <f t="shared" si="285"/>
        <v>19.38</v>
      </c>
      <c r="V2031" s="3">
        <f t="shared" si="282"/>
        <v>6.168845594241863</v>
      </c>
      <c r="W2031" s="27">
        <f t="shared" si="286"/>
        <v>2E-3</v>
      </c>
      <c r="X2031" s="27">
        <f t="shared" si="287"/>
        <v>3.0000000000000001E-3</v>
      </c>
      <c r="Y2031" s="3">
        <f>VLOOKUP(K2031,SSP!$B$2:$D$113,3,FALSE)</f>
        <v>0.31000000000000155</v>
      </c>
      <c r="Z2031" s="3">
        <f>EXP(Ferez!$B$8+Ferez!$B$9*LN(X2031)+Ferez!$B$10*LN(O2031)+Ferez!$B$11*LN(Y2031))</f>
        <v>2.4016428926159259</v>
      </c>
      <c r="AA2031" s="3">
        <f>EXP(Ferez!$C$8+Ferez!$C$9*LN(Z2031))</f>
        <v>1.4360973666343542</v>
      </c>
      <c r="AB2031" s="3">
        <f>Ferez!$D$8+Ferez!$D$9*Z2031+Ferez!$D$10*AA2031</f>
        <v>0.55515577726947107</v>
      </c>
      <c r="AC2031" s="3">
        <f t="shared" si="288"/>
        <v>4.3928960365197511</v>
      </c>
      <c r="AD2031" s="3">
        <f>AC2031*Ferez!$D$19</f>
        <v>2.1964480182598756</v>
      </c>
      <c r="AE2031" s="3">
        <f>(AD2031/1000)*(10000/Ferez!$D$21)</f>
        <v>5.4911200456496889E-2</v>
      </c>
      <c r="AF2031" s="3">
        <f t="shared" si="289"/>
        <v>2.956798669885397</v>
      </c>
      <c r="AG2031" s="3">
        <f>AF2031*Ferez!$D$19</f>
        <v>1.4783993349426985</v>
      </c>
      <c r="AH2031" s="3">
        <f>(AG2031/1000)*(10000/Ferez!$D$21)</f>
        <v>3.6959983373567457E-2</v>
      </c>
      <c r="AI2031" s="3">
        <f>AE2031*Ferez!$D$20</f>
        <v>0.20134106834048859</v>
      </c>
    </row>
    <row r="2032" spans="1:35" x14ac:dyDescent="0.25">
      <c r="A2032" s="4">
        <v>457</v>
      </c>
      <c r="B2032" s="19" t="s">
        <v>3521</v>
      </c>
      <c r="C2032" s="104">
        <v>7</v>
      </c>
      <c r="D2032" s="20" t="s">
        <v>770</v>
      </c>
      <c r="E2032" s="100">
        <v>42719</v>
      </c>
      <c r="F2032" s="100">
        <v>44127</v>
      </c>
      <c r="G2032" s="105">
        <v>3.9</v>
      </c>
      <c r="H2032" s="20" t="s">
        <v>837</v>
      </c>
      <c r="I2032" s="20" t="s">
        <v>846</v>
      </c>
      <c r="J2032" s="13">
        <v>3062</v>
      </c>
      <c r="K2032" t="s">
        <v>79</v>
      </c>
      <c r="L2032" t="s">
        <v>78</v>
      </c>
      <c r="M2032" s="20" t="str">
        <f t="shared" si="283"/>
        <v>S</v>
      </c>
      <c r="N2032" s="3">
        <v>6.8</v>
      </c>
      <c r="O2032" s="23">
        <f t="shared" si="284"/>
        <v>2.93</v>
      </c>
      <c r="P2032" s="3">
        <v>8.5</v>
      </c>
      <c r="Q2032" s="3">
        <f>VLOOKUP(J2032,Aux_H_adj!$X$2:$Y$922,2,FALSE)</f>
        <v>8.5</v>
      </c>
      <c r="R2032" s="3">
        <f>VLOOKUP(J2032,Aux_H_adj!$X$2:$Z$922,3,FALSE)</f>
        <v>30.7</v>
      </c>
      <c r="S2032" s="3">
        <f t="shared" si="281"/>
        <v>2.7056340325622208</v>
      </c>
      <c r="T2032" s="3">
        <v>78</v>
      </c>
      <c r="U2032" s="23">
        <f t="shared" si="285"/>
        <v>10.36</v>
      </c>
      <c r="V2032" s="3">
        <f t="shared" si="282"/>
        <v>3.2976904208640714</v>
      </c>
      <c r="W2032" s="27">
        <f t="shared" si="286"/>
        <v>5.9999999999999995E-4</v>
      </c>
      <c r="X2032" s="27">
        <f t="shared" si="287"/>
        <v>8.9999999999999998E-4</v>
      </c>
      <c r="Y2032" s="3">
        <f>VLOOKUP(K2032,SSP!$B$2:$D$113,3,FALSE)</f>
        <v>0.31000000000000155</v>
      </c>
      <c r="Z2032" s="3">
        <f>EXP(Ferez!$B$8+Ferez!$B$9*LN(X2032)+Ferez!$B$10*LN(O2032)+Ferez!$B$11*LN(Y2032))</f>
        <v>0.47141521403966891</v>
      </c>
      <c r="AA2032" s="3">
        <f>EXP(Ferez!$C$8+Ferez!$C$9*LN(Z2032))</f>
        <v>0.42907509766989982</v>
      </c>
      <c r="AB2032" s="3">
        <f>Ferez!$D$8+Ferez!$D$9*Z2032+Ferez!$D$10*AA2032</f>
        <v>0.40454393055792093</v>
      </c>
      <c r="AC2032" s="3">
        <f t="shared" si="288"/>
        <v>1.3050342422674897</v>
      </c>
      <c r="AD2032" s="3">
        <f>AC2032*Ferez!$D$19</f>
        <v>0.65251712113374483</v>
      </c>
      <c r="AE2032" s="3">
        <f>(AD2032/1000)*(10000/Ferez!$D$21)</f>
        <v>1.631292802834362E-2</v>
      </c>
      <c r="AF2032" s="3">
        <f t="shared" si="289"/>
        <v>0.87595914459758983</v>
      </c>
      <c r="AG2032" s="3">
        <f>AF2032*Ferez!$D$19</f>
        <v>0.43797957229879492</v>
      </c>
      <c r="AH2032" s="3">
        <f>(AG2032/1000)*(10000/Ferez!$D$21)</f>
        <v>1.0949489307469872E-2</v>
      </c>
      <c r="AI2032" s="3">
        <f>AE2032*Ferez!$D$20</f>
        <v>5.9814069437259934E-2</v>
      </c>
    </row>
    <row r="2033" spans="1:35" x14ac:dyDescent="0.25">
      <c r="A2033" s="4">
        <v>458</v>
      </c>
      <c r="B2033" s="19" t="s">
        <v>3521</v>
      </c>
      <c r="C2033" s="104">
        <v>7</v>
      </c>
      <c r="D2033" s="20" t="s">
        <v>770</v>
      </c>
      <c r="E2033" s="100">
        <v>42719</v>
      </c>
      <c r="F2033" s="100">
        <v>44127</v>
      </c>
      <c r="G2033" s="105">
        <v>3.9</v>
      </c>
      <c r="H2033" s="20" t="s">
        <v>847</v>
      </c>
      <c r="I2033" s="20" t="s">
        <v>848</v>
      </c>
      <c r="J2033" s="13">
        <v>3063</v>
      </c>
      <c r="K2033" t="s">
        <v>173</v>
      </c>
      <c r="L2033" t="s">
        <v>172</v>
      </c>
      <c r="M2033" s="20" t="str">
        <f t="shared" si="283"/>
        <v>S</v>
      </c>
      <c r="N2033" s="3">
        <v>4.8</v>
      </c>
      <c r="O2033" s="23">
        <f t="shared" si="284"/>
        <v>4.8</v>
      </c>
      <c r="P2033" s="3">
        <v>20.7</v>
      </c>
      <c r="Q2033" s="3">
        <f>VLOOKUP(J2033,Aux_H_adj!$X$2:$Y$922,2,FALSE)</f>
        <v>6.9</v>
      </c>
      <c r="R2033" s="3">
        <f>VLOOKUP(J2033,Aux_H_adj!$X$2:$Z$922,3,FALSE)</f>
        <v>20.7</v>
      </c>
      <c r="S2033" s="3">
        <f t="shared" si="281"/>
        <v>6.5890146440044672</v>
      </c>
      <c r="T2033" s="3">
        <v>48.5</v>
      </c>
      <c r="U2033" s="23">
        <f t="shared" si="285"/>
        <v>25.24</v>
      </c>
      <c r="V2033" s="3">
        <f t="shared" si="282"/>
        <v>8.0341415272788765</v>
      </c>
      <c r="W2033" s="27">
        <f t="shared" si="286"/>
        <v>3.3999999999999998E-3</v>
      </c>
      <c r="X2033" s="27">
        <f t="shared" si="287"/>
        <v>5.1000000000000004E-3</v>
      </c>
      <c r="Y2033" s="3">
        <f>VLOOKUP(K2033,SSP!$B$2:$D$113,3,FALSE)</f>
        <v>0.47999999999999932</v>
      </c>
      <c r="Z2033" s="3">
        <f>EXP(Ferez!$B$8+Ferez!$B$9*LN(X2033)+Ferez!$B$10*LN(O2033)+Ferez!$B$11*LN(Y2033))</f>
        <v>6.1018792556409736</v>
      </c>
      <c r="AA2033" s="3">
        <f>EXP(Ferez!$C$8+Ferez!$C$9*LN(Z2033))</f>
        <v>2.8684578949478849</v>
      </c>
      <c r="AB2033" s="3">
        <f>Ferez!$D$8+Ferez!$D$9*Z2033+Ferez!$D$10*AA2033</f>
        <v>0.88682372753398941</v>
      </c>
      <c r="AC2033" s="3">
        <f t="shared" si="288"/>
        <v>9.8571608781228477</v>
      </c>
      <c r="AD2033" s="3">
        <f>AC2033*Ferez!$D$19</f>
        <v>4.9285804390614238</v>
      </c>
      <c r="AE2033" s="3">
        <f>(AD2033/1000)*(10000/Ferez!$D$21)</f>
        <v>0.12321451097653559</v>
      </c>
      <c r="AF2033" s="3">
        <f t="shared" si="289"/>
        <v>6.9887029831749627</v>
      </c>
      <c r="AG2033" s="3">
        <f>AF2033*Ferez!$D$19</f>
        <v>3.4943514915874814</v>
      </c>
      <c r="AH2033" s="3">
        <f>(AG2033/1000)*(10000/Ferez!$D$21)</f>
        <v>8.7358787289687032E-2</v>
      </c>
      <c r="AI2033" s="3">
        <f>AE2033*Ferez!$D$20</f>
        <v>0.45178654024729714</v>
      </c>
    </row>
    <row r="2034" spans="1:35" x14ac:dyDescent="0.25">
      <c r="A2034" s="4">
        <v>459</v>
      </c>
      <c r="B2034" s="19" t="s">
        <v>3521</v>
      </c>
      <c r="C2034" s="104">
        <v>7</v>
      </c>
      <c r="D2034" s="20" t="s">
        <v>770</v>
      </c>
      <c r="E2034" s="100">
        <v>42719</v>
      </c>
      <c r="F2034" s="100">
        <v>44127</v>
      </c>
      <c r="G2034" s="105">
        <v>3.9</v>
      </c>
      <c r="H2034" s="20" t="s">
        <v>847</v>
      </c>
      <c r="I2034" s="20" t="s">
        <v>849</v>
      </c>
      <c r="J2034" s="13">
        <v>3063</v>
      </c>
      <c r="K2034" t="s">
        <v>173</v>
      </c>
      <c r="L2034" t="s">
        <v>172</v>
      </c>
      <c r="M2034" s="20" t="str">
        <f t="shared" si="283"/>
        <v>S</v>
      </c>
      <c r="N2034" s="3">
        <v>4.8</v>
      </c>
      <c r="O2034" s="23">
        <f t="shared" si="284"/>
        <v>4.4000000000000004</v>
      </c>
      <c r="P2034" s="3">
        <v>13.6</v>
      </c>
      <c r="Q2034" s="3">
        <f>VLOOKUP(J2034,Aux_H_adj!$X$2:$Y$922,2,FALSE)</f>
        <v>6.9</v>
      </c>
      <c r="R2034" s="3">
        <f>VLOOKUP(J2034,Aux_H_adj!$X$2:$Z$922,3,FALSE)</f>
        <v>20.7</v>
      </c>
      <c r="S2034" s="3">
        <f t="shared" si="281"/>
        <v>4.3290144520995533</v>
      </c>
      <c r="T2034" s="3">
        <v>48.5</v>
      </c>
      <c r="U2034" s="23">
        <f t="shared" si="285"/>
        <v>16.579999999999998</v>
      </c>
      <c r="V2034" s="3">
        <f t="shared" si="282"/>
        <v>5.2775779129272493</v>
      </c>
      <c r="W2034" s="27">
        <f t="shared" si="286"/>
        <v>1.5E-3</v>
      </c>
      <c r="X2034" s="27">
        <f t="shared" si="287"/>
        <v>2.2000000000000001E-3</v>
      </c>
      <c r="Y2034" s="3">
        <f>VLOOKUP(K2034,SSP!$B$2:$D$113,3,FALSE)</f>
        <v>0.47999999999999932</v>
      </c>
      <c r="Z2034" s="3">
        <f>EXP(Ferez!$B$8+Ferez!$B$9*LN(X2034)+Ferez!$B$10*LN(O2034)+Ferez!$B$11*LN(Y2034))</f>
        <v>2.5356456839542272</v>
      </c>
      <c r="AA2034" s="3">
        <f>EXP(Ferez!$C$8+Ferez!$C$9*LN(Z2034))</f>
        <v>1.4951323543563639</v>
      </c>
      <c r="AB2034" s="3">
        <f>Ferez!$D$8+Ferez!$D$9*Z2034+Ferez!$D$10*AA2034</f>
        <v>0.5665494639906038</v>
      </c>
      <c r="AC2034" s="3">
        <f t="shared" si="288"/>
        <v>4.5973275023011944</v>
      </c>
      <c r="AD2034" s="3">
        <f>AC2034*Ferez!$D$19</f>
        <v>2.2986637511505972</v>
      </c>
      <c r="AE2034" s="3">
        <f>(AD2034/1000)*(10000/Ferez!$D$21)</f>
        <v>5.7466593778764931E-2</v>
      </c>
      <c r="AF2034" s="3">
        <f t="shared" si="289"/>
        <v>3.1021951479448311</v>
      </c>
      <c r="AG2034" s="3">
        <f>AF2034*Ferez!$D$19</f>
        <v>1.5510975739724155</v>
      </c>
      <c r="AH2034" s="3">
        <f>(AG2034/1000)*(10000/Ferez!$D$21)</f>
        <v>3.877743934931039E-2</v>
      </c>
      <c r="AI2034" s="3">
        <f>AE2034*Ferez!$D$20</f>
        <v>0.2107108438554714</v>
      </c>
    </row>
    <row r="2035" spans="1:35" x14ac:dyDescent="0.25">
      <c r="A2035" s="4">
        <v>460</v>
      </c>
      <c r="B2035" s="19" t="s">
        <v>3521</v>
      </c>
      <c r="C2035" s="104">
        <v>7</v>
      </c>
      <c r="D2035" s="20" t="s">
        <v>770</v>
      </c>
      <c r="E2035" s="100">
        <v>42719</v>
      </c>
      <c r="F2035" s="100">
        <v>44127</v>
      </c>
      <c r="G2035" s="105">
        <v>3.9</v>
      </c>
      <c r="H2035" s="20" t="s">
        <v>847</v>
      </c>
      <c r="I2035" s="20" t="s">
        <v>850</v>
      </c>
      <c r="J2035" s="13">
        <v>3063</v>
      </c>
      <c r="K2035" t="s">
        <v>173</v>
      </c>
      <c r="L2035" t="s">
        <v>172</v>
      </c>
      <c r="M2035" s="20" t="str">
        <f t="shared" si="283"/>
        <v>S</v>
      </c>
      <c r="N2035" s="3">
        <v>4.8</v>
      </c>
      <c r="O2035" s="23">
        <f t="shared" si="284"/>
        <v>2.29</v>
      </c>
      <c r="P2035" s="3">
        <v>6.9</v>
      </c>
      <c r="Q2035" s="3">
        <f>VLOOKUP(J2035,Aux_H_adj!$X$2:$Y$922,2,FALSE)</f>
        <v>6.9</v>
      </c>
      <c r="R2035" s="3">
        <f>VLOOKUP(J2035,Aux_H_adj!$X$2:$Z$922,3,FALSE)</f>
        <v>20.7</v>
      </c>
      <c r="S2035" s="3">
        <f t="shared" si="281"/>
        <v>2.196338214668156</v>
      </c>
      <c r="T2035" s="3">
        <v>48.5</v>
      </c>
      <c r="U2035" s="23">
        <f t="shared" si="285"/>
        <v>8.41</v>
      </c>
      <c r="V2035" s="3">
        <f t="shared" si="282"/>
        <v>2.6769861428056796</v>
      </c>
      <c r="W2035" s="27">
        <f t="shared" si="286"/>
        <v>4.0000000000000002E-4</v>
      </c>
      <c r="X2035" s="27">
        <f t="shared" si="287"/>
        <v>5.9999999999999995E-4</v>
      </c>
      <c r="Y2035" s="3">
        <f>VLOOKUP(K2035,SSP!$B$2:$D$113,3,FALSE)</f>
        <v>0.47999999999999932</v>
      </c>
      <c r="Z2035" s="3">
        <f>EXP(Ferez!$B$8+Ferez!$B$9*LN(X2035)+Ferez!$B$10*LN(O2035)+Ferez!$B$11*LN(Y2035))</f>
        <v>0.39645737268963388</v>
      </c>
      <c r="AA2035" s="3">
        <f>EXP(Ferez!$C$8+Ferez!$C$9*LN(Z2035))</f>
        <v>0.37733917978557874</v>
      </c>
      <c r="AB2035" s="3">
        <f>Ferez!$D$8+Ferez!$D$9*Z2035+Ferez!$D$10*AA2035</f>
        <v>0.39978403733343926</v>
      </c>
      <c r="AC2035" s="3">
        <f t="shared" si="288"/>
        <v>1.173580589808652</v>
      </c>
      <c r="AD2035" s="3">
        <f>AC2035*Ferez!$D$19</f>
        <v>0.58679029490432599</v>
      </c>
      <c r="AE2035" s="3">
        <f>(AD2035/1000)*(10000/Ferez!$D$21)</f>
        <v>1.4669757372608151E-2</v>
      </c>
      <c r="AF2035" s="3">
        <f t="shared" si="289"/>
        <v>0.79624141002307314</v>
      </c>
      <c r="AG2035" s="3">
        <f>AF2035*Ferez!$D$19</f>
        <v>0.39812070501153657</v>
      </c>
      <c r="AH2035" s="3">
        <f>(AG2035/1000)*(10000/Ferez!$D$21)</f>
        <v>9.9530176252884146E-3</v>
      </c>
      <c r="AI2035" s="3">
        <f>AE2035*Ferez!$D$20</f>
        <v>5.3789110366229888E-2</v>
      </c>
    </row>
    <row r="2036" spans="1:35" x14ac:dyDescent="0.25">
      <c r="A2036" s="4">
        <v>461</v>
      </c>
      <c r="B2036" s="19" t="s">
        <v>3521</v>
      </c>
      <c r="C2036" s="104">
        <v>7</v>
      </c>
      <c r="D2036" s="20" t="s">
        <v>770</v>
      </c>
      <c r="E2036" s="100">
        <v>42719</v>
      </c>
      <c r="F2036" s="100">
        <v>44127</v>
      </c>
      <c r="G2036" s="105">
        <v>3.9</v>
      </c>
      <c r="H2036" s="20" t="s">
        <v>847</v>
      </c>
      <c r="I2036" s="20" t="s">
        <v>851</v>
      </c>
      <c r="J2036" s="13">
        <v>3063</v>
      </c>
      <c r="K2036" t="s">
        <v>173</v>
      </c>
      <c r="L2036" t="s">
        <v>172</v>
      </c>
      <c r="M2036" s="20" t="str">
        <f t="shared" si="283"/>
        <v>S</v>
      </c>
      <c r="N2036" s="3">
        <v>4.8</v>
      </c>
      <c r="O2036" s="23">
        <f t="shared" si="284"/>
        <v>4.0599999999999996</v>
      </c>
      <c r="P2036" s="3">
        <v>12.2</v>
      </c>
      <c r="Q2036" s="3">
        <f>VLOOKUP(J2036,Aux_H_adj!$X$2:$Y$922,2,FALSE)</f>
        <v>6.9</v>
      </c>
      <c r="R2036" s="3">
        <f>VLOOKUP(J2036,Aux_H_adj!$X$2:$Z$922,3,FALSE)</f>
        <v>20.7</v>
      </c>
      <c r="S2036" s="3">
        <f t="shared" si="281"/>
        <v>3.883380611442246</v>
      </c>
      <c r="T2036" s="3">
        <v>48.5</v>
      </c>
      <c r="U2036" s="23">
        <f t="shared" si="285"/>
        <v>14.87</v>
      </c>
      <c r="V2036" s="3">
        <f t="shared" si="282"/>
        <v>4.7332680075529669</v>
      </c>
      <c r="W2036" s="27">
        <f t="shared" si="286"/>
        <v>1.1999999999999999E-3</v>
      </c>
      <c r="X2036" s="27">
        <f t="shared" si="287"/>
        <v>1.8E-3</v>
      </c>
      <c r="Y2036" s="3">
        <f>VLOOKUP(K2036,SSP!$B$2:$D$113,3,FALSE)</f>
        <v>0.47999999999999932</v>
      </c>
      <c r="Z2036" s="3">
        <f>EXP(Ferez!$B$8+Ferez!$B$9*LN(X2036)+Ferez!$B$10*LN(O2036)+Ferez!$B$11*LN(Y2036))</f>
        <v>1.9415830024586433</v>
      </c>
      <c r="AA2036" s="3">
        <f>EXP(Ferez!$C$8+Ferez!$C$9*LN(Z2036))</f>
        <v>1.2264818441955454</v>
      </c>
      <c r="AB2036" s="3">
        <f>Ferez!$D$8+Ferez!$D$9*Z2036+Ferez!$D$10*AA2036</f>
        <v>0.51663686052589775</v>
      </c>
      <c r="AC2036" s="3">
        <f t="shared" si="288"/>
        <v>3.6847017071800865</v>
      </c>
      <c r="AD2036" s="3">
        <f>AC2036*Ferez!$D$19</f>
        <v>1.8423508535900432</v>
      </c>
      <c r="AE2036" s="3">
        <f>(AD2036/1000)*(10000/Ferez!$D$21)</f>
        <v>4.605877133975108E-2</v>
      </c>
      <c r="AF2036" s="3">
        <f t="shared" si="289"/>
        <v>2.4582198629845413</v>
      </c>
      <c r="AG2036" s="3">
        <f>AF2036*Ferez!$D$19</f>
        <v>1.2291099314922707</v>
      </c>
      <c r="AH2036" s="3">
        <f>(AG2036/1000)*(10000/Ferez!$D$21)</f>
        <v>3.0727748287306764E-2</v>
      </c>
      <c r="AI2036" s="3">
        <f>AE2036*Ferez!$D$20</f>
        <v>0.16888216157908728</v>
      </c>
    </row>
    <row r="2037" spans="1:35" x14ac:dyDescent="0.25">
      <c r="A2037" s="4">
        <v>462</v>
      </c>
      <c r="B2037" s="19" t="s">
        <v>3521</v>
      </c>
      <c r="C2037" s="104">
        <v>7</v>
      </c>
      <c r="D2037" s="20" t="s">
        <v>770</v>
      </c>
      <c r="E2037" s="100">
        <v>42719</v>
      </c>
      <c r="F2037" s="100">
        <v>44127</v>
      </c>
      <c r="G2037" s="105">
        <v>3.9</v>
      </c>
      <c r="H2037" s="20" t="s">
        <v>847</v>
      </c>
      <c r="I2037" s="20" t="s">
        <v>852</v>
      </c>
      <c r="J2037" s="13">
        <v>3063</v>
      </c>
      <c r="K2037" t="s">
        <v>173</v>
      </c>
      <c r="L2037" t="s">
        <v>172</v>
      </c>
      <c r="M2037" s="20" t="str">
        <f t="shared" si="283"/>
        <v>S</v>
      </c>
      <c r="N2037" s="3">
        <v>4.8</v>
      </c>
      <c r="O2037" s="23">
        <f t="shared" si="284"/>
        <v>4.62</v>
      </c>
      <c r="P2037" s="3">
        <v>14.6</v>
      </c>
      <c r="Q2037" s="3">
        <f>VLOOKUP(J2037,Aux_H_adj!$X$2:$Y$922,2,FALSE)</f>
        <v>6.9</v>
      </c>
      <c r="R2037" s="3">
        <f>VLOOKUP(J2037,Aux_H_adj!$X$2:$Z$922,3,FALSE)</f>
        <v>20.7</v>
      </c>
      <c r="S2037" s="3">
        <f t="shared" si="281"/>
        <v>4.6473243382833438</v>
      </c>
      <c r="T2037" s="3">
        <v>48.5</v>
      </c>
      <c r="U2037" s="23">
        <f t="shared" si="285"/>
        <v>17.8</v>
      </c>
      <c r="V2037" s="3">
        <f t="shared" si="282"/>
        <v>5.6659159740714742</v>
      </c>
      <c r="W2037" s="27">
        <f t="shared" si="286"/>
        <v>1.6999999999999999E-3</v>
      </c>
      <c r="X2037" s="27">
        <f t="shared" si="287"/>
        <v>2.5000000000000001E-3</v>
      </c>
      <c r="Y2037" s="3">
        <f>VLOOKUP(K2037,SSP!$B$2:$D$113,3,FALSE)</f>
        <v>0.47999999999999932</v>
      </c>
      <c r="Z2037" s="3">
        <f>EXP(Ferez!$B$8+Ferez!$B$9*LN(X2037)+Ferez!$B$10*LN(O2037)+Ferez!$B$11*LN(Y2037))</f>
        <v>2.9986238222467541</v>
      </c>
      <c r="AA2037" s="3">
        <f>EXP(Ferez!$C$8+Ferez!$C$9*LN(Z2037))</f>
        <v>1.6932451941416182</v>
      </c>
      <c r="AB2037" s="3">
        <f>Ferez!$D$8+Ferez!$D$9*Z2037+Ferez!$D$10*AA2037</f>
        <v>0.60641911573568286</v>
      </c>
      <c r="AC2037" s="3">
        <f t="shared" si="288"/>
        <v>5.2982881321240551</v>
      </c>
      <c r="AD2037" s="3">
        <f>AC2037*Ferez!$D$19</f>
        <v>2.6491440660620276</v>
      </c>
      <c r="AE2037" s="3">
        <f>(AD2037/1000)*(10000/Ferez!$D$21)</f>
        <v>6.6228601651550686E-2</v>
      </c>
      <c r="AF2037" s="3">
        <f t="shared" si="289"/>
        <v>3.6050429379824367</v>
      </c>
      <c r="AG2037" s="3">
        <f>AF2037*Ferez!$D$19</f>
        <v>1.8025214689912183</v>
      </c>
      <c r="AH2037" s="3">
        <f>(AG2037/1000)*(10000/Ferez!$D$21)</f>
        <v>4.5063036724780459E-2</v>
      </c>
      <c r="AI2037" s="3">
        <f>AE2037*Ferez!$D$20</f>
        <v>0.24283820605568585</v>
      </c>
    </row>
    <row r="2038" spans="1:35" x14ac:dyDescent="0.25">
      <c r="A2038" s="4">
        <v>463</v>
      </c>
      <c r="B2038" s="19" t="s">
        <v>3521</v>
      </c>
      <c r="C2038" s="104">
        <v>7</v>
      </c>
      <c r="D2038" s="20" t="s">
        <v>770</v>
      </c>
      <c r="E2038" s="100">
        <v>42719</v>
      </c>
      <c r="F2038" s="100">
        <v>44127</v>
      </c>
      <c r="G2038" s="105">
        <v>3.9</v>
      </c>
      <c r="H2038" s="20" t="s">
        <v>847</v>
      </c>
      <c r="I2038" s="20" t="s">
        <v>853</v>
      </c>
      <c r="J2038" s="13">
        <v>3063</v>
      </c>
      <c r="K2038" t="s">
        <v>173</v>
      </c>
      <c r="L2038" t="s">
        <v>172</v>
      </c>
      <c r="M2038" s="20" t="str">
        <f t="shared" si="283"/>
        <v>S</v>
      </c>
      <c r="N2038" s="3">
        <v>4.8</v>
      </c>
      <c r="O2038" s="23">
        <f t="shared" si="284"/>
        <v>2.63</v>
      </c>
      <c r="P2038" s="3">
        <v>7.7</v>
      </c>
      <c r="Q2038" s="3">
        <f>VLOOKUP(J2038,Aux_H_adj!$X$2:$Y$922,2,FALSE)</f>
        <v>6.9</v>
      </c>
      <c r="R2038" s="3">
        <f>VLOOKUP(J2038,Aux_H_adj!$X$2:$Z$922,3,FALSE)</f>
        <v>20.7</v>
      </c>
      <c r="S2038" s="3">
        <f t="shared" si="281"/>
        <v>2.4509861236151882</v>
      </c>
      <c r="T2038" s="3">
        <v>48.5</v>
      </c>
      <c r="U2038" s="23">
        <f t="shared" si="285"/>
        <v>9.39</v>
      </c>
      <c r="V2038" s="3">
        <f t="shared" si="282"/>
        <v>2.9889298312657946</v>
      </c>
      <c r="W2038" s="27">
        <f t="shared" si="286"/>
        <v>5.0000000000000001E-4</v>
      </c>
      <c r="X2038" s="27">
        <f t="shared" si="287"/>
        <v>6.9999999999999999E-4</v>
      </c>
      <c r="Y2038" s="3">
        <f>VLOOKUP(K2038,SSP!$B$2:$D$113,3,FALSE)</f>
        <v>0.47999999999999932</v>
      </c>
      <c r="Z2038" s="3">
        <f>EXP(Ferez!$B$8+Ferez!$B$9*LN(X2038)+Ferez!$B$10*LN(O2038)+Ferez!$B$11*LN(Y2038))</f>
        <v>0.52391523830280773</v>
      </c>
      <c r="AA2038" s="3">
        <f>EXP(Ferez!$C$8+Ferez!$C$9*LN(Z2038))</f>
        <v>0.46404292078712123</v>
      </c>
      <c r="AB2038" s="3">
        <f>Ferez!$D$8+Ferez!$D$9*Z2038+Ferez!$D$10*AA2038</f>
        <v>0.40798703283336279</v>
      </c>
      <c r="AC2038" s="3">
        <f t="shared" si="288"/>
        <v>1.3959451919232917</v>
      </c>
      <c r="AD2038" s="3">
        <f>AC2038*Ferez!$D$19</f>
        <v>0.69797259596164585</v>
      </c>
      <c r="AE2038" s="3">
        <f>(AD2038/1000)*(10000/Ferez!$D$21)</f>
        <v>1.7449314899041148E-2</v>
      </c>
      <c r="AF2038" s="3">
        <f t="shared" si="289"/>
        <v>0.93190227113617052</v>
      </c>
      <c r="AG2038" s="3">
        <f>AF2038*Ferez!$D$19</f>
        <v>0.46595113556808526</v>
      </c>
      <c r="AH2038" s="3">
        <f>(AG2038/1000)*(10000/Ferez!$D$21)</f>
        <v>1.1648778389202133E-2</v>
      </c>
      <c r="AI2038" s="3">
        <f>AE2038*Ferez!$D$20</f>
        <v>6.3980821296484205E-2</v>
      </c>
    </row>
    <row r="2039" spans="1:35" x14ac:dyDescent="0.25">
      <c r="A2039" s="4">
        <v>464</v>
      </c>
      <c r="B2039" s="19" t="s">
        <v>3521</v>
      </c>
      <c r="C2039" s="104">
        <v>7</v>
      </c>
      <c r="D2039" s="20" t="s">
        <v>770</v>
      </c>
      <c r="E2039" s="100">
        <v>42719</v>
      </c>
      <c r="F2039" s="100">
        <v>44127</v>
      </c>
      <c r="G2039" s="105">
        <v>3.9</v>
      </c>
      <c r="H2039" s="20" t="s">
        <v>847</v>
      </c>
      <c r="I2039" s="20" t="s">
        <v>854</v>
      </c>
      <c r="J2039" s="13">
        <v>3063</v>
      </c>
      <c r="K2039" t="s">
        <v>173</v>
      </c>
      <c r="L2039" t="s">
        <v>172</v>
      </c>
      <c r="M2039" s="20" t="str">
        <f t="shared" si="283"/>
        <v>S</v>
      </c>
      <c r="N2039" s="3">
        <v>4.8</v>
      </c>
      <c r="O2039" s="23">
        <f t="shared" si="284"/>
        <v>2.86</v>
      </c>
      <c r="P2039" s="3">
        <v>8.3000000000000007</v>
      </c>
      <c r="Q2039" s="3">
        <f>VLOOKUP(J2039,Aux_H_adj!$X$2:$Y$922,2,FALSE)</f>
        <v>6.9</v>
      </c>
      <c r="R2039" s="3">
        <f>VLOOKUP(J2039,Aux_H_adj!$X$2:$Z$922,3,FALSE)</f>
        <v>20.7</v>
      </c>
      <c r="S2039" s="3">
        <f t="shared" si="281"/>
        <v>2.6419720553254629</v>
      </c>
      <c r="T2039" s="3">
        <v>48.5</v>
      </c>
      <c r="U2039" s="23">
        <f t="shared" si="285"/>
        <v>10.119999999999999</v>
      </c>
      <c r="V2039" s="3">
        <f t="shared" si="282"/>
        <v>3.2212960481799615</v>
      </c>
      <c r="W2039" s="27">
        <f t="shared" si="286"/>
        <v>5.0000000000000001E-4</v>
      </c>
      <c r="X2039" s="27">
        <f t="shared" si="287"/>
        <v>8.0000000000000004E-4</v>
      </c>
      <c r="Y2039" s="3">
        <f>VLOOKUP(K2039,SSP!$B$2:$D$113,3,FALSE)</f>
        <v>0.47999999999999932</v>
      </c>
      <c r="Z2039" s="3">
        <f>EXP(Ferez!$B$8+Ferez!$B$9*LN(X2039)+Ferez!$B$10*LN(O2039)+Ferez!$B$11*LN(Y2039))</f>
        <v>0.64426915120711614</v>
      </c>
      <c r="AA2039" s="3">
        <f>EXP(Ferez!$C$8+Ferez!$C$9*LN(Z2039))</f>
        <v>0.54099311380416415</v>
      </c>
      <c r="AB2039" s="3">
        <f>Ferez!$D$8+Ferez!$D$9*Z2039+Ferez!$D$10*AA2039</f>
        <v>0.41615712201779231</v>
      </c>
      <c r="AC2039" s="3">
        <f t="shared" si="288"/>
        <v>1.6014193870290727</v>
      </c>
      <c r="AD2039" s="3">
        <f>AC2039*Ferez!$D$19</f>
        <v>0.80070969351453636</v>
      </c>
      <c r="AE2039" s="3">
        <f>(AD2039/1000)*(10000/Ferez!$D$21)</f>
        <v>2.0017742337863409E-2</v>
      </c>
      <c r="AF2039" s="3">
        <f t="shared" si="289"/>
        <v>1.0604262732249086</v>
      </c>
      <c r="AG2039" s="3">
        <f>AF2039*Ferez!$D$19</f>
        <v>0.53021313661245428</v>
      </c>
      <c r="AH2039" s="3">
        <f>(AG2039/1000)*(10000/Ferez!$D$21)</f>
        <v>1.3255328415311357E-2</v>
      </c>
      <c r="AI2039" s="3">
        <f>AE2039*Ferez!$D$20</f>
        <v>7.3398388572165824E-2</v>
      </c>
    </row>
    <row r="2040" spans="1:35" x14ac:dyDescent="0.25">
      <c r="A2040" s="4">
        <v>465</v>
      </c>
      <c r="B2040" s="19" t="s">
        <v>3521</v>
      </c>
      <c r="C2040" s="104">
        <v>7</v>
      </c>
      <c r="D2040" s="20" t="s">
        <v>770</v>
      </c>
      <c r="E2040" s="100">
        <v>42719</v>
      </c>
      <c r="F2040" s="100">
        <v>44127</v>
      </c>
      <c r="G2040" s="105">
        <v>3.9</v>
      </c>
      <c r="H2040" s="20" t="s">
        <v>855</v>
      </c>
      <c r="I2040" s="20" t="s">
        <v>856</v>
      </c>
      <c r="J2040" s="13">
        <v>3064</v>
      </c>
      <c r="K2040" t="s">
        <v>79</v>
      </c>
      <c r="L2040" t="s">
        <v>78</v>
      </c>
      <c r="M2040" s="20" t="str">
        <f t="shared" si="283"/>
        <v>S</v>
      </c>
      <c r="N2040" s="3">
        <v>5.0999999999999996</v>
      </c>
      <c r="O2040" s="23">
        <f t="shared" si="284"/>
        <v>5.0999999999999996</v>
      </c>
      <c r="P2040" s="3">
        <v>22</v>
      </c>
      <c r="Q2040" s="3">
        <f>VLOOKUP(J2040,Aux_H_adj!$X$2:$Y$922,2,FALSE)</f>
        <v>6.6</v>
      </c>
      <c r="R2040" s="3">
        <f>VLOOKUP(J2040,Aux_H_adj!$X$2:$Z$922,3,FALSE)</f>
        <v>30</v>
      </c>
      <c r="S2040" s="3">
        <f t="shared" si="281"/>
        <v>7.0028174960433951</v>
      </c>
      <c r="T2040" s="3">
        <v>60.2</v>
      </c>
      <c r="U2040" s="23">
        <f t="shared" si="285"/>
        <v>26.82</v>
      </c>
      <c r="V2040" s="3">
        <f t="shared" si="282"/>
        <v>8.5370711474492662</v>
      </c>
      <c r="W2040" s="27">
        <f t="shared" si="286"/>
        <v>3.8999999999999998E-3</v>
      </c>
      <c r="X2040" s="27">
        <f t="shared" si="287"/>
        <v>5.7000000000000002E-3</v>
      </c>
      <c r="Y2040" s="3">
        <f>VLOOKUP(K2040,SSP!$B$2:$D$113,3,FALSE)</f>
        <v>0.31000000000000155</v>
      </c>
      <c r="Z2040" s="3">
        <f>EXP(Ferez!$B$8+Ferez!$B$9*LN(X2040)+Ferez!$B$10*LN(O2040)+Ferez!$B$11*LN(Y2040))</f>
        <v>4.5954320621408664</v>
      </c>
      <c r="AA2040" s="3">
        <f>EXP(Ferez!$C$8+Ferez!$C$9*LN(Z2040))</f>
        <v>2.3242579597103146</v>
      </c>
      <c r="AB2040" s="3">
        <f>Ferez!$D$8+Ferez!$D$9*Z2040+Ferez!$D$10*AA2040</f>
        <v>0.74843657667772467</v>
      </c>
      <c r="AC2040" s="3">
        <f t="shared" si="288"/>
        <v>7.6681265985289064</v>
      </c>
      <c r="AD2040" s="3">
        <f>AC2040*Ferez!$D$19</f>
        <v>3.8340632992644532</v>
      </c>
      <c r="AE2040" s="3">
        <f>(AD2040/1000)*(10000/Ferez!$D$21)</f>
        <v>9.5851582481611325E-2</v>
      </c>
      <c r="AF2040" s="3">
        <f t="shared" si="289"/>
        <v>5.3438686388185914</v>
      </c>
      <c r="AG2040" s="3">
        <f>AF2040*Ferez!$D$19</f>
        <v>2.6719343194092957</v>
      </c>
      <c r="AH2040" s="3">
        <f>(AG2040/1000)*(10000/Ferez!$D$21)</f>
        <v>6.6798357985232398E-2</v>
      </c>
      <c r="AI2040" s="3">
        <f>AE2040*Ferez!$D$20</f>
        <v>0.35145580243257485</v>
      </c>
    </row>
    <row r="2041" spans="1:35" x14ac:dyDescent="0.25">
      <c r="A2041" s="4">
        <v>466</v>
      </c>
      <c r="B2041" s="19" t="s">
        <v>3521</v>
      </c>
      <c r="C2041" s="104">
        <v>7</v>
      </c>
      <c r="D2041" s="20" t="s">
        <v>770</v>
      </c>
      <c r="E2041" s="100">
        <v>42719</v>
      </c>
      <c r="F2041" s="100">
        <v>44127</v>
      </c>
      <c r="G2041" s="105">
        <v>3.9</v>
      </c>
      <c r="H2041" s="20" t="s">
        <v>855</v>
      </c>
      <c r="I2041" s="20" t="s">
        <v>857</v>
      </c>
      <c r="J2041" s="13">
        <v>3064</v>
      </c>
      <c r="K2041" t="s">
        <v>79</v>
      </c>
      <c r="L2041" t="s">
        <v>78</v>
      </c>
      <c r="M2041" s="20" t="str">
        <f t="shared" si="283"/>
        <v>S</v>
      </c>
      <c r="N2041" s="3">
        <v>5.0999999999999996</v>
      </c>
      <c r="O2041" s="23">
        <f t="shared" si="284"/>
        <v>3.62</v>
      </c>
      <c r="P2041" s="3">
        <v>10.6</v>
      </c>
      <c r="Q2041" s="3">
        <f>VLOOKUP(J2041,Aux_H_adj!$X$2:$Y$922,2,FALSE)</f>
        <v>6.6</v>
      </c>
      <c r="R2041" s="3">
        <f>VLOOKUP(J2041,Aux_H_adj!$X$2:$Z$922,3,FALSE)</f>
        <v>30</v>
      </c>
      <c r="S2041" s="3">
        <f t="shared" si="281"/>
        <v>3.3740847935481812</v>
      </c>
      <c r="T2041" s="3">
        <v>60.2</v>
      </c>
      <c r="U2041" s="23">
        <f t="shared" si="285"/>
        <v>12.92</v>
      </c>
      <c r="V2041" s="3">
        <f t="shared" si="282"/>
        <v>4.1125637294945756</v>
      </c>
      <c r="W2041" s="27">
        <f t="shared" si="286"/>
        <v>8.9999999999999998E-4</v>
      </c>
      <c r="X2041" s="27">
        <f t="shared" si="287"/>
        <v>1.2999999999999999E-3</v>
      </c>
      <c r="Y2041" s="3">
        <f>VLOOKUP(K2041,SSP!$B$2:$D$113,3,FALSE)</f>
        <v>0.31000000000000155</v>
      </c>
      <c r="Z2041" s="3">
        <f>EXP(Ferez!$B$8+Ferez!$B$9*LN(X2041)+Ferez!$B$10*LN(O2041)+Ferez!$B$11*LN(Y2041))</f>
        <v>0.81773695977853489</v>
      </c>
      <c r="AA2041" s="3">
        <f>EXP(Ferez!$C$8+Ferez!$C$9*LN(Z2041))</f>
        <v>0.64568393059507223</v>
      </c>
      <c r="AB2041" s="3">
        <f>Ferez!$D$8+Ferez!$D$9*Z2041+Ferez!$D$10*AA2041</f>
        <v>0.42846895492645043</v>
      </c>
      <c r="AC2041" s="3">
        <f t="shared" si="288"/>
        <v>1.8918898453000574</v>
      </c>
      <c r="AD2041" s="3">
        <f>AC2041*Ferez!$D$19</f>
        <v>0.94594492265002872</v>
      </c>
      <c r="AE2041" s="3">
        <f>(AD2041/1000)*(10000/Ferez!$D$21)</f>
        <v>2.3648623066250717E-2</v>
      </c>
      <c r="AF2041" s="3">
        <f t="shared" si="289"/>
        <v>1.2462059147049853</v>
      </c>
      <c r="AG2041" s="3">
        <f>AF2041*Ferez!$D$19</f>
        <v>0.62310295735249266</v>
      </c>
      <c r="AH2041" s="3">
        <f>(AG2041/1000)*(10000/Ferez!$D$21)</f>
        <v>1.5577573933812316E-2</v>
      </c>
      <c r="AI2041" s="3">
        <f>AE2041*Ferez!$D$20</f>
        <v>8.6711617909585953E-2</v>
      </c>
    </row>
    <row r="2042" spans="1:35" x14ac:dyDescent="0.25">
      <c r="A2042" s="4">
        <v>467</v>
      </c>
      <c r="B2042" s="19" t="s">
        <v>3521</v>
      </c>
      <c r="C2042" s="104">
        <v>7</v>
      </c>
      <c r="D2042" s="20" t="s">
        <v>770</v>
      </c>
      <c r="E2042" s="100">
        <v>42719</v>
      </c>
      <c r="F2042" s="100">
        <v>44127</v>
      </c>
      <c r="G2042" s="105">
        <v>3.9</v>
      </c>
      <c r="H2042" s="20" t="s">
        <v>855</v>
      </c>
      <c r="I2042" s="20" t="s">
        <v>858</v>
      </c>
      <c r="J2042" s="13">
        <v>3064</v>
      </c>
      <c r="K2042" t="s">
        <v>79</v>
      </c>
      <c r="L2042" t="s">
        <v>78</v>
      </c>
      <c r="M2042" s="20" t="str">
        <f t="shared" si="283"/>
        <v>S</v>
      </c>
      <c r="N2042" s="3">
        <v>5.0999999999999996</v>
      </c>
      <c r="O2042" s="23">
        <f t="shared" si="284"/>
        <v>5.0999999999999996</v>
      </c>
      <c r="P2042" s="3">
        <v>30</v>
      </c>
      <c r="Q2042" s="3">
        <f>VLOOKUP(J2042,Aux_H_adj!$X$2:$Y$922,2,FALSE)</f>
        <v>6.6</v>
      </c>
      <c r="R2042" s="3">
        <f>VLOOKUP(J2042,Aux_H_adj!$X$2:$Z$922,3,FALSE)</f>
        <v>30</v>
      </c>
      <c r="S2042" s="3">
        <f t="shared" si="281"/>
        <v>9.5492965855137211</v>
      </c>
      <c r="T2042" s="3">
        <v>60.2</v>
      </c>
      <c r="U2042" s="23">
        <f t="shared" si="285"/>
        <v>36.57</v>
      </c>
      <c r="V2042" s="3">
        <f t="shared" si="282"/>
        <v>11.640592537741226</v>
      </c>
      <c r="W2042" s="27">
        <f t="shared" si="286"/>
        <v>7.1999999999999998E-3</v>
      </c>
      <c r="X2042" s="27">
        <f t="shared" si="287"/>
        <v>1.06E-2</v>
      </c>
      <c r="Y2042" s="3">
        <f>VLOOKUP(K2042,SSP!$B$2:$D$113,3,FALSE)</f>
        <v>0.31000000000000155</v>
      </c>
      <c r="Z2042" s="3">
        <f>EXP(Ferez!$B$8+Ferez!$B$9*LN(X2042)+Ferez!$B$10*LN(O2042)+Ferez!$B$11*LN(Y2042))</f>
        <v>8.2589053348839894</v>
      </c>
      <c r="AA2042" s="3">
        <f>EXP(Ferez!$C$8+Ferez!$C$9*LN(Z2042))</f>
        <v>3.5907653325982167</v>
      </c>
      <c r="AB2042" s="3">
        <f>Ferez!$D$8+Ferez!$D$9*Z2042+Ferez!$D$10*AA2042</f>
        <v>1.0898821582674612</v>
      </c>
      <c r="AC2042" s="3">
        <f t="shared" si="288"/>
        <v>12.939552825749667</v>
      </c>
      <c r="AD2042" s="3">
        <f>AC2042*Ferez!$D$19</f>
        <v>6.4697764128748334</v>
      </c>
      <c r="AE2042" s="3">
        <f>(AD2042/1000)*(10000/Ferez!$D$21)</f>
        <v>0.16174441032187084</v>
      </c>
      <c r="AF2042" s="3">
        <f t="shared" si="289"/>
        <v>9.3487874931514501</v>
      </c>
      <c r="AG2042" s="3">
        <f>AF2042*Ferez!$D$19</f>
        <v>4.674393746575725</v>
      </c>
      <c r="AH2042" s="3">
        <f>(AG2042/1000)*(10000/Ferez!$D$21)</f>
        <v>0.11685984366439311</v>
      </c>
      <c r="AI2042" s="3">
        <f>AE2042*Ferez!$D$20</f>
        <v>0.59306283784685976</v>
      </c>
    </row>
    <row r="2043" spans="1:35" x14ac:dyDescent="0.25">
      <c r="A2043" s="4">
        <v>468</v>
      </c>
      <c r="B2043" s="19" t="s">
        <v>3521</v>
      </c>
      <c r="C2043" s="104">
        <v>7</v>
      </c>
      <c r="D2043" s="20" t="s">
        <v>770</v>
      </c>
      <c r="E2043" s="100">
        <v>42719</v>
      </c>
      <c r="F2043" s="100">
        <v>44127</v>
      </c>
      <c r="G2043" s="105">
        <v>3.9</v>
      </c>
      <c r="H2043" s="20" t="s">
        <v>855</v>
      </c>
      <c r="I2043" s="20" t="s">
        <v>859</v>
      </c>
      <c r="J2043" s="13">
        <v>3064</v>
      </c>
      <c r="K2043" t="s">
        <v>79</v>
      </c>
      <c r="L2043" t="s">
        <v>78</v>
      </c>
      <c r="M2043" s="20" t="str">
        <f t="shared" si="283"/>
        <v>S</v>
      </c>
      <c r="N2043" s="3">
        <v>5.0999999999999996</v>
      </c>
      <c r="O2043" s="23">
        <f t="shared" si="284"/>
        <v>2.9</v>
      </c>
      <c r="P2043" s="3">
        <v>8.4</v>
      </c>
      <c r="Q2043" s="3">
        <f>VLOOKUP(J2043,Aux_H_adj!$X$2:$Y$922,2,FALSE)</f>
        <v>6.6</v>
      </c>
      <c r="R2043" s="3">
        <f>VLOOKUP(J2043,Aux_H_adj!$X$2:$Z$922,3,FALSE)</f>
        <v>30</v>
      </c>
      <c r="S2043" s="3">
        <f t="shared" si="281"/>
        <v>2.6738030439438418</v>
      </c>
      <c r="T2043" s="3">
        <v>60.2</v>
      </c>
      <c r="U2043" s="23">
        <f t="shared" si="285"/>
        <v>10.24</v>
      </c>
      <c r="V2043" s="3">
        <f t="shared" si="282"/>
        <v>3.2594932345220169</v>
      </c>
      <c r="W2043" s="27">
        <f t="shared" si="286"/>
        <v>5.9999999999999995E-4</v>
      </c>
      <c r="X2043" s="27">
        <f t="shared" si="287"/>
        <v>8.0000000000000004E-4</v>
      </c>
      <c r="Y2043" s="3">
        <f>VLOOKUP(K2043,SSP!$B$2:$D$113,3,FALSE)</f>
        <v>0.31000000000000155</v>
      </c>
      <c r="Z2043" s="3">
        <f>EXP(Ferez!$B$8+Ferez!$B$9*LN(X2043)+Ferez!$B$10*LN(O2043)+Ferez!$B$11*LN(Y2043))</f>
        <v>0.41760926183907299</v>
      </c>
      <c r="AA2043" s="3">
        <f>EXP(Ferez!$C$8+Ferez!$C$9*LN(Z2043))</f>
        <v>0.39217585536538591</v>
      </c>
      <c r="AB2043" s="3">
        <f>Ferez!$D$8+Ferez!$D$9*Z2043+Ferez!$D$10*AA2043</f>
        <v>0.4011067130492208</v>
      </c>
      <c r="AC2043" s="3">
        <f t="shared" si="288"/>
        <v>1.2108918302536797</v>
      </c>
      <c r="AD2043" s="3">
        <f>AC2043*Ferez!$D$19</f>
        <v>0.60544591512683987</v>
      </c>
      <c r="AE2043" s="3">
        <f>(AD2043/1000)*(10000/Ferez!$D$21)</f>
        <v>1.5136147878170997E-2</v>
      </c>
      <c r="AF2043" s="3">
        <f t="shared" si="289"/>
        <v>0.81871597488829373</v>
      </c>
      <c r="AG2043" s="3">
        <f>AF2043*Ferez!$D$19</f>
        <v>0.40935798744414686</v>
      </c>
      <c r="AH2043" s="3">
        <f>(AG2043/1000)*(10000/Ferez!$D$21)</f>
        <v>1.0233949686103671E-2</v>
      </c>
      <c r="AI2043" s="3">
        <f>AE2043*Ferez!$D$20</f>
        <v>5.5499208886626988E-2</v>
      </c>
    </row>
    <row r="2044" spans="1:35" x14ac:dyDescent="0.25">
      <c r="A2044" s="4">
        <v>469</v>
      </c>
      <c r="B2044" s="19" t="s">
        <v>3521</v>
      </c>
      <c r="C2044" s="104">
        <v>7</v>
      </c>
      <c r="D2044" s="20" t="s">
        <v>770</v>
      </c>
      <c r="E2044" s="100">
        <v>42719</v>
      </c>
      <c r="F2044" s="100">
        <v>44127</v>
      </c>
      <c r="G2044" s="105">
        <v>3.9</v>
      </c>
      <c r="H2044" s="20" t="s">
        <v>855</v>
      </c>
      <c r="I2044" s="20" t="s">
        <v>860</v>
      </c>
      <c r="J2044" s="13">
        <v>3064</v>
      </c>
      <c r="K2044" t="s">
        <v>79</v>
      </c>
      <c r="L2044" t="s">
        <v>78</v>
      </c>
      <c r="M2044" s="20" t="str">
        <f t="shared" si="283"/>
        <v>S</v>
      </c>
      <c r="N2044" s="3">
        <v>5.0999999999999996</v>
      </c>
      <c r="O2044" s="23">
        <f t="shared" si="284"/>
        <v>2.15</v>
      </c>
      <c r="P2044" s="3">
        <v>6.6</v>
      </c>
      <c r="Q2044" s="3">
        <f>VLOOKUP(J2044,Aux_H_adj!$X$2:$Y$922,2,FALSE)</f>
        <v>6.6</v>
      </c>
      <c r="R2044" s="3">
        <f>VLOOKUP(J2044,Aux_H_adj!$X$2:$Z$922,3,FALSE)</f>
        <v>30</v>
      </c>
      <c r="S2044" s="3">
        <f t="shared" si="281"/>
        <v>2.1008452488130183</v>
      </c>
      <c r="T2044" s="3">
        <v>60.2</v>
      </c>
      <c r="U2044" s="23">
        <f t="shared" si="285"/>
        <v>8.0500000000000007</v>
      </c>
      <c r="V2044" s="3">
        <f t="shared" si="282"/>
        <v>2.5623945837795152</v>
      </c>
      <c r="W2044" s="27">
        <f t="shared" si="286"/>
        <v>2.9999999999999997E-4</v>
      </c>
      <c r="X2044" s="27">
        <f t="shared" si="287"/>
        <v>5.0000000000000001E-4</v>
      </c>
      <c r="Y2044" s="3">
        <f>VLOOKUP(K2044,SSP!$B$2:$D$113,3,FALSE)</f>
        <v>0.31000000000000155</v>
      </c>
      <c r="Z2044" s="3">
        <f>EXP(Ferez!$B$8+Ferez!$B$9*LN(X2044)+Ferez!$B$10*LN(O2044)+Ferez!$B$11*LN(Y2044))</f>
        <v>0.20088004111470154</v>
      </c>
      <c r="AA2044" s="3">
        <f>EXP(Ferez!$C$8+Ferez!$C$9*LN(Z2044))</f>
        <v>0.22785473294338579</v>
      </c>
      <c r="AB2044" s="3">
        <f>Ferez!$D$8+Ferez!$D$9*Z2044+Ferez!$D$10*AA2044</f>
        <v>0.38861461878314074</v>
      </c>
      <c r="AC2044" s="3">
        <f t="shared" si="288"/>
        <v>0.8173493928412281</v>
      </c>
      <c r="AD2044" s="3">
        <f>AC2044*Ferez!$D$19</f>
        <v>0.40867469642061405</v>
      </c>
      <c r="AE2044" s="3">
        <f>(AD2044/1000)*(10000/Ferez!$D$21)</f>
        <v>1.021686741051535E-2</v>
      </c>
      <c r="AF2044" s="3">
        <f t="shared" si="289"/>
        <v>0.58949465989784233</v>
      </c>
      <c r="AG2044" s="3">
        <f>AF2044*Ferez!$D$19</f>
        <v>0.29474732994892117</v>
      </c>
      <c r="AH2044" s="3">
        <f>(AG2044/1000)*(10000/Ferez!$D$21)</f>
        <v>7.3686832487230283E-3</v>
      </c>
      <c r="AI2044" s="3">
        <f>AE2044*Ferez!$D$20</f>
        <v>3.7461847171889613E-2</v>
      </c>
    </row>
    <row r="2045" spans="1:35" x14ac:dyDescent="0.25">
      <c r="A2045" s="4">
        <v>470</v>
      </c>
      <c r="B2045" s="19" t="s">
        <v>3521</v>
      </c>
      <c r="C2045" s="104">
        <v>7</v>
      </c>
      <c r="D2045" s="20" t="s">
        <v>770</v>
      </c>
      <c r="E2045" s="100">
        <v>42719</v>
      </c>
      <c r="F2045" s="100">
        <v>44127</v>
      </c>
      <c r="G2045" s="105">
        <v>3.9</v>
      </c>
      <c r="H2045" s="20" t="s">
        <v>861</v>
      </c>
      <c r="I2045" s="20" t="s">
        <v>862</v>
      </c>
      <c r="J2045" s="13">
        <v>3065</v>
      </c>
      <c r="K2045" t="s">
        <v>205</v>
      </c>
      <c r="L2045" t="s">
        <v>204</v>
      </c>
      <c r="M2045" s="20" t="str">
        <f t="shared" si="283"/>
        <v>S</v>
      </c>
      <c r="N2045" s="3">
        <v>4.5</v>
      </c>
      <c r="O2045" s="23">
        <f t="shared" si="284"/>
        <v>4.5</v>
      </c>
      <c r="P2045" s="3">
        <v>17.5</v>
      </c>
      <c r="Q2045" s="3">
        <f>VLOOKUP(J2045,Aux_H_adj!$X$2:$Y$922,2,FALSE)</f>
        <v>9.1999999999999993</v>
      </c>
      <c r="R2045" s="3">
        <f>VLOOKUP(J2045,Aux_H_adj!$X$2:$Z$922,3,FALSE)</f>
        <v>20.399999999999999</v>
      </c>
      <c r="S2045" s="3">
        <f t="shared" si="281"/>
        <v>5.5704230082163368</v>
      </c>
      <c r="T2045" s="3">
        <v>46.3</v>
      </c>
      <c r="U2045" s="23">
        <f t="shared" si="285"/>
        <v>21.33</v>
      </c>
      <c r="V2045" s="3">
        <f t="shared" si="282"/>
        <v>6.7895498723002543</v>
      </c>
      <c r="W2045" s="27">
        <f t="shared" si="286"/>
        <v>2.3999999999999998E-3</v>
      </c>
      <c r="X2045" s="27">
        <f t="shared" si="287"/>
        <v>3.5999999999999999E-3</v>
      </c>
      <c r="Y2045" s="3">
        <f>VLOOKUP(K2045,SSP!$B$2:$D$113,3,FALSE)</f>
        <v>0.54</v>
      </c>
      <c r="Z2045" s="3">
        <f>EXP(Ferez!$B$8+Ferez!$B$9*LN(X2045)+Ferez!$B$10*LN(O2045)+Ferez!$B$11*LN(Y2045))</f>
        <v>4.654409341151899</v>
      </c>
      <c r="AA2045" s="3">
        <f>EXP(Ferez!$C$8+Ferez!$C$9*LN(Z2045))</f>
        <v>2.3463539371556092</v>
      </c>
      <c r="AB2045" s="3">
        <f>Ferez!$D$8+Ferez!$D$9*Z2045+Ferez!$D$10*AA2045</f>
        <v>0.75378625659353837</v>
      </c>
      <c r="AC2045" s="3">
        <f t="shared" si="288"/>
        <v>7.754549534901046</v>
      </c>
      <c r="AD2045" s="3">
        <f>AC2045*Ferez!$D$19</f>
        <v>3.877274767450523</v>
      </c>
      <c r="AE2045" s="3">
        <f>(AD2045/1000)*(10000/Ferez!$D$21)</f>
        <v>9.6931869186263064E-2</v>
      </c>
      <c r="AF2045" s="3">
        <f t="shared" si="289"/>
        <v>5.4081955977454372</v>
      </c>
      <c r="AG2045" s="3">
        <f>AF2045*Ferez!$D$19</f>
        <v>2.7040977988727186</v>
      </c>
      <c r="AH2045" s="3">
        <f>(AG2045/1000)*(10000/Ferez!$D$21)</f>
        <v>6.7602444971817971E-2</v>
      </c>
      <c r="AI2045" s="3">
        <f>AE2045*Ferez!$D$20</f>
        <v>0.35541685368296455</v>
      </c>
    </row>
    <row r="2046" spans="1:35" x14ac:dyDescent="0.25">
      <c r="A2046" s="4">
        <v>471</v>
      </c>
      <c r="B2046" s="19" t="s">
        <v>3521</v>
      </c>
      <c r="C2046" s="104">
        <v>7</v>
      </c>
      <c r="D2046" s="20" t="s">
        <v>770</v>
      </c>
      <c r="E2046" s="100">
        <v>42719</v>
      </c>
      <c r="F2046" s="100">
        <v>44127</v>
      </c>
      <c r="G2046" s="105">
        <v>3.9</v>
      </c>
      <c r="H2046" s="20" t="s">
        <v>861</v>
      </c>
      <c r="I2046" s="20" t="s">
        <v>863</v>
      </c>
      <c r="J2046" s="13">
        <v>3065</v>
      </c>
      <c r="K2046" t="s">
        <v>205</v>
      </c>
      <c r="L2046" t="s">
        <v>204</v>
      </c>
      <c r="M2046" s="20" t="str">
        <f t="shared" si="283"/>
        <v>S</v>
      </c>
      <c r="N2046" s="3">
        <v>4.5</v>
      </c>
      <c r="O2046" s="23">
        <f t="shared" si="284"/>
        <v>4.4000000000000004</v>
      </c>
      <c r="P2046" s="3">
        <v>13.6</v>
      </c>
      <c r="Q2046" s="3">
        <f>VLOOKUP(J2046,Aux_H_adj!$X$2:$Y$922,2,FALSE)</f>
        <v>9.1999999999999993</v>
      </c>
      <c r="R2046" s="3">
        <f>VLOOKUP(J2046,Aux_H_adj!$X$2:$Z$922,3,FALSE)</f>
        <v>20.399999999999999</v>
      </c>
      <c r="S2046" s="3">
        <f t="shared" si="281"/>
        <v>4.3290144520995533</v>
      </c>
      <c r="T2046" s="3">
        <v>46.3</v>
      </c>
      <c r="U2046" s="23">
        <f t="shared" si="285"/>
        <v>16.579999999999998</v>
      </c>
      <c r="V2046" s="3">
        <f t="shared" si="282"/>
        <v>5.2775779129272493</v>
      </c>
      <c r="W2046" s="27">
        <f t="shared" si="286"/>
        <v>1.5E-3</v>
      </c>
      <c r="X2046" s="27">
        <f t="shared" si="287"/>
        <v>2.2000000000000001E-3</v>
      </c>
      <c r="Y2046" s="3">
        <f>VLOOKUP(K2046,SSP!$B$2:$D$113,3,FALSE)</f>
        <v>0.54</v>
      </c>
      <c r="Z2046" s="3">
        <f>EXP(Ferez!$B$8+Ferez!$B$9*LN(X2046)+Ferez!$B$10*LN(O2046)+Ferez!$B$11*LN(Y2046))</f>
        <v>2.8600734581313252</v>
      </c>
      <c r="AA2046" s="3">
        <f>EXP(Ferez!$C$8+Ferez!$C$9*LN(Z2046))</f>
        <v>1.6348436583613686</v>
      </c>
      <c r="AB2046" s="3">
        <f>Ferez!$D$8+Ferez!$D$9*Z2046+Ferez!$D$10*AA2046</f>
        <v>0.59441141586081714</v>
      </c>
      <c r="AC2046" s="3">
        <f t="shared" si="288"/>
        <v>5.0893285323535107</v>
      </c>
      <c r="AD2046" s="3">
        <f>AC2046*Ferez!$D$19</f>
        <v>2.5446642661767553</v>
      </c>
      <c r="AE2046" s="3">
        <f>(AD2046/1000)*(10000/Ferez!$D$21)</f>
        <v>6.3616606654418886E-2</v>
      </c>
      <c r="AF2046" s="3">
        <f t="shared" si="289"/>
        <v>3.4544848739921425</v>
      </c>
      <c r="AG2046" s="3">
        <f>AF2046*Ferez!$D$19</f>
        <v>1.7272424369960713</v>
      </c>
      <c r="AH2046" s="3">
        <f>(AG2046/1000)*(10000/Ferez!$D$21)</f>
        <v>4.318106092490178E-2</v>
      </c>
      <c r="AI2046" s="3">
        <f>AE2046*Ferez!$D$20</f>
        <v>0.23326089106620257</v>
      </c>
    </row>
    <row r="2047" spans="1:35" x14ac:dyDescent="0.25">
      <c r="A2047" s="4">
        <v>472</v>
      </c>
      <c r="B2047" s="19" t="s">
        <v>3521</v>
      </c>
      <c r="C2047" s="104">
        <v>7</v>
      </c>
      <c r="D2047" s="20" t="s">
        <v>770</v>
      </c>
      <c r="E2047" s="100">
        <v>42719</v>
      </c>
      <c r="F2047" s="100">
        <v>44127</v>
      </c>
      <c r="G2047" s="105">
        <v>3.9</v>
      </c>
      <c r="H2047" s="20" t="s">
        <v>861</v>
      </c>
      <c r="I2047" s="20" t="s">
        <v>864</v>
      </c>
      <c r="J2047" s="13">
        <v>3065</v>
      </c>
      <c r="K2047" t="s">
        <v>205</v>
      </c>
      <c r="L2047" t="s">
        <v>204</v>
      </c>
      <c r="M2047" s="20" t="str">
        <f t="shared" si="283"/>
        <v>S</v>
      </c>
      <c r="N2047" s="3">
        <v>4.5</v>
      </c>
      <c r="O2047" s="23">
        <f t="shared" si="284"/>
        <v>3.18</v>
      </c>
      <c r="P2047" s="3">
        <v>9.1999999999999993</v>
      </c>
      <c r="Q2047" s="3">
        <f>VLOOKUP(J2047,Aux_H_adj!$X$2:$Y$922,2,FALSE)</f>
        <v>9.1999999999999993</v>
      </c>
      <c r="R2047" s="3">
        <f>VLOOKUP(J2047,Aux_H_adj!$X$2:$Z$922,3,FALSE)</f>
        <v>20.399999999999999</v>
      </c>
      <c r="S2047" s="3">
        <f t="shared" si="281"/>
        <v>2.928450952890874</v>
      </c>
      <c r="T2047" s="3">
        <v>46.3</v>
      </c>
      <c r="U2047" s="23">
        <f t="shared" si="285"/>
        <v>11.22</v>
      </c>
      <c r="V2047" s="3">
        <f t="shared" si="282"/>
        <v>3.5714369229821319</v>
      </c>
      <c r="W2047" s="27">
        <f t="shared" si="286"/>
        <v>6.9999999999999999E-4</v>
      </c>
      <c r="X2047" s="27">
        <f t="shared" si="287"/>
        <v>1E-3</v>
      </c>
      <c r="Y2047" s="3">
        <f>VLOOKUP(K2047,SSP!$B$2:$D$113,3,FALSE)</f>
        <v>0.54</v>
      </c>
      <c r="Z2047" s="3">
        <f>EXP(Ferez!$B$8+Ferez!$B$9*LN(X2047)+Ferez!$B$10*LN(O2047)+Ferez!$B$11*LN(Y2047))</f>
        <v>0.99361115340225148</v>
      </c>
      <c r="AA2047" s="3">
        <f>EXP(Ferez!$C$8+Ferez!$C$9*LN(Z2047))</f>
        <v>0.74609261331778853</v>
      </c>
      <c r="AB2047" s="3">
        <f>Ferez!$D$8+Ferez!$D$9*Z2047+Ferez!$D$10*AA2047</f>
        <v>0.44144600285975127</v>
      </c>
      <c r="AC2047" s="3">
        <f t="shared" si="288"/>
        <v>2.181149769579791</v>
      </c>
      <c r="AD2047" s="3">
        <f>AC2047*Ferez!$D$19</f>
        <v>1.0905748847898955</v>
      </c>
      <c r="AE2047" s="3">
        <f>(AD2047/1000)*(10000/Ferez!$D$21)</f>
        <v>2.7264372119747384E-2</v>
      </c>
      <c r="AF2047" s="3">
        <f t="shared" si="289"/>
        <v>1.4350571562620027</v>
      </c>
      <c r="AG2047" s="3">
        <f>AF2047*Ferez!$D$19</f>
        <v>0.71752857813100135</v>
      </c>
      <c r="AH2047" s="3">
        <f>(AG2047/1000)*(10000/Ferez!$D$21)</f>
        <v>1.7938214453275033E-2</v>
      </c>
      <c r="AI2047" s="3">
        <f>AE2047*Ferez!$D$20</f>
        <v>9.9969364439073741E-2</v>
      </c>
    </row>
    <row r="2048" spans="1:35" x14ac:dyDescent="0.25">
      <c r="A2048" s="4">
        <v>473</v>
      </c>
      <c r="B2048" s="19" t="s">
        <v>3521</v>
      </c>
      <c r="C2048" s="104">
        <v>7</v>
      </c>
      <c r="D2048" s="20" t="s">
        <v>770</v>
      </c>
      <c r="E2048" s="100">
        <v>42719</v>
      </c>
      <c r="F2048" s="100">
        <v>44127</v>
      </c>
      <c r="G2048" s="105">
        <v>3.9</v>
      </c>
      <c r="H2048" s="20" t="s">
        <v>861</v>
      </c>
      <c r="I2048" s="20" t="s">
        <v>865</v>
      </c>
      <c r="J2048" s="13">
        <v>3065</v>
      </c>
      <c r="K2048" t="s">
        <v>205</v>
      </c>
      <c r="L2048" t="s">
        <v>204</v>
      </c>
      <c r="M2048" s="20" t="str">
        <f t="shared" si="283"/>
        <v>S</v>
      </c>
      <c r="N2048" s="3">
        <v>4.5</v>
      </c>
      <c r="O2048" s="23">
        <f t="shared" si="284"/>
        <v>4.5</v>
      </c>
      <c r="P2048" s="3">
        <v>20.399999999999999</v>
      </c>
      <c r="Q2048" s="3">
        <f>VLOOKUP(J2048,Aux_H_adj!$X$2:$Y$922,2,FALSE)</f>
        <v>9.1999999999999993</v>
      </c>
      <c r="R2048" s="3">
        <f>VLOOKUP(J2048,Aux_H_adj!$X$2:$Z$922,3,FALSE)</f>
        <v>20.399999999999999</v>
      </c>
      <c r="S2048" s="3">
        <f t="shared" si="281"/>
        <v>6.4935216781493299</v>
      </c>
      <c r="T2048" s="3">
        <v>46.3</v>
      </c>
      <c r="U2048" s="23">
        <f t="shared" si="285"/>
        <v>24.87</v>
      </c>
      <c r="V2048" s="3">
        <f t="shared" si="282"/>
        <v>7.9163668693908749</v>
      </c>
      <c r="W2048" s="27">
        <f t="shared" si="286"/>
        <v>3.3E-3</v>
      </c>
      <c r="X2048" s="27">
        <f t="shared" si="287"/>
        <v>4.8999999999999998E-3</v>
      </c>
      <c r="Y2048" s="3">
        <f>VLOOKUP(K2048,SSP!$B$2:$D$113,3,FALSE)</f>
        <v>0.54</v>
      </c>
      <c r="Z2048" s="3">
        <f>EXP(Ferez!$B$8+Ferez!$B$9*LN(X2048)+Ferez!$B$10*LN(O2048)+Ferez!$B$11*LN(Y2048))</f>
        <v>6.2285359332889065</v>
      </c>
      <c r="AA2048" s="3">
        <f>EXP(Ferez!$C$8+Ferez!$C$9*LN(Z2048))</f>
        <v>2.9125179216106165</v>
      </c>
      <c r="AB2048" s="3">
        <f>Ferez!$D$8+Ferez!$D$9*Z2048+Ferez!$D$10*AA2048</f>
        <v>0.89860490995260112</v>
      </c>
      <c r="AC2048" s="3">
        <f t="shared" si="288"/>
        <v>10.039658764852124</v>
      </c>
      <c r="AD2048" s="3">
        <f>AC2048*Ferez!$D$19</f>
        <v>5.019829382426062</v>
      </c>
      <c r="AE2048" s="3">
        <f>(AD2048/1000)*(10000/Ferez!$D$21)</f>
        <v>0.12549573456065155</v>
      </c>
      <c r="AF2048" s="3">
        <f t="shared" si="289"/>
        <v>7.1271408432415075</v>
      </c>
      <c r="AG2048" s="3">
        <f>AF2048*Ferez!$D$19</f>
        <v>3.5635704216207538</v>
      </c>
      <c r="AH2048" s="3">
        <f>(AG2048/1000)*(10000/Ferez!$D$21)</f>
        <v>8.9089260540518841E-2</v>
      </c>
      <c r="AI2048" s="3">
        <f>AE2048*Ferez!$D$20</f>
        <v>0.460151026722389</v>
      </c>
    </row>
    <row r="2049" spans="1:35" x14ac:dyDescent="0.25">
      <c r="A2049" s="4">
        <v>474</v>
      </c>
      <c r="B2049" s="19" t="s">
        <v>3521</v>
      </c>
      <c r="C2049" s="104">
        <v>7</v>
      </c>
      <c r="D2049" s="20" t="s">
        <v>770</v>
      </c>
      <c r="E2049" s="100">
        <v>42719</v>
      </c>
      <c r="F2049" s="100">
        <v>44127</v>
      </c>
      <c r="G2049" s="105">
        <v>3.9</v>
      </c>
      <c r="H2049" s="20" t="s">
        <v>866</v>
      </c>
      <c r="I2049" s="20" t="s">
        <v>867</v>
      </c>
      <c r="J2049" s="13">
        <v>3066</v>
      </c>
      <c r="K2049" t="s">
        <v>79</v>
      </c>
      <c r="L2049" t="s">
        <v>78</v>
      </c>
      <c r="M2049" s="20" t="str">
        <f t="shared" si="283"/>
        <v>S</v>
      </c>
      <c r="N2049" s="3">
        <v>4.3</v>
      </c>
      <c r="O2049" s="23">
        <f t="shared" si="284"/>
        <v>4.3</v>
      </c>
      <c r="P2049" s="3">
        <v>35.9</v>
      </c>
      <c r="Q2049" s="3">
        <f>VLOOKUP(J2049,Aux_H_adj!$X$2:$Y$922,2,FALSE)</f>
        <v>20.5</v>
      </c>
      <c r="R2049" s="3">
        <f>VLOOKUP(J2049,Aux_H_adj!$X$2:$Z$922,3,FALSE)</f>
        <v>35.9</v>
      </c>
      <c r="S2049" s="3">
        <f t="shared" si="281"/>
        <v>11.427324913998085</v>
      </c>
      <c r="T2049" s="3">
        <v>37</v>
      </c>
      <c r="U2049" s="23">
        <f t="shared" si="285"/>
        <v>43.77</v>
      </c>
      <c r="V2049" s="3">
        <f t="shared" si="282"/>
        <v>13.93242371826452</v>
      </c>
      <c r="W2049" s="27">
        <f t="shared" si="286"/>
        <v>1.03E-2</v>
      </c>
      <c r="X2049" s="27">
        <f t="shared" si="287"/>
        <v>1.52E-2</v>
      </c>
      <c r="Y2049" s="3">
        <f>VLOOKUP(K2049,SSP!$B$2:$D$113,3,FALSE)</f>
        <v>0.31000000000000155</v>
      </c>
      <c r="Z2049" s="3">
        <f>EXP(Ferez!$B$8+Ferez!$B$9*LN(X2049)+Ferez!$B$10*LN(O2049)+Ferez!$B$11*LN(Y2049))</f>
        <v>9.8535939694109622</v>
      </c>
      <c r="AA2049" s="3">
        <f>EXP(Ferez!$C$8+Ferez!$C$9*LN(Z2049))</f>
        <v>4.093317920987781</v>
      </c>
      <c r="AB2049" s="3">
        <f>Ferez!$D$8+Ferez!$D$9*Z2049+Ferez!$D$10*AA2049</f>
        <v>1.242714723029676</v>
      </c>
      <c r="AC2049" s="3">
        <f t="shared" si="288"/>
        <v>15.18962661342842</v>
      </c>
      <c r="AD2049" s="3">
        <f>AC2049*Ferez!$D$19</f>
        <v>7.5948133067142098</v>
      </c>
      <c r="AE2049" s="3">
        <f>(AD2049/1000)*(10000/Ferez!$D$21)</f>
        <v>0.18987033266785525</v>
      </c>
      <c r="AF2049" s="3">
        <f t="shared" si="289"/>
        <v>11.096308692440639</v>
      </c>
      <c r="AG2049" s="3">
        <f>AF2049*Ferez!$D$19</f>
        <v>5.5481543462203193</v>
      </c>
      <c r="AH2049" s="3">
        <f>(AG2049/1000)*(10000/Ferez!$D$21)</f>
        <v>0.13870385865550799</v>
      </c>
      <c r="AI2049" s="3">
        <f>AE2049*Ferez!$D$20</f>
        <v>0.69619121978213583</v>
      </c>
    </row>
    <row r="2050" spans="1:35" x14ac:dyDescent="0.25">
      <c r="A2050" s="4">
        <v>475</v>
      </c>
      <c r="B2050" s="19" t="s">
        <v>3521</v>
      </c>
      <c r="C2050" s="104">
        <v>7</v>
      </c>
      <c r="D2050" s="20" t="s">
        <v>770</v>
      </c>
      <c r="E2050" s="100">
        <v>42719</v>
      </c>
      <c r="F2050" s="100">
        <v>44127</v>
      </c>
      <c r="G2050" s="105">
        <v>3.9</v>
      </c>
      <c r="H2050" s="20" t="s">
        <v>866</v>
      </c>
      <c r="I2050" s="20" t="s">
        <v>868</v>
      </c>
      <c r="J2050" s="13">
        <v>3066</v>
      </c>
      <c r="K2050" t="s">
        <v>79</v>
      </c>
      <c r="L2050" t="s">
        <v>78</v>
      </c>
      <c r="M2050" s="20" t="str">
        <f t="shared" si="283"/>
        <v>S</v>
      </c>
      <c r="N2050" s="3">
        <v>4.3</v>
      </c>
      <c r="O2050" s="23">
        <f t="shared" si="284"/>
        <v>4.3</v>
      </c>
      <c r="P2050" s="3">
        <v>20.5</v>
      </c>
      <c r="Q2050" s="3">
        <f>VLOOKUP(J2050,Aux_H_adj!$X$2:$Y$922,2,FALSE)</f>
        <v>20.5</v>
      </c>
      <c r="R2050" s="3">
        <f>VLOOKUP(J2050,Aux_H_adj!$X$2:$Z$922,3,FALSE)</f>
        <v>35.9</v>
      </c>
      <c r="S2050" s="3">
        <f t="shared" ref="S2050:S2113" si="290">P2050/PI()</f>
        <v>6.5253526667677093</v>
      </c>
      <c r="T2050" s="3">
        <v>37</v>
      </c>
      <c r="U2050" s="23">
        <f t="shared" si="285"/>
        <v>24.99</v>
      </c>
      <c r="V2050" s="3">
        <f t="shared" ref="V2050:V2113" si="291">U2050/PI()</f>
        <v>7.9545640557329289</v>
      </c>
      <c r="W2050" s="27">
        <f t="shared" si="286"/>
        <v>3.3E-3</v>
      </c>
      <c r="X2050" s="27">
        <f t="shared" si="287"/>
        <v>5.0000000000000001E-3</v>
      </c>
      <c r="Y2050" s="3">
        <f>VLOOKUP(K2050,SSP!$B$2:$D$113,3,FALSE)</f>
        <v>0.31000000000000155</v>
      </c>
      <c r="Z2050" s="3">
        <f>EXP(Ferez!$B$8+Ferez!$B$9*LN(X2050)+Ferez!$B$10*LN(O2050)+Ferez!$B$11*LN(Y2050))</f>
        <v>3.445943072209571</v>
      </c>
      <c r="AA2050" s="3">
        <f>EXP(Ferez!$C$8+Ferez!$C$9*LN(Z2050))</f>
        <v>1.8772604687666998</v>
      </c>
      <c r="AB2050" s="3">
        <f>Ferez!$D$8+Ferez!$D$9*Z2050+Ferez!$D$10*AA2050</f>
        <v>0.64557805969543447</v>
      </c>
      <c r="AC2050" s="3">
        <f t="shared" si="288"/>
        <v>5.968781600671706</v>
      </c>
      <c r="AD2050" s="3">
        <f>AC2050*Ferez!$D$19</f>
        <v>2.984390800335853</v>
      </c>
      <c r="AE2050" s="3">
        <f>(AD2050/1000)*(10000/Ferez!$D$21)</f>
        <v>7.4609770008396331E-2</v>
      </c>
      <c r="AF2050" s="3">
        <f t="shared" si="289"/>
        <v>4.0915211319050053</v>
      </c>
      <c r="AG2050" s="3">
        <f>AF2050*Ferez!$D$19</f>
        <v>2.0457605659525027</v>
      </c>
      <c r="AH2050" s="3">
        <f>(AG2050/1000)*(10000/Ferez!$D$21)</f>
        <v>5.1144014148812561E-2</v>
      </c>
      <c r="AI2050" s="3">
        <f>AE2050*Ferez!$D$20</f>
        <v>0.27356915669745319</v>
      </c>
    </row>
    <row r="2051" spans="1:35" x14ac:dyDescent="0.25">
      <c r="A2051" s="4">
        <v>476</v>
      </c>
      <c r="B2051" s="19" t="s">
        <v>3521</v>
      </c>
      <c r="C2051" s="104">
        <v>7</v>
      </c>
      <c r="D2051" s="20" t="s">
        <v>770</v>
      </c>
      <c r="E2051" s="100">
        <v>42719</v>
      </c>
      <c r="F2051" s="100">
        <v>44127</v>
      </c>
      <c r="G2051" s="105">
        <v>3.9</v>
      </c>
      <c r="H2051" s="20" t="s">
        <v>866</v>
      </c>
      <c r="I2051" s="20" t="s">
        <v>869</v>
      </c>
      <c r="J2051" s="13">
        <v>3066</v>
      </c>
      <c r="K2051" t="s">
        <v>79</v>
      </c>
      <c r="L2051" t="s">
        <v>78</v>
      </c>
      <c r="M2051" s="20" t="str">
        <f t="shared" ref="M2051:M2114" si="292">IF(J2052=J2051,"S",IF(J2050=J2051,"S","N"))</f>
        <v>S</v>
      </c>
      <c r="N2051" s="3">
        <v>4.3</v>
      </c>
      <c r="O2051" s="23">
        <f t="shared" ref="O2051:O2114" si="293">IF(M2051="N",N2051,IF(P2051=R2051,N2051,IF(ROUND(3.1139*LN(P2051)-3.7295,2)&gt;=N2051,N2051,ROUND(3.1139*LN(P2051)-3.7295,2))))</f>
        <v>4.3</v>
      </c>
      <c r="P2051" s="3">
        <v>26.61</v>
      </c>
      <c r="Q2051" s="3">
        <f>VLOOKUP(J2051,Aux_H_adj!$X$2:$Y$922,2,FALSE)</f>
        <v>20.5</v>
      </c>
      <c r="R2051" s="3">
        <f>VLOOKUP(J2051,Aux_H_adj!$X$2:$Z$922,3,FALSE)</f>
        <v>35.9</v>
      </c>
      <c r="S2051" s="3">
        <f t="shared" si="290"/>
        <v>8.4702260713506696</v>
      </c>
      <c r="T2051" s="3">
        <v>37</v>
      </c>
      <c r="U2051" s="23">
        <f t="shared" ref="U2051:U2114" si="294">IF(M2051="N",T2051,ROUND(1.2191*P2051,2))</f>
        <v>32.44</v>
      </c>
      <c r="V2051" s="3">
        <f t="shared" si="291"/>
        <v>10.325972707802169</v>
      </c>
      <c r="W2051" s="27">
        <f t="shared" ref="W2051:W2114" si="295">ROUND(PI()*((S2051/100)/2)^2,4)</f>
        <v>5.5999999999999999E-3</v>
      </c>
      <c r="X2051" s="27">
        <f t="shared" ref="X2051:X2114" si="296">ROUND(PI()*((V2051/100)/2)^2,4)</f>
        <v>8.3999999999999995E-3</v>
      </c>
      <c r="Y2051" s="3">
        <f>VLOOKUP(K2051,SSP!$B$2:$D$113,3,FALSE)</f>
        <v>0.31000000000000155</v>
      </c>
      <c r="Z2051" s="3">
        <f>EXP(Ferez!$B$8+Ferez!$B$9*LN(X2051)+Ferez!$B$10*LN(O2051)+Ferez!$B$11*LN(Y2051))</f>
        <v>5.6261570524824629</v>
      </c>
      <c r="AA2051" s="3">
        <f>EXP(Ferez!$C$8+Ferez!$C$9*LN(Z2051))</f>
        <v>2.7008019112162578</v>
      </c>
      <c r="AB2051" s="3">
        <f>Ferez!$D$8+Ferez!$D$9*Z2051+Ferez!$D$10*AA2051</f>
        <v>0.84276043824080193</v>
      </c>
      <c r="AC2051" s="3">
        <f t="shared" ref="AC2051:AC2114" si="297">Z2051+AA2051+AB2051</f>
        <v>9.1697194019395223</v>
      </c>
      <c r="AD2051" s="3">
        <f>AC2051*Ferez!$D$19</f>
        <v>4.5848597009697611</v>
      </c>
      <c r="AE2051" s="3">
        <f>(AD2051/1000)*(10000/Ferez!$D$21)</f>
        <v>0.11462149252424404</v>
      </c>
      <c r="AF2051" s="3">
        <f t="shared" ref="AF2051:AF2114" si="298">Z2051+AB2051</f>
        <v>6.4689174907232649</v>
      </c>
      <c r="AG2051" s="3">
        <f>AF2051*Ferez!$D$19</f>
        <v>3.2344587453616325</v>
      </c>
      <c r="AH2051" s="3">
        <f>(AG2051/1000)*(10000/Ferez!$D$21)</f>
        <v>8.0861468634040812E-2</v>
      </c>
      <c r="AI2051" s="3">
        <f>AE2051*Ferez!$D$20</f>
        <v>0.42027880592222816</v>
      </c>
    </row>
    <row r="2052" spans="1:35" x14ac:dyDescent="0.25">
      <c r="A2052" s="4">
        <v>477</v>
      </c>
      <c r="B2052" s="19" t="s">
        <v>3521</v>
      </c>
      <c r="C2052" s="104">
        <v>7</v>
      </c>
      <c r="D2052" s="20" t="s">
        <v>770</v>
      </c>
      <c r="E2052" s="100">
        <v>42719</v>
      </c>
      <c r="F2052" s="100">
        <v>44127</v>
      </c>
      <c r="G2052" s="105">
        <v>3.9</v>
      </c>
      <c r="H2052" s="20" t="s">
        <v>870</v>
      </c>
      <c r="I2052" s="20" t="s">
        <v>871</v>
      </c>
      <c r="J2052" s="13">
        <v>3067</v>
      </c>
      <c r="K2052" t="s">
        <v>125</v>
      </c>
      <c r="L2052" t="s">
        <v>124</v>
      </c>
      <c r="M2052" s="20" t="str">
        <f t="shared" si="292"/>
        <v>S</v>
      </c>
      <c r="N2052" s="3">
        <v>4</v>
      </c>
      <c r="O2052" s="23">
        <f t="shared" si="293"/>
        <v>3.44</v>
      </c>
      <c r="P2052" s="3">
        <v>10</v>
      </c>
      <c r="Q2052" s="3">
        <f>VLOOKUP(J2052,Aux_H_adj!$X$2:$Y$922,2,FALSE)</f>
        <v>6.3</v>
      </c>
      <c r="R2052" s="3">
        <f>VLOOKUP(J2052,Aux_H_adj!$X$2:$Z$922,3,FALSE)</f>
        <v>11.8</v>
      </c>
      <c r="S2052" s="3">
        <f t="shared" si="290"/>
        <v>3.183098861837907</v>
      </c>
      <c r="T2052" s="3">
        <v>39.4</v>
      </c>
      <c r="U2052" s="23">
        <f t="shared" si="294"/>
        <v>12.19</v>
      </c>
      <c r="V2052" s="3">
        <f t="shared" si="291"/>
        <v>3.8801975125804082</v>
      </c>
      <c r="W2052" s="27">
        <f t="shared" si="295"/>
        <v>8.0000000000000004E-4</v>
      </c>
      <c r="X2052" s="27">
        <f t="shared" si="296"/>
        <v>1.1999999999999999E-3</v>
      </c>
      <c r="Y2052" s="3">
        <f>VLOOKUP(K2052,SSP!$B$2:$D$113,3,FALSE)</f>
        <v>0.60999999999999954</v>
      </c>
      <c r="Z2052" s="3">
        <f>EXP(Ferez!$B$8+Ferez!$B$9*LN(X2052)+Ferez!$B$10*LN(O2052)+Ferez!$B$11*LN(Y2052))</f>
        <v>1.4420024977816208</v>
      </c>
      <c r="AA2052" s="3">
        <f>EXP(Ferez!$C$8+Ferez!$C$9*LN(Z2052))</f>
        <v>0.98357177478163715</v>
      </c>
      <c r="AB2052" s="3">
        <f>Ferez!$D$8+Ferez!$D$9*Z2052+Ferez!$D$10*AA2052</f>
        <v>0.47612716883044437</v>
      </c>
      <c r="AC2052" s="3">
        <f t="shared" si="297"/>
        <v>2.9017014413937021</v>
      </c>
      <c r="AD2052" s="3">
        <f>AC2052*Ferez!$D$19</f>
        <v>1.4508507206968511</v>
      </c>
      <c r="AE2052" s="3">
        <f>(AD2052/1000)*(10000/Ferez!$D$21)</f>
        <v>3.6271268017421275E-2</v>
      </c>
      <c r="AF2052" s="3">
        <f t="shared" si="298"/>
        <v>1.9181296666120651</v>
      </c>
      <c r="AG2052" s="3">
        <f>AF2052*Ferez!$D$19</f>
        <v>0.95906483330603254</v>
      </c>
      <c r="AH2052" s="3">
        <f>(AG2052/1000)*(10000/Ferez!$D$21)</f>
        <v>2.3976620832650813E-2</v>
      </c>
      <c r="AI2052" s="3">
        <f>AE2052*Ferez!$D$20</f>
        <v>0.13299464939721134</v>
      </c>
    </row>
    <row r="2053" spans="1:35" x14ac:dyDescent="0.25">
      <c r="A2053" s="4">
        <v>478</v>
      </c>
      <c r="B2053" s="19" t="s">
        <v>3521</v>
      </c>
      <c r="C2053" s="104">
        <v>7</v>
      </c>
      <c r="D2053" s="20" t="s">
        <v>770</v>
      </c>
      <c r="E2053" s="100">
        <v>42719</v>
      </c>
      <c r="F2053" s="100">
        <v>44127</v>
      </c>
      <c r="G2053" s="105">
        <v>3.9</v>
      </c>
      <c r="H2053" s="20" t="s">
        <v>870</v>
      </c>
      <c r="I2053" s="20" t="s">
        <v>872</v>
      </c>
      <c r="J2053" s="13">
        <v>3067</v>
      </c>
      <c r="K2053" t="s">
        <v>125</v>
      </c>
      <c r="L2053" t="s">
        <v>124</v>
      </c>
      <c r="M2053" s="20" t="str">
        <f t="shared" si="292"/>
        <v>S</v>
      </c>
      <c r="N2053" s="3">
        <v>4</v>
      </c>
      <c r="O2053" s="23">
        <f t="shared" si="293"/>
        <v>3.62</v>
      </c>
      <c r="P2053" s="3">
        <v>10.6</v>
      </c>
      <c r="Q2053" s="3">
        <f>VLOOKUP(J2053,Aux_H_adj!$X$2:$Y$922,2,FALSE)</f>
        <v>6.3</v>
      </c>
      <c r="R2053" s="3">
        <f>VLOOKUP(J2053,Aux_H_adj!$X$2:$Z$922,3,FALSE)</f>
        <v>11.8</v>
      </c>
      <c r="S2053" s="3">
        <f t="shared" si="290"/>
        <v>3.3740847935481812</v>
      </c>
      <c r="T2053" s="3">
        <v>39.4</v>
      </c>
      <c r="U2053" s="23">
        <f t="shared" si="294"/>
        <v>12.92</v>
      </c>
      <c r="V2053" s="3">
        <f t="shared" si="291"/>
        <v>4.1125637294945756</v>
      </c>
      <c r="W2053" s="27">
        <f t="shared" si="295"/>
        <v>8.9999999999999998E-4</v>
      </c>
      <c r="X2053" s="27">
        <f t="shared" si="296"/>
        <v>1.2999999999999999E-3</v>
      </c>
      <c r="Y2053" s="3">
        <f>VLOOKUP(K2053,SSP!$B$2:$D$113,3,FALSE)</f>
        <v>0.60999999999999954</v>
      </c>
      <c r="Z2053" s="3">
        <f>EXP(Ferez!$B$8+Ferez!$B$9*LN(X2053)+Ferez!$B$10*LN(O2053)+Ferez!$B$11*LN(Y2053))</f>
        <v>1.6334686390374125</v>
      </c>
      <c r="AA2053" s="3">
        <f>EXP(Ferez!$C$8+Ferez!$C$9*LN(Z2053))</f>
        <v>1.0788967030588164</v>
      </c>
      <c r="AB2053" s="3">
        <f>Ferez!$D$8+Ferez!$D$9*Z2053+Ferez!$D$10*AA2053</f>
        <v>0.49146050355026089</v>
      </c>
      <c r="AC2053" s="3">
        <f t="shared" si="297"/>
        <v>3.2038258456464899</v>
      </c>
      <c r="AD2053" s="3">
        <f>AC2053*Ferez!$D$19</f>
        <v>1.6019129228232449</v>
      </c>
      <c r="AE2053" s="3">
        <f>(AD2053/1000)*(10000/Ferez!$D$21)</f>
        <v>4.0047823070581121E-2</v>
      </c>
      <c r="AF2053" s="3">
        <f t="shared" si="298"/>
        <v>2.1249291425876735</v>
      </c>
      <c r="AG2053" s="3">
        <f>AF2053*Ferez!$D$19</f>
        <v>1.0624645712938368</v>
      </c>
      <c r="AH2053" s="3">
        <f>(AG2053/1000)*(10000/Ferez!$D$21)</f>
        <v>2.6561614282345922E-2</v>
      </c>
      <c r="AI2053" s="3">
        <f>AE2053*Ferez!$D$20</f>
        <v>0.14684201792546411</v>
      </c>
    </row>
    <row r="2054" spans="1:35" x14ac:dyDescent="0.25">
      <c r="A2054" s="4">
        <v>479</v>
      </c>
      <c r="B2054" s="19" t="s">
        <v>3521</v>
      </c>
      <c r="C2054" s="104">
        <v>7</v>
      </c>
      <c r="D2054" s="20" t="s">
        <v>770</v>
      </c>
      <c r="E2054" s="100">
        <v>42719</v>
      </c>
      <c r="F2054" s="100">
        <v>44127</v>
      </c>
      <c r="G2054" s="105">
        <v>3.9</v>
      </c>
      <c r="H2054" s="20" t="s">
        <v>870</v>
      </c>
      <c r="I2054" s="20" t="s">
        <v>873</v>
      </c>
      <c r="J2054" s="13">
        <v>3067</v>
      </c>
      <c r="K2054" t="s">
        <v>125</v>
      </c>
      <c r="L2054" t="s">
        <v>124</v>
      </c>
      <c r="M2054" s="20" t="str">
        <f t="shared" si="292"/>
        <v>S</v>
      </c>
      <c r="N2054" s="3">
        <v>4</v>
      </c>
      <c r="O2054" s="23">
        <f t="shared" si="293"/>
        <v>3.21</v>
      </c>
      <c r="P2054" s="3">
        <v>9.3000000000000007</v>
      </c>
      <c r="Q2054" s="3">
        <f>VLOOKUP(J2054,Aux_H_adj!$X$2:$Y$922,2,FALSE)</f>
        <v>6.3</v>
      </c>
      <c r="R2054" s="3">
        <f>VLOOKUP(J2054,Aux_H_adj!$X$2:$Z$922,3,FALSE)</f>
        <v>11.8</v>
      </c>
      <c r="S2054" s="3">
        <f t="shared" si="290"/>
        <v>2.9602819415092534</v>
      </c>
      <c r="T2054" s="3">
        <v>39.4</v>
      </c>
      <c r="U2054" s="23">
        <f t="shared" si="294"/>
        <v>11.34</v>
      </c>
      <c r="V2054" s="3">
        <f t="shared" si="291"/>
        <v>3.6096341093241864</v>
      </c>
      <c r="W2054" s="27">
        <f t="shared" si="295"/>
        <v>6.9999999999999999E-4</v>
      </c>
      <c r="X2054" s="27">
        <f t="shared" si="296"/>
        <v>1E-3</v>
      </c>
      <c r="Y2054" s="3">
        <f>VLOOKUP(K2054,SSP!$B$2:$D$113,3,FALSE)</f>
        <v>0.60999999999999954</v>
      </c>
      <c r="Z2054" s="3">
        <f>EXP(Ferez!$B$8+Ferez!$B$9*LN(X2054)+Ferez!$B$10*LN(O2054)+Ferez!$B$11*LN(Y2054))</f>
        <v>1.135661841773755</v>
      </c>
      <c r="AA2054" s="3">
        <f>EXP(Ferez!$C$8+Ferez!$C$9*LN(Z2054))</f>
        <v>0.82385573757201602</v>
      </c>
      <c r="AB2054" s="3">
        <f>Ferez!$D$8+Ferez!$D$9*Z2054+Ferez!$D$10*AA2054</f>
        <v>0.45221492146313036</v>
      </c>
      <c r="AC2054" s="3">
        <f t="shared" si="297"/>
        <v>2.4117325008089012</v>
      </c>
      <c r="AD2054" s="3">
        <f>AC2054*Ferez!$D$19</f>
        <v>1.2058662504044506</v>
      </c>
      <c r="AE2054" s="3">
        <f>(AD2054/1000)*(10000/Ferez!$D$21)</f>
        <v>3.0146656260111263E-2</v>
      </c>
      <c r="AF2054" s="3">
        <f t="shared" si="298"/>
        <v>1.5878767632368853</v>
      </c>
      <c r="AG2054" s="3">
        <f>AF2054*Ferez!$D$19</f>
        <v>0.79393838161844266</v>
      </c>
      <c r="AH2054" s="3">
        <f>(AG2054/1000)*(10000/Ferez!$D$21)</f>
        <v>1.9848459540461067E-2</v>
      </c>
      <c r="AI2054" s="3">
        <f>AE2054*Ferez!$D$20</f>
        <v>0.11053773962040796</v>
      </c>
    </row>
    <row r="2055" spans="1:35" x14ac:dyDescent="0.25">
      <c r="A2055" s="4">
        <v>480</v>
      </c>
      <c r="B2055" s="19" t="s">
        <v>3521</v>
      </c>
      <c r="C2055" s="104">
        <v>7</v>
      </c>
      <c r="D2055" s="20" t="s">
        <v>770</v>
      </c>
      <c r="E2055" s="100">
        <v>42719</v>
      </c>
      <c r="F2055" s="100">
        <v>44127</v>
      </c>
      <c r="G2055" s="105">
        <v>3.9</v>
      </c>
      <c r="H2055" s="20" t="s">
        <v>870</v>
      </c>
      <c r="I2055" s="20" t="s">
        <v>874</v>
      </c>
      <c r="J2055" s="13">
        <v>3067</v>
      </c>
      <c r="K2055" t="s">
        <v>125</v>
      </c>
      <c r="L2055" t="s">
        <v>124</v>
      </c>
      <c r="M2055" s="20" t="str">
        <f t="shared" si="292"/>
        <v>S</v>
      </c>
      <c r="N2055" s="3">
        <v>4</v>
      </c>
      <c r="O2055" s="23">
        <f t="shared" si="293"/>
        <v>2.59</v>
      </c>
      <c r="P2055" s="3">
        <v>7.6</v>
      </c>
      <c r="Q2055" s="3">
        <f>VLOOKUP(J2055,Aux_H_adj!$X$2:$Y$922,2,FALSE)</f>
        <v>6.3</v>
      </c>
      <c r="R2055" s="3">
        <f>VLOOKUP(J2055,Aux_H_adj!$X$2:$Z$922,3,FALSE)</f>
        <v>11.8</v>
      </c>
      <c r="S2055" s="3">
        <f t="shared" si="290"/>
        <v>2.4191551349968092</v>
      </c>
      <c r="T2055" s="3">
        <v>39.4</v>
      </c>
      <c r="U2055" s="23">
        <f t="shared" si="294"/>
        <v>9.27</v>
      </c>
      <c r="V2055" s="3">
        <f t="shared" si="291"/>
        <v>2.9507326449237397</v>
      </c>
      <c r="W2055" s="27">
        <f t="shared" si="295"/>
        <v>5.0000000000000001E-4</v>
      </c>
      <c r="X2055" s="27">
        <f t="shared" si="296"/>
        <v>6.9999999999999999E-4</v>
      </c>
      <c r="Y2055" s="3">
        <f>VLOOKUP(K2055,SSP!$B$2:$D$113,3,FALSE)</f>
        <v>0.60999999999999954</v>
      </c>
      <c r="Z2055" s="3">
        <f>EXP(Ferez!$B$8+Ferez!$B$9*LN(X2055)+Ferez!$B$10*LN(O2055)+Ferez!$B$11*LN(Y2055))</f>
        <v>0.65957153761284948</v>
      </c>
      <c r="AA2055" s="3">
        <f>EXP(Ferez!$C$8+Ferez!$C$9*LN(Z2055))</f>
        <v>0.550498071232847</v>
      </c>
      <c r="AB2055" s="3">
        <f>Ferez!$D$8+Ferez!$D$9*Z2055+Ferez!$D$10*AA2055</f>
        <v>0.4172199511400605</v>
      </c>
      <c r="AC2055" s="3">
        <f t="shared" si="297"/>
        <v>1.6272895599857569</v>
      </c>
      <c r="AD2055" s="3">
        <f>AC2055*Ferez!$D$19</f>
        <v>0.81364477999287843</v>
      </c>
      <c r="AE2055" s="3">
        <f>(AD2055/1000)*(10000/Ferez!$D$21)</f>
        <v>2.0341119499821959E-2</v>
      </c>
      <c r="AF2055" s="3">
        <f t="shared" si="298"/>
        <v>1.07679148875291</v>
      </c>
      <c r="AG2055" s="3">
        <f>AF2055*Ferez!$D$19</f>
        <v>0.53839574437645499</v>
      </c>
      <c r="AH2055" s="3">
        <f>(AG2055/1000)*(10000/Ferez!$D$21)</f>
        <v>1.3459893609411374E-2</v>
      </c>
      <c r="AI2055" s="3">
        <f>AE2055*Ferez!$D$20</f>
        <v>7.458410483268052E-2</v>
      </c>
    </row>
    <row r="2056" spans="1:35" x14ac:dyDescent="0.25">
      <c r="A2056" s="4">
        <v>481</v>
      </c>
      <c r="B2056" s="19" t="s">
        <v>3521</v>
      </c>
      <c r="C2056" s="104">
        <v>7</v>
      </c>
      <c r="D2056" s="20" t="s">
        <v>770</v>
      </c>
      <c r="E2056" s="100">
        <v>42719</v>
      </c>
      <c r="F2056" s="100">
        <v>44127</v>
      </c>
      <c r="G2056" s="105">
        <v>3.9</v>
      </c>
      <c r="H2056" s="20" t="s">
        <v>870</v>
      </c>
      <c r="I2056" s="20" t="s">
        <v>875</v>
      </c>
      <c r="J2056" s="13">
        <v>3067</v>
      </c>
      <c r="K2056" t="s">
        <v>125</v>
      </c>
      <c r="L2056" t="s">
        <v>124</v>
      </c>
      <c r="M2056" s="20" t="str">
        <f t="shared" si="292"/>
        <v>S</v>
      </c>
      <c r="N2056" s="3">
        <v>4</v>
      </c>
      <c r="O2056" s="23">
        <f t="shared" si="293"/>
        <v>4</v>
      </c>
      <c r="P2056" s="3">
        <v>11.8</v>
      </c>
      <c r="Q2056" s="3">
        <f>VLOOKUP(J2056,Aux_H_adj!$X$2:$Y$922,2,FALSE)</f>
        <v>6.3</v>
      </c>
      <c r="R2056" s="3">
        <f>VLOOKUP(J2056,Aux_H_adj!$X$2:$Z$922,3,FALSE)</f>
        <v>11.8</v>
      </c>
      <c r="S2056" s="3">
        <f t="shared" si="290"/>
        <v>3.7560566569687301</v>
      </c>
      <c r="T2056" s="3">
        <v>39.4</v>
      </c>
      <c r="U2056" s="23">
        <f t="shared" si="294"/>
        <v>14.39</v>
      </c>
      <c r="V2056" s="3">
        <f t="shared" si="291"/>
        <v>4.5804792621847481</v>
      </c>
      <c r="W2056" s="27">
        <f t="shared" si="295"/>
        <v>1.1000000000000001E-3</v>
      </c>
      <c r="X2056" s="27">
        <f t="shared" si="296"/>
        <v>1.6000000000000001E-3</v>
      </c>
      <c r="Y2056" s="3">
        <f>VLOOKUP(K2056,SSP!$B$2:$D$113,3,FALSE)</f>
        <v>0.60999999999999954</v>
      </c>
      <c r="Z2056" s="3">
        <f>EXP(Ferez!$B$8+Ferez!$B$9*LN(X2056)+Ferez!$B$10*LN(O2056)+Ferez!$B$11*LN(Y2056))</f>
        <v>2.187778733939536</v>
      </c>
      <c r="AA2056" s="3">
        <f>EXP(Ferez!$C$8+Ferez!$C$9*LN(Z2056))</f>
        <v>1.3400788877026308</v>
      </c>
      <c r="AB2056" s="3">
        <f>Ferez!$D$8+Ferez!$D$9*Z2056+Ferez!$D$10*AA2056</f>
        <v>0.53712706036418145</v>
      </c>
      <c r="AC2056" s="3">
        <f t="shared" si="297"/>
        <v>4.0649846820063482</v>
      </c>
      <c r="AD2056" s="3">
        <f>AC2056*Ferez!$D$19</f>
        <v>2.0324923410031741</v>
      </c>
      <c r="AE2056" s="3">
        <f>(AD2056/1000)*(10000/Ferez!$D$21)</f>
        <v>5.0812308525079349E-2</v>
      </c>
      <c r="AF2056" s="3">
        <f t="shared" si="298"/>
        <v>2.7249057943037176</v>
      </c>
      <c r="AG2056" s="3">
        <f>AF2056*Ferez!$D$19</f>
        <v>1.3624528971518588</v>
      </c>
      <c r="AH2056" s="3">
        <f>(AG2056/1000)*(10000/Ferez!$D$21)</f>
        <v>3.4061322428796469E-2</v>
      </c>
      <c r="AI2056" s="3">
        <f>AE2056*Ferez!$D$20</f>
        <v>0.18631179792529093</v>
      </c>
    </row>
    <row r="2057" spans="1:35" x14ac:dyDescent="0.25">
      <c r="A2057" s="4">
        <v>482</v>
      </c>
      <c r="B2057" s="19" t="s">
        <v>3521</v>
      </c>
      <c r="C2057" s="104">
        <v>7</v>
      </c>
      <c r="D2057" s="20" t="s">
        <v>770</v>
      </c>
      <c r="E2057" s="100">
        <v>42719</v>
      </c>
      <c r="F2057" s="100">
        <v>44127</v>
      </c>
      <c r="G2057" s="105">
        <v>3.9</v>
      </c>
      <c r="H2057" s="20" t="s">
        <v>870</v>
      </c>
      <c r="I2057" s="20" t="s">
        <v>876</v>
      </c>
      <c r="J2057" s="13">
        <v>3067</v>
      </c>
      <c r="K2057" t="s">
        <v>125</v>
      </c>
      <c r="L2057" t="s">
        <v>124</v>
      </c>
      <c r="M2057" s="20" t="str">
        <f t="shared" si="292"/>
        <v>S</v>
      </c>
      <c r="N2057" s="3">
        <v>4</v>
      </c>
      <c r="O2057" s="23">
        <f t="shared" si="293"/>
        <v>2.33</v>
      </c>
      <c r="P2057" s="3">
        <v>7</v>
      </c>
      <c r="Q2057" s="3">
        <f>VLOOKUP(J2057,Aux_H_adj!$X$2:$Y$922,2,FALSE)</f>
        <v>6.3</v>
      </c>
      <c r="R2057" s="3">
        <f>VLOOKUP(J2057,Aux_H_adj!$X$2:$Z$922,3,FALSE)</f>
        <v>11.8</v>
      </c>
      <c r="S2057" s="3">
        <f t="shared" si="290"/>
        <v>2.228169203286535</v>
      </c>
      <c r="T2057" s="3">
        <v>39.4</v>
      </c>
      <c r="U2057" s="23">
        <f t="shared" si="294"/>
        <v>8.5299999999999994</v>
      </c>
      <c r="V2057" s="3">
        <f t="shared" si="291"/>
        <v>2.7151833291477345</v>
      </c>
      <c r="W2057" s="27">
        <f t="shared" si="295"/>
        <v>4.0000000000000002E-4</v>
      </c>
      <c r="X2057" s="27">
        <f t="shared" si="296"/>
        <v>5.9999999999999995E-4</v>
      </c>
      <c r="Y2057" s="3">
        <f>VLOOKUP(K2057,SSP!$B$2:$D$113,3,FALSE)</f>
        <v>0.60999999999999954</v>
      </c>
      <c r="Z2057" s="3">
        <f>EXP(Ferez!$B$8+Ferez!$B$9*LN(X2057)+Ferez!$B$10*LN(O2057)+Ferez!$B$11*LN(Y2057))</f>
        <v>0.515024133558735</v>
      </c>
      <c r="AA2057" s="3">
        <f>EXP(Ferez!$C$8+Ferez!$C$9*LN(Z2057))</f>
        <v>0.45818699131411872</v>
      </c>
      <c r="AB2057" s="3">
        <f>Ferez!$D$8+Ferez!$D$9*Z2057+Ferez!$D$10*AA2057</f>
        <v>0.40739823627795663</v>
      </c>
      <c r="AC2057" s="3">
        <f t="shared" si="297"/>
        <v>1.3806093611508103</v>
      </c>
      <c r="AD2057" s="3">
        <f>AC2057*Ferez!$D$19</f>
        <v>0.69030468057540517</v>
      </c>
      <c r="AE2057" s="3">
        <f>(AD2057/1000)*(10000/Ferez!$D$21)</f>
        <v>1.7257617014385128E-2</v>
      </c>
      <c r="AF2057" s="3">
        <f t="shared" si="298"/>
        <v>0.92242236983669157</v>
      </c>
      <c r="AG2057" s="3">
        <f>AF2057*Ferez!$D$19</f>
        <v>0.46121118491834578</v>
      </c>
      <c r="AH2057" s="3">
        <f>(AG2057/1000)*(10000/Ferez!$D$21)</f>
        <v>1.1530279622958644E-2</v>
      </c>
      <c r="AI2057" s="3">
        <f>AE2057*Ferez!$D$20</f>
        <v>6.3277929052745471E-2</v>
      </c>
    </row>
    <row r="2058" spans="1:35" x14ac:dyDescent="0.25">
      <c r="A2058" s="4">
        <v>483</v>
      </c>
      <c r="B2058" s="19" t="s">
        <v>3521</v>
      </c>
      <c r="C2058" s="104">
        <v>7</v>
      </c>
      <c r="D2058" s="20" t="s">
        <v>770</v>
      </c>
      <c r="E2058" s="100">
        <v>42719</v>
      </c>
      <c r="F2058" s="100">
        <v>44127</v>
      </c>
      <c r="G2058" s="105">
        <v>3.9</v>
      </c>
      <c r="H2058" s="20" t="s">
        <v>870</v>
      </c>
      <c r="I2058" s="20" t="s">
        <v>877</v>
      </c>
      <c r="J2058" s="13">
        <v>3067</v>
      </c>
      <c r="K2058" t="s">
        <v>125</v>
      </c>
      <c r="L2058" t="s">
        <v>124</v>
      </c>
      <c r="M2058" s="20" t="str">
        <f t="shared" si="292"/>
        <v>S</v>
      </c>
      <c r="N2058" s="3">
        <v>4</v>
      </c>
      <c r="O2058" s="23">
        <f t="shared" si="293"/>
        <v>2.82</v>
      </c>
      <c r="P2058" s="3">
        <v>8.1999999999999993</v>
      </c>
      <c r="Q2058" s="3">
        <f>VLOOKUP(J2058,Aux_H_adj!$X$2:$Y$922,2,FALSE)</f>
        <v>6.3</v>
      </c>
      <c r="R2058" s="3">
        <f>VLOOKUP(J2058,Aux_H_adj!$X$2:$Z$922,3,FALSE)</f>
        <v>11.8</v>
      </c>
      <c r="S2058" s="3">
        <f t="shared" si="290"/>
        <v>2.6101410667070835</v>
      </c>
      <c r="T2058" s="3">
        <v>39.4</v>
      </c>
      <c r="U2058" s="23">
        <f t="shared" si="294"/>
        <v>10</v>
      </c>
      <c r="V2058" s="3">
        <f t="shared" si="291"/>
        <v>3.183098861837907</v>
      </c>
      <c r="W2058" s="27">
        <f t="shared" si="295"/>
        <v>5.0000000000000001E-4</v>
      </c>
      <c r="X2058" s="27">
        <f t="shared" si="296"/>
        <v>8.0000000000000004E-4</v>
      </c>
      <c r="Y2058" s="3">
        <f>VLOOKUP(K2058,SSP!$B$2:$D$113,3,FALSE)</f>
        <v>0.60999999999999954</v>
      </c>
      <c r="Z2058" s="3">
        <f>EXP(Ferez!$B$8+Ferez!$B$9*LN(X2058)+Ferez!$B$10*LN(O2058)+Ferez!$B$11*LN(Y2058))</f>
        <v>0.81205697822891654</v>
      </c>
      <c r="AA2058" s="3">
        <f>EXP(Ferez!$C$8+Ferez!$C$9*LN(Z2058))</f>
        <v>0.64235327466293257</v>
      </c>
      <c r="AB2058" s="3">
        <f>Ferez!$D$8+Ferez!$D$9*Z2058+Ferez!$D$10*AA2058</f>
        <v>0.42805742955050097</v>
      </c>
      <c r="AC2058" s="3">
        <f t="shared" si="297"/>
        <v>1.8824676824423499</v>
      </c>
      <c r="AD2058" s="3">
        <f>AC2058*Ferez!$D$19</f>
        <v>0.94123384122117493</v>
      </c>
      <c r="AE2058" s="3">
        <f>(AD2058/1000)*(10000/Ferez!$D$21)</f>
        <v>2.3530846030529375E-2</v>
      </c>
      <c r="AF2058" s="3">
        <f t="shared" si="298"/>
        <v>1.2401144077794175</v>
      </c>
      <c r="AG2058" s="3">
        <f>AF2058*Ferez!$D$19</f>
        <v>0.62005720388970875</v>
      </c>
      <c r="AH2058" s="3">
        <f>(AG2058/1000)*(10000/Ferez!$D$21)</f>
        <v>1.5501430097242719E-2</v>
      </c>
      <c r="AI2058" s="3">
        <f>AE2058*Ferez!$D$20</f>
        <v>8.6279768778607699E-2</v>
      </c>
    </row>
    <row r="2059" spans="1:35" x14ac:dyDescent="0.25">
      <c r="A2059" s="4">
        <v>484</v>
      </c>
      <c r="B2059" s="19" t="s">
        <v>3521</v>
      </c>
      <c r="C2059" s="104">
        <v>7</v>
      </c>
      <c r="D2059" s="20" t="s">
        <v>770</v>
      </c>
      <c r="E2059" s="100">
        <v>42719</v>
      </c>
      <c r="F2059" s="100">
        <v>44127</v>
      </c>
      <c r="G2059" s="105">
        <v>3.9</v>
      </c>
      <c r="H2059" s="20" t="s">
        <v>870</v>
      </c>
      <c r="I2059" s="20" t="s">
        <v>878</v>
      </c>
      <c r="J2059" s="13">
        <v>3067</v>
      </c>
      <c r="K2059" t="s">
        <v>125</v>
      </c>
      <c r="L2059" t="s">
        <v>124</v>
      </c>
      <c r="M2059" s="20" t="str">
        <f t="shared" si="292"/>
        <v>S</v>
      </c>
      <c r="N2059" s="3">
        <v>4</v>
      </c>
      <c r="O2059" s="23">
        <f t="shared" si="293"/>
        <v>2.46</v>
      </c>
      <c r="P2059" s="3">
        <v>7.3</v>
      </c>
      <c r="Q2059" s="3">
        <f>VLOOKUP(J2059,Aux_H_adj!$X$2:$Y$922,2,FALSE)</f>
        <v>6.3</v>
      </c>
      <c r="R2059" s="3">
        <f>VLOOKUP(J2059,Aux_H_adj!$X$2:$Z$922,3,FALSE)</f>
        <v>11.8</v>
      </c>
      <c r="S2059" s="3">
        <f t="shared" si="290"/>
        <v>2.3236621691416719</v>
      </c>
      <c r="T2059" s="3">
        <v>39.4</v>
      </c>
      <c r="U2059" s="23">
        <f t="shared" si="294"/>
        <v>8.9</v>
      </c>
      <c r="V2059" s="3">
        <f t="shared" si="291"/>
        <v>2.8329579870357371</v>
      </c>
      <c r="W2059" s="27">
        <f t="shared" si="295"/>
        <v>4.0000000000000002E-4</v>
      </c>
      <c r="X2059" s="27">
        <f t="shared" si="296"/>
        <v>5.9999999999999995E-4</v>
      </c>
      <c r="Y2059" s="3">
        <f>VLOOKUP(K2059,SSP!$B$2:$D$113,3,FALSE)</f>
        <v>0.60999999999999954</v>
      </c>
      <c r="Z2059" s="3">
        <f>EXP(Ferez!$B$8+Ferez!$B$9*LN(X2059)+Ferez!$B$10*LN(O2059)+Ferez!$B$11*LN(Y2059))</f>
        <v>0.5426230775525922</v>
      </c>
      <c r="AA2059" s="3">
        <f>EXP(Ferez!$C$8+Ferez!$C$9*LN(Z2059))</f>
        <v>0.476281507057012</v>
      </c>
      <c r="AB2059" s="3">
        <f>Ferez!$D$8+Ferez!$D$9*Z2059+Ferez!$D$10*AA2059</f>
        <v>0.40923307323128882</v>
      </c>
      <c r="AC2059" s="3">
        <f t="shared" si="297"/>
        <v>1.4281376578408931</v>
      </c>
      <c r="AD2059" s="3">
        <f>AC2059*Ferez!$D$19</f>
        <v>0.71406882892044654</v>
      </c>
      <c r="AE2059" s="3">
        <f>(AD2059/1000)*(10000/Ferez!$D$21)</f>
        <v>1.7851720723011163E-2</v>
      </c>
      <c r="AF2059" s="3">
        <f t="shared" si="298"/>
        <v>0.95185615078388097</v>
      </c>
      <c r="AG2059" s="3">
        <f>AF2059*Ferez!$D$19</f>
        <v>0.47592807539194049</v>
      </c>
      <c r="AH2059" s="3">
        <f>(AG2059/1000)*(10000/Ferez!$D$21)</f>
        <v>1.1898201884798513E-2</v>
      </c>
      <c r="AI2059" s="3">
        <f>AE2059*Ferez!$D$20</f>
        <v>6.5456309317707601E-2</v>
      </c>
    </row>
    <row r="2060" spans="1:35" x14ac:dyDescent="0.25">
      <c r="A2060" s="4">
        <v>485</v>
      </c>
      <c r="B2060" s="19" t="s">
        <v>3521</v>
      </c>
      <c r="C2060" s="104">
        <v>7</v>
      </c>
      <c r="D2060" s="20" t="s">
        <v>770</v>
      </c>
      <c r="E2060" s="100">
        <v>42719</v>
      </c>
      <c r="F2060" s="100">
        <v>44127</v>
      </c>
      <c r="G2060" s="105">
        <v>3.9</v>
      </c>
      <c r="H2060" s="20" t="s">
        <v>870</v>
      </c>
      <c r="I2060" s="20" t="s">
        <v>879</v>
      </c>
      <c r="J2060" s="13">
        <v>3067</v>
      </c>
      <c r="K2060" t="s">
        <v>125</v>
      </c>
      <c r="L2060" t="s">
        <v>124</v>
      </c>
      <c r="M2060" s="20" t="str">
        <f t="shared" si="292"/>
        <v>S</v>
      </c>
      <c r="N2060" s="3">
        <v>4</v>
      </c>
      <c r="O2060" s="23">
        <f t="shared" si="293"/>
        <v>2.19</v>
      </c>
      <c r="P2060" s="3">
        <v>6.7</v>
      </c>
      <c r="Q2060" s="3">
        <f>VLOOKUP(J2060,Aux_H_adj!$X$2:$Y$922,2,FALSE)</f>
        <v>6.3</v>
      </c>
      <c r="R2060" s="3">
        <f>VLOOKUP(J2060,Aux_H_adj!$X$2:$Z$922,3,FALSE)</f>
        <v>11.8</v>
      </c>
      <c r="S2060" s="3">
        <f t="shared" si="290"/>
        <v>2.1326762374313977</v>
      </c>
      <c r="T2060" s="3">
        <v>39.4</v>
      </c>
      <c r="U2060" s="23">
        <f t="shared" si="294"/>
        <v>8.17</v>
      </c>
      <c r="V2060" s="3">
        <f t="shared" si="291"/>
        <v>2.6005917701215697</v>
      </c>
      <c r="W2060" s="27">
        <f t="shared" si="295"/>
        <v>4.0000000000000002E-4</v>
      </c>
      <c r="X2060" s="27">
        <f t="shared" si="296"/>
        <v>5.0000000000000001E-4</v>
      </c>
      <c r="Y2060" s="3">
        <f>VLOOKUP(K2060,SSP!$B$2:$D$113,3,FALSE)</f>
        <v>0.60999999999999954</v>
      </c>
      <c r="Z2060" s="3">
        <f>EXP(Ferez!$B$8+Ferez!$B$9*LN(X2060)+Ferez!$B$10*LN(O2060)+Ferez!$B$11*LN(Y2060))</f>
        <v>0.40844271956493639</v>
      </c>
      <c r="AA2060" s="3">
        <f>EXP(Ferez!$C$8+Ferez!$C$9*LN(Z2060))</f>
        <v>0.38577051538280466</v>
      </c>
      <c r="AB2060" s="3">
        <f>Ferez!$D$8+Ferez!$D$9*Z2060+Ferez!$D$10*AA2060</f>
        <v>0.40053140509737739</v>
      </c>
      <c r="AC2060" s="3">
        <f t="shared" si="297"/>
        <v>1.1947446400451185</v>
      </c>
      <c r="AD2060" s="3">
        <f>AC2060*Ferez!$D$19</f>
        <v>0.59737232002255924</v>
      </c>
      <c r="AE2060" s="3">
        <f>(AD2060/1000)*(10000/Ferez!$D$21)</f>
        <v>1.493430800056398E-2</v>
      </c>
      <c r="AF2060" s="3">
        <f t="shared" si="298"/>
        <v>0.80897412466231378</v>
      </c>
      <c r="AG2060" s="3">
        <f>AF2060*Ferez!$D$19</f>
        <v>0.40448706233115689</v>
      </c>
      <c r="AH2060" s="3">
        <f>(AG2060/1000)*(10000/Ferez!$D$21)</f>
        <v>1.0112176558278922E-2</v>
      </c>
      <c r="AI2060" s="3">
        <f>AE2060*Ferez!$D$20</f>
        <v>5.4759129335401259E-2</v>
      </c>
    </row>
    <row r="2061" spans="1:35" x14ac:dyDescent="0.25">
      <c r="A2061" s="4">
        <v>486</v>
      </c>
      <c r="B2061" s="19" t="s">
        <v>3521</v>
      </c>
      <c r="C2061" s="104">
        <v>7</v>
      </c>
      <c r="D2061" s="20" t="s">
        <v>770</v>
      </c>
      <c r="E2061" s="100">
        <v>42719</v>
      </c>
      <c r="F2061" s="100">
        <v>44127</v>
      </c>
      <c r="G2061" s="105">
        <v>3.9</v>
      </c>
      <c r="H2061" s="20" t="s">
        <v>870</v>
      </c>
      <c r="I2061" s="20" t="s">
        <v>880</v>
      </c>
      <c r="J2061" s="13">
        <v>3067</v>
      </c>
      <c r="K2061" t="s">
        <v>125</v>
      </c>
      <c r="L2061" t="s">
        <v>124</v>
      </c>
      <c r="M2061" s="20" t="str">
        <f t="shared" si="292"/>
        <v>S</v>
      </c>
      <c r="N2061" s="3">
        <v>4</v>
      </c>
      <c r="O2061" s="23">
        <f t="shared" si="293"/>
        <v>3.31</v>
      </c>
      <c r="P2061" s="3">
        <v>9.6</v>
      </c>
      <c r="Q2061" s="3">
        <f>VLOOKUP(J2061,Aux_H_adj!$X$2:$Y$922,2,FALSE)</f>
        <v>6.3</v>
      </c>
      <c r="R2061" s="3">
        <f>VLOOKUP(J2061,Aux_H_adj!$X$2:$Z$922,3,FALSE)</f>
        <v>11.8</v>
      </c>
      <c r="S2061" s="3">
        <f t="shared" si="290"/>
        <v>3.0557749073643903</v>
      </c>
      <c r="T2061" s="3">
        <v>39.4</v>
      </c>
      <c r="U2061" s="23">
        <f t="shared" si="294"/>
        <v>11.7</v>
      </c>
      <c r="V2061" s="3">
        <f t="shared" si="291"/>
        <v>3.7242256683503507</v>
      </c>
      <c r="W2061" s="27">
        <f t="shared" si="295"/>
        <v>6.9999999999999999E-4</v>
      </c>
      <c r="X2061" s="27">
        <f t="shared" si="296"/>
        <v>1.1000000000000001E-3</v>
      </c>
      <c r="Y2061" s="3">
        <f>VLOOKUP(K2061,SSP!$B$2:$D$113,3,FALSE)</f>
        <v>0.60999999999999954</v>
      </c>
      <c r="Z2061" s="3">
        <f>EXP(Ferez!$B$8+Ferez!$B$9*LN(X2061)+Ferez!$B$10*LN(O2061)+Ferez!$B$11*LN(Y2061))</f>
        <v>1.2798888785272862</v>
      </c>
      <c r="AA2061" s="3">
        <f>EXP(Ferez!$C$8+Ferez!$C$9*LN(Z2061))</f>
        <v>0.90027802751943498</v>
      </c>
      <c r="AB2061" s="3">
        <f>Ferez!$D$8+Ferez!$D$9*Z2061+Ferez!$D$10*AA2061</f>
        <v>0.46336715941491574</v>
      </c>
      <c r="AC2061" s="3">
        <f t="shared" si="297"/>
        <v>2.6435340654616368</v>
      </c>
      <c r="AD2061" s="3">
        <f>AC2061*Ferez!$D$19</f>
        <v>1.3217670327308184</v>
      </c>
      <c r="AE2061" s="3">
        <f>(AD2061/1000)*(10000/Ferez!$D$21)</f>
        <v>3.304417581827046E-2</v>
      </c>
      <c r="AF2061" s="3">
        <f t="shared" si="298"/>
        <v>1.743256037942202</v>
      </c>
      <c r="AG2061" s="3">
        <f>AF2061*Ferez!$D$19</f>
        <v>0.87162801897110098</v>
      </c>
      <c r="AH2061" s="3">
        <f>(AG2061/1000)*(10000/Ferez!$D$21)</f>
        <v>2.1790700474277527E-2</v>
      </c>
      <c r="AI2061" s="3">
        <f>AE2061*Ferez!$D$20</f>
        <v>0.12116197800032502</v>
      </c>
    </row>
    <row r="2062" spans="1:35" x14ac:dyDescent="0.25">
      <c r="A2062" s="4">
        <v>487</v>
      </c>
      <c r="B2062" s="19" t="s">
        <v>3521</v>
      </c>
      <c r="C2062" s="104">
        <v>7</v>
      </c>
      <c r="D2062" s="20" t="s">
        <v>770</v>
      </c>
      <c r="E2062" s="100">
        <v>42719</v>
      </c>
      <c r="F2062" s="100">
        <v>44127</v>
      </c>
      <c r="G2062" s="105">
        <v>3.9</v>
      </c>
      <c r="H2062" s="20" t="s">
        <v>870</v>
      </c>
      <c r="I2062" s="20" t="s">
        <v>881</v>
      </c>
      <c r="J2062" s="13">
        <v>3067</v>
      </c>
      <c r="K2062" t="s">
        <v>125</v>
      </c>
      <c r="L2062" t="s">
        <v>124</v>
      </c>
      <c r="M2062" s="20" t="str">
        <f t="shared" si="292"/>
        <v>S</v>
      </c>
      <c r="N2062" s="3">
        <v>4</v>
      </c>
      <c r="O2062" s="23">
        <f t="shared" si="293"/>
        <v>2</v>
      </c>
      <c r="P2062" s="3">
        <v>6.3</v>
      </c>
      <c r="Q2062" s="3">
        <f>VLOOKUP(J2062,Aux_H_adj!$X$2:$Y$922,2,FALSE)</f>
        <v>6.3</v>
      </c>
      <c r="R2062" s="3">
        <f>VLOOKUP(J2062,Aux_H_adj!$X$2:$Z$922,3,FALSE)</f>
        <v>11.8</v>
      </c>
      <c r="S2062" s="3">
        <f t="shared" si="290"/>
        <v>2.0053522829578814</v>
      </c>
      <c r="T2062" s="3">
        <v>39.4</v>
      </c>
      <c r="U2062" s="23">
        <f t="shared" si="294"/>
        <v>7.68</v>
      </c>
      <c r="V2062" s="3">
        <f t="shared" si="291"/>
        <v>2.4446199258915122</v>
      </c>
      <c r="W2062" s="27">
        <f t="shared" si="295"/>
        <v>2.9999999999999997E-4</v>
      </c>
      <c r="X2062" s="27">
        <f t="shared" si="296"/>
        <v>5.0000000000000001E-4</v>
      </c>
      <c r="Y2062" s="3">
        <f>VLOOKUP(K2062,SSP!$B$2:$D$113,3,FALSE)</f>
        <v>0.60999999999999954</v>
      </c>
      <c r="Z2062" s="3">
        <f>EXP(Ferez!$B$8+Ferez!$B$9*LN(X2062)+Ferez!$B$10*LN(O2062)+Ferez!$B$11*LN(Y2062))</f>
        <v>0.37431365116559351</v>
      </c>
      <c r="AA2062" s="3">
        <f>EXP(Ferez!$C$8+Ferez!$C$9*LN(Z2062))</f>
        <v>0.36158608759430233</v>
      </c>
      <c r="AB2062" s="3">
        <f>Ferez!$D$8+Ferez!$D$9*Z2062+Ferez!$D$10*AA2062</f>
        <v>0.39841836975749889</v>
      </c>
      <c r="AC2062" s="3">
        <f t="shared" si="297"/>
        <v>1.1343181085173946</v>
      </c>
      <c r="AD2062" s="3">
        <f>AC2062*Ferez!$D$19</f>
        <v>0.56715905425869728</v>
      </c>
      <c r="AE2062" s="3">
        <f>(AD2062/1000)*(10000/Ferez!$D$21)</f>
        <v>1.4178976356467431E-2</v>
      </c>
      <c r="AF2062" s="3">
        <f t="shared" si="298"/>
        <v>0.77273202092309234</v>
      </c>
      <c r="AG2062" s="3">
        <f>AF2062*Ferez!$D$19</f>
        <v>0.38636601046154617</v>
      </c>
      <c r="AH2062" s="3">
        <f>(AG2062/1000)*(10000/Ferez!$D$21)</f>
        <v>9.6591502615386536E-3</v>
      </c>
      <c r="AI2062" s="3">
        <f>AE2062*Ferez!$D$20</f>
        <v>5.1989579973713916E-2</v>
      </c>
    </row>
    <row r="2063" spans="1:35" x14ac:dyDescent="0.25">
      <c r="A2063" s="4">
        <v>488</v>
      </c>
      <c r="B2063" s="19" t="s">
        <v>3521</v>
      </c>
      <c r="C2063" s="104">
        <v>7</v>
      </c>
      <c r="D2063" s="20" t="s">
        <v>770</v>
      </c>
      <c r="E2063" s="100">
        <v>42719</v>
      </c>
      <c r="F2063" s="100">
        <v>44127</v>
      </c>
      <c r="G2063" s="105">
        <v>3.9</v>
      </c>
      <c r="H2063" s="20" t="s">
        <v>882</v>
      </c>
      <c r="I2063" s="20" t="s">
        <v>883</v>
      </c>
      <c r="J2063" s="13">
        <v>3068</v>
      </c>
      <c r="K2063" t="s">
        <v>79</v>
      </c>
      <c r="L2063" t="s">
        <v>78</v>
      </c>
      <c r="M2063" s="20" t="str">
        <f t="shared" si="292"/>
        <v>S</v>
      </c>
      <c r="N2063" s="3">
        <v>4.3</v>
      </c>
      <c r="O2063" s="23">
        <f t="shared" si="293"/>
        <v>4.3</v>
      </c>
      <c r="P2063" s="3">
        <v>18.399999999999999</v>
      </c>
      <c r="Q2063" s="3">
        <f>VLOOKUP(J2063,Aux_H_adj!$X$2:$Y$922,2,FALSE)</f>
        <v>8.3000000000000007</v>
      </c>
      <c r="R2063" s="3">
        <f>VLOOKUP(J2063,Aux_H_adj!$X$2:$Z$922,3,FALSE)</f>
        <v>21.5</v>
      </c>
      <c r="S2063" s="3">
        <f t="shared" si="290"/>
        <v>5.856901905781748</v>
      </c>
      <c r="T2063" s="3">
        <v>49.3</v>
      </c>
      <c r="U2063" s="23">
        <f t="shared" si="294"/>
        <v>22.43</v>
      </c>
      <c r="V2063" s="3">
        <f t="shared" si="291"/>
        <v>7.1396907471024251</v>
      </c>
      <c r="W2063" s="27">
        <f t="shared" si="295"/>
        <v>2.7000000000000001E-3</v>
      </c>
      <c r="X2063" s="27">
        <f t="shared" si="296"/>
        <v>4.0000000000000001E-3</v>
      </c>
      <c r="Y2063" s="3">
        <f>VLOOKUP(K2063,SSP!$B$2:$D$113,3,FALSE)</f>
        <v>0.31000000000000155</v>
      </c>
      <c r="Z2063" s="3">
        <f>EXP(Ferez!$B$8+Ferez!$B$9*LN(X2063)+Ferez!$B$10*LN(O2063)+Ferez!$B$11*LN(Y2063))</f>
        <v>2.7908336503997022</v>
      </c>
      <c r="AA2063" s="3">
        <f>EXP(Ferez!$C$8+Ferez!$C$9*LN(Z2063))</f>
        <v>1.6053852355896163</v>
      </c>
      <c r="AB2063" s="3">
        <f>Ferez!$D$8+Ferez!$D$9*Z2063+Ferez!$D$10*AA2063</f>
        <v>0.58843413232313069</v>
      </c>
      <c r="AC2063" s="3">
        <f t="shared" si="297"/>
        <v>4.9846530183124491</v>
      </c>
      <c r="AD2063" s="3">
        <f>AC2063*Ferez!$D$19</f>
        <v>2.4923265091562246</v>
      </c>
      <c r="AE2063" s="3">
        <f>(AD2063/1000)*(10000/Ferez!$D$21)</f>
        <v>6.2308162728905617E-2</v>
      </c>
      <c r="AF2063" s="3">
        <f t="shared" si="298"/>
        <v>3.3792677827228328</v>
      </c>
      <c r="AG2063" s="3">
        <f>AF2063*Ferez!$D$19</f>
        <v>1.6896338913614164</v>
      </c>
      <c r="AH2063" s="3">
        <f>(AG2063/1000)*(10000/Ferez!$D$21)</f>
        <v>4.2240847284035411E-2</v>
      </c>
      <c r="AI2063" s="3">
        <f>AE2063*Ferez!$D$20</f>
        <v>0.2284632633393206</v>
      </c>
    </row>
    <row r="2064" spans="1:35" x14ac:dyDescent="0.25">
      <c r="A2064" s="4">
        <v>489</v>
      </c>
      <c r="B2064" s="19" t="s">
        <v>3521</v>
      </c>
      <c r="C2064" s="104">
        <v>7</v>
      </c>
      <c r="D2064" s="20" t="s">
        <v>770</v>
      </c>
      <c r="E2064" s="100">
        <v>42719</v>
      </c>
      <c r="F2064" s="100">
        <v>44127</v>
      </c>
      <c r="G2064" s="105">
        <v>3.9</v>
      </c>
      <c r="H2064" s="20" t="s">
        <v>882</v>
      </c>
      <c r="I2064" s="20" t="s">
        <v>884</v>
      </c>
      <c r="J2064" s="13">
        <v>3068</v>
      </c>
      <c r="K2064" t="s">
        <v>79</v>
      </c>
      <c r="L2064" t="s">
        <v>78</v>
      </c>
      <c r="M2064" s="20" t="str">
        <f t="shared" si="292"/>
        <v>S</v>
      </c>
      <c r="N2064" s="3">
        <v>4.3</v>
      </c>
      <c r="O2064" s="23">
        <f t="shared" si="293"/>
        <v>2.93</v>
      </c>
      <c r="P2064" s="3">
        <v>8.5</v>
      </c>
      <c r="Q2064" s="3">
        <f>VLOOKUP(J2064,Aux_H_adj!$X$2:$Y$922,2,FALSE)</f>
        <v>8.3000000000000007</v>
      </c>
      <c r="R2064" s="3">
        <f>VLOOKUP(J2064,Aux_H_adj!$X$2:$Z$922,3,FALSE)</f>
        <v>21.5</v>
      </c>
      <c r="S2064" s="3">
        <f t="shared" si="290"/>
        <v>2.7056340325622208</v>
      </c>
      <c r="T2064" s="3">
        <v>49.3</v>
      </c>
      <c r="U2064" s="23">
        <f t="shared" si="294"/>
        <v>10.36</v>
      </c>
      <c r="V2064" s="3">
        <f t="shared" si="291"/>
        <v>3.2976904208640714</v>
      </c>
      <c r="W2064" s="27">
        <f t="shared" si="295"/>
        <v>5.9999999999999995E-4</v>
      </c>
      <c r="X2064" s="27">
        <f t="shared" si="296"/>
        <v>8.9999999999999998E-4</v>
      </c>
      <c r="Y2064" s="3">
        <f>VLOOKUP(K2064,SSP!$B$2:$D$113,3,FALSE)</f>
        <v>0.31000000000000155</v>
      </c>
      <c r="Z2064" s="3">
        <f>EXP(Ferez!$B$8+Ferez!$B$9*LN(X2064)+Ferez!$B$10*LN(O2064)+Ferez!$B$11*LN(Y2064))</f>
        <v>0.47141521403966891</v>
      </c>
      <c r="AA2064" s="3">
        <f>EXP(Ferez!$C$8+Ferez!$C$9*LN(Z2064))</f>
        <v>0.42907509766989982</v>
      </c>
      <c r="AB2064" s="3">
        <f>Ferez!$D$8+Ferez!$D$9*Z2064+Ferez!$D$10*AA2064</f>
        <v>0.40454393055792093</v>
      </c>
      <c r="AC2064" s="3">
        <f t="shared" si="297"/>
        <v>1.3050342422674897</v>
      </c>
      <c r="AD2064" s="3">
        <f>AC2064*Ferez!$D$19</f>
        <v>0.65251712113374483</v>
      </c>
      <c r="AE2064" s="3">
        <f>(AD2064/1000)*(10000/Ferez!$D$21)</f>
        <v>1.631292802834362E-2</v>
      </c>
      <c r="AF2064" s="3">
        <f t="shared" si="298"/>
        <v>0.87595914459758983</v>
      </c>
      <c r="AG2064" s="3">
        <f>AF2064*Ferez!$D$19</f>
        <v>0.43797957229879492</v>
      </c>
      <c r="AH2064" s="3">
        <f>(AG2064/1000)*(10000/Ferez!$D$21)</f>
        <v>1.0949489307469872E-2</v>
      </c>
      <c r="AI2064" s="3">
        <f>AE2064*Ferez!$D$20</f>
        <v>5.9814069437259934E-2</v>
      </c>
    </row>
    <row r="2065" spans="1:35" x14ac:dyDescent="0.25">
      <c r="A2065" s="4">
        <v>490</v>
      </c>
      <c r="B2065" s="19" t="s">
        <v>3521</v>
      </c>
      <c r="C2065" s="104">
        <v>7</v>
      </c>
      <c r="D2065" s="20" t="s">
        <v>770</v>
      </c>
      <c r="E2065" s="100">
        <v>42719</v>
      </c>
      <c r="F2065" s="100">
        <v>44127</v>
      </c>
      <c r="G2065" s="105">
        <v>3.9</v>
      </c>
      <c r="H2065" s="20" t="s">
        <v>882</v>
      </c>
      <c r="I2065" s="20" t="s">
        <v>885</v>
      </c>
      <c r="J2065" s="13">
        <v>3068</v>
      </c>
      <c r="K2065" t="s">
        <v>79</v>
      </c>
      <c r="L2065" t="s">
        <v>78</v>
      </c>
      <c r="M2065" s="20" t="str">
        <f t="shared" si="292"/>
        <v>S</v>
      </c>
      <c r="N2065" s="3">
        <v>4.3</v>
      </c>
      <c r="O2065" s="23">
        <f t="shared" si="293"/>
        <v>2.86</v>
      </c>
      <c r="P2065" s="3">
        <v>8.3000000000000007</v>
      </c>
      <c r="Q2065" s="3">
        <f>VLOOKUP(J2065,Aux_H_adj!$X$2:$Y$922,2,FALSE)</f>
        <v>8.3000000000000007</v>
      </c>
      <c r="R2065" s="3">
        <f>VLOOKUP(J2065,Aux_H_adj!$X$2:$Z$922,3,FALSE)</f>
        <v>21.5</v>
      </c>
      <c r="S2065" s="3">
        <f t="shared" si="290"/>
        <v>2.6419720553254629</v>
      </c>
      <c r="T2065" s="3">
        <v>49.3</v>
      </c>
      <c r="U2065" s="23">
        <f t="shared" si="294"/>
        <v>10.119999999999999</v>
      </c>
      <c r="V2065" s="3">
        <f t="shared" si="291"/>
        <v>3.2212960481799615</v>
      </c>
      <c r="W2065" s="27">
        <f t="shared" si="295"/>
        <v>5.0000000000000001E-4</v>
      </c>
      <c r="X2065" s="27">
        <f t="shared" si="296"/>
        <v>8.0000000000000004E-4</v>
      </c>
      <c r="Y2065" s="3">
        <f>VLOOKUP(K2065,SSP!$B$2:$D$113,3,FALSE)</f>
        <v>0.31000000000000155</v>
      </c>
      <c r="Z2065" s="3">
        <f>EXP(Ferez!$B$8+Ferez!$B$9*LN(X2065)+Ferez!$B$10*LN(O2065)+Ferez!$B$11*LN(Y2065))</f>
        <v>0.41206959310435692</v>
      </c>
      <c r="AA2065" s="3">
        <f>EXP(Ferez!$C$8+Ferez!$C$9*LN(Z2065))</f>
        <v>0.38830926957625211</v>
      </c>
      <c r="AB2065" s="3">
        <f>Ferez!$D$8+Ferez!$D$9*Z2065+Ferez!$D$10*AA2065</f>
        <v>0.40075865542490247</v>
      </c>
      <c r="AC2065" s="3">
        <f t="shared" si="297"/>
        <v>1.2011375181055115</v>
      </c>
      <c r="AD2065" s="3">
        <f>AC2065*Ferez!$D$19</f>
        <v>0.60056875905275575</v>
      </c>
      <c r="AE2065" s="3">
        <f>(AD2065/1000)*(10000/Ferez!$D$21)</f>
        <v>1.5014218976318895E-2</v>
      </c>
      <c r="AF2065" s="3">
        <f t="shared" si="298"/>
        <v>0.81282824852925939</v>
      </c>
      <c r="AG2065" s="3">
        <f>AF2065*Ferez!$D$19</f>
        <v>0.40641412426462969</v>
      </c>
      <c r="AH2065" s="3">
        <f>(AG2065/1000)*(10000/Ferez!$D$21)</f>
        <v>1.0160353106615743E-2</v>
      </c>
      <c r="AI2065" s="3">
        <f>AE2065*Ferez!$D$20</f>
        <v>5.5052136246502612E-2</v>
      </c>
    </row>
    <row r="2066" spans="1:35" x14ac:dyDescent="0.25">
      <c r="A2066" s="4">
        <v>491</v>
      </c>
      <c r="B2066" s="19" t="s">
        <v>3521</v>
      </c>
      <c r="C2066" s="104">
        <v>7</v>
      </c>
      <c r="D2066" s="20" t="s">
        <v>770</v>
      </c>
      <c r="E2066" s="100">
        <v>42719</v>
      </c>
      <c r="F2066" s="100">
        <v>44127</v>
      </c>
      <c r="G2066" s="105">
        <v>3.9</v>
      </c>
      <c r="H2066" s="20" t="s">
        <v>882</v>
      </c>
      <c r="I2066" s="20" t="s">
        <v>886</v>
      </c>
      <c r="J2066" s="13">
        <v>3068</v>
      </c>
      <c r="K2066" t="s">
        <v>79</v>
      </c>
      <c r="L2066" t="s">
        <v>78</v>
      </c>
      <c r="M2066" s="20" t="str">
        <f t="shared" si="292"/>
        <v>S</v>
      </c>
      <c r="N2066" s="3">
        <v>4.3</v>
      </c>
      <c r="O2066" s="23">
        <f t="shared" si="293"/>
        <v>4.3</v>
      </c>
      <c r="P2066" s="3">
        <v>21.5</v>
      </c>
      <c r="Q2066" s="3">
        <f>VLOOKUP(J2066,Aux_H_adj!$X$2:$Y$922,2,FALSE)</f>
        <v>8.3000000000000007</v>
      </c>
      <c r="R2066" s="3">
        <f>VLOOKUP(J2066,Aux_H_adj!$X$2:$Z$922,3,FALSE)</f>
        <v>21.5</v>
      </c>
      <c r="S2066" s="3">
        <f t="shared" si="290"/>
        <v>6.8436625529514998</v>
      </c>
      <c r="T2066" s="3">
        <v>49.3</v>
      </c>
      <c r="U2066" s="23">
        <f t="shared" si="294"/>
        <v>26.21</v>
      </c>
      <c r="V2066" s="3">
        <f t="shared" si="291"/>
        <v>8.3429021168771538</v>
      </c>
      <c r="W2066" s="27">
        <f t="shared" si="295"/>
        <v>3.7000000000000002E-3</v>
      </c>
      <c r="X2066" s="27">
        <f t="shared" si="296"/>
        <v>5.4999999999999997E-3</v>
      </c>
      <c r="Y2066" s="3">
        <f>VLOOKUP(K2066,SSP!$B$2:$D$113,3,FALSE)</f>
        <v>0.31000000000000155</v>
      </c>
      <c r="Z2066" s="3">
        <f>EXP(Ferez!$B$8+Ferez!$B$9*LN(X2066)+Ferez!$B$10*LN(O2066)+Ferez!$B$11*LN(Y2066))</f>
        <v>3.7706975818298121</v>
      </c>
      <c r="AA2066" s="3">
        <f>EXP(Ferez!$C$8+Ferez!$C$9*LN(Z2066))</f>
        <v>2.0069920657709135</v>
      </c>
      <c r="AB2066" s="3">
        <f>Ferez!$D$8+Ferez!$D$9*Z2066+Ferez!$D$10*AA2066</f>
        <v>0.67434065363011697</v>
      </c>
      <c r="AC2066" s="3">
        <f t="shared" si="297"/>
        <v>6.4520303012308426</v>
      </c>
      <c r="AD2066" s="3">
        <f>AC2066*Ferez!$D$19</f>
        <v>3.2260151506154213</v>
      </c>
      <c r="AE2066" s="3">
        <f>(AD2066/1000)*(10000/Ferez!$D$21)</f>
        <v>8.0650378765385528E-2</v>
      </c>
      <c r="AF2066" s="3">
        <f t="shared" si="298"/>
        <v>4.4450382354599292</v>
      </c>
      <c r="AG2066" s="3">
        <f>AF2066*Ferez!$D$19</f>
        <v>2.2225191177299646</v>
      </c>
      <c r="AH2066" s="3">
        <f>(AG2066/1000)*(10000/Ferez!$D$21)</f>
        <v>5.5562977943249117E-2</v>
      </c>
      <c r="AI2066" s="3">
        <f>AE2066*Ferez!$D$20</f>
        <v>0.29571805547308028</v>
      </c>
    </row>
    <row r="2067" spans="1:35" x14ac:dyDescent="0.25">
      <c r="A2067" s="4">
        <v>492</v>
      </c>
      <c r="B2067" s="19" t="s">
        <v>3521</v>
      </c>
      <c r="C2067" s="104">
        <v>7</v>
      </c>
      <c r="D2067" s="20" t="s">
        <v>770</v>
      </c>
      <c r="E2067" s="100">
        <v>42719</v>
      </c>
      <c r="F2067" s="100">
        <v>44127</v>
      </c>
      <c r="G2067" s="105">
        <v>3.9</v>
      </c>
      <c r="H2067" s="20" t="s">
        <v>887</v>
      </c>
      <c r="I2067" s="20" t="s">
        <v>888</v>
      </c>
      <c r="J2067" s="13">
        <v>3069</v>
      </c>
      <c r="K2067" t="s">
        <v>173</v>
      </c>
      <c r="L2067" t="s">
        <v>172</v>
      </c>
      <c r="M2067" s="20" t="str">
        <f t="shared" si="292"/>
        <v>S</v>
      </c>
      <c r="N2067" s="3">
        <v>3</v>
      </c>
      <c r="O2067" s="23">
        <f t="shared" si="293"/>
        <v>1.85</v>
      </c>
      <c r="P2067" s="3">
        <v>6</v>
      </c>
      <c r="Q2067" s="3">
        <f>VLOOKUP(J2067,Aux_H_adj!$X$2:$Y$922,2,FALSE)</f>
        <v>5.9</v>
      </c>
      <c r="R2067" s="3">
        <f>VLOOKUP(J2067,Aux_H_adj!$X$2:$Z$922,3,FALSE)</f>
        <v>7.2</v>
      </c>
      <c r="S2067" s="3">
        <f t="shared" si="290"/>
        <v>1.909859317102744</v>
      </c>
      <c r="T2067" s="3">
        <v>21.8</v>
      </c>
      <c r="U2067" s="23">
        <f t="shared" si="294"/>
        <v>7.31</v>
      </c>
      <c r="V2067" s="3">
        <f t="shared" si="291"/>
        <v>2.3268452680035097</v>
      </c>
      <c r="W2067" s="27">
        <f t="shared" si="295"/>
        <v>2.9999999999999997E-4</v>
      </c>
      <c r="X2067" s="27">
        <f t="shared" si="296"/>
        <v>4.0000000000000002E-4</v>
      </c>
      <c r="Y2067" s="3">
        <f>VLOOKUP(K2067,SSP!$B$2:$D$113,3,FALSE)</f>
        <v>0.47999999999999932</v>
      </c>
      <c r="Z2067" s="3">
        <f>EXP(Ferez!$B$8+Ferez!$B$9*LN(X2067)+Ferez!$B$10*LN(O2067)+Ferez!$B$11*LN(Y2067))</f>
        <v>0.22014427952922905</v>
      </c>
      <c r="AA2067" s="3">
        <f>EXP(Ferez!$C$8+Ferez!$C$9*LN(Z2067))</f>
        <v>0.24387464945414267</v>
      </c>
      <c r="AB2067" s="3">
        <f>Ferez!$D$8+Ferez!$D$9*Z2067+Ferez!$D$10*AA2067</f>
        <v>0.38960307554895429</v>
      </c>
      <c r="AC2067" s="3">
        <f t="shared" si="297"/>
        <v>0.85362200453232595</v>
      </c>
      <c r="AD2067" s="3">
        <f>AC2067*Ferez!$D$19</f>
        <v>0.42681100226616298</v>
      </c>
      <c r="AE2067" s="3">
        <f>(AD2067/1000)*(10000/Ferez!$D$21)</f>
        <v>1.0670275056654074E-2</v>
      </c>
      <c r="AF2067" s="3">
        <f t="shared" si="298"/>
        <v>0.60974735507818334</v>
      </c>
      <c r="AG2067" s="3">
        <f>AF2067*Ferez!$D$19</f>
        <v>0.30487367753909167</v>
      </c>
      <c r="AH2067" s="3">
        <f>(AG2067/1000)*(10000/Ferez!$D$21)</f>
        <v>7.6218419384772914E-3</v>
      </c>
      <c r="AI2067" s="3">
        <f>AE2067*Ferez!$D$20</f>
        <v>3.9124341874398269E-2</v>
      </c>
    </row>
    <row r="2068" spans="1:35" x14ac:dyDescent="0.25">
      <c r="A2068" s="4">
        <v>493</v>
      </c>
      <c r="B2068" s="19" t="s">
        <v>3521</v>
      </c>
      <c r="C2068" s="104">
        <v>7</v>
      </c>
      <c r="D2068" s="20" t="s">
        <v>770</v>
      </c>
      <c r="E2068" s="100">
        <v>42719</v>
      </c>
      <c r="F2068" s="100">
        <v>44127</v>
      </c>
      <c r="G2068" s="105">
        <v>3.9</v>
      </c>
      <c r="H2068" s="20" t="s">
        <v>887</v>
      </c>
      <c r="I2068" s="20" t="s">
        <v>889</v>
      </c>
      <c r="J2068" s="13">
        <v>3069</v>
      </c>
      <c r="K2068" t="s">
        <v>173</v>
      </c>
      <c r="L2068" t="s">
        <v>172</v>
      </c>
      <c r="M2068" s="20" t="str">
        <f t="shared" si="292"/>
        <v>S</v>
      </c>
      <c r="N2068" s="3">
        <v>3</v>
      </c>
      <c r="O2068" s="23">
        <f t="shared" si="293"/>
        <v>2.33</v>
      </c>
      <c r="P2068" s="3">
        <v>7</v>
      </c>
      <c r="Q2068" s="3">
        <f>VLOOKUP(J2068,Aux_H_adj!$X$2:$Y$922,2,FALSE)</f>
        <v>5.9</v>
      </c>
      <c r="R2068" s="3">
        <f>VLOOKUP(J2068,Aux_H_adj!$X$2:$Z$922,3,FALSE)</f>
        <v>7.2</v>
      </c>
      <c r="S2068" s="3">
        <f t="shared" si="290"/>
        <v>2.228169203286535</v>
      </c>
      <c r="T2068" s="3">
        <v>21.8</v>
      </c>
      <c r="U2068" s="23">
        <f t="shared" si="294"/>
        <v>8.5299999999999994</v>
      </c>
      <c r="V2068" s="3">
        <f t="shared" si="291"/>
        <v>2.7151833291477345</v>
      </c>
      <c r="W2068" s="27">
        <f t="shared" si="295"/>
        <v>4.0000000000000002E-4</v>
      </c>
      <c r="X2068" s="27">
        <f t="shared" si="296"/>
        <v>5.9999999999999995E-4</v>
      </c>
      <c r="Y2068" s="3">
        <f>VLOOKUP(K2068,SSP!$B$2:$D$113,3,FALSE)</f>
        <v>0.47999999999999932</v>
      </c>
      <c r="Z2068" s="3">
        <f>EXP(Ferez!$B$8+Ferez!$B$9*LN(X2068)+Ferez!$B$10*LN(O2068)+Ferez!$B$11*LN(Y2068))</f>
        <v>0.40311334419548694</v>
      </c>
      <c r="AA2068" s="3">
        <f>EXP(Ferez!$C$8+Ferez!$C$9*LN(Z2068))</f>
        <v>0.38202945235712454</v>
      </c>
      <c r="AB2068" s="3">
        <f>Ferez!$D$8+Ferez!$D$9*Z2068+Ferez!$D$10*AA2068</f>
        <v>0.40019839308725558</v>
      </c>
      <c r="AC2068" s="3">
        <f t="shared" si="297"/>
        <v>1.1853411896398671</v>
      </c>
      <c r="AD2068" s="3">
        <f>AC2068*Ferez!$D$19</f>
        <v>0.59267059481993356</v>
      </c>
      <c r="AE2068" s="3">
        <f>(AD2068/1000)*(10000/Ferez!$D$21)</f>
        <v>1.4816764870498338E-2</v>
      </c>
      <c r="AF2068" s="3">
        <f t="shared" si="298"/>
        <v>0.80331173728274252</v>
      </c>
      <c r="AG2068" s="3">
        <f>AF2068*Ferez!$D$19</f>
        <v>0.40165586864137126</v>
      </c>
      <c r="AH2068" s="3">
        <f>(AG2068/1000)*(10000/Ferez!$D$21)</f>
        <v>1.0041396716034282E-2</v>
      </c>
      <c r="AI2068" s="3">
        <f>AE2068*Ferez!$D$20</f>
        <v>5.4328137858493906E-2</v>
      </c>
    </row>
    <row r="2069" spans="1:35" x14ac:dyDescent="0.25">
      <c r="A2069" s="4">
        <v>494</v>
      </c>
      <c r="B2069" s="19" t="s">
        <v>3521</v>
      </c>
      <c r="C2069" s="104">
        <v>7</v>
      </c>
      <c r="D2069" s="20" t="s">
        <v>770</v>
      </c>
      <c r="E2069" s="100">
        <v>42719</v>
      </c>
      <c r="F2069" s="100">
        <v>44127</v>
      </c>
      <c r="G2069" s="105">
        <v>3.9</v>
      </c>
      <c r="H2069" s="20" t="s">
        <v>887</v>
      </c>
      <c r="I2069" s="20" t="s">
        <v>890</v>
      </c>
      <c r="J2069" s="13">
        <v>3069</v>
      </c>
      <c r="K2069" t="s">
        <v>173</v>
      </c>
      <c r="L2069" t="s">
        <v>172</v>
      </c>
      <c r="M2069" s="20" t="str">
        <f t="shared" si="292"/>
        <v>S</v>
      </c>
      <c r="N2069" s="3">
        <v>3</v>
      </c>
      <c r="O2069" s="23">
        <f t="shared" si="293"/>
        <v>1.8</v>
      </c>
      <c r="P2069" s="3">
        <v>5.9</v>
      </c>
      <c r="Q2069" s="3">
        <f>VLOOKUP(J2069,Aux_H_adj!$X$2:$Y$922,2,FALSE)</f>
        <v>5.9</v>
      </c>
      <c r="R2069" s="3">
        <f>VLOOKUP(J2069,Aux_H_adj!$X$2:$Z$922,3,FALSE)</f>
        <v>7.2</v>
      </c>
      <c r="S2069" s="3">
        <f t="shared" si="290"/>
        <v>1.8780283284843651</v>
      </c>
      <c r="T2069" s="3">
        <v>21.8</v>
      </c>
      <c r="U2069" s="23">
        <f t="shared" si="294"/>
        <v>7.19</v>
      </c>
      <c r="V2069" s="3">
        <f t="shared" si="291"/>
        <v>2.2886480816614552</v>
      </c>
      <c r="W2069" s="27">
        <f t="shared" si="295"/>
        <v>2.9999999999999997E-4</v>
      </c>
      <c r="X2069" s="27">
        <f t="shared" si="296"/>
        <v>4.0000000000000002E-4</v>
      </c>
      <c r="Y2069" s="3">
        <f>VLOOKUP(K2069,SSP!$B$2:$D$113,3,FALSE)</f>
        <v>0.47999999999999932</v>
      </c>
      <c r="Z2069" s="3">
        <f>EXP(Ferez!$B$8+Ferez!$B$9*LN(X2069)+Ferez!$B$10*LN(O2069)+Ferez!$B$11*LN(Y2069))</f>
        <v>0.21442067484517216</v>
      </c>
      <c r="AA2069" s="3">
        <f>EXP(Ferez!$C$8+Ferez!$C$9*LN(Z2069))</f>
        <v>0.23915417541947875</v>
      </c>
      <c r="AB2069" s="3">
        <f>Ferez!$D$8+Ferez!$D$9*Z2069+Ferez!$D$10*AA2069</f>
        <v>0.38930601420803718</v>
      </c>
      <c r="AC2069" s="3">
        <f t="shared" si="297"/>
        <v>0.84288086447268817</v>
      </c>
      <c r="AD2069" s="3">
        <f>AC2069*Ferez!$D$19</f>
        <v>0.42144043223634409</v>
      </c>
      <c r="AE2069" s="3">
        <f>(AD2069/1000)*(10000/Ferez!$D$21)</f>
        <v>1.0536010805908602E-2</v>
      </c>
      <c r="AF2069" s="3">
        <f t="shared" si="298"/>
        <v>0.60372668905320936</v>
      </c>
      <c r="AG2069" s="3">
        <f>AF2069*Ferez!$D$19</f>
        <v>0.30186334452660468</v>
      </c>
      <c r="AH2069" s="3">
        <f>(AG2069/1000)*(10000/Ferez!$D$21)</f>
        <v>7.5465836131651176E-3</v>
      </c>
      <c r="AI2069" s="3">
        <f>AE2069*Ferez!$D$20</f>
        <v>3.8632039621664872E-2</v>
      </c>
    </row>
    <row r="2070" spans="1:35" x14ac:dyDescent="0.25">
      <c r="A2070" s="4">
        <v>495</v>
      </c>
      <c r="B2070" s="19" t="s">
        <v>3521</v>
      </c>
      <c r="C2070" s="104">
        <v>7</v>
      </c>
      <c r="D2070" s="20" t="s">
        <v>770</v>
      </c>
      <c r="E2070" s="100">
        <v>42719</v>
      </c>
      <c r="F2070" s="100">
        <v>44127</v>
      </c>
      <c r="G2070" s="105">
        <v>3.9</v>
      </c>
      <c r="H2070" s="20" t="s">
        <v>887</v>
      </c>
      <c r="I2070" s="20" t="s">
        <v>891</v>
      </c>
      <c r="J2070" s="13">
        <v>3069</v>
      </c>
      <c r="K2070" t="s">
        <v>173</v>
      </c>
      <c r="L2070" t="s">
        <v>172</v>
      </c>
      <c r="M2070" s="20" t="str">
        <f t="shared" si="292"/>
        <v>S</v>
      </c>
      <c r="N2070" s="3">
        <v>3</v>
      </c>
      <c r="O2070" s="23">
        <f t="shared" si="293"/>
        <v>2.33</v>
      </c>
      <c r="P2070" s="3">
        <v>7</v>
      </c>
      <c r="Q2070" s="3">
        <f>VLOOKUP(J2070,Aux_H_adj!$X$2:$Y$922,2,FALSE)</f>
        <v>5.9</v>
      </c>
      <c r="R2070" s="3">
        <f>VLOOKUP(J2070,Aux_H_adj!$X$2:$Z$922,3,FALSE)</f>
        <v>7.2</v>
      </c>
      <c r="S2070" s="3">
        <f t="shared" si="290"/>
        <v>2.228169203286535</v>
      </c>
      <c r="T2070" s="3">
        <v>21.8</v>
      </c>
      <c r="U2070" s="23">
        <f t="shared" si="294"/>
        <v>8.5299999999999994</v>
      </c>
      <c r="V2070" s="3">
        <f t="shared" si="291"/>
        <v>2.7151833291477345</v>
      </c>
      <c r="W2070" s="27">
        <f t="shared" si="295"/>
        <v>4.0000000000000002E-4</v>
      </c>
      <c r="X2070" s="27">
        <f t="shared" si="296"/>
        <v>5.9999999999999995E-4</v>
      </c>
      <c r="Y2070" s="3">
        <f>VLOOKUP(K2070,SSP!$B$2:$D$113,3,FALSE)</f>
        <v>0.47999999999999932</v>
      </c>
      <c r="Z2070" s="3">
        <f>EXP(Ferez!$B$8+Ferez!$B$9*LN(X2070)+Ferez!$B$10*LN(O2070)+Ferez!$B$11*LN(Y2070))</f>
        <v>0.40311334419548694</v>
      </c>
      <c r="AA2070" s="3">
        <f>EXP(Ferez!$C$8+Ferez!$C$9*LN(Z2070))</f>
        <v>0.38202945235712454</v>
      </c>
      <c r="AB2070" s="3">
        <f>Ferez!$D$8+Ferez!$D$9*Z2070+Ferez!$D$10*AA2070</f>
        <v>0.40019839308725558</v>
      </c>
      <c r="AC2070" s="3">
        <f t="shared" si="297"/>
        <v>1.1853411896398671</v>
      </c>
      <c r="AD2070" s="3">
        <f>AC2070*Ferez!$D$19</f>
        <v>0.59267059481993356</v>
      </c>
      <c r="AE2070" s="3">
        <f>(AD2070/1000)*(10000/Ferez!$D$21)</f>
        <v>1.4816764870498338E-2</v>
      </c>
      <c r="AF2070" s="3">
        <f t="shared" si="298"/>
        <v>0.80331173728274252</v>
      </c>
      <c r="AG2070" s="3">
        <f>AF2070*Ferez!$D$19</f>
        <v>0.40165586864137126</v>
      </c>
      <c r="AH2070" s="3">
        <f>(AG2070/1000)*(10000/Ferez!$D$21)</f>
        <v>1.0041396716034282E-2</v>
      </c>
      <c r="AI2070" s="3">
        <f>AE2070*Ferez!$D$20</f>
        <v>5.4328137858493906E-2</v>
      </c>
    </row>
    <row r="2071" spans="1:35" x14ac:dyDescent="0.25">
      <c r="A2071" s="4">
        <v>496</v>
      </c>
      <c r="B2071" s="19" t="s">
        <v>3521</v>
      </c>
      <c r="C2071" s="104">
        <v>7</v>
      </c>
      <c r="D2071" s="20" t="s">
        <v>770</v>
      </c>
      <c r="E2071" s="100">
        <v>42719</v>
      </c>
      <c r="F2071" s="100">
        <v>44127</v>
      </c>
      <c r="G2071" s="105">
        <v>3.9</v>
      </c>
      <c r="H2071" s="20" t="s">
        <v>887</v>
      </c>
      <c r="I2071" s="20" t="s">
        <v>892</v>
      </c>
      <c r="J2071" s="13">
        <v>3069</v>
      </c>
      <c r="K2071" t="s">
        <v>173</v>
      </c>
      <c r="L2071" t="s">
        <v>172</v>
      </c>
      <c r="M2071" s="20" t="str">
        <f t="shared" si="292"/>
        <v>S</v>
      </c>
      <c r="N2071" s="3">
        <v>3</v>
      </c>
      <c r="O2071" s="23">
        <f t="shared" si="293"/>
        <v>1.95</v>
      </c>
      <c r="P2071" s="3">
        <v>6.2</v>
      </c>
      <c r="Q2071" s="3">
        <f>VLOOKUP(J2071,Aux_H_adj!$X$2:$Y$922,2,FALSE)</f>
        <v>5.9</v>
      </c>
      <c r="R2071" s="3">
        <f>VLOOKUP(J2071,Aux_H_adj!$X$2:$Z$922,3,FALSE)</f>
        <v>7.2</v>
      </c>
      <c r="S2071" s="3">
        <f t="shared" si="290"/>
        <v>1.9735212943395024</v>
      </c>
      <c r="T2071" s="3">
        <v>21.8</v>
      </c>
      <c r="U2071" s="23">
        <f t="shared" si="294"/>
        <v>7.56</v>
      </c>
      <c r="V2071" s="3">
        <f t="shared" si="291"/>
        <v>2.4064227395494573</v>
      </c>
      <c r="W2071" s="27">
        <f t="shared" si="295"/>
        <v>2.9999999999999997E-4</v>
      </c>
      <c r="X2071" s="27">
        <f t="shared" si="296"/>
        <v>5.0000000000000001E-4</v>
      </c>
      <c r="Y2071" s="3">
        <f>VLOOKUP(K2071,SSP!$B$2:$D$113,3,FALSE)</f>
        <v>0.47999999999999932</v>
      </c>
      <c r="Z2071" s="3">
        <f>EXP(Ferez!$B$8+Ferez!$B$9*LN(X2071)+Ferez!$B$10*LN(O2071)+Ferez!$B$11*LN(Y2071))</f>
        <v>0.2859325046538001</v>
      </c>
      <c r="AA2071" s="3">
        <f>EXP(Ferez!$C$8+Ferez!$C$9*LN(Z2071))</f>
        <v>0.29608874234785387</v>
      </c>
      <c r="AB2071" s="3">
        <f>Ferez!$D$8+Ferez!$D$9*Z2071+Ferez!$D$10*AA2071</f>
        <v>0.39319378603223198</v>
      </c>
      <c r="AC2071" s="3">
        <f t="shared" si="297"/>
        <v>0.9752150330338859</v>
      </c>
      <c r="AD2071" s="3">
        <f>AC2071*Ferez!$D$19</f>
        <v>0.48760751651694295</v>
      </c>
      <c r="AE2071" s="3">
        <f>(AD2071/1000)*(10000/Ferez!$D$21)</f>
        <v>1.2190187912923573E-2</v>
      </c>
      <c r="AF2071" s="3">
        <f t="shared" si="298"/>
        <v>0.67912629068603203</v>
      </c>
      <c r="AG2071" s="3">
        <f>AF2071*Ferez!$D$19</f>
        <v>0.33956314534301602</v>
      </c>
      <c r="AH2071" s="3">
        <f>(AG2071/1000)*(10000/Ferez!$D$21)</f>
        <v>8.4890786335754011E-3</v>
      </c>
      <c r="AI2071" s="3">
        <f>AE2071*Ferez!$D$20</f>
        <v>4.4697355680719766E-2</v>
      </c>
    </row>
    <row r="2072" spans="1:35" x14ac:dyDescent="0.25">
      <c r="A2072" s="4">
        <v>497</v>
      </c>
      <c r="B2072" s="19" t="s">
        <v>3521</v>
      </c>
      <c r="C2072" s="104">
        <v>7</v>
      </c>
      <c r="D2072" s="20" t="s">
        <v>770</v>
      </c>
      <c r="E2072" s="100">
        <v>42719</v>
      </c>
      <c r="F2072" s="100">
        <v>44127</v>
      </c>
      <c r="G2072" s="105">
        <v>3.9</v>
      </c>
      <c r="H2072" s="20" t="s">
        <v>887</v>
      </c>
      <c r="I2072" s="20" t="s">
        <v>893</v>
      </c>
      <c r="J2072" s="13">
        <v>3069</v>
      </c>
      <c r="K2072" t="s">
        <v>173</v>
      </c>
      <c r="L2072" t="s">
        <v>172</v>
      </c>
      <c r="M2072" s="20" t="str">
        <f t="shared" si="292"/>
        <v>S</v>
      </c>
      <c r="N2072" s="3">
        <v>3</v>
      </c>
      <c r="O2072" s="23">
        <f t="shared" si="293"/>
        <v>3</v>
      </c>
      <c r="P2072" s="3">
        <v>7.2</v>
      </c>
      <c r="Q2072" s="3">
        <f>VLOOKUP(J2072,Aux_H_adj!$X$2:$Y$922,2,FALSE)</f>
        <v>5.9</v>
      </c>
      <c r="R2072" s="3">
        <f>VLOOKUP(J2072,Aux_H_adj!$X$2:$Z$922,3,FALSE)</f>
        <v>7.2</v>
      </c>
      <c r="S2072" s="3">
        <f t="shared" si="290"/>
        <v>2.2918311805232929</v>
      </c>
      <c r="T2072" s="3">
        <v>21.8</v>
      </c>
      <c r="U2072" s="23">
        <f t="shared" si="294"/>
        <v>8.7799999999999994</v>
      </c>
      <c r="V2072" s="3">
        <f t="shared" si="291"/>
        <v>2.7947608006936822</v>
      </c>
      <c r="W2072" s="27">
        <f t="shared" si="295"/>
        <v>4.0000000000000002E-4</v>
      </c>
      <c r="X2072" s="27">
        <f t="shared" si="296"/>
        <v>5.9999999999999995E-4</v>
      </c>
      <c r="Y2072" s="3">
        <f>VLOOKUP(K2072,SSP!$B$2:$D$113,3,FALSE)</f>
        <v>0.47999999999999932</v>
      </c>
      <c r="Z2072" s="3">
        <f>EXP(Ferez!$B$8+Ferez!$B$9*LN(X2072)+Ferez!$B$10*LN(O2072)+Ferez!$B$11*LN(Y2072))</f>
        <v>0.51400015523375464</v>
      </c>
      <c r="AA2072" s="3">
        <f>EXP(Ferez!$C$8+Ferez!$C$9*LN(Z2072))</f>
        <v>0.4575109024798778</v>
      </c>
      <c r="AB2072" s="3">
        <f>Ferez!$D$8+Ferez!$D$9*Z2072+Ferez!$D$10*AA2072</f>
        <v>0.40733056908348908</v>
      </c>
      <c r="AC2072" s="3">
        <f t="shared" si="297"/>
        <v>1.3788416267971215</v>
      </c>
      <c r="AD2072" s="3">
        <f>AC2072*Ferez!$D$19</f>
        <v>0.68942081339856076</v>
      </c>
      <c r="AE2072" s="3">
        <f>(AD2072/1000)*(10000/Ferez!$D$21)</f>
        <v>1.7235520334964019E-2</v>
      </c>
      <c r="AF2072" s="3">
        <f t="shared" si="298"/>
        <v>0.92133072431724372</v>
      </c>
      <c r="AG2072" s="3">
        <f>AF2072*Ferez!$D$19</f>
        <v>0.46066536215862186</v>
      </c>
      <c r="AH2072" s="3">
        <f>(AG2072/1000)*(10000/Ferez!$D$21)</f>
        <v>1.1516634053965547E-2</v>
      </c>
      <c r="AI2072" s="3">
        <f>AE2072*Ferez!$D$20</f>
        <v>6.3196907894868065E-2</v>
      </c>
    </row>
    <row r="2073" spans="1:35" x14ac:dyDescent="0.25">
      <c r="A2073" s="4">
        <v>498</v>
      </c>
      <c r="B2073" s="19" t="s">
        <v>3521</v>
      </c>
      <c r="C2073" s="104">
        <v>7</v>
      </c>
      <c r="D2073" s="20" t="s">
        <v>770</v>
      </c>
      <c r="E2073" s="100">
        <v>42719</v>
      </c>
      <c r="F2073" s="100">
        <v>44127</v>
      </c>
      <c r="G2073" s="105">
        <v>3.9</v>
      </c>
      <c r="H2073" s="20" t="s">
        <v>894</v>
      </c>
      <c r="I2073" s="20" t="s">
        <v>895</v>
      </c>
      <c r="J2073" s="13">
        <v>3070</v>
      </c>
      <c r="K2073" t="s">
        <v>5</v>
      </c>
      <c r="L2073" t="s">
        <v>186</v>
      </c>
      <c r="M2073" s="20" t="str">
        <f t="shared" si="292"/>
        <v>N</v>
      </c>
      <c r="N2073" s="3">
        <v>5</v>
      </c>
      <c r="O2073" s="23">
        <f t="shared" si="293"/>
        <v>5</v>
      </c>
      <c r="P2073" s="3">
        <v>18</v>
      </c>
      <c r="Q2073" s="3">
        <f>VLOOKUP(J2073,Aux_H_adj!$X$2:$Y$922,2,FALSE)</f>
        <v>18</v>
      </c>
      <c r="R2073" s="3">
        <f>VLOOKUP(J2073,Aux_H_adj!$X$2:$Z$922,3,FALSE)</f>
        <v>18</v>
      </c>
      <c r="S2073" s="3">
        <f t="shared" si="290"/>
        <v>5.7295779513082321</v>
      </c>
      <c r="T2073" s="3">
        <v>51.2</v>
      </c>
      <c r="U2073" s="23">
        <f t="shared" si="294"/>
        <v>51.2</v>
      </c>
      <c r="V2073" s="3">
        <f t="shared" si="291"/>
        <v>16.297466172610083</v>
      </c>
      <c r="W2073" s="27">
        <f t="shared" si="295"/>
        <v>2.5999999999999999E-3</v>
      </c>
      <c r="X2073" s="27">
        <f t="shared" si="296"/>
        <v>2.0899999999999998E-2</v>
      </c>
      <c r="Y2073" s="3">
        <f>VLOOKUP(K2073,SSP!$B$2:$D$113,3,FALSE)</f>
        <v>0.39999999999999974</v>
      </c>
      <c r="Z2073" s="3">
        <f>EXP(Ferez!$B$8+Ferez!$B$9*LN(X2073)+Ferez!$B$10*LN(O2073)+Ferez!$B$11*LN(Y2073))</f>
        <v>19.971794787895998</v>
      </c>
      <c r="AA2073" s="3">
        <f>EXP(Ferez!$C$8+Ferez!$C$9*LN(Z2073))</f>
        <v>6.9139863374366044</v>
      </c>
      <c r="AB2073" s="3">
        <f>Ferez!$D$8+Ferez!$D$9*Z2073+Ferez!$D$10*AA2073</f>
        <v>2.2441565748453027</v>
      </c>
      <c r="AC2073" s="3">
        <f t="shared" si="297"/>
        <v>29.129937700177905</v>
      </c>
      <c r="AD2073" s="3">
        <f>AC2073*Ferez!$D$19</f>
        <v>14.564968850088952</v>
      </c>
      <c r="AE2073" s="3">
        <f>(AD2073/1000)*(10000/Ferez!$D$21)</f>
        <v>0.36412422125222377</v>
      </c>
      <c r="AF2073" s="3">
        <f t="shared" si="298"/>
        <v>22.215951362741301</v>
      </c>
      <c r="AG2073" s="3">
        <f>AF2073*Ferez!$D$19</f>
        <v>11.10797568137065</v>
      </c>
      <c r="AH2073" s="3">
        <f>(AG2073/1000)*(10000/Ferez!$D$21)</f>
        <v>0.27769939203426625</v>
      </c>
      <c r="AI2073" s="3">
        <f>AE2073*Ferez!$D$20</f>
        <v>1.3351221445914871</v>
      </c>
    </row>
    <row r="2074" spans="1:35" x14ac:dyDescent="0.25">
      <c r="A2074" s="4">
        <v>499</v>
      </c>
      <c r="B2074" s="19" t="s">
        <v>3521</v>
      </c>
      <c r="C2074" s="104">
        <v>7</v>
      </c>
      <c r="D2074" s="20" t="s">
        <v>770</v>
      </c>
      <c r="E2074" s="100">
        <v>42719</v>
      </c>
      <c r="F2074" s="100">
        <v>44127</v>
      </c>
      <c r="G2074" s="105">
        <v>3.9</v>
      </c>
      <c r="H2074" s="20" t="s">
        <v>896</v>
      </c>
      <c r="I2074" s="20" t="s">
        <v>897</v>
      </c>
      <c r="J2074" s="13">
        <v>3071</v>
      </c>
      <c r="K2074" t="s">
        <v>197</v>
      </c>
      <c r="L2074" t="s">
        <v>67</v>
      </c>
      <c r="M2074" s="20" t="str">
        <f t="shared" si="292"/>
        <v>N</v>
      </c>
      <c r="N2074" s="3">
        <v>7.5</v>
      </c>
      <c r="O2074" s="23">
        <f t="shared" si="293"/>
        <v>7.5</v>
      </c>
      <c r="P2074" s="3">
        <v>33.4</v>
      </c>
      <c r="Q2074" s="3">
        <f>VLOOKUP(J2074,Aux_H_adj!$X$2:$Y$922,2,FALSE)</f>
        <v>33.4</v>
      </c>
      <c r="R2074" s="3">
        <f>VLOOKUP(J2074,Aux_H_adj!$X$2:$Z$922,3,FALSE)</f>
        <v>33.4</v>
      </c>
      <c r="S2074" s="3">
        <f t="shared" si="290"/>
        <v>10.631550198538608</v>
      </c>
      <c r="T2074" s="3">
        <v>40.6</v>
      </c>
      <c r="U2074" s="23">
        <f t="shared" si="294"/>
        <v>40.6</v>
      </c>
      <c r="V2074" s="3">
        <f t="shared" si="291"/>
        <v>12.923381379061903</v>
      </c>
      <c r="W2074" s="27">
        <f t="shared" si="295"/>
        <v>8.8999999999999999E-3</v>
      </c>
      <c r="X2074" s="27">
        <f t="shared" si="296"/>
        <v>1.3100000000000001E-2</v>
      </c>
      <c r="Y2074" s="3">
        <f>VLOOKUP(K2074,SSP!$B$2:$D$113,3,FALSE)</f>
        <v>0.41000000000000009</v>
      </c>
      <c r="Z2074" s="3">
        <f>EXP(Ferez!$B$8+Ferez!$B$9*LN(X2074)+Ferez!$B$10*LN(O2074)+Ferez!$B$11*LN(Y2074))</f>
        <v>19.452745582151042</v>
      </c>
      <c r="AA2074" s="3">
        <f>EXP(Ferez!$C$8+Ferez!$C$9*LN(Z2074))</f>
        <v>6.7802109866152698</v>
      </c>
      <c r="AB2074" s="3">
        <f>Ferez!$D$8+Ferez!$D$9*Z2074+Ferez!$D$10*AA2074</f>
        <v>2.1918424427944312</v>
      </c>
      <c r="AC2074" s="3">
        <f t="shared" si="297"/>
        <v>28.424799011560744</v>
      </c>
      <c r="AD2074" s="3">
        <f>AC2074*Ferez!$D$19</f>
        <v>14.212399505780372</v>
      </c>
      <c r="AE2074" s="3">
        <f>(AD2074/1000)*(10000/Ferez!$D$21)</f>
        <v>0.35530998764450927</v>
      </c>
      <c r="AF2074" s="3">
        <f t="shared" si="298"/>
        <v>21.644588024945474</v>
      </c>
      <c r="AG2074" s="3">
        <f>AF2074*Ferez!$D$19</f>
        <v>10.822294012472737</v>
      </c>
      <c r="AH2074" s="3">
        <f>(AG2074/1000)*(10000/Ferez!$D$21)</f>
        <v>0.27055735031181843</v>
      </c>
      <c r="AI2074" s="3">
        <f>AE2074*Ferez!$D$20</f>
        <v>1.3028032880298672</v>
      </c>
    </row>
    <row r="2075" spans="1:35" x14ac:dyDescent="0.25">
      <c r="A2075" s="4">
        <v>500</v>
      </c>
      <c r="B2075" s="19" t="s">
        <v>3521</v>
      </c>
      <c r="C2075" s="104">
        <v>7</v>
      </c>
      <c r="D2075" s="20" t="s">
        <v>770</v>
      </c>
      <c r="E2075" s="100">
        <v>42719</v>
      </c>
      <c r="F2075" s="100">
        <v>44127</v>
      </c>
      <c r="G2075" s="105">
        <v>3.9</v>
      </c>
      <c r="H2075" s="20" t="s">
        <v>898</v>
      </c>
      <c r="I2075" s="20" t="s">
        <v>899</v>
      </c>
      <c r="J2075" s="13">
        <v>3072</v>
      </c>
      <c r="K2075" t="s">
        <v>79</v>
      </c>
      <c r="L2075" t="s">
        <v>78</v>
      </c>
      <c r="M2075" s="20" t="str">
        <f t="shared" si="292"/>
        <v>S</v>
      </c>
      <c r="N2075" s="3">
        <v>5.0999999999999996</v>
      </c>
      <c r="O2075" s="23">
        <f t="shared" si="293"/>
        <v>4.9000000000000004</v>
      </c>
      <c r="P2075" s="3">
        <v>16</v>
      </c>
      <c r="Q2075" s="3">
        <f>VLOOKUP(J2075,Aux_H_adj!$X$2:$Y$922,2,FALSE)</f>
        <v>13.4</v>
      </c>
      <c r="R2075" s="3">
        <f>VLOOKUP(J2075,Aux_H_adj!$X$2:$Z$922,3,FALSE)</f>
        <v>32.799999999999997</v>
      </c>
      <c r="S2075" s="3">
        <f t="shared" si="290"/>
        <v>5.0929581789406511</v>
      </c>
      <c r="T2075" s="3">
        <v>44.5</v>
      </c>
      <c r="U2075" s="23">
        <f t="shared" si="294"/>
        <v>19.510000000000002</v>
      </c>
      <c r="V2075" s="3">
        <f t="shared" si="291"/>
        <v>6.2102258794457565</v>
      </c>
      <c r="W2075" s="27">
        <f t="shared" si="295"/>
        <v>2E-3</v>
      </c>
      <c r="X2075" s="27">
        <f t="shared" si="296"/>
        <v>3.0000000000000001E-3</v>
      </c>
      <c r="Y2075" s="3">
        <f>VLOOKUP(K2075,SSP!$B$2:$D$113,3,FALSE)</f>
        <v>0.31000000000000155</v>
      </c>
      <c r="Z2075" s="3">
        <f>EXP(Ferez!$B$8+Ferez!$B$9*LN(X2075)+Ferez!$B$10*LN(O2075)+Ferez!$B$11*LN(Y2075))</f>
        <v>2.4111057021843081</v>
      </c>
      <c r="AA2075" s="3">
        <f>EXP(Ferez!$C$8+Ferez!$C$9*LN(Z2075))</f>
        <v>1.4402936174693417</v>
      </c>
      <c r="AB2075" s="3">
        <f>Ferez!$D$8+Ferez!$D$9*Z2075+Ferez!$D$10*AA2075</f>
        <v>0.55595799672748503</v>
      </c>
      <c r="AC2075" s="3">
        <f t="shared" si="297"/>
        <v>4.4073573163811348</v>
      </c>
      <c r="AD2075" s="3">
        <f>AC2075*Ferez!$D$19</f>
        <v>2.2036786581905674</v>
      </c>
      <c r="AE2075" s="3">
        <f>(AD2075/1000)*(10000/Ferez!$D$21)</f>
        <v>5.5091966454764184E-2</v>
      </c>
      <c r="AF2075" s="3">
        <f t="shared" si="298"/>
        <v>2.9670636989117929</v>
      </c>
      <c r="AG2075" s="3">
        <f>AF2075*Ferez!$D$19</f>
        <v>1.4835318494558964</v>
      </c>
      <c r="AH2075" s="3">
        <f>(AG2075/1000)*(10000/Ferez!$D$21)</f>
        <v>3.7088296236397408E-2</v>
      </c>
      <c r="AI2075" s="3">
        <f>AE2075*Ferez!$D$20</f>
        <v>0.202003877000802</v>
      </c>
    </row>
    <row r="2076" spans="1:35" x14ac:dyDescent="0.25">
      <c r="A2076" s="4">
        <v>501</v>
      </c>
      <c r="B2076" s="19" t="s">
        <v>3521</v>
      </c>
      <c r="C2076" s="104">
        <v>7</v>
      </c>
      <c r="D2076" s="20" t="s">
        <v>770</v>
      </c>
      <c r="E2076" s="100">
        <v>42719</v>
      </c>
      <c r="F2076" s="100">
        <v>44127</v>
      </c>
      <c r="G2076" s="105">
        <v>3.9</v>
      </c>
      <c r="H2076" s="20" t="s">
        <v>898</v>
      </c>
      <c r="I2076" s="20" t="s">
        <v>900</v>
      </c>
      <c r="J2076" s="13">
        <v>3072</v>
      </c>
      <c r="K2076" t="s">
        <v>79</v>
      </c>
      <c r="L2076" t="s">
        <v>78</v>
      </c>
      <c r="M2076" s="20" t="str">
        <f t="shared" si="292"/>
        <v>S</v>
      </c>
      <c r="N2076" s="3">
        <v>5.0999999999999996</v>
      </c>
      <c r="O2076" s="23">
        <f t="shared" si="293"/>
        <v>4.3499999999999996</v>
      </c>
      <c r="P2076" s="3">
        <v>13.4</v>
      </c>
      <c r="Q2076" s="3">
        <f>VLOOKUP(J2076,Aux_H_adj!$X$2:$Y$922,2,FALSE)</f>
        <v>13.4</v>
      </c>
      <c r="R2076" s="3">
        <f>VLOOKUP(J2076,Aux_H_adj!$X$2:$Z$922,3,FALSE)</f>
        <v>32.799999999999997</v>
      </c>
      <c r="S2076" s="3">
        <f t="shared" si="290"/>
        <v>4.2653524748627953</v>
      </c>
      <c r="T2076" s="3">
        <v>44.5</v>
      </c>
      <c r="U2076" s="23">
        <f t="shared" si="294"/>
        <v>16.34</v>
      </c>
      <c r="V2076" s="3">
        <f t="shared" si="291"/>
        <v>5.2011835402431394</v>
      </c>
      <c r="W2076" s="27">
        <f t="shared" si="295"/>
        <v>1.4E-3</v>
      </c>
      <c r="X2076" s="27">
        <f t="shared" si="296"/>
        <v>2.0999999999999999E-3</v>
      </c>
      <c r="Y2076" s="3">
        <f>VLOOKUP(K2076,SSP!$B$2:$D$113,3,FALSE)</f>
        <v>0.31000000000000155</v>
      </c>
      <c r="Z2076" s="3">
        <f>EXP(Ferez!$B$8+Ferez!$B$9*LN(X2076)+Ferez!$B$10*LN(O2076)+Ferez!$B$11*LN(Y2076))</f>
        <v>1.5350715855265535</v>
      </c>
      <c r="AA2076" s="3">
        <f>EXP(Ferez!$C$8+Ferez!$C$9*LN(Z2076))</f>
        <v>1.0302910016075415</v>
      </c>
      <c r="AB2076" s="3">
        <f>Ferez!$D$8+Ferez!$D$9*Z2076+Ferez!$D$10*AA2076</f>
        <v>0.48354746557701911</v>
      </c>
      <c r="AC2076" s="3">
        <f t="shared" si="297"/>
        <v>3.0489100527111139</v>
      </c>
      <c r="AD2076" s="3">
        <f>AC2076*Ferez!$D$19</f>
        <v>1.524455026355557</v>
      </c>
      <c r="AE2076" s="3">
        <f>(AD2076/1000)*(10000/Ferez!$D$21)</f>
        <v>3.8111375658888925E-2</v>
      </c>
      <c r="AF2076" s="3">
        <f t="shared" si="298"/>
        <v>2.0186190511035726</v>
      </c>
      <c r="AG2076" s="3">
        <f>AF2076*Ferez!$D$19</f>
        <v>1.0093095255517863</v>
      </c>
      <c r="AH2076" s="3">
        <f>(AG2076/1000)*(10000/Ferez!$D$21)</f>
        <v>2.5232738138794657E-2</v>
      </c>
      <c r="AI2076" s="3">
        <f>AE2076*Ferez!$D$20</f>
        <v>0.1397417107492594</v>
      </c>
    </row>
    <row r="2077" spans="1:35" x14ac:dyDescent="0.25">
      <c r="A2077" s="4">
        <v>502</v>
      </c>
      <c r="B2077" s="19" t="s">
        <v>3521</v>
      </c>
      <c r="C2077" s="104">
        <v>7</v>
      </c>
      <c r="D2077" s="20" t="s">
        <v>770</v>
      </c>
      <c r="E2077" s="100">
        <v>42719</v>
      </c>
      <c r="F2077" s="100">
        <v>44127</v>
      </c>
      <c r="G2077" s="105">
        <v>3.9</v>
      </c>
      <c r="H2077" s="20" t="s">
        <v>898</v>
      </c>
      <c r="I2077" s="20" t="s">
        <v>901</v>
      </c>
      <c r="J2077" s="13">
        <v>3072</v>
      </c>
      <c r="K2077" t="s">
        <v>79</v>
      </c>
      <c r="L2077" t="s">
        <v>78</v>
      </c>
      <c r="M2077" s="20" t="str">
        <f t="shared" si="292"/>
        <v>S</v>
      </c>
      <c r="N2077" s="3">
        <v>5.0999999999999996</v>
      </c>
      <c r="O2077" s="23">
        <f t="shared" si="293"/>
        <v>5.0999999999999996</v>
      </c>
      <c r="P2077" s="3">
        <v>32.799999999999997</v>
      </c>
      <c r="Q2077" s="3">
        <f>VLOOKUP(J2077,Aux_H_adj!$X$2:$Y$922,2,FALSE)</f>
        <v>13.4</v>
      </c>
      <c r="R2077" s="3">
        <f>VLOOKUP(J2077,Aux_H_adj!$X$2:$Z$922,3,FALSE)</f>
        <v>32.799999999999997</v>
      </c>
      <c r="S2077" s="3">
        <f t="shared" si="290"/>
        <v>10.440564266828334</v>
      </c>
      <c r="T2077" s="3">
        <v>44.5</v>
      </c>
      <c r="U2077" s="23">
        <f t="shared" si="294"/>
        <v>39.99</v>
      </c>
      <c r="V2077" s="3">
        <f t="shared" si="291"/>
        <v>12.72921234848979</v>
      </c>
      <c r="W2077" s="27">
        <f t="shared" si="295"/>
        <v>8.6E-3</v>
      </c>
      <c r="X2077" s="27">
        <f t="shared" si="296"/>
        <v>1.2699999999999999E-2</v>
      </c>
      <c r="Y2077" s="3">
        <f>VLOOKUP(K2077,SSP!$B$2:$D$113,3,FALSE)</f>
        <v>0.31000000000000155</v>
      </c>
      <c r="Z2077" s="3">
        <f>EXP(Ferez!$B$8+Ferez!$B$9*LN(X2077)+Ferez!$B$10*LN(O2077)+Ferez!$B$11*LN(Y2077))</f>
        <v>9.7971160386364549</v>
      </c>
      <c r="AA2077" s="3">
        <f>EXP(Ferez!$C$8+Ferez!$C$9*LN(Z2077))</f>
        <v>4.0758971351207656</v>
      </c>
      <c r="AB2077" s="3">
        <f>Ferez!$D$8+Ferez!$D$9*Z2077+Ferez!$D$10*AA2077</f>
        <v>1.237269392922558</v>
      </c>
      <c r="AC2077" s="3">
        <f t="shared" si="297"/>
        <v>15.110282566679778</v>
      </c>
      <c r="AD2077" s="3">
        <f>AC2077*Ferez!$D$19</f>
        <v>7.5551412833398892</v>
      </c>
      <c r="AE2077" s="3">
        <f>(AD2077/1000)*(10000/Ferez!$D$21)</f>
        <v>0.18887853208349722</v>
      </c>
      <c r="AF2077" s="3">
        <f t="shared" si="298"/>
        <v>11.034385431559013</v>
      </c>
      <c r="AG2077" s="3">
        <f>AF2077*Ferez!$D$19</f>
        <v>5.5171927157795064</v>
      </c>
      <c r="AH2077" s="3">
        <f>(AG2077/1000)*(10000/Ferez!$D$21)</f>
        <v>0.13792981789448766</v>
      </c>
      <c r="AI2077" s="3">
        <f>AE2077*Ferez!$D$20</f>
        <v>0.69255461763948978</v>
      </c>
    </row>
    <row r="2078" spans="1:35" x14ac:dyDescent="0.25">
      <c r="A2078" s="4">
        <v>503</v>
      </c>
      <c r="B2078" s="19" t="s">
        <v>3521</v>
      </c>
      <c r="C2078" s="104">
        <v>7</v>
      </c>
      <c r="D2078" s="20" t="s">
        <v>770</v>
      </c>
      <c r="E2078" s="100">
        <v>42719</v>
      </c>
      <c r="F2078" s="100">
        <v>44127</v>
      </c>
      <c r="G2078" s="105">
        <v>3.9</v>
      </c>
      <c r="H2078" s="20" t="s">
        <v>902</v>
      </c>
      <c r="I2078" s="20" t="s">
        <v>903</v>
      </c>
      <c r="J2078" s="13">
        <v>3073</v>
      </c>
      <c r="K2078" t="s">
        <v>173</v>
      </c>
      <c r="L2078" t="s">
        <v>172</v>
      </c>
      <c r="M2078" s="20" t="str">
        <f t="shared" si="292"/>
        <v>S</v>
      </c>
      <c r="N2078" s="3">
        <v>3</v>
      </c>
      <c r="O2078" s="23">
        <f t="shared" si="293"/>
        <v>3</v>
      </c>
      <c r="P2078" s="3">
        <v>10</v>
      </c>
      <c r="Q2078" s="3">
        <f>VLOOKUP(J2078,Aux_H_adj!$X$2:$Y$922,2,FALSE)</f>
        <v>7.1</v>
      </c>
      <c r="R2078" s="3">
        <f>VLOOKUP(J2078,Aux_H_adj!$X$2:$Z$922,3,FALSE)</f>
        <v>11.8</v>
      </c>
      <c r="S2078" s="3">
        <f t="shared" si="290"/>
        <v>3.183098861837907</v>
      </c>
      <c r="T2078" s="3">
        <v>59.4</v>
      </c>
      <c r="U2078" s="23">
        <f t="shared" si="294"/>
        <v>12.19</v>
      </c>
      <c r="V2078" s="3">
        <f t="shared" si="291"/>
        <v>3.8801975125804082</v>
      </c>
      <c r="W2078" s="27">
        <f t="shared" si="295"/>
        <v>8.0000000000000004E-4</v>
      </c>
      <c r="X2078" s="27">
        <f t="shared" si="296"/>
        <v>1.1999999999999999E-3</v>
      </c>
      <c r="Y2078" s="3">
        <f>VLOOKUP(K2078,SSP!$B$2:$D$113,3,FALSE)</f>
        <v>0.47999999999999932</v>
      </c>
      <c r="Z2078" s="3">
        <f>EXP(Ferez!$B$8+Ferez!$B$9*LN(X2078)+Ferez!$B$10*LN(O2078)+Ferez!$B$11*LN(Y2078))</f>
        <v>0.98950623309981056</v>
      </c>
      <c r="AA2078" s="3">
        <f>EXP(Ferez!$C$8+Ferez!$C$9*LN(Z2078))</f>
        <v>0.74380438593913256</v>
      </c>
      <c r="AB2078" s="3">
        <f>Ferez!$D$8+Ferez!$D$9*Z2078+Ferez!$D$10*AA2078</f>
        <v>0.44113834757793569</v>
      </c>
      <c r="AC2078" s="3">
        <f t="shared" si="297"/>
        <v>2.1744489666168789</v>
      </c>
      <c r="AD2078" s="3">
        <f>AC2078*Ferez!$D$19</f>
        <v>1.0872244833084395</v>
      </c>
      <c r="AE2078" s="3">
        <f>(AD2078/1000)*(10000/Ferez!$D$21)</f>
        <v>2.7180612082710984E-2</v>
      </c>
      <c r="AF2078" s="3">
        <f t="shared" si="298"/>
        <v>1.4306445806777464</v>
      </c>
      <c r="AG2078" s="3">
        <f>AF2078*Ferez!$D$19</f>
        <v>0.71532229033887318</v>
      </c>
      <c r="AH2078" s="3">
        <f>(AG2078/1000)*(10000/Ferez!$D$21)</f>
        <v>1.7883057258471828E-2</v>
      </c>
      <c r="AI2078" s="3">
        <f>AE2078*Ferez!$D$20</f>
        <v>9.9662244303273598E-2</v>
      </c>
    </row>
    <row r="2079" spans="1:35" x14ac:dyDescent="0.25">
      <c r="A2079" s="4">
        <v>504</v>
      </c>
      <c r="B2079" s="19" t="s">
        <v>3521</v>
      </c>
      <c r="C2079" s="104">
        <v>7</v>
      </c>
      <c r="D2079" s="20" t="s">
        <v>770</v>
      </c>
      <c r="E2079" s="100">
        <v>42719</v>
      </c>
      <c r="F2079" s="100">
        <v>44127</v>
      </c>
      <c r="G2079" s="105">
        <v>3.9</v>
      </c>
      <c r="H2079" s="20" t="s">
        <v>902</v>
      </c>
      <c r="I2079" s="20" t="s">
        <v>904</v>
      </c>
      <c r="J2079" s="13">
        <v>3073</v>
      </c>
      <c r="K2079" t="s">
        <v>173</v>
      </c>
      <c r="L2079" t="s">
        <v>172</v>
      </c>
      <c r="M2079" s="20" t="str">
        <f t="shared" si="292"/>
        <v>S</v>
      </c>
      <c r="N2079" s="3">
        <v>3</v>
      </c>
      <c r="O2079" s="23">
        <f t="shared" si="293"/>
        <v>3</v>
      </c>
      <c r="P2079" s="3">
        <v>11.8</v>
      </c>
      <c r="Q2079" s="3">
        <f>VLOOKUP(J2079,Aux_H_adj!$X$2:$Y$922,2,FALSE)</f>
        <v>7.1</v>
      </c>
      <c r="R2079" s="3">
        <f>VLOOKUP(J2079,Aux_H_adj!$X$2:$Z$922,3,FALSE)</f>
        <v>11.8</v>
      </c>
      <c r="S2079" s="3">
        <f t="shared" si="290"/>
        <v>3.7560566569687301</v>
      </c>
      <c r="T2079" s="3">
        <v>59.4</v>
      </c>
      <c r="U2079" s="23">
        <f t="shared" si="294"/>
        <v>14.39</v>
      </c>
      <c r="V2079" s="3">
        <f t="shared" si="291"/>
        <v>4.5804792621847481</v>
      </c>
      <c r="W2079" s="27">
        <f t="shared" si="295"/>
        <v>1.1000000000000001E-3</v>
      </c>
      <c r="X2079" s="27">
        <f t="shared" si="296"/>
        <v>1.6000000000000001E-3</v>
      </c>
      <c r="Y2079" s="3">
        <f>VLOOKUP(K2079,SSP!$B$2:$D$113,3,FALSE)</f>
        <v>0.47999999999999932</v>
      </c>
      <c r="Z2079" s="3">
        <f>EXP(Ferez!$B$8+Ferez!$B$9*LN(X2079)+Ferez!$B$10*LN(O2079)+Ferez!$B$11*LN(Y2079))</f>
        <v>1.2986082094282023</v>
      </c>
      <c r="AA2079" s="3">
        <f>EXP(Ferez!$C$8+Ferez!$C$9*LN(Z2079))</f>
        <v>0.91002940087775996</v>
      </c>
      <c r="AB2079" s="3">
        <f>Ferez!$D$8+Ferez!$D$9*Z2079+Ferez!$D$10*AA2079</f>
        <v>0.46482906089808262</v>
      </c>
      <c r="AC2079" s="3">
        <f t="shared" si="297"/>
        <v>2.6734666712040447</v>
      </c>
      <c r="AD2079" s="3">
        <f>AC2079*Ferez!$D$19</f>
        <v>1.3367333356020223</v>
      </c>
      <c r="AE2079" s="3">
        <f>(AD2079/1000)*(10000/Ferez!$D$21)</f>
        <v>3.3418333390050563E-2</v>
      </c>
      <c r="AF2079" s="3">
        <f t="shared" si="298"/>
        <v>1.7634372703262851</v>
      </c>
      <c r="AG2079" s="3">
        <f>AF2079*Ferez!$D$19</f>
        <v>0.88171863516314253</v>
      </c>
      <c r="AH2079" s="3">
        <f>(AG2079/1000)*(10000/Ferez!$D$21)</f>
        <v>2.2042965879078565E-2</v>
      </c>
      <c r="AI2079" s="3">
        <f>AE2079*Ferez!$D$20</f>
        <v>0.12253388909685206</v>
      </c>
    </row>
    <row r="2080" spans="1:35" x14ac:dyDescent="0.25">
      <c r="A2080" s="4">
        <v>505</v>
      </c>
      <c r="B2080" s="19" t="s">
        <v>3521</v>
      </c>
      <c r="C2080" s="104">
        <v>7</v>
      </c>
      <c r="D2080" s="20" t="s">
        <v>770</v>
      </c>
      <c r="E2080" s="100">
        <v>42719</v>
      </c>
      <c r="F2080" s="100">
        <v>44127</v>
      </c>
      <c r="G2080" s="105">
        <v>3.9</v>
      </c>
      <c r="H2080" s="20" t="s">
        <v>902</v>
      </c>
      <c r="I2080" s="20" t="s">
        <v>905</v>
      </c>
      <c r="J2080" s="13">
        <v>3073</v>
      </c>
      <c r="K2080" t="s">
        <v>173</v>
      </c>
      <c r="L2080" t="s">
        <v>172</v>
      </c>
      <c r="M2080" s="20" t="str">
        <f t="shared" si="292"/>
        <v>S</v>
      </c>
      <c r="N2080" s="3">
        <v>3</v>
      </c>
      <c r="O2080" s="23">
        <f t="shared" si="293"/>
        <v>2.93</v>
      </c>
      <c r="P2080" s="3">
        <v>8.5</v>
      </c>
      <c r="Q2080" s="3">
        <f>VLOOKUP(J2080,Aux_H_adj!$X$2:$Y$922,2,FALSE)</f>
        <v>7.1</v>
      </c>
      <c r="R2080" s="3">
        <f>VLOOKUP(J2080,Aux_H_adj!$X$2:$Z$922,3,FALSE)</f>
        <v>11.8</v>
      </c>
      <c r="S2080" s="3">
        <f t="shared" si="290"/>
        <v>2.7056340325622208</v>
      </c>
      <c r="T2080" s="3">
        <v>59.4</v>
      </c>
      <c r="U2080" s="23">
        <f t="shared" si="294"/>
        <v>10.36</v>
      </c>
      <c r="V2080" s="3">
        <f t="shared" si="291"/>
        <v>3.2976904208640714</v>
      </c>
      <c r="W2080" s="27">
        <f t="shared" si="295"/>
        <v>5.9999999999999995E-4</v>
      </c>
      <c r="X2080" s="27">
        <f t="shared" si="296"/>
        <v>8.9999999999999998E-4</v>
      </c>
      <c r="Y2080" s="3">
        <f>VLOOKUP(K2080,SSP!$B$2:$D$113,3,FALSE)</f>
        <v>0.47999999999999932</v>
      </c>
      <c r="Z2080" s="3">
        <f>EXP(Ferez!$B$8+Ferez!$B$9*LN(X2080)+Ferez!$B$10*LN(O2080)+Ferez!$B$11*LN(Y2080))</f>
        <v>0.73705579081284345</v>
      </c>
      <c r="AA2080" s="3">
        <f>EXP(Ferez!$C$8+Ferez!$C$9*LN(Z2080))</f>
        <v>0.59778813263349695</v>
      </c>
      <c r="AB2080" s="3">
        <f>Ferez!$D$8+Ferez!$D$9*Z2080+Ferez!$D$10*AA2080</f>
        <v>0.42267394003222775</v>
      </c>
      <c r="AC2080" s="3">
        <f t="shared" si="297"/>
        <v>1.7575178634785682</v>
      </c>
      <c r="AD2080" s="3">
        <f>AC2080*Ferez!$D$19</f>
        <v>0.8787589317392841</v>
      </c>
      <c r="AE2080" s="3">
        <f>(AD2080/1000)*(10000/Ferez!$D$21)</f>
        <v>2.1968973293482102E-2</v>
      </c>
      <c r="AF2080" s="3">
        <f t="shared" si="298"/>
        <v>1.1597297308450711</v>
      </c>
      <c r="AG2080" s="3">
        <f>AF2080*Ferez!$D$19</f>
        <v>0.57986486542253557</v>
      </c>
      <c r="AH2080" s="3">
        <f>(AG2080/1000)*(10000/Ferez!$D$21)</f>
        <v>1.4496621635563388E-2</v>
      </c>
      <c r="AI2080" s="3">
        <f>AE2080*Ferez!$D$20</f>
        <v>8.0552902076101038E-2</v>
      </c>
    </row>
    <row r="2081" spans="1:35" x14ac:dyDescent="0.25">
      <c r="A2081" s="4">
        <v>506</v>
      </c>
      <c r="B2081" s="19" t="s">
        <v>3521</v>
      </c>
      <c r="C2081" s="104">
        <v>7</v>
      </c>
      <c r="D2081" s="20" t="s">
        <v>770</v>
      </c>
      <c r="E2081" s="100">
        <v>42719</v>
      </c>
      <c r="F2081" s="100">
        <v>44127</v>
      </c>
      <c r="G2081" s="105">
        <v>3.9</v>
      </c>
      <c r="H2081" s="20" t="s">
        <v>902</v>
      </c>
      <c r="I2081" s="20" t="s">
        <v>906</v>
      </c>
      <c r="J2081" s="13">
        <v>3073</v>
      </c>
      <c r="K2081" t="s">
        <v>173</v>
      </c>
      <c r="L2081" t="s">
        <v>172</v>
      </c>
      <c r="M2081" s="20" t="str">
        <f t="shared" si="292"/>
        <v>S</v>
      </c>
      <c r="N2081" s="3">
        <v>3</v>
      </c>
      <c r="O2081" s="23">
        <f t="shared" si="293"/>
        <v>3</v>
      </c>
      <c r="P2081" s="3">
        <v>9.6999999999999993</v>
      </c>
      <c r="Q2081" s="3">
        <f>VLOOKUP(J2081,Aux_H_adj!$X$2:$Y$922,2,FALSE)</f>
        <v>7.1</v>
      </c>
      <c r="R2081" s="3">
        <f>VLOOKUP(J2081,Aux_H_adj!$X$2:$Z$922,3,FALSE)</f>
        <v>11.8</v>
      </c>
      <c r="S2081" s="3">
        <f t="shared" si="290"/>
        <v>3.0876058959827692</v>
      </c>
      <c r="T2081" s="3">
        <v>59.4</v>
      </c>
      <c r="U2081" s="23">
        <f t="shared" si="294"/>
        <v>11.83</v>
      </c>
      <c r="V2081" s="3">
        <f t="shared" si="291"/>
        <v>3.7656059535542439</v>
      </c>
      <c r="W2081" s="27">
        <f t="shared" si="295"/>
        <v>6.9999999999999999E-4</v>
      </c>
      <c r="X2081" s="27">
        <f t="shared" si="296"/>
        <v>1.1000000000000001E-3</v>
      </c>
      <c r="Y2081" s="3">
        <f>VLOOKUP(K2081,SSP!$B$2:$D$113,3,FALSE)</f>
        <v>0.47999999999999932</v>
      </c>
      <c r="Z2081" s="3">
        <f>EXP(Ferez!$B$8+Ferez!$B$9*LN(X2081)+Ferez!$B$10*LN(O2081)+Ferez!$B$11*LN(Y2081))</f>
        <v>0.91140333104755755</v>
      </c>
      <c r="AA2081" s="3">
        <f>EXP(Ferez!$C$8+Ferez!$C$9*LN(Z2081))</f>
        <v>0.69978483629302768</v>
      </c>
      <c r="AB2081" s="3">
        <f>Ferez!$D$8+Ferez!$D$9*Z2081+Ferez!$D$10*AA2081</f>
        <v>0.4353262751669752</v>
      </c>
      <c r="AC2081" s="3">
        <f t="shared" si="297"/>
        <v>2.0465144425075605</v>
      </c>
      <c r="AD2081" s="3">
        <f>AC2081*Ferez!$D$19</f>
        <v>1.0232572212537803</v>
      </c>
      <c r="AE2081" s="3">
        <f>(AD2081/1000)*(10000/Ferez!$D$21)</f>
        <v>2.5581430531344509E-2</v>
      </c>
      <c r="AF2081" s="3">
        <f t="shared" si="298"/>
        <v>1.3467296062145326</v>
      </c>
      <c r="AG2081" s="3">
        <f>AF2081*Ferez!$D$19</f>
        <v>0.67336480310726632</v>
      </c>
      <c r="AH2081" s="3">
        <f>(AG2081/1000)*(10000/Ferez!$D$21)</f>
        <v>1.6834120077681657E-2</v>
      </c>
      <c r="AI2081" s="3">
        <f>AE2081*Ferez!$D$20</f>
        <v>9.3798578614929864E-2</v>
      </c>
    </row>
    <row r="2082" spans="1:35" x14ac:dyDescent="0.25">
      <c r="A2082" s="4">
        <v>507</v>
      </c>
      <c r="B2082" s="19" t="s">
        <v>3521</v>
      </c>
      <c r="C2082" s="104">
        <v>7</v>
      </c>
      <c r="D2082" s="20" t="s">
        <v>770</v>
      </c>
      <c r="E2082" s="100">
        <v>42719</v>
      </c>
      <c r="F2082" s="100">
        <v>44127</v>
      </c>
      <c r="G2082" s="105">
        <v>3.9</v>
      </c>
      <c r="H2082" s="20" t="s">
        <v>902</v>
      </c>
      <c r="I2082" s="20" t="s">
        <v>907</v>
      </c>
      <c r="J2082" s="13">
        <v>3073</v>
      </c>
      <c r="K2082" t="s">
        <v>173</v>
      </c>
      <c r="L2082" t="s">
        <v>172</v>
      </c>
      <c r="M2082" s="20" t="str">
        <f t="shared" si="292"/>
        <v>S</v>
      </c>
      <c r="N2082" s="3">
        <v>3</v>
      </c>
      <c r="O2082" s="23">
        <f t="shared" si="293"/>
        <v>2.75</v>
      </c>
      <c r="P2082" s="3">
        <v>8</v>
      </c>
      <c r="Q2082" s="3">
        <f>VLOOKUP(J2082,Aux_H_adj!$X$2:$Y$922,2,FALSE)</f>
        <v>7.1</v>
      </c>
      <c r="R2082" s="3">
        <f>VLOOKUP(J2082,Aux_H_adj!$X$2:$Z$922,3,FALSE)</f>
        <v>11.8</v>
      </c>
      <c r="S2082" s="3">
        <f t="shared" si="290"/>
        <v>2.5464790894703255</v>
      </c>
      <c r="T2082" s="3">
        <v>59.4</v>
      </c>
      <c r="U2082" s="23">
        <f t="shared" si="294"/>
        <v>9.75</v>
      </c>
      <c r="V2082" s="3">
        <f t="shared" si="291"/>
        <v>3.1035213902919589</v>
      </c>
      <c r="W2082" s="27">
        <f t="shared" si="295"/>
        <v>5.0000000000000001E-4</v>
      </c>
      <c r="X2082" s="27">
        <f t="shared" si="296"/>
        <v>8.0000000000000004E-4</v>
      </c>
      <c r="Y2082" s="3">
        <f>VLOOKUP(K2082,SSP!$B$2:$D$113,3,FALSE)</f>
        <v>0.47999999999999932</v>
      </c>
      <c r="Z2082" s="3">
        <f>EXP(Ferez!$B$8+Ferez!$B$9*LN(X2082)+Ferez!$B$10*LN(O2082)+Ferez!$B$11*LN(Y2082))</f>
        <v>0.6204264327499347</v>
      </c>
      <c r="AA2082" s="3">
        <f>EXP(Ferez!$C$8+Ferez!$C$9*LN(Z2082))</f>
        <v>0.52606627527103378</v>
      </c>
      <c r="AB2082" s="3">
        <f>Ferez!$D$8+Ferez!$D$9*Z2082+Ferez!$D$10*AA2082</f>
        <v>0.41451122123870099</v>
      </c>
      <c r="AC2082" s="3">
        <f t="shared" si="297"/>
        <v>1.5610039292596694</v>
      </c>
      <c r="AD2082" s="3">
        <f>AC2082*Ferez!$D$19</f>
        <v>0.78050196462983468</v>
      </c>
      <c r="AE2082" s="3">
        <f>(AD2082/1000)*(10000/Ferez!$D$21)</f>
        <v>1.9512549115745865E-2</v>
      </c>
      <c r="AF2082" s="3">
        <f t="shared" si="298"/>
        <v>1.0349376539886357</v>
      </c>
      <c r="AG2082" s="3">
        <f>AF2082*Ferez!$D$19</f>
        <v>0.51746882699431784</v>
      </c>
      <c r="AH2082" s="3">
        <f>(AG2082/1000)*(10000/Ferez!$D$21)</f>
        <v>1.2936720674857946E-2</v>
      </c>
      <c r="AI2082" s="3">
        <f>AE2082*Ferez!$D$20</f>
        <v>7.1546013424401506E-2</v>
      </c>
    </row>
    <row r="2083" spans="1:35" x14ac:dyDescent="0.25">
      <c r="A2083" s="4">
        <v>508</v>
      </c>
      <c r="B2083" s="19" t="s">
        <v>3521</v>
      </c>
      <c r="C2083" s="104">
        <v>7</v>
      </c>
      <c r="D2083" s="20" t="s">
        <v>770</v>
      </c>
      <c r="E2083" s="100">
        <v>42719</v>
      </c>
      <c r="F2083" s="100">
        <v>44127</v>
      </c>
      <c r="G2083" s="105">
        <v>3.9</v>
      </c>
      <c r="H2083" s="20" t="s">
        <v>902</v>
      </c>
      <c r="I2083" s="20" t="s">
        <v>908</v>
      </c>
      <c r="J2083" s="13">
        <v>3073</v>
      </c>
      <c r="K2083" t="s">
        <v>173</v>
      </c>
      <c r="L2083" t="s">
        <v>172</v>
      </c>
      <c r="M2083" s="20" t="str">
        <f t="shared" si="292"/>
        <v>S</v>
      </c>
      <c r="N2083" s="3">
        <v>3</v>
      </c>
      <c r="O2083" s="23">
        <f t="shared" si="293"/>
        <v>3</v>
      </c>
      <c r="P2083" s="3">
        <v>11.4</v>
      </c>
      <c r="Q2083" s="3">
        <f>VLOOKUP(J2083,Aux_H_adj!$X$2:$Y$922,2,FALSE)</f>
        <v>7.1</v>
      </c>
      <c r="R2083" s="3">
        <f>VLOOKUP(J2083,Aux_H_adj!$X$2:$Z$922,3,FALSE)</f>
        <v>11.8</v>
      </c>
      <c r="S2083" s="3">
        <f t="shared" si="290"/>
        <v>3.6287327024952138</v>
      </c>
      <c r="T2083" s="3">
        <v>59.4</v>
      </c>
      <c r="U2083" s="23">
        <f t="shared" si="294"/>
        <v>13.9</v>
      </c>
      <c r="V2083" s="3">
        <f t="shared" si="291"/>
        <v>4.4245074179546906</v>
      </c>
      <c r="W2083" s="27">
        <f t="shared" si="295"/>
        <v>1E-3</v>
      </c>
      <c r="X2083" s="27">
        <f t="shared" si="296"/>
        <v>1.5E-3</v>
      </c>
      <c r="Y2083" s="3">
        <f>VLOOKUP(K2083,SSP!$B$2:$D$113,3,FALSE)</f>
        <v>0.47999999999999932</v>
      </c>
      <c r="Z2083" s="3">
        <f>EXP(Ferez!$B$8+Ferez!$B$9*LN(X2083)+Ferez!$B$10*LN(O2083)+Ferez!$B$11*LN(Y2083))</f>
        <v>1.2217790724897319</v>
      </c>
      <c r="AA2083" s="3">
        <f>EXP(Ferez!$C$8+Ferez!$C$9*LN(Z2083))</f>
        <v>0.8697691614847779</v>
      </c>
      <c r="AB2083" s="3">
        <f>Ferez!$D$8+Ferez!$D$9*Z2083+Ferez!$D$10*AA2083</f>
        <v>0.45884954660374438</v>
      </c>
      <c r="AC2083" s="3">
        <f t="shared" si="297"/>
        <v>2.5503977805782543</v>
      </c>
      <c r="AD2083" s="3">
        <f>AC2083*Ferez!$D$19</f>
        <v>1.2751988902891271</v>
      </c>
      <c r="AE2083" s="3">
        <f>(AD2083/1000)*(10000/Ferez!$D$21)</f>
        <v>3.1879972257228176E-2</v>
      </c>
      <c r="AF2083" s="3">
        <f t="shared" si="298"/>
        <v>1.6806286190934763</v>
      </c>
      <c r="AG2083" s="3">
        <f>AF2083*Ferez!$D$19</f>
        <v>0.84031430954673814</v>
      </c>
      <c r="AH2083" s="3">
        <f>(AG2083/1000)*(10000/Ferez!$D$21)</f>
        <v>2.1007857738668454E-2</v>
      </c>
      <c r="AI2083" s="3">
        <f>AE2083*Ferez!$D$20</f>
        <v>0.11689323160983664</v>
      </c>
    </row>
    <row r="2084" spans="1:35" x14ac:dyDescent="0.25">
      <c r="A2084" s="4">
        <v>509</v>
      </c>
      <c r="B2084" s="19" t="s">
        <v>3521</v>
      </c>
      <c r="C2084" s="104">
        <v>7</v>
      </c>
      <c r="D2084" s="20" t="s">
        <v>770</v>
      </c>
      <c r="E2084" s="100">
        <v>42719</v>
      </c>
      <c r="F2084" s="100">
        <v>44127</v>
      </c>
      <c r="G2084" s="105">
        <v>3.9</v>
      </c>
      <c r="H2084" s="20" t="s">
        <v>902</v>
      </c>
      <c r="I2084" s="20" t="s">
        <v>909</v>
      </c>
      <c r="J2084" s="13">
        <v>3073</v>
      </c>
      <c r="K2084" t="s">
        <v>173</v>
      </c>
      <c r="L2084" t="s">
        <v>172</v>
      </c>
      <c r="M2084" s="20" t="str">
        <f t="shared" si="292"/>
        <v>S</v>
      </c>
      <c r="N2084" s="3">
        <v>3</v>
      </c>
      <c r="O2084" s="23">
        <f t="shared" si="293"/>
        <v>2.37</v>
      </c>
      <c r="P2084" s="3">
        <v>7.1</v>
      </c>
      <c r="Q2084" s="3">
        <f>VLOOKUP(J2084,Aux_H_adj!$X$2:$Y$922,2,FALSE)</f>
        <v>7.1</v>
      </c>
      <c r="R2084" s="3">
        <f>VLOOKUP(J2084,Aux_H_adj!$X$2:$Z$922,3,FALSE)</f>
        <v>11.8</v>
      </c>
      <c r="S2084" s="3">
        <f t="shared" si="290"/>
        <v>2.2600001919049135</v>
      </c>
      <c r="T2084" s="3">
        <v>59.4</v>
      </c>
      <c r="U2084" s="23">
        <f t="shared" si="294"/>
        <v>8.66</v>
      </c>
      <c r="V2084" s="3">
        <f t="shared" si="291"/>
        <v>2.7565636143516272</v>
      </c>
      <c r="W2084" s="27">
        <f t="shared" si="295"/>
        <v>4.0000000000000002E-4</v>
      </c>
      <c r="X2084" s="27">
        <f t="shared" si="296"/>
        <v>5.9999999999999995E-4</v>
      </c>
      <c r="Y2084" s="3">
        <f>VLOOKUP(K2084,SSP!$B$2:$D$113,3,FALSE)</f>
        <v>0.47999999999999932</v>
      </c>
      <c r="Z2084" s="3">
        <f>EXP(Ferez!$B$8+Ferez!$B$9*LN(X2084)+Ferez!$B$10*LN(O2084)+Ferez!$B$11*LN(Y2084))</f>
        <v>0.40976491428303213</v>
      </c>
      <c r="AA2084" s="3">
        <f>EXP(Ferez!$C$8+Ferez!$C$9*LN(Z2084))</f>
        <v>0.38669670192024364</v>
      </c>
      <c r="AB2084" s="3">
        <f>Ferez!$D$8+Ferez!$D$9*Z2084+Ferez!$D$10*AA2084</f>
        <v>0.4006141924663924</v>
      </c>
      <c r="AC2084" s="3">
        <f t="shared" si="297"/>
        <v>1.1970758086696682</v>
      </c>
      <c r="AD2084" s="3">
        <f>AC2084*Ferez!$D$19</f>
        <v>0.59853790433483411</v>
      </c>
      <c r="AE2084" s="3">
        <f>(AD2084/1000)*(10000/Ferez!$D$21)</f>
        <v>1.4963447608370853E-2</v>
      </c>
      <c r="AF2084" s="3">
        <f t="shared" si="298"/>
        <v>0.81037910674942459</v>
      </c>
      <c r="AG2084" s="3">
        <f>AF2084*Ferez!$D$19</f>
        <v>0.4051895533747123</v>
      </c>
      <c r="AH2084" s="3">
        <f>(AG2084/1000)*(10000/Ferez!$D$21)</f>
        <v>1.0129738834367807E-2</v>
      </c>
      <c r="AI2084" s="3">
        <f>AE2084*Ferez!$D$20</f>
        <v>5.4865974564026462E-2</v>
      </c>
    </row>
    <row r="2085" spans="1:35" x14ac:dyDescent="0.25">
      <c r="A2085" s="4">
        <v>510</v>
      </c>
      <c r="B2085" s="19" t="s">
        <v>3521</v>
      </c>
      <c r="C2085" s="104">
        <v>7</v>
      </c>
      <c r="D2085" s="20" t="s">
        <v>770</v>
      </c>
      <c r="E2085" s="100">
        <v>42719</v>
      </c>
      <c r="F2085" s="100">
        <v>44127</v>
      </c>
      <c r="G2085" s="105">
        <v>3.9</v>
      </c>
      <c r="H2085" s="20" t="s">
        <v>902</v>
      </c>
      <c r="I2085" s="20" t="s">
        <v>910</v>
      </c>
      <c r="J2085" s="13">
        <v>3073</v>
      </c>
      <c r="K2085" t="s">
        <v>173</v>
      </c>
      <c r="L2085" t="s">
        <v>172</v>
      </c>
      <c r="M2085" s="20" t="str">
        <f t="shared" si="292"/>
        <v>S</v>
      </c>
      <c r="N2085" s="3">
        <v>3</v>
      </c>
      <c r="O2085" s="23">
        <f t="shared" si="293"/>
        <v>2.75</v>
      </c>
      <c r="P2085" s="3">
        <v>8</v>
      </c>
      <c r="Q2085" s="3">
        <f>VLOOKUP(J2085,Aux_H_adj!$X$2:$Y$922,2,FALSE)</f>
        <v>7.1</v>
      </c>
      <c r="R2085" s="3">
        <f>VLOOKUP(J2085,Aux_H_adj!$X$2:$Z$922,3,FALSE)</f>
        <v>11.8</v>
      </c>
      <c r="S2085" s="3">
        <f t="shared" si="290"/>
        <v>2.5464790894703255</v>
      </c>
      <c r="T2085" s="3">
        <v>59.4</v>
      </c>
      <c r="U2085" s="23">
        <f t="shared" si="294"/>
        <v>9.75</v>
      </c>
      <c r="V2085" s="3">
        <f t="shared" si="291"/>
        <v>3.1035213902919589</v>
      </c>
      <c r="W2085" s="27">
        <f t="shared" si="295"/>
        <v>5.0000000000000001E-4</v>
      </c>
      <c r="X2085" s="27">
        <f t="shared" si="296"/>
        <v>8.0000000000000004E-4</v>
      </c>
      <c r="Y2085" s="3">
        <f>VLOOKUP(K2085,SSP!$B$2:$D$113,3,FALSE)</f>
        <v>0.47999999999999932</v>
      </c>
      <c r="Z2085" s="3">
        <f>EXP(Ferez!$B$8+Ferez!$B$9*LN(X2085)+Ferez!$B$10*LN(O2085)+Ferez!$B$11*LN(Y2085))</f>
        <v>0.6204264327499347</v>
      </c>
      <c r="AA2085" s="3">
        <f>EXP(Ferez!$C$8+Ferez!$C$9*LN(Z2085))</f>
        <v>0.52606627527103378</v>
      </c>
      <c r="AB2085" s="3">
        <f>Ferez!$D$8+Ferez!$D$9*Z2085+Ferez!$D$10*AA2085</f>
        <v>0.41451122123870099</v>
      </c>
      <c r="AC2085" s="3">
        <f t="shared" si="297"/>
        <v>1.5610039292596694</v>
      </c>
      <c r="AD2085" s="3">
        <f>AC2085*Ferez!$D$19</f>
        <v>0.78050196462983468</v>
      </c>
      <c r="AE2085" s="3">
        <f>(AD2085/1000)*(10000/Ferez!$D$21)</f>
        <v>1.9512549115745865E-2</v>
      </c>
      <c r="AF2085" s="3">
        <f t="shared" si="298"/>
        <v>1.0349376539886357</v>
      </c>
      <c r="AG2085" s="3">
        <f>AF2085*Ferez!$D$19</f>
        <v>0.51746882699431784</v>
      </c>
      <c r="AH2085" s="3">
        <f>(AG2085/1000)*(10000/Ferez!$D$21)</f>
        <v>1.2936720674857946E-2</v>
      </c>
      <c r="AI2085" s="3">
        <f>AE2085*Ferez!$D$20</f>
        <v>7.1546013424401506E-2</v>
      </c>
    </row>
    <row r="2086" spans="1:35" x14ac:dyDescent="0.25">
      <c r="A2086" s="4">
        <v>511</v>
      </c>
      <c r="B2086" s="19" t="s">
        <v>3521</v>
      </c>
      <c r="C2086" s="104">
        <v>7</v>
      </c>
      <c r="D2086" s="20" t="s">
        <v>770</v>
      </c>
      <c r="E2086" s="100">
        <v>42719</v>
      </c>
      <c r="F2086" s="100">
        <v>44127</v>
      </c>
      <c r="G2086" s="105">
        <v>3.9</v>
      </c>
      <c r="H2086" s="20" t="s">
        <v>902</v>
      </c>
      <c r="I2086" s="20" t="s">
        <v>911</v>
      </c>
      <c r="J2086" s="13">
        <v>3073</v>
      </c>
      <c r="K2086" t="s">
        <v>173</v>
      </c>
      <c r="L2086" t="s">
        <v>172</v>
      </c>
      <c r="M2086" s="20" t="str">
        <f t="shared" si="292"/>
        <v>S</v>
      </c>
      <c r="N2086" s="3">
        <v>3</v>
      </c>
      <c r="O2086" s="23">
        <f t="shared" si="293"/>
        <v>3</v>
      </c>
      <c r="P2086" s="3">
        <v>11.3</v>
      </c>
      <c r="Q2086" s="3">
        <f>VLOOKUP(J2086,Aux_H_adj!$X$2:$Y$922,2,FALSE)</f>
        <v>7.1</v>
      </c>
      <c r="R2086" s="3">
        <f>VLOOKUP(J2086,Aux_H_adj!$X$2:$Z$922,3,FALSE)</f>
        <v>11.8</v>
      </c>
      <c r="S2086" s="3">
        <f t="shared" si="290"/>
        <v>3.5969017138768349</v>
      </c>
      <c r="T2086" s="3">
        <v>59.4</v>
      </c>
      <c r="U2086" s="23">
        <f t="shared" si="294"/>
        <v>13.78</v>
      </c>
      <c r="V2086" s="3">
        <f t="shared" si="291"/>
        <v>4.3863102316126357</v>
      </c>
      <c r="W2086" s="27">
        <f t="shared" si="295"/>
        <v>1E-3</v>
      </c>
      <c r="X2086" s="27">
        <f t="shared" si="296"/>
        <v>1.5E-3</v>
      </c>
      <c r="Y2086" s="3">
        <f>VLOOKUP(K2086,SSP!$B$2:$D$113,3,FALSE)</f>
        <v>0.47999999999999932</v>
      </c>
      <c r="Z2086" s="3">
        <f>EXP(Ferez!$B$8+Ferez!$B$9*LN(X2086)+Ferez!$B$10*LN(O2086)+Ferez!$B$11*LN(Y2086))</f>
        <v>1.2217790724897319</v>
      </c>
      <c r="AA2086" s="3">
        <f>EXP(Ferez!$C$8+Ferez!$C$9*LN(Z2086))</f>
        <v>0.8697691614847779</v>
      </c>
      <c r="AB2086" s="3">
        <f>Ferez!$D$8+Ferez!$D$9*Z2086+Ferez!$D$10*AA2086</f>
        <v>0.45884954660374438</v>
      </c>
      <c r="AC2086" s="3">
        <f t="shared" si="297"/>
        <v>2.5503977805782543</v>
      </c>
      <c r="AD2086" s="3">
        <f>AC2086*Ferez!$D$19</f>
        <v>1.2751988902891271</v>
      </c>
      <c r="AE2086" s="3">
        <f>(AD2086/1000)*(10000/Ferez!$D$21)</f>
        <v>3.1879972257228176E-2</v>
      </c>
      <c r="AF2086" s="3">
        <f t="shared" si="298"/>
        <v>1.6806286190934763</v>
      </c>
      <c r="AG2086" s="3">
        <f>AF2086*Ferez!$D$19</f>
        <v>0.84031430954673814</v>
      </c>
      <c r="AH2086" s="3">
        <f>(AG2086/1000)*(10000/Ferez!$D$21)</f>
        <v>2.1007857738668454E-2</v>
      </c>
      <c r="AI2086" s="3">
        <f>AE2086*Ferez!$D$20</f>
        <v>0.11689323160983664</v>
      </c>
    </row>
    <row r="2087" spans="1:35" x14ac:dyDescent="0.25">
      <c r="A2087" s="4">
        <v>512</v>
      </c>
      <c r="B2087" s="19" t="s">
        <v>3521</v>
      </c>
      <c r="C2087" s="104">
        <v>7</v>
      </c>
      <c r="D2087" s="20" t="s">
        <v>770</v>
      </c>
      <c r="E2087" s="100">
        <v>42719</v>
      </c>
      <c r="F2087" s="100">
        <v>44127</v>
      </c>
      <c r="G2087" s="105">
        <v>3.9</v>
      </c>
      <c r="H2087" s="20" t="s">
        <v>902</v>
      </c>
      <c r="I2087" s="20" t="s">
        <v>912</v>
      </c>
      <c r="J2087" s="13">
        <v>3073</v>
      </c>
      <c r="K2087" t="s">
        <v>173</v>
      </c>
      <c r="L2087" t="s">
        <v>172</v>
      </c>
      <c r="M2087" s="20" t="str">
        <f t="shared" si="292"/>
        <v>S</v>
      </c>
      <c r="N2087" s="3">
        <v>3</v>
      </c>
      <c r="O2087" s="23">
        <f t="shared" si="293"/>
        <v>2.97</v>
      </c>
      <c r="P2087" s="3">
        <v>8.6</v>
      </c>
      <c r="Q2087" s="3">
        <f>VLOOKUP(J2087,Aux_H_adj!$X$2:$Y$922,2,FALSE)</f>
        <v>7.1</v>
      </c>
      <c r="R2087" s="3">
        <f>VLOOKUP(J2087,Aux_H_adj!$X$2:$Z$922,3,FALSE)</f>
        <v>11.8</v>
      </c>
      <c r="S2087" s="3">
        <f t="shared" si="290"/>
        <v>2.7374650211805998</v>
      </c>
      <c r="T2087" s="3">
        <v>59.4</v>
      </c>
      <c r="U2087" s="23">
        <f t="shared" si="294"/>
        <v>10.48</v>
      </c>
      <c r="V2087" s="3">
        <f t="shared" si="291"/>
        <v>3.3358876072061263</v>
      </c>
      <c r="W2087" s="27">
        <f t="shared" si="295"/>
        <v>5.9999999999999995E-4</v>
      </c>
      <c r="X2087" s="27">
        <f t="shared" si="296"/>
        <v>8.9999999999999998E-4</v>
      </c>
      <c r="Y2087" s="3">
        <f>VLOOKUP(K2087,SSP!$B$2:$D$113,3,FALSE)</f>
        <v>0.47999999999999932</v>
      </c>
      <c r="Z2087" s="3">
        <f>EXP(Ferez!$B$8+Ferez!$B$9*LN(X2087)+Ferez!$B$10*LN(O2087)+Ferez!$B$11*LN(Y2087))</f>
        <v>0.74672775704790273</v>
      </c>
      <c r="AA2087" s="3">
        <f>EXP(Ferez!$C$8+Ferez!$C$9*LN(Z2087))</f>
        <v>0.60359866851492883</v>
      </c>
      <c r="AB2087" s="3">
        <f>Ferez!$D$8+Ferez!$D$9*Z2087+Ferez!$D$10*AA2087</f>
        <v>0.42336270419510535</v>
      </c>
      <c r="AC2087" s="3">
        <f t="shared" si="297"/>
        <v>1.7736891297579369</v>
      </c>
      <c r="AD2087" s="3">
        <f>AC2087*Ferez!$D$19</f>
        <v>0.88684456487896846</v>
      </c>
      <c r="AE2087" s="3">
        <f>(AD2087/1000)*(10000/Ferez!$D$21)</f>
        <v>2.2171114121974211E-2</v>
      </c>
      <c r="AF2087" s="3">
        <f t="shared" si="298"/>
        <v>1.1700904612430081</v>
      </c>
      <c r="AG2087" s="3">
        <f>AF2087*Ferez!$D$19</f>
        <v>0.58504523062150404</v>
      </c>
      <c r="AH2087" s="3">
        <f>(AG2087/1000)*(10000/Ferez!$D$21)</f>
        <v>1.4626130765537601E-2</v>
      </c>
      <c r="AI2087" s="3">
        <f>AE2087*Ferez!$D$20</f>
        <v>8.1294085113905443E-2</v>
      </c>
    </row>
    <row r="2088" spans="1:35" x14ac:dyDescent="0.25">
      <c r="A2088" s="4">
        <v>513</v>
      </c>
      <c r="B2088" s="19" t="s">
        <v>3521</v>
      </c>
      <c r="C2088" s="104">
        <v>7</v>
      </c>
      <c r="D2088" s="20" t="s">
        <v>770</v>
      </c>
      <c r="E2088" s="100">
        <v>42719</v>
      </c>
      <c r="F2088" s="100">
        <v>44127</v>
      </c>
      <c r="G2088" s="105">
        <v>3.9</v>
      </c>
      <c r="H2088" s="20" t="s">
        <v>902</v>
      </c>
      <c r="I2088" s="20" t="s">
        <v>913</v>
      </c>
      <c r="J2088" s="13">
        <v>3073</v>
      </c>
      <c r="K2088" t="s">
        <v>173</v>
      </c>
      <c r="L2088" t="s">
        <v>172</v>
      </c>
      <c r="M2088" s="20" t="str">
        <f t="shared" si="292"/>
        <v>S</v>
      </c>
      <c r="N2088" s="3">
        <v>3</v>
      </c>
      <c r="O2088" s="23">
        <f t="shared" si="293"/>
        <v>2.67</v>
      </c>
      <c r="P2088" s="3">
        <v>7.8</v>
      </c>
      <c r="Q2088" s="3">
        <f>VLOOKUP(J2088,Aux_H_adj!$X$2:$Y$922,2,FALSE)</f>
        <v>7.1</v>
      </c>
      <c r="R2088" s="3">
        <f>VLOOKUP(J2088,Aux_H_adj!$X$2:$Z$922,3,FALSE)</f>
        <v>11.8</v>
      </c>
      <c r="S2088" s="3">
        <f t="shared" si="290"/>
        <v>2.4828171122335672</v>
      </c>
      <c r="T2088" s="3">
        <v>59.4</v>
      </c>
      <c r="U2088" s="23">
        <f t="shared" si="294"/>
        <v>9.51</v>
      </c>
      <c r="V2088" s="3">
        <f t="shared" si="291"/>
        <v>3.0271270176078495</v>
      </c>
      <c r="W2088" s="27">
        <f t="shared" si="295"/>
        <v>5.0000000000000001E-4</v>
      </c>
      <c r="X2088" s="27">
        <f t="shared" si="296"/>
        <v>6.9999999999999999E-4</v>
      </c>
      <c r="Y2088" s="3">
        <f>VLOOKUP(K2088,SSP!$B$2:$D$113,3,FALSE)</f>
        <v>0.47999999999999932</v>
      </c>
      <c r="Z2088" s="3">
        <f>EXP(Ferez!$B$8+Ferez!$B$9*LN(X2088)+Ferez!$B$10*LN(O2088)+Ferez!$B$11*LN(Y2088))</f>
        <v>0.53157427953239045</v>
      </c>
      <c r="AA2088" s="3">
        <f>EXP(Ferez!$C$8+Ferez!$C$9*LN(Z2088))</f>
        <v>0.46906684395601866</v>
      </c>
      <c r="AB2088" s="3">
        <f>Ferez!$D$8+Ferez!$D$9*Z2088+Ferez!$D$10*AA2088</f>
        <v>0.40849600883939141</v>
      </c>
      <c r="AC2088" s="3">
        <f t="shared" si="297"/>
        <v>1.4091371323278006</v>
      </c>
      <c r="AD2088" s="3">
        <f>AC2088*Ferez!$D$19</f>
        <v>0.70456856616390029</v>
      </c>
      <c r="AE2088" s="3">
        <f>(AD2088/1000)*(10000/Ferez!$D$21)</f>
        <v>1.7614214154097509E-2</v>
      </c>
      <c r="AF2088" s="3">
        <f t="shared" si="298"/>
        <v>0.94007028837178186</v>
      </c>
      <c r="AG2088" s="3">
        <f>AF2088*Ferez!$D$19</f>
        <v>0.47003514418589093</v>
      </c>
      <c r="AH2088" s="3">
        <f>(AG2088/1000)*(10000/Ferez!$D$21)</f>
        <v>1.1750878604647273E-2</v>
      </c>
      <c r="AI2088" s="3">
        <f>AE2088*Ferez!$D$20</f>
        <v>6.4585451898357529E-2</v>
      </c>
    </row>
    <row r="2089" spans="1:35" x14ac:dyDescent="0.25">
      <c r="A2089" s="4">
        <v>514</v>
      </c>
      <c r="B2089" s="19" t="s">
        <v>3521</v>
      </c>
      <c r="C2089" s="104">
        <v>7</v>
      </c>
      <c r="D2089" s="20" t="s">
        <v>770</v>
      </c>
      <c r="E2089" s="100">
        <v>42719</v>
      </c>
      <c r="F2089" s="100">
        <v>44127</v>
      </c>
      <c r="G2089" s="105">
        <v>3.9</v>
      </c>
      <c r="H2089" s="20" t="s">
        <v>902</v>
      </c>
      <c r="I2089" s="20" t="s">
        <v>914</v>
      </c>
      <c r="J2089" s="13">
        <v>3073</v>
      </c>
      <c r="K2089" t="s">
        <v>173</v>
      </c>
      <c r="L2089" t="s">
        <v>172</v>
      </c>
      <c r="M2089" s="20" t="str">
        <f t="shared" si="292"/>
        <v>S</v>
      </c>
      <c r="N2089" s="3">
        <v>3</v>
      </c>
      <c r="O2089" s="23">
        <f t="shared" si="293"/>
        <v>3</v>
      </c>
      <c r="P2089" s="3">
        <v>11.6</v>
      </c>
      <c r="Q2089" s="3">
        <f>VLOOKUP(J2089,Aux_H_adj!$X$2:$Y$922,2,FALSE)</f>
        <v>7.1</v>
      </c>
      <c r="R2089" s="3">
        <f>VLOOKUP(J2089,Aux_H_adj!$X$2:$Z$922,3,FALSE)</f>
        <v>11.8</v>
      </c>
      <c r="S2089" s="3">
        <f t="shared" si="290"/>
        <v>3.6923946797319718</v>
      </c>
      <c r="T2089" s="3">
        <v>59.4</v>
      </c>
      <c r="U2089" s="23">
        <f t="shared" si="294"/>
        <v>14.14</v>
      </c>
      <c r="V2089" s="3">
        <f t="shared" si="291"/>
        <v>4.5009017906388005</v>
      </c>
      <c r="W2089" s="27">
        <f t="shared" si="295"/>
        <v>1.1000000000000001E-3</v>
      </c>
      <c r="X2089" s="27">
        <f t="shared" si="296"/>
        <v>1.6000000000000001E-3</v>
      </c>
      <c r="Y2089" s="3">
        <f>VLOOKUP(K2089,SSP!$B$2:$D$113,3,FALSE)</f>
        <v>0.47999999999999932</v>
      </c>
      <c r="Z2089" s="3">
        <f>EXP(Ferez!$B$8+Ferez!$B$9*LN(X2089)+Ferez!$B$10*LN(O2089)+Ferez!$B$11*LN(Y2089))</f>
        <v>1.2986082094282023</v>
      </c>
      <c r="AA2089" s="3">
        <f>EXP(Ferez!$C$8+Ferez!$C$9*LN(Z2089))</f>
        <v>0.91002940087775996</v>
      </c>
      <c r="AB2089" s="3">
        <f>Ferez!$D$8+Ferez!$D$9*Z2089+Ferez!$D$10*AA2089</f>
        <v>0.46482906089808262</v>
      </c>
      <c r="AC2089" s="3">
        <f t="shared" si="297"/>
        <v>2.6734666712040447</v>
      </c>
      <c r="AD2089" s="3">
        <f>AC2089*Ferez!$D$19</f>
        <v>1.3367333356020223</v>
      </c>
      <c r="AE2089" s="3">
        <f>(AD2089/1000)*(10000/Ferez!$D$21)</f>
        <v>3.3418333390050563E-2</v>
      </c>
      <c r="AF2089" s="3">
        <f t="shared" si="298"/>
        <v>1.7634372703262851</v>
      </c>
      <c r="AG2089" s="3">
        <f>AF2089*Ferez!$D$19</f>
        <v>0.88171863516314253</v>
      </c>
      <c r="AH2089" s="3">
        <f>(AG2089/1000)*(10000/Ferez!$D$21)</f>
        <v>2.2042965879078565E-2</v>
      </c>
      <c r="AI2089" s="3">
        <f>AE2089*Ferez!$D$20</f>
        <v>0.12253388909685206</v>
      </c>
    </row>
    <row r="2090" spans="1:35" x14ac:dyDescent="0.25">
      <c r="A2090" s="4">
        <v>515</v>
      </c>
      <c r="B2090" s="19" t="s">
        <v>3521</v>
      </c>
      <c r="C2090" s="104">
        <v>7</v>
      </c>
      <c r="D2090" s="20" t="s">
        <v>915</v>
      </c>
      <c r="E2090" s="100">
        <v>42719</v>
      </c>
      <c r="F2090" s="100">
        <v>44127</v>
      </c>
      <c r="G2090" s="105">
        <v>3.9</v>
      </c>
      <c r="H2090" s="20" t="s">
        <v>916</v>
      </c>
      <c r="I2090" s="20" t="s">
        <v>917</v>
      </c>
      <c r="J2090" s="13">
        <v>3022</v>
      </c>
      <c r="K2090" t="s">
        <v>110</v>
      </c>
      <c r="L2090" t="s">
        <v>109</v>
      </c>
      <c r="M2090" s="20" t="str">
        <f t="shared" si="292"/>
        <v>S</v>
      </c>
      <c r="N2090" s="3">
        <v>3.8</v>
      </c>
      <c r="O2090" s="23">
        <f t="shared" si="293"/>
        <v>2.93</v>
      </c>
      <c r="P2090" s="3">
        <v>8.5</v>
      </c>
      <c r="Q2090" s="3">
        <f>VLOOKUP(J2090,Aux_H_adj!$X$2:$Y$922,2,FALSE)</f>
        <v>5.8</v>
      </c>
      <c r="R2090" s="3">
        <f>VLOOKUP(J2090,Aux_H_adj!$X$2:$Z$922,3,FALSE)</f>
        <v>8.8000000000000007</v>
      </c>
      <c r="S2090" s="3">
        <f t="shared" si="290"/>
        <v>2.7056340325622208</v>
      </c>
      <c r="T2090" s="3">
        <v>22</v>
      </c>
      <c r="U2090" s="23">
        <f t="shared" si="294"/>
        <v>10.36</v>
      </c>
      <c r="V2090" s="3">
        <f t="shared" si="291"/>
        <v>3.2976904208640714</v>
      </c>
      <c r="W2090" s="27">
        <f t="shared" si="295"/>
        <v>5.9999999999999995E-4</v>
      </c>
      <c r="X2090" s="27">
        <f t="shared" si="296"/>
        <v>8.9999999999999998E-4</v>
      </c>
      <c r="Y2090" s="3">
        <f>VLOOKUP(K2090,SSP!$B$2:$D$113,3,FALSE)</f>
        <v>0.34</v>
      </c>
      <c r="Z2090" s="3">
        <f>EXP(Ferez!$B$8+Ferez!$B$9*LN(X2090)+Ferez!$B$10*LN(O2090)+Ferez!$B$11*LN(Y2090))</f>
        <v>0.51809788713705962</v>
      </c>
      <c r="AA2090" s="3">
        <f>EXP(Ferez!$C$8+Ferez!$C$9*LN(Z2090))</f>
        <v>0.46021437932468162</v>
      </c>
      <c r="AB2090" s="3">
        <f>Ferez!$D$8+Ferez!$D$9*Z2090+Ferez!$D$10*AA2090</f>
        <v>0.40760153731135562</v>
      </c>
      <c r="AC2090" s="3">
        <f t="shared" si="297"/>
        <v>1.3859138037730969</v>
      </c>
      <c r="AD2090" s="3">
        <f>AC2090*Ferez!$D$19</f>
        <v>0.69295690188654846</v>
      </c>
      <c r="AE2090" s="3">
        <f>(AD2090/1000)*(10000/Ferez!$D$21)</f>
        <v>1.7323922547163712E-2</v>
      </c>
      <c r="AF2090" s="3">
        <f t="shared" si="298"/>
        <v>0.92569942444841524</v>
      </c>
      <c r="AG2090" s="3">
        <f>AF2090*Ferez!$D$19</f>
        <v>0.46284971222420762</v>
      </c>
      <c r="AH2090" s="3">
        <f>(AG2090/1000)*(10000/Ferez!$D$21)</f>
        <v>1.1571242805605191E-2</v>
      </c>
      <c r="AI2090" s="3">
        <f>AE2090*Ferez!$D$20</f>
        <v>6.3521049339600275E-2</v>
      </c>
    </row>
    <row r="2091" spans="1:35" x14ac:dyDescent="0.25">
      <c r="A2091" s="4">
        <v>516</v>
      </c>
      <c r="B2091" s="19" t="s">
        <v>3521</v>
      </c>
      <c r="C2091" s="104">
        <v>7</v>
      </c>
      <c r="D2091" s="20" t="s">
        <v>915</v>
      </c>
      <c r="E2091" s="100">
        <v>42719</v>
      </c>
      <c r="F2091" s="100">
        <v>44127</v>
      </c>
      <c r="G2091" s="105">
        <v>3.9</v>
      </c>
      <c r="H2091" s="20" t="s">
        <v>916</v>
      </c>
      <c r="I2091" s="20" t="s">
        <v>918</v>
      </c>
      <c r="J2091" s="13">
        <v>3022</v>
      </c>
      <c r="K2091" t="s">
        <v>110</v>
      </c>
      <c r="L2091" t="s">
        <v>109</v>
      </c>
      <c r="M2091" s="20" t="str">
        <f t="shared" si="292"/>
        <v>S</v>
      </c>
      <c r="N2091" s="3">
        <v>3.8</v>
      </c>
      <c r="O2091" s="23">
        <f t="shared" si="293"/>
        <v>2.46</v>
      </c>
      <c r="P2091" s="3">
        <v>7.3</v>
      </c>
      <c r="Q2091" s="3">
        <f>VLOOKUP(J2091,Aux_H_adj!$X$2:$Y$922,2,FALSE)</f>
        <v>5.8</v>
      </c>
      <c r="R2091" s="3">
        <f>VLOOKUP(J2091,Aux_H_adj!$X$2:$Z$922,3,FALSE)</f>
        <v>8.8000000000000007</v>
      </c>
      <c r="S2091" s="3">
        <f t="shared" si="290"/>
        <v>2.3236621691416719</v>
      </c>
      <c r="T2091" s="3">
        <v>22</v>
      </c>
      <c r="U2091" s="23">
        <f t="shared" si="294"/>
        <v>8.9</v>
      </c>
      <c r="V2091" s="3">
        <f t="shared" si="291"/>
        <v>2.8329579870357371</v>
      </c>
      <c r="W2091" s="27">
        <f t="shared" si="295"/>
        <v>4.0000000000000002E-4</v>
      </c>
      <c r="X2091" s="27">
        <f t="shared" si="296"/>
        <v>5.9999999999999995E-4</v>
      </c>
      <c r="Y2091" s="3">
        <f>VLOOKUP(K2091,SSP!$B$2:$D$113,3,FALSE)</f>
        <v>0.34</v>
      </c>
      <c r="Z2091" s="3">
        <f>EXP(Ferez!$B$8+Ferez!$B$9*LN(X2091)+Ferez!$B$10*LN(O2091)+Ferez!$B$11*LN(Y2091))</f>
        <v>0.29854466404151347</v>
      </c>
      <c r="AA2091" s="3">
        <f>EXP(Ferez!$C$8+Ferez!$C$9*LN(Z2091))</f>
        <v>0.30572482512960114</v>
      </c>
      <c r="AB2091" s="3">
        <f>Ferez!$D$8+Ferez!$D$9*Z2091+Ferez!$D$10*AA2091</f>
        <v>0.39391438470107237</v>
      </c>
      <c r="AC2091" s="3">
        <f t="shared" si="297"/>
        <v>0.9981838738721871</v>
      </c>
      <c r="AD2091" s="3">
        <f>AC2091*Ferez!$D$19</f>
        <v>0.49909193693609355</v>
      </c>
      <c r="AE2091" s="3">
        <f>(AD2091/1000)*(10000/Ferez!$D$21)</f>
        <v>1.2477298423402337E-2</v>
      </c>
      <c r="AF2091" s="3">
        <f t="shared" si="298"/>
        <v>0.6924590487425859</v>
      </c>
      <c r="AG2091" s="3">
        <f>AF2091*Ferez!$D$19</f>
        <v>0.34622952437129295</v>
      </c>
      <c r="AH2091" s="3">
        <f>(AG2091/1000)*(10000/Ferez!$D$21)</f>
        <v>8.6557381092823241E-3</v>
      </c>
      <c r="AI2091" s="3">
        <f>AE2091*Ferez!$D$20</f>
        <v>4.5750094219141897E-2</v>
      </c>
    </row>
    <row r="2092" spans="1:35" x14ac:dyDescent="0.25">
      <c r="A2092" s="4">
        <v>517</v>
      </c>
      <c r="B2092" s="19" t="s">
        <v>3521</v>
      </c>
      <c r="C2092" s="104">
        <v>7</v>
      </c>
      <c r="D2092" s="20" t="s">
        <v>915</v>
      </c>
      <c r="E2092" s="100">
        <v>42719</v>
      </c>
      <c r="F2092" s="100">
        <v>44127</v>
      </c>
      <c r="G2092" s="105">
        <v>3.9</v>
      </c>
      <c r="H2092" s="20" t="s">
        <v>916</v>
      </c>
      <c r="I2092" s="20" t="s">
        <v>919</v>
      </c>
      <c r="J2092" s="13">
        <v>3022</v>
      </c>
      <c r="K2092" t="s">
        <v>110</v>
      </c>
      <c r="L2092" t="s">
        <v>109</v>
      </c>
      <c r="M2092" s="20" t="str">
        <f t="shared" si="292"/>
        <v>S</v>
      </c>
      <c r="N2092" s="3">
        <v>3.8</v>
      </c>
      <c r="O2092" s="23">
        <f t="shared" si="293"/>
        <v>3.8</v>
      </c>
      <c r="P2092" s="3">
        <v>8.8000000000000007</v>
      </c>
      <c r="Q2092" s="3">
        <f>VLOOKUP(J2092,Aux_H_adj!$X$2:$Y$922,2,FALSE)</f>
        <v>5.8</v>
      </c>
      <c r="R2092" s="3">
        <f>VLOOKUP(J2092,Aux_H_adj!$X$2:$Z$922,3,FALSE)</f>
        <v>8.8000000000000007</v>
      </c>
      <c r="S2092" s="3">
        <f t="shared" si="290"/>
        <v>2.8011269984173581</v>
      </c>
      <c r="T2092" s="3">
        <v>22</v>
      </c>
      <c r="U2092" s="23">
        <f t="shared" si="294"/>
        <v>10.73</v>
      </c>
      <c r="V2092" s="3">
        <f t="shared" si="291"/>
        <v>3.4154650787520744</v>
      </c>
      <c r="W2092" s="27">
        <f t="shared" si="295"/>
        <v>5.9999999999999995E-4</v>
      </c>
      <c r="X2092" s="27">
        <f t="shared" si="296"/>
        <v>8.9999999999999998E-4</v>
      </c>
      <c r="Y2092" s="3">
        <f>VLOOKUP(K2092,SSP!$B$2:$D$113,3,FALSE)</f>
        <v>0.34</v>
      </c>
      <c r="Z2092" s="3">
        <f>EXP(Ferez!$B$8+Ferez!$B$9*LN(X2092)+Ferez!$B$10*LN(O2092)+Ferez!$B$11*LN(Y2092))</f>
        <v>0.66523814655962521</v>
      </c>
      <c r="AA2092" s="3">
        <f>EXP(Ferez!$C$8+Ferez!$C$9*LN(Z2092))</f>
        <v>0.55400335811370849</v>
      </c>
      <c r="AB2092" s="3">
        <f>Ferez!$D$8+Ferez!$D$9*Z2092+Ferez!$D$10*AA2092</f>
        <v>0.41761477487173554</v>
      </c>
      <c r="AC2092" s="3">
        <f t="shared" si="297"/>
        <v>1.6368562795450692</v>
      </c>
      <c r="AD2092" s="3">
        <f>AC2092*Ferez!$D$19</f>
        <v>0.81842813977253459</v>
      </c>
      <c r="AE2092" s="3">
        <f>(AD2092/1000)*(10000/Ferez!$D$21)</f>
        <v>2.0460703494313365E-2</v>
      </c>
      <c r="AF2092" s="3">
        <f t="shared" si="298"/>
        <v>1.0828529214313607</v>
      </c>
      <c r="AG2092" s="3">
        <f>AF2092*Ferez!$D$19</f>
        <v>0.54142646071568035</v>
      </c>
      <c r="AH2092" s="3">
        <f>(AG2092/1000)*(10000/Ferez!$D$21)</f>
        <v>1.353566151789201E-2</v>
      </c>
      <c r="AI2092" s="3">
        <f>AE2092*Ferez!$D$20</f>
        <v>7.5022579479149004E-2</v>
      </c>
    </row>
    <row r="2093" spans="1:35" x14ac:dyDescent="0.25">
      <c r="A2093" s="4">
        <v>518</v>
      </c>
      <c r="B2093" s="19" t="s">
        <v>3521</v>
      </c>
      <c r="C2093" s="104">
        <v>7</v>
      </c>
      <c r="D2093" s="20" t="s">
        <v>915</v>
      </c>
      <c r="E2093" s="100">
        <v>42719</v>
      </c>
      <c r="F2093" s="100">
        <v>44127</v>
      </c>
      <c r="G2093" s="105">
        <v>3.9</v>
      </c>
      <c r="H2093" s="20" t="s">
        <v>916</v>
      </c>
      <c r="I2093" s="20" t="s">
        <v>920</v>
      </c>
      <c r="J2093" s="13">
        <v>3022</v>
      </c>
      <c r="K2093" t="s">
        <v>110</v>
      </c>
      <c r="L2093" t="s">
        <v>109</v>
      </c>
      <c r="M2093" s="20" t="str">
        <f t="shared" si="292"/>
        <v>S</v>
      </c>
      <c r="N2093" s="3">
        <v>3.8</v>
      </c>
      <c r="O2093" s="23">
        <f t="shared" si="293"/>
        <v>2.67</v>
      </c>
      <c r="P2093" s="3">
        <v>7.8</v>
      </c>
      <c r="Q2093" s="3">
        <f>VLOOKUP(J2093,Aux_H_adj!$X$2:$Y$922,2,FALSE)</f>
        <v>5.8</v>
      </c>
      <c r="R2093" s="3">
        <f>VLOOKUP(J2093,Aux_H_adj!$X$2:$Z$922,3,FALSE)</f>
        <v>8.8000000000000007</v>
      </c>
      <c r="S2093" s="3">
        <f t="shared" si="290"/>
        <v>2.4828171122335672</v>
      </c>
      <c r="T2093" s="3">
        <v>22</v>
      </c>
      <c r="U2093" s="23">
        <f t="shared" si="294"/>
        <v>9.51</v>
      </c>
      <c r="V2093" s="3">
        <f t="shared" si="291"/>
        <v>3.0271270176078495</v>
      </c>
      <c r="W2093" s="27">
        <f t="shared" si="295"/>
        <v>5.0000000000000001E-4</v>
      </c>
      <c r="X2093" s="27">
        <f t="shared" si="296"/>
        <v>6.9999999999999999E-4</v>
      </c>
      <c r="Y2093" s="3">
        <f>VLOOKUP(K2093,SSP!$B$2:$D$113,3,FALSE)</f>
        <v>0.34</v>
      </c>
      <c r="Z2093" s="3">
        <f>EXP(Ferez!$B$8+Ferez!$B$9*LN(X2093)+Ferez!$B$10*LN(O2093)+Ferez!$B$11*LN(Y2093))</f>
        <v>0.37365897468685505</v>
      </c>
      <c r="AA2093" s="3">
        <f>EXP(Ferez!$C$8+Ferez!$C$9*LN(Z2093))</f>
        <v>0.36111674800569649</v>
      </c>
      <c r="AB2093" s="3">
        <f>Ferez!$D$8+Ferez!$D$9*Z2093+Ferez!$D$10*AA2093</f>
        <v>0.3983783044631789</v>
      </c>
      <c r="AC2093" s="3">
        <f t="shared" si="297"/>
        <v>1.1331540271557303</v>
      </c>
      <c r="AD2093" s="3">
        <f>AC2093*Ferez!$D$19</f>
        <v>0.56657701357786516</v>
      </c>
      <c r="AE2093" s="3">
        <f>(AD2093/1000)*(10000/Ferez!$D$21)</f>
        <v>1.4164425339446628E-2</v>
      </c>
      <c r="AF2093" s="3">
        <f t="shared" si="298"/>
        <v>0.77203727915003395</v>
      </c>
      <c r="AG2093" s="3">
        <f>AF2093*Ferez!$D$19</f>
        <v>0.38601863957501698</v>
      </c>
      <c r="AH2093" s="3">
        <f>(AG2093/1000)*(10000/Ferez!$D$21)</f>
        <v>9.650465989375424E-3</v>
      </c>
      <c r="AI2093" s="3">
        <f>AE2093*Ferez!$D$20</f>
        <v>5.1936226244637639E-2</v>
      </c>
    </row>
    <row r="2094" spans="1:35" x14ac:dyDescent="0.25">
      <c r="A2094" s="4">
        <v>519</v>
      </c>
      <c r="B2094" s="19" t="s">
        <v>3521</v>
      </c>
      <c r="C2094" s="104">
        <v>7</v>
      </c>
      <c r="D2094" s="20" t="s">
        <v>915</v>
      </c>
      <c r="E2094" s="100">
        <v>42719</v>
      </c>
      <c r="F2094" s="100">
        <v>44127</v>
      </c>
      <c r="G2094" s="105">
        <v>3.9</v>
      </c>
      <c r="H2094" s="20" t="s">
        <v>916</v>
      </c>
      <c r="I2094" s="20" t="s">
        <v>921</v>
      </c>
      <c r="J2094" s="13">
        <v>3022</v>
      </c>
      <c r="K2094" t="s">
        <v>110</v>
      </c>
      <c r="L2094" t="s">
        <v>109</v>
      </c>
      <c r="M2094" s="20" t="str">
        <f t="shared" si="292"/>
        <v>S</v>
      </c>
      <c r="N2094" s="3">
        <v>3.8</v>
      </c>
      <c r="O2094" s="23">
        <f t="shared" si="293"/>
        <v>1.74</v>
      </c>
      <c r="P2094" s="3">
        <v>5.8</v>
      </c>
      <c r="Q2094" s="3">
        <f>VLOOKUP(J2094,Aux_H_adj!$X$2:$Y$922,2,FALSE)</f>
        <v>5.8</v>
      </c>
      <c r="R2094" s="3">
        <f>VLOOKUP(J2094,Aux_H_adj!$X$2:$Z$922,3,FALSE)</f>
        <v>8.8000000000000007</v>
      </c>
      <c r="S2094" s="3">
        <f t="shared" si="290"/>
        <v>1.8461973398659859</v>
      </c>
      <c r="T2094" s="3">
        <v>22</v>
      </c>
      <c r="U2094" s="23">
        <f t="shared" si="294"/>
        <v>7.07</v>
      </c>
      <c r="V2094" s="3">
        <f t="shared" si="291"/>
        <v>2.2504508953194002</v>
      </c>
      <c r="W2094" s="27">
        <f t="shared" si="295"/>
        <v>2.9999999999999997E-4</v>
      </c>
      <c r="X2094" s="27">
        <f t="shared" si="296"/>
        <v>4.0000000000000002E-4</v>
      </c>
      <c r="Y2094" s="3">
        <f>VLOOKUP(K2094,SSP!$B$2:$D$113,3,FALSE)</f>
        <v>0.34</v>
      </c>
      <c r="Z2094" s="3">
        <f>EXP(Ferez!$B$8+Ferez!$B$9*LN(X2094)+Ferez!$B$10*LN(O2094)+Ferez!$B$11*LN(Y2094))</f>
        <v>0.14588886560208272</v>
      </c>
      <c r="AA2094" s="3">
        <f>EXP(Ferez!$C$8+Ferez!$C$9*LN(Z2094))</f>
        <v>0.17971633680290605</v>
      </c>
      <c r="AB2094" s="3">
        <f>Ferez!$D$8+Ferez!$D$9*Z2094+Ferez!$D$10*AA2094</f>
        <v>0.38600064679856561</v>
      </c>
      <c r="AC2094" s="3">
        <f t="shared" si="297"/>
        <v>0.71160584920355441</v>
      </c>
      <c r="AD2094" s="3">
        <f>AC2094*Ferez!$D$19</f>
        <v>0.3558029246017772</v>
      </c>
      <c r="AE2094" s="3">
        <f>(AD2094/1000)*(10000/Ferez!$D$21)</f>
        <v>8.8950731150444304E-3</v>
      </c>
      <c r="AF2094" s="3">
        <f t="shared" si="298"/>
        <v>0.5318895124006483</v>
      </c>
      <c r="AG2094" s="3">
        <f>AF2094*Ferez!$D$19</f>
        <v>0.26594475620032415</v>
      </c>
      <c r="AH2094" s="3">
        <f>(AG2094/1000)*(10000/Ferez!$D$21)</f>
        <v>6.6486189050081034E-3</v>
      </c>
      <c r="AI2094" s="3">
        <f>AE2094*Ferez!$D$20</f>
        <v>3.2615268088496241E-2</v>
      </c>
    </row>
    <row r="2095" spans="1:35" x14ac:dyDescent="0.25">
      <c r="A2095" s="4">
        <v>520</v>
      </c>
      <c r="B2095" s="19" t="s">
        <v>3521</v>
      </c>
      <c r="C2095" s="104">
        <v>7</v>
      </c>
      <c r="D2095" s="20" t="s">
        <v>915</v>
      </c>
      <c r="E2095" s="100">
        <v>42719</v>
      </c>
      <c r="F2095" s="100">
        <v>44127</v>
      </c>
      <c r="G2095" s="105">
        <v>3.9</v>
      </c>
      <c r="H2095" s="20" t="s">
        <v>922</v>
      </c>
      <c r="I2095" s="20" t="s">
        <v>923</v>
      </c>
      <c r="J2095" s="13">
        <v>3023</v>
      </c>
      <c r="K2095" t="s">
        <v>125</v>
      </c>
      <c r="L2095" t="s">
        <v>124</v>
      </c>
      <c r="M2095" s="20" t="str">
        <f t="shared" si="292"/>
        <v>S</v>
      </c>
      <c r="N2095" s="3">
        <v>4</v>
      </c>
      <c r="O2095" s="23">
        <f t="shared" si="293"/>
        <v>4</v>
      </c>
      <c r="P2095" s="3">
        <v>12.3</v>
      </c>
      <c r="Q2095" s="3">
        <f>VLOOKUP(J2095,Aux_H_adj!$X$2:$Y$922,2,FALSE)</f>
        <v>11</v>
      </c>
      <c r="R2095" s="3">
        <f>VLOOKUP(J2095,Aux_H_adj!$X$2:$Z$922,3,FALSE)</f>
        <v>22.1</v>
      </c>
      <c r="S2095" s="3">
        <f t="shared" si="290"/>
        <v>3.9152116000606259</v>
      </c>
      <c r="T2095" s="3">
        <v>51.6</v>
      </c>
      <c r="U2095" s="23">
        <f t="shared" si="294"/>
        <v>14.99</v>
      </c>
      <c r="V2095" s="3">
        <f t="shared" si="291"/>
        <v>4.7714651938950228</v>
      </c>
      <c r="W2095" s="27">
        <f t="shared" si="295"/>
        <v>1.1999999999999999E-3</v>
      </c>
      <c r="X2095" s="27">
        <f t="shared" si="296"/>
        <v>1.8E-3</v>
      </c>
      <c r="Y2095" s="3">
        <f>VLOOKUP(K2095,SSP!$B$2:$D$113,3,FALSE)</f>
        <v>0.60999999999999954</v>
      </c>
      <c r="Z2095" s="3">
        <f>EXP(Ferez!$B$8+Ferez!$B$9*LN(X2095)+Ferez!$B$10*LN(O2095)+Ferez!$B$11*LN(Y2095))</f>
        <v>2.44534117745886</v>
      </c>
      <c r="AA2095" s="3">
        <f>EXP(Ferez!$C$8+Ferez!$C$9*LN(Z2095))</f>
        <v>1.4554398943023539</v>
      </c>
      <c r="AB2095" s="3">
        <f>Ferez!$D$8+Ferez!$D$9*Z2095+Ferez!$D$10*AA2095</f>
        <v>0.55886339055246537</v>
      </c>
      <c r="AC2095" s="3">
        <f t="shared" si="297"/>
        <v>4.4596444623136797</v>
      </c>
      <c r="AD2095" s="3">
        <f>AC2095*Ferez!$D$19</f>
        <v>2.2298222311568399</v>
      </c>
      <c r="AE2095" s="3">
        <f>(AD2095/1000)*(10000/Ferez!$D$21)</f>
        <v>5.5745555778920999E-2</v>
      </c>
      <c r="AF2095" s="3">
        <f t="shared" si="298"/>
        <v>3.0042045680113256</v>
      </c>
      <c r="AG2095" s="3">
        <f>AF2095*Ferez!$D$19</f>
        <v>1.5021022840056628</v>
      </c>
      <c r="AH2095" s="3">
        <f>(AG2095/1000)*(10000/Ferez!$D$21)</f>
        <v>3.7552557100141576E-2</v>
      </c>
      <c r="AI2095" s="3">
        <f>AE2095*Ferez!$D$20</f>
        <v>0.20440037118937698</v>
      </c>
    </row>
    <row r="2096" spans="1:35" x14ac:dyDescent="0.25">
      <c r="A2096" s="4">
        <v>521</v>
      </c>
      <c r="B2096" s="19" t="s">
        <v>3521</v>
      </c>
      <c r="C2096" s="104">
        <v>7</v>
      </c>
      <c r="D2096" s="20" t="s">
        <v>915</v>
      </c>
      <c r="E2096" s="100">
        <v>42719</v>
      </c>
      <c r="F2096" s="100">
        <v>44127</v>
      </c>
      <c r="G2096" s="105">
        <v>3.9</v>
      </c>
      <c r="H2096" s="20" t="s">
        <v>922</v>
      </c>
      <c r="I2096" s="20" t="s">
        <v>924</v>
      </c>
      <c r="J2096" s="13">
        <v>3023</v>
      </c>
      <c r="K2096" t="s">
        <v>125</v>
      </c>
      <c r="L2096" t="s">
        <v>124</v>
      </c>
      <c r="M2096" s="20" t="str">
        <f t="shared" si="292"/>
        <v>S</v>
      </c>
      <c r="N2096" s="3">
        <v>4</v>
      </c>
      <c r="O2096" s="23">
        <f t="shared" si="293"/>
        <v>3.82</v>
      </c>
      <c r="P2096" s="3">
        <v>11.3</v>
      </c>
      <c r="Q2096" s="3">
        <f>VLOOKUP(J2096,Aux_H_adj!$X$2:$Y$922,2,FALSE)</f>
        <v>11</v>
      </c>
      <c r="R2096" s="3">
        <f>VLOOKUP(J2096,Aux_H_adj!$X$2:$Z$922,3,FALSE)</f>
        <v>22.1</v>
      </c>
      <c r="S2096" s="3">
        <f t="shared" si="290"/>
        <v>3.5969017138768349</v>
      </c>
      <c r="T2096" s="3">
        <v>51.6</v>
      </c>
      <c r="U2096" s="23">
        <f t="shared" si="294"/>
        <v>13.78</v>
      </c>
      <c r="V2096" s="3">
        <f t="shared" si="291"/>
        <v>4.3863102316126357</v>
      </c>
      <c r="W2096" s="27">
        <f t="shared" si="295"/>
        <v>1E-3</v>
      </c>
      <c r="X2096" s="27">
        <f t="shared" si="296"/>
        <v>1.5E-3</v>
      </c>
      <c r="Y2096" s="3">
        <f>VLOOKUP(K2096,SSP!$B$2:$D$113,3,FALSE)</f>
        <v>0.60999999999999954</v>
      </c>
      <c r="Z2096" s="3">
        <f>EXP(Ferez!$B$8+Ferez!$B$9*LN(X2096)+Ferez!$B$10*LN(O2096)+Ferez!$B$11*LN(Y2096))</f>
        <v>1.9692088372875718</v>
      </c>
      <c r="AA2096" s="3">
        <f>EXP(Ferez!$C$8+Ferez!$C$9*LN(Z2096))</f>
        <v>1.2394063421878245</v>
      </c>
      <c r="AB2096" s="3">
        <f>Ferez!$D$8+Ferez!$D$9*Z2096+Ferez!$D$10*AA2096</f>
        <v>0.51892076425130995</v>
      </c>
      <c r="AC2096" s="3">
        <f t="shared" si="297"/>
        <v>3.7275359437267062</v>
      </c>
      <c r="AD2096" s="3">
        <f>AC2096*Ferez!$D$19</f>
        <v>1.8637679718633531</v>
      </c>
      <c r="AE2096" s="3">
        <f>(AD2096/1000)*(10000/Ferez!$D$21)</f>
        <v>4.659419929658383E-2</v>
      </c>
      <c r="AF2096" s="3">
        <f t="shared" si="298"/>
        <v>2.4881296015388816</v>
      </c>
      <c r="AG2096" s="3">
        <f>AF2096*Ferez!$D$19</f>
        <v>1.2440648007694408</v>
      </c>
      <c r="AH2096" s="3">
        <f>(AG2096/1000)*(10000/Ferez!$D$21)</f>
        <v>3.1101620019236019E-2</v>
      </c>
      <c r="AI2096" s="3">
        <f>AE2096*Ferez!$D$20</f>
        <v>0.17084539742080737</v>
      </c>
    </row>
    <row r="2097" spans="1:35" x14ac:dyDescent="0.25">
      <c r="A2097" s="4">
        <v>522</v>
      </c>
      <c r="B2097" s="19" t="s">
        <v>3521</v>
      </c>
      <c r="C2097" s="104">
        <v>7</v>
      </c>
      <c r="D2097" s="20" t="s">
        <v>915</v>
      </c>
      <c r="E2097" s="100">
        <v>42719</v>
      </c>
      <c r="F2097" s="100">
        <v>44127</v>
      </c>
      <c r="G2097" s="105">
        <v>3.9</v>
      </c>
      <c r="H2097" s="20" t="s">
        <v>922</v>
      </c>
      <c r="I2097" s="20" t="s">
        <v>925</v>
      </c>
      <c r="J2097" s="13">
        <v>3023</v>
      </c>
      <c r="K2097" t="s">
        <v>125</v>
      </c>
      <c r="L2097" t="s">
        <v>124</v>
      </c>
      <c r="M2097" s="20" t="str">
        <f t="shared" si="292"/>
        <v>S</v>
      </c>
      <c r="N2097" s="3">
        <v>4</v>
      </c>
      <c r="O2097" s="23">
        <f t="shared" si="293"/>
        <v>4</v>
      </c>
      <c r="P2097" s="3">
        <v>22.1</v>
      </c>
      <c r="Q2097" s="3">
        <f>VLOOKUP(J2097,Aux_H_adj!$X$2:$Y$922,2,FALSE)</f>
        <v>11</v>
      </c>
      <c r="R2097" s="3">
        <f>VLOOKUP(J2097,Aux_H_adj!$X$2:$Z$922,3,FALSE)</f>
        <v>22.1</v>
      </c>
      <c r="S2097" s="3">
        <f t="shared" si="290"/>
        <v>7.0346484846617745</v>
      </c>
      <c r="T2097" s="3">
        <v>51.6</v>
      </c>
      <c r="U2097" s="23">
        <f t="shared" si="294"/>
        <v>26.94</v>
      </c>
      <c r="V2097" s="3">
        <f t="shared" si="291"/>
        <v>8.5752683337913211</v>
      </c>
      <c r="W2097" s="27">
        <f t="shared" si="295"/>
        <v>3.8999999999999998E-3</v>
      </c>
      <c r="X2097" s="27">
        <f t="shared" si="296"/>
        <v>5.7999999999999996E-3</v>
      </c>
      <c r="Y2097" s="3">
        <f>VLOOKUP(K2097,SSP!$B$2:$D$113,3,FALSE)</f>
        <v>0.60999999999999954</v>
      </c>
      <c r="Z2097" s="3">
        <f>EXP(Ferez!$B$8+Ferez!$B$9*LN(X2097)+Ferez!$B$10*LN(O2097)+Ferez!$B$11*LN(Y2097))</f>
        <v>7.3878132427133245</v>
      </c>
      <c r="AA2097" s="3">
        <f>EXP(Ferez!$C$8+Ferez!$C$9*LN(Z2097))</f>
        <v>3.3057559899878126</v>
      </c>
      <c r="AB2097" s="3">
        <f>Ferez!$D$8+Ferez!$D$9*Z2097+Ferez!$D$10*AA2097</f>
        <v>1.0073026255294169</v>
      </c>
      <c r="AC2097" s="3">
        <f t="shared" si="297"/>
        <v>11.700871858230553</v>
      </c>
      <c r="AD2097" s="3">
        <f>AC2097*Ferez!$D$19</f>
        <v>5.8504359291152763</v>
      </c>
      <c r="AE2097" s="3">
        <f>(AD2097/1000)*(10000/Ferez!$D$21)</f>
        <v>0.14626089822788191</v>
      </c>
      <c r="AF2097" s="3">
        <f t="shared" si="298"/>
        <v>8.3951158682427405</v>
      </c>
      <c r="AG2097" s="3">
        <f>AF2097*Ferez!$D$19</f>
        <v>4.1975579341213702</v>
      </c>
      <c r="AH2097" s="3">
        <f>(AG2097/1000)*(10000/Ferez!$D$21)</f>
        <v>0.10493894835303424</v>
      </c>
      <c r="AI2097" s="3">
        <f>AE2097*Ferez!$D$20</f>
        <v>0.53628996016890029</v>
      </c>
    </row>
    <row r="2098" spans="1:35" x14ac:dyDescent="0.25">
      <c r="A2098" s="4">
        <v>523</v>
      </c>
      <c r="B2098" s="19" t="s">
        <v>3521</v>
      </c>
      <c r="C2098" s="104">
        <v>7</v>
      </c>
      <c r="D2098" s="20" t="s">
        <v>915</v>
      </c>
      <c r="E2098" s="100">
        <v>42719</v>
      </c>
      <c r="F2098" s="100">
        <v>44127</v>
      </c>
      <c r="G2098" s="105">
        <v>3.9</v>
      </c>
      <c r="H2098" s="20" t="s">
        <v>922</v>
      </c>
      <c r="I2098" s="20" t="s">
        <v>926</v>
      </c>
      <c r="J2098" s="13">
        <v>3023</v>
      </c>
      <c r="K2098" t="s">
        <v>125</v>
      </c>
      <c r="L2098" t="s">
        <v>124</v>
      </c>
      <c r="M2098" s="20" t="str">
        <f t="shared" si="292"/>
        <v>S</v>
      </c>
      <c r="N2098" s="3">
        <v>4</v>
      </c>
      <c r="O2098" s="23">
        <f t="shared" si="293"/>
        <v>4</v>
      </c>
      <c r="P2098" s="3">
        <v>13</v>
      </c>
      <c r="Q2098" s="3">
        <f>VLOOKUP(J2098,Aux_H_adj!$X$2:$Y$922,2,FALSE)</f>
        <v>11</v>
      </c>
      <c r="R2098" s="3">
        <f>VLOOKUP(J2098,Aux_H_adj!$X$2:$Z$922,3,FALSE)</f>
        <v>22.1</v>
      </c>
      <c r="S2098" s="3">
        <f t="shared" si="290"/>
        <v>4.1380285203892786</v>
      </c>
      <c r="T2098" s="3">
        <v>51.6</v>
      </c>
      <c r="U2098" s="23">
        <f t="shared" si="294"/>
        <v>15.85</v>
      </c>
      <c r="V2098" s="3">
        <f t="shared" si="291"/>
        <v>5.0452116960130819</v>
      </c>
      <c r="W2098" s="27">
        <f t="shared" si="295"/>
        <v>1.2999999999999999E-3</v>
      </c>
      <c r="X2098" s="27">
        <f t="shared" si="296"/>
        <v>2E-3</v>
      </c>
      <c r="Y2098" s="3">
        <f>VLOOKUP(K2098,SSP!$B$2:$D$113,3,FALSE)</f>
        <v>0.60999999999999954</v>
      </c>
      <c r="Z2098" s="3">
        <f>EXP(Ferez!$B$8+Ferez!$B$9*LN(X2098)+Ferez!$B$10*LN(O2098)+Ferez!$B$11*LN(Y2098))</f>
        <v>2.7013293933397438</v>
      </c>
      <c r="AA2098" s="3">
        <f>EXP(Ferez!$C$8+Ferez!$C$9*LN(Z2098))</f>
        <v>1.567023954838513</v>
      </c>
      <c r="AB2098" s="3">
        <f>Ferez!$D$8+Ferez!$D$9*Z2098+Ferez!$D$10*AA2098</f>
        <v>0.58073172328854517</v>
      </c>
      <c r="AC2098" s="3">
        <f t="shared" si="297"/>
        <v>4.8490850714668028</v>
      </c>
      <c r="AD2098" s="3">
        <f>AC2098*Ferez!$D$19</f>
        <v>2.4245425357334014</v>
      </c>
      <c r="AE2098" s="3">
        <f>(AD2098/1000)*(10000/Ferez!$D$21)</f>
        <v>6.0613563393335033E-2</v>
      </c>
      <c r="AF2098" s="3">
        <f t="shared" si="298"/>
        <v>3.2820611166282889</v>
      </c>
      <c r="AG2098" s="3">
        <f>AF2098*Ferez!$D$19</f>
        <v>1.6410305583141445</v>
      </c>
      <c r="AH2098" s="3">
        <f>(AG2098/1000)*(10000/Ferez!$D$21)</f>
        <v>4.1025763957853609E-2</v>
      </c>
      <c r="AI2098" s="3">
        <f>AE2098*Ferez!$D$20</f>
        <v>0.22224973244222845</v>
      </c>
    </row>
    <row r="2099" spans="1:35" x14ac:dyDescent="0.25">
      <c r="A2099" s="4">
        <v>524</v>
      </c>
      <c r="B2099" s="19" t="s">
        <v>3521</v>
      </c>
      <c r="C2099" s="104">
        <v>7</v>
      </c>
      <c r="D2099" s="20" t="s">
        <v>915</v>
      </c>
      <c r="E2099" s="100">
        <v>42719</v>
      </c>
      <c r="F2099" s="100">
        <v>44127</v>
      </c>
      <c r="G2099" s="105">
        <v>3.9</v>
      </c>
      <c r="H2099" s="20" t="s">
        <v>922</v>
      </c>
      <c r="I2099" s="20" t="s">
        <v>927</v>
      </c>
      <c r="J2099" s="13">
        <v>3023</v>
      </c>
      <c r="K2099" t="s">
        <v>125</v>
      </c>
      <c r="L2099" t="s">
        <v>124</v>
      </c>
      <c r="M2099" s="20" t="str">
        <f t="shared" si="292"/>
        <v>S</v>
      </c>
      <c r="N2099" s="3">
        <v>4</v>
      </c>
      <c r="O2099" s="23">
        <f t="shared" si="293"/>
        <v>3.74</v>
      </c>
      <c r="P2099" s="3">
        <v>11</v>
      </c>
      <c r="Q2099" s="3">
        <f>VLOOKUP(J2099,Aux_H_adj!$X$2:$Y$922,2,FALSE)</f>
        <v>11</v>
      </c>
      <c r="R2099" s="3">
        <f>VLOOKUP(J2099,Aux_H_adj!$X$2:$Z$922,3,FALSE)</f>
        <v>22.1</v>
      </c>
      <c r="S2099" s="3">
        <f t="shared" si="290"/>
        <v>3.5014087480216975</v>
      </c>
      <c r="T2099" s="3">
        <v>51.6</v>
      </c>
      <c r="U2099" s="23">
        <f t="shared" si="294"/>
        <v>13.41</v>
      </c>
      <c r="V2099" s="3">
        <f t="shared" si="291"/>
        <v>4.2685355737246331</v>
      </c>
      <c r="W2099" s="27">
        <f t="shared" si="295"/>
        <v>1E-3</v>
      </c>
      <c r="X2099" s="27">
        <f t="shared" si="296"/>
        <v>1.4E-3</v>
      </c>
      <c r="Y2099" s="3">
        <f>VLOOKUP(K2099,SSP!$B$2:$D$113,3,FALSE)</f>
        <v>0.60999999999999954</v>
      </c>
      <c r="Z2099" s="3">
        <f>EXP(Ferez!$B$8+Ferez!$B$9*LN(X2099)+Ferez!$B$10*LN(O2099)+Ferez!$B$11*LN(Y2099))</f>
        <v>1.8077598044932761</v>
      </c>
      <c r="AA2099" s="3">
        <f>EXP(Ferez!$C$8+Ferez!$C$9*LN(Z2099))</f>
        <v>1.1631848826545528</v>
      </c>
      <c r="AB2099" s="3">
        <f>Ferez!$D$8+Ferez!$D$9*Z2099+Ferez!$D$10*AA2099</f>
        <v>0.5056327329682424</v>
      </c>
      <c r="AC2099" s="3">
        <f t="shared" si="297"/>
        <v>3.4765774201160711</v>
      </c>
      <c r="AD2099" s="3">
        <f>AC2099*Ferez!$D$19</f>
        <v>1.7382887100580355</v>
      </c>
      <c r="AE2099" s="3">
        <f>(AD2099/1000)*(10000/Ferez!$D$21)</f>
        <v>4.3457217751450887E-2</v>
      </c>
      <c r="AF2099" s="3">
        <f t="shared" si="298"/>
        <v>2.3133925374615183</v>
      </c>
      <c r="AG2099" s="3">
        <f>AF2099*Ferez!$D$19</f>
        <v>1.1566962687307591</v>
      </c>
      <c r="AH2099" s="3">
        <f>(AG2099/1000)*(10000/Ferez!$D$21)</f>
        <v>2.8917406718268982E-2</v>
      </c>
      <c r="AI2099" s="3">
        <f>AE2099*Ferez!$D$20</f>
        <v>0.15934313175531992</v>
      </c>
    </row>
    <row r="2100" spans="1:35" x14ac:dyDescent="0.25">
      <c r="A2100" s="4">
        <v>525</v>
      </c>
      <c r="B2100" s="19" t="s">
        <v>3521</v>
      </c>
      <c r="C2100" s="104">
        <v>7</v>
      </c>
      <c r="D2100" s="20" t="s">
        <v>915</v>
      </c>
      <c r="E2100" s="100">
        <v>42719</v>
      </c>
      <c r="F2100" s="100">
        <v>44127</v>
      </c>
      <c r="G2100" s="105">
        <v>3.9</v>
      </c>
      <c r="H2100" s="20" t="s">
        <v>922</v>
      </c>
      <c r="I2100" s="20" t="s">
        <v>928</v>
      </c>
      <c r="J2100" s="13">
        <v>3023</v>
      </c>
      <c r="K2100" t="s">
        <v>125</v>
      </c>
      <c r="L2100" t="s">
        <v>124</v>
      </c>
      <c r="M2100" s="20" t="str">
        <f t="shared" si="292"/>
        <v>S</v>
      </c>
      <c r="N2100" s="3">
        <v>4</v>
      </c>
      <c r="O2100" s="23">
        <f t="shared" si="293"/>
        <v>4</v>
      </c>
      <c r="P2100" s="3">
        <v>17.7</v>
      </c>
      <c r="Q2100" s="3">
        <f>VLOOKUP(J2100,Aux_H_adj!$X$2:$Y$922,2,FALSE)</f>
        <v>11</v>
      </c>
      <c r="R2100" s="3">
        <f>VLOOKUP(J2100,Aux_H_adj!$X$2:$Z$922,3,FALSE)</f>
        <v>22.1</v>
      </c>
      <c r="S2100" s="3">
        <f t="shared" si="290"/>
        <v>5.6340849854530948</v>
      </c>
      <c r="T2100" s="3">
        <v>51.6</v>
      </c>
      <c r="U2100" s="23">
        <f t="shared" si="294"/>
        <v>21.58</v>
      </c>
      <c r="V2100" s="3">
        <f t="shared" si="291"/>
        <v>6.8691273438462028</v>
      </c>
      <c r="W2100" s="27">
        <f t="shared" si="295"/>
        <v>2.5000000000000001E-3</v>
      </c>
      <c r="X2100" s="27">
        <f t="shared" si="296"/>
        <v>3.7000000000000002E-3</v>
      </c>
      <c r="Y2100" s="3">
        <f>VLOOKUP(K2100,SSP!$B$2:$D$113,3,FALSE)</f>
        <v>0.60999999999999954</v>
      </c>
      <c r="Z2100" s="3">
        <f>EXP(Ferez!$B$8+Ferez!$B$9*LN(X2100)+Ferez!$B$10*LN(O2100)+Ferez!$B$11*LN(Y2100))</f>
        <v>4.8310195751079075</v>
      </c>
      <c r="AA2100" s="3">
        <f>EXP(Ferez!$C$8+Ferez!$C$9*LN(Z2100))</f>
        <v>2.4120944612339832</v>
      </c>
      <c r="AB2100" s="3">
        <f>Ferez!$D$8+Ferez!$D$9*Z2100+Ferez!$D$10*AA2100</f>
        <v>0.76984293348642963</v>
      </c>
      <c r="AC2100" s="3">
        <f t="shared" si="297"/>
        <v>8.0129569698283198</v>
      </c>
      <c r="AD2100" s="3">
        <f>AC2100*Ferez!$D$19</f>
        <v>4.0064784849141599</v>
      </c>
      <c r="AE2100" s="3">
        <f>(AD2100/1000)*(10000/Ferez!$D$21)</f>
        <v>0.100161962122854</v>
      </c>
      <c r="AF2100" s="3">
        <f t="shared" si="298"/>
        <v>5.6008625085943375</v>
      </c>
      <c r="AG2100" s="3">
        <f>AF2100*Ferez!$D$19</f>
        <v>2.8004312542971688</v>
      </c>
      <c r="AH2100" s="3">
        <f>(AG2100/1000)*(10000/Ferez!$D$21)</f>
        <v>7.0010781357429219E-2</v>
      </c>
      <c r="AI2100" s="3">
        <f>AE2100*Ferez!$D$20</f>
        <v>0.36726052778379797</v>
      </c>
    </row>
    <row r="2101" spans="1:35" x14ac:dyDescent="0.25">
      <c r="A2101" s="4">
        <v>526</v>
      </c>
      <c r="B2101" s="19" t="s">
        <v>3521</v>
      </c>
      <c r="C2101" s="104">
        <v>7</v>
      </c>
      <c r="D2101" s="20" t="s">
        <v>915</v>
      </c>
      <c r="E2101" s="100">
        <v>42719</v>
      </c>
      <c r="F2101" s="100">
        <v>44127</v>
      </c>
      <c r="G2101" s="105">
        <v>3.9</v>
      </c>
      <c r="H2101" s="20" t="s">
        <v>922</v>
      </c>
      <c r="I2101" s="20" t="s">
        <v>929</v>
      </c>
      <c r="J2101" s="13">
        <v>3023</v>
      </c>
      <c r="K2101" t="s">
        <v>125</v>
      </c>
      <c r="L2101" t="s">
        <v>124</v>
      </c>
      <c r="M2101" s="20" t="str">
        <f t="shared" si="292"/>
        <v>S</v>
      </c>
      <c r="N2101" s="3">
        <v>4</v>
      </c>
      <c r="O2101" s="23">
        <f t="shared" si="293"/>
        <v>4</v>
      </c>
      <c r="P2101" s="3">
        <v>16.399999999999999</v>
      </c>
      <c r="Q2101" s="3">
        <f>VLOOKUP(J2101,Aux_H_adj!$X$2:$Y$922,2,FALSE)</f>
        <v>11</v>
      </c>
      <c r="R2101" s="3">
        <f>VLOOKUP(J2101,Aux_H_adj!$X$2:$Z$922,3,FALSE)</f>
        <v>22.1</v>
      </c>
      <c r="S2101" s="3">
        <f t="shared" si="290"/>
        <v>5.2202821334141669</v>
      </c>
      <c r="T2101" s="3">
        <v>51.6</v>
      </c>
      <c r="U2101" s="23">
        <f t="shared" si="294"/>
        <v>19.989999999999998</v>
      </c>
      <c r="V2101" s="3">
        <f t="shared" si="291"/>
        <v>6.3630146248139754</v>
      </c>
      <c r="W2101" s="27">
        <f t="shared" si="295"/>
        <v>2.0999999999999999E-3</v>
      </c>
      <c r="X2101" s="27">
        <f t="shared" si="296"/>
        <v>3.2000000000000002E-3</v>
      </c>
      <c r="Y2101" s="3">
        <f>VLOOKUP(K2101,SSP!$B$2:$D$113,3,FALSE)</f>
        <v>0.60999999999999954</v>
      </c>
      <c r="Z2101" s="3">
        <f>EXP(Ferez!$B$8+Ferez!$B$9*LN(X2101)+Ferez!$B$10*LN(O2101)+Ferez!$B$11*LN(Y2101))</f>
        <v>4.2117121402266413</v>
      </c>
      <c r="AA2101" s="3">
        <f>EXP(Ferez!$C$8+Ferez!$C$9*LN(Z2101))</f>
        <v>2.1786509321960699</v>
      </c>
      <c r="AB2101" s="3">
        <f>Ferez!$D$8+Ferez!$D$9*Z2101+Ferez!$D$10*AA2101</f>
        <v>0.71378942699533399</v>
      </c>
      <c r="AC2101" s="3">
        <f t="shared" si="297"/>
        <v>7.1041524994180456</v>
      </c>
      <c r="AD2101" s="3">
        <f>AC2101*Ferez!$D$19</f>
        <v>3.5520762497090228</v>
      </c>
      <c r="AE2101" s="3">
        <f>(AD2101/1000)*(10000/Ferez!$D$21)</f>
        <v>8.8801906242725576E-2</v>
      </c>
      <c r="AF2101" s="3">
        <f t="shared" si="298"/>
        <v>4.9255015672219749</v>
      </c>
      <c r="AG2101" s="3">
        <f>AF2101*Ferez!$D$19</f>
        <v>2.4627507836109874</v>
      </c>
      <c r="AH2101" s="3">
        <f>(AG2101/1000)*(10000/Ferez!$D$21)</f>
        <v>6.1568769590274686E-2</v>
      </c>
      <c r="AI2101" s="3">
        <f>AE2101*Ferez!$D$20</f>
        <v>0.32560698955666045</v>
      </c>
    </row>
    <row r="2102" spans="1:35" x14ac:dyDescent="0.25">
      <c r="A2102" s="4">
        <v>527</v>
      </c>
      <c r="B2102" s="19" t="s">
        <v>3521</v>
      </c>
      <c r="C2102" s="104">
        <v>7</v>
      </c>
      <c r="D2102" s="20" t="s">
        <v>915</v>
      </c>
      <c r="E2102" s="100">
        <v>42719</v>
      </c>
      <c r="F2102" s="100">
        <v>44127</v>
      </c>
      <c r="G2102" s="105">
        <v>3.9</v>
      </c>
      <c r="H2102" s="20" t="s">
        <v>922</v>
      </c>
      <c r="I2102" s="20" t="s">
        <v>930</v>
      </c>
      <c r="J2102" s="13">
        <v>3023</v>
      </c>
      <c r="K2102" t="s">
        <v>125</v>
      </c>
      <c r="L2102" t="s">
        <v>124</v>
      </c>
      <c r="M2102" s="20" t="str">
        <f t="shared" si="292"/>
        <v>S</v>
      </c>
      <c r="N2102" s="3">
        <v>4</v>
      </c>
      <c r="O2102" s="23">
        <f t="shared" si="293"/>
        <v>4</v>
      </c>
      <c r="P2102" s="3">
        <v>15.2</v>
      </c>
      <c r="Q2102" s="3">
        <f>VLOOKUP(J2102,Aux_H_adj!$X$2:$Y$922,2,FALSE)</f>
        <v>11</v>
      </c>
      <c r="R2102" s="3">
        <f>VLOOKUP(J2102,Aux_H_adj!$X$2:$Z$922,3,FALSE)</f>
        <v>22.1</v>
      </c>
      <c r="S2102" s="3">
        <f t="shared" si="290"/>
        <v>4.8383102699936185</v>
      </c>
      <c r="T2102" s="3">
        <v>51.6</v>
      </c>
      <c r="U2102" s="23">
        <f t="shared" si="294"/>
        <v>18.53</v>
      </c>
      <c r="V2102" s="3">
        <f t="shared" si="291"/>
        <v>5.8982821909856415</v>
      </c>
      <c r="W2102" s="27">
        <f t="shared" si="295"/>
        <v>1.8E-3</v>
      </c>
      <c r="X2102" s="27">
        <f t="shared" si="296"/>
        <v>2.7000000000000001E-3</v>
      </c>
      <c r="Y2102" s="3">
        <f>VLOOKUP(K2102,SSP!$B$2:$D$113,3,FALSE)</f>
        <v>0.60999999999999954</v>
      </c>
      <c r="Z2102" s="3">
        <f>EXP(Ferez!$B$8+Ferez!$B$9*LN(X2102)+Ferez!$B$10*LN(O2102)+Ferez!$B$11*LN(Y2102))</f>
        <v>3.5870310448318707</v>
      </c>
      <c r="AA2102" s="3">
        <f>EXP(Ferez!$C$8+Ferez!$C$9*LN(Z2102))</f>
        <v>1.9339928913922408</v>
      </c>
      <c r="AB2102" s="3">
        <f>Ferez!$D$8+Ferez!$D$9*Z2102+Ferez!$D$10*AA2102</f>
        <v>0.65804182172892944</v>
      </c>
      <c r="AC2102" s="3">
        <f t="shared" si="297"/>
        <v>6.1790657579530404</v>
      </c>
      <c r="AD2102" s="3">
        <f>AC2102*Ferez!$D$19</f>
        <v>3.0895328789765202</v>
      </c>
      <c r="AE2102" s="3">
        <f>(AD2102/1000)*(10000/Ferez!$D$21)</f>
        <v>7.7238321974413007E-2</v>
      </c>
      <c r="AF2102" s="3">
        <f t="shared" si="298"/>
        <v>4.2450728665608004</v>
      </c>
      <c r="AG2102" s="3">
        <f>AF2102*Ferez!$D$19</f>
        <v>2.1225364332804002</v>
      </c>
      <c r="AH2102" s="3">
        <f>(AG2102/1000)*(10000/Ferez!$D$21)</f>
        <v>5.3063410832010008E-2</v>
      </c>
      <c r="AI2102" s="3">
        <f>AE2102*Ferez!$D$20</f>
        <v>0.28320718057284766</v>
      </c>
    </row>
    <row r="2103" spans="1:35" x14ac:dyDescent="0.25">
      <c r="A2103" s="4">
        <v>528</v>
      </c>
      <c r="B2103" s="19" t="s">
        <v>3521</v>
      </c>
      <c r="C2103" s="104">
        <v>7</v>
      </c>
      <c r="D2103" s="20" t="s">
        <v>915</v>
      </c>
      <c r="E2103" s="100">
        <v>42719</v>
      </c>
      <c r="F2103" s="100">
        <v>44127</v>
      </c>
      <c r="G2103" s="105">
        <v>3.9</v>
      </c>
      <c r="H2103" s="20" t="s">
        <v>931</v>
      </c>
      <c r="I2103" s="20" t="s">
        <v>932</v>
      </c>
      <c r="J2103" s="13">
        <v>3024</v>
      </c>
      <c r="K2103" t="s">
        <v>77</v>
      </c>
      <c r="L2103" t="s">
        <v>76</v>
      </c>
      <c r="M2103" s="20" t="str">
        <f t="shared" si="292"/>
        <v>S</v>
      </c>
      <c r="N2103" s="3">
        <v>4.8</v>
      </c>
      <c r="O2103" s="23">
        <f t="shared" si="293"/>
        <v>4.8</v>
      </c>
      <c r="P2103" s="3">
        <v>19.399999999999999</v>
      </c>
      <c r="Q2103" s="3">
        <f>VLOOKUP(J2103,Aux_H_adj!$X$2:$Y$922,2,FALSE)</f>
        <v>18.600000000000001</v>
      </c>
      <c r="R2103" s="3">
        <f>VLOOKUP(J2103,Aux_H_adj!$X$2:$Z$922,3,FALSE)</f>
        <v>19.399999999999999</v>
      </c>
      <c r="S2103" s="3">
        <f t="shared" si="290"/>
        <v>6.1752117919655385</v>
      </c>
      <c r="T2103" s="3">
        <v>32.200000000000003</v>
      </c>
      <c r="U2103" s="23">
        <f t="shared" si="294"/>
        <v>23.65</v>
      </c>
      <c r="V2103" s="3">
        <f t="shared" si="291"/>
        <v>7.5280288082466491</v>
      </c>
      <c r="W2103" s="27">
        <f t="shared" si="295"/>
        <v>3.0000000000000001E-3</v>
      </c>
      <c r="X2103" s="27">
        <f t="shared" si="296"/>
        <v>4.4999999999999997E-3</v>
      </c>
      <c r="Y2103" s="3">
        <f>VLOOKUP(K2103,SSP!$B$2:$D$113,3,FALSE)</f>
        <v>0.44999999999999973</v>
      </c>
      <c r="Z2103" s="3">
        <f>EXP(Ferez!$B$8+Ferez!$B$9*LN(X2103)+Ferez!$B$10*LN(O2103)+Ferez!$B$11*LN(Y2103))</f>
        <v>5.0751354612027866</v>
      </c>
      <c r="AA2103" s="3">
        <f>EXP(Ferez!$C$8+Ferez!$C$9*LN(Z2103))</f>
        <v>2.5019523222246809</v>
      </c>
      <c r="AB2103" s="3">
        <f>Ferez!$D$8+Ferez!$D$9*Z2103+Ferez!$D$10*AA2103</f>
        <v>0.79212408386034272</v>
      </c>
      <c r="AC2103" s="3">
        <f t="shared" si="297"/>
        <v>8.3692118672878095</v>
      </c>
      <c r="AD2103" s="3">
        <f>AC2103*Ferez!$D$19</f>
        <v>4.1846059336439048</v>
      </c>
      <c r="AE2103" s="3">
        <f>(AD2103/1000)*(10000/Ferez!$D$21)</f>
        <v>0.10461514834109761</v>
      </c>
      <c r="AF2103" s="3">
        <f t="shared" si="298"/>
        <v>5.8672595450631295</v>
      </c>
      <c r="AG2103" s="3">
        <f>AF2103*Ferez!$D$19</f>
        <v>2.9336297725315648</v>
      </c>
      <c r="AH2103" s="3">
        <f>(AG2103/1000)*(10000/Ferez!$D$21)</f>
        <v>7.3340744313289116E-2</v>
      </c>
      <c r="AI2103" s="3">
        <f>AE2103*Ferez!$D$20</f>
        <v>0.38358887725069124</v>
      </c>
    </row>
    <row r="2104" spans="1:35" x14ac:dyDescent="0.25">
      <c r="A2104" s="4">
        <v>529</v>
      </c>
      <c r="B2104" s="19" t="s">
        <v>3521</v>
      </c>
      <c r="C2104" s="104">
        <v>7</v>
      </c>
      <c r="D2104" s="20" t="s">
        <v>915</v>
      </c>
      <c r="E2104" s="100">
        <v>42719</v>
      </c>
      <c r="F2104" s="100">
        <v>44127</v>
      </c>
      <c r="G2104" s="105">
        <v>3.9</v>
      </c>
      <c r="H2104" s="20" t="s">
        <v>931</v>
      </c>
      <c r="I2104" s="20" t="s">
        <v>933</v>
      </c>
      <c r="J2104" s="13">
        <v>3024</v>
      </c>
      <c r="K2104" t="s">
        <v>77</v>
      </c>
      <c r="L2104" t="s">
        <v>76</v>
      </c>
      <c r="M2104" s="20" t="str">
        <f t="shared" si="292"/>
        <v>S</v>
      </c>
      <c r="N2104" s="3">
        <v>4.8</v>
      </c>
      <c r="O2104" s="23">
        <f t="shared" si="293"/>
        <v>4.8</v>
      </c>
      <c r="P2104" s="3">
        <v>18.600000000000001</v>
      </c>
      <c r="Q2104" s="3">
        <f>VLOOKUP(J2104,Aux_H_adj!$X$2:$Y$922,2,FALSE)</f>
        <v>18.600000000000001</v>
      </c>
      <c r="R2104" s="3">
        <f>VLOOKUP(J2104,Aux_H_adj!$X$2:$Z$922,3,FALSE)</f>
        <v>19.399999999999999</v>
      </c>
      <c r="S2104" s="3">
        <f t="shared" si="290"/>
        <v>5.9205638830185068</v>
      </c>
      <c r="T2104" s="3">
        <v>32.200000000000003</v>
      </c>
      <c r="U2104" s="23">
        <f t="shared" si="294"/>
        <v>22.68</v>
      </c>
      <c r="V2104" s="3">
        <f t="shared" si="291"/>
        <v>7.2192682186483728</v>
      </c>
      <c r="W2104" s="27">
        <f t="shared" si="295"/>
        <v>2.8E-3</v>
      </c>
      <c r="X2104" s="27">
        <f t="shared" si="296"/>
        <v>4.1000000000000003E-3</v>
      </c>
      <c r="Y2104" s="3">
        <f>VLOOKUP(K2104,SSP!$B$2:$D$113,3,FALSE)</f>
        <v>0.44999999999999973</v>
      </c>
      <c r="Z2104" s="3">
        <f>EXP(Ferez!$B$8+Ferez!$B$9*LN(X2104)+Ferez!$B$10*LN(O2104)+Ferez!$B$11*LN(Y2104))</f>
        <v>4.647773799023116</v>
      </c>
      <c r="AA2104" s="3">
        <f>EXP(Ferez!$C$8+Ferez!$C$9*LN(Z2104))</f>
        <v>2.3438715379395236</v>
      </c>
      <c r="AB2104" s="3">
        <f>Ferez!$D$8+Ferez!$D$9*Z2104+Ferez!$D$10*AA2104</f>
        <v>0.75318405101668773</v>
      </c>
      <c r="AC2104" s="3">
        <f t="shared" si="297"/>
        <v>7.7448293879793271</v>
      </c>
      <c r="AD2104" s="3">
        <f>AC2104*Ferez!$D$19</f>
        <v>3.8724146939896635</v>
      </c>
      <c r="AE2104" s="3">
        <f>(AD2104/1000)*(10000/Ferez!$D$21)</f>
        <v>9.6810367349741591E-2</v>
      </c>
      <c r="AF2104" s="3">
        <f t="shared" si="298"/>
        <v>5.4009578500398039</v>
      </c>
      <c r="AG2104" s="3">
        <f>AF2104*Ferez!$D$19</f>
        <v>2.7004789250199019</v>
      </c>
      <c r="AH2104" s="3">
        <f>(AG2104/1000)*(10000/Ferez!$D$21)</f>
        <v>6.7511973125497546E-2</v>
      </c>
      <c r="AI2104" s="3">
        <f>AE2104*Ferez!$D$20</f>
        <v>0.35497134694905247</v>
      </c>
    </row>
    <row r="2105" spans="1:35" x14ac:dyDescent="0.25">
      <c r="A2105" s="4">
        <v>530</v>
      </c>
      <c r="B2105" s="19" t="s">
        <v>3521</v>
      </c>
      <c r="C2105" s="104">
        <v>7</v>
      </c>
      <c r="D2105" s="20" t="s">
        <v>915</v>
      </c>
      <c r="E2105" s="100">
        <v>42719</v>
      </c>
      <c r="F2105" s="100">
        <v>44127</v>
      </c>
      <c r="G2105" s="105">
        <v>3.9</v>
      </c>
      <c r="H2105" s="20" t="s">
        <v>934</v>
      </c>
      <c r="I2105" s="20" t="s">
        <v>935</v>
      </c>
      <c r="J2105" s="13">
        <v>3025</v>
      </c>
      <c r="K2105" t="s">
        <v>197</v>
      </c>
      <c r="L2105" t="s">
        <v>67</v>
      </c>
      <c r="M2105" s="20" t="str">
        <f t="shared" si="292"/>
        <v>N</v>
      </c>
      <c r="N2105" s="3">
        <v>3.9</v>
      </c>
      <c r="O2105" s="23">
        <f t="shared" si="293"/>
        <v>3.9</v>
      </c>
      <c r="P2105" s="3">
        <v>15.5</v>
      </c>
      <c r="Q2105" s="3">
        <f>VLOOKUP(J2105,Aux_H_adj!$X$2:$Y$922,2,FALSE)</f>
        <v>15.5</v>
      </c>
      <c r="R2105" s="3">
        <f>VLOOKUP(J2105,Aux_H_adj!$X$2:$Z$922,3,FALSE)</f>
        <v>15.5</v>
      </c>
      <c r="S2105" s="3">
        <f t="shared" si="290"/>
        <v>4.9338032358487558</v>
      </c>
      <c r="T2105" s="3">
        <v>18.399999999999999</v>
      </c>
      <c r="U2105" s="23">
        <f t="shared" si="294"/>
        <v>18.399999999999999</v>
      </c>
      <c r="V2105" s="3">
        <f t="shared" si="291"/>
        <v>5.856901905781748</v>
      </c>
      <c r="W2105" s="27">
        <f t="shared" si="295"/>
        <v>1.9E-3</v>
      </c>
      <c r="X2105" s="27">
        <f t="shared" si="296"/>
        <v>2.7000000000000001E-3</v>
      </c>
      <c r="Y2105" s="3">
        <f>VLOOKUP(K2105,SSP!$B$2:$D$113,3,FALSE)</f>
        <v>0.41000000000000009</v>
      </c>
      <c r="Z2105" s="3">
        <f>EXP(Ferez!$B$8+Ferez!$B$9*LN(X2105)+Ferez!$B$10*LN(O2105)+Ferez!$B$11*LN(Y2105))</f>
        <v>2.3323041163802039</v>
      </c>
      <c r="AA2105" s="3">
        <f>EXP(Ferez!$C$8+Ferez!$C$9*LN(Z2105))</f>
        <v>1.4052177085859585</v>
      </c>
      <c r="AB2105" s="3">
        <f>Ferez!$D$8+Ferez!$D$9*Z2105+Ferez!$D$10*AA2105</f>
        <v>0.54928885852164755</v>
      </c>
      <c r="AC2105" s="3">
        <f t="shared" si="297"/>
        <v>4.2868106834878095</v>
      </c>
      <c r="AD2105" s="3">
        <f>AC2105*Ferez!$D$19</f>
        <v>2.1434053417439047</v>
      </c>
      <c r="AE2105" s="3">
        <f>(AD2105/1000)*(10000/Ferez!$D$21)</f>
        <v>5.3585133543597611E-2</v>
      </c>
      <c r="AF2105" s="3">
        <f t="shared" si="298"/>
        <v>2.8815929749018512</v>
      </c>
      <c r="AG2105" s="3">
        <f>AF2105*Ferez!$D$19</f>
        <v>1.4407964874509256</v>
      </c>
      <c r="AH2105" s="3">
        <f>(AG2105/1000)*(10000/Ferez!$D$21)</f>
        <v>3.6019912186273137E-2</v>
      </c>
      <c r="AI2105" s="3">
        <f>AE2105*Ferez!$D$20</f>
        <v>0.19647882299319122</v>
      </c>
    </row>
    <row r="2106" spans="1:35" x14ac:dyDescent="0.25">
      <c r="A2106" s="4">
        <v>531</v>
      </c>
      <c r="B2106" s="19" t="s">
        <v>3521</v>
      </c>
      <c r="C2106" s="104">
        <v>7</v>
      </c>
      <c r="D2106" s="20" t="s">
        <v>915</v>
      </c>
      <c r="E2106" s="100">
        <v>42719</v>
      </c>
      <c r="F2106" s="100">
        <v>44127</v>
      </c>
      <c r="G2106" s="105">
        <v>3.9</v>
      </c>
      <c r="H2106" s="20" t="s">
        <v>936</v>
      </c>
      <c r="I2106" s="20" t="s">
        <v>937</v>
      </c>
      <c r="J2106" s="13">
        <v>3026</v>
      </c>
      <c r="K2106" t="s">
        <v>79</v>
      </c>
      <c r="L2106" t="s">
        <v>78</v>
      </c>
      <c r="M2106" s="20" t="str">
        <f t="shared" si="292"/>
        <v>S</v>
      </c>
      <c r="N2106" s="3">
        <v>4.2</v>
      </c>
      <c r="O2106" s="23">
        <f t="shared" si="293"/>
        <v>3.98</v>
      </c>
      <c r="P2106" s="3">
        <v>11.9</v>
      </c>
      <c r="Q2106" s="3">
        <f>VLOOKUP(J2106,Aux_H_adj!$X$2:$Y$922,2,FALSE)</f>
        <v>7.4</v>
      </c>
      <c r="R2106" s="3">
        <f>VLOOKUP(J2106,Aux_H_adj!$X$2:$Z$922,3,FALSE)</f>
        <v>15.4</v>
      </c>
      <c r="S2106" s="3">
        <f t="shared" si="290"/>
        <v>3.7878876455871091</v>
      </c>
      <c r="T2106" s="3">
        <v>60.6</v>
      </c>
      <c r="U2106" s="23">
        <f t="shared" si="294"/>
        <v>14.51</v>
      </c>
      <c r="V2106" s="3">
        <f t="shared" si="291"/>
        <v>4.618676448526803</v>
      </c>
      <c r="W2106" s="27">
        <f t="shared" si="295"/>
        <v>1.1000000000000001E-3</v>
      </c>
      <c r="X2106" s="27">
        <f t="shared" si="296"/>
        <v>1.6999999999999999E-3</v>
      </c>
      <c r="Y2106" s="3">
        <f>VLOOKUP(K2106,SSP!$B$2:$D$113,3,FALSE)</f>
        <v>0.31000000000000155</v>
      </c>
      <c r="Z2106" s="3">
        <f>EXP(Ferez!$B$8+Ferez!$B$9*LN(X2106)+Ferez!$B$10*LN(O2106)+Ferez!$B$11*LN(Y2106))</f>
        <v>1.1542302383808274</v>
      </c>
      <c r="AA2106" s="3">
        <f>EXP(Ferez!$C$8+Ferez!$C$9*LN(Z2106))</f>
        <v>0.83382933974447648</v>
      </c>
      <c r="AB2106" s="3">
        <f>Ferez!$D$8+Ferez!$D$9*Z2106+Ferez!$D$10*AA2106</f>
        <v>0.45363909595045687</v>
      </c>
      <c r="AC2106" s="3">
        <f t="shared" si="297"/>
        <v>2.4416986740757607</v>
      </c>
      <c r="AD2106" s="3">
        <f>AC2106*Ferez!$D$19</f>
        <v>1.2208493370378803</v>
      </c>
      <c r="AE2106" s="3">
        <f>(AD2106/1000)*(10000/Ferez!$D$21)</f>
        <v>3.0521233425947012E-2</v>
      </c>
      <c r="AF2106" s="3">
        <f t="shared" si="298"/>
        <v>1.6078693343312842</v>
      </c>
      <c r="AG2106" s="3">
        <f>AF2106*Ferez!$D$19</f>
        <v>0.8039346671656421</v>
      </c>
      <c r="AH2106" s="3">
        <f>(AG2106/1000)*(10000/Ferez!$D$21)</f>
        <v>2.0098366679141052E-2</v>
      </c>
      <c r="AI2106" s="3">
        <f>AE2106*Ferez!$D$20</f>
        <v>0.11191118922847237</v>
      </c>
    </row>
    <row r="2107" spans="1:35" x14ac:dyDescent="0.25">
      <c r="A2107" s="4">
        <v>532</v>
      </c>
      <c r="B2107" s="19" t="s">
        <v>3521</v>
      </c>
      <c r="C2107" s="104">
        <v>7</v>
      </c>
      <c r="D2107" s="20" t="s">
        <v>915</v>
      </c>
      <c r="E2107" s="100">
        <v>42719</v>
      </c>
      <c r="F2107" s="100">
        <v>44127</v>
      </c>
      <c r="G2107" s="105">
        <v>3.9</v>
      </c>
      <c r="H2107" s="20" t="s">
        <v>936</v>
      </c>
      <c r="I2107" s="20" t="s">
        <v>938</v>
      </c>
      <c r="J2107" s="13">
        <v>3026</v>
      </c>
      <c r="K2107" t="s">
        <v>79</v>
      </c>
      <c r="L2107" t="s">
        <v>78</v>
      </c>
      <c r="M2107" s="20" t="str">
        <f t="shared" si="292"/>
        <v>S</v>
      </c>
      <c r="N2107" s="3">
        <v>4.2</v>
      </c>
      <c r="O2107" s="23">
        <f t="shared" si="293"/>
        <v>4.2</v>
      </c>
      <c r="P2107" s="3">
        <v>15.4</v>
      </c>
      <c r="Q2107" s="3">
        <f>VLOOKUP(J2107,Aux_H_adj!$X$2:$Y$922,2,FALSE)</f>
        <v>7.4</v>
      </c>
      <c r="R2107" s="3">
        <f>VLOOKUP(J2107,Aux_H_adj!$X$2:$Z$922,3,FALSE)</f>
        <v>15.4</v>
      </c>
      <c r="S2107" s="3">
        <f t="shared" si="290"/>
        <v>4.9019722472303764</v>
      </c>
      <c r="T2107" s="3">
        <v>60.6</v>
      </c>
      <c r="U2107" s="23">
        <f t="shared" si="294"/>
        <v>18.77</v>
      </c>
      <c r="V2107" s="3">
        <f t="shared" si="291"/>
        <v>5.9746765636697514</v>
      </c>
      <c r="W2107" s="27">
        <f t="shared" si="295"/>
        <v>1.9E-3</v>
      </c>
      <c r="X2107" s="27">
        <f t="shared" si="296"/>
        <v>2.8E-3</v>
      </c>
      <c r="Y2107" s="3">
        <f>VLOOKUP(K2107,SSP!$B$2:$D$113,3,FALSE)</f>
        <v>0.31000000000000155</v>
      </c>
      <c r="Z2107" s="3">
        <f>EXP(Ferez!$B$8+Ferez!$B$9*LN(X2107)+Ferez!$B$10*LN(O2107)+Ferez!$B$11*LN(Y2107))</f>
        <v>1.9477601313039863</v>
      </c>
      <c r="AA2107" s="3">
        <f>EXP(Ferez!$C$8+Ferez!$C$9*LN(Z2107))</f>
        <v>1.2293758547369009</v>
      </c>
      <c r="AB2107" s="3">
        <f>Ferez!$D$8+Ferez!$D$9*Z2107+Ferez!$D$10*AA2107</f>
        <v>0.51714718755628775</v>
      </c>
      <c r="AC2107" s="3">
        <f t="shared" si="297"/>
        <v>3.6942831735971748</v>
      </c>
      <c r="AD2107" s="3">
        <f>AC2107*Ferez!$D$19</f>
        <v>1.8471415867985874</v>
      </c>
      <c r="AE2107" s="3">
        <f>(AD2107/1000)*(10000/Ferez!$D$21)</f>
        <v>4.6178539669964686E-2</v>
      </c>
      <c r="AF2107" s="3">
        <f t="shared" si="298"/>
        <v>2.4649073188602739</v>
      </c>
      <c r="AG2107" s="3">
        <f>AF2107*Ferez!$D$19</f>
        <v>1.232453659430137</v>
      </c>
      <c r="AH2107" s="3">
        <f>(AG2107/1000)*(10000/Ferez!$D$21)</f>
        <v>3.0811341485753423E-2</v>
      </c>
      <c r="AI2107" s="3">
        <f>AE2107*Ferez!$D$20</f>
        <v>0.16932131212320384</v>
      </c>
    </row>
    <row r="2108" spans="1:35" x14ac:dyDescent="0.25">
      <c r="A2108" s="4">
        <v>533</v>
      </c>
      <c r="B2108" s="19" t="s">
        <v>3521</v>
      </c>
      <c r="C2108" s="104">
        <v>7</v>
      </c>
      <c r="D2108" s="20" t="s">
        <v>915</v>
      </c>
      <c r="E2108" s="100">
        <v>42719</v>
      </c>
      <c r="F2108" s="100">
        <v>44127</v>
      </c>
      <c r="G2108" s="105">
        <v>3.9</v>
      </c>
      <c r="H2108" s="20" t="s">
        <v>936</v>
      </c>
      <c r="I2108" s="20" t="s">
        <v>939</v>
      </c>
      <c r="J2108" s="13">
        <v>3026</v>
      </c>
      <c r="K2108" t="s">
        <v>79</v>
      </c>
      <c r="L2108" t="s">
        <v>78</v>
      </c>
      <c r="M2108" s="20" t="str">
        <f t="shared" si="292"/>
        <v>S</v>
      </c>
      <c r="N2108" s="3">
        <v>4.2</v>
      </c>
      <c r="O2108" s="23">
        <f t="shared" si="293"/>
        <v>3.56</v>
      </c>
      <c r="P2108" s="3">
        <v>10.4</v>
      </c>
      <c r="Q2108" s="3">
        <f>VLOOKUP(J2108,Aux_H_adj!$X$2:$Y$922,2,FALSE)</f>
        <v>7.4</v>
      </c>
      <c r="R2108" s="3">
        <f>VLOOKUP(J2108,Aux_H_adj!$X$2:$Z$922,3,FALSE)</f>
        <v>15.4</v>
      </c>
      <c r="S2108" s="3">
        <f t="shared" si="290"/>
        <v>3.3104228163114233</v>
      </c>
      <c r="T2108" s="3">
        <v>60.6</v>
      </c>
      <c r="U2108" s="23">
        <f t="shared" si="294"/>
        <v>12.68</v>
      </c>
      <c r="V2108" s="3">
        <f t="shared" si="291"/>
        <v>4.0361693568104657</v>
      </c>
      <c r="W2108" s="27">
        <f t="shared" si="295"/>
        <v>8.9999999999999998E-4</v>
      </c>
      <c r="X2108" s="27">
        <f t="shared" si="296"/>
        <v>1.2999999999999999E-3</v>
      </c>
      <c r="Y2108" s="3">
        <f>VLOOKUP(K2108,SSP!$B$2:$D$113,3,FALSE)</f>
        <v>0.31000000000000155</v>
      </c>
      <c r="Z2108" s="3">
        <f>EXP(Ferez!$B$8+Ferez!$B$9*LN(X2108)+Ferez!$B$10*LN(O2108)+Ferez!$B$11*LN(Y2108))</f>
        <v>0.8047013455583345</v>
      </c>
      <c r="AA2108" s="3">
        <f>EXP(Ferez!$C$8+Ferez!$C$9*LN(Z2108))</f>
        <v>0.63803109332823571</v>
      </c>
      <c r="AB2108" s="3">
        <f>Ferez!$D$8+Ferez!$D$9*Z2108+Ferez!$D$10*AA2108</f>
        <v>0.42752527165037019</v>
      </c>
      <c r="AC2108" s="3">
        <f t="shared" si="297"/>
        <v>1.8702577105369402</v>
      </c>
      <c r="AD2108" s="3">
        <f>AC2108*Ferez!$D$19</f>
        <v>0.93512885526847012</v>
      </c>
      <c r="AE2108" s="3">
        <f>(AD2108/1000)*(10000/Ferez!$D$21)</f>
        <v>2.3378221381711754E-2</v>
      </c>
      <c r="AF2108" s="3">
        <f t="shared" si="298"/>
        <v>1.2322266172087046</v>
      </c>
      <c r="AG2108" s="3">
        <f>AF2108*Ferez!$D$19</f>
        <v>0.61611330860435232</v>
      </c>
      <c r="AH2108" s="3">
        <f>(AG2108/1000)*(10000/Ferez!$D$21)</f>
        <v>1.5402832715108807E-2</v>
      </c>
      <c r="AI2108" s="3">
        <f>AE2108*Ferez!$D$20</f>
        <v>8.5720145066276426E-2</v>
      </c>
    </row>
    <row r="2109" spans="1:35" x14ac:dyDescent="0.25">
      <c r="A2109" s="4">
        <v>534</v>
      </c>
      <c r="B2109" s="19" t="s">
        <v>3521</v>
      </c>
      <c r="C2109" s="104">
        <v>7</v>
      </c>
      <c r="D2109" s="20" t="s">
        <v>915</v>
      </c>
      <c r="E2109" s="100">
        <v>42719</v>
      </c>
      <c r="F2109" s="100">
        <v>44127</v>
      </c>
      <c r="G2109" s="105">
        <v>3.9</v>
      </c>
      <c r="H2109" s="20" t="s">
        <v>936</v>
      </c>
      <c r="I2109" s="20" t="s">
        <v>940</v>
      </c>
      <c r="J2109" s="13">
        <v>3026</v>
      </c>
      <c r="K2109" t="s">
        <v>79</v>
      </c>
      <c r="L2109" t="s">
        <v>78</v>
      </c>
      <c r="M2109" s="20" t="str">
        <f t="shared" si="292"/>
        <v>S</v>
      </c>
      <c r="N2109" s="3">
        <v>4.2</v>
      </c>
      <c r="O2109" s="23">
        <f t="shared" si="293"/>
        <v>4.2</v>
      </c>
      <c r="P2109" s="3">
        <v>15</v>
      </c>
      <c r="Q2109" s="3">
        <f>VLOOKUP(J2109,Aux_H_adj!$X$2:$Y$922,2,FALSE)</f>
        <v>7.4</v>
      </c>
      <c r="R2109" s="3">
        <f>VLOOKUP(J2109,Aux_H_adj!$X$2:$Z$922,3,FALSE)</f>
        <v>15.4</v>
      </c>
      <c r="S2109" s="3">
        <f t="shared" si="290"/>
        <v>4.7746482927568605</v>
      </c>
      <c r="T2109" s="3">
        <v>60.6</v>
      </c>
      <c r="U2109" s="23">
        <f t="shared" si="294"/>
        <v>18.29</v>
      </c>
      <c r="V2109" s="3">
        <f t="shared" si="291"/>
        <v>5.8218878183015317</v>
      </c>
      <c r="W2109" s="27">
        <f t="shared" si="295"/>
        <v>1.8E-3</v>
      </c>
      <c r="X2109" s="27">
        <f t="shared" si="296"/>
        <v>2.7000000000000001E-3</v>
      </c>
      <c r="Y2109" s="3">
        <f>VLOOKUP(K2109,SSP!$B$2:$D$113,3,FALSE)</f>
        <v>0.31000000000000155</v>
      </c>
      <c r="Z2109" s="3">
        <f>EXP(Ferez!$B$8+Ferez!$B$9*LN(X2109)+Ferez!$B$10*LN(O2109)+Ferez!$B$11*LN(Y2109))</f>
        <v>1.8819619442963458</v>
      </c>
      <c r="AA2109" s="3">
        <f>EXP(Ferez!$C$8+Ferez!$C$9*LN(Z2109))</f>
        <v>1.198425518126512</v>
      </c>
      <c r="AB2109" s="3">
        <f>Ferez!$D$8+Ferez!$D$9*Z2109+Ferez!$D$10*AA2109</f>
        <v>0.5117218905950256</v>
      </c>
      <c r="AC2109" s="3">
        <f t="shared" si="297"/>
        <v>3.5921093530178831</v>
      </c>
      <c r="AD2109" s="3">
        <f>AC2109*Ferez!$D$19</f>
        <v>1.7960546765089416</v>
      </c>
      <c r="AE2109" s="3">
        <f>(AD2109/1000)*(10000/Ferez!$D$21)</f>
        <v>4.4901366912723541E-2</v>
      </c>
      <c r="AF2109" s="3">
        <f t="shared" si="298"/>
        <v>2.3936838348913714</v>
      </c>
      <c r="AG2109" s="3">
        <f>AF2109*Ferez!$D$19</f>
        <v>1.1968419174456857</v>
      </c>
      <c r="AH2109" s="3">
        <f>(AG2109/1000)*(10000/Ferez!$D$21)</f>
        <v>2.9921047936142142E-2</v>
      </c>
      <c r="AI2109" s="3">
        <f>AE2109*Ferez!$D$20</f>
        <v>0.16463834534665298</v>
      </c>
    </row>
    <row r="2110" spans="1:35" x14ac:dyDescent="0.25">
      <c r="A2110" s="4">
        <v>535</v>
      </c>
      <c r="B2110" s="19" t="s">
        <v>3521</v>
      </c>
      <c r="C2110" s="104">
        <v>7</v>
      </c>
      <c r="D2110" s="20" t="s">
        <v>915</v>
      </c>
      <c r="E2110" s="100">
        <v>42719</v>
      </c>
      <c r="F2110" s="100">
        <v>44127</v>
      </c>
      <c r="G2110" s="105">
        <v>3.9</v>
      </c>
      <c r="H2110" s="20" t="s">
        <v>936</v>
      </c>
      <c r="I2110" s="20" t="s">
        <v>941</v>
      </c>
      <c r="J2110" s="13">
        <v>3026</v>
      </c>
      <c r="K2110" t="s">
        <v>79</v>
      </c>
      <c r="L2110" t="s">
        <v>78</v>
      </c>
      <c r="M2110" s="20" t="str">
        <f t="shared" si="292"/>
        <v>S</v>
      </c>
      <c r="N2110" s="3">
        <v>4.2</v>
      </c>
      <c r="O2110" s="23">
        <f t="shared" si="293"/>
        <v>4.2</v>
      </c>
      <c r="P2110" s="3">
        <v>14</v>
      </c>
      <c r="Q2110" s="3">
        <f>VLOOKUP(J2110,Aux_H_adj!$X$2:$Y$922,2,FALSE)</f>
        <v>7.4</v>
      </c>
      <c r="R2110" s="3">
        <f>VLOOKUP(J2110,Aux_H_adj!$X$2:$Z$922,3,FALSE)</f>
        <v>15.4</v>
      </c>
      <c r="S2110" s="3">
        <f t="shared" si="290"/>
        <v>4.45633840657307</v>
      </c>
      <c r="T2110" s="3">
        <v>60.6</v>
      </c>
      <c r="U2110" s="23">
        <f t="shared" si="294"/>
        <v>17.07</v>
      </c>
      <c r="V2110" s="3">
        <f t="shared" si="291"/>
        <v>5.4335497571573068</v>
      </c>
      <c r="W2110" s="27">
        <f t="shared" si="295"/>
        <v>1.6000000000000001E-3</v>
      </c>
      <c r="X2110" s="27">
        <f t="shared" si="296"/>
        <v>2.3E-3</v>
      </c>
      <c r="Y2110" s="3">
        <f>VLOOKUP(K2110,SSP!$B$2:$D$113,3,FALSE)</f>
        <v>0.31000000000000155</v>
      </c>
      <c r="Z2110" s="3">
        <f>EXP(Ferez!$B$8+Ferez!$B$9*LN(X2110)+Ferez!$B$10*LN(O2110)+Ferez!$B$11*LN(Y2110))</f>
        <v>1.6173688081484088</v>
      </c>
      <c r="AA2110" s="3">
        <f>EXP(Ferez!$C$8+Ferez!$C$9*LN(Z2110))</f>
        <v>1.0709966334874419</v>
      </c>
      <c r="AB2110" s="3">
        <f>Ferez!$D$8+Ferez!$D$9*Z2110+Ferez!$D$10*AA2110</f>
        <v>0.49016120735104851</v>
      </c>
      <c r="AC2110" s="3">
        <f t="shared" si="297"/>
        <v>3.1785266489868991</v>
      </c>
      <c r="AD2110" s="3">
        <f>AC2110*Ferez!$D$19</f>
        <v>1.5892633244934495</v>
      </c>
      <c r="AE2110" s="3">
        <f>(AD2110/1000)*(10000/Ferez!$D$21)</f>
        <v>3.9731583112336238E-2</v>
      </c>
      <c r="AF2110" s="3">
        <f t="shared" si="298"/>
        <v>2.1075300154994574</v>
      </c>
      <c r="AG2110" s="3">
        <f>AF2110*Ferez!$D$19</f>
        <v>1.0537650077497287</v>
      </c>
      <c r="AH2110" s="3">
        <f>(AG2110/1000)*(10000/Ferez!$D$21)</f>
        <v>2.6344125193743219E-2</v>
      </c>
      <c r="AI2110" s="3">
        <f>AE2110*Ferez!$D$20</f>
        <v>0.14568247141189952</v>
      </c>
    </row>
    <row r="2111" spans="1:35" x14ac:dyDescent="0.25">
      <c r="A2111" s="4">
        <v>536</v>
      </c>
      <c r="B2111" s="19" t="s">
        <v>3521</v>
      </c>
      <c r="C2111" s="104">
        <v>7</v>
      </c>
      <c r="D2111" s="20" t="s">
        <v>915</v>
      </c>
      <c r="E2111" s="100">
        <v>42719</v>
      </c>
      <c r="F2111" s="100">
        <v>44127</v>
      </c>
      <c r="G2111" s="105">
        <v>3.9</v>
      </c>
      <c r="H2111" s="20" t="s">
        <v>936</v>
      </c>
      <c r="I2111" s="20" t="s">
        <v>942</v>
      </c>
      <c r="J2111" s="13">
        <v>3026</v>
      </c>
      <c r="K2111" t="s">
        <v>79</v>
      </c>
      <c r="L2111" t="s">
        <v>78</v>
      </c>
      <c r="M2111" s="20" t="str">
        <f t="shared" si="292"/>
        <v>S</v>
      </c>
      <c r="N2111" s="3">
        <v>4.2</v>
      </c>
      <c r="O2111" s="23">
        <f t="shared" si="293"/>
        <v>2.93</v>
      </c>
      <c r="P2111" s="3">
        <v>8.5</v>
      </c>
      <c r="Q2111" s="3">
        <f>VLOOKUP(J2111,Aux_H_adj!$X$2:$Y$922,2,FALSE)</f>
        <v>7.4</v>
      </c>
      <c r="R2111" s="3">
        <f>VLOOKUP(J2111,Aux_H_adj!$X$2:$Z$922,3,FALSE)</f>
        <v>15.4</v>
      </c>
      <c r="S2111" s="3">
        <f t="shared" si="290"/>
        <v>2.7056340325622208</v>
      </c>
      <c r="T2111" s="3">
        <v>60.6</v>
      </c>
      <c r="U2111" s="23">
        <f t="shared" si="294"/>
        <v>10.36</v>
      </c>
      <c r="V2111" s="3">
        <f t="shared" si="291"/>
        <v>3.2976904208640714</v>
      </c>
      <c r="W2111" s="27">
        <f t="shared" si="295"/>
        <v>5.9999999999999995E-4</v>
      </c>
      <c r="X2111" s="27">
        <f t="shared" si="296"/>
        <v>8.9999999999999998E-4</v>
      </c>
      <c r="Y2111" s="3">
        <f>VLOOKUP(K2111,SSP!$B$2:$D$113,3,FALSE)</f>
        <v>0.31000000000000155</v>
      </c>
      <c r="Z2111" s="3">
        <f>EXP(Ferez!$B$8+Ferez!$B$9*LN(X2111)+Ferez!$B$10*LN(O2111)+Ferez!$B$11*LN(Y2111))</f>
        <v>0.47141521403966891</v>
      </c>
      <c r="AA2111" s="3">
        <f>EXP(Ferez!$C$8+Ferez!$C$9*LN(Z2111))</f>
        <v>0.42907509766989982</v>
      </c>
      <c r="AB2111" s="3">
        <f>Ferez!$D$8+Ferez!$D$9*Z2111+Ferez!$D$10*AA2111</f>
        <v>0.40454393055792093</v>
      </c>
      <c r="AC2111" s="3">
        <f t="shared" si="297"/>
        <v>1.3050342422674897</v>
      </c>
      <c r="AD2111" s="3">
        <f>AC2111*Ferez!$D$19</f>
        <v>0.65251712113374483</v>
      </c>
      <c r="AE2111" s="3">
        <f>(AD2111/1000)*(10000/Ferez!$D$21)</f>
        <v>1.631292802834362E-2</v>
      </c>
      <c r="AF2111" s="3">
        <f t="shared" si="298"/>
        <v>0.87595914459758983</v>
      </c>
      <c r="AG2111" s="3">
        <f>AF2111*Ferez!$D$19</f>
        <v>0.43797957229879492</v>
      </c>
      <c r="AH2111" s="3">
        <f>(AG2111/1000)*(10000/Ferez!$D$21)</f>
        <v>1.0949489307469872E-2</v>
      </c>
      <c r="AI2111" s="3">
        <f>AE2111*Ferez!$D$20</f>
        <v>5.9814069437259934E-2</v>
      </c>
    </row>
    <row r="2112" spans="1:35" x14ac:dyDescent="0.25">
      <c r="A2112" s="4">
        <v>537</v>
      </c>
      <c r="B2112" s="19" t="s">
        <v>3521</v>
      </c>
      <c r="C2112" s="104">
        <v>7</v>
      </c>
      <c r="D2112" s="20" t="s">
        <v>915</v>
      </c>
      <c r="E2112" s="100">
        <v>42719</v>
      </c>
      <c r="F2112" s="100">
        <v>44127</v>
      </c>
      <c r="G2112" s="105">
        <v>3.9</v>
      </c>
      <c r="H2112" s="20" t="s">
        <v>936</v>
      </c>
      <c r="I2112" s="20" t="s">
        <v>943</v>
      </c>
      <c r="J2112" s="13">
        <v>3026</v>
      </c>
      <c r="K2112" t="s">
        <v>79</v>
      </c>
      <c r="L2112" t="s">
        <v>78</v>
      </c>
      <c r="M2112" s="20" t="str">
        <f t="shared" si="292"/>
        <v>S</v>
      </c>
      <c r="N2112" s="3">
        <v>4.2</v>
      </c>
      <c r="O2112" s="23">
        <f t="shared" si="293"/>
        <v>2.5</v>
      </c>
      <c r="P2112" s="3">
        <v>7.4</v>
      </c>
      <c r="Q2112" s="3">
        <f>VLOOKUP(J2112,Aux_H_adj!$X$2:$Y$922,2,FALSE)</f>
        <v>7.4</v>
      </c>
      <c r="R2112" s="3">
        <f>VLOOKUP(J2112,Aux_H_adj!$X$2:$Z$922,3,FALSE)</f>
        <v>15.4</v>
      </c>
      <c r="S2112" s="3">
        <f t="shared" si="290"/>
        <v>2.3554931577600513</v>
      </c>
      <c r="T2112" s="3">
        <v>60.6</v>
      </c>
      <c r="U2112" s="23">
        <f t="shared" si="294"/>
        <v>9.02</v>
      </c>
      <c r="V2112" s="3">
        <f t="shared" si="291"/>
        <v>2.871155173377792</v>
      </c>
      <c r="W2112" s="27">
        <f t="shared" si="295"/>
        <v>4.0000000000000002E-4</v>
      </c>
      <c r="X2112" s="27">
        <f t="shared" si="296"/>
        <v>5.9999999999999995E-4</v>
      </c>
      <c r="Y2112" s="3">
        <f>VLOOKUP(K2112,SSP!$B$2:$D$113,3,FALSE)</f>
        <v>0.31000000000000155</v>
      </c>
      <c r="Z2112" s="3">
        <f>EXP(Ferez!$B$8+Ferez!$B$9*LN(X2112)+Ferez!$B$10*LN(O2112)+Ferez!$B$11*LN(Y2112))</f>
        <v>0.27589008266829357</v>
      </c>
      <c r="AA2112" s="3">
        <f>EXP(Ferez!$C$8+Ferez!$C$9*LN(Z2112))</f>
        <v>0.28833741541503649</v>
      </c>
      <c r="AB2112" s="3">
        <f>Ferez!$D$8+Ferez!$D$9*Z2112+Ferez!$D$10*AA2112</f>
        <v>0.39262678711194232</v>
      </c>
      <c r="AC2112" s="3">
        <f t="shared" si="297"/>
        <v>0.95685428519527238</v>
      </c>
      <c r="AD2112" s="3">
        <f>AC2112*Ferez!$D$19</f>
        <v>0.47842714259763619</v>
      </c>
      <c r="AE2112" s="3">
        <f>(AD2112/1000)*(10000/Ferez!$D$21)</f>
        <v>1.1960678564940905E-2</v>
      </c>
      <c r="AF2112" s="3">
        <f t="shared" si="298"/>
        <v>0.66851686978023594</v>
      </c>
      <c r="AG2112" s="3">
        <f>AF2112*Ferez!$D$19</f>
        <v>0.33425843489011797</v>
      </c>
      <c r="AH2112" s="3">
        <f>(AG2112/1000)*(10000/Ferez!$D$21)</f>
        <v>8.35646087225295E-3</v>
      </c>
      <c r="AI2112" s="3">
        <f>AE2112*Ferez!$D$20</f>
        <v>4.3855821404783321E-2</v>
      </c>
    </row>
    <row r="2113" spans="1:35" x14ac:dyDescent="0.25">
      <c r="A2113" s="4">
        <v>538</v>
      </c>
      <c r="B2113" s="19" t="s">
        <v>3521</v>
      </c>
      <c r="C2113" s="104">
        <v>7</v>
      </c>
      <c r="D2113" s="20" t="s">
        <v>915</v>
      </c>
      <c r="E2113" s="100">
        <v>42719</v>
      </c>
      <c r="F2113" s="100">
        <v>44127</v>
      </c>
      <c r="G2113" s="105">
        <v>3.9</v>
      </c>
      <c r="H2113" s="20" t="s">
        <v>944</v>
      </c>
      <c r="I2113" s="20" t="s">
        <v>945</v>
      </c>
      <c r="J2113" s="13">
        <v>3027</v>
      </c>
      <c r="K2113" t="s">
        <v>130</v>
      </c>
      <c r="L2113" t="s">
        <v>130</v>
      </c>
      <c r="M2113" s="20" t="str">
        <f t="shared" si="292"/>
        <v>S</v>
      </c>
      <c r="N2113" s="3">
        <v>6</v>
      </c>
      <c r="O2113" s="23">
        <f t="shared" si="293"/>
        <v>6</v>
      </c>
      <c r="P2113" s="3">
        <v>11.6</v>
      </c>
      <c r="Q2113" s="3">
        <f>VLOOKUP(J2113,Aux_H_adj!$X$2:$Y$922,2,FALSE)</f>
        <v>6.3</v>
      </c>
      <c r="R2113" s="3">
        <f>VLOOKUP(J2113,Aux_H_adj!$X$2:$Z$922,3,FALSE)</f>
        <v>11.6</v>
      </c>
      <c r="S2113" s="3">
        <f t="shared" si="290"/>
        <v>3.6923946797319718</v>
      </c>
      <c r="T2113" s="3">
        <v>34.4</v>
      </c>
      <c r="U2113" s="23">
        <f t="shared" si="294"/>
        <v>14.14</v>
      </c>
      <c r="V2113" s="3">
        <f t="shared" si="291"/>
        <v>4.5009017906388005</v>
      </c>
      <c r="W2113" s="27">
        <f t="shared" si="295"/>
        <v>1.1000000000000001E-3</v>
      </c>
      <c r="X2113" s="27">
        <f t="shared" si="296"/>
        <v>1.6000000000000001E-3</v>
      </c>
      <c r="Y2113" s="3">
        <f>VLOOKUP(K2113,SSP!$B$2:$D$113,3,FALSE)</f>
        <v>0.49000000000000005</v>
      </c>
      <c r="Z2113" s="3">
        <f>EXP(Ferez!$B$8+Ferez!$B$9*LN(X2113)+Ferez!$B$10*LN(O2113)+Ferez!$B$11*LN(Y2113))</f>
        <v>2.5826359000918271</v>
      </c>
      <c r="AA2113" s="3">
        <f>EXP(Ferez!$C$8+Ferez!$C$9*LN(Z2113))</f>
        <v>1.5156417693533752</v>
      </c>
      <c r="AB2113" s="3">
        <f>Ferez!$D$8+Ferez!$D$9*Z2113+Ferez!$D$10*AA2113</f>
        <v>0.57056140871664751</v>
      </c>
      <c r="AC2113" s="3">
        <f t="shared" si="297"/>
        <v>4.6688390781618505</v>
      </c>
      <c r="AD2113" s="3">
        <f>AC2113*Ferez!$D$19</f>
        <v>2.3344195390809253</v>
      </c>
      <c r="AE2113" s="3">
        <f>(AD2113/1000)*(10000/Ferez!$D$21)</f>
        <v>5.8360488477023131E-2</v>
      </c>
      <c r="AF2113" s="3">
        <f t="shared" si="298"/>
        <v>3.1531973088084744</v>
      </c>
      <c r="AG2113" s="3">
        <f>AF2113*Ferez!$D$19</f>
        <v>1.5765986544042372</v>
      </c>
      <c r="AH2113" s="3">
        <f>(AG2113/1000)*(10000/Ferez!$D$21)</f>
        <v>3.9414966360105927E-2</v>
      </c>
      <c r="AI2113" s="3">
        <f>AE2113*Ferez!$D$20</f>
        <v>0.21398845774908481</v>
      </c>
    </row>
    <row r="2114" spans="1:35" x14ac:dyDescent="0.25">
      <c r="A2114" s="4">
        <v>539</v>
      </c>
      <c r="B2114" s="19" t="s">
        <v>3521</v>
      </c>
      <c r="C2114" s="104">
        <v>7</v>
      </c>
      <c r="D2114" s="20" t="s">
        <v>915</v>
      </c>
      <c r="E2114" s="100">
        <v>42719</v>
      </c>
      <c r="F2114" s="100">
        <v>44127</v>
      </c>
      <c r="G2114" s="105">
        <v>3.9</v>
      </c>
      <c r="H2114" s="20" t="s">
        <v>944</v>
      </c>
      <c r="I2114" s="20" t="s">
        <v>946</v>
      </c>
      <c r="J2114" s="13">
        <v>3027</v>
      </c>
      <c r="K2114" t="s">
        <v>130</v>
      </c>
      <c r="L2114" t="s">
        <v>130</v>
      </c>
      <c r="M2114" s="20" t="str">
        <f t="shared" si="292"/>
        <v>S</v>
      </c>
      <c r="N2114" s="3">
        <v>6</v>
      </c>
      <c r="O2114" s="23">
        <f t="shared" si="293"/>
        <v>2</v>
      </c>
      <c r="P2114" s="3">
        <v>6.3</v>
      </c>
      <c r="Q2114" s="3">
        <f>VLOOKUP(J2114,Aux_H_adj!$X$2:$Y$922,2,FALSE)</f>
        <v>6.3</v>
      </c>
      <c r="R2114" s="3">
        <f>VLOOKUP(J2114,Aux_H_adj!$X$2:$Z$922,3,FALSE)</f>
        <v>11.6</v>
      </c>
      <c r="S2114" s="3">
        <f t="shared" ref="S2114:S2177" si="299">P2114/PI()</f>
        <v>2.0053522829578814</v>
      </c>
      <c r="T2114" s="3">
        <v>34.4</v>
      </c>
      <c r="U2114" s="23">
        <f t="shared" si="294"/>
        <v>7.68</v>
      </c>
      <c r="V2114" s="3">
        <f t="shared" ref="V2114:V2177" si="300">U2114/PI()</f>
        <v>2.4446199258915122</v>
      </c>
      <c r="W2114" s="27">
        <f t="shared" si="295"/>
        <v>2.9999999999999997E-4</v>
      </c>
      <c r="X2114" s="27">
        <f t="shared" si="296"/>
        <v>5.0000000000000001E-4</v>
      </c>
      <c r="Y2114" s="3">
        <f>VLOOKUP(K2114,SSP!$B$2:$D$113,3,FALSE)</f>
        <v>0.49000000000000005</v>
      </c>
      <c r="Z2114" s="3">
        <f>EXP(Ferez!$B$8+Ferez!$B$9*LN(X2114)+Ferez!$B$10*LN(O2114)+Ferez!$B$11*LN(Y2114))</f>
        <v>0.29921887819104587</v>
      </c>
      <c r="AA2114" s="3">
        <f>EXP(Ferez!$C$8+Ferez!$C$9*LN(Z2114))</f>
        <v>0.30623695389020639</v>
      </c>
      <c r="AB2114" s="3">
        <f>Ferez!$D$8+Ferez!$D$9*Z2114+Ferez!$D$10*AA2114</f>
        <v>0.39395316404186698</v>
      </c>
      <c r="AC2114" s="3">
        <f t="shared" si="297"/>
        <v>0.99940899612311918</v>
      </c>
      <c r="AD2114" s="3">
        <f>AC2114*Ferez!$D$19</f>
        <v>0.49970449806155959</v>
      </c>
      <c r="AE2114" s="3">
        <f>(AD2114/1000)*(10000/Ferez!$D$21)</f>
        <v>1.2492612451538989E-2</v>
      </c>
      <c r="AF2114" s="3">
        <f t="shared" si="298"/>
        <v>0.69317204223291284</v>
      </c>
      <c r="AG2114" s="3">
        <f>AF2114*Ferez!$D$19</f>
        <v>0.34658602111645642</v>
      </c>
      <c r="AH2114" s="3">
        <f>(AG2114/1000)*(10000/Ferez!$D$21)</f>
        <v>8.6646505279114102E-3</v>
      </c>
      <c r="AI2114" s="3">
        <f>AE2114*Ferez!$D$20</f>
        <v>4.5806245655642959E-2</v>
      </c>
    </row>
    <row r="2115" spans="1:35" x14ac:dyDescent="0.25">
      <c r="A2115" s="4">
        <v>540</v>
      </c>
      <c r="B2115" s="19" t="s">
        <v>3521</v>
      </c>
      <c r="C2115" s="104">
        <v>7</v>
      </c>
      <c r="D2115" s="20" t="s">
        <v>915</v>
      </c>
      <c r="E2115" s="100">
        <v>42719</v>
      </c>
      <c r="F2115" s="100">
        <v>44127</v>
      </c>
      <c r="G2115" s="105">
        <v>3.9</v>
      </c>
      <c r="H2115" s="20" t="s">
        <v>944</v>
      </c>
      <c r="I2115" s="20" t="s">
        <v>947</v>
      </c>
      <c r="J2115" s="13">
        <v>3027</v>
      </c>
      <c r="K2115" t="s">
        <v>130</v>
      </c>
      <c r="L2115" t="s">
        <v>130</v>
      </c>
      <c r="M2115" s="20" t="str">
        <f t="shared" ref="M2115:M2178" si="301">IF(J2116=J2115,"S",IF(J2114=J2115,"S","N"))</f>
        <v>S</v>
      </c>
      <c r="N2115" s="3">
        <v>6</v>
      </c>
      <c r="O2115" s="23">
        <f t="shared" ref="O2115:O2178" si="302">IF(M2115="N",N2115,IF(P2115=R2115,N2115,IF(ROUND(3.1139*LN(P2115)-3.7295,2)&gt;=N2115,N2115,ROUND(3.1139*LN(P2115)-3.7295,2))))</f>
        <v>2.54</v>
      </c>
      <c r="P2115" s="3">
        <v>7.5</v>
      </c>
      <c r="Q2115" s="3">
        <f>VLOOKUP(J2115,Aux_H_adj!$X$2:$Y$922,2,FALSE)</f>
        <v>6.3</v>
      </c>
      <c r="R2115" s="3">
        <f>VLOOKUP(J2115,Aux_H_adj!$X$2:$Z$922,3,FALSE)</f>
        <v>11.6</v>
      </c>
      <c r="S2115" s="3">
        <f t="shared" si="299"/>
        <v>2.3873241463784303</v>
      </c>
      <c r="T2115" s="3">
        <v>34.4</v>
      </c>
      <c r="U2115" s="23">
        <f t="shared" ref="U2115:U2178" si="303">IF(M2115="N",T2115,ROUND(1.2191*P2115,2))</f>
        <v>9.14</v>
      </c>
      <c r="V2115" s="3">
        <f t="shared" si="300"/>
        <v>2.909352359719847</v>
      </c>
      <c r="W2115" s="27">
        <f t="shared" ref="W2115:W2178" si="304">ROUND(PI()*((S2115/100)/2)^2,4)</f>
        <v>4.0000000000000002E-4</v>
      </c>
      <c r="X2115" s="27">
        <f t="shared" ref="X2115:X2178" si="305">ROUND(PI()*((V2115/100)/2)^2,4)</f>
        <v>6.9999999999999999E-4</v>
      </c>
      <c r="Y2115" s="3">
        <f>VLOOKUP(K2115,SSP!$B$2:$D$113,3,FALSE)</f>
        <v>0.49000000000000005</v>
      </c>
      <c r="Z2115" s="3">
        <f>EXP(Ferez!$B$8+Ferez!$B$9*LN(X2115)+Ferez!$B$10*LN(O2115)+Ferez!$B$11*LN(Y2115))</f>
        <v>0.51745832693564553</v>
      </c>
      <c r="AA2115" s="3">
        <f>EXP(Ferez!$C$8+Ferez!$C$9*LN(Z2115))</f>
        <v>0.45979279414455615</v>
      </c>
      <c r="AB2115" s="3">
        <f>Ferez!$D$8+Ferez!$D$9*Z2115+Ferez!$D$10*AA2115</f>
        <v>0.40755921408521012</v>
      </c>
      <c r="AC2115" s="3">
        <f t="shared" ref="AC2115:AC2178" si="306">Z2115+AA2115+AB2115</f>
        <v>1.3848103351654117</v>
      </c>
      <c r="AD2115" s="3">
        <f>AC2115*Ferez!$D$19</f>
        <v>0.69240516758270587</v>
      </c>
      <c r="AE2115" s="3">
        <f>(AD2115/1000)*(10000/Ferez!$D$21)</f>
        <v>1.7310129189567647E-2</v>
      </c>
      <c r="AF2115" s="3">
        <f t="shared" ref="AF2115:AF2178" si="307">Z2115+AB2115</f>
        <v>0.92501754102085565</v>
      </c>
      <c r="AG2115" s="3">
        <f>AF2115*Ferez!$D$19</f>
        <v>0.46250877051042782</v>
      </c>
      <c r="AH2115" s="3">
        <f>(AG2115/1000)*(10000/Ferez!$D$21)</f>
        <v>1.1562719262760696E-2</v>
      </c>
      <c r="AI2115" s="3">
        <f>AE2115*Ferez!$D$20</f>
        <v>6.3470473695081367E-2</v>
      </c>
    </row>
    <row r="2116" spans="1:35" x14ac:dyDescent="0.25">
      <c r="A2116" s="4">
        <v>541</v>
      </c>
      <c r="B2116" s="19" t="s">
        <v>3521</v>
      </c>
      <c r="C2116" s="104">
        <v>7</v>
      </c>
      <c r="D2116" s="20" t="s">
        <v>915</v>
      </c>
      <c r="E2116" s="100">
        <v>42719</v>
      </c>
      <c r="F2116" s="100">
        <v>44127</v>
      </c>
      <c r="G2116" s="105">
        <v>3.9</v>
      </c>
      <c r="H2116" s="20" t="s">
        <v>948</v>
      </c>
      <c r="I2116" s="20" t="s">
        <v>949</v>
      </c>
      <c r="J2116" s="13">
        <v>3028</v>
      </c>
      <c r="K2116" t="s">
        <v>197</v>
      </c>
      <c r="L2116" t="s">
        <v>67</v>
      </c>
      <c r="M2116" s="20" t="str">
        <f t="shared" si="301"/>
        <v>N</v>
      </c>
      <c r="N2116" s="3">
        <v>5.2</v>
      </c>
      <c r="O2116" s="23">
        <f t="shared" si="302"/>
        <v>5.2</v>
      </c>
      <c r="P2116" s="3">
        <v>20</v>
      </c>
      <c r="Q2116" s="3">
        <f>VLOOKUP(J2116,Aux_H_adj!$X$2:$Y$922,2,FALSE)</f>
        <v>20</v>
      </c>
      <c r="R2116" s="3">
        <f>VLOOKUP(J2116,Aux_H_adj!$X$2:$Z$922,3,FALSE)</f>
        <v>20</v>
      </c>
      <c r="S2116" s="3">
        <f t="shared" si="299"/>
        <v>6.366197723675814</v>
      </c>
      <c r="T2116" s="3">
        <v>24.7</v>
      </c>
      <c r="U2116" s="23">
        <f t="shared" si="303"/>
        <v>24.7</v>
      </c>
      <c r="V2116" s="3">
        <f t="shared" si="300"/>
        <v>7.8622541887396293</v>
      </c>
      <c r="W2116" s="27">
        <f t="shared" si="304"/>
        <v>3.2000000000000002E-3</v>
      </c>
      <c r="X2116" s="27">
        <f t="shared" si="305"/>
        <v>4.8999999999999998E-3</v>
      </c>
      <c r="Y2116" s="3">
        <f>VLOOKUP(K2116,SSP!$B$2:$D$113,3,FALSE)</f>
        <v>0.41000000000000009</v>
      </c>
      <c r="Z2116" s="3">
        <f>EXP(Ferez!$B$8+Ferez!$B$9*LN(X2116)+Ferez!$B$10*LN(O2116)+Ferez!$B$11*LN(Y2116))</f>
        <v>5.4012096439978778</v>
      </c>
      <c r="AA2116" s="3">
        <f>EXP(Ferez!$C$8+Ferez!$C$9*LN(Z2116))</f>
        <v>2.6202601855201202</v>
      </c>
      <c r="AB2116" s="3">
        <f>Ferez!$D$8+Ferez!$D$9*Z2116+Ferez!$D$10*AA2116</f>
        <v>0.82203396511263405</v>
      </c>
      <c r="AC2116" s="3">
        <f t="shared" si="306"/>
        <v>8.8435037946306316</v>
      </c>
      <c r="AD2116" s="3">
        <f>AC2116*Ferez!$D$19</f>
        <v>4.4217518973153158</v>
      </c>
      <c r="AE2116" s="3">
        <f>(AD2116/1000)*(10000/Ferez!$D$21)</f>
        <v>0.1105437974328829</v>
      </c>
      <c r="AF2116" s="3">
        <f t="shared" si="307"/>
        <v>6.2232436091105114</v>
      </c>
      <c r="AG2116" s="3">
        <f>AF2116*Ferez!$D$19</f>
        <v>3.1116218045552557</v>
      </c>
      <c r="AH2116" s="3">
        <f>(AG2116/1000)*(10000/Ferez!$D$21)</f>
        <v>7.7790545113881393E-2</v>
      </c>
      <c r="AI2116" s="3">
        <f>AE2116*Ferez!$D$20</f>
        <v>0.40532725725390395</v>
      </c>
    </row>
    <row r="2117" spans="1:35" x14ac:dyDescent="0.25">
      <c r="A2117" s="4">
        <v>542</v>
      </c>
      <c r="B2117" s="19" t="s">
        <v>3521</v>
      </c>
      <c r="C2117" s="104">
        <v>7</v>
      </c>
      <c r="D2117" s="20" t="s">
        <v>915</v>
      </c>
      <c r="E2117" s="100">
        <v>42719</v>
      </c>
      <c r="F2117" s="100">
        <v>44127</v>
      </c>
      <c r="G2117" s="105">
        <v>3.9</v>
      </c>
      <c r="H2117" s="20" t="s">
        <v>950</v>
      </c>
      <c r="I2117" s="20" t="s">
        <v>951</v>
      </c>
      <c r="J2117" s="13">
        <v>3029</v>
      </c>
      <c r="K2117" t="s">
        <v>125</v>
      </c>
      <c r="L2117" t="s">
        <v>124</v>
      </c>
      <c r="M2117" s="20" t="str">
        <f t="shared" si="301"/>
        <v>S</v>
      </c>
      <c r="N2117" s="3">
        <v>4</v>
      </c>
      <c r="O2117" s="23">
        <f t="shared" si="302"/>
        <v>2.75</v>
      </c>
      <c r="P2117" s="3">
        <v>8</v>
      </c>
      <c r="Q2117" s="3">
        <f>VLOOKUP(J2117,Aux_H_adj!$X$2:$Y$922,2,FALSE)</f>
        <v>7.7</v>
      </c>
      <c r="R2117" s="3">
        <f>VLOOKUP(J2117,Aux_H_adj!$X$2:$Z$922,3,FALSE)</f>
        <v>14.5</v>
      </c>
      <c r="S2117" s="3">
        <f t="shared" si="299"/>
        <v>2.5464790894703255</v>
      </c>
      <c r="T2117" s="3">
        <v>55.3</v>
      </c>
      <c r="U2117" s="23">
        <f t="shared" si="303"/>
        <v>9.75</v>
      </c>
      <c r="V2117" s="3">
        <f t="shared" si="300"/>
        <v>3.1035213902919589</v>
      </c>
      <c r="W2117" s="27">
        <f t="shared" si="304"/>
        <v>5.0000000000000001E-4</v>
      </c>
      <c r="X2117" s="27">
        <f t="shared" si="305"/>
        <v>8.0000000000000004E-4</v>
      </c>
      <c r="Y2117" s="3">
        <f>VLOOKUP(K2117,SSP!$B$2:$D$113,3,FALSE)</f>
        <v>0.60999999999999954</v>
      </c>
      <c r="Z2117" s="3">
        <f>EXP(Ferez!$B$8+Ferez!$B$9*LN(X2117)+Ferez!$B$10*LN(O2117)+Ferez!$B$11*LN(Y2117))</f>
        <v>0.79266685304522155</v>
      </c>
      <c r="AA2117" s="3">
        <f>EXP(Ferez!$C$8+Ferez!$C$9*LN(Z2117))</f>
        <v>0.63093754267128255</v>
      </c>
      <c r="AB2117" s="3">
        <f>Ferez!$D$8+Ferez!$D$9*Z2117+Ferez!$D$10*AA2117</f>
        <v>0.42665651466397475</v>
      </c>
      <c r="AC2117" s="3">
        <f t="shared" si="306"/>
        <v>1.8502609103804788</v>
      </c>
      <c r="AD2117" s="3">
        <f>AC2117*Ferez!$D$19</f>
        <v>0.9251304551902394</v>
      </c>
      <c r="AE2117" s="3">
        <f>(AD2117/1000)*(10000/Ferez!$D$21)</f>
        <v>2.3128261379755984E-2</v>
      </c>
      <c r="AF2117" s="3">
        <f t="shared" si="307"/>
        <v>1.2193233677091964</v>
      </c>
      <c r="AG2117" s="3">
        <f>AF2117*Ferez!$D$19</f>
        <v>0.60966168385459818</v>
      </c>
      <c r="AH2117" s="3">
        <f>(AG2117/1000)*(10000/Ferez!$D$21)</f>
        <v>1.5241542096364956E-2</v>
      </c>
      <c r="AI2117" s="3">
        <f>AE2117*Ferez!$D$20</f>
        <v>8.480362505910527E-2</v>
      </c>
    </row>
    <row r="2118" spans="1:35" x14ac:dyDescent="0.25">
      <c r="A2118" s="4">
        <v>543</v>
      </c>
      <c r="B2118" s="19" t="s">
        <v>3521</v>
      </c>
      <c r="C2118" s="104">
        <v>7</v>
      </c>
      <c r="D2118" s="20" t="s">
        <v>915</v>
      </c>
      <c r="E2118" s="100">
        <v>42719</v>
      </c>
      <c r="F2118" s="100">
        <v>44127</v>
      </c>
      <c r="G2118" s="105">
        <v>3.9</v>
      </c>
      <c r="H2118" s="20" t="s">
        <v>950</v>
      </c>
      <c r="I2118" s="20" t="s">
        <v>952</v>
      </c>
      <c r="J2118" s="13">
        <v>3029</v>
      </c>
      <c r="K2118" t="s">
        <v>125</v>
      </c>
      <c r="L2118" t="s">
        <v>124</v>
      </c>
      <c r="M2118" s="20" t="str">
        <f t="shared" si="301"/>
        <v>S</v>
      </c>
      <c r="N2118" s="3">
        <v>4</v>
      </c>
      <c r="O2118" s="23">
        <f t="shared" si="302"/>
        <v>2.82</v>
      </c>
      <c r="P2118" s="3">
        <v>8.1999999999999993</v>
      </c>
      <c r="Q2118" s="3">
        <f>VLOOKUP(J2118,Aux_H_adj!$X$2:$Y$922,2,FALSE)</f>
        <v>7.7</v>
      </c>
      <c r="R2118" s="3">
        <f>VLOOKUP(J2118,Aux_H_adj!$X$2:$Z$922,3,FALSE)</f>
        <v>14.5</v>
      </c>
      <c r="S2118" s="3">
        <f t="shared" si="299"/>
        <v>2.6101410667070835</v>
      </c>
      <c r="T2118" s="3">
        <v>55.3</v>
      </c>
      <c r="U2118" s="23">
        <f t="shared" si="303"/>
        <v>10</v>
      </c>
      <c r="V2118" s="3">
        <f t="shared" si="300"/>
        <v>3.183098861837907</v>
      </c>
      <c r="W2118" s="27">
        <f t="shared" si="304"/>
        <v>5.0000000000000001E-4</v>
      </c>
      <c r="X2118" s="27">
        <f t="shared" si="305"/>
        <v>8.0000000000000004E-4</v>
      </c>
      <c r="Y2118" s="3">
        <f>VLOOKUP(K2118,SSP!$B$2:$D$113,3,FALSE)</f>
        <v>0.60999999999999954</v>
      </c>
      <c r="Z2118" s="3">
        <f>EXP(Ferez!$B$8+Ferez!$B$9*LN(X2118)+Ferez!$B$10*LN(O2118)+Ferez!$B$11*LN(Y2118))</f>
        <v>0.81205697822891654</v>
      </c>
      <c r="AA2118" s="3">
        <f>EXP(Ferez!$C$8+Ferez!$C$9*LN(Z2118))</f>
        <v>0.64235327466293257</v>
      </c>
      <c r="AB2118" s="3">
        <f>Ferez!$D$8+Ferez!$D$9*Z2118+Ferez!$D$10*AA2118</f>
        <v>0.42805742955050097</v>
      </c>
      <c r="AC2118" s="3">
        <f t="shared" si="306"/>
        <v>1.8824676824423499</v>
      </c>
      <c r="AD2118" s="3">
        <f>AC2118*Ferez!$D$19</f>
        <v>0.94123384122117493</v>
      </c>
      <c r="AE2118" s="3">
        <f>(AD2118/1000)*(10000/Ferez!$D$21)</f>
        <v>2.3530846030529375E-2</v>
      </c>
      <c r="AF2118" s="3">
        <f t="shared" si="307"/>
        <v>1.2401144077794175</v>
      </c>
      <c r="AG2118" s="3">
        <f>AF2118*Ferez!$D$19</f>
        <v>0.62005720388970875</v>
      </c>
      <c r="AH2118" s="3">
        <f>(AG2118/1000)*(10000/Ferez!$D$21)</f>
        <v>1.5501430097242719E-2</v>
      </c>
      <c r="AI2118" s="3">
        <f>AE2118*Ferez!$D$20</f>
        <v>8.6279768778607699E-2</v>
      </c>
    </row>
    <row r="2119" spans="1:35" x14ac:dyDescent="0.25">
      <c r="A2119" s="4">
        <v>544</v>
      </c>
      <c r="B2119" s="19" t="s">
        <v>3521</v>
      </c>
      <c r="C2119" s="104">
        <v>7</v>
      </c>
      <c r="D2119" s="20" t="s">
        <v>915</v>
      </c>
      <c r="E2119" s="100">
        <v>42719</v>
      </c>
      <c r="F2119" s="100">
        <v>44127</v>
      </c>
      <c r="G2119" s="105">
        <v>3.9</v>
      </c>
      <c r="H2119" s="20" t="s">
        <v>950</v>
      </c>
      <c r="I2119" s="20" t="s">
        <v>953</v>
      </c>
      <c r="J2119" s="13">
        <v>3029</v>
      </c>
      <c r="K2119" t="s">
        <v>125</v>
      </c>
      <c r="L2119" t="s">
        <v>124</v>
      </c>
      <c r="M2119" s="20" t="str">
        <f t="shared" si="301"/>
        <v>S</v>
      </c>
      <c r="N2119" s="3">
        <v>4</v>
      </c>
      <c r="O2119" s="23">
        <f t="shared" si="302"/>
        <v>3.59</v>
      </c>
      <c r="P2119" s="3">
        <v>10.5</v>
      </c>
      <c r="Q2119" s="3">
        <f>VLOOKUP(J2119,Aux_H_adj!$X$2:$Y$922,2,FALSE)</f>
        <v>7.7</v>
      </c>
      <c r="R2119" s="3">
        <f>VLOOKUP(J2119,Aux_H_adj!$X$2:$Z$922,3,FALSE)</f>
        <v>14.5</v>
      </c>
      <c r="S2119" s="3">
        <f t="shared" si="299"/>
        <v>3.3422538049298023</v>
      </c>
      <c r="T2119" s="3">
        <v>55.3</v>
      </c>
      <c r="U2119" s="23">
        <f t="shared" si="303"/>
        <v>12.8</v>
      </c>
      <c r="V2119" s="3">
        <f t="shared" si="300"/>
        <v>4.0743665431525207</v>
      </c>
      <c r="W2119" s="27">
        <f t="shared" si="304"/>
        <v>8.9999999999999998E-4</v>
      </c>
      <c r="X2119" s="27">
        <f t="shared" si="305"/>
        <v>1.2999999999999999E-3</v>
      </c>
      <c r="Y2119" s="3">
        <f>VLOOKUP(K2119,SSP!$B$2:$D$113,3,FALSE)</f>
        <v>0.60999999999999954</v>
      </c>
      <c r="Z2119" s="3">
        <f>EXP(Ferez!$B$8+Ferez!$B$9*LN(X2119)+Ferez!$B$10*LN(O2119)+Ferez!$B$11*LN(Y2119))</f>
        <v>1.6204511040309986</v>
      </c>
      <c r="AA2119" s="3">
        <f>EXP(Ferez!$C$8+Ferez!$C$9*LN(Z2119))</f>
        <v>1.0725106583486776</v>
      </c>
      <c r="AB2119" s="3">
        <f>Ferez!$D$8+Ferez!$D$9*Z2119+Ferez!$D$10*AA2119</f>
        <v>0.49040982134403011</v>
      </c>
      <c r="AC2119" s="3">
        <f t="shared" si="306"/>
        <v>3.1833715837237064</v>
      </c>
      <c r="AD2119" s="3">
        <f>AC2119*Ferez!$D$19</f>
        <v>1.5916857918618532</v>
      </c>
      <c r="AE2119" s="3">
        <f>(AD2119/1000)*(10000/Ferez!$D$21)</f>
        <v>3.979214479654633E-2</v>
      </c>
      <c r="AF2119" s="3">
        <f t="shared" si="307"/>
        <v>2.1108609253750288</v>
      </c>
      <c r="AG2119" s="3">
        <f>AF2119*Ferez!$D$19</f>
        <v>1.0554304626875144</v>
      </c>
      <c r="AH2119" s="3">
        <f>(AG2119/1000)*(10000/Ferez!$D$21)</f>
        <v>2.638576156718786E-2</v>
      </c>
      <c r="AI2119" s="3">
        <f>AE2119*Ferez!$D$20</f>
        <v>0.14590453092066988</v>
      </c>
    </row>
    <row r="2120" spans="1:35" x14ac:dyDescent="0.25">
      <c r="A2120" s="4">
        <v>545</v>
      </c>
      <c r="B2120" s="19" t="s">
        <v>3521</v>
      </c>
      <c r="C2120" s="104">
        <v>7</v>
      </c>
      <c r="D2120" s="20" t="s">
        <v>915</v>
      </c>
      <c r="E2120" s="100">
        <v>42719</v>
      </c>
      <c r="F2120" s="100">
        <v>44127</v>
      </c>
      <c r="G2120" s="105">
        <v>3.9</v>
      </c>
      <c r="H2120" s="20" t="s">
        <v>950</v>
      </c>
      <c r="I2120" s="20" t="s">
        <v>954</v>
      </c>
      <c r="J2120" s="13">
        <v>3029</v>
      </c>
      <c r="K2120" t="s">
        <v>125</v>
      </c>
      <c r="L2120" t="s">
        <v>124</v>
      </c>
      <c r="M2120" s="20" t="str">
        <f t="shared" si="301"/>
        <v>S</v>
      </c>
      <c r="N2120" s="3">
        <v>4</v>
      </c>
      <c r="O2120" s="23">
        <f t="shared" si="302"/>
        <v>3.21</v>
      </c>
      <c r="P2120" s="3">
        <v>9.3000000000000007</v>
      </c>
      <c r="Q2120" s="3">
        <f>VLOOKUP(J2120,Aux_H_adj!$X$2:$Y$922,2,FALSE)</f>
        <v>7.7</v>
      </c>
      <c r="R2120" s="3">
        <f>VLOOKUP(J2120,Aux_H_adj!$X$2:$Z$922,3,FALSE)</f>
        <v>14.5</v>
      </c>
      <c r="S2120" s="3">
        <f t="shared" si="299"/>
        <v>2.9602819415092534</v>
      </c>
      <c r="T2120" s="3">
        <v>55.3</v>
      </c>
      <c r="U2120" s="23">
        <f t="shared" si="303"/>
        <v>11.34</v>
      </c>
      <c r="V2120" s="3">
        <f t="shared" si="300"/>
        <v>3.6096341093241864</v>
      </c>
      <c r="W2120" s="27">
        <f t="shared" si="304"/>
        <v>6.9999999999999999E-4</v>
      </c>
      <c r="X2120" s="27">
        <f t="shared" si="305"/>
        <v>1E-3</v>
      </c>
      <c r="Y2120" s="3">
        <f>VLOOKUP(K2120,SSP!$B$2:$D$113,3,FALSE)</f>
        <v>0.60999999999999954</v>
      </c>
      <c r="Z2120" s="3">
        <f>EXP(Ferez!$B$8+Ferez!$B$9*LN(X2120)+Ferez!$B$10*LN(O2120)+Ferez!$B$11*LN(Y2120))</f>
        <v>1.135661841773755</v>
      </c>
      <c r="AA2120" s="3">
        <f>EXP(Ferez!$C$8+Ferez!$C$9*LN(Z2120))</f>
        <v>0.82385573757201602</v>
      </c>
      <c r="AB2120" s="3">
        <f>Ferez!$D$8+Ferez!$D$9*Z2120+Ferez!$D$10*AA2120</f>
        <v>0.45221492146313036</v>
      </c>
      <c r="AC2120" s="3">
        <f t="shared" si="306"/>
        <v>2.4117325008089012</v>
      </c>
      <c r="AD2120" s="3">
        <f>AC2120*Ferez!$D$19</f>
        <v>1.2058662504044506</v>
      </c>
      <c r="AE2120" s="3">
        <f>(AD2120/1000)*(10000/Ferez!$D$21)</f>
        <v>3.0146656260111263E-2</v>
      </c>
      <c r="AF2120" s="3">
        <f t="shared" si="307"/>
        <v>1.5878767632368853</v>
      </c>
      <c r="AG2120" s="3">
        <f>AF2120*Ferez!$D$19</f>
        <v>0.79393838161844266</v>
      </c>
      <c r="AH2120" s="3">
        <f>(AG2120/1000)*(10000/Ferez!$D$21)</f>
        <v>1.9848459540461067E-2</v>
      </c>
      <c r="AI2120" s="3">
        <f>AE2120*Ferez!$D$20</f>
        <v>0.11053773962040796</v>
      </c>
    </row>
    <row r="2121" spans="1:35" x14ac:dyDescent="0.25">
      <c r="A2121" s="4">
        <v>546</v>
      </c>
      <c r="B2121" s="19" t="s">
        <v>3521</v>
      </c>
      <c r="C2121" s="104">
        <v>7</v>
      </c>
      <c r="D2121" s="20" t="s">
        <v>915</v>
      </c>
      <c r="E2121" s="100">
        <v>42719</v>
      </c>
      <c r="F2121" s="100">
        <v>44127</v>
      </c>
      <c r="G2121" s="105">
        <v>3.9</v>
      </c>
      <c r="H2121" s="20" t="s">
        <v>950</v>
      </c>
      <c r="I2121" s="20" t="s">
        <v>955</v>
      </c>
      <c r="J2121" s="13">
        <v>3029</v>
      </c>
      <c r="K2121" t="s">
        <v>125</v>
      </c>
      <c r="L2121" t="s">
        <v>124</v>
      </c>
      <c r="M2121" s="20" t="str">
        <f t="shared" si="301"/>
        <v>S</v>
      </c>
      <c r="N2121" s="3">
        <v>4</v>
      </c>
      <c r="O2121" s="23">
        <f t="shared" si="302"/>
        <v>3.31</v>
      </c>
      <c r="P2121" s="3">
        <v>9.6</v>
      </c>
      <c r="Q2121" s="3">
        <f>VLOOKUP(J2121,Aux_H_adj!$X$2:$Y$922,2,FALSE)</f>
        <v>7.7</v>
      </c>
      <c r="R2121" s="3">
        <f>VLOOKUP(J2121,Aux_H_adj!$X$2:$Z$922,3,FALSE)</f>
        <v>14.5</v>
      </c>
      <c r="S2121" s="3">
        <f t="shared" si="299"/>
        <v>3.0557749073643903</v>
      </c>
      <c r="T2121" s="3">
        <v>55.3</v>
      </c>
      <c r="U2121" s="23">
        <f t="shared" si="303"/>
        <v>11.7</v>
      </c>
      <c r="V2121" s="3">
        <f t="shared" si="300"/>
        <v>3.7242256683503507</v>
      </c>
      <c r="W2121" s="27">
        <f t="shared" si="304"/>
        <v>6.9999999999999999E-4</v>
      </c>
      <c r="X2121" s="27">
        <f t="shared" si="305"/>
        <v>1.1000000000000001E-3</v>
      </c>
      <c r="Y2121" s="3">
        <f>VLOOKUP(K2121,SSP!$B$2:$D$113,3,FALSE)</f>
        <v>0.60999999999999954</v>
      </c>
      <c r="Z2121" s="3">
        <f>EXP(Ferez!$B$8+Ferez!$B$9*LN(X2121)+Ferez!$B$10*LN(O2121)+Ferez!$B$11*LN(Y2121))</f>
        <v>1.2798888785272862</v>
      </c>
      <c r="AA2121" s="3">
        <f>EXP(Ferez!$C$8+Ferez!$C$9*LN(Z2121))</f>
        <v>0.90027802751943498</v>
      </c>
      <c r="AB2121" s="3">
        <f>Ferez!$D$8+Ferez!$D$9*Z2121+Ferez!$D$10*AA2121</f>
        <v>0.46336715941491574</v>
      </c>
      <c r="AC2121" s="3">
        <f t="shared" si="306"/>
        <v>2.6435340654616368</v>
      </c>
      <c r="AD2121" s="3">
        <f>AC2121*Ferez!$D$19</f>
        <v>1.3217670327308184</v>
      </c>
      <c r="AE2121" s="3">
        <f>(AD2121/1000)*(10000/Ferez!$D$21)</f>
        <v>3.304417581827046E-2</v>
      </c>
      <c r="AF2121" s="3">
        <f t="shared" si="307"/>
        <v>1.743256037942202</v>
      </c>
      <c r="AG2121" s="3">
        <f>AF2121*Ferez!$D$19</f>
        <v>0.87162801897110098</v>
      </c>
      <c r="AH2121" s="3">
        <f>(AG2121/1000)*(10000/Ferez!$D$21)</f>
        <v>2.1790700474277527E-2</v>
      </c>
      <c r="AI2121" s="3">
        <f>AE2121*Ferez!$D$20</f>
        <v>0.12116197800032502</v>
      </c>
    </row>
    <row r="2122" spans="1:35" x14ac:dyDescent="0.25">
      <c r="A2122" s="4">
        <v>547</v>
      </c>
      <c r="B2122" s="19" t="s">
        <v>3521</v>
      </c>
      <c r="C2122" s="104">
        <v>7</v>
      </c>
      <c r="D2122" s="20" t="s">
        <v>915</v>
      </c>
      <c r="E2122" s="100">
        <v>42719</v>
      </c>
      <c r="F2122" s="100">
        <v>44127</v>
      </c>
      <c r="G2122" s="105">
        <v>3.9</v>
      </c>
      <c r="H2122" s="20" t="s">
        <v>950</v>
      </c>
      <c r="I2122" s="20" t="s">
        <v>956</v>
      </c>
      <c r="J2122" s="13">
        <v>3029</v>
      </c>
      <c r="K2122" t="s">
        <v>125</v>
      </c>
      <c r="L2122" t="s">
        <v>124</v>
      </c>
      <c r="M2122" s="20" t="str">
        <f t="shared" si="301"/>
        <v>S</v>
      </c>
      <c r="N2122" s="3">
        <v>4</v>
      </c>
      <c r="O2122" s="23">
        <f t="shared" si="302"/>
        <v>2.63</v>
      </c>
      <c r="P2122" s="3">
        <v>7.7</v>
      </c>
      <c r="Q2122" s="3">
        <f>VLOOKUP(J2122,Aux_H_adj!$X$2:$Y$922,2,FALSE)</f>
        <v>7.7</v>
      </c>
      <c r="R2122" s="3">
        <f>VLOOKUP(J2122,Aux_H_adj!$X$2:$Z$922,3,FALSE)</f>
        <v>14.5</v>
      </c>
      <c r="S2122" s="3">
        <f t="shared" si="299"/>
        <v>2.4509861236151882</v>
      </c>
      <c r="T2122" s="3">
        <v>55.3</v>
      </c>
      <c r="U2122" s="23">
        <f t="shared" si="303"/>
        <v>9.39</v>
      </c>
      <c r="V2122" s="3">
        <f t="shared" si="300"/>
        <v>2.9889298312657946</v>
      </c>
      <c r="W2122" s="27">
        <f t="shared" si="304"/>
        <v>5.0000000000000001E-4</v>
      </c>
      <c r="X2122" s="27">
        <f t="shared" si="305"/>
        <v>6.9999999999999999E-4</v>
      </c>
      <c r="Y2122" s="3">
        <f>VLOOKUP(K2122,SSP!$B$2:$D$113,3,FALSE)</f>
        <v>0.60999999999999954</v>
      </c>
      <c r="Z2122" s="3">
        <f>EXP(Ferez!$B$8+Ferez!$B$9*LN(X2122)+Ferez!$B$10*LN(O2122)+Ferez!$B$11*LN(Y2122))</f>
        <v>0.66936258883623079</v>
      </c>
      <c r="AA2122" s="3">
        <f>EXP(Ferez!$C$8+Ferez!$C$9*LN(Z2122))</f>
        <v>0.5565498377264102</v>
      </c>
      <c r="AB2122" s="3">
        <f>Ferez!$D$8+Ferez!$D$9*Z2122+Ferez!$D$10*AA2122</f>
        <v>0.41790256504397366</v>
      </c>
      <c r="AC2122" s="3">
        <f t="shared" si="306"/>
        <v>1.6438149916066145</v>
      </c>
      <c r="AD2122" s="3">
        <f>AC2122*Ferez!$D$19</f>
        <v>0.82190749580330724</v>
      </c>
      <c r="AE2122" s="3">
        <f>(AD2122/1000)*(10000/Ferez!$D$21)</f>
        <v>2.054768739508268E-2</v>
      </c>
      <c r="AF2122" s="3">
        <f t="shared" si="307"/>
        <v>1.0872651538802045</v>
      </c>
      <c r="AG2122" s="3">
        <f>AF2122*Ferez!$D$19</f>
        <v>0.54363257694010225</v>
      </c>
      <c r="AH2122" s="3">
        <f>(AG2122/1000)*(10000/Ferez!$D$21)</f>
        <v>1.3590814423502557E-2</v>
      </c>
      <c r="AI2122" s="3">
        <f>AE2122*Ferez!$D$20</f>
        <v>7.5341520448636498E-2</v>
      </c>
    </row>
    <row r="2123" spans="1:35" x14ac:dyDescent="0.25">
      <c r="A2123" s="4">
        <v>548</v>
      </c>
      <c r="B2123" s="19" t="s">
        <v>3521</v>
      </c>
      <c r="C2123" s="104">
        <v>7</v>
      </c>
      <c r="D2123" s="20" t="s">
        <v>915</v>
      </c>
      <c r="E2123" s="100">
        <v>42719</v>
      </c>
      <c r="F2123" s="100">
        <v>44127</v>
      </c>
      <c r="G2123" s="105">
        <v>3.9</v>
      </c>
      <c r="H2123" s="20" t="s">
        <v>950</v>
      </c>
      <c r="I2123" s="20" t="s">
        <v>957</v>
      </c>
      <c r="J2123" s="13">
        <v>3029</v>
      </c>
      <c r="K2123" t="s">
        <v>125</v>
      </c>
      <c r="L2123" t="s">
        <v>124</v>
      </c>
      <c r="M2123" s="20" t="str">
        <f t="shared" si="301"/>
        <v>S</v>
      </c>
      <c r="N2123" s="3">
        <v>4</v>
      </c>
      <c r="O2123" s="23">
        <f t="shared" si="302"/>
        <v>2.63</v>
      </c>
      <c r="P2123" s="3">
        <v>7.7</v>
      </c>
      <c r="Q2123" s="3">
        <f>VLOOKUP(J2123,Aux_H_adj!$X$2:$Y$922,2,FALSE)</f>
        <v>7.7</v>
      </c>
      <c r="R2123" s="3">
        <f>VLOOKUP(J2123,Aux_H_adj!$X$2:$Z$922,3,FALSE)</f>
        <v>14.5</v>
      </c>
      <c r="S2123" s="3">
        <f t="shared" si="299"/>
        <v>2.4509861236151882</v>
      </c>
      <c r="T2123" s="3">
        <v>55.3</v>
      </c>
      <c r="U2123" s="23">
        <f t="shared" si="303"/>
        <v>9.39</v>
      </c>
      <c r="V2123" s="3">
        <f t="shared" si="300"/>
        <v>2.9889298312657946</v>
      </c>
      <c r="W2123" s="27">
        <f t="shared" si="304"/>
        <v>5.0000000000000001E-4</v>
      </c>
      <c r="X2123" s="27">
        <f t="shared" si="305"/>
        <v>6.9999999999999999E-4</v>
      </c>
      <c r="Y2123" s="3">
        <f>VLOOKUP(K2123,SSP!$B$2:$D$113,3,FALSE)</f>
        <v>0.60999999999999954</v>
      </c>
      <c r="Z2123" s="3">
        <f>EXP(Ferez!$B$8+Ferez!$B$9*LN(X2123)+Ferez!$B$10*LN(O2123)+Ferez!$B$11*LN(Y2123))</f>
        <v>0.66936258883623079</v>
      </c>
      <c r="AA2123" s="3">
        <f>EXP(Ferez!$C$8+Ferez!$C$9*LN(Z2123))</f>
        <v>0.5565498377264102</v>
      </c>
      <c r="AB2123" s="3">
        <f>Ferez!$D$8+Ferez!$D$9*Z2123+Ferez!$D$10*AA2123</f>
        <v>0.41790256504397366</v>
      </c>
      <c r="AC2123" s="3">
        <f t="shared" si="306"/>
        <v>1.6438149916066145</v>
      </c>
      <c r="AD2123" s="3">
        <f>AC2123*Ferez!$D$19</f>
        <v>0.82190749580330724</v>
      </c>
      <c r="AE2123" s="3">
        <f>(AD2123/1000)*(10000/Ferez!$D$21)</f>
        <v>2.054768739508268E-2</v>
      </c>
      <c r="AF2123" s="3">
        <f t="shared" si="307"/>
        <v>1.0872651538802045</v>
      </c>
      <c r="AG2123" s="3">
        <f>AF2123*Ferez!$D$19</f>
        <v>0.54363257694010225</v>
      </c>
      <c r="AH2123" s="3">
        <f>(AG2123/1000)*(10000/Ferez!$D$21)</f>
        <v>1.3590814423502557E-2</v>
      </c>
      <c r="AI2123" s="3">
        <f>AE2123*Ferez!$D$20</f>
        <v>7.5341520448636498E-2</v>
      </c>
    </row>
    <row r="2124" spans="1:35" x14ac:dyDescent="0.25">
      <c r="A2124" s="4">
        <v>549</v>
      </c>
      <c r="B2124" s="19" t="s">
        <v>3521</v>
      </c>
      <c r="C2124" s="104">
        <v>7</v>
      </c>
      <c r="D2124" s="20" t="s">
        <v>915</v>
      </c>
      <c r="E2124" s="100">
        <v>42719</v>
      </c>
      <c r="F2124" s="100">
        <v>44127</v>
      </c>
      <c r="G2124" s="105">
        <v>3.9</v>
      </c>
      <c r="H2124" s="20" t="s">
        <v>950</v>
      </c>
      <c r="I2124" s="20" t="s">
        <v>958</v>
      </c>
      <c r="J2124" s="13">
        <v>3029</v>
      </c>
      <c r="K2124" t="s">
        <v>125</v>
      </c>
      <c r="L2124" t="s">
        <v>124</v>
      </c>
      <c r="M2124" s="20" t="str">
        <f t="shared" si="301"/>
        <v>S</v>
      </c>
      <c r="N2124" s="3">
        <v>4</v>
      </c>
      <c r="O2124" s="23">
        <f t="shared" si="302"/>
        <v>4</v>
      </c>
      <c r="P2124" s="3">
        <v>14.5</v>
      </c>
      <c r="Q2124" s="3">
        <f>VLOOKUP(J2124,Aux_H_adj!$X$2:$Y$922,2,FALSE)</f>
        <v>7.7</v>
      </c>
      <c r="R2124" s="3">
        <f>VLOOKUP(J2124,Aux_H_adj!$X$2:$Z$922,3,FALSE)</f>
        <v>14.5</v>
      </c>
      <c r="S2124" s="3">
        <f t="shared" si="299"/>
        <v>4.6154933496649653</v>
      </c>
      <c r="T2124" s="3">
        <v>55.3</v>
      </c>
      <c r="U2124" s="23">
        <f t="shared" si="303"/>
        <v>17.68</v>
      </c>
      <c r="V2124" s="3">
        <f t="shared" si="300"/>
        <v>5.6277187877294192</v>
      </c>
      <c r="W2124" s="27">
        <f t="shared" si="304"/>
        <v>1.6999999999999999E-3</v>
      </c>
      <c r="X2124" s="27">
        <f t="shared" si="305"/>
        <v>2.5000000000000001E-3</v>
      </c>
      <c r="Y2124" s="3">
        <f>VLOOKUP(K2124,SSP!$B$2:$D$113,3,FALSE)</f>
        <v>0.60999999999999954</v>
      </c>
      <c r="Z2124" s="3">
        <f>EXP(Ferez!$B$8+Ferez!$B$9*LN(X2124)+Ferez!$B$10*LN(O2124)+Ferez!$B$11*LN(Y2124))</f>
        <v>3.3354289344339771</v>
      </c>
      <c r="AA2124" s="3">
        <f>EXP(Ferez!$C$8+Ferez!$C$9*LN(Z2124))</f>
        <v>1.8324026276150338</v>
      </c>
      <c r="AB2124" s="3">
        <f>Ferez!$D$8+Ferez!$D$9*Z2124+Ferez!$D$10*AA2124</f>
        <v>0.63585135867175524</v>
      </c>
      <c r="AC2124" s="3">
        <f t="shared" si="306"/>
        <v>5.8036829207207665</v>
      </c>
      <c r="AD2124" s="3">
        <f>AC2124*Ferez!$D$19</f>
        <v>2.9018414603603833</v>
      </c>
      <c r="AE2124" s="3">
        <f>(AD2124/1000)*(10000/Ferez!$D$21)</f>
        <v>7.2546036509009579E-2</v>
      </c>
      <c r="AF2124" s="3">
        <f t="shared" si="307"/>
        <v>3.9712802931057323</v>
      </c>
      <c r="AG2124" s="3">
        <f>AF2124*Ferez!$D$19</f>
        <v>1.9856401465528661</v>
      </c>
      <c r="AH2124" s="3">
        <f>(AG2124/1000)*(10000/Ferez!$D$21)</f>
        <v>4.9641003663821653E-2</v>
      </c>
      <c r="AI2124" s="3">
        <f>AE2124*Ferez!$D$20</f>
        <v>0.26600213386636845</v>
      </c>
    </row>
    <row r="2125" spans="1:35" x14ac:dyDescent="0.25">
      <c r="A2125" s="4">
        <v>550</v>
      </c>
      <c r="B2125" s="19" t="s">
        <v>3521</v>
      </c>
      <c r="C2125" s="104">
        <v>7</v>
      </c>
      <c r="D2125" s="20" t="s">
        <v>915</v>
      </c>
      <c r="E2125" s="100">
        <v>42719</v>
      </c>
      <c r="F2125" s="100">
        <v>44127</v>
      </c>
      <c r="G2125" s="105">
        <v>3.9</v>
      </c>
      <c r="H2125" s="20" t="s">
        <v>950</v>
      </c>
      <c r="I2125" s="20" t="s">
        <v>959</v>
      </c>
      <c r="J2125" s="13">
        <v>3029</v>
      </c>
      <c r="K2125" t="s">
        <v>125</v>
      </c>
      <c r="L2125" t="s">
        <v>124</v>
      </c>
      <c r="M2125" s="20" t="str">
        <f t="shared" si="301"/>
        <v>S</v>
      </c>
      <c r="N2125" s="3">
        <v>4</v>
      </c>
      <c r="O2125" s="23">
        <f t="shared" si="302"/>
        <v>3.56</v>
      </c>
      <c r="P2125" s="3">
        <v>10.4</v>
      </c>
      <c r="Q2125" s="3">
        <f>VLOOKUP(J2125,Aux_H_adj!$X$2:$Y$922,2,FALSE)</f>
        <v>7.7</v>
      </c>
      <c r="R2125" s="3">
        <f>VLOOKUP(J2125,Aux_H_adj!$X$2:$Z$922,3,FALSE)</f>
        <v>14.5</v>
      </c>
      <c r="S2125" s="3">
        <f t="shared" si="299"/>
        <v>3.3104228163114233</v>
      </c>
      <c r="T2125" s="3">
        <v>55.3</v>
      </c>
      <c r="U2125" s="23">
        <f t="shared" si="303"/>
        <v>12.68</v>
      </c>
      <c r="V2125" s="3">
        <f t="shared" si="300"/>
        <v>4.0361693568104657</v>
      </c>
      <c r="W2125" s="27">
        <f t="shared" si="304"/>
        <v>8.9999999999999998E-4</v>
      </c>
      <c r="X2125" s="27">
        <f t="shared" si="305"/>
        <v>1.2999999999999999E-3</v>
      </c>
      <c r="Y2125" s="3">
        <f>VLOOKUP(K2125,SSP!$B$2:$D$113,3,FALSE)</f>
        <v>0.60999999999999954</v>
      </c>
      <c r="Z2125" s="3">
        <f>EXP(Ferez!$B$8+Ferez!$B$9*LN(X2125)+Ferez!$B$10*LN(O2125)+Ferez!$B$11*LN(Y2125))</f>
        <v>1.6074293769438242</v>
      </c>
      <c r="AA2125" s="3">
        <f>EXP(Ferez!$C$8+Ferez!$C$9*LN(Z2125))</f>
        <v>1.0661092996482557</v>
      </c>
      <c r="AB2125" s="3">
        <f>Ferez!$D$8+Ferez!$D$9*Z2125+Ferez!$D$10*AA2125</f>
        <v>0.48935994384218717</v>
      </c>
      <c r="AC2125" s="3">
        <f t="shared" si="306"/>
        <v>3.1628986204342668</v>
      </c>
      <c r="AD2125" s="3">
        <f>AC2125*Ferez!$D$19</f>
        <v>1.5814493102171334</v>
      </c>
      <c r="AE2125" s="3">
        <f>(AD2125/1000)*(10000/Ferez!$D$21)</f>
        <v>3.9536232755428335E-2</v>
      </c>
      <c r="AF2125" s="3">
        <f t="shared" si="307"/>
        <v>2.0967893207860113</v>
      </c>
      <c r="AG2125" s="3">
        <f>AF2125*Ferez!$D$19</f>
        <v>1.0483946603930057</v>
      </c>
      <c r="AH2125" s="3">
        <f>(AG2125/1000)*(10000/Ferez!$D$21)</f>
        <v>2.6209866509825142E-2</v>
      </c>
      <c r="AI2125" s="3">
        <f>AE2125*Ferez!$D$20</f>
        <v>0.14496618676990389</v>
      </c>
    </row>
    <row r="2126" spans="1:35" x14ac:dyDescent="0.25">
      <c r="A2126" s="4">
        <v>551</v>
      </c>
      <c r="B2126" s="19" t="s">
        <v>3521</v>
      </c>
      <c r="C2126" s="104">
        <v>7</v>
      </c>
      <c r="D2126" s="20" t="s">
        <v>915</v>
      </c>
      <c r="E2126" s="100">
        <v>42719</v>
      </c>
      <c r="F2126" s="100">
        <v>44127</v>
      </c>
      <c r="G2126" s="105">
        <v>3.9</v>
      </c>
      <c r="H2126" s="20" t="s">
        <v>950</v>
      </c>
      <c r="I2126" s="20" t="s">
        <v>960</v>
      </c>
      <c r="J2126" s="13">
        <v>3029</v>
      </c>
      <c r="K2126" t="s">
        <v>125</v>
      </c>
      <c r="L2126" t="s">
        <v>124</v>
      </c>
      <c r="M2126" s="20" t="str">
        <f t="shared" si="301"/>
        <v>S</v>
      </c>
      <c r="N2126" s="3">
        <v>4</v>
      </c>
      <c r="O2126" s="23">
        <f t="shared" si="302"/>
        <v>2.93</v>
      </c>
      <c r="P2126" s="3">
        <v>8.5</v>
      </c>
      <c r="Q2126" s="3">
        <f>VLOOKUP(J2126,Aux_H_adj!$X$2:$Y$922,2,FALSE)</f>
        <v>7.7</v>
      </c>
      <c r="R2126" s="3">
        <f>VLOOKUP(J2126,Aux_H_adj!$X$2:$Z$922,3,FALSE)</f>
        <v>14.5</v>
      </c>
      <c r="S2126" s="3">
        <f t="shared" si="299"/>
        <v>2.7056340325622208</v>
      </c>
      <c r="T2126" s="3">
        <v>55.3</v>
      </c>
      <c r="U2126" s="23">
        <f t="shared" si="303"/>
        <v>10.36</v>
      </c>
      <c r="V2126" s="3">
        <f t="shared" si="300"/>
        <v>3.2976904208640714</v>
      </c>
      <c r="W2126" s="27">
        <f t="shared" si="304"/>
        <v>5.9999999999999995E-4</v>
      </c>
      <c r="X2126" s="27">
        <f t="shared" si="305"/>
        <v>8.9999999999999998E-4</v>
      </c>
      <c r="Y2126" s="3">
        <f>VLOOKUP(K2126,SSP!$B$2:$D$113,3,FALSE)</f>
        <v>0.60999999999999954</v>
      </c>
      <c r="Z2126" s="3">
        <f>EXP(Ferez!$B$8+Ferez!$B$9*LN(X2126)+Ferez!$B$10*LN(O2126)+Ferez!$B$11*LN(Y2126))</f>
        <v>0.94167440873341046</v>
      </c>
      <c r="AA2126" s="3">
        <f>EXP(Ferez!$C$8+Ferez!$C$9*LN(Z2126))</f>
        <v>0.7169571462217641</v>
      </c>
      <c r="AB2126" s="3">
        <f>Ferez!$D$8+Ferez!$D$9*Z2126+Ferez!$D$10*AA2126</f>
        <v>0.43756932387105635</v>
      </c>
      <c r="AC2126" s="3">
        <f t="shared" si="306"/>
        <v>2.096200878826231</v>
      </c>
      <c r="AD2126" s="3">
        <f>AC2126*Ferez!$D$19</f>
        <v>1.0481004394131155</v>
      </c>
      <c r="AE2126" s="3">
        <f>(AD2126/1000)*(10000/Ferez!$D$21)</f>
        <v>2.6202510985327887E-2</v>
      </c>
      <c r="AF2126" s="3">
        <f t="shared" si="307"/>
        <v>1.3792437326044669</v>
      </c>
      <c r="AG2126" s="3">
        <f>AF2126*Ferez!$D$19</f>
        <v>0.68962186630223343</v>
      </c>
      <c r="AH2126" s="3">
        <f>(AG2126/1000)*(10000/Ferez!$D$21)</f>
        <v>1.7240546657555835E-2</v>
      </c>
      <c r="AI2126" s="3">
        <f>AE2126*Ferez!$D$20</f>
        <v>9.6075873612868914E-2</v>
      </c>
    </row>
    <row r="2127" spans="1:35" x14ac:dyDescent="0.25">
      <c r="A2127" s="4">
        <v>552</v>
      </c>
      <c r="B2127" s="19" t="s">
        <v>3521</v>
      </c>
      <c r="C2127" s="104">
        <v>7</v>
      </c>
      <c r="D2127" s="20" t="s">
        <v>915</v>
      </c>
      <c r="E2127" s="100">
        <v>42719</v>
      </c>
      <c r="F2127" s="100">
        <v>44127</v>
      </c>
      <c r="G2127" s="105">
        <v>3.9</v>
      </c>
      <c r="H2127" s="20" t="s">
        <v>950</v>
      </c>
      <c r="I2127" s="20" t="s">
        <v>961</v>
      </c>
      <c r="J2127" s="13">
        <v>3029</v>
      </c>
      <c r="K2127" t="s">
        <v>125</v>
      </c>
      <c r="L2127" t="s">
        <v>124</v>
      </c>
      <c r="M2127" s="20" t="str">
        <f t="shared" si="301"/>
        <v>S</v>
      </c>
      <c r="N2127" s="3">
        <v>4</v>
      </c>
      <c r="O2127" s="23">
        <f t="shared" si="302"/>
        <v>3.38</v>
      </c>
      <c r="P2127" s="3">
        <v>9.8000000000000007</v>
      </c>
      <c r="Q2127" s="3">
        <f>VLOOKUP(J2127,Aux_H_adj!$X$2:$Y$922,2,FALSE)</f>
        <v>7.7</v>
      </c>
      <c r="R2127" s="3">
        <f>VLOOKUP(J2127,Aux_H_adj!$X$2:$Z$922,3,FALSE)</f>
        <v>14.5</v>
      </c>
      <c r="S2127" s="3">
        <f t="shared" si="299"/>
        <v>3.1194368846011491</v>
      </c>
      <c r="T2127" s="3">
        <v>55.3</v>
      </c>
      <c r="U2127" s="23">
        <f t="shared" si="303"/>
        <v>11.95</v>
      </c>
      <c r="V2127" s="3">
        <f t="shared" si="300"/>
        <v>3.8038031398962984</v>
      </c>
      <c r="W2127" s="27">
        <f t="shared" si="304"/>
        <v>8.0000000000000004E-4</v>
      </c>
      <c r="X2127" s="27">
        <f t="shared" si="305"/>
        <v>1.1000000000000001E-3</v>
      </c>
      <c r="Y2127" s="3">
        <f>VLOOKUP(K2127,SSP!$B$2:$D$113,3,FALSE)</f>
        <v>0.60999999999999954</v>
      </c>
      <c r="Z2127" s="3">
        <f>EXP(Ferez!$B$8+Ferez!$B$9*LN(X2127)+Ferez!$B$10*LN(O2127)+Ferez!$B$11*LN(Y2127))</f>
        <v>1.3059025922460594</v>
      </c>
      <c r="AA2127" s="3">
        <f>EXP(Ferez!$C$8+Ferez!$C$9*LN(Z2127))</f>
        <v>0.91381939097325382</v>
      </c>
      <c r="AB2127" s="3">
        <f>Ferez!$D$8+Ferez!$D$9*Z2127+Ferez!$D$10*AA2127</f>
        <v>0.46539956998247378</v>
      </c>
      <c r="AC2127" s="3">
        <f t="shared" si="306"/>
        <v>2.6851215532017871</v>
      </c>
      <c r="AD2127" s="3">
        <f>AC2127*Ferez!$D$19</f>
        <v>1.3425607766008936</v>
      </c>
      <c r="AE2127" s="3">
        <f>(AD2127/1000)*(10000/Ferez!$D$21)</f>
        <v>3.3564019415022343E-2</v>
      </c>
      <c r="AF2127" s="3">
        <f t="shared" si="307"/>
        <v>1.7713021622285332</v>
      </c>
      <c r="AG2127" s="3">
        <f>AF2127*Ferez!$D$19</f>
        <v>0.8856510811142666</v>
      </c>
      <c r="AH2127" s="3">
        <f>(AG2127/1000)*(10000/Ferez!$D$21)</f>
        <v>2.2141277027856662E-2</v>
      </c>
      <c r="AI2127" s="3">
        <f>AE2127*Ferez!$D$20</f>
        <v>0.12306807118841526</v>
      </c>
    </row>
    <row r="2128" spans="1:35" x14ac:dyDescent="0.25">
      <c r="A2128" s="4">
        <v>553</v>
      </c>
      <c r="B2128" s="19" t="s">
        <v>3521</v>
      </c>
      <c r="C2128" s="104">
        <v>7</v>
      </c>
      <c r="D2128" s="20" t="s">
        <v>915</v>
      </c>
      <c r="E2128" s="100">
        <v>42719</v>
      </c>
      <c r="F2128" s="100">
        <v>44127</v>
      </c>
      <c r="G2128" s="105">
        <v>3.9</v>
      </c>
      <c r="H2128" s="20" t="s">
        <v>950</v>
      </c>
      <c r="I2128" s="20" t="s">
        <v>962</v>
      </c>
      <c r="J2128" s="13">
        <v>3029</v>
      </c>
      <c r="K2128" t="s">
        <v>125</v>
      </c>
      <c r="L2128" t="s">
        <v>124</v>
      </c>
      <c r="M2128" s="20" t="str">
        <f t="shared" si="301"/>
        <v>S</v>
      </c>
      <c r="N2128" s="3">
        <v>4</v>
      </c>
      <c r="O2128" s="23">
        <f t="shared" si="302"/>
        <v>4</v>
      </c>
      <c r="P2128" s="3">
        <v>13.9</v>
      </c>
      <c r="Q2128" s="3">
        <f>VLOOKUP(J2128,Aux_H_adj!$X$2:$Y$922,2,FALSE)</f>
        <v>7.7</v>
      </c>
      <c r="R2128" s="3">
        <f>VLOOKUP(J2128,Aux_H_adj!$X$2:$Z$922,3,FALSE)</f>
        <v>14.5</v>
      </c>
      <c r="S2128" s="3">
        <f t="shared" si="299"/>
        <v>4.4245074179546906</v>
      </c>
      <c r="T2128" s="3">
        <v>55.3</v>
      </c>
      <c r="U2128" s="23">
        <f t="shared" si="303"/>
        <v>16.95</v>
      </c>
      <c r="V2128" s="3">
        <f t="shared" si="300"/>
        <v>5.3953525708152519</v>
      </c>
      <c r="W2128" s="27">
        <f t="shared" si="304"/>
        <v>1.5E-3</v>
      </c>
      <c r="X2128" s="27">
        <f t="shared" si="305"/>
        <v>2.3E-3</v>
      </c>
      <c r="Y2128" s="3">
        <f>VLOOKUP(K2128,SSP!$B$2:$D$113,3,FALSE)</f>
        <v>0.60999999999999954</v>
      </c>
      <c r="Z2128" s="3">
        <f>EXP(Ferez!$B$8+Ferez!$B$9*LN(X2128)+Ferez!$B$10*LN(O2128)+Ferez!$B$11*LN(Y2128))</f>
        <v>3.0827148993919904</v>
      </c>
      <c r="AA2128" s="3">
        <f>EXP(Ferez!$C$8+Ferez!$C$9*LN(Z2128))</f>
        <v>1.7283509442520706</v>
      </c>
      <c r="AB2128" s="3">
        <f>Ferez!$D$8+Ferez!$D$9*Z2128+Ferez!$D$10*AA2128</f>
        <v>0.61373634136079513</v>
      </c>
      <c r="AC2128" s="3">
        <f t="shared" si="306"/>
        <v>5.4248021850048556</v>
      </c>
      <c r="AD2128" s="3">
        <f>AC2128*Ferez!$D$19</f>
        <v>2.7124010925024278</v>
      </c>
      <c r="AE2128" s="3">
        <f>(AD2128/1000)*(10000/Ferez!$D$21)</f>
        <v>6.7810027312560694E-2</v>
      </c>
      <c r="AF2128" s="3">
        <f t="shared" si="307"/>
        <v>3.6964512407527854</v>
      </c>
      <c r="AG2128" s="3">
        <f>AF2128*Ferez!$D$19</f>
        <v>1.8482256203763927</v>
      </c>
      <c r="AH2128" s="3">
        <f>(AG2128/1000)*(10000/Ferez!$D$21)</f>
        <v>4.6205640509409812E-2</v>
      </c>
      <c r="AI2128" s="3">
        <f>AE2128*Ferez!$D$20</f>
        <v>0.24863676681272254</v>
      </c>
    </row>
    <row r="2129" spans="1:35" x14ac:dyDescent="0.25">
      <c r="A2129" s="4">
        <v>554</v>
      </c>
      <c r="B2129" s="19" t="s">
        <v>3521</v>
      </c>
      <c r="C2129" s="104">
        <v>7</v>
      </c>
      <c r="D2129" s="20" t="s">
        <v>915</v>
      </c>
      <c r="E2129" s="100">
        <v>42719</v>
      </c>
      <c r="F2129" s="100">
        <v>44127</v>
      </c>
      <c r="G2129" s="105">
        <v>3.9</v>
      </c>
      <c r="H2129" s="20" t="s">
        <v>950</v>
      </c>
      <c r="I2129" s="20" t="s">
        <v>963</v>
      </c>
      <c r="J2129" s="13">
        <v>3029</v>
      </c>
      <c r="K2129" t="s">
        <v>125</v>
      </c>
      <c r="L2129" t="s">
        <v>124</v>
      </c>
      <c r="M2129" s="20" t="str">
        <f t="shared" si="301"/>
        <v>S</v>
      </c>
      <c r="N2129" s="3">
        <v>4</v>
      </c>
      <c r="O2129" s="23">
        <f t="shared" si="302"/>
        <v>4</v>
      </c>
      <c r="P2129" s="3">
        <v>13.5</v>
      </c>
      <c r="Q2129" s="3">
        <f>VLOOKUP(J2129,Aux_H_adj!$X$2:$Y$922,2,FALSE)</f>
        <v>7.7</v>
      </c>
      <c r="R2129" s="3">
        <f>VLOOKUP(J2129,Aux_H_adj!$X$2:$Z$922,3,FALSE)</f>
        <v>14.5</v>
      </c>
      <c r="S2129" s="3">
        <f t="shared" si="299"/>
        <v>4.2971834634811739</v>
      </c>
      <c r="T2129" s="3">
        <v>55.3</v>
      </c>
      <c r="U2129" s="23">
        <f t="shared" si="303"/>
        <v>16.46</v>
      </c>
      <c r="V2129" s="3">
        <f t="shared" si="300"/>
        <v>5.2393807265851953</v>
      </c>
      <c r="W2129" s="27">
        <f t="shared" si="304"/>
        <v>1.5E-3</v>
      </c>
      <c r="X2129" s="27">
        <f t="shared" si="305"/>
        <v>2.2000000000000001E-3</v>
      </c>
      <c r="Y2129" s="3">
        <f>VLOOKUP(K2129,SSP!$B$2:$D$113,3,FALSE)</f>
        <v>0.60999999999999954</v>
      </c>
      <c r="Z2129" s="3">
        <f>EXP(Ferez!$B$8+Ferez!$B$9*LN(X2129)+Ferez!$B$10*LN(O2129)+Ferez!$B$11*LN(Y2129))</f>
        <v>2.9559096008689032</v>
      </c>
      <c r="AA2129" s="3">
        <f>EXP(Ferez!$C$8+Ferez!$C$9*LN(Z2129))</f>
        <v>1.6753160771025128</v>
      </c>
      <c r="AB2129" s="3">
        <f>Ferez!$D$8+Ferez!$D$9*Z2129+Ferez!$D$10*AA2129</f>
        <v>0.60271068783510517</v>
      </c>
      <c r="AC2129" s="3">
        <f t="shared" si="306"/>
        <v>5.2339363658065219</v>
      </c>
      <c r="AD2129" s="3">
        <f>AC2129*Ferez!$D$19</f>
        <v>2.6169681829032609</v>
      </c>
      <c r="AE2129" s="3">
        <f>(AD2129/1000)*(10000/Ferez!$D$21)</f>
        <v>6.5424204572581524E-2</v>
      </c>
      <c r="AF2129" s="3">
        <f t="shared" si="307"/>
        <v>3.5586202887040086</v>
      </c>
      <c r="AG2129" s="3">
        <f>AF2129*Ferez!$D$19</f>
        <v>1.7793101443520043</v>
      </c>
      <c r="AH2129" s="3">
        <f>(AG2129/1000)*(10000/Ferez!$D$21)</f>
        <v>4.4482753608800107E-2</v>
      </c>
      <c r="AI2129" s="3">
        <f>AE2129*Ferez!$D$20</f>
        <v>0.23988875009946559</v>
      </c>
    </row>
    <row r="2130" spans="1:35" x14ac:dyDescent="0.25">
      <c r="A2130" s="4">
        <v>555</v>
      </c>
      <c r="B2130" s="19" t="s">
        <v>3521</v>
      </c>
      <c r="C2130" s="104">
        <v>7</v>
      </c>
      <c r="D2130" s="20" t="s">
        <v>915</v>
      </c>
      <c r="E2130" s="100">
        <v>42719</v>
      </c>
      <c r="F2130" s="100">
        <v>44127</v>
      </c>
      <c r="G2130" s="105">
        <v>3.9</v>
      </c>
      <c r="H2130" s="20" t="s">
        <v>950</v>
      </c>
      <c r="I2130" s="20" t="s">
        <v>964</v>
      </c>
      <c r="J2130" s="13">
        <v>3029</v>
      </c>
      <c r="K2130" t="s">
        <v>125</v>
      </c>
      <c r="L2130" t="s">
        <v>124</v>
      </c>
      <c r="M2130" s="20" t="str">
        <f t="shared" si="301"/>
        <v>S</v>
      </c>
      <c r="N2130" s="3">
        <v>4</v>
      </c>
      <c r="O2130" s="23">
        <f t="shared" si="302"/>
        <v>4</v>
      </c>
      <c r="P2130" s="3">
        <v>12.2</v>
      </c>
      <c r="Q2130" s="3">
        <f>VLOOKUP(J2130,Aux_H_adj!$X$2:$Y$922,2,FALSE)</f>
        <v>7.7</v>
      </c>
      <c r="R2130" s="3">
        <f>VLOOKUP(J2130,Aux_H_adj!$X$2:$Z$922,3,FALSE)</f>
        <v>14.5</v>
      </c>
      <c r="S2130" s="3">
        <f t="shared" si="299"/>
        <v>3.883380611442246</v>
      </c>
      <c r="T2130" s="3">
        <v>55.3</v>
      </c>
      <c r="U2130" s="23">
        <f t="shared" si="303"/>
        <v>14.87</v>
      </c>
      <c r="V2130" s="3">
        <f t="shared" si="300"/>
        <v>4.7332680075529669</v>
      </c>
      <c r="W2130" s="27">
        <f t="shared" si="304"/>
        <v>1.1999999999999999E-3</v>
      </c>
      <c r="X2130" s="27">
        <f t="shared" si="305"/>
        <v>1.8E-3</v>
      </c>
      <c r="Y2130" s="3">
        <f>VLOOKUP(K2130,SSP!$B$2:$D$113,3,FALSE)</f>
        <v>0.60999999999999954</v>
      </c>
      <c r="Z2130" s="3">
        <f>EXP(Ferez!$B$8+Ferez!$B$9*LN(X2130)+Ferez!$B$10*LN(O2130)+Ferez!$B$11*LN(Y2130))</f>
        <v>2.44534117745886</v>
      </c>
      <c r="AA2130" s="3">
        <f>EXP(Ferez!$C$8+Ferez!$C$9*LN(Z2130))</f>
        <v>1.4554398943023539</v>
      </c>
      <c r="AB2130" s="3">
        <f>Ferez!$D$8+Ferez!$D$9*Z2130+Ferez!$D$10*AA2130</f>
        <v>0.55886339055246537</v>
      </c>
      <c r="AC2130" s="3">
        <f t="shared" si="306"/>
        <v>4.4596444623136797</v>
      </c>
      <c r="AD2130" s="3">
        <f>AC2130*Ferez!$D$19</f>
        <v>2.2298222311568399</v>
      </c>
      <c r="AE2130" s="3">
        <f>(AD2130/1000)*(10000/Ferez!$D$21)</f>
        <v>5.5745555778920999E-2</v>
      </c>
      <c r="AF2130" s="3">
        <f t="shared" si="307"/>
        <v>3.0042045680113256</v>
      </c>
      <c r="AG2130" s="3">
        <f>AF2130*Ferez!$D$19</f>
        <v>1.5021022840056628</v>
      </c>
      <c r="AH2130" s="3">
        <f>(AG2130/1000)*(10000/Ferez!$D$21)</f>
        <v>3.7552557100141576E-2</v>
      </c>
      <c r="AI2130" s="3">
        <f>AE2130*Ferez!$D$20</f>
        <v>0.20440037118937698</v>
      </c>
    </row>
    <row r="2131" spans="1:35" x14ac:dyDescent="0.25">
      <c r="A2131" s="4">
        <v>556</v>
      </c>
      <c r="B2131" s="19" t="s">
        <v>3521</v>
      </c>
      <c r="C2131" s="104">
        <v>7</v>
      </c>
      <c r="D2131" s="20" t="s">
        <v>915</v>
      </c>
      <c r="E2131" s="100">
        <v>42719</v>
      </c>
      <c r="F2131" s="100">
        <v>44127</v>
      </c>
      <c r="G2131" s="105">
        <v>3.9</v>
      </c>
      <c r="H2131" s="20" t="s">
        <v>950</v>
      </c>
      <c r="I2131" s="20" t="s">
        <v>965</v>
      </c>
      <c r="J2131" s="13">
        <v>3029</v>
      </c>
      <c r="K2131" t="s">
        <v>125</v>
      </c>
      <c r="L2131" t="s">
        <v>124</v>
      </c>
      <c r="M2131" s="20" t="str">
        <f t="shared" si="301"/>
        <v>S</v>
      </c>
      <c r="N2131" s="3">
        <v>4</v>
      </c>
      <c r="O2131" s="23">
        <f t="shared" si="302"/>
        <v>4</v>
      </c>
      <c r="P2131" s="3">
        <v>12.8</v>
      </c>
      <c r="Q2131" s="3">
        <f>VLOOKUP(J2131,Aux_H_adj!$X$2:$Y$922,2,FALSE)</f>
        <v>7.7</v>
      </c>
      <c r="R2131" s="3">
        <f>VLOOKUP(J2131,Aux_H_adj!$X$2:$Z$922,3,FALSE)</f>
        <v>14.5</v>
      </c>
      <c r="S2131" s="3">
        <f t="shared" si="299"/>
        <v>4.0743665431525207</v>
      </c>
      <c r="T2131" s="3">
        <v>55.3</v>
      </c>
      <c r="U2131" s="23">
        <f t="shared" si="303"/>
        <v>15.6</v>
      </c>
      <c r="V2131" s="3">
        <f t="shared" si="300"/>
        <v>4.9656342244671343</v>
      </c>
      <c r="W2131" s="27">
        <f t="shared" si="304"/>
        <v>1.2999999999999999E-3</v>
      </c>
      <c r="X2131" s="27">
        <f t="shared" si="305"/>
        <v>1.9E-3</v>
      </c>
      <c r="Y2131" s="3">
        <f>VLOOKUP(K2131,SSP!$B$2:$D$113,3,FALSE)</f>
        <v>0.60999999999999954</v>
      </c>
      <c r="Z2131" s="3">
        <f>EXP(Ferez!$B$8+Ferez!$B$9*LN(X2131)+Ferez!$B$10*LN(O2131)+Ferez!$B$11*LN(Y2131))</f>
        <v>2.5735208300739636</v>
      </c>
      <c r="AA2131" s="3">
        <f>EXP(Ferez!$C$8+Ferez!$C$9*LN(Z2131))</f>
        <v>1.5116709718788472</v>
      </c>
      <c r="AB2131" s="3">
        <f>Ferez!$D$8+Ferez!$D$9*Z2131+Ferez!$D$10*AA2131</f>
        <v>0.56978252611200397</v>
      </c>
      <c r="AC2131" s="3">
        <f t="shared" si="306"/>
        <v>4.6549743280648146</v>
      </c>
      <c r="AD2131" s="3">
        <f>AC2131*Ferez!$D$19</f>
        <v>2.3274871640324073</v>
      </c>
      <c r="AE2131" s="3">
        <f>(AD2131/1000)*(10000/Ferez!$D$21)</f>
        <v>5.8187179100810185E-2</v>
      </c>
      <c r="AF2131" s="3">
        <f t="shared" si="307"/>
        <v>3.1433033561859673</v>
      </c>
      <c r="AG2131" s="3">
        <f>AF2131*Ferez!$D$19</f>
        <v>1.5716516780929837</v>
      </c>
      <c r="AH2131" s="3">
        <f>(AG2131/1000)*(10000/Ferez!$D$21)</f>
        <v>3.9291291952324593E-2</v>
      </c>
      <c r="AI2131" s="3">
        <f>AE2131*Ferez!$D$20</f>
        <v>0.21335299003630401</v>
      </c>
    </row>
    <row r="2132" spans="1:35" x14ac:dyDescent="0.25">
      <c r="A2132" s="4">
        <v>557</v>
      </c>
      <c r="B2132" s="19" t="s">
        <v>3521</v>
      </c>
      <c r="C2132" s="104">
        <v>7</v>
      </c>
      <c r="D2132" s="20" t="s">
        <v>915</v>
      </c>
      <c r="E2132" s="100">
        <v>42719</v>
      </c>
      <c r="F2132" s="100">
        <v>44127</v>
      </c>
      <c r="G2132" s="105">
        <v>3.9</v>
      </c>
      <c r="H2132" s="20" t="s">
        <v>950</v>
      </c>
      <c r="I2132" s="20" t="s">
        <v>966</v>
      </c>
      <c r="J2132" s="13">
        <v>3029</v>
      </c>
      <c r="K2132" t="s">
        <v>125</v>
      </c>
      <c r="L2132" t="s">
        <v>124</v>
      </c>
      <c r="M2132" s="20" t="str">
        <f t="shared" si="301"/>
        <v>S</v>
      </c>
      <c r="N2132" s="3">
        <v>4</v>
      </c>
      <c r="O2132" s="23">
        <f t="shared" si="302"/>
        <v>2.75</v>
      </c>
      <c r="P2132" s="3">
        <v>8</v>
      </c>
      <c r="Q2132" s="3">
        <f>VLOOKUP(J2132,Aux_H_adj!$X$2:$Y$922,2,FALSE)</f>
        <v>7.7</v>
      </c>
      <c r="R2132" s="3">
        <f>VLOOKUP(J2132,Aux_H_adj!$X$2:$Z$922,3,FALSE)</f>
        <v>14.5</v>
      </c>
      <c r="S2132" s="3">
        <f t="shared" si="299"/>
        <v>2.5464790894703255</v>
      </c>
      <c r="T2132" s="3">
        <v>55.3</v>
      </c>
      <c r="U2132" s="23">
        <f t="shared" si="303"/>
        <v>9.75</v>
      </c>
      <c r="V2132" s="3">
        <f t="shared" si="300"/>
        <v>3.1035213902919589</v>
      </c>
      <c r="W2132" s="27">
        <f t="shared" si="304"/>
        <v>5.0000000000000001E-4</v>
      </c>
      <c r="X2132" s="27">
        <f t="shared" si="305"/>
        <v>8.0000000000000004E-4</v>
      </c>
      <c r="Y2132" s="3">
        <f>VLOOKUP(K2132,SSP!$B$2:$D$113,3,FALSE)</f>
        <v>0.60999999999999954</v>
      </c>
      <c r="Z2132" s="3">
        <f>EXP(Ferez!$B$8+Ferez!$B$9*LN(X2132)+Ferez!$B$10*LN(O2132)+Ferez!$B$11*LN(Y2132))</f>
        <v>0.79266685304522155</v>
      </c>
      <c r="AA2132" s="3">
        <f>EXP(Ferez!$C$8+Ferez!$C$9*LN(Z2132))</f>
        <v>0.63093754267128255</v>
      </c>
      <c r="AB2132" s="3">
        <f>Ferez!$D$8+Ferez!$D$9*Z2132+Ferez!$D$10*AA2132</f>
        <v>0.42665651466397475</v>
      </c>
      <c r="AC2132" s="3">
        <f t="shared" si="306"/>
        <v>1.8502609103804788</v>
      </c>
      <c r="AD2132" s="3">
        <f>AC2132*Ferez!$D$19</f>
        <v>0.9251304551902394</v>
      </c>
      <c r="AE2132" s="3">
        <f>(AD2132/1000)*(10000/Ferez!$D$21)</f>
        <v>2.3128261379755984E-2</v>
      </c>
      <c r="AF2132" s="3">
        <f t="shared" si="307"/>
        <v>1.2193233677091964</v>
      </c>
      <c r="AG2132" s="3">
        <f>AF2132*Ferez!$D$19</f>
        <v>0.60966168385459818</v>
      </c>
      <c r="AH2132" s="3">
        <f>(AG2132/1000)*(10000/Ferez!$D$21)</f>
        <v>1.5241542096364956E-2</v>
      </c>
      <c r="AI2132" s="3">
        <f>AE2132*Ferez!$D$20</f>
        <v>8.480362505910527E-2</v>
      </c>
    </row>
    <row r="2133" spans="1:35" x14ac:dyDescent="0.25">
      <c r="A2133" s="4">
        <v>558</v>
      </c>
      <c r="B2133" s="19" t="s">
        <v>3521</v>
      </c>
      <c r="C2133" s="104">
        <v>7</v>
      </c>
      <c r="D2133" s="20" t="s">
        <v>915</v>
      </c>
      <c r="E2133" s="100">
        <v>42719</v>
      </c>
      <c r="F2133" s="100">
        <v>44127</v>
      </c>
      <c r="G2133" s="105">
        <v>3.9</v>
      </c>
      <c r="H2133" s="20" t="s">
        <v>950</v>
      </c>
      <c r="I2133" s="20" t="s">
        <v>967</v>
      </c>
      <c r="J2133" s="13">
        <v>3029</v>
      </c>
      <c r="K2133" t="s">
        <v>125</v>
      </c>
      <c r="L2133" t="s">
        <v>124</v>
      </c>
      <c r="M2133" s="20" t="str">
        <f t="shared" si="301"/>
        <v>S</v>
      </c>
      <c r="N2133" s="3">
        <v>4</v>
      </c>
      <c r="O2133" s="23">
        <f t="shared" si="302"/>
        <v>4</v>
      </c>
      <c r="P2133" s="3">
        <v>12.5</v>
      </c>
      <c r="Q2133" s="3">
        <f>VLOOKUP(J2133,Aux_H_adj!$X$2:$Y$922,2,FALSE)</f>
        <v>7.7</v>
      </c>
      <c r="R2133" s="3">
        <f>VLOOKUP(J2133,Aux_H_adj!$X$2:$Z$922,3,FALSE)</f>
        <v>14.5</v>
      </c>
      <c r="S2133" s="3">
        <f t="shared" si="299"/>
        <v>3.9788735772973833</v>
      </c>
      <c r="T2133" s="3">
        <v>55.3</v>
      </c>
      <c r="U2133" s="23">
        <f t="shared" si="303"/>
        <v>15.24</v>
      </c>
      <c r="V2133" s="3">
        <f t="shared" si="300"/>
        <v>4.8510426654409704</v>
      </c>
      <c r="W2133" s="27">
        <f t="shared" si="304"/>
        <v>1.1999999999999999E-3</v>
      </c>
      <c r="X2133" s="27">
        <f t="shared" si="305"/>
        <v>1.8E-3</v>
      </c>
      <c r="Y2133" s="3">
        <f>VLOOKUP(K2133,SSP!$B$2:$D$113,3,FALSE)</f>
        <v>0.60999999999999954</v>
      </c>
      <c r="Z2133" s="3">
        <f>EXP(Ferez!$B$8+Ferez!$B$9*LN(X2133)+Ferez!$B$10*LN(O2133)+Ferez!$B$11*LN(Y2133))</f>
        <v>2.44534117745886</v>
      </c>
      <c r="AA2133" s="3">
        <f>EXP(Ferez!$C$8+Ferez!$C$9*LN(Z2133))</f>
        <v>1.4554398943023539</v>
      </c>
      <c r="AB2133" s="3">
        <f>Ferez!$D$8+Ferez!$D$9*Z2133+Ferez!$D$10*AA2133</f>
        <v>0.55886339055246537</v>
      </c>
      <c r="AC2133" s="3">
        <f t="shared" si="306"/>
        <v>4.4596444623136797</v>
      </c>
      <c r="AD2133" s="3">
        <f>AC2133*Ferez!$D$19</f>
        <v>2.2298222311568399</v>
      </c>
      <c r="AE2133" s="3">
        <f>(AD2133/1000)*(10000/Ferez!$D$21)</f>
        <v>5.5745555778920999E-2</v>
      </c>
      <c r="AF2133" s="3">
        <f t="shared" si="307"/>
        <v>3.0042045680113256</v>
      </c>
      <c r="AG2133" s="3">
        <f>AF2133*Ferez!$D$19</f>
        <v>1.5021022840056628</v>
      </c>
      <c r="AH2133" s="3">
        <f>(AG2133/1000)*(10000/Ferez!$D$21)</f>
        <v>3.7552557100141576E-2</v>
      </c>
      <c r="AI2133" s="3">
        <f>AE2133*Ferez!$D$20</f>
        <v>0.20440037118937698</v>
      </c>
    </row>
    <row r="2134" spans="1:35" x14ac:dyDescent="0.25">
      <c r="A2134" s="4">
        <v>559</v>
      </c>
      <c r="B2134" s="19" t="s">
        <v>3521</v>
      </c>
      <c r="C2134" s="104">
        <v>7</v>
      </c>
      <c r="D2134" s="20" t="s">
        <v>915</v>
      </c>
      <c r="E2134" s="100">
        <v>42719</v>
      </c>
      <c r="F2134" s="100">
        <v>44127</v>
      </c>
      <c r="G2134" s="105">
        <v>3.9</v>
      </c>
      <c r="H2134" s="20" t="s">
        <v>950</v>
      </c>
      <c r="I2134" s="20" t="s">
        <v>968</v>
      </c>
      <c r="J2134" s="13">
        <v>3029</v>
      </c>
      <c r="K2134" t="s">
        <v>125</v>
      </c>
      <c r="L2134" t="s">
        <v>124</v>
      </c>
      <c r="M2134" s="20" t="str">
        <f t="shared" si="301"/>
        <v>S</v>
      </c>
      <c r="N2134" s="3">
        <v>4</v>
      </c>
      <c r="O2134" s="23">
        <f t="shared" si="302"/>
        <v>3.08</v>
      </c>
      <c r="P2134" s="3">
        <v>8.9</v>
      </c>
      <c r="Q2134" s="3">
        <f>VLOOKUP(J2134,Aux_H_adj!$X$2:$Y$922,2,FALSE)</f>
        <v>7.7</v>
      </c>
      <c r="R2134" s="3">
        <f>VLOOKUP(J2134,Aux_H_adj!$X$2:$Z$922,3,FALSE)</f>
        <v>14.5</v>
      </c>
      <c r="S2134" s="3">
        <f t="shared" si="299"/>
        <v>2.8329579870357371</v>
      </c>
      <c r="T2134" s="3">
        <v>55.3</v>
      </c>
      <c r="U2134" s="23">
        <f t="shared" si="303"/>
        <v>10.85</v>
      </c>
      <c r="V2134" s="3">
        <f t="shared" si="300"/>
        <v>3.4536622650941289</v>
      </c>
      <c r="W2134" s="27">
        <f t="shared" si="304"/>
        <v>5.9999999999999995E-4</v>
      </c>
      <c r="X2134" s="27">
        <f t="shared" si="305"/>
        <v>8.9999999999999998E-4</v>
      </c>
      <c r="Y2134" s="3">
        <f>VLOOKUP(K2134,SSP!$B$2:$D$113,3,FALSE)</f>
        <v>0.60999999999999954</v>
      </c>
      <c r="Z2134" s="3">
        <f>EXP(Ferez!$B$8+Ferez!$B$9*LN(X2134)+Ferez!$B$10*LN(O2134)+Ferez!$B$11*LN(Y2134))</f>
        <v>0.98798059462423893</v>
      </c>
      <c r="AA2134" s="3">
        <f>EXP(Ferez!$C$8+Ferez!$C$9*LN(Z2134))</f>
        <v>0.74295331724543712</v>
      </c>
      <c r="AB2134" s="3">
        <f>Ferez!$D$8+Ferez!$D$9*Z2134+Ferez!$D$10*AA2134</f>
        <v>0.44102405793182597</v>
      </c>
      <c r="AC2134" s="3">
        <f t="shared" si="306"/>
        <v>2.1719579698015021</v>
      </c>
      <c r="AD2134" s="3">
        <f>AC2134*Ferez!$D$19</f>
        <v>1.0859789849007511</v>
      </c>
      <c r="AE2134" s="3">
        <f>(AD2134/1000)*(10000/Ferez!$D$21)</f>
        <v>2.7149474622518776E-2</v>
      </c>
      <c r="AF2134" s="3">
        <f t="shared" si="307"/>
        <v>1.4290046525560649</v>
      </c>
      <c r="AG2134" s="3">
        <f>AF2134*Ferez!$D$19</f>
        <v>0.71450232627803245</v>
      </c>
      <c r="AH2134" s="3">
        <f>(AG2134/1000)*(10000/Ferez!$D$21)</f>
        <v>1.7862558156950811E-2</v>
      </c>
      <c r="AI2134" s="3">
        <f>AE2134*Ferez!$D$20</f>
        <v>9.9548073615902177E-2</v>
      </c>
    </row>
    <row r="2135" spans="1:35" x14ac:dyDescent="0.25">
      <c r="A2135" s="4">
        <v>560</v>
      </c>
      <c r="B2135" s="19" t="s">
        <v>3521</v>
      </c>
      <c r="C2135" s="104">
        <v>7</v>
      </c>
      <c r="D2135" s="20" t="s">
        <v>915</v>
      </c>
      <c r="E2135" s="100">
        <v>42719</v>
      </c>
      <c r="F2135" s="100">
        <v>44127</v>
      </c>
      <c r="G2135" s="105">
        <v>3.9</v>
      </c>
      <c r="H2135" s="20" t="s">
        <v>950</v>
      </c>
      <c r="I2135" s="20" t="s">
        <v>969</v>
      </c>
      <c r="J2135" s="13">
        <v>3029</v>
      </c>
      <c r="K2135" t="s">
        <v>125</v>
      </c>
      <c r="L2135" t="s">
        <v>124</v>
      </c>
      <c r="M2135" s="20" t="str">
        <f t="shared" si="301"/>
        <v>S</v>
      </c>
      <c r="N2135" s="3">
        <v>4</v>
      </c>
      <c r="O2135" s="23">
        <f t="shared" si="302"/>
        <v>3.74</v>
      </c>
      <c r="P2135" s="3">
        <v>11</v>
      </c>
      <c r="Q2135" s="3">
        <f>VLOOKUP(J2135,Aux_H_adj!$X$2:$Y$922,2,FALSE)</f>
        <v>7.7</v>
      </c>
      <c r="R2135" s="3">
        <f>VLOOKUP(J2135,Aux_H_adj!$X$2:$Z$922,3,FALSE)</f>
        <v>14.5</v>
      </c>
      <c r="S2135" s="3">
        <f t="shared" si="299"/>
        <v>3.5014087480216975</v>
      </c>
      <c r="T2135" s="3">
        <v>55.3</v>
      </c>
      <c r="U2135" s="23">
        <f t="shared" si="303"/>
        <v>13.41</v>
      </c>
      <c r="V2135" s="3">
        <f t="shared" si="300"/>
        <v>4.2685355737246331</v>
      </c>
      <c r="W2135" s="27">
        <f t="shared" si="304"/>
        <v>1E-3</v>
      </c>
      <c r="X2135" s="27">
        <f t="shared" si="305"/>
        <v>1.4E-3</v>
      </c>
      <c r="Y2135" s="3">
        <f>VLOOKUP(K2135,SSP!$B$2:$D$113,3,FALSE)</f>
        <v>0.60999999999999954</v>
      </c>
      <c r="Z2135" s="3">
        <f>EXP(Ferez!$B$8+Ferez!$B$9*LN(X2135)+Ferez!$B$10*LN(O2135)+Ferez!$B$11*LN(Y2135))</f>
        <v>1.8077598044932761</v>
      </c>
      <c r="AA2135" s="3">
        <f>EXP(Ferez!$C$8+Ferez!$C$9*LN(Z2135))</f>
        <v>1.1631848826545528</v>
      </c>
      <c r="AB2135" s="3">
        <f>Ferez!$D$8+Ferez!$D$9*Z2135+Ferez!$D$10*AA2135</f>
        <v>0.5056327329682424</v>
      </c>
      <c r="AC2135" s="3">
        <f t="shared" si="306"/>
        <v>3.4765774201160711</v>
      </c>
      <c r="AD2135" s="3">
        <f>AC2135*Ferez!$D$19</f>
        <v>1.7382887100580355</v>
      </c>
      <c r="AE2135" s="3">
        <f>(AD2135/1000)*(10000/Ferez!$D$21)</f>
        <v>4.3457217751450887E-2</v>
      </c>
      <c r="AF2135" s="3">
        <f t="shared" si="307"/>
        <v>2.3133925374615183</v>
      </c>
      <c r="AG2135" s="3">
        <f>AF2135*Ferez!$D$19</f>
        <v>1.1566962687307591</v>
      </c>
      <c r="AH2135" s="3">
        <f>(AG2135/1000)*(10000/Ferez!$D$21)</f>
        <v>2.8917406718268982E-2</v>
      </c>
      <c r="AI2135" s="3">
        <f>AE2135*Ferez!$D$20</f>
        <v>0.15934313175531992</v>
      </c>
    </row>
    <row r="2136" spans="1:35" x14ac:dyDescent="0.25">
      <c r="A2136" s="4">
        <v>561</v>
      </c>
      <c r="B2136" s="19" t="s">
        <v>3521</v>
      </c>
      <c r="C2136" s="104">
        <v>7</v>
      </c>
      <c r="D2136" s="20" t="s">
        <v>915</v>
      </c>
      <c r="E2136" s="100">
        <v>42719</v>
      </c>
      <c r="F2136" s="100">
        <v>44127</v>
      </c>
      <c r="G2136" s="105">
        <v>3.9</v>
      </c>
      <c r="H2136" s="20" t="s">
        <v>950</v>
      </c>
      <c r="I2136" s="20" t="s">
        <v>970</v>
      </c>
      <c r="J2136" s="13">
        <v>3029</v>
      </c>
      <c r="K2136" t="s">
        <v>125</v>
      </c>
      <c r="L2136" t="s">
        <v>124</v>
      </c>
      <c r="M2136" s="20" t="str">
        <f t="shared" si="301"/>
        <v>S</v>
      </c>
      <c r="N2136" s="3">
        <v>4</v>
      </c>
      <c r="O2136" s="23">
        <f t="shared" si="302"/>
        <v>3.93</v>
      </c>
      <c r="P2136" s="3">
        <v>11.7</v>
      </c>
      <c r="Q2136" s="3">
        <f>VLOOKUP(J2136,Aux_H_adj!$X$2:$Y$922,2,FALSE)</f>
        <v>7.7</v>
      </c>
      <c r="R2136" s="3">
        <f>VLOOKUP(J2136,Aux_H_adj!$X$2:$Z$922,3,FALSE)</f>
        <v>14.5</v>
      </c>
      <c r="S2136" s="3">
        <f t="shared" si="299"/>
        <v>3.7242256683503507</v>
      </c>
      <c r="T2136" s="3">
        <v>55.3</v>
      </c>
      <c r="U2136" s="23">
        <f t="shared" si="303"/>
        <v>14.26</v>
      </c>
      <c r="V2136" s="3">
        <f t="shared" si="300"/>
        <v>4.5390989769808554</v>
      </c>
      <c r="W2136" s="27">
        <f t="shared" si="304"/>
        <v>1.1000000000000001E-3</v>
      </c>
      <c r="X2136" s="27">
        <f t="shared" si="305"/>
        <v>1.6000000000000001E-3</v>
      </c>
      <c r="Y2136" s="3">
        <f>VLOOKUP(K2136,SSP!$B$2:$D$113,3,FALSE)</f>
        <v>0.60999999999999954</v>
      </c>
      <c r="Z2136" s="3">
        <f>EXP(Ferez!$B$8+Ferez!$B$9*LN(X2136)+Ferez!$B$10*LN(O2136)+Ferez!$B$11*LN(Y2136))</f>
        <v>2.1509552843844522</v>
      </c>
      <c r="AA2136" s="3">
        <f>EXP(Ferez!$C$8+Ferez!$C$9*LN(Z2136))</f>
        <v>1.3233068225294378</v>
      </c>
      <c r="AB2136" s="3">
        <f>Ferez!$D$8+Ferez!$D$9*Z2136+Ferez!$D$10*AA2136</f>
        <v>0.53404349529364326</v>
      </c>
      <c r="AC2136" s="3">
        <f t="shared" si="306"/>
        <v>4.0083056022075327</v>
      </c>
      <c r="AD2136" s="3">
        <f>AC2136*Ferez!$D$19</f>
        <v>2.0041528011037664</v>
      </c>
      <c r="AE2136" s="3">
        <f>(AD2136/1000)*(10000/Ferez!$D$21)</f>
        <v>5.0103820027594156E-2</v>
      </c>
      <c r="AF2136" s="3">
        <f t="shared" si="307"/>
        <v>2.6849987796780956</v>
      </c>
      <c r="AG2136" s="3">
        <f>AF2136*Ferez!$D$19</f>
        <v>1.3424993898390478</v>
      </c>
      <c r="AH2136" s="3">
        <f>(AG2136/1000)*(10000/Ferez!$D$21)</f>
        <v>3.3562484745976194E-2</v>
      </c>
      <c r="AI2136" s="3">
        <f>AE2136*Ferez!$D$20</f>
        <v>0.18371400676784524</v>
      </c>
    </row>
    <row r="2137" spans="1:35" x14ac:dyDescent="0.25">
      <c r="A2137" s="4">
        <v>562</v>
      </c>
      <c r="B2137" s="19" t="s">
        <v>3521</v>
      </c>
      <c r="C2137" s="104">
        <v>7</v>
      </c>
      <c r="D2137" s="20" t="s">
        <v>915</v>
      </c>
      <c r="E2137" s="100">
        <v>42719</v>
      </c>
      <c r="F2137" s="100">
        <v>44127</v>
      </c>
      <c r="G2137" s="105">
        <v>3.9</v>
      </c>
      <c r="H2137" s="20" t="s">
        <v>971</v>
      </c>
      <c r="I2137" s="20" t="s">
        <v>972</v>
      </c>
      <c r="J2137" s="13">
        <v>3030</v>
      </c>
      <c r="K2137" t="s">
        <v>77</v>
      </c>
      <c r="L2137" t="s">
        <v>76</v>
      </c>
      <c r="M2137" s="20" t="str">
        <f t="shared" si="301"/>
        <v>S</v>
      </c>
      <c r="N2137" s="3">
        <v>2.4</v>
      </c>
      <c r="O2137" s="23">
        <f t="shared" si="302"/>
        <v>2.4</v>
      </c>
      <c r="P2137" s="3">
        <v>9.5</v>
      </c>
      <c r="Q2137" s="3">
        <f>VLOOKUP(J2137,Aux_H_adj!$X$2:$Y$922,2,FALSE)</f>
        <v>6</v>
      </c>
      <c r="R2137" s="3">
        <f>VLOOKUP(J2137,Aux_H_adj!$X$2:$Z$922,3,FALSE)</f>
        <v>9.5</v>
      </c>
      <c r="S2137" s="3">
        <f t="shared" si="299"/>
        <v>3.0239439187460113</v>
      </c>
      <c r="T2137" s="3">
        <v>33</v>
      </c>
      <c r="U2137" s="23">
        <f t="shared" si="303"/>
        <v>11.58</v>
      </c>
      <c r="V2137" s="3">
        <f t="shared" si="300"/>
        <v>3.6860284820082962</v>
      </c>
      <c r="W2137" s="27">
        <f t="shared" si="304"/>
        <v>6.9999999999999999E-4</v>
      </c>
      <c r="X2137" s="27">
        <f t="shared" si="305"/>
        <v>1.1000000000000001E-3</v>
      </c>
      <c r="Y2137" s="3">
        <f>VLOOKUP(K2137,SSP!$B$2:$D$113,3,FALSE)</f>
        <v>0.44999999999999973</v>
      </c>
      <c r="Z2137" s="3">
        <f>EXP(Ferez!$B$8+Ferez!$B$9*LN(X2137)+Ferez!$B$10*LN(O2137)+Ferez!$B$11*LN(Y2137))</f>
        <v>0.68846727193153956</v>
      </c>
      <c r="AA2137" s="3">
        <f>EXP(Ferez!$C$8+Ferez!$C$9*LN(Z2137))</f>
        <v>0.56829301355252559</v>
      </c>
      <c r="AB2137" s="3">
        <f>Ferez!$D$8+Ferez!$D$9*Z2137+Ferez!$D$10*AA2137</f>
        <v>0.41924013549179989</v>
      </c>
      <c r="AC2137" s="3">
        <f t="shared" si="306"/>
        <v>1.676000420975865</v>
      </c>
      <c r="AD2137" s="3">
        <f>AC2137*Ferez!$D$19</f>
        <v>0.8380002104879325</v>
      </c>
      <c r="AE2137" s="3">
        <f>(AD2137/1000)*(10000/Ferez!$D$21)</f>
        <v>2.0950005262198312E-2</v>
      </c>
      <c r="AF2137" s="3">
        <f t="shared" si="307"/>
        <v>1.1077074074233395</v>
      </c>
      <c r="AG2137" s="3">
        <f>AF2137*Ferez!$D$19</f>
        <v>0.55385370371166975</v>
      </c>
      <c r="AH2137" s="3">
        <f>(AG2137/1000)*(10000/Ferez!$D$21)</f>
        <v>1.3846342592791744E-2</v>
      </c>
      <c r="AI2137" s="3">
        <f>AE2137*Ferez!$D$20</f>
        <v>7.6816685961393807E-2</v>
      </c>
    </row>
    <row r="2138" spans="1:35" x14ac:dyDescent="0.25">
      <c r="A2138" s="4">
        <v>563</v>
      </c>
      <c r="B2138" s="19" t="s">
        <v>3521</v>
      </c>
      <c r="C2138" s="104">
        <v>7</v>
      </c>
      <c r="D2138" s="20" t="s">
        <v>915</v>
      </c>
      <c r="E2138" s="100">
        <v>42719</v>
      </c>
      <c r="F2138" s="100">
        <v>44127</v>
      </c>
      <c r="G2138" s="105">
        <v>3.9</v>
      </c>
      <c r="H2138" s="20" t="s">
        <v>971</v>
      </c>
      <c r="I2138" s="20" t="s">
        <v>973</v>
      </c>
      <c r="J2138" s="13">
        <v>3030</v>
      </c>
      <c r="K2138" t="s">
        <v>77</v>
      </c>
      <c r="L2138" t="s">
        <v>76</v>
      </c>
      <c r="M2138" s="20" t="str">
        <f t="shared" si="301"/>
        <v>S</v>
      </c>
      <c r="N2138" s="3">
        <v>2.4</v>
      </c>
      <c r="O2138" s="23">
        <f t="shared" si="302"/>
        <v>1.85</v>
      </c>
      <c r="P2138" s="3">
        <v>6</v>
      </c>
      <c r="Q2138" s="3">
        <f>VLOOKUP(J2138,Aux_H_adj!$X$2:$Y$922,2,FALSE)</f>
        <v>6</v>
      </c>
      <c r="R2138" s="3">
        <f>VLOOKUP(J2138,Aux_H_adj!$X$2:$Z$922,3,FALSE)</f>
        <v>9.5</v>
      </c>
      <c r="S2138" s="3">
        <f t="shared" si="299"/>
        <v>1.909859317102744</v>
      </c>
      <c r="T2138" s="3">
        <v>33</v>
      </c>
      <c r="U2138" s="23">
        <f t="shared" si="303"/>
        <v>7.31</v>
      </c>
      <c r="V2138" s="3">
        <f t="shared" si="300"/>
        <v>2.3268452680035097</v>
      </c>
      <c r="W2138" s="27">
        <f t="shared" si="304"/>
        <v>2.9999999999999997E-4</v>
      </c>
      <c r="X2138" s="27">
        <f t="shared" si="305"/>
        <v>4.0000000000000002E-4</v>
      </c>
      <c r="Y2138" s="3">
        <f>VLOOKUP(K2138,SSP!$B$2:$D$113,3,FALSE)</f>
        <v>0.44999999999999973</v>
      </c>
      <c r="Z2138" s="3">
        <f>EXP(Ferez!$B$8+Ferez!$B$9*LN(X2138)+Ferez!$B$10*LN(O2138)+Ferez!$B$11*LN(Y2138))</f>
        <v>0.20608964123172882</v>
      </c>
      <c r="AA2138" s="3">
        <f>EXP(Ferez!$C$8+Ferez!$C$9*LN(Z2138))</f>
        <v>0.23222463901373919</v>
      </c>
      <c r="AB2138" s="3">
        <f>Ferez!$D$8+Ferez!$D$9*Z2138+Ferez!$D$10*AA2138</f>
        <v>0.3888786783921504</v>
      </c>
      <c r="AC2138" s="3">
        <f t="shared" si="306"/>
        <v>0.82719295863761844</v>
      </c>
      <c r="AD2138" s="3">
        <f>AC2138*Ferez!$D$19</f>
        <v>0.41359647931880922</v>
      </c>
      <c r="AE2138" s="3">
        <f>(AD2138/1000)*(10000/Ferez!$D$21)</f>
        <v>1.033991198297023E-2</v>
      </c>
      <c r="AF2138" s="3">
        <f t="shared" si="307"/>
        <v>0.59496831962387919</v>
      </c>
      <c r="AG2138" s="3">
        <f>AF2138*Ferez!$D$19</f>
        <v>0.2974841598119396</v>
      </c>
      <c r="AH2138" s="3">
        <f>(AG2138/1000)*(10000/Ferez!$D$21)</f>
        <v>7.4371039952984899E-3</v>
      </c>
      <c r="AI2138" s="3">
        <f>AE2138*Ferez!$D$20</f>
        <v>3.7913010604224175E-2</v>
      </c>
    </row>
    <row r="2139" spans="1:35" x14ac:dyDescent="0.25">
      <c r="A2139" s="4">
        <v>564</v>
      </c>
      <c r="B2139" s="19" t="s">
        <v>3521</v>
      </c>
      <c r="C2139" s="104">
        <v>7</v>
      </c>
      <c r="D2139" s="20" t="s">
        <v>915</v>
      </c>
      <c r="E2139" s="100">
        <v>42719</v>
      </c>
      <c r="F2139" s="100">
        <v>44127</v>
      </c>
      <c r="G2139" s="105">
        <v>3.9</v>
      </c>
      <c r="H2139" s="20" t="s">
        <v>971</v>
      </c>
      <c r="I2139" s="20" t="s">
        <v>974</v>
      </c>
      <c r="J2139" s="13">
        <v>3030</v>
      </c>
      <c r="K2139" t="s">
        <v>77</v>
      </c>
      <c r="L2139" t="s">
        <v>76</v>
      </c>
      <c r="M2139" s="20" t="str">
        <f t="shared" si="301"/>
        <v>S</v>
      </c>
      <c r="N2139" s="3">
        <v>2.4</v>
      </c>
      <c r="O2139" s="23">
        <f t="shared" si="302"/>
        <v>2.4</v>
      </c>
      <c r="P2139" s="3">
        <v>9.4</v>
      </c>
      <c r="Q2139" s="3">
        <f>VLOOKUP(J2139,Aux_H_adj!$X$2:$Y$922,2,FALSE)</f>
        <v>6</v>
      </c>
      <c r="R2139" s="3">
        <f>VLOOKUP(J2139,Aux_H_adj!$X$2:$Z$922,3,FALSE)</f>
        <v>9.5</v>
      </c>
      <c r="S2139" s="3">
        <f t="shared" si="299"/>
        <v>2.9921129301276324</v>
      </c>
      <c r="T2139" s="3">
        <v>33</v>
      </c>
      <c r="U2139" s="23">
        <f t="shared" si="303"/>
        <v>11.46</v>
      </c>
      <c r="V2139" s="3">
        <f t="shared" si="300"/>
        <v>3.6478312956662413</v>
      </c>
      <c r="W2139" s="27">
        <f t="shared" si="304"/>
        <v>6.9999999999999999E-4</v>
      </c>
      <c r="X2139" s="27">
        <f t="shared" si="305"/>
        <v>1E-3</v>
      </c>
      <c r="Y2139" s="3">
        <f>VLOOKUP(K2139,SSP!$B$2:$D$113,3,FALSE)</f>
        <v>0.44999999999999973</v>
      </c>
      <c r="Z2139" s="3">
        <f>EXP(Ferez!$B$8+Ferez!$B$9*LN(X2139)+Ferez!$B$10*LN(O2139)+Ferez!$B$11*LN(Y2139))</f>
        <v>0.62917244745049172</v>
      </c>
      <c r="AA2139" s="3">
        <f>EXP(Ferez!$C$8+Ferez!$C$9*LN(Z2139))</f>
        <v>0.53155865796044866</v>
      </c>
      <c r="AB2139" s="3">
        <f>Ferez!$D$8+Ferez!$D$9*Z2139+Ferez!$D$10*AA2139</f>
        <v>0.41511351527153512</v>
      </c>
      <c r="AC2139" s="3">
        <f t="shared" si="306"/>
        <v>1.5758446206824754</v>
      </c>
      <c r="AD2139" s="3">
        <f>AC2139*Ferez!$D$19</f>
        <v>0.78792231034123772</v>
      </c>
      <c r="AE2139" s="3">
        <f>(AD2139/1000)*(10000/Ferez!$D$21)</f>
        <v>1.9698057758530944E-2</v>
      </c>
      <c r="AF2139" s="3">
        <f t="shared" si="307"/>
        <v>1.0442859627220269</v>
      </c>
      <c r="AG2139" s="3">
        <f>AF2139*Ferez!$D$19</f>
        <v>0.52214298136101345</v>
      </c>
      <c r="AH2139" s="3">
        <f>(AG2139/1000)*(10000/Ferez!$D$21)</f>
        <v>1.3053574534025336E-2</v>
      </c>
      <c r="AI2139" s="3">
        <f>AE2139*Ferez!$D$20</f>
        <v>7.2226211781280122E-2</v>
      </c>
    </row>
    <row r="2140" spans="1:35" x14ac:dyDescent="0.25">
      <c r="A2140" s="4">
        <v>565</v>
      </c>
      <c r="B2140" s="19" t="s">
        <v>3521</v>
      </c>
      <c r="C2140" s="104">
        <v>7</v>
      </c>
      <c r="D2140" s="20" t="s">
        <v>915</v>
      </c>
      <c r="E2140" s="100">
        <v>42719</v>
      </c>
      <c r="F2140" s="100">
        <v>44127</v>
      </c>
      <c r="G2140" s="105">
        <v>3.9</v>
      </c>
      <c r="H2140" s="20" t="s">
        <v>975</v>
      </c>
      <c r="I2140" s="20" t="s">
        <v>976</v>
      </c>
      <c r="J2140" s="13">
        <v>3031</v>
      </c>
      <c r="K2140" t="s">
        <v>4</v>
      </c>
      <c r="L2140" t="s">
        <v>142</v>
      </c>
      <c r="M2140" s="20" t="str">
        <f t="shared" si="301"/>
        <v>S</v>
      </c>
      <c r="N2140" s="3">
        <v>3.9</v>
      </c>
      <c r="O2140" s="23">
        <f t="shared" si="302"/>
        <v>3.9</v>
      </c>
      <c r="P2140" s="3">
        <v>16.600000000000001</v>
      </c>
      <c r="Q2140" s="3">
        <f>VLOOKUP(J2140,Aux_H_adj!$X$2:$Y$922,2,FALSE)</f>
        <v>10.9</v>
      </c>
      <c r="R2140" s="3">
        <f>VLOOKUP(J2140,Aux_H_adj!$X$2:$Z$922,3,FALSE)</f>
        <v>16.600000000000001</v>
      </c>
      <c r="S2140" s="3">
        <f t="shared" si="299"/>
        <v>5.2839441106509257</v>
      </c>
      <c r="T2140" s="3">
        <v>27.5</v>
      </c>
      <c r="U2140" s="23">
        <f t="shared" si="303"/>
        <v>20.239999999999998</v>
      </c>
      <c r="V2140" s="3">
        <f t="shared" si="300"/>
        <v>6.442592096359923</v>
      </c>
      <c r="W2140" s="27">
        <f t="shared" si="304"/>
        <v>2.2000000000000001E-3</v>
      </c>
      <c r="X2140" s="27">
        <f t="shared" si="305"/>
        <v>3.3E-3</v>
      </c>
      <c r="Y2140" s="3">
        <f>VLOOKUP(K2140,SSP!$B$2:$D$113,3,FALSE)</f>
        <v>0.46000000000000074</v>
      </c>
      <c r="Z2140" s="3">
        <f>EXP(Ferez!$B$8+Ferez!$B$9*LN(X2140)+Ferez!$B$10*LN(O2140)+Ferez!$B$11*LN(Y2140))</f>
        <v>3.171179043235107</v>
      </c>
      <c r="AA2140" s="3">
        <f>EXP(Ferez!$C$8+Ferez!$C$9*LN(Z2140))</f>
        <v>1.7650166817249398</v>
      </c>
      <c r="AB2140" s="3">
        <f>Ferez!$D$8+Ferez!$D$9*Z2140+Ferez!$D$10*AA2140</f>
        <v>0.62145699581002622</v>
      </c>
      <c r="AC2140" s="3">
        <f t="shared" si="306"/>
        <v>5.5576527207700739</v>
      </c>
      <c r="AD2140" s="3">
        <f>AC2140*Ferez!$D$19</f>
        <v>2.7788263603850369</v>
      </c>
      <c r="AE2140" s="3">
        <f>(AD2140/1000)*(10000/Ferez!$D$21)</f>
        <v>6.9470659009625915E-2</v>
      </c>
      <c r="AF2140" s="3">
        <f t="shared" si="307"/>
        <v>3.7926360390451332</v>
      </c>
      <c r="AG2140" s="3">
        <f>AF2140*Ferez!$D$19</f>
        <v>1.8963180195225666</v>
      </c>
      <c r="AH2140" s="3">
        <f>(AG2140/1000)*(10000/Ferez!$D$21)</f>
        <v>4.7407950488064163E-2</v>
      </c>
      <c r="AI2140" s="3">
        <f>AE2140*Ferez!$D$20</f>
        <v>0.25472574970196166</v>
      </c>
    </row>
    <row r="2141" spans="1:35" x14ac:dyDescent="0.25">
      <c r="A2141" s="4">
        <v>566</v>
      </c>
      <c r="B2141" s="19" t="s">
        <v>3521</v>
      </c>
      <c r="C2141" s="104">
        <v>7</v>
      </c>
      <c r="D2141" s="20" t="s">
        <v>915</v>
      </c>
      <c r="E2141" s="100">
        <v>42719</v>
      </c>
      <c r="F2141" s="100">
        <v>44127</v>
      </c>
      <c r="G2141" s="105">
        <v>3.9</v>
      </c>
      <c r="H2141" s="20" t="s">
        <v>975</v>
      </c>
      <c r="I2141" s="20" t="s">
        <v>977</v>
      </c>
      <c r="J2141" s="13">
        <v>3031</v>
      </c>
      <c r="K2141" t="s">
        <v>4</v>
      </c>
      <c r="L2141" t="s">
        <v>142</v>
      </c>
      <c r="M2141" s="20" t="str">
        <f t="shared" si="301"/>
        <v>S</v>
      </c>
      <c r="N2141" s="3">
        <v>3.9</v>
      </c>
      <c r="O2141" s="23">
        <f t="shared" si="302"/>
        <v>3.71</v>
      </c>
      <c r="P2141" s="3">
        <v>10.9</v>
      </c>
      <c r="Q2141" s="3">
        <f>VLOOKUP(J2141,Aux_H_adj!$X$2:$Y$922,2,FALSE)</f>
        <v>10.9</v>
      </c>
      <c r="R2141" s="3">
        <f>VLOOKUP(J2141,Aux_H_adj!$X$2:$Z$922,3,FALSE)</f>
        <v>16.600000000000001</v>
      </c>
      <c r="S2141" s="3">
        <f t="shared" si="299"/>
        <v>3.4695777594033186</v>
      </c>
      <c r="T2141" s="3">
        <v>27.5</v>
      </c>
      <c r="U2141" s="23">
        <f t="shared" si="303"/>
        <v>13.29</v>
      </c>
      <c r="V2141" s="3">
        <f t="shared" si="300"/>
        <v>4.2303383873825782</v>
      </c>
      <c r="W2141" s="27">
        <f t="shared" si="304"/>
        <v>8.9999999999999998E-4</v>
      </c>
      <c r="X2141" s="27">
        <f t="shared" si="305"/>
        <v>1.4E-3</v>
      </c>
      <c r="Y2141" s="3">
        <f>VLOOKUP(K2141,SSP!$B$2:$D$113,3,FALSE)</f>
        <v>0.46000000000000074</v>
      </c>
      <c r="Z2141" s="3">
        <f>EXP(Ferez!$B$8+Ferez!$B$9*LN(X2141)+Ferez!$B$10*LN(O2141)+Ferez!$B$11*LN(Y2141))</f>
        <v>1.3442606058292039</v>
      </c>
      <c r="AA2141" s="3">
        <f>EXP(Ferez!$C$8+Ferez!$C$9*LN(Z2141))</f>
        <v>0.93366037274089775</v>
      </c>
      <c r="AB2141" s="3">
        <f>Ferez!$D$8+Ferez!$D$9*Z2141+Ferez!$D$10*AA2141</f>
        <v>0.46840729978533013</v>
      </c>
      <c r="AC2141" s="3">
        <f t="shared" si="306"/>
        <v>2.7463282783554321</v>
      </c>
      <c r="AD2141" s="3">
        <f>AC2141*Ferez!$D$19</f>
        <v>1.3731641391777161</v>
      </c>
      <c r="AE2141" s="3">
        <f>(AD2141/1000)*(10000/Ferez!$D$21)</f>
        <v>3.4329103479442902E-2</v>
      </c>
      <c r="AF2141" s="3">
        <f t="shared" si="307"/>
        <v>1.8126679056145341</v>
      </c>
      <c r="AG2141" s="3">
        <f>AF2141*Ferez!$D$19</f>
        <v>0.90633395280726703</v>
      </c>
      <c r="AH2141" s="3">
        <f>(AG2141/1000)*(10000/Ferez!$D$21)</f>
        <v>2.2658348820181678E-2</v>
      </c>
      <c r="AI2141" s="3">
        <f>AE2141*Ferez!$D$20</f>
        <v>0.12587337942462395</v>
      </c>
    </row>
    <row r="2142" spans="1:35" x14ac:dyDescent="0.25">
      <c r="A2142" s="4">
        <v>567</v>
      </c>
      <c r="B2142" s="19" t="s">
        <v>3521</v>
      </c>
      <c r="C2142" s="104">
        <v>7</v>
      </c>
      <c r="D2142" s="20" t="s">
        <v>915</v>
      </c>
      <c r="E2142" s="100">
        <v>42719</v>
      </c>
      <c r="F2142" s="100">
        <v>44127</v>
      </c>
      <c r="G2142" s="105">
        <v>3.9</v>
      </c>
      <c r="H2142" s="20" t="s">
        <v>978</v>
      </c>
      <c r="I2142" s="20" t="s">
        <v>979</v>
      </c>
      <c r="J2142" s="13">
        <v>3032</v>
      </c>
      <c r="K2142" t="s">
        <v>4</v>
      </c>
      <c r="L2142" t="s">
        <v>142</v>
      </c>
      <c r="M2142" s="20" t="str">
        <f t="shared" si="301"/>
        <v>S</v>
      </c>
      <c r="N2142" s="3">
        <v>4</v>
      </c>
      <c r="O2142" s="23">
        <f t="shared" si="302"/>
        <v>3.74</v>
      </c>
      <c r="P2142" s="3">
        <v>11</v>
      </c>
      <c r="Q2142" s="3">
        <f>VLOOKUP(J2142,Aux_H_adj!$X$2:$Y$922,2,FALSE)</f>
        <v>11</v>
      </c>
      <c r="R2142" s="3">
        <f>VLOOKUP(J2142,Aux_H_adj!$X$2:$Z$922,3,FALSE)</f>
        <v>12.2</v>
      </c>
      <c r="S2142" s="3">
        <f t="shared" si="299"/>
        <v>3.5014087480216975</v>
      </c>
      <c r="T2142" s="3">
        <v>20.9</v>
      </c>
      <c r="U2142" s="23">
        <f t="shared" si="303"/>
        <v>13.41</v>
      </c>
      <c r="V2142" s="3">
        <f t="shared" si="300"/>
        <v>4.2685355737246331</v>
      </c>
      <c r="W2142" s="27">
        <f t="shared" si="304"/>
        <v>1E-3</v>
      </c>
      <c r="X2142" s="27">
        <f t="shared" si="305"/>
        <v>1.4E-3</v>
      </c>
      <c r="Y2142" s="3">
        <f>VLOOKUP(K2142,SSP!$B$2:$D$113,3,FALSE)</f>
        <v>0.46000000000000074</v>
      </c>
      <c r="Z2142" s="3">
        <f>EXP(Ferez!$B$8+Ferez!$B$9*LN(X2142)+Ferez!$B$10*LN(O2142)+Ferez!$B$11*LN(Y2142))</f>
        <v>1.3547101917869107</v>
      </c>
      <c r="AA2142" s="3">
        <f>EXP(Ferez!$C$8+Ferez!$C$9*LN(Z2142))</f>
        <v>0.93904005378882371</v>
      </c>
      <c r="AB2142" s="3">
        <f>Ferez!$D$8+Ferez!$D$9*Z2142+Ferez!$D$10*AA2142</f>
        <v>0.46922886725403551</v>
      </c>
      <c r="AC2142" s="3">
        <f t="shared" si="306"/>
        <v>2.7629791128297696</v>
      </c>
      <c r="AD2142" s="3">
        <f>AC2142*Ferez!$D$19</f>
        <v>1.3814895564148848</v>
      </c>
      <c r="AE2142" s="3">
        <f>(AD2142/1000)*(10000/Ferez!$D$21)</f>
        <v>3.4537238910372116E-2</v>
      </c>
      <c r="AF2142" s="3">
        <f t="shared" si="307"/>
        <v>1.8239390590409461</v>
      </c>
      <c r="AG2142" s="3">
        <f>AF2142*Ferez!$D$19</f>
        <v>0.91196952952047305</v>
      </c>
      <c r="AH2142" s="3">
        <f>(AG2142/1000)*(10000/Ferez!$D$21)</f>
        <v>2.2799238238011825E-2</v>
      </c>
      <c r="AI2142" s="3">
        <f>AE2142*Ferez!$D$20</f>
        <v>0.12663654267136443</v>
      </c>
    </row>
    <row r="2143" spans="1:35" x14ac:dyDescent="0.25">
      <c r="A2143" s="4">
        <v>568</v>
      </c>
      <c r="B2143" s="19" t="s">
        <v>3521</v>
      </c>
      <c r="C2143" s="104">
        <v>7</v>
      </c>
      <c r="D2143" s="20" t="s">
        <v>915</v>
      </c>
      <c r="E2143" s="100">
        <v>42719</v>
      </c>
      <c r="F2143" s="100">
        <v>44127</v>
      </c>
      <c r="G2143" s="105">
        <v>3.9</v>
      </c>
      <c r="H2143" s="20" t="s">
        <v>978</v>
      </c>
      <c r="I2143" s="20" t="s">
        <v>980</v>
      </c>
      <c r="J2143" s="13">
        <v>3032</v>
      </c>
      <c r="K2143" t="s">
        <v>4</v>
      </c>
      <c r="L2143" t="s">
        <v>142</v>
      </c>
      <c r="M2143" s="20" t="str">
        <f t="shared" si="301"/>
        <v>S</v>
      </c>
      <c r="N2143" s="3">
        <v>4</v>
      </c>
      <c r="O2143" s="23">
        <f t="shared" si="302"/>
        <v>4</v>
      </c>
      <c r="P2143" s="3">
        <v>12.2</v>
      </c>
      <c r="Q2143" s="3">
        <f>VLOOKUP(J2143,Aux_H_adj!$X$2:$Y$922,2,FALSE)</f>
        <v>11</v>
      </c>
      <c r="R2143" s="3">
        <f>VLOOKUP(J2143,Aux_H_adj!$X$2:$Z$922,3,FALSE)</f>
        <v>12.2</v>
      </c>
      <c r="S2143" s="3">
        <f t="shared" si="299"/>
        <v>3.883380611442246</v>
      </c>
      <c r="T2143" s="3">
        <v>20.9</v>
      </c>
      <c r="U2143" s="23">
        <f t="shared" si="303"/>
        <v>14.87</v>
      </c>
      <c r="V2143" s="3">
        <f t="shared" si="300"/>
        <v>4.7332680075529669</v>
      </c>
      <c r="W2143" s="27">
        <f t="shared" si="304"/>
        <v>1.1999999999999999E-3</v>
      </c>
      <c r="X2143" s="27">
        <f t="shared" si="305"/>
        <v>1.8E-3</v>
      </c>
      <c r="Y2143" s="3">
        <f>VLOOKUP(K2143,SSP!$B$2:$D$113,3,FALSE)</f>
        <v>0.46000000000000074</v>
      </c>
      <c r="Z2143" s="3">
        <f>EXP(Ferez!$B$8+Ferez!$B$9*LN(X2143)+Ferez!$B$10*LN(O2143)+Ferez!$B$11*LN(Y2143))</f>
        <v>1.8325048533913475</v>
      </c>
      <c r="AA2143" s="3">
        <f>EXP(Ferez!$C$8+Ferez!$C$9*LN(Z2143))</f>
        <v>1.174977750323785</v>
      </c>
      <c r="AB2143" s="3">
        <f>Ferez!$D$8+Ferez!$D$9*Z2143+Ferez!$D$10*AA2143</f>
        <v>0.50765984038275291</v>
      </c>
      <c r="AC2143" s="3">
        <f t="shared" si="306"/>
        <v>3.5151424440978856</v>
      </c>
      <c r="AD2143" s="3">
        <f>AC2143*Ferez!$D$19</f>
        <v>1.7575712220489428</v>
      </c>
      <c r="AE2143" s="3">
        <f>(AD2143/1000)*(10000/Ferez!$D$21)</f>
        <v>4.3939280551223564E-2</v>
      </c>
      <c r="AF2143" s="3">
        <f t="shared" si="307"/>
        <v>2.3401646937741005</v>
      </c>
      <c r="AG2143" s="3">
        <f>AF2143*Ferez!$D$19</f>
        <v>1.1700823468870503</v>
      </c>
      <c r="AH2143" s="3">
        <f>(AG2143/1000)*(10000/Ferez!$D$21)</f>
        <v>2.925205867217626E-2</v>
      </c>
      <c r="AI2143" s="3">
        <f>AE2143*Ferez!$D$20</f>
        <v>0.16111069535448638</v>
      </c>
    </row>
    <row r="2144" spans="1:35" x14ac:dyDescent="0.25">
      <c r="A2144" s="4">
        <v>569</v>
      </c>
      <c r="B2144" s="19" t="s">
        <v>3521</v>
      </c>
      <c r="C2144" s="104">
        <v>7</v>
      </c>
      <c r="D2144" s="20" t="s">
        <v>915</v>
      </c>
      <c r="E2144" s="100">
        <v>42719</v>
      </c>
      <c r="F2144" s="100">
        <v>44127</v>
      </c>
      <c r="G2144" s="105">
        <v>3.9</v>
      </c>
      <c r="H2144" s="20" t="s">
        <v>981</v>
      </c>
      <c r="I2144" s="20" t="s">
        <v>982</v>
      </c>
      <c r="J2144" s="13">
        <v>3033</v>
      </c>
      <c r="K2144" t="s">
        <v>79</v>
      </c>
      <c r="L2144" t="s">
        <v>78</v>
      </c>
      <c r="M2144" s="20" t="str">
        <f t="shared" si="301"/>
        <v>S</v>
      </c>
      <c r="N2144" s="3">
        <v>4.0999999999999996</v>
      </c>
      <c r="O2144" s="23">
        <f t="shared" si="302"/>
        <v>4.0999999999999996</v>
      </c>
      <c r="P2144" s="3">
        <v>12.4</v>
      </c>
      <c r="Q2144" s="3">
        <f>VLOOKUP(J2144,Aux_H_adj!$X$2:$Y$922,2,FALSE)</f>
        <v>8.5</v>
      </c>
      <c r="R2144" s="3">
        <f>VLOOKUP(J2144,Aux_H_adj!$X$2:$Z$922,3,FALSE)</f>
        <v>19.7</v>
      </c>
      <c r="S2144" s="3">
        <f t="shared" si="299"/>
        <v>3.9470425886790048</v>
      </c>
      <c r="T2144" s="3">
        <v>91</v>
      </c>
      <c r="U2144" s="23">
        <f t="shared" si="303"/>
        <v>15.12</v>
      </c>
      <c r="V2144" s="3">
        <f t="shared" si="300"/>
        <v>4.8128454790989146</v>
      </c>
      <c r="W2144" s="27">
        <f t="shared" si="304"/>
        <v>1.1999999999999999E-3</v>
      </c>
      <c r="X2144" s="27">
        <f t="shared" si="305"/>
        <v>1.8E-3</v>
      </c>
      <c r="Y2144" s="3">
        <f>VLOOKUP(K2144,SSP!$B$2:$D$113,3,FALSE)</f>
        <v>0.31000000000000155</v>
      </c>
      <c r="Z2144" s="3">
        <f>EXP(Ferez!$B$8+Ferez!$B$9*LN(X2144)+Ferez!$B$10*LN(O2144)+Ferez!$B$11*LN(Y2144))</f>
        <v>1.2535826200128108</v>
      </c>
      <c r="AA2144" s="3">
        <f>EXP(Ferez!$C$8+Ferez!$C$9*LN(Z2144))</f>
        <v>0.88651195882821199</v>
      </c>
      <c r="AB2144" s="3">
        <f>Ferez!$D$8+Ferez!$D$9*Z2144+Ferez!$D$10*AA2144</f>
        <v>0.46131813699760743</v>
      </c>
      <c r="AC2144" s="3">
        <f t="shared" si="306"/>
        <v>2.60141271583863</v>
      </c>
      <c r="AD2144" s="3">
        <f>AC2144*Ferez!$D$19</f>
        <v>1.300706357919315</v>
      </c>
      <c r="AE2144" s="3">
        <f>(AD2144/1000)*(10000/Ferez!$D$21)</f>
        <v>3.2517658947982878E-2</v>
      </c>
      <c r="AF2144" s="3">
        <f t="shared" si="307"/>
        <v>1.7149007570104182</v>
      </c>
      <c r="AG2144" s="3">
        <f>AF2144*Ferez!$D$19</f>
        <v>0.85745037850520911</v>
      </c>
      <c r="AH2144" s="3">
        <f>(AG2144/1000)*(10000/Ferez!$D$21)</f>
        <v>2.1436259462630228E-2</v>
      </c>
      <c r="AI2144" s="3">
        <f>AE2144*Ferez!$D$20</f>
        <v>0.11923141614260388</v>
      </c>
    </row>
    <row r="2145" spans="1:35" x14ac:dyDescent="0.25">
      <c r="A2145" s="4">
        <v>570</v>
      </c>
      <c r="B2145" s="19" t="s">
        <v>3521</v>
      </c>
      <c r="C2145" s="104">
        <v>7</v>
      </c>
      <c r="D2145" s="20" t="s">
        <v>915</v>
      </c>
      <c r="E2145" s="100">
        <v>42719</v>
      </c>
      <c r="F2145" s="100">
        <v>44127</v>
      </c>
      <c r="G2145" s="105">
        <v>3.9</v>
      </c>
      <c r="H2145" s="20" t="s">
        <v>981</v>
      </c>
      <c r="I2145" s="20" t="s">
        <v>983</v>
      </c>
      <c r="J2145" s="13">
        <v>3033</v>
      </c>
      <c r="K2145" t="s">
        <v>79</v>
      </c>
      <c r="L2145" t="s">
        <v>78</v>
      </c>
      <c r="M2145" s="20" t="str">
        <f t="shared" si="301"/>
        <v>S</v>
      </c>
      <c r="N2145" s="3">
        <v>4.0999999999999996</v>
      </c>
      <c r="O2145" s="23">
        <f t="shared" si="302"/>
        <v>3.47</v>
      </c>
      <c r="P2145" s="3">
        <v>10.1</v>
      </c>
      <c r="Q2145" s="3">
        <f>VLOOKUP(J2145,Aux_H_adj!$X$2:$Y$922,2,FALSE)</f>
        <v>8.5</v>
      </c>
      <c r="R2145" s="3">
        <f>VLOOKUP(J2145,Aux_H_adj!$X$2:$Z$922,3,FALSE)</f>
        <v>19.7</v>
      </c>
      <c r="S2145" s="3">
        <f t="shared" si="299"/>
        <v>3.214929850456286</v>
      </c>
      <c r="T2145" s="3">
        <v>91</v>
      </c>
      <c r="U2145" s="23">
        <f t="shared" si="303"/>
        <v>12.31</v>
      </c>
      <c r="V2145" s="3">
        <f t="shared" si="300"/>
        <v>3.9183946989224636</v>
      </c>
      <c r="W2145" s="27">
        <f t="shared" si="304"/>
        <v>8.0000000000000004E-4</v>
      </c>
      <c r="X2145" s="27">
        <f t="shared" si="305"/>
        <v>1.1999999999999999E-3</v>
      </c>
      <c r="Y2145" s="3">
        <f>VLOOKUP(K2145,SSP!$B$2:$D$113,3,FALSE)</f>
        <v>0.31000000000000155</v>
      </c>
      <c r="Z2145" s="3">
        <f>EXP(Ferez!$B$8+Ferez!$B$9*LN(X2145)+Ferez!$B$10*LN(O2145)+Ferez!$B$11*LN(Y2145))</f>
        <v>0.72793830554058281</v>
      </c>
      <c r="AA2145" s="3">
        <f>EXP(Ferez!$C$8+Ferez!$C$9*LN(Z2145))</f>
        <v>0.59229266682049397</v>
      </c>
      <c r="AB2145" s="3">
        <f>Ferez!$D$8+Ferez!$D$9*Z2145+Ferez!$D$10*AA2145</f>
        <v>0.42202621723128414</v>
      </c>
      <c r="AC2145" s="3">
        <f t="shared" si="306"/>
        <v>1.7422571895923609</v>
      </c>
      <c r="AD2145" s="3">
        <f>AC2145*Ferez!$D$19</f>
        <v>0.87112859479618043</v>
      </c>
      <c r="AE2145" s="3">
        <f>(AD2145/1000)*(10000/Ferez!$D$21)</f>
        <v>2.177821486990451E-2</v>
      </c>
      <c r="AF2145" s="3">
        <f t="shared" si="307"/>
        <v>1.1499645227718669</v>
      </c>
      <c r="AG2145" s="3">
        <f>AF2145*Ferez!$D$19</f>
        <v>0.57498226138593345</v>
      </c>
      <c r="AH2145" s="3">
        <f>(AG2145/1000)*(10000/Ferez!$D$21)</f>
        <v>1.4374556534648336E-2</v>
      </c>
      <c r="AI2145" s="3">
        <f>AE2145*Ferez!$D$20</f>
        <v>7.9853454522983203E-2</v>
      </c>
    </row>
    <row r="2146" spans="1:35" x14ac:dyDescent="0.25">
      <c r="A2146" s="4">
        <v>571</v>
      </c>
      <c r="B2146" s="19" t="s">
        <v>3521</v>
      </c>
      <c r="C2146" s="104">
        <v>7</v>
      </c>
      <c r="D2146" s="20" t="s">
        <v>915</v>
      </c>
      <c r="E2146" s="100">
        <v>42719</v>
      </c>
      <c r="F2146" s="100">
        <v>44127</v>
      </c>
      <c r="G2146" s="105">
        <v>3.9</v>
      </c>
      <c r="H2146" s="20" t="s">
        <v>981</v>
      </c>
      <c r="I2146" s="20" t="s">
        <v>984</v>
      </c>
      <c r="J2146" s="13">
        <v>3033</v>
      </c>
      <c r="K2146" t="s">
        <v>79</v>
      </c>
      <c r="L2146" t="s">
        <v>78</v>
      </c>
      <c r="M2146" s="20" t="str">
        <f t="shared" si="301"/>
        <v>S</v>
      </c>
      <c r="N2146" s="3">
        <v>4.0999999999999996</v>
      </c>
      <c r="O2146" s="23">
        <f t="shared" si="302"/>
        <v>2.93</v>
      </c>
      <c r="P2146" s="3">
        <v>8.5</v>
      </c>
      <c r="Q2146" s="3">
        <f>VLOOKUP(J2146,Aux_H_adj!$X$2:$Y$922,2,FALSE)</f>
        <v>8.5</v>
      </c>
      <c r="R2146" s="3">
        <f>VLOOKUP(J2146,Aux_H_adj!$X$2:$Z$922,3,FALSE)</f>
        <v>19.7</v>
      </c>
      <c r="S2146" s="3">
        <f t="shared" si="299"/>
        <v>2.7056340325622208</v>
      </c>
      <c r="T2146" s="3">
        <v>91</v>
      </c>
      <c r="U2146" s="23">
        <f t="shared" si="303"/>
        <v>10.36</v>
      </c>
      <c r="V2146" s="3">
        <f t="shared" si="300"/>
        <v>3.2976904208640714</v>
      </c>
      <c r="W2146" s="27">
        <f t="shared" si="304"/>
        <v>5.9999999999999995E-4</v>
      </c>
      <c r="X2146" s="27">
        <f t="shared" si="305"/>
        <v>8.9999999999999998E-4</v>
      </c>
      <c r="Y2146" s="3">
        <f>VLOOKUP(K2146,SSP!$B$2:$D$113,3,FALSE)</f>
        <v>0.31000000000000155</v>
      </c>
      <c r="Z2146" s="3">
        <f>EXP(Ferez!$B$8+Ferez!$B$9*LN(X2146)+Ferez!$B$10*LN(O2146)+Ferez!$B$11*LN(Y2146))</f>
        <v>0.47141521403966891</v>
      </c>
      <c r="AA2146" s="3">
        <f>EXP(Ferez!$C$8+Ferez!$C$9*LN(Z2146))</f>
        <v>0.42907509766989982</v>
      </c>
      <c r="AB2146" s="3">
        <f>Ferez!$D$8+Ferez!$D$9*Z2146+Ferez!$D$10*AA2146</f>
        <v>0.40454393055792093</v>
      </c>
      <c r="AC2146" s="3">
        <f t="shared" si="306"/>
        <v>1.3050342422674897</v>
      </c>
      <c r="AD2146" s="3">
        <f>AC2146*Ferez!$D$19</f>
        <v>0.65251712113374483</v>
      </c>
      <c r="AE2146" s="3">
        <f>(AD2146/1000)*(10000/Ferez!$D$21)</f>
        <v>1.631292802834362E-2</v>
      </c>
      <c r="AF2146" s="3">
        <f t="shared" si="307"/>
        <v>0.87595914459758983</v>
      </c>
      <c r="AG2146" s="3">
        <f>AF2146*Ferez!$D$19</f>
        <v>0.43797957229879492</v>
      </c>
      <c r="AH2146" s="3">
        <f>(AG2146/1000)*(10000/Ferez!$D$21)</f>
        <v>1.0949489307469872E-2</v>
      </c>
      <c r="AI2146" s="3">
        <f>AE2146*Ferez!$D$20</f>
        <v>5.9814069437259934E-2</v>
      </c>
    </row>
    <row r="2147" spans="1:35" x14ac:dyDescent="0.25">
      <c r="A2147" s="4">
        <v>572</v>
      </c>
      <c r="B2147" s="19" t="s">
        <v>3521</v>
      </c>
      <c r="C2147" s="104">
        <v>7</v>
      </c>
      <c r="D2147" s="20" t="s">
        <v>915</v>
      </c>
      <c r="E2147" s="100">
        <v>42719</v>
      </c>
      <c r="F2147" s="100">
        <v>44127</v>
      </c>
      <c r="G2147" s="105">
        <v>3.9</v>
      </c>
      <c r="H2147" s="20" t="s">
        <v>981</v>
      </c>
      <c r="I2147" s="20" t="s">
        <v>985</v>
      </c>
      <c r="J2147" s="13">
        <v>3033</v>
      </c>
      <c r="K2147" t="s">
        <v>79</v>
      </c>
      <c r="L2147" t="s">
        <v>78</v>
      </c>
      <c r="M2147" s="20" t="str">
        <f t="shared" si="301"/>
        <v>S</v>
      </c>
      <c r="N2147" s="3">
        <v>4.0999999999999996</v>
      </c>
      <c r="O2147" s="23">
        <f t="shared" si="302"/>
        <v>4.0999999999999996</v>
      </c>
      <c r="P2147" s="3">
        <v>19.7</v>
      </c>
      <c r="Q2147" s="3">
        <f>VLOOKUP(J2147,Aux_H_adj!$X$2:$Y$922,2,FALSE)</f>
        <v>8.5</v>
      </c>
      <c r="R2147" s="3">
        <f>VLOOKUP(J2147,Aux_H_adj!$X$2:$Z$922,3,FALSE)</f>
        <v>19.7</v>
      </c>
      <c r="S2147" s="3">
        <f t="shared" si="299"/>
        <v>6.2707047578206758</v>
      </c>
      <c r="T2147" s="3">
        <v>91</v>
      </c>
      <c r="U2147" s="23">
        <f t="shared" si="303"/>
        <v>24.02</v>
      </c>
      <c r="V2147" s="3">
        <f t="shared" si="300"/>
        <v>7.6458034661346517</v>
      </c>
      <c r="W2147" s="27">
        <f t="shared" si="304"/>
        <v>3.0999999999999999E-3</v>
      </c>
      <c r="X2147" s="27">
        <f t="shared" si="305"/>
        <v>4.5999999999999999E-3</v>
      </c>
      <c r="Y2147" s="3">
        <f>VLOOKUP(K2147,SSP!$B$2:$D$113,3,FALSE)</f>
        <v>0.31000000000000155</v>
      </c>
      <c r="Z2147" s="3">
        <f>EXP(Ferez!$B$8+Ferez!$B$9*LN(X2147)+Ferez!$B$10*LN(O2147)+Ferez!$B$11*LN(Y2147))</f>
        <v>3.0423007663262394</v>
      </c>
      <c r="AA2147" s="3">
        <f>EXP(Ferez!$C$8+Ferez!$C$9*LN(Z2147))</f>
        <v>1.7115103978292747</v>
      </c>
      <c r="AB2147" s="3">
        <f>Ferez!$D$8+Ferez!$D$9*Z2147+Ferez!$D$10*AA2147</f>
        <v>0.61021699076495062</v>
      </c>
      <c r="AC2147" s="3">
        <f t="shared" si="306"/>
        <v>5.3640281549204643</v>
      </c>
      <c r="AD2147" s="3">
        <f>AC2147*Ferez!$D$19</f>
        <v>2.6820140774602321</v>
      </c>
      <c r="AE2147" s="3">
        <f>(AD2147/1000)*(10000/Ferez!$D$21)</f>
        <v>6.7050351936505798E-2</v>
      </c>
      <c r="AF2147" s="3">
        <f t="shared" si="307"/>
        <v>3.6525177570911902</v>
      </c>
      <c r="AG2147" s="3">
        <f>AF2147*Ferez!$D$19</f>
        <v>1.8262588785455951</v>
      </c>
      <c r="AH2147" s="3">
        <f>(AG2147/1000)*(10000/Ferez!$D$21)</f>
        <v>4.565647196363988E-2</v>
      </c>
      <c r="AI2147" s="3">
        <f>AE2147*Ferez!$D$20</f>
        <v>0.24585129043385459</v>
      </c>
    </row>
    <row r="2148" spans="1:35" x14ac:dyDescent="0.25">
      <c r="A2148" s="4">
        <v>573</v>
      </c>
      <c r="B2148" s="19" t="s">
        <v>3521</v>
      </c>
      <c r="C2148" s="104">
        <v>7</v>
      </c>
      <c r="D2148" s="20" t="s">
        <v>915</v>
      </c>
      <c r="E2148" s="100">
        <v>42719</v>
      </c>
      <c r="F2148" s="100">
        <v>44127</v>
      </c>
      <c r="G2148" s="105">
        <v>3.9</v>
      </c>
      <c r="H2148" s="20" t="s">
        <v>981</v>
      </c>
      <c r="I2148" s="20" t="s">
        <v>986</v>
      </c>
      <c r="J2148" s="13">
        <v>3033</v>
      </c>
      <c r="K2148" t="s">
        <v>79</v>
      </c>
      <c r="L2148" t="s">
        <v>78</v>
      </c>
      <c r="M2148" s="20" t="str">
        <f t="shared" si="301"/>
        <v>S</v>
      </c>
      <c r="N2148" s="3">
        <v>4.0999999999999996</v>
      </c>
      <c r="O2148" s="23">
        <f t="shared" si="302"/>
        <v>3.74</v>
      </c>
      <c r="P2148" s="3">
        <v>11</v>
      </c>
      <c r="Q2148" s="3">
        <f>VLOOKUP(J2148,Aux_H_adj!$X$2:$Y$922,2,FALSE)</f>
        <v>8.5</v>
      </c>
      <c r="R2148" s="3">
        <f>VLOOKUP(J2148,Aux_H_adj!$X$2:$Z$922,3,FALSE)</f>
        <v>19.7</v>
      </c>
      <c r="S2148" s="3">
        <f t="shared" si="299"/>
        <v>3.5014087480216975</v>
      </c>
      <c r="T2148" s="3">
        <v>91</v>
      </c>
      <c r="U2148" s="23">
        <f t="shared" si="303"/>
        <v>13.41</v>
      </c>
      <c r="V2148" s="3">
        <f t="shared" si="300"/>
        <v>4.2685355737246331</v>
      </c>
      <c r="W2148" s="27">
        <f t="shared" si="304"/>
        <v>1E-3</v>
      </c>
      <c r="X2148" s="27">
        <f t="shared" si="305"/>
        <v>1.4E-3</v>
      </c>
      <c r="Y2148" s="3">
        <f>VLOOKUP(K2148,SSP!$B$2:$D$113,3,FALSE)</f>
        <v>0.31000000000000155</v>
      </c>
      <c r="Z2148" s="3">
        <f>EXP(Ferez!$B$8+Ferez!$B$9*LN(X2148)+Ferez!$B$10*LN(O2148)+Ferez!$B$11*LN(Y2148))</f>
        <v>0.90498952426004431</v>
      </c>
      <c r="AA2148" s="3">
        <f>EXP(Ferez!$C$8+Ferez!$C$9*LN(Z2148))</f>
        <v>0.6961276134330866</v>
      </c>
      <c r="AB2148" s="3">
        <f>Ferez!$D$8+Ferez!$D$9*Z2148+Ferez!$D$10*AA2148</f>
        <v>0.43485263854902728</v>
      </c>
      <c r="AC2148" s="3">
        <f t="shared" si="306"/>
        <v>2.0359697762421582</v>
      </c>
      <c r="AD2148" s="3">
        <f>AC2148*Ferez!$D$19</f>
        <v>1.0179848881210791</v>
      </c>
      <c r="AE2148" s="3">
        <f>(AD2148/1000)*(10000/Ferez!$D$21)</f>
        <v>2.5449622203026975E-2</v>
      </c>
      <c r="AF2148" s="3">
        <f t="shared" si="307"/>
        <v>1.3398421628090715</v>
      </c>
      <c r="AG2148" s="3">
        <f>AF2148*Ferez!$D$19</f>
        <v>0.66992108140453577</v>
      </c>
      <c r="AH2148" s="3">
        <f>(AG2148/1000)*(10000/Ferez!$D$21)</f>
        <v>1.6748027035113393E-2</v>
      </c>
      <c r="AI2148" s="3">
        <f>AE2148*Ferez!$D$20</f>
        <v>9.3315281411098905E-2</v>
      </c>
    </row>
    <row r="2149" spans="1:35" x14ac:dyDescent="0.25">
      <c r="A2149" s="4">
        <v>574</v>
      </c>
      <c r="B2149" s="19" t="s">
        <v>3521</v>
      </c>
      <c r="C2149" s="104">
        <v>7</v>
      </c>
      <c r="D2149" s="20" t="s">
        <v>915</v>
      </c>
      <c r="E2149" s="100">
        <v>42719</v>
      </c>
      <c r="F2149" s="100">
        <v>44127</v>
      </c>
      <c r="G2149" s="105">
        <v>3.9</v>
      </c>
      <c r="H2149" s="20" t="s">
        <v>981</v>
      </c>
      <c r="I2149" s="20" t="s">
        <v>987</v>
      </c>
      <c r="J2149" s="13">
        <v>3033</v>
      </c>
      <c r="K2149" t="s">
        <v>79</v>
      </c>
      <c r="L2149" t="s">
        <v>78</v>
      </c>
      <c r="M2149" s="20" t="str">
        <f t="shared" si="301"/>
        <v>S</v>
      </c>
      <c r="N2149" s="3">
        <v>4.0999999999999996</v>
      </c>
      <c r="O2149" s="23">
        <f t="shared" si="302"/>
        <v>2.97</v>
      </c>
      <c r="P2149" s="3">
        <v>8.6</v>
      </c>
      <c r="Q2149" s="3">
        <f>VLOOKUP(J2149,Aux_H_adj!$X$2:$Y$922,2,FALSE)</f>
        <v>8.5</v>
      </c>
      <c r="R2149" s="3">
        <f>VLOOKUP(J2149,Aux_H_adj!$X$2:$Z$922,3,FALSE)</f>
        <v>19.7</v>
      </c>
      <c r="S2149" s="3">
        <f t="shared" si="299"/>
        <v>2.7374650211805998</v>
      </c>
      <c r="T2149" s="3">
        <v>91</v>
      </c>
      <c r="U2149" s="23">
        <f t="shared" si="303"/>
        <v>10.48</v>
      </c>
      <c r="V2149" s="3">
        <f t="shared" si="300"/>
        <v>3.3358876072061263</v>
      </c>
      <c r="W2149" s="27">
        <f t="shared" si="304"/>
        <v>5.9999999999999995E-4</v>
      </c>
      <c r="X2149" s="27">
        <f t="shared" si="305"/>
        <v>8.9999999999999998E-4</v>
      </c>
      <c r="Y2149" s="3">
        <f>VLOOKUP(K2149,SSP!$B$2:$D$113,3,FALSE)</f>
        <v>0.31000000000000155</v>
      </c>
      <c r="Z2149" s="3">
        <f>EXP(Ferez!$B$8+Ferez!$B$9*LN(X2149)+Ferez!$B$10*LN(O2149)+Ferez!$B$11*LN(Y2149))</f>
        <v>0.47760132924250387</v>
      </c>
      <c r="AA2149" s="3">
        <f>EXP(Ferez!$C$8+Ferez!$C$9*LN(Z2149))</f>
        <v>0.43324573290793383</v>
      </c>
      <c r="AB2149" s="3">
        <f>Ferez!$D$8+Ferez!$D$9*Z2149+Ferez!$D$10*AA2149</f>
        <v>0.40494529241879834</v>
      </c>
      <c r="AC2149" s="3">
        <f t="shared" si="306"/>
        <v>1.315792354569236</v>
      </c>
      <c r="AD2149" s="3">
        <f>AC2149*Ferez!$D$19</f>
        <v>0.65789617728461802</v>
      </c>
      <c r="AE2149" s="3">
        <f>(AD2149/1000)*(10000/Ferez!$D$21)</f>
        <v>1.644740443211545E-2</v>
      </c>
      <c r="AF2149" s="3">
        <f t="shared" si="307"/>
        <v>0.88254662166130227</v>
      </c>
      <c r="AG2149" s="3">
        <f>AF2149*Ferez!$D$19</f>
        <v>0.44127331083065113</v>
      </c>
      <c r="AH2149" s="3">
        <f>(AG2149/1000)*(10000/Ferez!$D$21)</f>
        <v>1.1031832770766279E-2</v>
      </c>
      <c r="AI2149" s="3">
        <f>AE2149*Ferez!$D$20</f>
        <v>6.0307149584423313E-2</v>
      </c>
    </row>
    <row r="2150" spans="1:35" x14ac:dyDescent="0.25">
      <c r="A2150" s="4">
        <v>575</v>
      </c>
      <c r="B2150" s="19" t="s">
        <v>3521</v>
      </c>
      <c r="C2150" s="104">
        <v>7</v>
      </c>
      <c r="D2150" s="20" t="s">
        <v>915</v>
      </c>
      <c r="E2150" s="100">
        <v>42719</v>
      </c>
      <c r="F2150" s="100">
        <v>44127</v>
      </c>
      <c r="G2150" s="105">
        <v>3.9</v>
      </c>
      <c r="H2150" s="20" t="s">
        <v>981</v>
      </c>
      <c r="I2150" s="20" t="s">
        <v>988</v>
      </c>
      <c r="J2150" s="13">
        <v>3033</v>
      </c>
      <c r="K2150" t="s">
        <v>79</v>
      </c>
      <c r="L2150" t="s">
        <v>78</v>
      </c>
      <c r="M2150" s="20" t="str">
        <f t="shared" si="301"/>
        <v>S</v>
      </c>
      <c r="N2150" s="3">
        <v>4.0999999999999996</v>
      </c>
      <c r="O2150" s="23">
        <f t="shared" si="302"/>
        <v>4.0999999999999996</v>
      </c>
      <c r="P2150" s="3">
        <v>14</v>
      </c>
      <c r="Q2150" s="3">
        <f>VLOOKUP(J2150,Aux_H_adj!$X$2:$Y$922,2,FALSE)</f>
        <v>8.5</v>
      </c>
      <c r="R2150" s="3">
        <f>VLOOKUP(J2150,Aux_H_adj!$X$2:$Z$922,3,FALSE)</f>
        <v>19.7</v>
      </c>
      <c r="S2150" s="3">
        <f t="shared" si="299"/>
        <v>4.45633840657307</v>
      </c>
      <c r="T2150" s="3">
        <v>91</v>
      </c>
      <c r="U2150" s="23">
        <f t="shared" si="303"/>
        <v>17.07</v>
      </c>
      <c r="V2150" s="3">
        <f t="shared" si="300"/>
        <v>5.4335497571573068</v>
      </c>
      <c r="W2150" s="27">
        <f t="shared" si="304"/>
        <v>1.6000000000000001E-3</v>
      </c>
      <c r="X2150" s="27">
        <f t="shared" si="305"/>
        <v>2.3E-3</v>
      </c>
      <c r="Y2150" s="3">
        <f>VLOOKUP(K2150,SSP!$B$2:$D$113,3,FALSE)</f>
        <v>0.31000000000000155</v>
      </c>
      <c r="Z2150" s="3">
        <f>EXP(Ferez!$B$8+Ferez!$B$9*LN(X2150)+Ferez!$B$10*LN(O2150)+Ferez!$B$11*LN(Y2150))</f>
        <v>1.5803266456045908</v>
      </c>
      <c r="AA2150" s="3">
        <f>EXP(Ferez!$C$8+Ferez!$C$9*LN(Z2150))</f>
        <v>1.0527427392430622</v>
      </c>
      <c r="AB2150" s="3">
        <f>Ferez!$D$8+Ferez!$D$9*Z2150+Ferez!$D$10*AA2150</f>
        <v>0.48717850169828386</v>
      </c>
      <c r="AC2150" s="3">
        <f t="shared" si="306"/>
        <v>3.1202478865459371</v>
      </c>
      <c r="AD2150" s="3">
        <f>AC2150*Ferez!$D$19</f>
        <v>1.5601239432729685</v>
      </c>
      <c r="AE2150" s="3">
        <f>(AD2150/1000)*(10000/Ferez!$D$21)</f>
        <v>3.9003098581824214E-2</v>
      </c>
      <c r="AF2150" s="3">
        <f t="shared" si="307"/>
        <v>2.0675051473028745</v>
      </c>
      <c r="AG2150" s="3">
        <f>AF2150*Ferez!$D$19</f>
        <v>1.0337525736514372</v>
      </c>
      <c r="AH2150" s="3">
        <f>(AG2150/1000)*(10000/Ferez!$D$21)</f>
        <v>2.5843814341285933E-2</v>
      </c>
      <c r="AI2150" s="3">
        <f>AE2150*Ferez!$D$20</f>
        <v>0.14301136146668877</v>
      </c>
    </row>
    <row r="2151" spans="1:35" x14ac:dyDescent="0.25">
      <c r="A2151" s="4">
        <v>576</v>
      </c>
      <c r="B2151" s="19" t="s">
        <v>3521</v>
      </c>
      <c r="C2151" s="104">
        <v>7</v>
      </c>
      <c r="D2151" s="20" t="s">
        <v>915</v>
      </c>
      <c r="E2151" s="100">
        <v>42719</v>
      </c>
      <c r="F2151" s="100">
        <v>44127</v>
      </c>
      <c r="G2151" s="105">
        <v>3.9</v>
      </c>
      <c r="H2151" s="20" t="s">
        <v>981</v>
      </c>
      <c r="I2151" s="20" t="s">
        <v>989</v>
      </c>
      <c r="J2151" s="13">
        <v>3033</v>
      </c>
      <c r="K2151" t="s">
        <v>79</v>
      </c>
      <c r="L2151" t="s">
        <v>78</v>
      </c>
      <c r="M2151" s="20" t="str">
        <f t="shared" si="301"/>
        <v>S</v>
      </c>
      <c r="N2151" s="3">
        <v>4.0999999999999996</v>
      </c>
      <c r="O2151" s="23">
        <f t="shared" si="302"/>
        <v>3.68</v>
      </c>
      <c r="P2151" s="3">
        <v>10.8</v>
      </c>
      <c r="Q2151" s="3">
        <f>VLOOKUP(J2151,Aux_H_adj!$X$2:$Y$922,2,FALSE)</f>
        <v>8.5</v>
      </c>
      <c r="R2151" s="3">
        <f>VLOOKUP(J2151,Aux_H_adj!$X$2:$Z$922,3,FALSE)</f>
        <v>19.7</v>
      </c>
      <c r="S2151" s="3">
        <f t="shared" si="299"/>
        <v>3.4377467707849396</v>
      </c>
      <c r="T2151" s="3">
        <v>91</v>
      </c>
      <c r="U2151" s="23">
        <f t="shared" si="303"/>
        <v>13.17</v>
      </c>
      <c r="V2151" s="3">
        <f t="shared" si="300"/>
        <v>4.1921412010405232</v>
      </c>
      <c r="W2151" s="27">
        <f t="shared" si="304"/>
        <v>8.9999999999999998E-4</v>
      </c>
      <c r="X2151" s="27">
        <f t="shared" si="305"/>
        <v>1.4E-3</v>
      </c>
      <c r="Y2151" s="3">
        <f>VLOOKUP(K2151,SSP!$B$2:$D$113,3,FALSE)</f>
        <v>0.31000000000000155</v>
      </c>
      <c r="Z2151" s="3">
        <f>EXP(Ferez!$B$8+Ferez!$B$9*LN(X2151)+Ferez!$B$10*LN(O2151)+Ferez!$B$11*LN(Y2151))</f>
        <v>0.8910260369863906</v>
      </c>
      <c r="AA2151" s="3">
        <f>EXP(Ferez!$C$8+Ferez!$C$9*LN(Z2151))</f>
        <v>0.68814224717017958</v>
      </c>
      <c r="AB2151" s="3">
        <f>Ferez!$D$8+Ferez!$D$9*Z2151+Ferez!$D$10*AA2151</f>
        <v>0.43382348825868305</v>
      </c>
      <c r="AC2151" s="3">
        <f t="shared" si="306"/>
        <v>2.0129917724152531</v>
      </c>
      <c r="AD2151" s="3">
        <f>AC2151*Ferez!$D$19</f>
        <v>1.0064958862076265</v>
      </c>
      <c r="AE2151" s="3">
        <f>(AD2151/1000)*(10000/Ferez!$D$21)</f>
        <v>2.5162397155190662E-2</v>
      </c>
      <c r="AF2151" s="3">
        <f t="shared" si="307"/>
        <v>1.3248495252450736</v>
      </c>
      <c r="AG2151" s="3">
        <f>AF2151*Ferez!$D$19</f>
        <v>0.6624247626225368</v>
      </c>
      <c r="AH2151" s="3">
        <f>(AG2151/1000)*(10000/Ferez!$D$21)</f>
        <v>1.6560619065563421E-2</v>
      </c>
      <c r="AI2151" s="3">
        <f>AE2151*Ferez!$D$20</f>
        <v>9.2262122902365754E-2</v>
      </c>
    </row>
    <row r="2152" spans="1:35" x14ac:dyDescent="0.25">
      <c r="A2152" s="4">
        <v>577</v>
      </c>
      <c r="B2152" s="19" t="s">
        <v>3521</v>
      </c>
      <c r="C2152" s="104">
        <v>7</v>
      </c>
      <c r="D2152" s="20" t="s">
        <v>915</v>
      </c>
      <c r="E2152" s="100">
        <v>42719</v>
      </c>
      <c r="F2152" s="100">
        <v>44127</v>
      </c>
      <c r="G2152" s="105">
        <v>3.9</v>
      </c>
      <c r="H2152" s="20" t="s">
        <v>981</v>
      </c>
      <c r="I2152" s="20" t="s">
        <v>990</v>
      </c>
      <c r="J2152" s="13">
        <v>3033</v>
      </c>
      <c r="K2152" t="s">
        <v>79</v>
      </c>
      <c r="L2152" t="s">
        <v>78</v>
      </c>
      <c r="M2152" s="20" t="str">
        <f t="shared" si="301"/>
        <v>S</v>
      </c>
      <c r="N2152" s="3">
        <v>4.0999999999999996</v>
      </c>
      <c r="O2152" s="23">
        <f t="shared" si="302"/>
        <v>4.0999999999999996</v>
      </c>
      <c r="P2152" s="3">
        <v>16.399999999999999</v>
      </c>
      <c r="Q2152" s="3">
        <f>VLOOKUP(J2152,Aux_H_adj!$X$2:$Y$922,2,FALSE)</f>
        <v>8.5</v>
      </c>
      <c r="R2152" s="3">
        <f>VLOOKUP(J2152,Aux_H_adj!$X$2:$Z$922,3,FALSE)</f>
        <v>19.7</v>
      </c>
      <c r="S2152" s="3">
        <f t="shared" si="299"/>
        <v>5.2202821334141669</v>
      </c>
      <c r="T2152" s="3">
        <v>91</v>
      </c>
      <c r="U2152" s="23">
        <f t="shared" si="303"/>
        <v>19.989999999999998</v>
      </c>
      <c r="V2152" s="3">
        <f t="shared" si="300"/>
        <v>6.3630146248139754</v>
      </c>
      <c r="W2152" s="27">
        <f t="shared" si="304"/>
        <v>2.0999999999999999E-3</v>
      </c>
      <c r="X2152" s="27">
        <f t="shared" si="305"/>
        <v>3.2000000000000002E-3</v>
      </c>
      <c r="Y2152" s="3">
        <f>VLOOKUP(K2152,SSP!$B$2:$D$113,3,FALSE)</f>
        <v>0.31000000000000155</v>
      </c>
      <c r="Z2152" s="3">
        <f>EXP(Ferez!$B$8+Ferez!$B$9*LN(X2152)+Ferez!$B$10*LN(O2152)+Ferez!$B$11*LN(Y2152))</f>
        <v>2.1590971387361355</v>
      </c>
      <c r="AA2152" s="3">
        <f>EXP(Ferez!$C$8+Ferez!$C$9*LN(Z2152))</f>
        <v>1.3270215507111953</v>
      </c>
      <c r="AB2152" s="3">
        <f>Ferez!$D$8+Ferez!$D$9*Z2152+Ferez!$D$10*AA2152</f>
        <v>0.53472474093361266</v>
      </c>
      <c r="AC2152" s="3">
        <f t="shared" si="306"/>
        <v>4.0208434303809435</v>
      </c>
      <c r="AD2152" s="3">
        <f>AC2152*Ferez!$D$19</f>
        <v>2.0104217151904717</v>
      </c>
      <c r="AE2152" s="3">
        <f>(AD2152/1000)*(10000/Ferez!$D$21)</f>
        <v>5.026054287976179E-2</v>
      </c>
      <c r="AF2152" s="3">
        <f t="shared" si="307"/>
        <v>2.6938218796697484</v>
      </c>
      <c r="AG2152" s="3">
        <f>AF2152*Ferez!$D$19</f>
        <v>1.3469109398348742</v>
      </c>
      <c r="AH2152" s="3">
        <f>(AG2152/1000)*(10000/Ferez!$D$21)</f>
        <v>3.3672773495871854E-2</v>
      </c>
      <c r="AI2152" s="3">
        <f>AE2152*Ferez!$D$20</f>
        <v>0.18428865722579321</v>
      </c>
    </row>
    <row r="2153" spans="1:35" x14ac:dyDescent="0.25">
      <c r="A2153" s="4">
        <v>578</v>
      </c>
      <c r="B2153" s="19" t="s">
        <v>3521</v>
      </c>
      <c r="C2153" s="104">
        <v>7</v>
      </c>
      <c r="D2153" s="20" t="s">
        <v>915</v>
      </c>
      <c r="E2153" s="100">
        <v>42719</v>
      </c>
      <c r="F2153" s="100">
        <v>44127</v>
      </c>
      <c r="G2153" s="105">
        <v>3.9</v>
      </c>
      <c r="H2153" s="20" t="s">
        <v>981</v>
      </c>
      <c r="I2153" s="20" t="s">
        <v>991</v>
      </c>
      <c r="J2153" s="13">
        <v>3033</v>
      </c>
      <c r="K2153" t="s">
        <v>79</v>
      </c>
      <c r="L2153" t="s">
        <v>78</v>
      </c>
      <c r="M2153" s="20" t="str">
        <f t="shared" si="301"/>
        <v>S</v>
      </c>
      <c r="N2153" s="3">
        <v>4.0999999999999996</v>
      </c>
      <c r="O2153" s="23">
        <f t="shared" si="302"/>
        <v>3.65</v>
      </c>
      <c r="P2153" s="3">
        <v>10.7</v>
      </c>
      <c r="Q2153" s="3">
        <f>VLOOKUP(J2153,Aux_H_adj!$X$2:$Y$922,2,FALSE)</f>
        <v>8.5</v>
      </c>
      <c r="R2153" s="3">
        <f>VLOOKUP(J2153,Aux_H_adj!$X$2:$Z$922,3,FALSE)</f>
        <v>19.7</v>
      </c>
      <c r="S2153" s="3">
        <f t="shared" si="299"/>
        <v>3.4059157821665602</v>
      </c>
      <c r="T2153" s="3">
        <v>91</v>
      </c>
      <c r="U2153" s="23">
        <f t="shared" si="303"/>
        <v>13.04</v>
      </c>
      <c r="V2153" s="3">
        <f t="shared" si="300"/>
        <v>4.1507609158366305</v>
      </c>
      <c r="W2153" s="27">
        <f t="shared" si="304"/>
        <v>8.9999999999999998E-4</v>
      </c>
      <c r="X2153" s="27">
        <f t="shared" si="305"/>
        <v>1.4E-3</v>
      </c>
      <c r="Y2153" s="3">
        <f>VLOOKUP(K2153,SSP!$B$2:$D$113,3,FALSE)</f>
        <v>0.31000000000000155</v>
      </c>
      <c r="Z2153" s="3">
        <f>EXP(Ferez!$B$8+Ferez!$B$9*LN(X2153)+Ferez!$B$10*LN(O2153)+Ferez!$B$11*LN(Y2153))</f>
        <v>0.88404101201045282</v>
      </c>
      <c r="AA2153" s="3">
        <f>EXP(Ferez!$C$8+Ferez!$C$9*LN(Z2153))</f>
        <v>0.68413558613293413</v>
      </c>
      <c r="AB2153" s="3">
        <f>Ferez!$D$8+Ferez!$D$9*Z2153+Ferez!$D$10*AA2153</f>
        <v>0.43330971465102425</v>
      </c>
      <c r="AC2153" s="3">
        <f t="shared" si="306"/>
        <v>2.0014863127944111</v>
      </c>
      <c r="AD2153" s="3">
        <f>AC2153*Ferez!$D$19</f>
        <v>1.0007431563972056</v>
      </c>
      <c r="AE2153" s="3">
        <f>(AD2153/1000)*(10000/Ferez!$D$21)</f>
        <v>2.5018578909930141E-2</v>
      </c>
      <c r="AF2153" s="3">
        <f t="shared" si="307"/>
        <v>1.317350726661477</v>
      </c>
      <c r="AG2153" s="3">
        <f>AF2153*Ferez!$D$19</f>
        <v>0.65867536333073851</v>
      </c>
      <c r="AH2153" s="3">
        <f>(AG2153/1000)*(10000/Ferez!$D$21)</f>
        <v>1.6466884083268463E-2</v>
      </c>
      <c r="AI2153" s="3">
        <f>AE2153*Ferez!$D$20</f>
        <v>9.1734789336410508E-2</v>
      </c>
    </row>
    <row r="2154" spans="1:35" x14ac:dyDescent="0.25">
      <c r="A2154" s="4">
        <v>579</v>
      </c>
      <c r="B2154" s="19" t="s">
        <v>3521</v>
      </c>
      <c r="C2154" s="104">
        <v>7</v>
      </c>
      <c r="D2154" s="20" t="s">
        <v>915</v>
      </c>
      <c r="E2154" s="100">
        <v>42719</v>
      </c>
      <c r="F2154" s="100">
        <v>44127</v>
      </c>
      <c r="G2154" s="105">
        <v>3.9</v>
      </c>
      <c r="H2154" s="20" t="s">
        <v>981</v>
      </c>
      <c r="I2154" s="20" t="s">
        <v>992</v>
      </c>
      <c r="J2154" s="13">
        <v>3033</v>
      </c>
      <c r="K2154" t="s">
        <v>79</v>
      </c>
      <c r="L2154" t="s">
        <v>78</v>
      </c>
      <c r="M2154" s="20" t="str">
        <f t="shared" si="301"/>
        <v>S</v>
      </c>
      <c r="N2154" s="3">
        <v>4.0999999999999996</v>
      </c>
      <c r="O2154" s="23">
        <f t="shared" si="302"/>
        <v>4.0999999999999996</v>
      </c>
      <c r="P2154" s="3">
        <v>15.7</v>
      </c>
      <c r="Q2154" s="3">
        <f>VLOOKUP(J2154,Aux_H_adj!$X$2:$Y$922,2,FALSE)</f>
        <v>8.5</v>
      </c>
      <c r="R2154" s="3">
        <f>VLOOKUP(J2154,Aux_H_adj!$X$2:$Z$922,3,FALSE)</f>
        <v>19.7</v>
      </c>
      <c r="S2154" s="3">
        <f t="shared" si="299"/>
        <v>4.9974652130855137</v>
      </c>
      <c r="T2154" s="3">
        <v>91</v>
      </c>
      <c r="U2154" s="23">
        <f t="shared" si="303"/>
        <v>19.14</v>
      </c>
      <c r="V2154" s="3">
        <f t="shared" si="300"/>
        <v>6.092451221557754</v>
      </c>
      <c r="W2154" s="27">
        <f t="shared" si="304"/>
        <v>2E-3</v>
      </c>
      <c r="X2154" s="27">
        <f t="shared" si="305"/>
        <v>2.8999999999999998E-3</v>
      </c>
      <c r="Y2154" s="3">
        <f>VLOOKUP(K2154,SSP!$B$2:$D$113,3,FALSE)</f>
        <v>0.31000000000000155</v>
      </c>
      <c r="Z2154" s="3">
        <f>EXP(Ferez!$B$8+Ferez!$B$9*LN(X2154)+Ferez!$B$10*LN(O2154)+Ferez!$B$11*LN(Y2154))</f>
        <v>1.9673160065751485</v>
      </c>
      <c r="AA2154" s="3">
        <f>EXP(Ferez!$C$8+Ferez!$C$9*LN(Z2154))</f>
        <v>1.2385222980805843</v>
      </c>
      <c r="AB2154" s="3">
        <f>Ferez!$D$8+Ferez!$D$9*Z2154+Ferez!$D$10*AA2154</f>
        <v>0.51876414942830107</v>
      </c>
      <c r="AC2154" s="3">
        <f t="shared" si="306"/>
        <v>3.7246024540840335</v>
      </c>
      <c r="AD2154" s="3">
        <f>AC2154*Ferez!$D$19</f>
        <v>1.8623012270420167</v>
      </c>
      <c r="AE2154" s="3">
        <f>(AD2154/1000)*(10000/Ferez!$D$21)</f>
        <v>4.6557530676050417E-2</v>
      </c>
      <c r="AF2154" s="3">
        <f t="shared" si="307"/>
        <v>2.4860801560034496</v>
      </c>
      <c r="AG2154" s="3">
        <f>AF2154*Ferez!$D$19</f>
        <v>1.2430400780017248</v>
      </c>
      <c r="AH2154" s="3">
        <f>(AG2154/1000)*(10000/Ferez!$D$21)</f>
        <v>3.1076001950043119E-2</v>
      </c>
      <c r="AI2154" s="3">
        <f>AE2154*Ferez!$D$20</f>
        <v>0.17071094581218485</v>
      </c>
    </row>
    <row r="2155" spans="1:35" x14ac:dyDescent="0.25">
      <c r="A2155" s="4">
        <v>580</v>
      </c>
      <c r="B2155" s="19" t="s">
        <v>3521</v>
      </c>
      <c r="C2155" s="104">
        <v>7</v>
      </c>
      <c r="D2155" s="20" t="s">
        <v>915</v>
      </c>
      <c r="E2155" s="100">
        <v>42719</v>
      </c>
      <c r="F2155" s="100">
        <v>44127</v>
      </c>
      <c r="G2155" s="105">
        <v>3.9</v>
      </c>
      <c r="H2155" s="20" t="s">
        <v>993</v>
      </c>
      <c r="I2155" s="20" t="s">
        <v>994</v>
      </c>
      <c r="J2155" s="13">
        <v>3034</v>
      </c>
      <c r="K2155" t="s">
        <v>197</v>
      </c>
      <c r="L2155" t="s">
        <v>67</v>
      </c>
      <c r="M2155" s="20" t="str">
        <f t="shared" si="301"/>
        <v>N</v>
      </c>
      <c r="N2155" s="3">
        <v>8.1999999999999993</v>
      </c>
      <c r="O2155" s="23">
        <f t="shared" si="302"/>
        <v>8.1999999999999993</v>
      </c>
      <c r="P2155" s="3">
        <v>34.6</v>
      </c>
      <c r="Q2155" s="3">
        <f>VLOOKUP(J2155,Aux_H_adj!$X$2:$Y$922,2,FALSE)</f>
        <v>34.6</v>
      </c>
      <c r="R2155" s="3">
        <f>VLOOKUP(J2155,Aux_H_adj!$X$2:$Z$922,3,FALSE)</f>
        <v>34.6</v>
      </c>
      <c r="S2155" s="3">
        <f t="shared" si="299"/>
        <v>11.013522061959158</v>
      </c>
      <c r="T2155" s="3">
        <v>47</v>
      </c>
      <c r="U2155" s="23">
        <f t="shared" si="303"/>
        <v>47</v>
      </c>
      <c r="V2155" s="3">
        <f t="shared" si="300"/>
        <v>14.960564650638162</v>
      </c>
      <c r="W2155" s="27">
        <f t="shared" si="304"/>
        <v>9.4999999999999998E-3</v>
      </c>
      <c r="X2155" s="27">
        <f t="shared" si="305"/>
        <v>1.7600000000000001E-2</v>
      </c>
      <c r="Y2155" s="3">
        <f>VLOOKUP(K2155,SSP!$B$2:$D$113,3,FALSE)</f>
        <v>0.41000000000000009</v>
      </c>
      <c r="Z2155" s="3">
        <f>EXP(Ferez!$B$8+Ferez!$B$9*LN(X2155)+Ferez!$B$10*LN(O2155)+Ferez!$B$11*LN(Y2155))</f>
        <v>28.016943914885527</v>
      </c>
      <c r="AA2155" s="3">
        <f>EXP(Ferez!$C$8+Ferez!$C$9*LN(Z2155))</f>
        <v>8.8879341212315222</v>
      </c>
      <c r="AB2155" s="3">
        <f>Ferez!$D$8+Ferez!$D$9*Z2155+Ferez!$D$10*AA2155</f>
        <v>3.0635965910374869</v>
      </c>
      <c r="AC2155" s="3">
        <f t="shared" si="306"/>
        <v>39.968474627154535</v>
      </c>
      <c r="AD2155" s="3">
        <f>AC2155*Ferez!$D$19</f>
        <v>19.984237313577268</v>
      </c>
      <c r="AE2155" s="3">
        <f>(AD2155/1000)*(10000/Ferez!$D$21)</f>
        <v>0.49960593283943167</v>
      </c>
      <c r="AF2155" s="3">
        <f t="shared" si="307"/>
        <v>31.080540505923015</v>
      </c>
      <c r="AG2155" s="3">
        <f>AF2155*Ferez!$D$19</f>
        <v>15.540270252961507</v>
      </c>
      <c r="AH2155" s="3">
        <f>(AG2155/1000)*(10000/Ferez!$D$21)</f>
        <v>0.38850675632403769</v>
      </c>
      <c r="AI2155" s="3">
        <f>AE2155*Ferez!$D$20</f>
        <v>1.8318884204112493</v>
      </c>
    </row>
    <row r="2156" spans="1:35" x14ac:dyDescent="0.25">
      <c r="A2156" s="4">
        <v>581</v>
      </c>
      <c r="B2156" s="19" t="s">
        <v>3521</v>
      </c>
      <c r="C2156" s="104">
        <v>7</v>
      </c>
      <c r="D2156" s="20" t="s">
        <v>915</v>
      </c>
      <c r="E2156" s="100">
        <v>42719</v>
      </c>
      <c r="F2156" s="100">
        <v>44127</v>
      </c>
      <c r="G2156" s="105">
        <v>3.9</v>
      </c>
      <c r="H2156" s="20" t="s">
        <v>995</v>
      </c>
      <c r="I2156" s="20" t="s">
        <v>996</v>
      </c>
      <c r="J2156" s="13">
        <v>3036</v>
      </c>
      <c r="K2156" t="s">
        <v>197</v>
      </c>
      <c r="L2156" t="s">
        <v>67</v>
      </c>
      <c r="M2156" s="20" t="str">
        <f t="shared" si="301"/>
        <v>N</v>
      </c>
      <c r="N2156" s="3">
        <v>4.5</v>
      </c>
      <c r="O2156" s="23">
        <f t="shared" si="302"/>
        <v>4.5</v>
      </c>
      <c r="P2156" s="3">
        <v>15.6</v>
      </c>
      <c r="Q2156" s="3">
        <f>VLOOKUP(J2156,Aux_H_adj!$X$2:$Y$922,2,FALSE)</f>
        <v>15.6</v>
      </c>
      <c r="R2156" s="3">
        <f>VLOOKUP(J2156,Aux_H_adj!$X$2:$Z$922,3,FALSE)</f>
        <v>15.6</v>
      </c>
      <c r="S2156" s="3">
        <f t="shared" si="299"/>
        <v>4.9656342244671343</v>
      </c>
      <c r="T2156" s="3">
        <v>21.7</v>
      </c>
      <c r="U2156" s="23">
        <f t="shared" si="303"/>
        <v>21.7</v>
      </c>
      <c r="V2156" s="3">
        <f t="shared" si="300"/>
        <v>6.9073245301882578</v>
      </c>
      <c r="W2156" s="27">
        <f t="shared" si="304"/>
        <v>1.9E-3</v>
      </c>
      <c r="X2156" s="27">
        <f t="shared" si="305"/>
        <v>3.7000000000000002E-3</v>
      </c>
      <c r="Y2156" s="3">
        <f>VLOOKUP(K2156,SSP!$B$2:$D$113,3,FALSE)</f>
        <v>0.41000000000000009</v>
      </c>
      <c r="Z2156" s="3">
        <f>EXP(Ferez!$B$8+Ferez!$B$9*LN(X2156)+Ferez!$B$10*LN(O2156)+Ferez!$B$11*LN(Y2156))</f>
        <v>3.6044764179306377</v>
      </c>
      <c r="AA2156" s="3">
        <f>EXP(Ferez!$C$8+Ferez!$C$9*LN(Z2156))</f>
        <v>1.9409674112156863</v>
      </c>
      <c r="AB2156" s="3">
        <f>Ferez!$D$8+Ferez!$D$9*Z2156+Ferez!$D$10*AA2156</f>
        <v>0.65958643397463124</v>
      </c>
      <c r="AC2156" s="3">
        <f t="shared" si="306"/>
        <v>6.2050302631209551</v>
      </c>
      <c r="AD2156" s="3">
        <f>AC2156*Ferez!$D$19</f>
        <v>3.1025151315604775</v>
      </c>
      <c r="AE2156" s="3">
        <f>(AD2156/1000)*(10000/Ferez!$D$21)</f>
        <v>7.7562878289011941E-2</v>
      </c>
      <c r="AF2156" s="3">
        <f t="shared" si="307"/>
        <v>4.264062851905269</v>
      </c>
      <c r="AG2156" s="3">
        <f>AF2156*Ferez!$D$19</f>
        <v>2.1320314259526345</v>
      </c>
      <c r="AH2156" s="3">
        <f>(AG2156/1000)*(10000/Ferez!$D$21)</f>
        <v>5.3300785648815865E-2</v>
      </c>
      <c r="AI2156" s="3">
        <f>AE2156*Ferez!$D$20</f>
        <v>0.28439722039304377</v>
      </c>
    </row>
    <row r="2157" spans="1:35" x14ac:dyDescent="0.25">
      <c r="A2157" s="4">
        <v>582</v>
      </c>
      <c r="B2157" s="19" t="s">
        <v>3521</v>
      </c>
      <c r="C2157" s="104">
        <v>7</v>
      </c>
      <c r="D2157" s="20" t="s">
        <v>915</v>
      </c>
      <c r="E2157" s="100">
        <v>42719</v>
      </c>
      <c r="F2157" s="100">
        <v>44127</v>
      </c>
      <c r="G2157" s="105">
        <v>3.9</v>
      </c>
      <c r="H2157" s="20" t="s">
        <v>997</v>
      </c>
      <c r="I2157" s="20" t="s">
        <v>998</v>
      </c>
      <c r="J2157" s="13">
        <v>3037</v>
      </c>
      <c r="K2157" t="s">
        <v>110</v>
      </c>
      <c r="L2157" t="s">
        <v>109</v>
      </c>
      <c r="M2157" s="20" t="str">
        <f t="shared" si="301"/>
        <v>S</v>
      </c>
      <c r="N2157" s="3">
        <v>3.2</v>
      </c>
      <c r="O2157" s="23">
        <f t="shared" si="302"/>
        <v>3.2</v>
      </c>
      <c r="P2157" s="3">
        <v>9.4</v>
      </c>
      <c r="Q2157" s="3">
        <f>VLOOKUP(J2157,Aux_H_adj!$X$2:$Y$922,2,FALSE)</f>
        <v>7.2</v>
      </c>
      <c r="R2157" s="3">
        <f>VLOOKUP(J2157,Aux_H_adj!$X$2:$Z$922,3,FALSE)</f>
        <v>9.4</v>
      </c>
      <c r="S2157" s="3">
        <f t="shared" si="299"/>
        <v>2.9921129301276324</v>
      </c>
      <c r="T2157" s="3">
        <v>22.4</v>
      </c>
      <c r="U2157" s="23">
        <f t="shared" si="303"/>
        <v>11.46</v>
      </c>
      <c r="V2157" s="3">
        <f t="shared" si="300"/>
        <v>3.6478312956662413</v>
      </c>
      <c r="W2157" s="27">
        <f t="shared" si="304"/>
        <v>6.9999999999999999E-4</v>
      </c>
      <c r="X2157" s="27">
        <f t="shared" si="305"/>
        <v>1E-3</v>
      </c>
      <c r="Y2157" s="3">
        <f>VLOOKUP(K2157,SSP!$B$2:$D$113,3,FALSE)</f>
        <v>0.34</v>
      </c>
      <c r="Z2157" s="3">
        <f>EXP(Ferez!$B$8+Ferez!$B$9*LN(X2157)+Ferez!$B$10*LN(O2157)+Ferez!$B$11*LN(Y2157))</f>
        <v>0.62295581343935502</v>
      </c>
      <c r="AA2157" s="3">
        <f>EXP(Ferez!$C$8+Ferez!$C$9*LN(Z2157))</f>
        <v>0.52765673477480135</v>
      </c>
      <c r="AB2157" s="3">
        <f>Ferez!$D$8+Ferez!$D$9*Z2157+Ferez!$D$10*AA2157</f>
        <v>0.4146852309388917</v>
      </c>
      <c r="AC2157" s="3">
        <f t="shared" si="306"/>
        <v>1.5652977791530482</v>
      </c>
      <c r="AD2157" s="3">
        <f>AC2157*Ferez!$D$19</f>
        <v>0.78264888957652412</v>
      </c>
      <c r="AE2157" s="3">
        <f>(AD2157/1000)*(10000/Ferez!$D$21)</f>
        <v>1.9566222239413105E-2</v>
      </c>
      <c r="AF2157" s="3">
        <f t="shared" si="307"/>
        <v>1.0376410443782467</v>
      </c>
      <c r="AG2157" s="3">
        <f>AF2157*Ferez!$D$19</f>
        <v>0.51882052218912333</v>
      </c>
      <c r="AH2157" s="3">
        <f>(AG2157/1000)*(10000/Ferez!$D$21)</f>
        <v>1.2970513054728084E-2</v>
      </c>
      <c r="AI2157" s="3">
        <f>AE2157*Ferez!$D$20</f>
        <v>7.1742814877848046E-2</v>
      </c>
    </row>
    <row r="2158" spans="1:35" x14ac:dyDescent="0.25">
      <c r="A2158" s="4">
        <v>583</v>
      </c>
      <c r="B2158" s="19" t="s">
        <v>3521</v>
      </c>
      <c r="C2158" s="104">
        <v>7</v>
      </c>
      <c r="D2158" s="20" t="s">
        <v>915</v>
      </c>
      <c r="E2158" s="100">
        <v>42719</v>
      </c>
      <c r="F2158" s="100">
        <v>44127</v>
      </c>
      <c r="G2158" s="105">
        <v>3.9</v>
      </c>
      <c r="H2158" s="20" t="s">
        <v>997</v>
      </c>
      <c r="I2158" s="20" t="s">
        <v>999</v>
      </c>
      <c r="J2158" s="13">
        <v>3037</v>
      </c>
      <c r="K2158" t="s">
        <v>110</v>
      </c>
      <c r="L2158" t="s">
        <v>109</v>
      </c>
      <c r="M2158" s="20" t="str">
        <f t="shared" si="301"/>
        <v>S</v>
      </c>
      <c r="N2158" s="3">
        <v>3.2</v>
      </c>
      <c r="O2158" s="23">
        <f t="shared" si="302"/>
        <v>3.11</v>
      </c>
      <c r="P2158" s="3">
        <v>9</v>
      </c>
      <c r="Q2158" s="3">
        <f>VLOOKUP(J2158,Aux_H_adj!$X$2:$Y$922,2,FALSE)</f>
        <v>7.2</v>
      </c>
      <c r="R2158" s="3">
        <f>VLOOKUP(J2158,Aux_H_adj!$X$2:$Z$922,3,FALSE)</f>
        <v>9.4</v>
      </c>
      <c r="S2158" s="3">
        <f t="shared" si="299"/>
        <v>2.8647889756541161</v>
      </c>
      <c r="T2158" s="3">
        <v>22.4</v>
      </c>
      <c r="U2158" s="23">
        <f t="shared" si="303"/>
        <v>10.97</v>
      </c>
      <c r="V2158" s="3">
        <f t="shared" si="300"/>
        <v>3.4918594514361838</v>
      </c>
      <c r="W2158" s="27">
        <f t="shared" si="304"/>
        <v>5.9999999999999995E-4</v>
      </c>
      <c r="X2158" s="27">
        <f t="shared" si="305"/>
        <v>1E-3</v>
      </c>
      <c r="Y2158" s="3">
        <f>VLOOKUP(K2158,SSP!$B$2:$D$113,3,FALSE)</f>
        <v>0.34</v>
      </c>
      <c r="Z2158" s="3">
        <f>EXP(Ferez!$B$8+Ferez!$B$9*LN(X2158)+Ferez!$B$10*LN(O2158)+Ferez!$B$11*LN(Y2158))</f>
        <v>0.60610103358534206</v>
      </c>
      <c r="AA2158" s="3">
        <f>EXP(Ferez!$C$8+Ferez!$C$9*LN(Z2158))</f>
        <v>0.51702670677352258</v>
      </c>
      <c r="AB2158" s="3">
        <f>Ferez!$D$8+Ferez!$D$9*Z2158+Ferez!$D$10*AA2158</f>
        <v>0.4135284454833198</v>
      </c>
      <c r="AC2158" s="3">
        <f t="shared" si="306"/>
        <v>1.5366561858421846</v>
      </c>
      <c r="AD2158" s="3">
        <f>AC2158*Ferez!$D$19</f>
        <v>0.76832809292109228</v>
      </c>
      <c r="AE2158" s="3">
        <f>(AD2158/1000)*(10000/Ferez!$D$21)</f>
        <v>1.9208202323027307E-2</v>
      </c>
      <c r="AF2158" s="3">
        <f t="shared" si="307"/>
        <v>1.0196294790686617</v>
      </c>
      <c r="AG2158" s="3">
        <f>AF2158*Ferez!$D$19</f>
        <v>0.50981473953433087</v>
      </c>
      <c r="AH2158" s="3">
        <f>(AG2158/1000)*(10000/Ferez!$D$21)</f>
        <v>1.274536848835827E-2</v>
      </c>
      <c r="AI2158" s="3">
        <f>AE2158*Ferez!$D$20</f>
        <v>7.0430075184433449E-2</v>
      </c>
    </row>
    <row r="2159" spans="1:35" x14ac:dyDescent="0.25">
      <c r="A2159" s="4">
        <v>584</v>
      </c>
      <c r="B2159" s="19" t="s">
        <v>3521</v>
      </c>
      <c r="C2159" s="104">
        <v>7</v>
      </c>
      <c r="D2159" s="20" t="s">
        <v>915</v>
      </c>
      <c r="E2159" s="100">
        <v>42719</v>
      </c>
      <c r="F2159" s="100">
        <v>44127</v>
      </c>
      <c r="G2159" s="105">
        <v>3.9</v>
      </c>
      <c r="H2159" s="20" t="s">
        <v>997</v>
      </c>
      <c r="I2159" s="20" t="s">
        <v>1000</v>
      </c>
      <c r="J2159" s="13">
        <v>3037</v>
      </c>
      <c r="K2159" t="s">
        <v>110</v>
      </c>
      <c r="L2159" t="s">
        <v>109</v>
      </c>
      <c r="M2159" s="20" t="str">
        <f t="shared" si="301"/>
        <v>S</v>
      </c>
      <c r="N2159" s="3">
        <v>3.2</v>
      </c>
      <c r="O2159" s="23">
        <f t="shared" si="302"/>
        <v>2.93</v>
      </c>
      <c r="P2159" s="3">
        <v>8.5</v>
      </c>
      <c r="Q2159" s="3">
        <f>VLOOKUP(J2159,Aux_H_adj!$X$2:$Y$922,2,FALSE)</f>
        <v>7.2</v>
      </c>
      <c r="R2159" s="3">
        <f>VLOOKUP(J2159,Aux_H_adj!$X$2:$Z$922,3,FALSE)</f>
        <v>9.4</v>
      </c>
      <c r="S2159" s="3">
        <f t="shared" si="299"/>
        <v>2.7056340325622208</v>
      </c>
      <c r="T2159" s="3">
        <v>22.4</v>
      </c>
      <c r="U2159" s="23">
        <f t="shared" si="303"/>
        <v>10.36</v>
      </c>
      <c r="V2159" s="3">
        <f t="shared" si="300"/>
        <v>3.2976904208640714</v>
      </c>
      <c r="W2159" s="27">
        <f t="shared" si="304"/>
        <v>5.9999999999999995E-4</v>
      </c>
      <c r="X2159" s="27">
        <f t="shared" si="305"/>
        <v>8.9999999999999998E-4</v>
      </c>
      <c r="Y2159" s="3">
        <f>VLOOKUP(K2159,SSP!$B$2:$D$113,3,FALSE)</f>
        <v>0.34</v>
      </c>
      <c r="Z2159" s="3">
        <f>EXP(Ferez!$B$8+Ferez!$B$9*LN(X2159)+Ferez!$B$10*LN(O2159)+Ferez!$B$11*LN(Y2159))</f>
        <v>0.51809788713705962</v>
      </c>
      <c r="AA2159" s="3">
        <f>EXP(Ferez!$C$8+Ferez!$C$9*LN(Z2159))</f>
        <v>0.46021437932468162</v>
      </c>
      <c r="AB2159" s="3">
        <f>Ferez!$D$8+Ferez!$D$9*Z2159+Ferez!$D$10*AA2159</f>
        <v>0.40760153731135562</v>
      </c>
      <c r="AC2159" s="3">
        <f t="shared" si="306"/>
        <v>1.3859138037730969</v>
      </c>
      <c r="AD2159" s="3">
        <f>AC2159*Ferez!$D$19</f>
        <v>0.69295690188654846</v>
      </c>
      <c r="AE2159" s="3">
        <f>(AD2159/1000)*(10000/Ferez!$D$21)</f>
        <v>1.7323922547163712E-2</v>
      </c>
      <c r="AF2159" s="3">
        <f t="shared" si="307"/>
        <v>0.92569942444841524</v>
      </c>
      <c r="AG2159" s="3">
        <f>AF2159*Ferez!$D$19</f>
        <v>0.46284971222420762</v>
      </c>
      <c r="AH2159" s="3">
        <f>(AG2159/1000)*(10000/Ferez!$D$21)</f>
        <v>1.1571242805605191E-2</v>
      </c>
      <c r="AI2159" s="3">
        <f>AE2159*Ferez!$D$20</f>
        <v>6.3521049339600275E-2</v>
      </c>
    </row>
    <row r="2160" spans="1:35" x14ac:dyDescent="0.25">
      <c r="A2160" s="4">
        <v>585</v>
      </c>
      <c r="B2160" s="19" t="s">
        <v>3521</v>
      </c>
      <c r="C2160" s="104">
        <v>7</v>
      </c>
      <c r="D2160" s="20" t="s">
        <v>915</v>
      </c>
      <c r="E2160" s="100">
        <v>42719</v>
      </c>
      <c r="F2160" s="100">
        <v>44127</v>
      </c>
      <c r="G2160" s="105">
        <v>3.9</v>
      </c>
      <c r="H2160" s="20" t="s">
        <v>997</v>
      </c>
      <c r="I2160" s="20" t="s">
        <v>1001</v>
      </c>
      <c r="J2160" s="13">
        <v>3037</v>
      </c>
      <c r="K2160" t="s">
        <v>110</v>
      </c>
      <c r="L2160" t="s">
        <v>109</v>
      </c>
      <c r="M2160" s="20" t="str">
        <f t="shared" si="301"/>
        <v>S</v>
      </c>
      <c r="N2160" s="3">
        <v>3.2</v>
      </c>
      <c r="O2160" s="23">
        <f t="shared" si="302"/>
        <v>2.59</v>
      </c>
      <c r="P2160" s="3">
        <v>7.6</v>
      </c>
      <c r="Q2160" s="3">
        <f>VLOOKUP(J2160,Aux_H_adj!$X$2:$Y$922,2,FALSE)</f>
        <v>7.2</v>
      </c>
      <c r="R2160" s="3">
        <f>VLOOKUP(J2160,Aux_H_adj!$X$2:$Z$922,3,FALSE)</f>
        <v>9.4</v>
      </c>
      <c r="S2160" s="3">
        <f t="shared" si="299"/>
        <v>2.4191551349968092</v>
      </c>
      <c r="T2160" s="3">
        <v>22.4</v>
      </c>
      <c r="U2160" s="23">
        <f t="shared" si="303"/>
        <v>9.27</v>
      </c>
      <c r="V2160" s="3">
        <f t="shared" si="300"/>
        <v>2.9507326449237397</v>
      </c>
      <c r="W2160" s="27">
        <f t="shared" si="304"/>
        <v>5.0000000000000001E-4</v>
      </c>
      <c r="X2160" s="27">
        <f t="shared" si="305"/>
        <v>6.9999999999999999E-4</v>
      </c>
      <c r="Y2160" s="3">
        <f>VLOOKUP(K2160,SSP!$B$2:$D$113,3,FALSE)</f>
        <v>0.34</v>
      </c>
      <c r="Z2160" s="3">
        <f>EXP(Ferez!$B$8+Ferez!$B$9*LN(X2160)+Ferez!$B$10*LN(O2160)+Ferez!$B$11*LN(Y2160))</f>
        <v>0.36288829438679288</v>
      </c>
      <c r="AA2160" s="3">
        <f>EXP(Ferez!$C$8+Ferez!$C$9*LN(Z2160))</f>
        <v>0.3533643949390185</v>
      </c>
      <c r="AB2160" s="3">
        <f>Ferez!$D$8+Ferez!$D$9*Z2160+Ferez!$D$10*AA2160</f>
        <v>0.39772181096087722</v>
      </c>
      <c r="AC2160" s="3">
        <f t="shared" si="306"/>
        <v>1.1139745002866888</v>
      </c>
      <c r="AD2160" s="3">
        <f>AC2160*Ferez!$D$19</f>
        <v>0.55698725014334438</v>
      </c>
      <c r="AE2160" s="3">
        <f>(AD2160/1000)*(10000/Ferez!$D$21)</f>
        <v>1.392468125358361E-2</v>
      </c>
      <c r="AF2160" s="3">
        <f t="shared" si="307"/>
        <v>0.76061010534767015</v>
      </c>
      <c r="AG2160" s="3">
        <f>AF2160*Ferez!$D$19</f>
        <v>0.38030505267383508</v>
      </c>
      <c r="AH2160" s="3">
        <f>(AG2160/1000)*(10000/Ferez!$D$21)</f>
        <v>9.5076263168458776E-3</v>
      </c>
      <c r="AI2160" s="3">
        <f>AE2160*Ferez!$D$20</f>
        <v>5.1057164596473234E-2</v>
      </c>
    </row>
    <row r="2161" spans="1:35" x14ac:dyDescent="0.25">
      <c r="A2161" s="4">
        <v>586</v>
      </c>
      <c r="B2161" s="19" t="s">
        <v>3521</v>
      </c>
      <c r="C2161" s="104">
        <v>7</v>
      </c>
      <c r="D2161" s="20" t="s">
        <v>915</v>
      </c>
      <c r="E2161" s="100">
        <v>42719</v>
      </c>
      <c r="F2161" s="100">
        <v>44127</v>
      </c>
      <c r="G2161" s="105">
        <v>3.9</v>
      </c>
      <c r="H2161" s="20" t="s">
        <v>997</v>
      </c>
      <c r="I2161" s="20" t="s">
        <v>1002</v>
      </c>
      <c r="J2161" s="13">
        <v>3037</v>
      </c>
      <c r="K2161" t="s">
        <v>110</v>
      </c>
      <c r="L2161" t="s">
        <v>109</v>
      </c>
      <c r="M2161" s="20" t="str">
        <f t="shared" si="301"/>
        <v>S</v>
      </c>
      <c r="N2161" s="3">
        <v>3.2</v>
      </c>
      <c r="O2161" s="23">
        <f t="shared" si="302"/>
        <v>2.42</v>
      </c>
      <c r="P2161" s="3">
        <v>7.2</v>
      </c>
      <c r="Q2161" s="3">
        <f>VLOOKUP(J2161,Aux_H_adj!$X$2:$Y$922,2,FALSE)</f>
        <v>7.2</v>
      </c>
      <c r="R2161" s="3">
        <f>VLOOKUP(J2161,Aux_H_adj!$X$2:$Z$922,3,FALSE)</f>
        <v>9.4</v>
      </c>
      <c r="S2161" s="3">
        <f t="shared" si="299"/>
        <v>2.2918311805232929</v>
      </c>
      <c r="T2161" s="3">
        <v>22.4</v>
      </c>
      <c r="U2161" s="23">
        <f t="shared" si="303"/>
        <v>8.7799999999999994</v>
      </c>
      <c r="V2161" s="3">
        <f t="shared" si="300"/>
        <v>2.7947608006936822</v>
      </c>
      <c r="W2161" s="27">
        <f t="shared" si="304"/>
        <v>4.0000000000000002E-4</v>
      </c>
      <c r="X2161" s="27">
        <f t="shared" si="305"/>
        <v>5.9999999999999995E-4</v>
      </c>
      <c r="Y2161" s="3">
        <f>VLOOKUP(K2161,SSP!$B$2:$D$113,3,FALSE)</f>
        <v>0.34</v>
      </c>
      <c r="Z2161" s="3">
        <f>EXP(Ferez!$B$8+Ferez!$B$9*LN(X2161)+Ferez!$B$10*LN(O2161)+Ferez!$B$11*LN(Y2161))</f>
        <v>0.29387584835192965</v>
      </c>
      <c r="AA2161" s="3">
        <f>EXP(Ferez!$C$8+Ferez!$C$9*LN(Z2161))</f>
        <v>0.30217018525594813</v>
      </c>
      <c r="AB2161" s="3">
        <f>Ferez!$D$8+Ferez!$D$9*Z2161+Ferez!$D$10*AA2161</f>
        <v>0.39364655473300303</v>
      </c>
      <c r="AC2161" s="3">
        <f t="shared" si="306"/>
        <v>0.98969258834088081</v>
      </c>
      <c r="AD2161" s="3">
        <f>AC2161*Ferez!$D$19</f>
        <v>0.4948462941704404</v>
      </c>
      <c r="AE2161" s="3">
        <f>(AD2161/1000)*(10000/Ferez!$D$21)</f>
        <v>1.2371157354261008E-2</v>
      </c>
      <c r="AF2161" s="3">
        <f t="shared" si="307"/>
        <v>0.68752240308493273</v>
      </c>
      <c r="AG2161" s="3">
        <f>AF2161*Ferez!$D$19</f>
        <v>0.34376120154246637</v>
      </c>
      <c r="AH2161" s="3">
        <f>(AG2161/1000)*(10000/Ferez!$D$21)</f>
        <v>8.5940300385616581E-3</v>
      </c>
      <c r="AI2161" s="3">
        <f>AE2161*Ferez!$D$20</f>
        <v>4.536091029895703E-2</v>
      </c>
    </row>
    <row r="2162" spans="1:35" x14ac:dyDescent="0.25">
      <c r="A2162" s="4">
        <v>587</v>
      </c>
      <c r="B2162" s="19" t="s">
        <v>3521</v>
      </c>
      <c r="C2162" s="104">
        <v>7</v>
      </c>
      <c r="D2162" s="20" t="s">
        <v>915</v>
      </c>
      <c r="E2162" s="100">
        <v>42719</v>
      </c>
      <c r="F2162" s="100">
        <v>44127</v>
      </c>
      <c r="G2162" s="105">
        <v>3.9</v>
      </c>
      <c r="H2162" s="20" t="s">
        <v>1003</v>
      </c>
      <c r="I2162" s="20" t="s">
        <v>1004</v>
      </c>
      <c r="J2162" s="13">
        <v>3038</v>
      </c>
      <c r="K2162" t="s">
        <v>110</v>
      </c>
      <c r="L2162" t="s">
        <v>109</v>
      </c>
      <c r="M2162" s="20" t="str">
        <f t="shared" si="301"/>
        <v>S</v>
      </c>
      <c r="N2162" s="3">
        <v>3.3</v>
      </c>
      <c r="O2162" s="23">
        <f t="shared" si="302"/>
        <v>3.3</v>
      </c>
      <c r="P2162" s="3">
        <v>9.1999999999999993</v>
      </c>
      <c r="Q2162" s="3">
        <f>VLOOKUP(J2162,Aux_H_adj!$X$2:$Y$922,2,FALSE)</f>
        <v>7.5</v>
      </c>
      <c r="R2162" s="3">
        <f>VLOOKUP(J2162,Aux_H_adj!$X$2:$Z$922,3,FALSE)</f>
        <v>9.1999999999999993</v>
      </c>
      <c r="S2162" s="3">
        <f t="shared" si="299"/>
        <v>2.928450952890874</v>
      </c>
      <c r="T2162" s="3">
        <v>16.7</v>
      </c>
      <c r="U2162" s="23">
        <f t="shared" si="303"/>
        <v>11.22</v>
      </c>
      <c r="V2162" s="3">
        <f t="shared" si="300"/>
        <v>3.5714369229821319</v>
      </c>
      <c r="W2162" s="27">
        <f t="shared" si="304"/>
        <v>6.9999999999999999E-4</v>
      </c>
      <c r="X2162" s="27">
        <f t="shared" si="305"/>
        <v>1E-3</v>
      </c>
      <c r="Y2162" s="3">
        <f>VLOOKUP(K2162,SSP!$B$2:$D$113,3,FALSE)</f>
        <v>0.34</v>
      </c>
      <c r="Z2162" s="3">
        <f>EXP(Ferez!$B$8+Ferez!$B$9*LN(X2162)+Ferez!$B$10*LN(O2162)+Ferez!$B$11*LN(Y2162))</f>
        <v>0.64166195647728241</v>
      </c>
      <c r="AA2162" s="3">
        <f>EXP(Ferez!$C$8+Ferez!$C$9*LN(Z2162))</f>
        <v>0.539367897078737</v>
      </c>
      <c r="AB2162" s="3">
        <f>Ferez!$D$8+Ferez!$D$9*Z2162+Ferez!$D$10*AA2162</f>
        <v>0.41597653718014183</v>
      </c>
      <c r="AC2162" s="3">
        <f t="shared" si="306"/>
        <v>1.5970063907361611</v>
      </c>
      <c r="AD2162" s="3">
        <f>AC2162*Ferez!$D$19</f>
        <v>0.79850319536808056</v>
      </c>
      <c r="AE2162" s="3">
        <f>(AD2162/1000)*(10000/Ferez!$D$21)</f>
        <v>1.9962579884202015E-2</v>
      </c>
      <c r="AF2162" s="3">
        <f t="shared" si="307"/>
        <v>1.0576384936574241</v>
      </c>
      <c r="AG2162" s="3">
        <f>AF2162*Ferez!$D$19</f>
        <v>0.52881924682871206</v>
      </c>
      <c r="AH2162" s="3">
        <f>(AG2162/1000)*(10000/Ferez!$D$21)</f>
        <v>1.32204811707178E-2</v>
      </c>
      <c r="AI2162" s="3">
        <f>AE2162*Ferez!$D$20</f>
        <v>7.3196126242074055E-2</v>
      </c>
    </row>
    <row r="2163" spans="1:35" x14ac:dyDescent="0.25">
      <c r="A2163" s="4">
        <v>588</v>
      </c>
      <c r="B2163" s="19" t="s">
        <v>3521</v>
      </c>
      <c r="C2163" s="104">
        <v>7</v>
      </c>
      <c r="D2163" s="20" t="s">
        <v>915</v>
      </c>
      <c r="E2163" s="100">
        <v>42719</v>
      </c>
      <c r="F2163" s="100">
        <v>44127</v>
      </c>
      <c r="G2163" s="105">
        <v>3.9</v>
      </c>
      <c r="H2163" s="20" t="s">
        <v>1003</v>
      </c>
      <c r="I2163" s="20" t="s">
        <v>1005</v>
      </c>
      <c r="J2163" s="13">
        <v>3038</v>
      </c>
      <c r="K2163" t="s">
        <v>110</v>
      </c>
      <c r="L2163" t="s">
        <v>109</v>
      </c>
      <c r="M2163" s="20" t="str">
        <f t="shared" si="301"/>
        <v>S</v>
      </c>
      <c r="N2163" s="3">
        <v>3.3</v>
      </c>
      <c r="O2163" s="23">
        <f t="shared" si="302"/>
        <v>2.54</v>
      </c>
      <c r="P2163" s="3">
        <v>7.5</v>
      </c>
      <c r="Q2163" s="3">
        <f>VLOOKUP(J2163,Aux_H_adj!$X$2:$Y$922,2,FALSE)</f>
        <v>7.5</v>
      </c>
      <c r="R2163" s="3">
        <f>VLOOKUP(J2163,Aux_H_adj!$X$2:$Z$922,3,FALSE)</f>
        <v>9.1999999999999993</v>
      </c>
      <c r="S2163" s="3">
        <f t="shared" si="299"/>
        <v>2.3873241463784303</v>
      </c>
      <c r="T2163" s="3">
        <v>16.7</v>
      </c>
      <c r="U2163" s="23">
        <f t="shared" si="303"/>
        <v>9.14</v>
      </c>
      <c r="V2163" s="3">
        <f t="shared" si="300"/>
        <v>2.909352359719847</v>
      </c>
      <c r="W2163" s="27">
        <f t="shared" si="304"/>
        <v>4.0000000000000002E-4</v>
      </c>
      <c r="X2163" s="27">
        <f t="shared" si="305"/>
        <v>6.9999999999999999E-4</v>
      </c>
      <c r="Y2163" s="3">
        <f>VLOOKUP(K2163,SSP!$B$2:$D$113,3,FALSE)</f>
        <v>0.34</v>
      </c>
      <c r="Z2163" s="3">
        <f>EXP(Ferez!$B$8+Ferez!$B$9*LN(X2163)+Ferez!$B$10*LN(O2163)+Ferez!$B$11*LN(Y2163))</f>
        <v>0.35615013132972045</v>
      </c>
      <c r="AA2163" s="3">
        <f>EXP(Ferez!$C$8+Ferez!$C$9*LN(Z2163))</f>
        <v>0.3484843368001182</v>
      </c>
      <c r="AB2163" s="3">
        <f>Ferez!$D$8+Ferez!$D$9*Z2163+Ferez!$D$10*AA2163</f>
        <v>0.39731370813596273</v>
      </c>
      <c r="AC2163" s="3">
        <f t="shared" si="306"/>
        <v>1.1019481762658014</v>
      </c>
      <c r="AD2163" s="3">
        <f>AC2163*Ferez!$D$19</f>
        <v>0.55097408813290072</v>
      </c>
      <c r="AE2163" s="3">
        <f>(AD2163/1000)*(10000/Ferez!$D$21)</f>
        <v>1.3774352203322517E-2</v>
      </c>
      <c r="AF2163" s="3">
        <f t="shared" si="307"/>
        <v>0.75346383946568318</v>
      </c>
      <c r="AG2163" s="3">
        <f>AF2163*Ferez!$D$19</f>
        <v>0.37673191973284159</v>
      </c>
      <c r="AH2163" s="3">
        <f>(AG2163/1000)*(10000/Ferez!$D$21)</f>
        <v>9.4182979933210391E-3</v>
      </c>
      <c r="AI2163" s="3">
        <f>AE2163*Ferez!$D$20</f>
        <v>5.0505958078849229E-2</v>
      </c>
    </row>
    <row r="2164" spans="1:35" x14ac:dyDescent="0.25">
      <c r="A2164" s="4">
        <v>589</v>
      </c>
      <c r="B2164" s="19" t="s">
        <v>3521</v>
      </c>
      <c r="C2164" s="104">
        <v>7</v>
      </c>
      <c r="D2164" s="20" t="s">
        <v>915</v>
      </c>
      <c r="E2164" s="100">
        <v>42719</v>
      </c>
      <c r="F2164" s="100">
        <v>44127</v>
      </c>
      <c r="G2164" s="105">
        <v>3.9</v>
      </c>
      <c r="H2164" s="20" t="s">
        <v>1006</v>
      </c>
      <c r="I2164" s="20" t="s">
        <v>1007</v>
      </c>
      <c r="J2164" s="13">
        <v>3039</v>
      </c>
      <c r="K2164" t="s">
        <v>10</v>
      </c>
      <c r="L2164" t="s">
        <v>75</v>
      </c>
      <c r="M2164" s="20" t="str">
        <f t="shared" si="301"/>
        <v>N</v>
      </c>
      <c r="N2164" s="3">
        <v>3.9</v>
      </c>
      <c r="O2164" s="23">
        <f t="shared" si="302"/>
        <v>3.9</v>
      </c>
      <c r="P2164" s="3">
        <v>13.5</v>
      </c>
      <c r="Q2164" s="3">
        <f>VLOOKUP(J2164,Aux_H_adj!$X$2:$Y$922,2,FALSE)</f>
        <v>13.5</v>
      </c>
      <c r="R2164" s="3">
        <f>VLOOKUP(J2164,Aux_H_adj!$X$2:$Z$922,3,FALSE)</f>
        <v>13.5</v>
      </c>
      <c r="S2164" s="3">
        <f t="shared" si="299"/>
        <v>4.2971834634811739</v>
      </c>
      <c r="T2164" s="3">
        <v>38.4</v>
      </c>
      <c r="U2164" s="23">
        <f t="shared" si="303"/>
        <v>38.4</v>
      </c>
      <c r="V2164" s="3">
        <f t="shared" si="300"/>
        <v>12.223099629457561</v>
      </c>
      <c r="W2164" s="27">
        <f t="shared" si="304"/>
        <v>1.5E-3</v>
      </c>
      <c r="X2164" s="27">
        <f t="shared" si="305"/>
        <v>1.17E-2</v>
      </c>
      <c r="Y2164" s="3">
        <f>VLOOKUP(K2164,SSP!$B$2:$D$113,3,FALSE)</f>
        <v>0.4900000000000001</v>
      </c>
      <c r="Z2164" s="3">
        <f>EXP(Ferez!$B$8+Ferez!$B$9*LN(X2164)+Ferez!$B$10*LN(O2164)+Ferez!$B$11*LN(Y2164))</f>
        <v>11.186015079960628</v>
      </c>
      <c r="AA2164" s="3">
        <f>EXP(Ferez!$C$8+Ferez!$C$9*LN(Z2164))</f>
        <v>4.4972158427714355</v>
      </c>
      <c r="AB2164" s="3">
        <f>Ferez!$D$8+Ferez!$D$9*Z2164+Ferez!$D$10*AA2164</f>
        <v>1.3717917650222038</v>
      </c>
      <c r="AC2164" s="3">
        <f t="shared" si="306"/>
        <v>17.055022687754267</v>
      </c>
      <c r="AD2164" s="3">
        <f>AC2164*Ferez!$D$19</f>
        <v>8.5275113438771335</v>
      </c>
      <c r="AE2164" s="3">
        <f>(AD2164/1000)*(10000/Ferez!$D$21)</f>
        <v>0.21318778359692833</v>
      </c>
      <c r="AF2164" s="3">
        <f t="shared" si="307"/>
        <v>12.557806844982832</v>
      </c>
      <c r="AG2164" s="3">
        <f>AF2164*Ferez!$D$19</f>
        <v>6.2789034224914158</v>
      </c>
      <c r="AH2164" s="3">
        <f>(AG2164/1000)*(10000/Ferez!$D$21)</f>
        <v>0.15697258556228538</v>
      </c>
      <c r="AI2164" s="3">
        <f>AE2164*Ferez!$D$20</f>
        <v>0.78168853985540387</v>
      </c>
    </row>
    <row r="2165" spans="1:35" x14ac:dyDescent="0.25">
      <c r="A2165" s="4">
        <v>590</v>
      </c>
      <c r="B2165" s="19" t="s">
        <v>3521</v>
      </c>
      <c r="C2165" s="104">
        <v>7</v>
      </c>
      <c r="D2165" s="20" t="s">
        <v>915</v>
      </c>
      <c r="E2165" s="100">
        <v>42719</v>
      </c>
      <c r="F2165" s="100">
        <v>44127</v>
      </c>
      <c r="G2165" s="105">
        <v>3.9</v>
      </c>
      <c r="H2165" s="20" t="s">
        <v>1008</v>
      </c>
      <c r="I2165" s="20" t="s">
        <v>1009</v>
      </c>
      <c r="J2165" s="13">
        <v>3040</v>
      </c>
      <c r="K2165" t="s">
        <v>8</v>
      </c>
      <c r="L2165" t="s">
        <v>120</v>
      </c>
      <c r="M2165" s="20" t="str">
        <f t="shared" si="301"/>
        <v>N</v>
      </c>
      <c r="N2165" s="3">
        <v>3</v>
      </c>
      <c r="O2165" s="23">
        <f t="shared" si="302"/>
        <v>3</v>
      </c>
      <c r="P2165" s="3">
        <v>15.5</v>
      </c>
      <c r="Q2165" s="3">
        <f>VLOOKUP(J2165,Aux_H_adj!$X$2:$Y$922,2,FALSE)</f>
        <v>15.5</v>
      </c>
      <c r="R2165" s="3">
        <f>VLOOKUP(J2165,Aux_H_adj!$X$2:$Z$922,3,FALSE)</f>
        <v>15.5</v>
      </c>
      <c r="S2165" s="3">
        <f t="shared" si="299"/>
        <v>4.9338032358487558</v>
      </c>
      <c r="T2165" s="3">
        <v>22.8</v>
      </c>
      <c r="U2165" s="23">
        <f t="shared" si="303"/>
        <v>22.8</v>
      </c>
      <c r="V2165" s="3">
        <f t="shared" si="300"/>
        <v>7.2574654049904277</v>
      </c>
      <c r="W2165" s="27">
        <f t="shared" si="304"/>
        <v>1.9E-3</v>
      </c>
      <c r="X2165" s="27">
        <f t="shared" si="305"/>
        <v>4.1000000000000003E-3</v>
      </c>
      <c r="Y2165" s="3">
        <f>VLOOKUP(K2165,SSP!$B$2:$D$113,3,FALSE)</f>
        <v>0.62000000000000022</v>
      </c>
      <c r="Z2165" s="3">
        <f>EXP(Ferez!$B$8+Ferez!$B$9*LN(X2165)+Ferez!$B$10*LN(O2165)+Ferez!$B$11*LN(Y2165))</f>
        <v>4.1044983824743122</v>
      </c>
      <c r="AA2165" s="3">
        <f>EXP(Ferez!$C$8+Ferez!$C$9*LN(Z2165))</f>
        <v>2.1373647035148227</v>
      </c>
      <c r="AB2165" s="3">
        <f>Ferez!$D$8+Ferez!$D$9*Z2165+Ferez!$D$10*AA2165</f>
        <v>0.70416076129111693</v>
      </c>
      <c r="AC2165" s="3">
        <f t="shared" si="306"/>
        <v>6.9460238472802516</v>
      </c>
      <c r="AD2165" s="3">
        <f>AC2165*Ferez!$D$19</f>
        <v>3.4730119236401258</v>
      </c>
      <c r="AE2165" s="3">
        <f>(AD2165/1000)*(10000/Ferez!$D$21)</f>
        <v>8.6825298091003145E-2</v>
      </c>
      <c r="AF2165" s="3">
        <f t="shared" si="307"/>
        <v>4.8086591437654294</v>
      </c>
      <c r="AG2165" s="3">
        <f>AF2165*Ferez!$D$19</f>
        <v>2.4043295718827147</v>
      </c>
      <c r="AH2165" s="3">
        <f>(AG2165/1000)*(10000/Ferez!$D$21)</f>
        <v>6.0108239297067864E-2</v>
      </c>
      <c r="AI2165" s="3">
        <f>AE2165*Ferez!$D$20</f>
        <v>0.3183594263336782</v>
      </c>
    </row>
    <row r="2166" spans="1:35" x14ac:dyDescent="0.25">
      <c r="A2166" s="4">
        <v>591</v>
      </c>
      <c r="B2166" s="19" t="s">
        <v>3521</v>
      </c>
      <c r="C2166" s="104">
        <v>7</v>
      </c>
      <c r="D2166" s="20" t="s">
        <v>915</v>
      </c>
      <c r="E2166" s="100">
        <v>42719</v>
      </c>
      <c r="F2166" s="100">
        <v>44127</v>
      </c>
      <c r="G2166" s="105">
        <v>3.9</v>
      </c>
      <c r="H2166" s="20" t="s">
        <v>1010</v>
      </c>
      <c r="I2166" s="20" t="s">
        <v>1011</v>
      </c>
      <c r="J2166" s="13">
        <v>3041</v>
      </c>
      <c r="K2166" t="s">
        <v>8</v>
      </c>
      <c r="L2166" t="s">
        <v>120</v>
      </c>
      <c r="M2166" s="20" t="str">
        <f t="shared" si="301"/>
        <v>S</v>
      </c>
      <c r="N2166" s="3">
        <v>2.7</v>
      </c>
      <c r="O2166" s="23">
        <f t="shared" si="302"/>
        <v>2.7</v>
      </c>
      <c r="P2166" s="3">
        <v>10.4</v>
      </c>
      <c r="Q2166" s="3">
        <f>VLOOKUP(J2166,Aux_H_adj!$X$2:$Y$922,2,FALSE)</f>
        <v>6.4</v>
      </c>
      <c r="R2166" s="3">
        <f>VLOOKUP(J2166,Aux_H_adj!$X$2:$Z$922,3,FALSE)</f>
        <v>10.4</v>
      </c>
      <c r="S2166" s="3">
        <f t="shared" si="299"/>
        <v>3.3104228163114233</v>
      </c>
      <c r="T2166" s="3">
        <v>4</v>
      </c>
      <c r="U2166" s="23">
        <f t="shared" si="303"/>
        <v>12.68</v>
      </c>
      <c r="V2166" s="3">
        <f t="shared" si="300"/>
        <v>4.0361693568104657</v>
      </c>
      <c r="W2166" s="27">
        <f t="shared" si="304"/>
        <v>8.9999999999999998E-4</v>
      </c>
      <c r="X2166" s="27">
        <f t="shared" si="305"/>
        <v>1.2999999999999999E-3</v>
      </c>
      <c r="Y2166" s="3">
        <f>VLOOKUP(K2166,SSP!$B$2:$D$113,3,FALSE)</f>
        <v>0.62000000000000022</v>
      </c>
      <c r="Z2166" s="3">
        <f>EXP(Ferez!$B$8+Ferez!$B$9*LN(X2166)+Ferez!$B$10*LN(O2166)+Ferez!$B$11*LN(Y2166))</f>
        <v>1.2528275300868499</v>
      </c>
      <c r="AA2166" s="3">
        <f>EXP(Ferez!$C$8+Ferez!$C$9*LN(Z2166))</f>
        <v>0.8861157260357867</v>
      </c>
      <c r="AB2166" s="3">
        <f>Ferez!$D$8+Ferez!$D$9*Z2166+Ferez!$D$10*AA2166</f>
        <v>0.46125941657717784</v>
      </c>
      <c r="AC2166" s="3">
        <f t="shared" si="306"/>
        <v>2.6002026726998144</v>
      </c>
      <c r="AD2166" s="3">
        <f>AC2166*Ferez!$D$19</f>
        <v>1.3001013363499072</v>
      </c>
      <c r="AE2166" s="3">
        <f>(AD2166/1000)*(10000/Ferez!$D$21)</f>
        <v>3.2502533408747682E-2</v>
      </c>
      <c r="AF2166" s="3">
        <f t="shared" si="307"/>
        <v>1.7140869466640276</v>
      </c>
      <c r="AG2166" s="3">
        <f>AF2166*Ferez!$D$19</f>
        <v>0.85704347333201381</v>
      </c>
      <c r="AH2166" s="3">
        <f>(AG2166/1000)*(10000/Ferez!$D$21)</f>
        <v>2.1426086833300346E-2</v>
      </c>
      <c r="AI2166" s="3">
        <f>AE2166*Ferez!$D$20</f>
        <v>0.11917595583207483</v>
      </c>
    </row>
    <row r="2167" spans="1:35" x14ac:dyDescent="0.25">
      <c r="A2167" s="4">
        <v>592</v>
      </c>
      <c r="B2167" s="19" t="s">
        <v>3521</v>
      </c>
      <c r="C2167" s="104">
        <v>7</v>
      </c>
      <c r="D2167" s="20" t="s">
        <v>915</v>
      </c>
      <c r="E2167" s="100">
        <v>42719</v>
      </c>
      <c r="F2167" s="100">
        <v>44127</v>
      </c>
      <c r="G2167" s="105">
        <v>3.9</v>
      </c>
      <c r="H2167" s="20" t="s">
        <v>1010</v>
      </c>
      <c r="I2167" s="20" t="s">
        <v>1012</v>
      </c>
      <c r="J2167" s="13">
        <v>3041</v>
      </c>
      <c r="K2167" t="s">
        <v>8</v>
      </c>
      <c r="L2167" t="s">
        <v>120</v>
      </c>
      <c r="M2167" s="20" t="str">
        <f t="shared" si="301"/>
        <v>S</v>
      </c>
      <c r="N2167" s="3">
        <v>2.7</v>
      </c>
      <c r="O2167" s="23">
        <f t="shared" si="302"/>
        <v>2.19</v>
      </c>
      <c r="P2167" s="3">
        <v>6.7</v>
      </c>
      <c r="Q2167" s="3">
        <f>VLOOKUP(J2167,Aux_H_adj!$X$2:$Y$922,2,FALSE)</f>
        <v>6.4</v>
      </c>
      <c r="R2167" s="3">
        <f>VLOOKUP(J2167,Aux_H_adj!$X$2:$Z$922,3,FALSE)</f>
        <v>10.4</v>
      </c>
      <c r="S2167" s="3">
        <f t="shared" si="299"/>
        <v>2.1326762374313977</v>
      </c>
      <c r="T2167" s="3">
        <v>4</v>
      </c>
      <c r="U2167" s="23">
        <f t="shared" si="303"/>
        <v>8.17</v>
      </c>
      <c r="V2167" s="3">
        <f t="shared" si="300"/>
        <v>2.6005917701215697</v>
      </c>
      <c r="W2167" s="27">
        <f t="shared" si="304"/>
        <v>4.0000000000000002E-4</v>
      </c>
      <c r="X2167" s="27">
        <f t="shared" si="305"/>
        <v>5.0000000000000001E-4</v>
      </c>
      <c r="Y2167" s="3">
        <f>VLOOKUP(K2167,SSP!$B$2:$D$113,3,FALSE)</f>
        <v>0.62000000000000022</v>
      </c>
      <c r="Z2167" s="3">
        <f>EXP(Ferez!$B$8+Ferez!$B$9*LN(X2167)+Ferez!$B$10*LN(O2167)+Ferez!$B$11*LN(Y2167))</f>
        <v>0.41528845460805519</v>
      </c>
      <c r="AA2167" s="3">
        <f>EXP(Ferez!$C$8+Ferez!$C$9*LN(Z2167))</f>
        <v>0.39055759594793271</v>
      </c>
      <c r="AB2167" s="3">
        <f>Ferez!$D$8+Ferez!$D$9*Z2167+Ferez!$D$10*AA2167</f>
        <v>0.40096075687870608</v>
      </c>
      <c r="AC2167" s="3">
        <f t="shared" si="306"/>
        <v>1.206806807434694</v>
      </c>
      <c r="AD2167" s="3">
        <f>AC2167*Ferez!$D$19</f>
        <v>0.60340340371734702</v>
      </c>
      <c r="AE2167" s="3">
        <f>(AD2167/1000)*(10000/Ferez!$D$21)</f>
        <v>1.5085085092933676E-2</v>
      </c>
      <c r="AF2167" s="3">
        <f t="shared" si="307"/>
        <v>0.81624921148676122</v>
      </c>
      <c r="AG2167" s="3">
        <f>AF2167*Ferez!$D$19</f>
        <v>0.40812460574338061</v>
      </c>
      <c r="AH2167" s="3">
        <f>(AG2167/1000)*(10000/Ferez!$D$21)</f>
        <v>1.0203115143584515E-2</v>
      </c>
      <c r="AI2167" s="3">
        <f>AE2167*Ferez!$D$20</f>
        <v>5.5311978674090143E-2</v>
      </c>
    </row>
    <row r="2168" spans="1:35" x14ac:dyDescent="0.25">
      <c r="A2168" s="4">
        <v>593</v>
      </c>
      <c r="B2168" s="19" t="s">
        <v>3521</v>
      </c>
      <c r="C2168" s="104">
        <v>7</v>
      </c>
      <c r="D2168" s="20" t="s">
        <v>915</v>
      </c>
      <c r="E2168" s="100">
        <v>42719</v>
      </c>
      <c r="F2168" s="100">
        <v>44127</v>
      </c>
      <c r="G2168" s="105">
        <v>3.9</v>
      </c>
      <c r="H2168" s="20" t="s">
        <v>1010</v>
      </c>
      <c r="I2168" s="20" t="s">
        <v>1013</v>
      </c>
      <c r="J2168" s="13">
        <v>3041</v>
      </c>
      <c r="K2168" t="s">
        <v>8</v>
      </c>
      <c r="L2168" t="s">
        <v>120</v>
      </c>
      <c r="M2168" s="20" t="str">
        <f t="shared" si="301"/>
        <v>S</v>
      </c>
      <c r="N2168" s="3">
        <v>2.7</v>
      </c>
      <c r="O2168" s="23">
        <f t="shared" si="302"/>
        <v>2.0499999999999998</v>
      </c>
      <c r="P2168" s="3">
        <v>6.4</v>
      </c>
      <c r="Q2168" s="3">
        <f>VLOOKUP(J2168,Aux_H_adj!$X$2:$Y$922,2,FALSE)</f>
        <v>6.4</v>
      </c>
      <c r="R2168" s="3">
        <f>VLOOKUP(J2168,Aux_H_adj!$X$2:$Z$922,3,FALSE)</f>
        <v>10.4</v>
      </c>
      <c r="S2168" s="3">
        <f t="shared" si="299"/>
        <v>2.0371832715762603</v>
      </c>
      <c r="T2168" s="3">
        <v>4</v>
      </c>
      <c r="U2168" s="23">
        <f t="shared" si="303"/>
        <v>7.8</v>
      </c>
      <c r="V2168" s="3">
        <f t="shared" si="300"/>
        <v>2.4828171122335672</v>
      </c>
      <c r="W2168" s="27">
        <f t="shared" si="304"/>
        <v>2.9999999999999997E-4</v>
      </c>
      <c r="X2168" s="27">
        <f t="shared" si="305"/>
        <v>5.0000000000000001E-4</v>
      </c>
      <c r="Y2168" s="3">
        <f>VLOOKUP(K2168,SSP!$B$2:$D$113,3,FALSE)</f>
        <v>0.62000000000000022</v>
      </c>
      <c r="Z2168" s="3">
        <f>EXP(Ferez!$B$8+Ferez!$B$9*LN(X2168)+Ferez!$B$10*LN(O2168)+Ferez!$B$11*LN(Y2168))</f>
        <v>0.38973107839413845</v>
      </c>
      <c r="AA2168" s="3">
        <f>EXP(Ferez!$C$8+Ferez!$C$9*LN(Z2168))</f>
        <v>0.37257866408751339</v>
      </c>
      <c r="AB2168" s="3">
        <f>Ferez!$D$8+Ferez!$D$9*Z2168+Ferez!$D$10*AA2168</f>
        <v>0.3993670875356376</v>
      </c>
      <c r="AC2168" s="3">
        <f t="shared" si="306"/>
        <v>1.1616768300172895</v>
      </c>
      <c r="AD2168" s="3">
        <f>AC2168*Ferez!$D$19</f>
        <v>0.58083841500864475</v>
      </c>
      <c r="AE2168" s="3">
        <f>(AD2168/1000)*(10000/Ferez!$D$21)</f>
        <v>1.4520960375216118E-2</v>
      </c>
      <c r="AF2168" s="3">
        <f t="shared" si="307"/>
        <v>0.789098165929776</v>
      </c>
      <c r="AG2168" s="3">
        <f>AF2168*Ferez!$D$19</f>
        <v>0.394549082964888</v>
      </c>
      <c r="AH2168" s="3">
        <f>(AG2168/1000)*(10000/Ferez!$D$21)</f>
        <v>9.8637270741222006E-3</v>
      </c>
      <c r="AI2168" s="3">
        <f>AE2168*Ferez!$D$20</f>
        <v>5.3243521375792434E-2</v>
      </c>
    </row>
    <row r="2169" spans="1:35" x14ac:dyDescent="0.25">
      <c r="A2169" s="4">
        <v>594</v>
      </c>
      <c r="B2169" s="19" t="s">
        <v>3521</v>
      </c>
      <c r="C2169" s="104">
        <v>7</v>
      </c>
      <c r="D2169" s="20" t="s">
        <v>915</v>
      </c>
      <c r="E2169" s="100">
        <v>42719</v>
      </c>
      <c r="F2169" s="100">
        <v>44127</v>
      </c>
      <c r="G2169" s="105">
        <v>3.9</v>
      </c>
      <c r="H2169" s="20" t="s">
        <v>1014</v>
      </c>
      <c r="I2169" s="20" t="s">
        <v>1015</v>
      </c>
      <c r="J2169" s="13">
        <v>3043</v>
      </c>
      <c r="K2169" t="s">
        <v>9</v>
      </c>
      <c r="L2169" t="s">
        <v>232</v>
      </c>
      <c r="M2169" s="20" t="str">
        <f t="shared" si="301"/>
        <v>S</v>
      </c>
      <c r="N2169" s="3">
        <v>6.5</v>
      </c>
      <c r="O2169" s="23">
        <f t="shared" si="302"/>
        <v>6.5</v>
      </c>
      <c r="P2169" s="3">
        <v>34.6</v>
      </c>
      <c r="Q2169" s="3">
        <f>VLOOKUP(J2169,Aux_H_adj!$X$2:$Y$922,2,FALSE)</f>
        <v>11</v>
      </c>
      <c r="R2169" s="3">
        <f>VLOOKUP(J2169,Aux_H_adj!$X$2:$Z$922,3,FALSE)</f>
        <v>34.6</v>
      </c>
      <c r="S2169" s="3">
        <f t="shared" si="299"/>
        <v>11.013522061959158</v>
      </c>
      <c r="T2169" s="3">
        <v>54.7</v>
      </c>
      <c r="U2169" s="23">
        <f t="shared" si="303"/>
        <v>42.18</v>
      </c>
      <c r="V2169" s="3">
        <f t="shared" si="300"/>
        <v>13.426310999232291</v>
      </c>
      <c r="W2169" s="27">
        <f t="shared" si="304"/>
        <v>9.4999999999999998E-3</v>
      </c>
      <c r="X2169" s="27">
        <f t="shared" si="305"/>
        <v>1.4200000000000001E-2</v>
      </c>
      <c r="Y2169" s="3">
        <f>VLOOKUP(K2169,SSP!$B$2:$D$113,3,FALSE)</f>
        <v>0.76000000000000079</v>
      </c>
      <c r="Z2169" s="3">
        <f>EXP(Ferez!$B$8+Ferez!$B$9*LN(X2169)+Ferez!$B$10*LN(O2169)+Ferez!$B$11*LN(Y2169))</f>
        <v>34.379475356286164</v>
      </c>
      <c r="AA2169" s="3">
        <f>EXP(Ferez!$C$8+Ferez!$C$9*LN(Z2169))</f>
        <v>10.345369238924979</v>
      </c>
      <c r="AB2169" s="3">
        <f>Ferez!$D$8+Ferez!$D$9*Z2169+Ferez!$D$10*AA2169</f>
        <v>3.7205915277966484</v>
      </c>
      <c r="AC2169" s="3">
        <f t="shared" si="306"/>
        <v>48.445436123007795</v>
      </c>
      <c r="AD2169" s="3">
        <f>AC2169*Ferez!$D$19</f>
        <v>24.222718061503898</v>
      </c>
      <c r="AE2169" s="3">
        <f>(AD2169/1000)*(10000/Ferez!$D$21)</f>
        <v>0.60556795153759746</v>
      </c>
      <c r="AF2169" s="3">
        <f t="shared" si="307"/>
        <v>38.100066884082814</v>
      </c>
      <c r="AG2169" s="3">
        <f>AF2169*Ferez!$D$19</f>
        <v>19.050033442041407</v>
      </c>
      <c r="AH2169" s="3">
        <f>(AG2169/1000)*(10000/Ferez!$D$21)</f>
        <v>0.47625083605103519</v>
      </c>
      <c r="AI2169" s="3">
        <f>AE2169*Ferez!$D$20</f>
        <v>2.2204158223045241</v>
      </c>
    </row>
    <row r="2170" spans="1:35" x14ac:dyDescent="0.25">
      <c r="A2170" s="4">
        <v>595</v>
      </c>
      <c r="B2170" s="19" t="s">
        <v>3521</v>
      </c>
      <c r="C2170" s="104">
        <v>7</v>
      </c>
      <c r="D2170" s="20" t="s">
        <v>915</v>
      </c>
      <c r="E2170" s="100">
        <v>42719</v>
      </c>
      <c r="F2170" s="100">
        <v>44127</v>
      </c>
      <c r="G2170" s="105">
        <v>3.9</v>
      </c>
      <c r="H2170" s="20" t="s">
        <v>1014</v>
      </c>
      <c r="I2170" s="20" t="s">
        <v>1016</v>
      </c>
      <c r="J2170" s="13">
        <v>3043</v>
      </c>
      <c r="K2170" t="s">
        <v>9</v>
      </c>
      <c r="L2170" t="s">
        <v>232</v>
      </c>
      <c r="M2170" s="20" t="str">
        <f t="shared" si="301"/>
        <v>S</v>
      </c>
      <c r="N2170" s="3">
        <v>6.5</v>
      </c>
      <c r="O2170" s="23">
        <f t="shared" si="302"/>
        <v>3.74</v>
      </c>
      <c r="P2170" s="3">
        <v>11</v>
      </c>
      <c r="Q2170" s="3">
        <f>VLOOKUP(J2170,Aux_H_adj!$X$2:$Y$922,2,FALSE)</f>
        <v>11</v>
      </c>
      <c r="R2170" s="3">
        <f>VLOOKUP(J2170,Aux_H_adj!$X$2:$Z$922,3,FALSE)</f>
        <v>34.6</v>
      </c>
      <c r="S2170" s="3">
        <f t="shared" si="299"/>
        <v>3.5014087480216975</v>
      </c>
      <c r="T2170" s="3">
        <v>54.7</v>
      </c>
      <c r="U2170" s="23">
        <f t="shared" si="303"/>
        <v>13.41</v>
      </c>
      <c r="V2170" s="3">
        <f t="shared" si="300"/>
        <v>4.2685355737246331</v>
      </c>
      <c r="W2170" s="27">
        <f t="shared" si="304"/>
        <v>1E-3</v>
      </c>
      <c r="X2170" s="27">
        <f t="shared" si="305"/>
        <v>1.4E-3</v>
      </c>
      <c r="Y2170" s="3">
        <f>VLOOKUP(K2170,SSP!$B$2:$D$113,3,FALSE)</f>
        <v>0.76000000000000079</v>
      </c>
      <c r="Z2170" s="3">
        <f>EXP(Ferez!$B$8+Ferez!$B$9*LN(X2170)+Ferez!$B$10*LN(O2170)+Ferez!$B$11*LN(Y2170))</f>
        <v>2.2633159143849664</v>
      </c>
      <c r="AA2170" s="3">
        <f>EXP(Ferez!$C$8+Ferez!$C$9*LN(Z2170))</f>
        <v>1.374258159224766</v>
      </c>
      <c r="AB2170" s="3">
        <f>Ferez!$D$8+Ferez!$D$9*Z2170+Ferez!$D$10*AA2170</f>
        <v>0.54347195214013544</v>
      </c>
      <c r="AC2170" s="3">
        <f t="shared" si="306"/>
        <v>4.1810460257498683</v>
      </c>
      <c r="AD2170" s="3">
        <f>AC2170*Ferez!$D$19</f>
        <v>2.0905230128749341</v>
      </c>
      <c r="AE2170" s="3">
        <f>(AD2170/1000)*(10000/Ferez!$D$21)</f>
        <v>5.2263075321873353E-2</v>
      </c>
      <c r="AF2170" s="3">
        <f t="shared" si="307"/>
        <v>2.8067878665251018</v>
      </c>
      <c r="AG2170" s="3">
        <f>AF2170*Ferez!$D$19</f>
        <v>1.4033939332625509</v>
      </c>
      <c r="AH2170" s="3">
        <f>(AG2170/1000)*(10000/Ferez!$D$21)</f>
        <v>3.5084848331563771E-2</v>
      </c>
      <c r="AI2170" s="3">
        <f>AE2170*Ferez!$D$20</f>
        <v>0.19163127618020229</v>
      </c>
    </row>
    <row r="2171" spans="1:35" x14ac:dyDescent="0.25">
      <c r="A2171" s="4">
        <v>596</v>
      </c>
      <c r="B2171" s="19" t="s">
        <v>3521</v>
      </c>
      <c r="C2171" s="104">
        <v>7</v>
      </c>
      <c r="D2171" s="20" t="s">
        <v>915</v>
      </c>
      <c r="E2171" s="100">
        <v>42719</v>
      </c>
      <c r="F2171" s="100">
        <v>44127</v>
      </c>
      <c r="G2171" s="105">
        <v>3.9</v>
      </c>
      <c r="H2171" s="20" t="s">
        <v>1014</v>
      </c>
      <c r="I2171" s="20" t="s">
        <v>1017</v>
      </c>
      <c r="J2171" s="13">
        <v>3043</v>
      </c>
      <c r="K2171" t="s">
        <v>9</v>
      </c>
      <c r="L2171" t="s">
        <v>232</v>
      </c>
      <c r="M2171" s="20" t="str">
        <f t="shared" si="301"/>
        <v>S</v>
      </c>
      <c r="N2171" s="3">
        <v>6.5</v>
      </c>
      <c r="O2171" s="23">
        <f t="shared" si="302"/>
        <v>5.13</v>
      </c>
      <c r="P2171" s="3">
        <v>17.2</v>
      </c>
      <c r="Q2171" s="3">
        <f>VLOOKUP(J2171,Aux_H_adj!$X$2:$Y$922,2,FALSE)</f>
        <v>11</v>
      </c>
      <c r="R2171" s="3">
        <f>VLOOKUP(J2171,Aux_H_adj!$X$2:$Z$922,3,FALSE)</f>
        <v>34.6</v>
      </c>
      <c r="S2171" s="3">
        <f t="shared" si="299"/>
        <v>5.4749300423611995</v>
      </c>
      <c r="T2171" s="3">
        <v>54.7</v>
      </c>
      <c r="U2171" s="23">
        <f t="shared" si="303"/>
        <v>20.97</v>
      </c>
      <c r="V2171" s="3">
        <f t="shared" si="300"/>
        <v>6.6749583132740904</v>
      </c>
      <c r="W2171" s="27">
        <f t="shared" si="304"/>
        <v>2.3999999999999998E-3</v>
      </c>
      <c r="X2171" s="27">
        <f t="shared" si="305"/>
        <v>3.5000000000000001E-3</v>
      </c>
      <c r="Y2171" s="3">
        <f>VLOOKUP(K2171,SSP!$B$2:$D$113,3,FALSE)</f>
        <v>0.76000000000000079</v>
      </c>
      <c r="Z2171" s="3">
        <f>EXP(Ferez!$B$8+Ferez!$B$9*LN(X2171)+Ferez!$B$10*LN(O2171)+Ferez!$B$11*LN(Y2171))</f>
        <v>7.2900799731794601</v>
      </c>
      <c r="AA2171" s="3">
        <f>EXP(Ferez!$C$8+Ferez!$C$9*LN(Z2171))</f>
        <v>3.2732526201483063</v>
      </c>
      <c r="AB2171" s="3">
        <f>Ferez!$D$8+Ferez!$D$9*Z2171+Ferez!$D$10*AA2171</f>
        <v>0.99808289659161842</v>
      </c>
      <c r="AC2171" s="3">
        <f t="shared" si="306"/>
        <v>11.561415489919385</v>
      </c>
      <c r="AD2171" s="3">
        <f>AC2171*Ferez!$D$19</f>
        <v>5.7807077449596926</v>
      </c>
      <c r="AE2171" s="3">
        <f>(AD2171/1000)*(10000/Ferez!$D$21)</f>
        <v>0.1445176936239923</v>
      </c>
      <c r="AF2171" s="3">
        <f t="shared" si="307"/>
        <v>8.2881628697710781</v>
      </c>
      <c r="AG2171" s="3">
        <f>AF2171*Ferez!$D$19</f>
        <v>4.144081434885539</v>
      </c>
      <c r="AH2171" s="3">
        <f>(AG2171/1000)*(10000/Ferez!$D$21)</f>
        <v>0.10360203587213848</v>
      </c>
      <c r="AI2171" s="3">
        <f>AE2171*Ferez!$D$20</f>
        <v>0.52989820995463843</v>
      </c>
    </row>
    <row r="2172" spans="1:35" x14ac:dyDescent="0.25">
      <c r="A2172" s="4">
        <v>597</v>
      </c>
      <c r="B2172" s="19" t="s">
        <v>3521</v>
      </c>
      <c r="C2172" s="104">
        <v>7</v>
      </c>
      <c r="D2172" s="20" t="s">
        <v>915</v>
      </c>
      <c r="E2172" s="100">
        <v>42719</v>
      </c>
      <c r="F2172" s="100">
        <v>44127</v>
      </c>
      <c r="G2172" s="105">
        <v>3.9</v>
      </c>
      <c r="H2172" s="20" t="s">
        <v>1014</v>
      </c>
      <c r="I2172" s="20" t="s">
        <v>1018</v>
      </c>
      <c r="J2172" s="13">
        <v>3043</v>
      </c>
      <c r="K2172" t="s">
        <v>9</v>
      </c>
      <c r="L2172" t="s">
        <v>232</v>
      </c>
      <c r="M2172" s="20" t="str">
        <f t="shared" si="301"/>
        <v>S</v>
      </c>
      <c r="N2172" s="3">
        <v>6.5</v>
      </c>
      <c r="O2172" s="23">
        <f t="shared" si="302"/>
        <v>4.49</v>
      </c>
      <c r="P2172" s="3">
        <v>14</v>
      </c>
      <c r="Q2172" s="3">
        <f>VLOOKUP(J2172,Aux_H_adj!$X$2:$Y$922,2,FALSE)</f>
        <v>11</v>
      </c>
      <c r="R2172" s="3">
        <f>VLOOKUP(J2172,Aux_H_adj!$X$2:$Z$922,3,FALSE)</f>
        <v>34.6</v>
      </c>
      <c r="S2172" s="3">
        <f t="shared" si="299"/>
        <v>4.45633840657307</v>
      </c>
      <c r="T2172" s="3">
        <v>54.7</v>
      </c>
      <c r="U2172" s="23">
        <f t="shared" si="303"/>
        <v>17.07</v>
      </c>
      <c r="V2172" s="3">
        <f t="shared" si="300"/>
        <v>5.4335497571573068</v>
      </c>
      <c r="W2172" s="27">
        <f t="shared" si="304"/>
        <v>1.6000000000000001E-3</v>
      </c>
      <c r="X2172" s="27">
        <f t="shared" si="305"/>
        <v>2.3E-3</v>
      </c>
      <c r="Y2172" s="3">
        <f>VLOOKUP(K2172,SSP!$B$2:$D$113,3,FALSE)</f>
        <v>0.76000000000000079</v>
      </c>
      <c r="Z2172" s="3">
        <f>EXP(Ferez!$B$8+Ferez!$B$9*LN(X2172)+Ferez!$B$10*LN(O2172)+Ferez!$B$11*LN(Y2172))</f>
        <v>4.3131094858163372</v>
      </c>
      <c r="AA2172" s="3">
        <f>EXP(Ferez!$C$8+Ferez!$C$9*LN(Z2172))</f>
        <v>2.2174484858952836</v>
      </c>
      <c r="AB2172" s="3">
        <f>Ferez!$D$8+Ferez!$D$9*Z2172+Ferez!$D$10*AA2172</f>
        <v>0.72291718939637628</v>
      </c>
      <c r="AC2172" s="3">
        <f t="shared" si="306"/>
        <v>7.2534751611079979</v>
      </c>
      <c r="AD2172" s="3">
        <f>AC2172*Ferez!$D$19</f>
        <v>3.626737580553999</v>
      </c>
      <c r="AE2172" s="3">
        <f>(AD2172/1000)*(10000/Ferez!$D$21)</f>
        <v>9.066843951384998E-2</v>
      </c>
      <c r="AF2172" s="3">
        <f t="shared" si="307"/>
        <v>5.0360266752127139</v>
      </c>
      <c r="AG2172" s="3">
        <f>AF2172*Ferez!$D$19</f>
        <v>2.5180133376063569</v>
      </c>
      <c r="AH2172" s="3">
        <f>(AG2172/1000)*(10000/Ferez!$D$21)</f>
        <v>6.295033344015892E-2</v>
      </c>
      <c r="AI2172" s="3">
        <f>AE2172*Ferez!$D$20</f>
        <v>0.33245094488411658</v>
      </c>
    </row>
    <row r="2173" spans="1:35" x14ac:dyDescent="0.25">
      <c r="A2173" s="4">
        <v>598</v>
      </c>
      <c r="B2173" s="19" t="s">
        <v>3521</v>
      </c>
      <c r="C2173" s="104">
        <v>7</v>
      </c>
      <c r="D2173" s="20" t="s">
        <v>915</v>
      </c>
      <c r="E2173" s="100">
        <v>42719</v>
      </c>
      <c r="F2173" s="100">
        <v>44127</v>
      </c>
      <c r="G2173" s="105">
        <v>3.9</v>
      </c>
      <c r="H2173" s="20" t="s">
        <v>1019</v>
      </c>
      <c r="I2173" s="20" t="s">
        <v>1020</v>
      </c>
      <c r="J2173" s="13">
        <v>3044</v>
      </c>
      <c r="K2173" t="s">
        <v>173</v>
      </c>
      <c r="L2173" t="s">
        <v>172</v>
      </c>
      <c r="M2173" s="20" t="str">
        <f t="shared" si="301"/>
        <v>S</v>
      </c>
      <c r="N2173" s="3">
        <v>3.9</v>
      </c>
      <c r="O2173" s="23">
        <f t="shared" si="302"/>
        <v>3.68</v>
      </c>
      <c r="P2173" s="3">
        <v>10.8</v>
      </c>
      <c r="Q2173" s="3">
        <f>VLOOKUP(J2173,Aux_H_adj!$X$2:$Y$922,2,FALSE)</f>
        <v>7.5</v>
      </c>
      <c r="R2173" s="3">
        <f>VLOOKUP(J2173,Aux_H_adj!$X$2:$Z$922,3,FALSE)</f>
        <v>15.2</v>
      </c>
      <c r="S2173" s="3">
        <f t="shared" si="299"/>
        <v>3.4377467707849396</v>
      </c>
      <c r="T2173" s="3">
        <v>91.7</v>
      </c>
      <c r="U2173" s="23">
        <f t="shared" si="303"/>
        <v>13.17</v>
      </c>
      <c r="V2173" s="3">
        <f t="shared" si="300"/>
        <v>4.1921412010405232</v>
      </c>
      <c r="W2173" s="27">
        <f t="shared" si="304"/>
        <v>8.9999999999999998E-4</v>
      </c>
      <c r="X2173" s="27">
        <f t="shared" si="305"/>
        <v>1.4E-3</v>
      </c>
      <c r="Y2173" s="3">
        <f>VLOOKUP(K2173,SSP!$B$2:$D$113,3,FALSE)</f>
        <v>0.47999999999999932</v>
      </c>
      <c r="Z2173" s="3">
        <f>EXP(Ferez!$B$8+Ferez!$B$9*LN(X2173)+Ferez!$B$10*LN(O2173)+Ferez!$B$11*LN(Y2173))</f>
        <v>1.3931156245427725</v>
      </c>
      <c r="AA2173" s="3">
        <f>EXP(Ferez!$C$8+Ferez!$C$9*LN(Z2173))</f>
        <v>0.95872091192426634</v>
      </c>
      <c r="AB2173" s="3">
        <f>Ferez!$D$8+Ferez!$D$9*Z2173+Ferez!$D$10*AA2173</f>
        <v>0.47225623594889621</v>
      </c>
      <c r="AC2173" s="3">
        <f t="shared" si="306"/>
        <v>2.824092772415935</v>
      </c>
      <c r="AD2173" s="3">
        <f>AC2173*Ferez!$D$19</f>
        <v>1.4120463862079675</v>
      </c>
      <c r="AE2173" s="3">
        <f>(AD2173/1000)*(10000/Ferez!$D$21)</f>
        <v>3.5301159655199185E-2</v>
      </c>
      <c r="AF2173" s="3">
        <f t="shared" si="307"/>
        <v>1.8653718604916687</v>
      </c>
      <c r="AG2173" s="3">
        <f>AF2173*Ferez!$D$19</f>
        <v>0.93268593024583435</v>
      </c>
      <c r="AH2173" s="3">
        <f>(AG2173/1000)*(10000/Ferez!$D$21)</f>
        <v>2.3317148256145861E-2</v>
      </c>
      <c r="AI2173" s="3">
        <f>AE2173*Ferez!$D$20</f>
        <v>0.129437585402397</v>
      </c>
    </row>
    <row r="2174" spans="1:35" x14ac:dyDescent="0.25">
      <c r="A2174" s="4">
        <v>599</v>
      </c>
      <c r="B2174" s="19" t="s">
        <v>3521</v>
      </c>
      <c r="C2174" s="104">
        <v>7</v>
      </c>
      <c r="D2174" s="20" t="s">
        <v>915</v>
      </c>
      <c r="E2174" s="100">
        <v>42719</v>
      </c>
      <c r="F2174" s="100">
        <v>44127</v>
      </c>
      <c r="G2174" s="105">
        <v>3.9</v>
      </c>
      <c r="H2174" s="20" t="s">
        <v>1019</v>
      </c>
      <c r="I2174" s="20" t="s">
        <v>1021</v>
      </c>
      <c r="J2174" s="13">
        <v>3044</v>
      </c>
      <c r="K2174" t="s">
        <v>173</v>
      </c>
      <c r="L2174" t="s">
        <v>172</v>
      </c>
      <c r="M2174" s="20" t="str">
        <f t="shared" si="301"/>
        <v>S</v>
      </c>
      <c r="N2174" s="3">
        <v>3.9</v>
      </c>
      <c r="O2174" s="23">
        <f t="shared" si="302"/>
        <v>2.97</v>
      </c>
      <c r="P2174" s="3">
        <v>8.6</v>
      </c>
      <c r="Q2174" s="3">
        <f>VLOOKUP(J2174,Aux_H_adj!$X$2:$Y$922,2,FALSE)</f>
        <v>7.5</v>
      </c>
      <c r="R2174" s="3">
        <f>VLOOKUP(J2174,Aux_H_adj!$X$2:$Z$922,3,FALSE)</f>
        <v>15.2</v>
      </c>
      <c r="S2174" s="3">
        <f t="shared" si="299"/>
        <v>2.7374650211805998</v>
      </c>
      <c r="T2174" s="3">
        <v>91.7</v>
      </c>
      <c r="U2174" s="23">
        <f t="shared" si="303"/>
        <v>10.48</v>
      </c>
      <c r="V2174" s="3">
        <f t="shared" si="300"/>
        <v>3.3358876072061263</v>
      </c>
      <c r="W2174" s="27">
        <f t="shared" si="304"/>
        <v>5.9999999999999995E-4</v>
      </c>
      <c r="X2174" s="27">
        <f t="shared" si="305"/>
        <v>8.9999999999999998E-4</v>
      </c>
      <c r="Y2174" s="3">
        <f>VLOOKUP(K2174,SSP!$B$2:$D$113,3,FALSE)</f>
        <v>0.47999999999999932</v>
      </c>
      <c r="Z2174" s="3">
        <f>EXP(Ferez!$B$8+Ferez!$B$9*LN(X2174)+Ferez!$B$10*LN(O2174)+Ferez!$B$11*LN(Y2174))</f>
        <v>0.74672775704790273</v>
      </c>
      <c r="AA2174" s="3">
        <f>EXP(Ferez!$C$8+Ferez!$C$9*LN(Z2174))</f>
        <v>0.60359866851492883</v>
      </c>
      <c r="AB2174" s="3">
        <f>Ferez!$D$8+Ferez!$D$9*Z2174+Ferez!$D$10*AA2174</f>
        <v>0.42336270419510535</v>
      </c>
      <c r="AC2174" s="3">
        <f t="shared" si="306"/>
        <v>1.7736891297579369</v>
      </c>
      <c r="AD2174" s="3">
        <f>AC2174*Ferez!$D$19</f>
        <v>0.88684456487896846</v>
      </c>
      <c r="AE2174" s="3">
        <f>(AD2174/1000)*(10000/Ferez!$D$21)</f>
        <v>2.2171114121974211E-2</v>
      </c>
      <c r="AF2174" s="3">
        <f t="shared" si="307"/>
        <v>1.1700904612430081</v>
      </c>
      <c r="AG2174" s="3">
        <f>AF2174*Ferez!$D$19</f>
        <v>0.58504523062150404</v>
      </c>
      <c r="AH2174" s="3">
        <f>(AG2174/1000)*(10000/Ferez!$D$21)</f>
        <v>1.4626130765537601E-2</v>
      </c>
      <c r="AI2174" s="3">
        <f>AE2174*Ferez!$D$20</f>
        <v>8.1294085113905443E-2</v>
      </c>
    </row>
    <row r="2175" spans="1:35" x14ac:dyDescent="0.25">
      <c r="A2175" s="4">
        <v>600</v>
      </c>
      <c r="B2175" s="19" t="s">
        <v>3521</v>
      </c>
      <c r="C2175" s="104">
        <v>7</v>
      </c>
      <c r="D2175" s="20" t="s">
        <v>915</v>
      </c>
      <c r="E2175" s="100">
        <v>42719</v>
      </c>
      <c r="F2175" s="100">
        <v>44127</v>
      </c>
      <c r="G2175" s="105">
        <v>3.9</v>
      </c>
      <c r="H2175" s="20" t="s">
        <v>1019</v>
      </c>
      <c r="I2175" s="20" t="s">
        <v>1022</v>
      </c>
      <c r="J2175" s="13">
        <v>3044</v>
      </c>
      <c r="K2175" t="s">
        <v>173</v>
      </c>
      <c r="L2175" t="s">
        <v>172</v>
      </c>
      <c r="M2175" s="20" t="str">
        <f t="shared" si="301"/>
        <v>S</v>
      </c>
      <c r="N2175" s="3">
        <v>3.9</v>
      </c>
      <c r="O2175" s="23">
        <f t="shared" si="302"/>
        <v>3.9</v>
      </c>
      <c r="P2175" s="3">
        <v>12.4</v>
      </c>
      <c r="Q2175" s="3">
        <f>VLOOKUP(J2175,Aux_H_adj!$X$2:$Y$922,2,FALSE)</f>
        <v>7.5</v>
      </c>
      <c r="R2175" s="3">
        <f>VLOOKUP(J2175,Aux_H_adj!$X$2:$Z$922,3,FALSE)</f>
        <v>15.2</v>
      </c>
      <c r="S2175" s="3">
        <f t="shared" si="299"/>
        <v>3.9470425886790048</v>
      </c>
      <c r="T2175" s="3">
        <v>91.7</v>
      </c>
      <c r="U2175" s="23">
        <f t="shared" si="303"/>
        <v>15.12</v>
      </c>
      <c r="V2175" s="3">
        <f t="shared" si="300"/>
        <v>4.8128454790989146</v>
      </c>
      <c r="W2175" s="27">
        <f t="shared" si="304"/>
        <v>1.1999999999999999E-3</v>
      </c>
      <c r="X2175" s="27">
        <f t="shared" si="305"/>
        <v>1.8E-3</v>
      </c>
      <c r="Y2175" s="3">
        <f>VLOOKUP(K2175,SSP!$B$2:$D$113,3,FALSE)</f>
        <v>0.47999999999999932</v>
      </c>
      <c r="Z2175" s="3">
        <f>EXP(Ferez!$B$8+Ferez!$B$9*LN(X2175)+Ferez!$B$10*LN(O2175)+Ferez!$B$11*LN(Y2175))</f>
        <v>1.8679589307699671</v>
      </c>
      <c r="AA2175" s="3">
        <f>EXP(Ferez!$C$8+Ferez!$C$9*LN(Z2175))</f>
        <v>1.1918029555119087</v>
      </c>
      <c r="AB2175" s="3">
        <f>Ferez!$D$8+Ferez!$D$9*Z2175+Ferez!$D$10*AA2175</f>
        <v>0.51057037724977683</v>
      </c>
      <c r="AC2175" s="3">
        <f t="shared" si="306"/>
        <v>3.5703322635316526</v>
      </c>
      <c r="AD2175" s="3">
        <f>AC2175*Ferez!$D$19</f>
        <v>1.7851661317658263</v>
      </c>
      <c r="AE2175" s="3">
        <f>(AD2175/1000)*(10000/Ferez!$D$21)</f>
        <v>4.4629153294145657E-2</v>
      </c>
      <c r="AF2175" s="3">
        <f t="shared" si="307"/>
        <v>2.3785293080197438</v>
      </c>
      <c r="AG2175" s="3">
        <f>AF2175*Ferez!$D$19</f>
        <v>1.1892646540098719</v>
      </c>
      <c r="AH2175" s="3">
        <f>(AG2175/1000)*(10000/Ferez!$D$21)</f>
        <v>2.9731616350246796E-2</v>
      </c>
      <c r="AI2175" s="3">
        <f>AE2175*Ferez!$D$20</f>
        <v>0.16364022874520073</v>
      </c>
    </row>
    <row r="2176" spans="1:35" x14ac:dyDescent="0.25">
      <c r="A2176" s="4">
        <v>601</v>
      </c>
      <c r="B2176" s="19" t="s">
        <v>3521</v>
      </c>
      <c r="C2176" s="104">
        <v>7</v>
      </c>
      <c r="D2176" s="20" t="s">
        <v>915</v>
      </c>
      <c r="E2176" s="100">
        <v>42719</v>
      </c>
      <c r="F2176" s="100">
        <v>44127</v>
      </c>
      <c r="G2176" s="105">
        <v>3.9</v>
      </c>
      <c r="H2176" s="20" t="s">
        <v>1019</v>
      </c>
      <c r="I2176" s="20" t="s">
        <v>1023</v>
      </c>
      <c r="J2176" s="13">
        <v>3044</v>
      </c>
      <c r="K2176" t="s">
        <v>173</v>
      </c>
      <c r="L2176" t="s">
        <v>172</v>
      </c>
      <c r="M2176" s="20" t="str">
        <f t="shared" si="301"/>
        <v>S</v>
      </c>
      <c r="N2176" s="3">
        <v>3.9</v>
      </c>
      <c r="O2176" s="23">
        <f t="shared" si="302"/>
        <v>3.9</v>
      </c>
      <c r="P2176" s="3">
        <v>14.3</v>
      </c>
      <c r="Q2176" s="3">
        <f>VLOOKUP(J2176,Aux_H_adj!$X$2:$Y$922,2,FALSE)</f>
        <v>7.5</v>
      </c>
      <c r="R2176" s="3">
        <f>VLOOKUP(J2176,Aux_H_adj!$X$2:$Z$922,3,FALSE)</f>
        <v>15.2</v>
      </c>
      <c r="S2176" s="3">
        <f t="shared" si="299"/>
        <v>4.5518313724282073</v>
      </c>
      <c r="T2176" s="3">
        <v>91.7</v>
      </c>
      <c r="U2176" s="23">
        <f t="shared" si="303"/>
        <v>17.43</v>
      </c>
      <c r="V2176" s="3">
        <f t="shared" si="300"/>
        <v>5.5481413161834716</v>
      </c>
      <c r="W2176" s="27">
        <f t="shared" si="304"/>
        <v>1.6000000000000001E-3</v>
      </c>
      <c r="X2176" s="27">
        <f t="shared" si="305"/>
        <v>2.3999999999999998E-3</v>
      </c>
      <c r="Y2176" s="3">
        <f>VLOOKUP(K2176,SSP!$B$2:$D$113,3,FALSE)</f>
        <v>0.47999999999999932</v>
      </c>
      <c r="Z2176" s="3">
        <f>EXP(Ferez!$B$8+Ferez!$B$9*LN(X2176)+Ferez!$B$10*LN(O2176)+Ferez!$B$11*LN(Y2176))</f>
        <v>2.4514719778707281</v>
      </c>
      <c r="AA2176" s="3">
        <f>EXP(Ferez!$C$8+Ferez!$C$9*LN(Z2176))</f>
        <v>1.4581464563420838</v>
      </c>
      <c r="AB2176" s="3">
        <f>Ferez!$D$8+Ferez!$D$9*Z2176+Ferez!$D$10*AA2176</f>
        <v>0.55938418053206374</v>
      </c>
      <c r="AC2176" s="3">
        <f t="shared" si="306"/>
        <v>4.469002614744876</v>
      </c>
      <c r="AD2176" s="3">
        <f>AC2176*Ferez!$D$19</f>
        <v>2.234501307372438</v>
      </c>
      <c r="AE2176" s="3">
        <f>(AD2176/1000)*(10000/Ferez!$D$21)</f>
        <v>5.5862532684310955E-2</v>
      </c>
      <c r="AF2176" s="3">
        <f t="shared" si="307"/>
        <v>3.0108561584027917</v>
      </c>
      <c r="AG2176" s="3">
        <f>AF2176*Ferez!$D$19</f>
        <v>1.5054280792013959</v>
      </c>
      <c r="AH2176" s="3">
        <f>(AG2176/1000)*(10000/Ferez!$D$21)</f>
        <v>3.7635701980034901E-2</v>
      </c>
      <c r="AI2176" s="3">
        <f>AE2176*Ferez!$D$20</f>
        <v>0.20482928650914015</v>
      </c>
    </row>
    <row r="2177" spans="1:35" x14ac:dyDescent="0.25">
      <c r="A2177" s="4">
        <v>602</v>
      </c>
      <c r="B2177" s="19" t="s">
        <v>3521</v>
      </c>
      <c r="C2177" s="104">
        <v>7</v>
      </c>
      <c r="D2177" s="20" t="s">
        <v>915</v>
      </c>
      <c r="E2177" s="100">
        <v>42719</v>
      </c>
      <c r="F2177" s="100">
        <v>44127</v>
      </c>
      <c r="G2177" s="105">
        <v>3.9</v>
      </c>
      <c r="H2177" s="20" t="s">
        <v>1019</v>
      </c>
      <c r="I2177" s="20" t="s">
        <v>1024</v>
      </c>
      <c r="J2177" s="13">
        <v>3044</v>
      </c>
      <c r="K2177" t="s">
        <v>173</v>
      </c>
      <c r="L2177" t="s">
        <v>172</v>
      </c>
      <c r="M2177" s="20" t="str">
        <f t="shared" si="301"/>
        <v>S</v>
      </c>
      <c r="N2177" s="3">
        <v>3.9</v>
      </c>
      <c r="O2177" s="23">
        <f t="shared" si="302"/>
        <v>3.9</v>
      </c>
      <c r="P2177" s="3">
        <v>15.2</v>
      </c>
      <c r="Q2177" s="3">
        <f>VLOOKUP(J2177,Aux_H_adj!$X$2:$Y$922,2,FALSE)</f>
        <v>7.5</v>
      </c>
      <c r="R2177" s="3">
        <f>VLOOKUP(J2177,Aux_H_adj!$X$2:$Z$922,3,FALSE)</f>
        <v>15.2</v>
      </c>
      <c r="S2177" s="3">
        <f t="shared" si="299"/>
        <v>4.8383102699936185</v>
      </c>
      <c r="T2177" s="3">
        <v>91.7</v>
      </c>
      <c r="U2177" s="23">
        <f t="shared" si="303"/>
        <v>18.53</v>
      </c>
      <c r="V2177" s="3">
        <f t="shared" si="300"/>
        <v>5.8982821909856415</v>
      </c>
      <c r="W2177" s="27">
        <f t="shared" si="304"/>
        <v>1.8E-3</v>
      </c>
      <c r="X2177" s="27">
        <f t="shared" si="305"/>
        <v>2.7000000000000001E-3</v>
      </c>
      <c r="Y2177" s="3">
        <f>VLOOKUP(K2177,SSP!$B$2:$D$113,3,FALSE)</f>
        <v>0.47999999999999932</v>
      </c>
      <c r="Z2177" s="3">
        <f>EXP(Ferez!$B$8+Ferez!$B$9*LN(X2177)+Ferez!$B$10*LN(O2177)+Ferez!$B$11*LN(Y2177))</f>
        <v>2.7400784548623776</v>
      </c>
      <c r="AA2177" s="3">
        <f>EXP(Ferez!$C$8+Ferez!$C$9*LN(Z2177))</f>
        <v>1.5836713373898115</v>
      </c>
      <c r="AB2177" s="3">
        <f>Ferez!$D$8+Ferez!$D$9*Z2177+Ferez!$D$10*AA2177</f>
        <v>0.58406290802287142</v>
      </c>
      <c r="AC2177" s="3">
        <f t="shared" si="306"/>
        <v>4.90781270027506</v>
      </c>
      <c r="AD2177" s="3">
        <f>AC2177*Ferez!$D$19</f>
        <v>2.45390635013753</v>
      </c>
      <c r="AE2177" s="3">
        <f>(AD2177/1000)*(10000/Ferez!$D$21)</f>
        <v>6.1347658753438256E-2</v>
      </c>
      <c r="AF2177" s="3">
        <f t="shared" si="307"/>
        <v>3.324141362885249</v>
      </c>
      <c r="AG2177" s="3">
        <f>AF2177*Ferez!$D$19</f>
        <v>1.6620706814426245</v>
      </c>
      <c r="AH2177" s="3">
        <f>(AG2177/1000)*(10000/Ferez!$D$21)</f>
        <v>4.1551767036065612E-2</v>
      </c>
      <c r="AI2177" s="3">
        <f>AE2177*Ferez!$D$20</f>
        <v>0.22494141542927359</v>
      </c>
    </row>
    <row r="2178" spans="1:35" x14ac:dyDescent="0.25">
      <c r="A2178" s="4">
        <v>603</v>
      </c>
      <c r="B2178" s="19" t="s">
        <v>3521</v>
      </c>
      <c r="C2178" s="104">
        <v>7</v>
      </c>
      <c r="D2178" s="20" t="s">
        <v>915</v>
      </c>
      <c r="E2178" s="100">
        <v>42719</v>
      </c>
      <c r="F2178" s="100">
        <v>44127</v>
      </c>
      <c r="G2178" s="105">
        <v>3.9</v>
      </c>
      <c r="H2178" s="20" t="s">
        <v>1019</v>
      </c>
      <c r="I2178" s="20" t="s">
        <v>1025</v>
      </c>
      <c r="J2178" s="13">
        <v>3044</v>
      </c>
      <c r="K2178" t="s">
        <v>173</v>
      </c>
      <c r="L2178" t="s">
        <v>172</v>
      </c>
      <c r="M2178" s="20" t="str">
        <f t="shared" si="301"/>
        <v>S</v>
      </c>
      <c r="N2178" s="3">
        <v>3.9</v>
      </c>
      <c r="O2178" s="23">
        <f t="shared" si="302"/>
        <v>3.9</v>
      </c>
      <c r="P2178" s="3">
        <v>14</v>
      </c>
      <c r="Q2178" s="3">
        <f>VLOOKUP(J2178,Aux_H_adj!$X$2:$Y$922,2,FALSE)</f>
        <v>7.5</v>
      </c>
      <c r="R2178" s="3">
        <f>VLOOKUP(J2178,Aux_H_adj!$X$2:$Z$922,3,FALSE)</f>
        <v>15.2</v>
      </c>
      <c r="S2178" s="3">
        <f t="shared" ref="S2178:S2241" si="308">P2178/PI()</f>
        <v>4.45633840657307</v>
      </c>
      <c r="T2178" s="3">
        <v>91.7</v>
      </c>
      <c r="U2178" s="23">
        <f t="shared" si="303"/>
        <v>17.07</v>
      </c>
      <c r="V2178" s="3">
        <f t="shared" ref="V2178:V2241" si="309">U2178/PI()</f>
        <v>5.4335497571573068</v>
      </c>
      <c r="W2178" s="27">
        <f t="shared" si="304"/>
        <v>1.6000000000000001E-3</v>
      </c>
      <c r="X2178" s="27">
        <f t="shared" si="305"/>
        <v>2.3E-3</v>
      </c>
      <c r="Y2178" s="3">
        <f>VLOOKUP(K2178,SSP!$B$2:$D$113,3,FALSE)</f>
        <v>0.47999999999999932</v>
      </c>
      <c r="Z2178" s="3">
        <f>EXP(Ferez!$B$8+Ferez!$B$9*LN(X2178)+Ferez!$B$10*LN(O2178)+Ferez!$B$11*LN(Y2178))</f>
        <v>2.3548390222262912</v>
      </c>
      <c r="AA2178" s="3">
        <f>EXP(Ferez!$C$8+Ferez!$C$9*LN(Z2178))</f>
        <v>1.4152791685765764</v>
      </c>
      <c r="AB2178" s="3">
        <f>Ferez!$D$8+Ferez!$D$9*Z2178+Ferez!$D$10*AA2178</f>
        <v>0.55119337820938374</v>
      </c>
      <c r="AC2178" s="3">
        <f t="shared" si="306"/>
        <v>4.3213115690122512</v>
      </c>
      <c r="AD2178" s="3">
        <f>AC2178*Ferez!$D$19</f>
        <v>2.1606557845061256</v>
      </c>
      <c r="AE2178" s="3">
        <f>(AD2178/1000)*(10000/Ferez!$D$21)</f>
        <v>5.4016394612653139E-2</v>
      </c>
      <c r="AF2178" s="3">
        <f t="shared" si="307"/>
        <v>2.906032400435675</v>
      </c>
      <c r="AG2178" s="3">
        <f>AF2178*Ferez!$D$19</f>
        <v>1.4530162002178375</v>
      </c>
      <c r="AH2178" s="3">
        <f>(AG2178/1000)*(10000/Ferez!$D$21)</f>
        <v>3.6325405005445933E-2</v>
      </c>
      <c r="AI2178" s="3">
        <f>AE2178*Ferez!$D$20</f>
        <v>0.19806011357972816</v>
      </c>
    </row>
    <row r="2179" spans="1:35" x14ac:dyDescent="0.25">
      <c r="A2179" s="4">
        <v>604</v>
      </c>
      <c r="B2179" s="19" t="s">
        <v>3521</v>
      </c>
      <c r="C2179" s="104">
        <v>7</v>
      </c>
      <c r="D2179" s="20" t="s">
        <v>915</v>
      </c>
      <c r="E2179" s="100">
        <v>42719</v>
      </c>
      <c r="F2179" s="100">
        <v>44127</v>
      </c>
      <c r="G2179" s="105">
        <v>3.9</v>
      </c>
      <c r="H2179" s="20" t="s">
        <v>1019</v>
      </c>
      <c r="I2179" s="20" t="s">
        <v>1026</v>
      </c>
      <c r="J2179" s="13">
        <v>3044</v>
      </c>
      <c r="K2179" t="s">
        <v>173</v>
      </c>
      <c r="L2179" t="s">
        <v>172</v>
      </c>
      <c r="M2179" s="20" t="str">
        <f t="shared" ref="M2179:M2242" si="310">IF(J2180=J2179,"S",IF(J2178=J2179,"S","N"))</f>
        <v>S</v>
      </c>
      <c r="N2179" s="3">
        <v>3.9</v>
      </c>
      <c r="O2179" s="23">
        <f t="shared" ref="O2179:O2242" si="311">IF(M2179="N",N2179,IF(P2179=R2179,N2179,IF(ROUND(3.1139*LN(P2179)-3.7295,2)&gt;=N2179,N2179,ROUND(3.1139*LN(P2179)-3.7295,2))))</f>
        <v>2.54</v>
      </c>
      <c r="P2179" s="3">
        <v>7.5</v>
      </c>
      <c r="Q2179" s="3">
        <f>VLOOKUP(J2179,Aux_H_adj!$X$2:$Y$922,2,FALSE)</f>
        <v>7.5</v>
      </c>
      <c r="R2179" s="3">
        <f>VLOOKUP(J2179,Aux_H_adj!$X$2:$Z$922,3,FALSE)</f>
        <v>15.2</v>
      </c>
      <c r="S2179" s="3">
        <f t="shared" si="308"/>
        <v>2.3873241463784303</v>
      </c>
      <c r="T2179" s="3">
        <v>91.7</v>
      </c>
      <c r="U2179" s="23">
        <f t="shared" ref="U2179:U2242" si="312">IF(M2179="N",T2179,ROUND(1.2191*P2179,2))</f>
        <v>9.14</v>
      </c>
      <c r="V2179" s="3">
        <f t="shared" si="309"/>
        <v>2.909352359719847</v>
      </c>
      <c r="W2179" s="27">
        <f t="shared" ref="W2179:W2242" si="313">ROUND(PI()*((S2179/100)/2)^2,4)</f>
        <v>4.0000000000000002E-4</v>
      </c>
      <c r="X2179" s="27">
        <f t="shared" ref="X2179:X2242" si="314">ROUND(PI()*((V2179/100)/2)^2,4)</f>
        <v>6.9999999999999999E-4</v>
      </c>
      <c r="Y2179" s="3">
        <f>VLOOKUP(K2179,SSP!$B$2:$D$113,3,FALSE)</f>
        <v>0.47999999999999932</v>
      </c>
      <c r="Z2179" s="3">
        <f>EXP(Ferez!$B$8+Ferez!$B$9*LN(X2179)+Ferez!$B$10*LN(O2179)+Ferez!$B$11*LN(Y2179))</f>
        <v>0.50666586993025464</v>
      </c>
      <c r="AA2179" s="3">
        <f>EXP(Ferez!$C$8+Ferez!$C$9*LN(Z2179))</f>
        <v>0.4526581747694492</v>
      </c>
      <c r="AB2179" s="3">
        <f>Ferez!$D$8+Ferez!$D$9*Z2179+Ferez!$D$10*AA2179</f>
        <v>0.40684678083149872</v>
      </c>
      <c r="AC2179" s="3">
        <f t="shared" ref="AC2179:AC2242" si="315">Z2179+AA2179+AB2179</f>
        <v>1.3661708255312024</v>
      </c>
      <c r="AD2179" s="3">
        <f>AC2179*Ferez!$D$19</f>
        <v>0.6830854127656012</v>
      </c>
      <c r="AE2179" s="3">
        <f>(AD2179/1000)*(10000/Ferez!$D$21)</f>
        <v>1.7077135319140027E-2</v>
      </c>
      <c r="AF2179" s="3">
        <f t="shared" ref="AF2179:AF2242" si="316">Z2179+AB2179</f>
        <v>0.91351265076175336</v>
      </c>
      <c r="AG2179" s="3">
        <f>AF2179*Ferez!$D$19</f>
        <v>0.45675632538087668</v>
      </c>
      <c r="AH2179" s="3">
        <f>(AG2179/1000)*(10000/Ferez!$D$21)</f>
        <v>1.1418908134521918E-2</v>
      </c>
      <c r="AI2179" s="3">
        <f>AE2179*Ferez!$D$20</f>
        <v>6.2616162836846762E-2</v>
      </c>
    </row>
    <row r="2180" spans="1:35" x14ac:dyDescent="0.25">
      <c r="A2180" s="4">
        <v>605</v>
      </c>
      <c r="B2180" s="19" t="s">
        <v>3521</v>
      </c>
      <c r="C2180" s="104">
        <v>7</v>
      </c>
      <c r="D2180" s="20" t="s">
        <v>915</v>
      </c>
      <c r="E2180" s="100">
        <v>42719</v>
      </c>
      <c r="F2180" s="100">
        <v>44127</v>
      </c>
      <c r="G2180" s="105">
        <v>3.9</v>
      </c>
      <c r="H2180" s="20" t="s">
        <v>1019</v>
      </c>
      <c r="I2180" s="20" t="s">
        <v>1027</v>
      </c>
      <c r="J2180" s="13">
        <v>3044</v>
      </c>
      <c r="K2180" t="s">
        <v>173</v>
      </c>
      <c r="L2180" t="s">
        <v>172</v>
      </c>
      <c r="M2180" s="20" t="str">
        <f t="shared" si="310"/>
        <v>S</v>
      </c>
      <c r="N2180" s="3">
        <v>3.9</v>
      </c>
      <c r="O2180" s="23">
        <f t="shared" si="311"/>
        <v>3.9</v>
      </c>
      <c r="P2180" s="3">
        <v>14.3</v>
      </c>
      <c r="Q2180" s="3">
        <f>VLOOKUP(J2180,Aux_H_adj!$X$2:$Y$922,2,FALSE)</f>
        <v>7.5</v>
      </c>
      <c r="R2180" s="3">
        <f>VLOOKUP(J2180,Aux_H_adj!$X$2:$Z$922,3,FALSE)</f>
        <v>15.2</v>
      </c>
      <c r="S2180" s="3">
        <f t="shared" si="308"/>
        <v>4.5518313724282073</v>
      </c>
      <c r="T2180" s="3">
        <v>91.7</v>
      </c>
      <c r="U2180" s="23">
        <f t="shared" si="312"/>
        <v>17.43</v>
      </c>
      <c r="V2180" s="3">
        <f t="shared" si="309"/>
        <v>5.5481413161834716</v>
      </c>
      <c r="W2180" s="27">
        <f t="shared" si="313"/>
        <v>1.6000000000000001E-3</v>
      </c>
      <c r="X2180" s="27">
        <f t="shared" si="314"/>
        <v>2.3999999999999998E-3</v>
      </c>
      <c r="Y2180" s="3">
        <f>VLOOKUP(K2180,SSP!$B$2:$D$113,3,FALSE)</f>
        <v>0.47999999999999932</v>
      </c>
      <c r="Z2180" s="3">
        <f>EXP(Ferez!$B$8+Ferez!$B$9*LN(X2180)+Ferez!$B$10*LN(O2180)+Ferez!$B$11*LN(Y2180))</f>
        <v>2.4514719778707281</v>
      </c>
      <c r="AA2180" s="3">
        <f>EXP(Ferez!$C$8+Ferez!$C$9*LN(Z2180))</f>
        <v>1.4581464563420838</v>
      </c>
      <c r="AB2180" s="3">
        <f>Ferez!$D$8+Ferez!$D$9*Z2180+Ferez!$D$10*AA2180</f>
        <v>0.55938418053206374</v>
      </c>
      <c r="AC2180" s="3">
        <f t="shared" si="315"/>
        <v>4.469002614744876</v>
      </c>
      <c r="AD2180" s="3">
        <f>AC2180*Ferez!$D$19</f>
        <v>2.234501307372438</v>
      </c>
      <c r="AE2180" s="3">
        <f>(AD2180/1000)*(10000/Ferez!$D$21)</f>
        <v>5.5862532684310955E-2</v>
      </c>
      <c r="AF2180" s="3">
        <f t="shared" si="316"/>
        <v>3.0108561584027917</v>
      </c>
      <c r="AG2180" s="3">
        <f>AF2180*Ferez!$D$19</f>
        <v>1.5054280792013959</v>
      </c>
      <c r="AH2180" s="3">
        <f>(AG2180/1000)*(10000/Ferez!$D$21)</f>
        <v>3.7635701980034901E-2</v>
      </c>
      <c r="AI2180" s="3">
        <f>AE2180*Ferez!$D$20</f>
        <v>0.20482928650914015</v>
      </c>
    </row>
    <row r="2181" spans="1:35" x14ac:dyDescent="0.25">
      <c r="A2181" s="4">
        <v>606</v>
      </c>
      <c r="B2181" s="19" t="s">
        <v>3521</v>
      </c>
      <c r="C2181" s="104">
        <v>7</v>
      </c>
      <c r="D2181" s="20" t="s">
        <v>915</v>
      </c>
      <c r="E2181" s="100">
        <v>42719</v>
      </c>
      <c r="F2181" s="100">
        <v>44127</v>
      </c>
      <c r="G2181" s="105">
        <v>3.9</v>
      </c>
      <c r="H2181" s="20" t="s">
        <v>1019</v>
      </c>
      <c r="I2181" s="20" t="s">
        <v>1028</v>
      </c>
      <c r="J2181" s="13">
        <v>3044</v>
      </c>
      <c r="K2181" t="s">
        <v>173</v>
      </c>
      <c r="L2181" t="s">
        <v>172</v>
      </c>
      <c r="M2181" s="20" t="str">
        <f t="shared" si="310"/>
        <v>S</v>
      </c>
      <c r="N2181" s="3">
        <v>3.9</v>
      </c>
      <c r="O2181" s="23">
        <f t="shared" si="311"/>
        <v>3.9</v>
      </c>
      <c r="P2181" s="3">
        <v>11.6</v>
      </c>
      <c r="Q2181" s="3">
        <f>VLOOKUP(J2181,Aux_H_adj!$X$2:$Y$922,2,FALSE)</f>
        <v>7.5</v>
      </c>
      <c r="R2181" s="3">
        <f>VLOOKUP(J2181,Aux_H_adj!$X$2:$Z$922,3,FALSE)</f>
        <v>15.2</v>
      </c>
      <c r="S2181" s="3">
        <f t="shared" si="308"/>
        <v>3.6923946797319718</v>
      </c>
      <c r="T2181" s="3">
        <v>91.7</v>
      </c>
      <c r="U2181" s="23">
        <f t="shared" si="312"/>
        <v>14.14</v>
      </c>
      <c r="V2181" s="3">
        <f t="shared" si="309"/>
        <v>4.5009017906388005</v>
      </c>
      <c r="W2181" s="27">
        <f t="shared" si="313"/>
        <v>1.1000000000000001E-3</v>
      </c>
      <c r="X2181" s="27">
        <f t="shared" si="314"/>
        <v>1.6000000000000001E-3</v>
      </c>
      <c r="Y2181" s="3">
        <f>VLOOKUP(K2181,SSP!$B$2:$D$113,3,FALSE)</f>
        <v>0.47999999999999932</v>
      </c>
      <c r="Z2181" s="3">
        <f>EXP(Ferez!$B$8+Ferez!$B$9*LN(X2181)+Ferez!$B$10*LN(O2181)+Ferez!$B$11*LN(Y2181))</f>
        <v>1.6712108978010787</v>
      </c>
      <c r="AA2181" s="3">
        <f>EXP(Ferez!$C$8+Ferez!$C$9*LN(Z2181))</f>
        <v>1.0973383272200743</v>
      </c>
      <c r="AB2181" s="3">
        <f>Ferez!$D$8+Ferez!$D$9*Z2181+Ferez!$D$10*AA2181</f>
        <v>0.49451314196559587</v>
      </c>
      <c r="AC2181" s="3">
        <f t="shared" si="315"/>
        <v>3.2630623669867487</v>
      </c>
      <c r="AD2181" s="3">
        <f>AC2181*Ferez!$D$19</f>
        <v>1.6315311834933743</v>
      </c>
      <c r="AE2181" s="3">
        <f>(AD2181/1000)*(10000/Ferez!$D$21)</f>
        <v>4.0788279587334358E-2</v>
      </c>
      <c r="AF2181" s="3">
        <f t="shared" si="316"/>
        <v>2.1657240397666744</v>
      </c>
      <c r="AG2181" s="3">
        <f>AF2181*Ferez!$D$19</f>
        <v>1.0828620198833372</v>
      </c>
      <c r="AH2181" s="3">
        <f>(AG2181/1000)*(10000/Ferez!$D$21)</f>
        <v>2.707155049708343E-2</v>
      </c>
      <c r="AI2181" s="3">
        <f>AE2181*Ferez!$D$20</f>
        <v>0.14955702515355931</v>
      </c>
    </row>
    <row r="2182" spans="1:35" x14ac:dyDescent="0.25">
      <c r="A2182" s="4">
        <v>607</v>
      </c>
      <c r="B2182" s="19" t="s">
        <v>3521</v>
      </c>
      <c r="C2182" s="104">
        <v>7</v>
      </c>
      <c r="D2182" s="20" t="s">
        <v>915</v>
      </c>
      <c r="E2182" s="100">
        <v>42719</v>
      </c>
      <c r="F2182" s="100">
        <v>44127</v>
      </c>
      <c r="G2182" s="105">
        <v>3.9</v>
      </c>
      <c r="H2182" s="20" t="s">
        <v>1019</v>
      </c>
      <c r="I2182" s="20" t="s">
        <v>1029</v>
      </c>
      <c r="J2182" s="13">
        <v>3044</v>
      </c>
      <c r="K2182" t="s">
        <v>173</v>
      </c>
      <c r="L2182" t="s">
        <v>172</v>
      </c>
      <c r="M2182" s="20" t="str">
        <f t="shared" si="310"/>
        <v>S</v>
      </c>
      <c r="N2182" s="3">
        <v>3.9</v>
      </c>
      <c r="O2182" s="23">
        <f t="shared" si="311"/>
        <v>3.9</v>
      </c>
      <c r="P2182" s="3">
        <v>12.4</v>
      </c>
      <c r="Q2182" s="3">
        <f>VLOOKUP(J2182,Aux_H_adj!$X$2:$Y$922,2,FALSE)</f>
        <v>7.5</v>
      </c>
      <c r="R2182" s="3">
        <f>VLOOKUP(J2182,Aux_H_adj!$X$2:$Z$922,3,FALSE)</f>
        <v>15.2</v>
      </c>
      <c r="S2182" s="3">
        <f t="shared" si="308"/>
        <v>3.9470425886790048</v>
      </c>
      <c r="T2182" s="3">
        <v>91.7</v>
      </c>
      <c r="U2182" s="23">
        <f t="shared" si="312"/>
        <v>15.12</v>
      </c>
      <c r="V2182" s="3">
        <f t="shared" si="309"/>
        <v>4.8128454790989146</v>
      </c>
      <c r="W2182" s="27">
        <f t="shared" si="313"/>
        <v>1.1999999999999999E-3</v>
      </c>
      <c r="X2182" s="27">
        <f t="shared" si="314"/>
        <v>1.8E-3</v>
      </c>
      <c r="Y2182" s="3">
        <f>VLOOKUP(K2182,SSP!$B$2:$D$113,3,FALSE)</f>
        <v>0.47999999999999932</v>
      </c>
      <c r="Z2182" s="3">
        <f>EXP(Ferez!$B$8+Ferez!$B$9*LN(X2182)+Ferez!$B$10*LN(O2182)+Ferez!$B$11*LN(Y2182))</f>
        <v>1.8679589307699671</v>
      </c>
      <c r="AA2182" s="3">
        <f>EXP(Ferez!$C$8+Ferez!$C$9*LN(Z2182))</f>
        <v>1.1918029555119087</v>
      </c>
      <c r="AB2182" s="3">
        <f>Ferez!$D$8+Ferez!$D$9*Z2182+Ferez!$D$10*AA2182</f>
        <v>0.51057037724977683</v>
      </c>
      <c r="AC2182" s="3">
        <f t="shared" si="315"/>
        <v>3.5703322635316526</v>
      </c>
      <c r="AD2182" s="3">
        <f>AC2182*Ferez!$D$19</f>
        <v>1.7851661317658263</v>
      </c>
      <c r="AE2182" s="3">
        <f>(AD2182/1000)*(10000/Ferez!$D$21)</f>
        <v>4.4629153294145657E-2</v>
      </c>
      <c r="AF2182" s="3">
        <f t="shared" si="316"/>
        <v>2.3785293080197438</v>
      </c>
      <c r="AG2182" s="3">
        <f>AF2182*Ferez!$D$19</f>
        <v>1.1892646540098719</v>
      </c>
      <c r="AH2182" s="3">
        <f>(AG2182/1000)*(10000/Ferez!$D$21)</f>
        <v>2.9731616350246796E-2</v>
      </c>
      <c r="AI2182" s="3">
        <f>AE2182*Ferez!$D$20</f>
        <v>0.16364022874520073</v>
      </c>
    </row>
    <row r="2183" spans="1:35" x14ac:dyDescent="0.25">
      <c r="A2183" s="4">
        <v>608</v>
      </c>
      <c r="B2183" s="19" t="s">
        <v>3521</v>
      </c>
      <c r="C2183" s="104">
        <v>7</v>
      </c>
      <c r="D2183" s="20" t="s">
        <v>915</v>
      </c>
      <c r="E2183" s="100">
        <v>42719</v>
      </c>
      <c r="F2183" s="100">
        <v>44127</v>
      </c>
      <c r="G2183" s="105">
        <v>3.9</v>
      </c>
      <c r="H2183" s="20" t="s">
        <v>1019</v>
      </c>
      <c r="I2183" s="20" t="s">
        <v>1030</v>
      </c>
      <c r="J2183" s="13">
        <v>3044</v>
      </c>
      <c r="K2183" t="s">
        <v>173</v>
      </c>
      <c r="L2183" t="s">
        <v>172</v>
      </c>
      <c r="M2183" s="20" t="str">
        <f t="shared" si="310"/>
        <v>S</v>
      </c>
      <c r="N2183" s="3">
        <v>3.9</v>
      </c>
      <c r="O2183" s="23">
        <f t="shared" si="311"/>
        <v>3.44</v>
      </c>
      <c r="P2183" s="3">
        <v>10</v>
      </c>
      <c r="Q2183" s="3">
        <f>VLOOKUP(J2183,Aux_H_adj!$X$2:$Y$922,2,FALSE)</f>
        <v>7.5</v>
      </c>
      <c r="R2183" s="3">
        <f>VLOOKUP(J2183,Aux_H_adj!$X$2:$Z$922,3,FALSE)</f>
        <v>15.2</v>
      </c>
      <c r="S2183" s="3">
        <f t="shared" si="308"/>
        <v>3.183098861837907</v>
      </c>
      <c r="T2183" s="3">
        <v>91.7</v>
      </c>
      <c r="U2183" s="23">
        <f t="shared" si="312"/>
        <v>12.19</v>
      </c>
      <c r="V2183" s="3">
        <f t="shared" si="309"/>
        <v>3.8801975125804082</v>
      </c>
      <c r="W2183" s="27">
        <f t="shared" si="313"/>
        <v>8.0000000000000004E-4</v>
      </c>
      <c r="X2183" s="27">
        <f t="shared" si="314"/>
        <v>1.1999999999999999E-3</v>
      </c>
      <c r="Y2183" s="3">
        <f>VLOOKUP(K2183,SSP!$B$2:$D$113,3,FALSE)</f>
        <v>0.47999999999999932</v>
      </c>
      <c r="Z2183" s="3">
        <f>EXP(Ferez!$B$8+Ferez!$B$9*LN(X2183)+Ferez!$B$10*LN(O2183)+Ferez!$B$11*LN(Y2183))</f>
        <v>1.1286664281193381</v>
      </c>
      <c r="AA2183" s="3">
        <f>EXP(Ferez!$C$8+Ferez!$C$9*LN(Z2183))</f>
        <v>0.82008741757608972</v>
      </c>
      <c r="AB2183" s="3">
        <f>Ferez!$D$8+Ferez!$D$9*Z2183+Ferez!$D$10*AA2183</f>
        <v>0.45167932017954932</v>
      </c>
      <c r="AC2183" s="3">
        <f t="shared" si="315"/>
        <v>2.4004331658749773</v>
      </c>
      <c r="AD2183" s="3">
        <f>AC2183*Ferez!$D$19</f>
        <v>1.2002165829374887</v>
      </c>
      <c r="AE2183" s="3">
        <f>(AD2183/1000)*(10000/Ferez!$D$21)</f>
        <v>3.0005414573437215E-2</v>
      </c>
      <c r="AF2183" s="3">
        <f t="shared" si="316"/>
        <v>1.5803457482988874</v>
      </c>
      <c r="AG2183" s="3">
        <f>AF2183*Ferez!$D$19</f>
        <v>0.7901728741494437</v>
      </c>
      <c r="AH2183" s="3">
        <f>(AG2183/1000)*(10000/Ferez!$D$21)</f>
        <v>1.9754321853736094E-2</v>
      </c>
      <c r="AI2183" s="3">
        <f>AE2183*Ferez!$D$20</f>
        <v>0.11001985343593645</v>
      </c>
    </row>
    <row r="2184" spans="1:35" x14ac:dyDescent="0.25">
      <c r="A2184" s="4">
        <v>609</v>
      </c>
      <c r="B2184" s="19" t="s">
        <v>3521</v>
      </c>
      <c r="C2184" s="104">
        <v>7</v>
      </c>
      <c r="D2184" s="20" t="s">
        <v>915</v>
      </c>
      <c r="E2184" s="100">
        <v>42719</v>
      </c>
      <c r="F2184" s="100">
        <v>44127</v>
      </c>
      <c r="G2184" s="105">
        <v>3.9</v>
      </c>
      <c r="H2184" s="20" t="s">
        <v>1019</v>
      </c>
      <c r="I2184" s="20" t="s">
        <v>1031</v>
      </c>
      <c r="J2184" s="13">
        <v>3044</v>
      </c>
      <c r="K2184" t="s">
        <v>173</v>
      </c>
      <c r="L2184" t="s">
        <v>172</v>
      </c>
      <c r="M2184" s="20" t="str">
        <f t="shared" si="310"/>
        <v>S</v>
      </c>
      <c r="N2184" s="3">
        <v>3.9</v>
      </c>
      <c r="O2184" s="23">
        <f t="shared" si="311"/>
        <v>3.9</v>
      </c>
      <c r="P2184" s="3">
        <v>14.8</v>
      </c>
      <c r="Q2184" s="3">
        <f>VLOOKUP(J2184,Aux_H_adj!$X$2:$Y$922,2,FALSE)</f>
        <v>7.5</v>
      </c>
      <c r="R2184" s="3">
        <f>VLOOKUP(J2184,Aux_H_adj!$X$2:$Z$922,3,FALSE)</f>
        <v>15.2</v>
      </c>
      <c r="S2184" s="3">
        <f t="shared" si="308"/>
        <v>4.7109863155201026</v>
      </c>
      <c r="T2184" s="3">
        <v>91.7</v>
      </c>
      <c r="U2184" s="23">
        <f t="shared" si="312"/>
        <v>18.04</v>
      </c>
      <c r="V2184" s="3">
        <f t="shared" si="309"/>
        <v>5.742310346755584</v>
      </c>
      <c r="W2184" s="27">
        <f t="shared" si="313"/>
        <v>1.6999999999999999E-3</v>
      </c>
      <c r="X2184" s="27">
        <f t="shared" si="314"/>
        <v>2.5999999999999999E-3</v>
      </c>
      <c r="Y2184" s="3">
        <f>VLOOKUP(K2184,SSP!$B$2:$D$113,3,FALSE)</f>
        <v>0.47999999999999932</v>
      </c>
      <c r="Z2184" s="3">
        <f>EXP(Ferez!$B$8+Ferez!$B$9*LN(X2184)+Ferez!$B$10*LN(O2184)+Ferez!$B$11*LN(Y2184))</f>
        <v>2.6440827205207351</v>
      </c>
      <c r="AA2184" s="3">
        <f>EXP(Ferez!$C$8+Ferez!$C$9*LN(Z2184))</f>
        <v>1.5423163231508634</v>
      </c>
      <c r="AB2184" s="3">
        <f>Ferez!$D$8+Ferez!$D$9*Z2184+Ferez!$D$10*AA2184</f>
        <v>0.5758201020691881</v>
      </c>
      <c r="AC2184" s="3">
        <f t="shared" si="315"/>
        <v>4.7622191457407865</v>
      </c>
      <c r="AD2184" s="3">
        <f>AC2184*Ferez!$D$19</f>
        <v>2.3811095728703933</v>
      </c>
      <c r="AE2184" s="3">
        <f>(AD2184/1000)*(10000/Ferez!$D$21)</f>
        <v>5.952773932175983E-2</v>
      </c>
      <c r="AF2184" s="3">
        <f t="shared" si="316"/>
        <v>3.2199028225899231</v>
      </c>
      <c r="AG2184" s="3">
        <f>AF2184*Ferez!$D$19</f>
        <v>1.6099514112949616</v>
      </c>
      <c r="AH2184" s="3">
        <f>(AG2184/1000)*(10000/Ferez!$D$21)</f>
        <v>4.0248785282374036E-2</v>
      </c>
      <c r="AI2184" s="3">
        <f>AE2184*Ferez!$D$20</f>
        <v>0.21826837751311937</v>
      </c>
    </row>
    <row r="2185" spans="1:35" x14ac:dyDescent="0.25">
      <c r="A2185" s="4">
        <v>610</v>
      </c>
      <c r="B2185" s="19" t="s">
        <v>3521</v>
      </c>
      <c r="C2185" s="104">
        <v>7</v>
      </c>
      <c r="D2185" s="20" t="s">
        <v>915</v>
      </c>
      <c r="E2185" s="100">
        <v>42719</v>
      </c>
      <c r="F2185" s="100">
        <v>44127</v>
      </c>
      <c r="G2185" s="105">
        <v>3.9</v>
      </c>
      <c r="H2185" s="20" t="s">
        <v>1019</v>
      </c>
      <c r="I2185" s="20" t="s">
        <v>1032</v>
      </c>
      <c r="J2185" s="13">
        <v>3044</v>
      </c>
      <c r="K2185" t="s">
        <v>173</v>
      </c>
      <c r="L2185" t="s">
        <v>172</v>
      </c>
      <c r="M2185" s="20" t="str">
        <f t="shared" si="310"/>
        <v>S</v>
      </c>
      <c r="N2185" s="3">
        <v>3.9</v>
      </c>
      <c r="O2185" s="23">
        <f t="shared" si="311"/>
        <v>3.9</v>
      </c>
      <c r="P2185" s="3">
        <v>13.6</v>
      </c>
      <c r="Q2185" s="3">
        <f>VLOOKUP(J2185,Aux_H_adj!$X$2:$Y$922,2,FALSE)</f>
        <v>7.5</v>
      </c>
      <c r="R2185" s="3">
        <f>VLOOKUP(J2185,Aux_H_adj!$X$2:$Z$922,3,FALSE)</f>
        <v>15.2</v>
      </c>
      <c r="S2185" s="3">
        <f t="shared" si="308"/>
        <v>4.3290144520995533</v>
      </c>
      <c r="T2185" s="3">
        <v>91.7</v>
      </c>
      <c r="U2185" s="23">
        <f t="shared" si="312"/>
        <v>16.579999999999998</v>
      </c>
      <c r="V2185" s="3">
        <f t="shared" si="309"/>
        <v>5.2775779129272493</v>
      </c>
      <c r="W2185" s="27">
        <f t="shared" si="313"/>
        <v>1.5E-3</v>
      </c>
      <c r="X2185" s="27">
        <f t="shared" si="314"/>
        <v>2.2000000000000001E-3</v>
      </c>
      <c r="Y2185" s="3">
        <f>VLOOKUP(K2185,SSP!$B$2:$D$113,3,FALSE)</f>
        <v>0.47999999999999932</v>
      </c>
      <c r="Z2185" s="3">
        <f>EXP(Ferez!$B$8+Ferez!$B$9*LN(X2185)+Ferez!$B$10*LN(O2185)+Ferez!$B$11*LN(Y2185))</f>
        <v>2.2579743834476242</v>
      </c>
      <c r="AA2185" s="3">
        <f>EXP(Ferez!$C$8+Ferez!$C$9*LN(Z2185))</f>
        <v>1.3718509846567439</v>
      </c>
      <c r="AB2185" s="3">
        <f>Ferez!$D$8+Ferez!$D$9*Z2185+Ferez!$D$10*AA2185</f>
        <v>0.54302243701078778</v>
      </c>
      <c r="AC2185" s="3">
        <f t="shared" si="315"/>
        <v>4.1728478051151559</v>
      </c>
      <c r="AD2185" s="3">
        <f>AC2185*Ferez!$D$19</f>
        <v>2.0864239025575779</v>
      </c>
      <c r="AE2185" s="3">
        <f>(AD2185/1000)*(10000/Ferez!$D$21)</f>
        <v>5.216059756393944E-2</v>
      </c>
      <c r="AF2185" s="3">
        <f t="shared" si="316"/>
        <v>2.8009968204584119</v>
      </c>
      <c r="AG2185" s="3">
        <f>AF2185*Ferez!$D$19</f>
        <v>1.400498410229206</v>
      </c>
      <c r="AH2185" s="3">
        <f>(AG2185/1000)*(10000/Ferez!$D$21)</f>
        <v>3.5012460255730148E-2</v>
      </c>
      <c r="AI2185" s="3">
        <f>AE2185*Ferez!$D$20</f>
        <v>0.19125552440111127</v>
      </c>
    </row>
    <row r="2186" spans="1:35" x14ac:dyDescent="0.25">
      <c r="A2186" s="4">
        <v>611</v>
      </c>
      <c r="B2186" s="19" t="s">
        <v>3521</v>
      </c>
      <c r="C2186" s="104">
        <v>7</v>
      </c>
      <c r="D2186" s="20" t="s">
        <v>915</v>
      </c>
      <c r="E2186" s="100">
        <v>42719</v>
      </c>
      <c r="F2186" s="100">
        <v>44127</v>
      </c>
      <c r="G2186" s="105">
        <v>3.9</v>
      </c>
      <c r="H2186" s="20" t="s">
        <v>1033</v>
      </c>
      <c r="I2186" s="20" t="s">
        <v>1034</v>
      </c>
      <c r="J2186" s="13">
        <v>3045</v>
      </c>
      <c r="K2186" t="s">
        <v>77</v>
      </c>
      <c r="L2186" t="s">
        <v>76</v>
      </c>
      <c r="M2186" s="20" t="str">
        <f t="shared" si="310"/>
        <v>S</v>
      </c>
      <c r="N2186" s="3">
        <v>4.7</v>
      </c>
      <c r="O2186" s="23">
        <f t="shared" si="311"/>
        <v>4.1100000000000003</v>
      </c>
      <c r="P2186" s="3">
        <v>12.4</v>
      </c>
      <c r="Q2186" s="3">
        <f>VLOOKUP(J2186,Aux_H_adj!$X$2:$Y$922,2,FALSE)</f>
        <v>8</v>
      </c>
      <c r="R2186" s="3">
        <f>VLOOKUP(J2186,Aux_H_adj!$X$2:$Z$922,3,FALSE)</f>
        <v>18.399999999999999</v>
      </c>
      <c r="S2186" s="3">
        <f t="shared" si="308"/>
        <v>3.9470425886790048</v>
      </c>
      <c r="T2186" s="3">
        <v>56.2</v>
      </c>
      <c r="U2186" s="23">
        <f t="shared" si="312"/>
        <v>15.12</v>
      </c>
      <c r="V2186" s="3">
        <f t="shared" si="309"/>
        <v>4.8128454790989146</v>
      </c>
      <c r="W2186" s="27">
        <f t="shared" si="313"/>
        <v>1.1999999999999999E-3</v>
      </c>
      <c r="X2186" s="27">
        <f t="shared" si="314"/>
        <v>1.8E-3</v>
      </c>
      <c r="Y2186" s="3">
        <f>VLOOKUP(K2186,SSP!$B$2:$D$113,3,FALSE)</f>
        <v>0.44999999999999973</v>
      </c>
      <c r="Z2186" s="3">
        <f>EXP(Ferez!$B$8+Ferez!$B$9*LN(X2186)+Ferez!$B$10*LN(O2186)+Ferez!$B$11*LN(Y2186))</f>
        <v>1.8391438140584628</v>
      </c>
      <c r="AA2186" s="3">
        <f>EXP(Ferez!$C$8+Ferez!$C$9*LN(Z2186))</f>
        <v>1.1781347040700483</v>
      </c>
      <c r="AB2186" s="3">
        <f>Ferez!$D$8+Ferez!$D$9*Z2186+Ferez!$D$10*AA2186</f>
        <v>0.50820430638241187</v>
      </c>
      <c r="AC2186" s="3">
        <f t="shared" si="315"/>
        <v>3.5254828245109229</v>
      </c>
      <c r="AD2186" s="3">
        <f>AC2186*Ferez!$D$19</f>
        <v>1.7627414122554614</v>
      </c>
      <c r="AE2186" s="3">
        <f>(AD2186/1000)*(10000/Ferez!$D$21)</f>
        <v>4.406853530638654E-2</v>
      </c>
      <c r="AF2186" s="3">
        <f t="shared" si="316"/>
        <v>2.3473481204408748</v>
      </c>
      <c r="AG2186" s="3">
        <f>AF2186*Ferez!$D$19</f>
        <v>1.1736740602204374</v>
      </c>
      <c r="AH2186" s="3">
        <f>(AG2186/1000)*(10000/Ferez!$D$21)</f>
        <v>2.9341851505510934E-2</v>
      </c>
      <c r="AI2186" s="3">
        <f>AE2186*Ferez!$D$20</f>
        <v>0.16158462945675064</v>
      </c>
    </row>
    <row r="2187" spans="1:35" x14ac:dyDescent="0.25">
      <c r="A2187" s="4">
        <v>612</v>
      </c>
      <c r="B2187" s="19" t="s">
        <v>3521</v>
      </c>
      <c r="C2187" s="104">
        <v>7</v>
      </c>
      <c r="D2187" s="20" t="s">
        <v>915</v>
      </c>
      <c r="E2187" s="100">
        <v>42719</v>
      </c>
      <c r="F2187" s="100">
        <v>44127</v>
      </c>
      <c r="G2187" s="105">
        <v>3.9</v>
      </c>
      <c r="H2187" s="20" t="s">
        <v>1033</v>
      </c>
      <c r="I2187" s="20" t="s">
        <v>1035</v>
      </c>
      <c r="J2187" s="13">
        <v>3045</v>
      </c>
      <c r="K2187" t="s">
        <v>77</v>
      </c>
      <c r="L2187" t="s">
        <v>76</v>
      </c>
      <c r="M2187" s="20" t="str">
        <f t="shared" si="310"/>
        <v>S</v>
      </c>
      <c r="N2187" s="3">
        <v>4.7</v>
      </c>
      <c r="O2187" s="23">
        <f t="shared" si="311"/>
        <v>4.7</v>
      </c>
      <c r="P2187" s="3">
        <v>18.399999999999999</v>
      </c>
      <c r="Q2187" s="3">
        <f>VLOOKUP(J2187,Aux_H_adj!$X$2:$Y$922,2,FALSE)</f>
        <v>8</v>
      </c>
      <c r="R2187" s="3">
        <f>VLOOKUP(J2187,Aux_H_adj!$X$2:$Z$922,3,FALSE)</f>
        <v>18.399999999999999</v>
      </c>
      <c r="S2187" s="3">
        <f t="shared" si="308"/>
        <v>5.856901905781748</v>
      </c>
      <c r="T2187" s="3">
        <v>56.2</v>
      </c>
      <c r="U2187" s="23">
        <f t="shared" si="312"/>
        <v>22.43</v>
      </c>
      <c r="V2187" s="3">
        <f t="shared" si="309"/>
        <v>7.1396907471024251</v>
      </c>
      <c r="W2187" s="27">
        <f t="shared" si="313"/>
        <v>2.7000000000000001E-3</v>
      </c>
      <c r="X2187" s="27">
        <f t="shared" si="314"/>
        <v>4.0000000000000001E-3</v>
      </c>
      <c r="Y2187" s="3">
        <f>VLOOKUP(K2187,SSP!$B$2:$D$113,3,FALSE)</f>
        <v>0.44999999999999973</v>
      </c>
      <c r="Z2187" s="3">
        <f>EXP(Ferez!$B$8+Ferez!$B$9*LN(X2187)+Ferez!$B$10*LN(O2187)+Ferez!$B$11*LN(Y2187))</f>
        <v>4.4495950559725452</v>
      </c>
      <c r="AA2187" s="3">
        <f>EXP(Ferez!$C$8+Ferez!$C$9*LN(Z2187))</f>
        <v>2.2693025348128524</v>
      </c>
      <c r="AB2187" s="3">
        <f>Ferez!$D$8+Ferez!$D$9*Z2187+Ferez!$D$10*AA2187</f>
        <v>0.73523542328361857</v>
      </c>
      <c r="AC2187" s="3">
        <f t="shared" si="315"/>
        <v>7.4541330140690159</v>
      </c>
      <c r="AD2187" s="3">
        <f>AC2187*Ferez!$D$19</f>
        <v>3.7270665070345079</v>
      </c>
      <c r="AE2187" s="3">
        <f>(AD2187/1000)*(10000/Ferez!$D$21)</f>
        <v>9.3176662675862693E-2</v>
      </c>
      <c r="AF2187" s="3">
        <f t="shared" si="316"/>
        <v>5.1848304792561635</v>
      </c>
      <c r="AG2187" s="3">
        <f>AF2187*Ferez!$D$19</f>
        <v>2.5924152396280817</v>
      </c>
      <c r="AH2187" s="3">
        <f>(AG2187/1000)*(10000/Ferez!$D$21)</f>
        <v>6.4810380990702035E-2</v>
      </c>
      <c r="AI2187" s="3">
        <f>AE2187*Ferez!$D$20</f>
        <v>0.34164776314482986</v>
      </c>
    </row>
    <row r="2188" spans="1:35" x14ac:dyDescent="0.25">
      <c r="A2188" s="4">
        <v>613</v>
      </c>
      <c r="B2188" s="19" t="s">
        <v>3521</v>
      </c>
      <c r="C2188" s="104">
        <v>7</v>
      </c>
      <c r="D2188" s="20" t="s">
        <v>915</v>
      </c>
      <c r="E2188" s="100">
        <v>42719</v>
      </c>
      <c r="F2188" s="100">
        <v>44127</v>
      </c>
      <c r="G2188" s="105">
        <v>3.9</v>
      </c>
      <c r="H2188" s="20" t="s">
        <v>1033</v>
      </c>
      <c r="I2188" s="20" t="s">
        <v>1036</v>
      </c>
      <c r="J2188" s="13">
        <v>3045</v>
      </c>
      <c r="K2188" t="s">
        <v>77</v>
      </c>
      <c r="L2188" t="s">
        <v>76</v>
      </c>
      <c r="M2188" s="20" t="str">
        <f t="shared" si="310"/>
        <v>S</v>
      </c>
      <c r="N2188" s="3">
        <v>4.7</v>
      </c>
      <c r="O2188" s="23">
        <f t="shared" si="311"/>
        <v>3.79</v>
      </c>
      <c r="P2188" s="3">
        <v>11.2</v>
      </c>
      <c r="Q2188" s="3">
        <f>VLOOKUP(J2188,Aux_H_adj!$X$2:$Y$922,2,FALSE)</f>
        <v>8</v>
      </c>
      <c r="R2188" s="3">
        <f>VLOOKUP(J2188,Aux_H_adj!$X$2:$Z$922,3,FALSE)</f>
        <v>18.399999999999999</v>
      </c>
      <c r="S2188" s="3">
        <f t="shared" si="308"/>
        <v>3.5650707252584555</v>
      </c>
      <c r="T2188" s="3">
        <v>56.2</v>
      </c>
      <c r="U2188" s="23">
        <f t="shared" si="312"/>
        <v>13.65</v>
      </c>
      <c r="V2188" s="3">
        <f t="shared" si="309"/>
        <v>4.344929946408743</v>
      </c>
      <c r="W2188" s="27">
        <f t="shared" si="313"/>
        <v>1E-3</v>
      </c>
      <c r="X2188" s="27">
        <f t="shared" si="314"/>
        <v>1.5E-3</v>
      </c>
      <c r="Y2188" s="3">
        <f>VLOOKUP(K2188,SSP!$B$2:$D$113,3,FALSE)</f>
        <v>0.44999999999999973</v>
      </c>
      <c r="Z2188" s="3">
        <f>EXP(Ferez!$B$8+Ferez!$B$9*LN(X2188)+Ferez!$B$10*LN(O2188)+Ferez!$B$11*LN(Y2188))</f>
        <v>1.4320161267360247</v>
      </c>
      <c r="AA2188" s="3">
        <f>EXP(Ferez!$C$8+Ferez!$C$9*LN(Z2188))</f>
        <v>0.97851325937782818</v>
      </c>
      <c r="AB2188" s="3">
        <f>Ferez!$D$8+Ferez!$D$9*Z2188+Ferez!$D$10*AA2188</f>
        <v>0.475334890526242</v>
      </c>
      <c r="AC2188" s="3">
        <f t="shared" si="315"/>
        <v>2.8858642766400946</v>
      </c>
      <c r="AD2188" s="3">
        <f>AC2188*Ferez!$D$19</f>
        <v>1.4429321383200473</v>
      </c>
      <c r="AE2188" s="3">
        <f>(AD2188/1000)*(10000/Ferez!$D$21)</f>
        <v>3.607330345800118E-2</v>
      </c>
      <c r="AF2188" s="3">
        <f t="shared" si="316"/>
        <v>1.9073510172622667</v>
      </c>
      <c r="AG2188" s="3">
        <f>AF2188*Ferez!$D$19</f>
        <v>0.95367550863113337</v>
      </c>
      <c r="AH2188" s="3">
        <f>(AG2188/1000)*(10000/Ferez!$D$21)</f>
        <v>2.3841887715778335E-2</v>
      </c>
      <c r="AI2188" s="3">
        <f>AE2188*Ferez!$D$20</f>
        <v>0.13226877934600431</v>
      </c>
    </row>
    <row r="2189" spans="1:35" x14ac:dyDescent="0.25">
      <c r="A2189" s="4">
        <v>614</v>
      </c>
      <c r="B2189" s="19" t="s">
        <v>3521</v>
      </c>
      <c r="C2189" s="104">
        <v>7</v>
      </c>
      <c r="D2189" s="20" t="s">
        <v>915</v>
      </c>
      <c r="E2189" s="100">
        <v>42719</v>
      </c>
      <c r="F2189" s="100">
        <v>44127</v>
      </c>
      <c r="G2189" s="105">
        <v>3.9</v>
      </c>
      <c r="H2189" s="20" t="s">
        <v>1033</v>
      </c>
      <c r="I2189" s="20" t="s">
        <v>1037</v>
      </c>
      <c r="J2189" s="13">
        <v>3045</v>
      </c>
      <c r="K2189" t="s">
        <v>77</v>
      </c>
      <c r="L2189" t="s">
        <v>76</v>
      </c>
      <c r="M2189" s="20" t="str">
        <f t="shared" si="310"/>
        <v>S</v>
      </c>
      <c r="N2189" s="3">
        <v>4.7</v>
      </c>
      <c r="O2189" s="23">
        <f t="shared" si="311"/>
        <v>4.7</v>
      </c>
      <c r="P2189" s="3">
        <v>17.600000000000001</v>
      </c>
      <c r="Q2189" s="3">
        <f>VLOOKUP(J2189,Aux_H_adj!$X$2:$Y$922,2,FALSE)</f>
        <v>8</v>
      </c>
      <c r="R2189" s="3">
        <f>VLOOKUP(J2189,Aux_H_adj!$X$2:$Z$922,3,FALSE)</f>
        <v>18.399999999999999</v>
      </c>
      <c r="S2189" s="3">
        <f t="shared" si="308"/>
        <v>5.6022539968347163</v>
      </c>
      <c r="T2189" s="3">
        <v>56.2</v>
      </c>
      <c r="U2189" s="23">
        <f t="shared" si="312"/>
        <v>21.46</v>
      </c>
      <c r="V2189" s="3">
        <f t="shared" si="309"/>
        <v>6.8309301575041488</v>
      </c>
      <c r="W2189" s="27">
        <f t="shared" si="313"/>
        <v>2.5000000000000001E-3</v>
      </c>
      <c r="X2189" s="27">
        <f t="shared" si="314"/>
        <v>3.7000000000000002E-3</v>
      </c>
      <c r="Y2189" s="3">
        <f>VLOOKUP(K2189,SSP!$B$2:$D$113,3,FALSE)</f>
        <v>0.44999999999999973</v>
      </c>
      <c r="Z2189" s="3">
        <f>EXP(Ferez!$B$8+Ferez!$B$9*LN(X2189)+Ferez!$B$10*LN(O2189)+Ferez!$B$11*LN(Y2189))</f>
        <v>4.1335810532432022</v>
      </c>
      <c r="AA2189" s="3">
        <f>EXP(Ferez!$C$8+Ferez!$C$9*LN(Z2189))</f>
        <v>2.1485911720624236</v>
      </c>
      <c r="AB2189" s="3">
        <f>Ferez!$D$8+Ferez!$D$9*Z2189+Ferez!$D$10*AA2189</f>
        <v>0.70677027450422403</v>
      </c>
      <c r="AC2189" s="3">
        <f t="shared" si="315"/>
        <v>6.9889424998098502</v>
      </c>
      <c r="AD2189" s="3">
        <f>AC2189*Ferez!$D$19</f>
        <v>3.4944712499049251</v>
      </c>
      <c r="AE2189" s="3">
        <f>(AD2189/1000)*(10000/Ferez!$D$21)</f>
        <v>8.736178124762313E-2</v>
      </c>
      <c r="AF2189" s="3">
        <f t="shared" si="316"/>
        <v>4.8403513277474266</v>
      </c>
      <c r="AG2189" s="3">
        <f>AF2189*Ferez!$D$19</f>
        <v>2.4201756638737133</v>
      </c>
      <c r="AH2189" s="3">
        <f>(AG2189/1000)*(10000/Ferez!$D$21)</f>
        <v>6.0504391596842837E-2</v>
      </c>
      <c r="AI2189" s="3">
        <f>AE2189*Ferez!$D$20</f>
        <v>0.3203265312412848</v>
      </c>
    </row>
    <row r="2190" spans="1:35" x14ac:dyDescent="0.25">
      <c r="A2190" s="4">
        <v>615</v>
      </c>
      <c r="B2190" s="19" t="s">
        <v>3521</v>
      </c>
      <c r="C2190" s="104">
        <v>7</v>
      </c>
      <c r="D2190" s="20" t="s">
        <v>915</v>
      </c>
      <c r="E2190" s="100">
        <v>42719</v>
      </c>
      <c r="F2190" s="100">
        <v>44127</v>
      </c>
      <c r="G2190" s="105">
        <v>3.9</v>
      </c>
      <c r="H2190" s="20" t="s">
        <v>1033</v>
      </c>
      <c r="I2190" s="20" t="s">
        <v>1038</v>
      </c>
      <c r="J2190" s="13">
        <v>3045</v>
      </c>
      <c r="K2190" t="s">
        <v>77</v>
      </c>
      <c r="L2190" t="s">
        <v>76</v>
      </c>
      <c r="M2190" s="20" t="str">
        <f t="shared" si="310"/>
        <v>S</v>
      </c>
      <c r="N2190" s="3">
        <v>4.7</v>
      </c>
      <c r="O2190" s="23">
        <f t="shared" si="311"/>
        <v>4.7</v>
      </c>
      <c r="P2190" s="3">
        <v>17.8</v>
      </c>
      <c r="Q2190" s="3">
        <f>VLOOKUP(J2190,Aux_H_adj!$X$2:$Y$922,2,FALSE)</f>
        <v>8</v>
      </c>
      <c r="R2190" s="3">
        <f>VLOOKUP(J2190,Aux_H_adj!$X$2:$Z$922,3,FALSE)</f>
        <v>18.399999999999999</v>
      </c>
      <c r="S2190" s="3">
        <f t="shared" si="308"/>
        <v>5.6659159740714742</v>
      </c>
      <c r="T2190" s="3">
        <v>56.2</v>
      </c>
      <c r="U2190" s="23">
        <f t="shared" si="312"/>
        <v>21.7</v>
      </c>
      <c r="V2190" s="3">
        <f t="shared" si="309"/>
        <v>6.9073245301882578</v>
      </c>
      <c r="W2190" s="27">
        <f t="shared" si="313"/>
        <v>2.5000000000000001E-3</v>
      </c>
      <c r="X2190" s="27">
        <f t="shared" si="314"/>
        <v>3.7000000000000002E-3</v>
      </c>
      <c r="Y2190" s="3">
        <f>VLOOKUP(K2190,SSP!$B$2:$D$113,3,FALSE)</f>
        <v>0.44999999999999973</v>
      </c>
      <c r="Z2190" s="3">
        <f>EXP(Ferez!$B$8+Ferez!$B$9*LN(X2190)+Ferez!$B$10*LN(O2190)+Ferez!$B$11*LN(Y2190))</f>
        <v>4.1335810532432022</v>
      </c>
      <c r="AA2190" s="3">
        <f>EXP(Ferez!$C$8+Ferez!$C$9*LN(Z2190))</f>
        <v>2.1485911720624236</v>
      </c>
      <c r="AB2190" s="3">
        <f>Ferez!$D$8+Ferez!$D$9*Z2190+Ferez!$D$10*AA2190</f>
        <v>0.70677027450422403</v>
      </c>
      <c r="AC2190" s="3">
        <f t="shared" si="315"/>
        <v>6.9889424998098502</v>
      </c>
      <c r="AD2190" s="3">
        <f>AC2190*Ferez!$D$19</f>
        <v>3.4944712499049251</v>
      </c>
      <c r="AE2190" s="3">
        <f>(AD2190/1000)*(10000/Ferez!$D$21)</f>
        <v>8.736178124762313E-2</v>
      </c>
      <c r="AF2190" s="3">
        <f t="shared" si="316"/>
        <v>4.8403513277474266</v>
      </c>
      <c r="AG2190" s="3">
        <f>AF2190*Ferez!$D$19</f>
        <v>2.4201756638737133</v>
      </c>
      <c r="AH2190" s="3">
        <f>(AG2190/1000)*(10000/Ferez!$D$21)</f>
        <v>6.0504391596842837E-2</v>
      </c>
      <c r="AI2190" s="3">
        <f>AE2190*Ferez!$D$20</f>
        <v>0.3203265312412848</v>
      </c>
    </row>
    <row r="2191" spans="1:35" x14ac:dyDescent="0.25">
      <c r="A2191" s="4">
        <v>616</v>
      </c>
      <c r="B2191" s="19" t="s">
        <v>3521</v>
      </c>
      <c r="C2191" s="104">
        <v>7</v>
      </c>
      <c r="D2191" s="20" t="s">
        <v>915</v>
      </c>
      <c r="E2191" s="100">
        <v>42719</v>
      </c>
      <c r="F2191" s="100">
        <v>44127</v>
      </c>
      <c r="G2191" s="105">
        <v>3.9</v>
      </c>
      <c r="H2191" s="20" t="s">
        <v>1033</v>
      </c>
      <c r="I2191" s="20" t="s">
        <v>1039</v>
      </c>
      <c r="J2191" s="13">
        <v>3045</v>
      </c>
      <c r="K2191" t="s">
        <v>77</v>
      </c>
      <c r="L2191" t="s">
        <v>76</v>
      </c>
      <c r="M2191" s="20" t="str">
        <f t="shared" si="310"/>
        <v>S</v>
      </c>
      <c r="N2191" s="3">
        <v>4.7</v>
      </c>
      <c r="O2191" s="23">
        <f t="shared" si="311"/>
        <v>4.6399999999999997</v>
      </c>
      <c r="P2191" s="3">
        <v>14.7</v>
      </c>
      <c r="Q2191" s="3">
        <f>VLOOKUP(J2191,Aux_H_adj!$X$2:$Y$922,2,FALSE)</f>
        <v>8</v>
      </c>
      <c r="R2191" s="3">
        <f>VLOOKUP(J2191,Aux_H_adj!$X$2:$Z$922,3,FALSE)</f>
        <v>18.399999999999999</v>
      </c>
      <c r="S2191" s="3">
        <f t="shared" si="308"/>
        <v>4.6791553269017232</v>
      </c>
      <c r="T2191" s="3">
        <v>56.2</v>
      </c>
      <c r="U2191" s="23">
        <f t="shared" si="312"/>
        <v>17.920000000000002</v>
      </c>
      <c r="V2191" s="3">
        <f t="shared" si="309"/>
        <v>5.70411316041353</v>
      </c>
      <c r="W2191" s="27">
        <f t="shared" si="313"/>
        <v>1.6999999999999999E-3</v>
      </c>
      <c r="X2191" s="27">
        <f t="shared" si="314"/>
        <v>2.5999999999999999E-3</v>
      </c>
      <c r="Y2191" s="3">
        <f>VLOOKUP(K2191,SSP!$B$2:$D$113,3,FALSE)</f>
        <v>0.44999999999999973</v>
      </c>
      <c r="Z2191" s="3">
        <f>EXP(Ferez!$B$8+Ferez!$B$9*LN(X2191)+Ferez!$B$10*LN(O2191)+Ferez!$B$11*LN(Y2191))</f>
        <v>2.9252969037823195</v>
      </c>
      <c r="AA2191" s="3">
        <f>EXP(Ferez!$C$8+Ferez!$C$9*LN(Z2191))</f>
        <v>1.6624253929105075</v>
      </c>
      <c r="AB2191" s="3">
        <f>Ferez!$D$8+Ferez!$D$9*Z2191+Ferez!$D$10*AA2191</f>
        <v>0.60005645475751923</v>
      </c>
      <c r="AC2191" s="3">
        <f t="shared" si="315"/>
        <v>5.1877787514503462</v>
      </c>
      <c r="AD2191" s="3">
        <f>AC2191*Ferez!$D$19</f>
        <v>2.5938893757251731</v>
      </c>
      <c r="AE2191" s="3">
        <f>(AD2191/1000)*(10000/Ferez!$D$21)</f>
        <v>6.4847234393129324E-2</v>
      </c>
      <c r="AF2191" s="3">
        <f t="shared" si="316"/>
        <v>3.5253533585398387</v>
      </c>
      <c r="AG2191" s="3">
        <f>AF2191*Ferez!$D$19</f>
        <v>1.7626766792699193</v>
      </c>
      <c r="AH2191" s="3">
        <f>(AG2191/1000)*(10000/Ferez!$D$21)</f>
        <v>4.4066916981747986E-2</v>
      </c>
      <c r="AI2191" s="3">
        <f>AE2191*Ferez!$D$20</f>
        <v>0.23777319277480752</v>
      </c>
    </row>
    <row r="2192" spans="1:35" x14ac:dyDescent="0.25">
      <c r="A2192" s="4">
        <v>617</v>
      </c>
      <c r="B2192" s="19" t="s">
        <v>3521</v>
      </c>
      <c r="C2192" s="104">
        <v>7</v>
      </c>
      <c r="D2192" s="20" t="s">
        <v>915</v>
      </c>
      <c r="E2192" s="100">
        <v>42719</v>
      </c>
      <c r="F2192" s="100">
        <v>44127</v>
      </c>
      <c r="G2192" s="105">
        <v>3.9</v>
      </c>
      <c r="H2192" s="20" t="s">
        <v>1033</v>
      </c>
      <c r="I2192" s="20" t="s">
        <v>1040</v>
      </c>
      <c r="J2192" s="13">
        <v>3045</v>
      </c>
      <c r="K2192" t="s">
        <v>77</v>
      </c>
      <c r="L2192" t="s">
        <v>76</v>
      </c>
      <c r="M2192" s="20" t="str">
        <f t="shared" si="310"/>
        <v>S</v>
      </c>
      <c r="N2192" s="3">
        <v>4.7</v>
      </c>
      <c r="O2192" s="23">
        <f t="shared" si="311"/>
        <v>4.1399999999999997</v>
      </c>
      <c r="P2192" s="3">
        <v>12.5</v>
      </c>
      <c r="Q2192" s="3">
        <f>VLOOKUP(J2192,Aux_H_adj!$X$2:$Y$922,2,FALSE)</f>
        <v>8</v>
      </c>
      <c r="R2192" s="3">
        <f>VLOOKUP(J2192,Aux_H_adj!$X$2:$Z$922,3,FALSE)</f>
        <v>18.399999999999999</v>
      </c>
      <c r="S2192" s="3">
        <f t="shared" si="308"/>
        <v>3.9788735772973833</v>
      </c>
      <c r="T2192" s="3">
        <v>56.2</v>
      </c>
      <c r="U2192" s="23">
        <f t="shared" si="312"/>
        <v>15.24</v>
      </c>
      <c r="V2192" s="3">
        <f t="shared" si="309"/>
        <v>4.8510426654409704</v>
      </c>
      <c r="W2192" s="27">
        <f t="shared" si="313"/>
        <v>1.1999999999999999E-3</v>
      </c>
      <c r="X2192" s="27">
        <f t="shared" si="314"/>
        <v>1.8E-3</v>
      </c>
      <c r="Y2192" s="3">
        <f>VLOOKUP(K2192,SSP!$B$2:$D$113,3,FALSE)</f>
        <v>0.44999999999999973</v>
      </c>
      <c r="Z2192" s="3">
        <f>EXP(Ferez!$B$8+Ferez!$B$9*LN(X2192)+Ferez!$B$10*LN(O2192)+Ferez!$B$11*LN(Y2192))</f>
        <v>1.8520491686012137</v>
      </c>
      <c r="AA2192" s="3">
        <f>EXP(Ferez!$C$8+Ferez!$C$9*LN(Z2192))</f>
        <v>1.1842630511151793</v>
      </c>
      <c r="AB2192" s="3">
        <f>Ferez!$D$8+Ferez!$D$9*Z2192+Ferez!$D$10*AA2192</f>
        <v>0.50926340796248459</v>
      </c>
      <c r="AC2192" s="3">
        <f t="shared" si="315"/>
        <v>3.5455756276788777</v>
      </c>
      <c r="AD2192" s="3">
        <f>AC2192*Ferez!$D$19</f>
        <v>1.7727878138394388</v>
      </c>
      <c r="AE2192" s="3">
        <f>(AD2192/1000)*(10000/Ferez!$D$21)</f>
        <v>4.4319695345985968E-2</v>
      </c>
      <c r="AF2192" s="3">
        <f t="shared" si="316"/>
        <v>2.3613125765636984</v>
      </c>
      <c r="AG2192" s="3">
        <f>AF2192*Ferez!$D$19</f>
        <v>1.1806562882818492</v>
      </c>
      <c r="AH2192" s="3">
        <f>(AG2192/1000)*(10000/Ferez!$D$21)</f>
        <v>2.9516407207046229E-2</v>
      </c>
      <c r="AI2192" s="3">
        <f>AE2192*Ferez!$D$20</f>
        <v>0.16250554960194855</v>
      </c>
    </row>
    <row r="2193" spans="1:35" x14ac:dyDescent="0.25">
      <c r="A2193" s="4">
        <v>618</v>
      </c>
      <c r="B2193" s="19" t="s">
        <v>3521</v>
      </c>
      <c r="C2193" s="104">
        <v>7</v>
      </c>
      <c r="D2193" s="20" t="s">
        <v>915</v>
      </c>
      <c r="E2193" s="100">
        <v>42719</v>
      </c>
      <c r="F2193" s="100">
        <v>44127</v>
      </c>
      <c r="G2193" s="105">
        <v>3.9</v>
      </c>
      <c r="H2193" s="20" t="s">
        <v>1033</v>
      </c>
      <c r="I2193" s="20" t="s">
        <v>1041</v>
      </c>
      <c r="J2193" s="13">
        <v>3045</v>
      </c>
      <c r="K2193" t="s">
        <v>77</v>
      </c>
      <c r="L2193" t="s">
        <v>76</v>
      </c>
      <c r="M2193" s="20" t="str">
        <f t="shared" si="310"/>
        <v>S</v>
      </c>
      <c r="N2193" s="3">
        <v>4.7</v>
      </c>
      <c r="O2193" s="23">
        <f t="shared" si="311"/>
        <v>4.7</v>
      </c>
      <c r="P2193" s="3">
        <v>18.399999999999999</v>
      </c>
      <c r="Q2193" s="3">
        <f>VLOOKUP(J2193,Aux_H_adj!$X$2:$Y$922,2,FALSE)</f>
        <v>8</v>
      </c>
      <c r="R2193" s="3">
        <f>VLOOKUP(J2193,Aux_H_adj!$X$2:$Z$922,3,FALSE)</f>
        <v>18.399999999999999</v>
      </c>
      <c r="S2193" s="3">
        <f t="shared" si="308"/>
        <v>5.856901905781748</v>
      </c>
      <c r="T2193" s="3">
        <v>56.2</v>
      </c>
      <c r="U2193" s="23">
        <f t="shared" si="312"/>
        <v>22.43</v>
      </c>
      <c r="V2193" s="3">
        <f t="shared" si="309"/>
        <v>7.1396907471024251</v>
      </c>
      <c r="W2193" s="27">
        <f t="shared" si="313"/>
        <v>2.7000000000000001E-3</v>
      </c>
      <c r="X2193" s="27">
        <f t="shared" si="314"/>
        <v>4.0000000000000001E-3</v>
      </c>
      <c r="Y2193" s="3">
        <f>VLOOKUP(K2193,SSP!$B$2:$D$113,3,FALSE)</f>
        <v>0.44999999999999973</v>
      </c>
      <c r="Z2193" s="3">
        <f>EXP(Ferez!$B$8+Ferez!$B$9*LN(X2193)+Ferez!$B$10*LN(O2193)+Ferez!$B$11*LN(Y2193))</f>
        <v>4.4495950559725452</v>
      </c>
      <c r="AA2193" s="3">
        <f>EXP(Ferez!$C$8+Ferez!$C$9*LN(Z2193))</f>
        <v>2.2693025348128524</v>
      </c>
      <c r="AB2193" s="3">
        <f>Ferez!$D$8+Ferez!$D$9*Z2193+Ferez!$D$10*AA2193</f>
        <v>0.73523542328361857</v>
      </c>
      <c r="AC2193" s="3">
        <f t="shared" si="315"/>
        <v>7.4541330140690159</v>
      </c>
      <c r="AD2193" s="3">
        <f>AC2193*Ferez!$D$19</f>
        <v>3.7270665070345079</v>
      </c>
      <c r="AE2193" s="3">
        <f>(AD2193/1000)*(10000/Ferez!$D$21)</f>
        <v>9.3176662675862693E-2</v>
      </c>
      <c r="AF2193" s="3">
        <f t="shared" si="316"/>
        <v>5.1848304792561635</v>
      </c>
      <c r="AG2193" s="3">
        <f>AF2193*Ferez!$D$19</f>
        <v>2.5924152396280817</v>
      </c>
      <c r="AH2193" s="3">
        <f>(AG2193/1000)*(10000/Ferez!$D$21)</f>
        <v>6.4810380990702035E-2</v>
      </c>
      <c r="AI2193" s="3">
        <f>AE2193*Ferez!$D$20</f>
        <v>0.34164776314482986</v>
      </c>
    </row>
    <row r="2194" spans="1:35" x14ac:dyDescent="0.25">
      <c r="A2194" s="4">
        <v>619</v>
      </c>
      <c r="B2194" s="19" t="s">
        <v>3521</v>
      </c>
      <c r="C2194" s="104">
        <v>7</v>
      </c>
      <c r="D2194" s="20" t="s">
        <v>915</v>
      </c>
      <c r="E2194" s="100">
        <v>42719</v>
      </c>
      <c r="F2194" s="100">
        <v>44127</v>
      </c>
      <c r="G2194" s="105">
        <v>3.9</v>
      </c>
      <c r="H2194" s="20" t="s">
        <v>1033</v>
      </c>
      <c r="I2194" s="20" t="s">
        <v>1042</v>
      </c>
      <c r="J2194" s="13">
        <v>3045</v>
      </c>
      <c r="K2194" t="s">
        <v>77</v>
      </c>
      <c r="L2194" t="s">
        <v>76</v>
      </c>
      <c r="M2194" s="20" t="str">
        <f t="shared" si="310"/>
        <v>S</v>
      </c>
      <c r="N2194" s="3">
        <v>4.7</v>
      </c>
      <c r="O2194" s="23">
        <f t="shared" si="311"/>
        <v>4.7</v>
      </c>
      <c r="P2194" s="3">
        <v>16.2</v>
      </c>
      <c r="Q2194" s="3">
        <f>VLOOKUP(J2194,Aux_H_adj!$X$2:$Y$922,2,FALSE)</f>
        <v>8</v>
      </c>
      <c r="R2194" s="3">
        <f>VLOOKUP(J2194,Aux_H_adj!$X$2:$Z$922,3,FALSE)</f>
        <v>18.399999999999999</v>
      </c>
      <c r="S2194" s="3">
        <f t="shared" si="308"/>
        <v>5.156620156177409</v>
      </c>
      <c r="T2194" s="3">
        <v>56.2</v>
      </c>
      <c r="U2194" s="23">
        <f t="shared" si="312"/>
        <v>19.75</v>
      </c>
      <c r="V2194" s="3">
        <f t="shared" si="309"/>
        <v>6.2866202521298664</v>
      </c>
      <c r="W2194" s="27">
        <f t="shared" si="313"/>
        <v>2.0999999999999999E-3</v>
      </c>
      <c r="X2194" s="27">
        <f t="shared" si="314"/>
        <v>3.0999999999999999E-3</v>
      </c>
      <c r="Y2194" s="3">
        <f>VLOOKUP(K2194,SSP!$B$2:$D$113,3,FALSE)</f>
        <v>0.44999999999999973</v>
      </c>
      <c r="Z2194" s="3">
        <f>EXP(Ferez!$B$8+Ferez!$B$9*LN(X2194)+Ferez!$B$10*LN(O2194)+Ferez!$B$11*LN(Y2194))</f>
        <v>3.4971739903391166</v>
      </c>
      <c r="AA2194" s="3">
        <f>EXP(Ferez!$C$8+Ferez!$C$9*LN(Z2194))</f>
        <v>1.8979288410043409</v>
      </c>
      <c r="AB2194" s="3">
        <f>Ferez!$D$8+Ferez!$D$9*Z2194+Ferez!$D$10*AA2194</f>
        <v>0.65009794788022046</v>
      </c>
      <c r="AC2194" s="3">
        <f t="shared" si="315"/>
        <v>6.0452007792236779</v>
      </c>
      <c r="AD2194" s="3">
        <f>AC2194*Ferez!$D$19</f>
        <v>3.022600389611839</v>
      </c>
      <c r="AE2194" s="3">
        <f>(AD2194/1000)*(10000/Ferez!$D$21)</f>
        <v>7.556500974029598E-2</v>
      </c>
      <c r="AF2194" s="3">
        <f t="shared" si="316"/>
        <v>4.1472719382193368</v>
      </c>
      <c r="AG2194" s="3">
        <f>AF2194*Ferez!$D$19</f>
        <v>2.0736359691096684</v>
      </c>
      <c r="AH2194" s="3">
        <f>(AG2194/1000)*(10000/Ferez!$D$21)</f>
        <v>5.184089922774171E-2</v>
      </c>
      <c r="AI2194" s="3">
        <f>AE2194*Ferez!$D$20</f>
        <v>0.27707170238108525</v>
      </c>
    </row>
    <row r="2195" spans="1:35" x14ac:dyDescent="0.25">
      <c r="A2195" s="4">
        <v>620</v>
      </c>
      <c r="B2195" s="19" t="s">
        <v>3521</v>
      </c>
      <c r="C2195" s="104">
        <v>7</v>
      </c>
      <c r="D2195" s="20" t="s">
        <v>915</v>
      </c>
      <c r="E2195" s="100">
        <v>42719</v>
      </c>
      <c r="F2195" s="100">
        <v>44127</v>
      </c>
      <c r="G2195" s="105">
        <v>3.9</v>
      </c>
      <c r="H2195" s="20" t="s">
        <v>1033</v>
      </c>
      <c r="I2195" s="20" t="s">
        <v>1043</v>
      </c>
      <c r="J2195" s="13">
        <v>3045</v>
      </c>
      <c r="K2195" t="s">
        <v>77</v>
      </c>
      <c r="L2195" t="s">
        <v>76</v>
      </c>
      <c r="M2195" s="20" t="str">
        <f t="shared" si="310"/>
        <v>S</v>
      </c>
      <c r="N2195" s="3">
        <v>4.7</v>
      </c>
      <c r="O2195" s="23">
        <f t="shared" si="311"/>
        <v>2.75</v>
      </c>
      <c r="P2195" s="3">
        <v>8</v>
      </c>
      <c r="Q2195" s="3">
        <f>VLOOKUP(J2195,Aux_H_adj!$X$2:$Y$922,2,FALSE)</f>
        <v>8</v>
      </c>
      <c r="R2195" s="3">
        <f>VLOOKUP(J2195,Aux_H_adj!$X$2:$Z$922,3,FALSE)</f>
        <v>18.399999999999999</v>
      </c>
      <c r="S2195" s="3">
        <f t="shared" si="308"/>
        <v>2.5464790894703255</v>
      </c>
      <c r="T2195" s="3">
        <v>56.2</v>
      </c>
      <c r="U2195" s="23">
        <f t="shared" si="312"/>
        <v>9.75</v>
      </c>
      <c r="V2195" s="3">
        <f t="shared" si="309"/>
        <v>3.1035213902919589</v>
      </c>
      <c r="W2195" s="27">
        <f t="shared" si="313"/>
        <v>5.0000000000000001E-4</v>
      </c>
      <c r="X2195" s="27">
        <f t="shared" si="314"/>
        <v>8.0000000000000004E-4</v>
      </c>
      <c r="Y2195" s="3">
        <f>VLOOKUP(K2195,SSP!$B$2:$D$113,3,FALSE)</f>
        <v>0.44999999999999973</v>
      </c>
      <c r="Z2195" s="3">
        <f>EXP(Ferez!$B$8+Ferez!$B$9*LN(X2195)+Ferez!$B$10*LN(O2195)+Ferez!$B$11*LN(Y2195))</f>
        <v>0.58081664083912132</v>
      </c>
      <c r="AA2195" s="3">
        <f>EXP(Ferez!$C$8+Ferez!$C$9*LN(Z2195))</f>
        <v>0.50093583382101303</v>
      </c>
      <c r="AB2195" s="3">
        <f>Ferez!$D$8+Ferez!$D$9*Z2195+Ferez!$D$10*AA2195</f>
        <v>0.41180556739757257</v>
      </c>
      <c r="AC2195" s="3">
        <f t="shared" si="315"/>
        <v>1.4935580420577068</v>
      </c>
      <c r="AD2195" s="3">
        <f>AC2195*Ferez!$D$19</f>
        <v>0.74677902102885341</v>
      </c>
      <c r="AE2195" s="3">
        <f>(AD2195/1000)*(10000/Ferez!$D$21)</f>
        <v>1.8669475525721336E-2</v>
      </c>
      <c r="AF2195" s="3">
        <f t="shared" si="316"/>
        <v>0.99262220823669389</v>
      </c>
      <c r="AG2195" s="3">
        <f>AF2195*Ferez!$D$19</f>
        <v>0.49631110411834695</v>
      </c>
      <c r="AH2195" s="3">
        <f>(AG2195/1000)*(10000/Ferez!$D$21)</f>
        <v>1.2407777602958673E-2</v>
      </c>
      <c r="AI2195" s="3">
        <f>AE2195*Ferez!$D$20</f>
        <v>6.8454743594311557E-2</v>
      </c>
    </row>
    <row r="2196" spans="1:35" x14ac:dyDescent="0.25">
      <c r="A2196" s="4">
        <v>621</v>
      </c>
      <c r="B2196" s="19" t="s">
        <v>3521</v>
      </c>
      <c r="C2196" s="104">
        <v>7</v>
      </c>
      <c r="D2196" s="20" t="s">
        <v>915</v>
      </c>
      <c r="E2196" s="100">
        <v>42719</v>
      </c>
      <c r="F2196" s="100">
        <v>44127</v>
      </c>
      <c r="G2196" s="105">
        <v>3.9</v>
      </c>
      <c r="H2196" s="20" t="s">
        <v>1044</v>
      </c>
      <c r="I2196" s="20" t="s">
        <v>1045</v>
      </c>
      <c r="J2196" s="13">
        <v>3046</v>
      </c>
      <c r="K2196" t="s">
        <v>9</v>
      </c>
      <c r="L2196" t="s">
        <v>232</v>
      </c>
      <c r="M2196" s="20" t="str">
        <f t="shared" si="310"/>
        <v>S</v>
      </c>
      <c r="N2196" s="3">
        <v>5.8</v>
      </c>
      <c r="O2196" s="23">
        <f t="shared" si="311"/>
        <v>2.33</v>
      </c>
      <c r="P2196" s="3">
        <v>7</v>
      </c>
      <c r="Q2196" s="3">
        <f>VLOOKUP(J2196,Aux_H_adj!$X$2:$Y$922,2,FALSE)</f>
        <v>7</v>
      </c>
      <c r="R2196" s="3">
        <f>VLOOKUP(J2196,Aux_H_adj!$X$2:$Z$922,3,FALSE)</f>
        <v>24.5</v>
      </c>
      <c r="S2196" s="3">
        <f t="shared" si="308"/>
        <v>2.228169203286535</v>
      </c>
      <c r="T2196" s="3">
        <v>43.8</v>
      </c>
      <c r="U2196" s="23">
        <f t="shared" si="312"/>
        <v>8.5299999999999994</v>
      </c>
      <c r="V2196" s="3">
        <f t="shared" si="309"/>
        <v>2.7151833291477345</v>
      </c>
      <c r="W2196" s="27">
        <f t="shared" si="313"/>
        <v>4.0000000000000002E-4</v>
      </c>
      <c r="X2196" s="27">
        <f t="shared" si="314"/>
        <v>5.9999999999999995E-4</v>
      </c>
      <c r="Y2196" s="3">
        <f>VLOOKUP(K2196,SSP!$B$2:$D$113,3,FALSE)</f>
        <v>0.76000000000000079</v>
      </c>
      <c r="Z2196" s="3">
        <f>EXP(Ferez!$B$8+Ferez!$B$9*LN(X2196)+Ferez!$B$10*LN(O2196)+Ferez!$B$11*LN(Y2196))</f>
        <v>0.64481039730969913</v>
      </c>
      <c r="AA2196" s="3">
        <f>EXP(Ferez!$C$8+Ferez!$C$9*LN(Z2196))</f>
        <v>0.54133029121482812</v>
      </c>
      <c r="AB2196" s="3">
        <f>Ferez!$D$8+Ferez!$D$9*Z2196+Ferez!$D$10*AA2196</f>
        <v>0.41619462926452366</v>
      </c>
      <c r="AC2196" s="3">
        <f t="shared" si="315"/>
        <v>1.6023353177890507</v>
      </c>
      <c r="AD2196" s="3">
        <f>AC2196*Ferez!$D$19</f>
        <v>0.80116765889452535</v>
      </c>
      <c r="AE2196" s="3">
        <f>(AD2196/1000)*(10000/Ferez!$D$21)</f>
        <v>2.0029191472363133E-2</v>
      </c>
      <c r="AF2196" s="3">
        <f t="shared" si="316"/>
        <v>1.0610050265742228</v>
      </c>
      <c r="AG2196" s="3">
        <f>AF2196*Ferez!$D$19</f>
        <v>0.5305025132871114</v>
      </c>
      <c r="AH2196" s="3">
        <f>(AG2196/1000)*(10000/Ferez!$D$21)</f>
        <v>1.3262562832177784E-2</v>
      </c>
      <c r="AI2196" s="3">
        <f>AE2196*Ferez!$D$20</f>
        <v>7.3440368731998149E-2</v>
      </c>
    </row>
    <row r="2197" spans="1:35" x14ac:dyDescent="0.25">
      <c r="A2197" s="4">
        <v>622</v>
      </c>
      <c r="B2197" s="19" t="s">
        <v>3521</v>
      </c>
      <c r="C2197" s="104">
        <v>7</v>
      </c>
      <c r="D2197" s="20" t="s">
        <v>915</v>
      </c>
      <c r="E2197" s="100">
        <v>42719</v>
      </c>
      <c r="F2197" s="100">
        <v>44127</v>
      </c>
      <c r="G2197" s="105">
        <v>3.9</v>
      </c>
      <c r="H2197" s="20" t="s">
        <v>1044</v>
      </c>
      <c r="I2197" s="20" t="s">
        <v>1046</v>
      </c>
      <c r="J2197" s="13">
        <v>3046</v>
      </c>
      <c r="K2197" t="s">
        <v>9</v>
      </c>
      <c r="L2197" t="s">
        <v>232</v>
      </c>
      <c r="M2197" s="20" t="str">
        <f t="shared" si="310"/>
        <v>S</v>
      </c>
      <c r="N2197" s="3">
        <v>5.8</v>
      </c>
      <c r="O2197" s="23">
        <f t="shared" si="311"/>
        <v>2.75</v>
      </c>
      <c r="P2197" s="3">
        <v>8</v>
      </c>
      <c r="Q2197" s="3">
        <f>VLOOKUP(J2197,Aux_H_adj!$X$2:$Y$922,2,FALSE)</f>
        <v>7</v>
      </c>
      <c r="R2197" s="3">
        <f>VLOOKUP(J2197,Aux_H_adj!$X$2:$Z$922,3,FALSE)</f>
        <v>24.5</v>
      </c>
      <c r="S2197" s="3">
        <f t="shared" si="308"/>
        <v>2.5464790894703255</v>
      </c>
      <c r="T2197" s="3">
        <v>43.8</v>
      </c>
      <c r="U2197" s="23">
        <f t="shared" si="312"/>
        <v>9.75</v>
      </c>
      <c r="V2197" s="3">
        <f t="shared" si="309"/>
        <v>3.1035213902919589</v>
      </c>
      <c r="W2197" s="27">
        <f t="shared" si="313"/>
        <v>5.0000000000000001E-4</v>
      </c>
      <c r="X2197" s="27">
        <f t="shared" si="314"/>
        <v>8.0000000000000004E-4</v>
      </c>
      <c r="Y2197" s="3">
        <f>VLOOKUP(K2197,SSP!$B$2:$D$113,3,FALSE)</f>
        <v>0.76000000000000079</v>
      </c>
      <c r="Z2197" s="3">
        <f>EXP(Ferez!$B$8+Ferez!$B$9*LN(X2197)+Ferez!$B$10*LN(O2197)+Ferez!$B$11*LN(Y2197))</f>
        <v>0.99241918027134257</v>
      </c>
      <c r="AA2197" s="3">
        <f>EXP(Ferez!$C$8+Ferez!$C$9*LN(Z2197))</f>
        <v>0.74542841719061459</v>
      </c>
      <c r="AB2197" s="3">
        <f>Ferez!$D$8+Ferez!$D$9*Z2197+Ferez!$D$10*AA2197</f>
        <v>0.44135664523500301</v>
      </c>
      <c r="AC2197" s="3">
        <f t="shared" si="315"/>
        <v>2.1792042426969602</v>
      </c>
      <c r="AD2197" s="3">
        <f>AC2197*Ferez!$D$19</f>
        <v>1.0896021213484801</v>
      </c>
      <c r="AE2197" s="3">
        <f>(AD2197/1000)*(10000/Ferez!$D$21)</f>
        <v>2.7240053033712006E-2</v>
      </c>
      <c r="AF2197" s="3">
        <f t="shared" si="316"/>
        <v>1.4337758255063455</v>
      </c>
      <c r="AG2197" s="3">
        <f>AF2197*Ferez!$D$19</f>
        <v>0.71688791275317276</v>
      </c>
      <c r="AH2197" s="3">
        <f>(AG2197/1000)*(10000/Ferez!$D$21)</f>
        <v>1.7922197818829318E-2</v>
      </c>
      <c r="AI2197" s="3">
        <f>AE2197*Ferez!$D$20</f>
        <v>9.9880194456944016E-2</v>
      </c>
    </row>
    <row r="2198" spans="1:35" x14ac:dyDescent="0.25">
      <c r="A2198" s="4">
        <v>623</v>
      </c>
      <c r="B2198" s="19" t="s">
        <v>3521</v>
      </c>
      <c r="C2198" s="104">
        <v>7</v>
      </c>
      <c r="D2198" s="20" t="s">
        <v>915</v>
      </c>
      <c r="E2198" s="100">
        <v>42719</v>
      </c>
      <c r="F2198" s="100">
        <v>44127</v>
      </c>
      <c r="G2198" s="105">
        <v>3.9</v>
      </c>
      <c r="H2198" s="20" t="s">
        <v>1044</v>
      </c>
      <c r="I2198" s="20" t="s">
        <v>1047</v>
      </c>
      <c r="J2198" s="13">
        <v>3046</v>
      </c>
      <c r="K2198" t="s">
        <v>9</v>
      </c>
      <c r="L2198" t="s">
        <v>232</v>
      </c>
      <c r="M2198" s="20" t="str">
        <f t="shared" si="310"/>
        <v>S</v>
      </c>
      <c r="N2198" s="3">
        <v>5.8</v>
      </c>
      <c r="O2198" s="23">
        <f t="shared" si="311"/>
        <v>4.4000000000000004</v>
      </c>
      <c r="P2198" s="3">
        <v>13.6</v>
      </c>
      <c r="Q2198" s="3">
        <f>VLOOKUP(J2198,Aux_H_adj!$X$2:$Y$922,2,FALSE)</f>
        <v>7</v>
      </c>
      <c r="R2198" s="3">
        <f>VLOOKUP(J2198,Aux_H_adj!$X$2:$Z$922,3,FALSE)</f>
        <v>24.5</v>
      </c>
      <c r="S2198" s="3">
        <f t="shared" si="308"/>
        <v>4.3290144520995533</v>
      </c>
      <c r="T2198" s="3">
        <v>43.8</v>
      </c>
      <c r="U2198" s="23">
        <f t="shared" si="312"/>
        <v>16.579999999999998</v>
      </c>
      <c r="V2198" s="3">
        <f t="shared" si="309"/>
        <v>5.2775779129272493</v>
      </c>
      <c r="W2198" s="27">
        <f t="shared" si="313"/>
        <v>1.5E-3</v>
      </c>
      <c r="X2198" s="27">
        <f t="shared" si="314"/>
        <v>2.2000000000000001E-3</v>
      </c>
      <c r="Y2198" s="3">
        <f>VLOOKUP(K2198,SSP!$B$2:$D$113,3,FALSE)</f>
        <v>0.76000000000000079</v>
      </c>
      <c r="Z2198" s="3">
        <f>EXP(Ferez!$B$8+Ferez!$B$9*LN(X2198)+Ferez!$B$10*LN(O2198)+Ferez!$B$11*LN(Y2198))</f>
        <v>4.0559577708106387</v>
      </c>
      <c r="AA2198" s="3">
        <f>EXP(Ferez!$C$8+Ferez!$C$9*LN(Z2198))</f>
        <v>2.1185812449660153</v>
      </c>
      <c r="AB2198" s="3">
        <f>Ferez!$D$8+Ferez!$D$9*Z2198+Ferez!$D$10*AA2198</f>
        <v>0.6998092904464468</v>
      </c>
      <c r="AC2198" s="3">
        <f t="shared" si="315"/>
        <v>6.8743483062231006</v>
      </c>
      <c r="AD2198" s="3">
        <f>AC2198*Ferez!$D$19</f>
        <v>3.4371741531115503</v>
      </c>
      <c r="AE2198" s="3">
        <f>(AD2198/1000)*(10000/Ferez!$D$21)</f>
        <v>8.5929353827788754E-2</v>
      </c>
      <c r="AF2198" s="3">
        <f t="shared" si="316"/>
        <v>4.7557670612570853</v>
      </c>
      <c r="AG2198" s="3">
        <f>AF2198*Ferez!$D$19</f>
        <v>2.3778835306285426</v>
      </c>
      <c r="AH2198" s="3">
        <f>(AG2198/1000)*(10000/Ferez!$D$21)</f>
        <v>5.9447088265713571E-2</v>
      </c>
      <c r="AI2198" s="3">
        <f>AE2198*Ferez!$D$20</f>
        <v>0.31507429736855874</v>
      </c>
    </row>
    <row r="2199" spans="1:35" x14ac:dyDescent="0.25">
      <c r="A2199" s="4">
        <v>624</v>
      </c>
      <c r="B2199" s="19" t="s">
        <v>3521</v>
      </c>
      <c r="C2199" s="104">
        <v>7</v>
      </c>
      <c r="D2199" s="20" t="s">
        <v>915</v>
      </c>
      <c r="E2199" s="100">
        <v>42719</v>
      </c>
      <c r="F2199" s="100">
        <v>44127</v>
      </c>
      <c r="G2199" s="105">
        <v>3.9</v>
      </c>
      <c r="H2199" s="20" t="s">
        <v>1044</v>
      </c>
      <c r="I2199" s="20" t="s">
        <v>1048</v>
      </c>
      <c r="J2199" s="13">
        <v>3046</v>
      </c>
      <c r="K2199" t="s">
        <v>9</v>
      </c>
      <c r="L2199" t="s">
        <v>232</v>
      </c>
      <c r="M2199" s="20" t="str">
        <f t="shared" si="310"/>
        <v>S</v>
      </c>
      <c r="N2199" s="3">
        <v>5.8</v>
      </c>
      <c r="O2199" s="23">
        <f t="shared" si="311"/>
        <v>5.8</v>
      </c>
      <c r="P2199" s="3">
        <v>24.5</v>
      </c>
      <c r="Q2199" s="3">
        <f>VLOOKUP(J2199,Aux_H_adj!$X$2:$Y$922,2,FALSE)</f>
        <v>7</v>
      </c>
      <c r="R2199" s="3">
        <f>VLOOKUP(J2199,Aux_H_adj!$X$2:$Z$922,3,FALSE)</f>
        <v>24.5</v>
      </c>
      <c r="S2199" s="3">
        <f t="shared" si="308"/>
        <v>7.7985922115028714</v>
      </c>
      <c r="T2199" s="3">
        <v>43.8</v>
      </c>
      <c r="U2199" s="23">
        <f t="shared" si="312"/>
        <v>29.87</v>
      </c>
      <c r="V2199" s="3">
        <f t="shared" si="309"/>
        <v>9.5079163003098284</v>
      </c>
      <c r="W2199" s="27">
        <f t="shared" si="313"/>
        <v>4.7999999999999996E-3</v>
      </c>
      <c r="X2199" s="27">
        <f t="shared" si="314"/>
        <v>7.1000000000000004E-3</v>
      </c>
      <c r="Y2199" s="3">
        <f>VLOOKUP(K2199,SSP!$B$2:$D$113,3,FALSE)</f>
        <v>0.76000000000000079</v>
      </c>
      <c r="Z2199" s="3">
        <f>EXP(Ferez!$B$8+Ferez!$B$9*LN(X2199)+Ferez!$B$10*LN(O2199)+Ferez!$B$11*LN(Y2199))</f>
        <v>16.005353433333809</v>
      </c>
      <c r="AA2199" s="3">
        <f>EXP(Ferez!$C$8+Ferez!$C$9*LN(Z2199))</f>
        <v>5.8666036283510916</v>
      </c>
      <c r="AB2199" s="3">
        <f>Ferez!$D$8+Ferez!$D$9*Z2199+Ferez!$D$10*AA2199</f>
        <v>1.8465499609979608</v>
      </c>
      <c r="AC2199" s="3">
        <f t="shared" si="315"/>
        <v>23.718507022682864</v>
      </c>
      <c r="AD2199" s="3">
        <f>AC2199*Ferez!$D$19</f>
        <v>11.859253511341432</v>
      </c>
      <c r="AE2199" s="3">
        <f>(AD2199/1000)*(10000/Ferez!$D$21)</f>
        <v>0.2964813377835358</v>
      </c>
      <c r="AF2199" s="3">
        <f t="shared" si="316"/>
        <v>17.851903394331771</v>
      </c>
      <c r="AG2199" s="3">
        <f>AF2199*Ferez!$D$19</f>
        <v>8.9259516971658854</v>
      </c>
      <c r="AH2199" s="3">
        <f>(AG2199/1000)*(10000/Ferez!$D$21)</f>
        <v>0.22314879242914715</v>
      </c>
      <c r="AI2199" s="3">
        <f>AE2199*Ferez!$D$20</f>
        <v>1.0870982385396313</v>
      </c>
    </row>
    <row r="2200" spans="1:35" x14ac:dyDescent="0.25">
      <c r="A2200" s="4">
        <v>625</v>
      </c>
      <c r="B2200" s="19" t="s">
        <v>3521</v>
      </c>
      <c r="C2200" s="104">
        <v>7</v>
      </c>
      <c r="D2200" s="20" t="s">
        <v>915</v>
      </c>
      <c r="E2200" s="100">
        <v>42719</v>
      </c>
      <c r="F2200" s="100">
        <v>44127</v>
      </c>
      <c r="G2200" s="105">
        <v>3.9</v>
      </c>
      <c r="H2200" s="20" t="s">
        <v>1044</v>
      </c>
      <c r="I2200" s="20" t="s">
        <v>1049</v>
      </c>
      <c r="J2200" s="13">
        <v>3046</v>
      </c>
      <c r="K2200" t="s">
        <v>9</v>
      </c>
      <c r="L2200" t="s">
        <v>232</v>
      </c>
      <c r="M2200" s="20" t="str">
        <f t="shared" si="310"/>
        <v>S</v>
      </c>
      <c r="N2200" s="3">
        <v>5.8</v>
      </c>
      <c r="O2200" s="23">
        <f t="shared" si="311"/>
        <v>3.53</v>
      </c>
      <c r="P2200" s="3">
        <v>10.3</v>
      </c>
      <c r="Q2200" s="3">
        <f>VLOOKUP(J2200,Aux_H_adj!$X$2:$Y$922,2,FALSE)</f>
        <v>7</v>
      </c>
      <c r="R2200" s="3">
        <f>VLOOKUP(J2200,Aux_H_adj!$X$2:$Z$922,3,FALSE)</f>
        <v>24.5</v>
      </c>
      <c r="S2200" s="3">
        <f t="shared" si="308"/>
        <v>3.2785918276930444</v>
      </c>
      <c r="T2200" s="3">
        <v>43.8</v>
      </c>
      <c r="U2200" s="23">
        <f t="shared" si="312"/>
        <v>12.56</v>
      </c>
      <c r="V2200" s="3">
        <f t="shared" si="309"/>
        <v>3.9979721704684112</v>
      </c>
      <c r="W2200" s="27">
        <f t="shared" si="313"/>
        <v>8.0000000000000004E-4</v>
      </c>
      <c r="X2200" s="27">
        <f t="shared" si="314"/>
        <v>1.2999999999999999E-3</v>
      </c>
      <c r="Y2200" s="3">
        <f>VLOOKUP(K2200,SSP!$B$2:$D$113,3,FALSE)</f>
        <v>0.76000000000000079</v>
      </c>
      <c r="Z2200" s="3">
        <f>EXP(Ferez!$B$8+Ferez!$B$9*LN(X2200)+Ferez!$B$10*LN(O2200)+Ferez!$B$11*LN(Y2200))</f>
        <v>1.9961936469181067</v>
      </c>
      <c r="AA2200" s="3">
        <f>EXP(Ferez!$C$8+Ferez!$C$9*LN(Z2200))</f>
        <v>1.2519858468948488</v>
      </c>
      <c r="AB2200" s="3">
        <f>Ferez!$D$8+Ferez!$D$9*Z2200+Ferez!$D$10*AA2200</f>
        <v>0.52115556078812242</v>
      </c>
      <c r="AC2200" s="3">
        <f t="shared" si="315"/>
        <v>3.7693350546010778</v>
      </c>
      <c r="AD2200" s="3">
        <f>AC2200*Ferez!$D$19</f>
        <v>1.8846675273005389</v>
      </c>
      <c r="AE2200" s="3">
        <f>(AD2200/1000)*(10000/Ferez!$D$21)</f>
        <v>4.7116688182513473E-2</v>
      </c>
      <c r="AF2200" s="3">
        <f t="shared" si="316"/>
        <v>2.5173492077062294</v>
      </c>
      <c r="AG2200" s="3">
        <f>AF2200*Ferez!$D$19</f>
        <v>1.2586746038531147</v>
      </c>
      <c r="AH2200" s="3">
        <f>(AG2200/1000)*(10000/Ferez!$D$21)</f>
        <v>3.1466865096327866E-2</v>
      </c>
      <c r="AI2200" s="3">
        <f>AE2200*Ferez!$D$20</f>
        <v>0.17276119000254939</v>
      </c>
    </row>
    <row r="2201" spans="1:35" x14ac:dyDescent="0.25">
      <c r="A2201" s="4">
        <v>626</v>
      </c>
      <c r="B2201" s="19" t="s">
        <v>3521</v>
      </c>
      <c r="C2201" s="104">
        <v>7</v>
      </c>
      <c r="D2201" s="20" t="s">
        <v>915</v>
      </c>
      <c r="E2201" s="100">
        <v>42719</v>
      </c>
      <c r="F2201" s="100">
        <v>44127</v>
      </c>
      <c r="G2201" s="105">
        <v>3.9</v>
      </c>
      <c r="H2201" s="20" t="s">
        <v>1044</v>
      </c>
      <c r="I2201" s="20" t="s">
        <v>1050</v>
      </c>
      <c r="J2201" s="13">
        <v>3046</v>
      </c>
      <c r="K2201" t="s">
        <v>9</v>
      </c>
      <c r="L2201" t="s">
        <v>232</v>
      </c>
      <c r="M2201" s="20" t="str">
        <f t="shared" si="310"/>
        <v>S</v>
      </c>
      <c r="N2201" s="3">
        <v>5.8</v>
      </c>
      <c r="O2201" s="23">
        <f t="shared" si="311"/>
        <v>2.78</v>
      </c>
      <c r="P2201" s="3">
        <v>8.1</v>
      </c>
      <c r="Q2201" s="3">
        <f>VLOOKUP(J2201,Aux_H_adj!$X$2:$Y$922,2,FALSE)</f>
        <v>7</v>
      </c>
      <c r="R2201" s="3">
        <f>VLOOKUP(J2201,Aux_H_adj!$X$2:$Z$922,3,FALSE)</f>
        <v>24.5</v>
      </c>
      <c r="S2201" s="3">
        <f t="shared" si="308"/>
        <v>2.5783100780887045</v>
      </c>
      <c r="T2201" s="3">
        <v>43.8</v>
      </c>
      <c r="U2201" s="23">
        <f t="shared" si="312"/>
        <v>9.8699999999999992</v>
      </c>
      <c r="V2201" s="3">
        <f t="shared" si="309"/>
        <v>3.1417185766340139</v>
      </c>
      <c r="W2201" s="27">
        <f t="shared" si="313"/>
        <v>5.0000000000000001E-4</v>
      </c>
      <c r="X2201" s="27">
        <f t="shared" si="314"/>
        <v>8.0000000000000004E-4</v>
      </c>
      <c r="Y2201" s="3">
        <f>VLOOKUP(K2201,SSP!$B$2:$D$113,3,FALSE)</f>
        <v>0.76000000000000079</v>
      </c>
      <c r="Z2201" s="3">
        <f>EXP(Ferez!$B$8+Ferez!$B$9*LN(X2201)+Ferez!$B$10*LN(O2201)+Ferez!$B$11*LN(Y2201))</f>
        <v>1.0028262510514823</v>
      </c>
      <c r="AA2201" s="3">
        <f>EXP(Ferez!$C$8+Ferez!$C$9*LN(Z2201))</f>
        <v>0.75122057327389202</v>
      </c>
      <c r="AB2201" s="3">
        <f>Ferez!$D$8+Ferez!$D$9*Z2201+Ferez!$D$10*AA2201</f>
        <v>0.44213741931416783</v>
      </c>
      <c r="AC2201" s="3">
        <f t="shared" si="315"/>
        <v>2.196184243639542</v>
      </c>
      <c r="AD2201" s="3">
        <f>AC2201*Ferez!$D$19</f>
        <v>1.098092121819771</v>
      </c>
      <c r="AE2201" s="3">
        <f>(AD2201/1000)*(10000/Ferez!$D$21)</f>
        <v>2.7452303045494276E-2</v>
      </c>
      <c r="AF2201" s="3">
        <f t="shared" si="316"/>
        <v>1.4449636703656501</v>
      </c>
      <c r="AG2201" s="3">
        <f>AF2201*Ferez!$D$19</f>
        <v>0.72248183518282505</v>
      </c>
      <c r="AH2201" s="3">
        <f>(AG2201/1000)*(10000/Ferez!$D$21)</f>
        <v>1.8062045879570627E-2</v>
      </c>
      <c r="AI2201" s="3">
        <f>AE2201*Ferez!$D$20</f>
        <v>0.10065844450014567</v>
      </c>
    </row>
    <row r="2202" spans="1:35" x14ac:dyDescent="0.25">
      <c r="A2202" s="4">
        <v>627</v>
      </c>
      <c r="B2202" s="19" t="s">
        <v>3521</v>
      </c>
      <c r="C2202" s="104">
        <v>7</v>
      </c>
      <c r="D2202" s="20" t="s">
        <v>915</v>
      </c>
      <c r="E2202" s="100">
        <v>42719</v>
      </c>
      <c r="F2202" s="100">
        <v>44127</v>
      </c>
      <c r="G2202" s="105">
        <v>3.9</v>
      </c>
      <c r="H2202" s="20" t="s">
        <v>1051</v>
      </c>
      <c r="I2202" s="20" t="s">
        <v>1052</v>
      </c>
      <c r="J2202" s="13">
        <v>3047</v>
      </c>
      <c r="K2202" t="s">
        <v>8</v>
      </c>
      <c r="L2202" t="s">
        <v>120</v>
      </c>
      <c r="M2202" s="20" t="str">
        <f t="shared" si="310"/>
        <v>S</v>
      </c>
      <c r="N2202" s="3">
        <v>2.8</v>
      </c>
      <c r="O2202" s="23">
        <f t="shared" si="311"/>
        <v>2.15</v>
      </c>
      <c r="P2202" s="3">
        <v>6.6</v>
      </c>
      <c r="Q2202" s="3">
        <f>VLOOKUP(J2202,Aux_H_adj!$X$2:$Y$922,2,FALSE)</f>
        <v>5.7</v>
      </c>
      <c r="R2202" s="3">
        <f>VLOOKUP(J2202,Aux_H_adj!$X$2:$Z$922,3,FALSE)</f>
        <v>7.2</v>
      </c>
      <c r="S2202" s="3">
        <f t="shared" si="308"/>
        <v>2.1008452488130183</v>
      </c>
      <c r="T2202" s="3">
        <v>30.8</v>
      </c>
      <c r="U2202" s="23">
        <f t="shared" si="312"/>
        <v>8.0500000000000007</v>
      </c>
      <c r="V2202" s="3">
        <f t="shared" si="309"/>
        <v>2.5623945837795152</v>
      </c>
      <c r="W2202" s="27">
        <f t="shared" si="313"/>
        <v>2.9999999999999997E-4</v>
      </c>
      <c r="X2202" s="27">
        <f t="shared" si="314"/>
        <v>5.0000000000000001E-4</v>
      </c>
      <c r="Y2202" s="3">
        <f>VLOOKUP(K2202,SSP!$B$2:$D$113,3,FALSE)</f>
        <v>0.62000000000000022</v>
      </c>
      <c r="Z2202" s="3">
        <f>EXP(Ferez!$B$8+Ferez!$B$9*LN(X2202)+Ferez!$B$10*LN(O2202)+Ferez!$B$11*LN(Y2202))</f>
        <v>0.40799295168065602</v>
      </c>
      <c r="AA2202" s="3">
        <f>EXP(Ferez!$C$8+Ferez!$C$9*LN(Z2202))</f>
        <v>0.38545528041734101</v>
      </c>
      <c r="AB2202" s="3">
        <f>Ferez!$D$8+Ferez!$D$9*Z2202+Ferez!$D$10*AA2202</f>
        <v>0.40050325870865439</v>
      </c>
      <c r="AC2202" s="3">
        <f t="shared" si="315"/>
        <v>1.1939514908066513</v>
      </c>
      <c r="AD2202" s="3">
        <f>AC2202*Ferez!$D$19</f>
        <v>0.59697574540332565</v>
      </c>
      <c r="AE2202" s="3">
        <f>(AD2202/1000)*(10000/Ferez!$D$21)</f>
        <v>1.4924393635083142E-2</v>
      </c>
      <c r="AF2202" s="3">
        <f t="shared" si="316"/>
        <v>0.80849621038931041</v>
      </c>
      <c r="AG2202" s="3">
        <f>AF2202*Ferez!$D$19</f>
        <v>0.40424810519465521</v>
      </c>
      <c r="AH2202" s="3">
        <f>(AG2202/1000)*(10000/Ferez!$D$21)</f>
        <v>1.0106202629866379E-2</v>
      </c>
      <c r="AI2202" s="3">
        <f>AE2202*Ferez!$D$20</f>
        <v>5.472277666197152E-2</v>
      </c>
    </row>
    <row r="2203" spans="1:35" x14ac:dyDescent="0.25">
      <c r="A2203" s="4">
        <v>628</v>
      </c>
      <c r="B2203" s="19" t="s">
        <v>3521</v>
      </c>
      <c r="C2203" s="104">
        <v>7</v>
      </c>
      <c r="D2203" s="20" t="s">
        <v>915</v>
      </c>
      <c r="E2203" s="100">
        <v>42719</v>
      </c>
      <c r="F2203" s="100">
        <v>44127</v>
      </c>
      <c r="G2203" s="105">
        <v>3.9</v>
      </c>
      <c r="H2203" s="20" t="s">
        <v>1051</v>
      </c>
      <c r="I2203" s="20" t="s">
        <v>1052</v>
      </c>
      <c r="J2203" s="13">
        <v>3047</v>
      </c>
      <c r="K2203" t="s">
        <v>8</v>
      </c>
      <c r="L2203" t="s">
        <v>120</v>
      </c>
      <c r="M2203" s="20" t="str">
        <f t="shared" si="310"/>
        <v>S</v>
      </c>
      <c r="N2203" s="3">
        <v>2.8</v>
      </c>
      <c r="O2203" s="23">
        <f t="shared" si="311"/>
        <v>2.8</v>
      </c>
      <c r="P2203" s="3">
        <v>7.2</v>
      </c>
      <c r="Q2203" s="3">
        <f>VLOOKUP(J2203,Aux_H_adj!$X$2:$Y$922,2,FALSE)</f>
        <v>5.7</v>
      </c>
      <c r="R2203" s="3">
        <f>VLOOKUP(J2203,Aux_H_adj!$X$2:$Z$922,3,FALSE)</f>
        <v>7.2</v>
      </c>
      <c r="S2203" s="3">
        <f t="shared" si="308"/>
        <v>2.2918311805232929</v>
      </c>
      <c r="T2203" s="3">
        <v>30.8</v>
      </c>
      <c r="U2203" s="23">
        <f t="shared" si="312"/>
        <v>8.7799999999999994</v>
      </c>
      <c r="V2203" s="3">
        <f t="shared" si="309"/>
        <v>2.7947608006936822</v>
      </c>
      <c r="W2203" s="27">
        <f t="shared" si="313"/>
        <v>4.0000000000000002E-4</v>
      </c>
      <c r="X2203" s="27">
        <f t="shared" si="314"/>
        <v>5.9999999999999995E-4</v>
      </c>
      <c r="Y2203" s="3">
        <f>VLOOKUP(K2203,SSP!$B$2:$D$113,3,FALSE)</f>
        <v>0.62000000000000022</v>
      </c>
      <c r="Z2203" s="3">
        <f>EXP(Ferez!$B$8+Ferez!$B$9*LN(X2203)+Ferez!$B$10*LN(O2203)+Ferez!$B$11*LN(Y2203))</f>
        <v>0.62484689123073966</v>
      </c>
      <c r="AA2203" s="3">
        <f>EXP(Ferez!$C$8+Ferez!$C$9*LN(Z2203))</f>
        <v>0.52884474472079956</v>
      </c>
      <c r="AB2203" s="3">
        <f>Ferez!$D$8+Ferez!$D$9*Z2203+Ferez!$D$10*AA2203</f>
        <v>0.41481542220046591</v>
      </c>
      <c r="AC2203" s="3">
        <f t="shared" si="315"/>
        <v>1.5685070581520051</v>
      </c>
      <c r="AD2203" s="3">
        <f>AC2203*Ferez!$D$19</f>
        <v>0.78425352907600254</v>
      </c>
      <c r="AE2203" s="3">
        <f>(AD2203/1000)*(10000/Ferez!$D$21)</f>
        <v>1.9606338226900066E-2</v>
      </c>
      <c r="AF2203" s="3">
        <f t="shared" si="316"/>
        <v>1.0396623134312055</v>
      </c>
      <c r="AG2203" s="3">
        <f>AF2203*Ferez!$D$19</f>
        <v>0.51983115671560276</v>
      </c>
      <c r="AH2203" s="3">
        <f>(AG2203/1000)*(10000/Ferez!$D$21)</f>
        <v>1.2995778917890069E-2</v>
      </c>
      <c r="AI2203" s="3">
        <f>AE2203*Ferez!$D$20</f>
        <v>7.1889906831966902E-2</v>
      </c>
    </row>
    <row r="2204" spans="1:35" x14ac:dyDescent="0.25">
      <c r="A2204" s="4">
        <v>629</v>
      </c>
      <c r="B2204" s="19" t="s">
        <v>3521</v>
      </c>
      <c r="C2204" s="104">
        <v>7</v>
      </c>
      <c r="D2204" s="20" t="s">
        <v>915</v>
      </c>
      <c r="E2204" s="100">
        <v>42719</v>
      </c>
      <c r="F2204" s="100">
        <v>44127</v>
      </c>
      <c r="G2204" s="105">
        <v>3.9</v>
      </c>
      <c r="H2204" s="20" t="s">
        <v>1051</v>
      </c>
      <c r="I2204" s="20" t="s">
        <v>1052</v>
      </c>
      <c r="J2204" s="13">
        <v>3047</v>
      </c>
      <c r="K2204" t="s">
        <v>8</v>
      </c>
      <c r="L2204" t="s">
        <v>120</v>
      </c>
      <c r="M2204" s="20" t="str">
        <f t="shared" si="310"/>
        <v>S</v>
      </c>
      <c r="N2204" s="3">
        <v>2.8</v>
      </c>
      <c r="O2204" s="23">
        <f t="shared" si="311"/>
        <v>1.69</v>
      </c>
      <c r="P2204" s="3">
        <v>5.7</v>
      </c>
      <c r="Q2204" s="3">
        <f>VLOOKUP(J2204,Aux_H_adj!$X$2:$Y$922,2,FALSE)</f>
        <v>5.7</v>
      </c>
      <c r="R2204" s="3">
        <f>VLOOKUP(J2204,Aux_H_adj!$X$2:$Z$922,3,FALSE)</f>
        <v>7.2</v>
      </c>
      <c r="S2204" s="3">
        <f t="shared" si="308"/>
        <v>1.8143663512476069</v>
      </c>
      <c r="T2204" s="3">
        <v>30.8</v>
      </c>
      <c r="U2204" s="23">
        <f t="shared" si="312"/>
        <v>6.95</v>
      </c>
      <c r="V2204" s="3">
        <f t="shared" si="309"/>
        <v>2.2122537089773453</v>
      </c>
      <c r="W2204" s="27">
        <f t="shared" si="313"/>
        <v>2.9999999999999997E-4</v>
      </c>
      <c r="X2204" s="27">
        <f t="shared" si="314"/>
        <v>4.0000000000000002E-4</v>
      </c>
      <c r="Y2204" s="3">
        <f>VLOOKUP(K2204,SSP!$B$2:$D$113,3,FALSE)</f>
        <v>0.62000000000000022</v>
      </c>
      <c r="Z2204" s="3">
        <f>EXP(Ferez!$B$8+Ferez!$B$9*LN(X2204)+Ferez!$B$10*LN(O2204)+Ferez!$B$11*LN(Y2204))</f>
        <v>0.26215318385683362</v>
      </c>
      <c r="AA2204" s="3">
        <f>EXP(Ferez!$C$8+Ferez!$C$9*LN(Z2204))</f>
        <v>0.27761530150818509</v>
      </c>
      <c r="AB2204" s="3">
        <f>Ferez!$D$8+Ferez!$D$9*Z2204+Ferez!$D$10*AA2204</f>
        <v>0.39186147185019338</v>
      </c>
      <c r="AC2204" s="3">
        <f t="shared" si="315"/>
        <v>0.93162995721521202</v>
      </c>
      <c r="AD2204" s="3">
        <f>AC2204*Ferez!$D$19</f>
        <v>0.46581497860760601</v>
      </c>
      <c r="AE2204" s="3">
        <f>(AD2204/1000)*(10000/Ferez!$D$21)</f>
        <v>1.164537446519015E-2</v>
      </c>
      <c r="AF2204" s="3">
        <f t="shared" si="316"/>
        <v>0.65401465570702699</v>
      </c>
      <c r="AG2204" s="3">
        <f>AF2204*Ferez!$D$19</f>
        <v>0.3270073278535135</v>
      </c>
      <c r="AH2204" s="3">
        <f>(AG2204/1000)*(10000/Ferez!$D$21)</f>
        <v>8.1751831963378374E-3</v>
      </c>
      <c r="AI2204" s="3">
        <f>AE2204*Ferez!$D$20</f>
        <v>4.269970637236388E-2</v>
      </c>
    </row>
    <row r="2205" spans="1:35" x14ac:dyDescent="0.25">
      <c r="A2205" s="4">
        <v>630</v>
      </c>
      <c r="B2205" s="19" t="s">
        <v>3521</v>
      </c>
      <c r="C2205" s="104">
        <v>7</v>
      </c>
      <c r="D2205" s="20" t="s">
        <v>915</v>
      </c>
      <c r="E2205" s="100">
        <v>42719</v>
      </c>
      <c r="F2205" s="100">
        <v>44127</v>
      </c>
      <c r="G2205" s="105">
        <v>3.9</v>
      </c>
      <c r="H2205" s="20" t="s">
        <v>1051</v>
      </c>
      <c r="I2205" s="20" t="s">
        <v>1052</v>
      </c>
      <c r="J2205" s="13">
        <v>3047</v>
      </c>
      <c r="K2205" t="s">
        <v>8</v>
      </c>
      <c r="L2205" t="s">
        <v>120</v>
      </c>
      <c r="M2205" s="20" t="str">
        <f t="shared" si="310"/>
        <v>S</v>
      </c>
      <c r="N2205" s="3">
        <v>2.8</v>
      </c>
      <c r="O2205" s="23">
        <f t="shared" si="311"/>
        <v>2.0499999999999998</v>
      </c>
      <c r="P2205" s="3">
        <v>6.4</v>
      </c>
      <c r="Q2205" s="3">
        <f>VLOOKUP(J2205,Aux_H_adj!$X$2:$Y$922,2,FALSE)</f>
        <v>5.7</v>
      </c>
      <c r="R2205" s="3">
        <f>VLOOKUP(J2205,Aux_H_adj!$X$2:$Z$922,3,FALSE)</f>
        <v>7.2</v>
      </c>
      <c r="S2205" s="3">
        <f t="shared" si="308"/>
        <v>2.0371832715762603</v>
      </c>
      <c r="T2205" s="3">
        <v>30.8</v>
      </c>
      <c r="U2205" s="23">
        <f t="shared" si="312"/>
        <v>7.8</v>
      </c>
      <c r="V2205" s="3">
        <f t="shared" si="309"/>
        <v>2.4828171122335672</v>
      </c>
      <c r="W2205" s="27">
        <f t="shared" si="313"/>
        <v>2.9999999999999997E-4</v>
      </c>
      <c r="X2205" s="27">
        <f t="shared" si="314"/>
        <v>5.0000000000000001E-4</v>
      </c>
      <c r="Y2205" s="3">
        <f>VLOOKUP(K2205,SSP!$B$2:$D$113,3,FALSE)</f>
        <v>0.62000000000000022</v>
      </c>
      <c r="Z2205" s="3">
        <f>EXP(Ferez!$B$8+Ferez!$B$9*LN(X2205)+Ferez!$B$10*LN(O2205)+Ferez!$B$11*LN(Y2205))</f>
        <v>0.38973107839413845</v>
      </c>
      <c r="AA2205" s="3">
        <f>EXP(Ferez!$C$8+Ferez!$C$9*LN(Z2205))</f>
        <v>0.37257866408751339</v>
      </c>
      <c r="AB2205" s="3">
        <f>Ferez!$D$8+Ferez!$D$9*Z2205+Ferez!$D$10*AA2205</f>
        <v>0.3993670875356376</v>
      </c>
      <c r="AC2205" s="3">
        <f t="shared" si="315"/>
        <v>1.1616768300172895</v>
      </c>
      <c r="AD2205" s="3">
        <f>AC2205*Ferez!$D$19</f>
        <v>0.58083841500864475</v>
      </c>
      <c r="AE2205" s="3">
        <f>(AD2205/1000)*(10000/Ferez!$D$21)</f>
        <v>1.4520960375216118E-2</v>
      </c>
      <c r="AF2205" s="3">
        <f t="shared" si="316"/>
        <v>0.789098165929776</v>
      </c>
      <c r="AG2205" s="3">
        <f>AF2205*Ferez!$D$19</f>
        <v>0.394549082964888</v>
      </c>
      <c r="AH2205" s="3">
        <f>(AG2205/1000)*(10000/Ferez!$D$21)</f>
        <v>9.8637270741222006E-3</v>
      </c>
      <c r="AI2205" s="3">
        <f>AE2205*Ferez!$D$20</f>
        <v>5.3243521375792434E-2</v>
      </c>
    </row>
    <row r="2206" spans="1:35" x14ac:dyDescent="0.25">
      <c r="A2206" s="4">
        <v>631</v>
      </c>
      <c r="B2206" s="19" t="s">
        <v>3521</v>
      </c>
      <c r="C2206" s="104">
        <v>7</v>
      </c>
      <c r="D2206" s="20" t="s">
        <v>1053</v>
      </c>
      <c r="E2206" s="100">
        <v>42719</v>
      </c>
      <c r="F2206" s="100">
        <v>44127</v>
      </c>
      <c r="G2206" s="105">
        <v>3.9</v>
      </c>
      <c r="H2206" s="20" t="s">
        <v>1054</v>
      </c>
      <c r="I2206" s="20" t="s">
        <v>1055</v>
      </c>
      <c r="J2206" s="13">
        <v>3365</v>
      </c>
      <c r="K2206" t="s">
        <v>173</v>
      </c>
      <c r="L2206" t="s">
        <v>172</v>
      </c>
      <c r="M2206" s="20" t="str">
        <f t="shared" si="310"/>
        <v>S</v>
      </c>
      <c r="N2206" s="3">
        <v>4</v>
      </c>
      <c r="O2206" s="23">
        <f t="shared" si="311"/>
        <v>3.5</v>
      </c>
      <c r="P2206" s="3">
        <v>10.199999999999999</v>
      </c>
      <c r="Q2206" s="3">
        <f>VLOOKUP(J2206,Aux_H_adj!$X$2:$Y$922,2,FALSE)</f>
        <v>7</v>
      </c>
      <c r="R2206" s="3">
        <f>VLOOKUP(J2206,Aux_H_adj!$X$2:$Z$922,3,FALSE)</f>
        <v>15.4</v>
      </c>
      <c r="S2206" s="3">
        <f t="shared" si="308"/>
        <v>3.246760839074665</v>
      </c>
      <c r="T2206" s="3">
        <v>76.3</v>
      </c>
      <c r="U2206" s="23">
        <f t="shared" si="312"/>
        <v>12.43</v>
      </c>
      <c r="V2206" s="3">
        <f t="shared" si="309"/>
        <v>3.9565918852645181</v>
      </c>
      <c r="W2206" s="27">
        <f t="shared" si="313"/>
        <v>8.0000000000000004E-4</v>
      </c>
      <c r="X2206" s="27">
        <f t="shared" si="314"/>
        <v>1.1999999999999999E-3</v>
      </c>
      <c r="Y2206" s="3">
        <f>VLOOKUP(K2206,SSP!$B$2:$D$113,3,FALSE)</f>
        <v>0.47999999999999932</v>
      </c>
      <c r="Z2206" s="3">
        <f>EXP(Ferez!$B$8+Ferez!$B$9*LN(X2206)+Ferez!$B$10*LN(O2206)+Ferez!$B$11*LN(Y2206))</f>
        <v>1.1475876453387799</v>
      </c>
      <c r="AA2206" s="3">
        <f>EXP(Ferez!$C$8+Ferez!$C$9*LN(Z2206))</f>
        <v>0.83026620839068221</v>
      </c>
      <c r="AB2206" s="3">
        <f>Ferez!$D$8+Ferez!$D$9*Z2206+Ferez!$D$10*AA2206</f>
        <v>0.45312920376567872</v>
      </c>
      <c r="AC2206" s="3">
        <f t="shared" si="315"/>
        <v>2.430983057495141</v>
      </c>
      <c r="AD2206" s="3">
        <f>AC2206*Ferez!$D$19</f>
        <v>1.2154915287475705</v>
      </c>
      <c r="AE2206" s="3">
        <f>(AD2206/1000)*(10000/Ferez!$D$21)</f>
        <v>3.038728821868926E-2</v>
      </c>
      <c r="AF2206" s="3">
        <f t="shared" si="316"/>
        <v>1.6007168491044586</v>
      </c>
      <c r="AG2206" s="3">
        <f>AF2206*Ferez!$D$19</f>
        <v>0.80035842455222928</v>
      </c>
      <c r="AH2206" s="3">
        <f>(AG2206/1000)*(10000/Ferez!$D$21)</f>
        <v>2.0008960613805731E-2</v>
      </c>
      <c r="AI2206" s="3">
        <f>AE2206*Ferez!$D$20</f>
        <v>0.11142005680186061</v>
      </c>
    </row>
    <row r="2207" spans="1:35" x14ac:dyDescent="0.25">
      <c r="A2207" s="4">
        <v>632</v>
      </c>
      <c r="B2207" s="19" t="s">
        <v>3521</v>
      </c>
      <c r="C2207" s="104">
        <v>7</v>
      </c>
      <c r="D2207" s="20" t="s">
        <v>1053</v>
      </c>
      <c r="E2207" s="100">
        <v>42719</v>
      </c>
      <c r="F2207" s="100">
        <v>44127</v>
      </c>
      <c r="G2207" s="105">
        <v>3.9</v>
      </c>
      <c r="H2207" s="20" t="s">
        <v>1054</v>
      </c>
      <c r="I2207" s="20" t="s">
        <v>1056</v>
      </c>
      <c r="J2207" s="13">
        <v>3365</v>
      </c>
      <c r="K2207" t="s">
        <v>173</v>
      </c>
      <c r="L2207" t="s">
        <v>172</v>
      </c>
      <c r="M2207" s="20" t="str">
        <f t="shared" si="310"/>
        <v>S</v>
      </c>
      <c r="N2207" s="3">
        <v>4</v>
      </c>
      <c r="O2207" s="23">
        <f t="shared" si="311"/>
        <v>4</v>
      </c>
      <c r="P2207" s="3">
        <v>13</v>
      </c>
      <c r="Q2207" s="3">
        <f>VLOOKUP(J2207,Aux_H_adj!$X$2:$Y$922,2,FALSE)</f>
        <v>7</v>
      </c>
      <c r="R2207" s="3">
        <f>VLOOKUP(J2207,Aux_H_adj!$X$2:$Z$922,3,FALSE)</f>
        <v>15.4</v>
      </c>
      <c r="S2207" s="3">
        <f t="shared" si="308"/>
        <v>4.1380285203892786</v>
      </c>
      <c r="T2207" s="3">
        <v>76.3</v>
      </c>
      <c r="U2207" s="23">
        <f t="shared" si="312"/>
        <v>15.85</v>
      </c>
      <c r="V2207" s="3">
        <f t="shared" si="309"/>
        <v>5.0452116960130819</v>
      </c>
      <c r="W2207" s="27">
        <f t="shared" si="313"/>
        <v>1.2999999999999999E-3</v>
      </c>
      <c r="X2207" s="27">
        <f t="shared" si="314"/>
        <v>2E-3</v>
      </c>
      <c r="Y2207" s="3">
        <f>VLOOKUP(K2207,SSP!$B$2:$D$113,3,FALSE)</f>
        <v>0.47999999999999932</v>
      </c>
      <c r="Z2207" s="3">
        <f>EXP(Ferez!$B$8+Ferez!$B$9*LN(X2207)+Ferez!$B$10*LN(O2207)+Ferez!$B$11*LN(Y2207))</f>
        <v>2.114351259616388</v>
      </c>
      <c r="AA2207" s="3">
        <f>EXP(Ferez!$C$8+Ferez!$C$9*LN(Z2207))</f>
        <v>1.3065611085563038</v>
      </c>
      <c r="AB2207" s="3">
        <f>Ferez!$D$8+Ferez!$D$9*Z2207+Ferez!$D$10*AA2207</f>
        <v>0.53098464966568748</v>
      </c>
      <c r="AC2207" s="3">
        <f t="shared" si="315"/>
        <v>3.9518970178383794</v>
      </c>
      <c r="AD2207" s="3">
        <f>AC2207*Ferez!$D$19</f>
        <v>1.9759485089191897</v>
      </c>
      <c r="AE2207" s="3">
        <f>(AD2207/1000)*(10000/Ferez!$D$21)</f>
        <v>4.9398712722979743E-2</v>
      </c>
      <c r="AF2207" s="3">
        <f t="shared" si="316"/>
        <v>2.6453359092820756</v>
      </c>
      <c r="AG2207" s="3">
        <f>AF2207*Ferez!$D$19</f>
        <v>1.3226679546410378</v>
      </c>
      <c r="AH2207" s="3">
        <f>(AG2207/1000)*(10000/Ferez!$D$21)</f>
        <v>3.3066698866025951E-2</v>
      </c>
      <c r="AI2207" s="3">
        <f>AE2207*Ferez!$D$20</f>
        <v>0.18112861331759239</v>
      </c>
    </row>
    <row r="2208" spans="1:35" x14ac:dyDescent="0.25">
      <c r="A2208" s="4">
        <v>633</v>
      </c>
      <c r="B2208" s="19" t="s">
        <v>3521</v>
      </c>
      <c r="C2208" s="104">
        <v>7</v>
      </c>
      <c r="D2208" s="20" t="s">
        <v>1053</v>
      </c>
      <c r="E2208" s="100">
        <v>42719</v>
      </c>
      <c r="F2208" s="100">
        <v>44127</v>
      </c>
      <c r="G2208" s="105">
        <v>3.9</v>
      </c>
      <c r="H2208" s="20" t="s">
        <v>1054</v>
      </c>
      <c r="I2208" s="20" t="s">
        <v>1057</v>
      </c>
      <c r="J2208" s="13">
        <v>3365</v>
      </c>
      <c r="K2208" t="s">
        <v>173</v>
      </c>
      <c r="L2208" t="s">
        <v>172</v>
      </c>
      <c r="M2208" s="20" t="str">
        <f t="shared" si="310"/>
        <v>S</v>
      </c>
      <c r="N2208" s="3">
        <v>4</v>
      </c>
      <c r="O2208" s="23">
        <f t="shared" si="311"/>
        <v>3.11</v>
      </c>
      <c r="P2208" s="3">
        <v>9</v>
      </c>
      <c r="Q2208" s="3">
        <f>VLOOKUP(J2208,Aux_H_adj!$X$2:$Y$922,2,FALSE)</f>
        <v>7</v>
      </c>
      <c r="R2208" s="3">
        <f>VLOOKUP(J2208,Aux_H_adj!$X$2:$Z$922,3,FALSE)</f>
        <v>15.4</v>
      </c>
      <c r="S2208" s="3">
        <f t="shared" si="308"/>
        <v>2.8647889756541161</v>
      </c>
      <c r="T2208" s="3">
        <v>76.3</v>
      </c>
      <c r="U2208" s="23">
        <f t="shared" si="312"/>
        <v>10.97</v>
      </c>
      <c r="V2208" s="3">
        <f t="shared" si="309"/>
        <v>3.4918594514361838</v>
      </c>
      <c r="W2208" s="27">
        <f t="shared" si="313"/>
        <v>5.9999999999999995E-4</v>
      </c>
      <c r="X2208" s="27">
        <f t="shared" si="314"/>
        <v>1E-3</v>
      </c>
      <c r="Y2208" s="3">
        <f>VLOOKUP(K2208,SSP!$B$2:$D$113,3,FALSE)</f>
        <v>0.47999999999999932</v>
      </c>
      <c r="Z2208" s="3">
        <f>EXP(Ferez!$B$8+Ferez!$B$9*LN(X2208)+Ferez!$B$10*LN(O2208)+Ferez!$B$11*LN(Y2208))</f>
        <v>0.86225072078617915</v>
      </c>
      <c r="AA2208" s="3">
        <f>EXP(Ferez!$C$8+Ferez!$C$9*LN(Z2208))</f>
        <v>0.67158359983737026</v>
      </c>
      <c r="AB2208" s="3">
        <f>Ferez!$D$8+Ferez!$D$9*Z2208+Ferez!$D$10*AA2208</f>
        <v>0.43171152318592981</v>
      </c>
      <c r="AC2208" s="3">
        <f t="shared" si="315"/>
        <v>1.9655458438094793</v>
      </c>
      <c r="AD2208" s="3">
        <f>AC2208*Ferez!$D$19</f>
        <v>0.98277292190473964</v>
      </c>
      <c r="AE2208" s="3">
        <f>(AD2208/1000)*(10000/Ferez!$D$21)</f>
        <v>2.456932304761849E-2</v>
      </c>
      <c r="AF2208" s="3">
        <f t="shared" si="316"/>
        <v>1.293962243972109</v>
      </c>
      <c r="AG2208" s="3">
        <f>AF2208*Ferez!$D$19</f>
        <v>0.64698112198605451</v>
      </c>
      <c r="AH2208" s="3">
        <f>(AG2208/1000)*(10000/Ferez!$D$21)</f>
        <v>1.6174528049651363E-2</v>
      </c>
      <c r="AI2208" s="3">
        <f>AE2208*Ferez!$D$20</f>
        <v>9.0087517841267797E-2</v>
      </c>
    </row>
    <row r="2209" spans="1:35" x14ac:dyDescent="0.25">
      <c r="A2209" s="4">
        <v>634</v>
      </c>
      <c r="B2209" s="19" t="s">
        <v>3521</v>
      </c>
      <c r="C2209" s="104">
        <v>7</v>
      </c>
      <c r="D2209" s="20" t="s">
        <v>1053</v>
      </c>
      <c r="E2209" s="100">
        <v>42719</v>
      </c>
      <c r="F2209" s="100">
        <v>44127</v>
      </c>
      <c r="G2209" s="105">
        <v>3.9</v>
      </c>
      <c r="H2209" s="20" t="s">
        <v>1054</v>
      </c>
      <c r="I2209" s="20" t="s">
        <v>1058</v>
      </c>
      <c r="J2209" s="13">
        <v>3365</v>
      </c>
      <c r="K2209" t="s">
        <v>173</v>
      </c>
      <c r="L2209" t="s">
        <v>172</v>
      </c>
      <c r="M2209" s="20" t="str">
        <f t="shared" si="310"/>
        <v>S</v>
      </c>
      <c r="N2209" s="3">
        <v>4</v>
      </c>
      <c r="O2209" s="23">
        <f t="shared" si="311"/>
        <v>3.96</v>
      </c>
      <c r="P2209" s="3">
        <v>11.8</v>
      </c>
      <c r="Q2209" s="3">
        <f>VLOOKUP(J2209,Aux_H_adj!$X$2:$Y$922,2,FALSE)</f>
        <v>7</v>
      </c>
      <c r="R2209" s="3">
        <f>VLOOKUP(J2209,Aux_H_adj!$X$2:$Z$922,3,FALSE)</f>
        <v>15.4</v>
      </c>
      <c r="S2209" s="3">
        <f t="shared" si="308"/>
        <v>3.7560566569687301</v>
      </c>
      <c r="T2209" s="3">
        <v>76.3</v>
      </c>
      <c r="U2209" s="23">
        <f t="shared" si="312"/>
        <v>14.39</v>
      </c>
      <c r="V2209" s="3">
        <f t="shared" si="309"/>
        <v>4.5804792621847481</v>
      </c>
      <c r="W2209" s="27">
        <f t="shared" si="313"/>
        <v>1.1000000000000001E-3</v>
      </c>
      <c r="X2209" s="27">
        <f t="shared" si="314"/>
        <v>1.6000000000000001E-3</v>
      </c>
      <c r="Y2209" s="3">
        <f>VLOOKUP(K2209,SSP!$B$2:$D$113,3,FALSE)</f>
        <v>0.47999999999999932</v>
      </c>
      <c r="Z2209" s="3">
        <f>EXP(Ferez!$B$8+Ferez!$B$9*LN(X2209)+Ferez!$B$10*LN(O2209)+Ferez!$B$11*LN(Y2209))</f>
        <v>1.6959239042944798</v>
      </c>
      <c r="AA2209" s="3">
        <f>EXP(Ferez!$C$8+Ferez!$C$9*LN(Z2209))</f>
        <v>1.1093553526973958</v>
      </c>
      <c r="AB2209" s="3">
        <f>Ferez!$D$8+Ferez!$D$9*Z2209+Ferez!$D$10*AA2209</f>
        <v>0.49651698095769453</v>
      </c>
      <c r="AC2209" s="3">
        <f t="shared" si="315"/>
        <v>3.3017962379495698</v>
      </c>
      <c r="AD2209" s="3">
        <f>AC2209*Ferez!$D$19</f>
        <v>1.6508981189747849</v>
      </c>
      <c r="AE2209" s="3">
        <f>(AD2209/1000)*(10000/Ferez!$D$21)</f>
        <v>4.1272452974369621E-2</v>
      </c>
      <c r="AF2209" s="3">
        <f t="shared" si="316"/>
        <v>2.1924408852521742</v>
      </c>
      <c r="AG2209" s="3">
        <f>AF2209*Ferez!$D$19</f>
        <v>1.0962204426260871</v>
      </c>
      <c r="AH2209" s="3">
        <f>(AG2209/1000)*(10000/Ferez!$D$21)</f>
        <v>2.7405511065652175E-2</v>
      </c>
      <c r="AI2209" s="3">
        <f>AE2209*Ferez!$D$20</f>
        <v>0.15133232757268861</v>
      </c>
    </row>
    <row r="2210" spans="1:35" x14ac:dyDescent="0.25">
      <c r="A2210" s="4">
        <v>635</v>
      </c>
      <c r="B2210" s="19" t="s">
        <v>3521</v>
      </c>
      <c r="C2210" s="104">
        <v>7</v>
      </c>
      <c r="D2210" s="20" t="s">
        <v>1053</v>
      </c>
      <c r="E2210" s="100">
        <v>42719</v>
      </c>
      <c r="F2210" s="100">
        <v>44127</v>
      </c>
      <c r="G2210" s="105">
        <v>3.9</v>
      </c>
      <c r="H2210" s="20" t="s">
        <v>1054</v>
      </c>
      <c r="I2210" s="20" t="s">
        <v>1059</v>
      </c>
      <c r="J2210" s="13">
        <v>3365</v>
      </c>
      <c r="K2210" t="s">
        <v>173</v>
      </c>
      <c r="L2210" t="s">
        <v>172</v>
      </c>
      <c r="M2210" s="20" t="str">
        <f t="shared" si="310"/>
        <v>S</v>
      </c>
      <c r="N2210" s="3">
        <v>4</v>
      </c>
      <c r="O2210" s="23">
        <f t="shared" si="311"/>
        <v>2.33</v>
      </c>
      <c r="P2210" s="3">
        <v>7</v>
      </c>
      <c r="Q2210" s="3">
        <f>VLOOKUP(J2210,Aux_H_adj!$X$2:$Y$922,2,FALSE)</f>
        <v>7</v>
      </c>
      <c r="R2210" s="3">
        <f>VLOOKUP(J2210,Aux_H_adj!$X$2:$Z$922,3,FALSE)</f>
        <v>15.4</v>
      </c>
      <c r="S2210" s="3">
        <f t="shared" si="308"/>
        <v>2.228169203286535</v>
      </c>
      <c r="T2210" s="3">
        <v>76.3</v>
      </c>
      <c r="U2210" s="23">
        <f t="shared" si="312"/>
        <v>8.5299999999999994</v>
      </c>
      <c r="V2210" s="3">
        <f t="shared" si="309"/>
        <v>2.7151833291477345</v>
      </c>
      <c r="W2210" s="27">
        <f t="shared" si="313"/>
        <v>4.0000000000000002E-4</v>
      </c>
      <c r="X2210" s="27">
        <f t="shared" si="314"/>
        <v>5.9999999999999995E-4</v>
      </c>
      <c r="Y2210" s="3">
        <f>VLOOKUP(K2210,SSP!$B$2:$D$113,3,FALSE)</f>
        <v>0.47999999999999932</v>
      </c>
      <c r="Z2210" s="3">
        <f>EXP(Ferez!$B$8+Ferez!$B$9*LN(X2210)+Ferez!$B$10*LN(O2210)+Ferez!$B$11*LN(Y2210))</f>
        <v>0.40311334419548694</v>
      </c>
      <c r="AA2210" s="3">
        <f>EXP(Ferez!$C$8+Ferez!$C$9*LN(Z2210))</f>
        <v>0.38202945235712454</v>
      </c>
      <c r="AB2210" s="3">
        <f>Ferez!$D$8+Ferez!$D$9*Z2210+Ferez!$D$10*AA2210</f>
        <v>0.40019839308725558</v>
      </c>
      <c r="AC2210" s="3">
        <f t="shared" si="315"/>
        <v>1.1853411896398671</v>
      </c>
      <c r="AD2210" s="3">
        <f>AC2210*Ferez!$D$19</f>
        <v>0.59267059481993356</v>
      </c>
      <c r="AE2210" s="3">
        <f>(AD2210/1000)*(10000/Ferez!$D$21)</f>
        <v>1.4816764870498338E-2</v>
      </c>
      <c r="AF2210" s="3">
        <f t="shared" si="316"/>
        <v>0.80331173728274252</v>
      </c>
      <c r="AG2210" s="3">
        <f>AF2210*Ferez!$D$19</f>
        <v>0.40165586864137126</v>
      </c>
      <c r="AH2210" s="3">
        <f>(AG2210/1000)*(10000/Ferez!$D$21)</f>
        <v>1.0041396716034282E-2</v>
      </c>
      <c r="AI2210" s="3">
        <f>AE2210*Ferez!$D$20</f>
        <v>5.4328137858493906E-2</v>
      </c>
    </row>
    <row r="2211" spans="1:35" x14ac:dyDescent="0.25">
      <c r="A2211" s="4">
        <v>636</v>
      </c>
      <c r="B2211" s="19" t="s">
        <v>3521</v>
      </c>
      <c r="C2211" s="104">
        <v>7</v>
      </c>
      <c r="D2211" s="20" t="s">
        <v>1053</v>
      </c>
      <c r="E2211" s="100">
        <v>42719</v>
      </c>
      <c r="F2211" s="100">
        <v>44127</v>
      </c>
      <c r="G2211" s="105">
        <v>3.9</v>
      </c>
      <c r="H2211" s="20" t="s">
        <v>1054</v>
      </c>
      <c r="I2211" s="20" t="s">
        <v>1060</v>
      </c>
      <c r="J2211" s="13">
        <v>3365</v>
      </c>
      <c r="K2211" t="s">
        <v>173</v>
      </c>
      <c r="L2211" t="s">
        <v>172</v>
      </c>
      <c r="M2211" s="20" t="str">
        <f t="shared" si="310"/>
        <v>S</v>
      </c>
      <c r="N2211" s="3">
        <v>4</v>
      </c>
      <c r="O2211" s="23">
        <f t="shared" si="311"/>
        <v>4</v>
      </c>
      <c r="P2211" s="3">
        <v>13.2</v>
      </c>
      <c r="Q2211" s="3">
        <f>VLOOKUP(J2211,Aux_H_adj!$X$2:$Y$922,2,FALSE)</f>
        <v>7</v>
      </c>
      <c r="R2211" s="3">
        <f>VLOOKUP(J2211,Aux_H_adj!$X$2:$Z$922,3,FALSE)</f>
        <v>15.4</v>
      </c>
      <c r="S2211" s="3">
        <f t="shared" si="308"/>
        <v>4.2016904976260365</v>
      </c>
      <c r="T2211" s="3">
        <v>76.3</v>
      </c>
      <c r="U2211" s="23">
        <f t="shared" si="312"/>
        <v>16.09</v>
      </c>
      <c r="V2211" s="3">
        <f t="shared" si="309"/>
        <v>5.1216060686971918</v>
      </c>
      <c r="W2211" s="27">
        <f t="shared" si="313"/>
        <v>1.4E-3</v>
      </c>
      <c r="X2211" s="27">
        <f t="shared" si="314"/>
        <v>2.0999999999999999E-3</v>
      </c>
      <c r="Y2211" s="3">
        <f>VLOOKUP(K2211,SSP!$B$2:$D$113,3,FALSE)</f>
        <v>0.47999999999999932</v>
      </c>
      <c r="Z2211" s="3">
        <f>EXP(Ferez!$B$8+Ferez!$B$9*LN(X2211)+Ferez!$B$10*LN(O2211)+Ferez!$B$11*LN(Y2211))</f>
        <v>2.2141128634040124</v>
      </c>
      <c r="AA2211" s="3">
        <f>EXP(Ferez!$C$8+Ferez!$C$9*LN(Z2211))</f>
        <v>1.352028689669565</v>
      </c>
      <c r="AB2211" s="3">
        <f>Ferez!$D$8+Ferez!$D$9*Z2211+Ferez!$D$10*AA2211</f>
        <v>0.53933610970401769</v>
      </c>
      <c r="AC2211" s="3">
        <f t="shared" si="315"/>
        <v>4.1054776627775951</v>
      </c>
      <c r="AD2211" s="3">
        <f>AC2211*Ferez!$D$19</f>
        <v>2.0527388313887975</v>
      </c>
      <c r="AE2211" s="3">
        <f>(AD2211/1000)*(10000/Ferez!$D$21)</f>
        <v>5.1318470784719933E-2</v>
      </c>
      <c r="AF2211" s="3">
        <f t="shared" si="316"/>
        <v>2.7534489731080303</v>
      </c>
      <c r="AG2211" s="3">
        <f>AF2211*Ferez!$D$19</f>
        <v>1.3767244865540151</v>
      </c>
      <c r="AH2211" s="3">
        <f>(AG2211/1000)*(10000/Ferez!$D$21)</f>
        <v>3.4418112163850378E-2</v>
      </c>
      <c r="AI2211" s="3">
        <f>AE2211*Ferez!$D$20</f>
        <v>0.18816772621063974</v>
      </c>
    </row>
    <row r="2212" spans="1:35" x14ac:dyDescent="0.25">
      <c r="A2212" s="4">
        <v>637</v>
      </c>
      <c r="B2212" s="19" t="s">
        <v>3521</v>
      </c>
      <c r="C2212" s="104">
        <v>7</v>
      </c>
      <c r="D2212" s="20" t="s">
        <v>1053</v>
      </c>
      <c r="E2212" s="100">
        <v>42719</v>
      </c>
      <c r="F2212" s="100">
        <v>44127</v>
      </c>
      <c r="G2212" s="105">
        <v>3.9</v>
      </c>
      <c r="H2212" s="20" t="s">
        <v>1054</v>
      </c>
      <c r="I2212" s="20" t="s">
        <v>1061</v>
      </c>
      <c r="J2212" s="13">
        <v>3365</v>
      </c>
      <c r="K2212" t="s">
        <v>173</v>
      </c>
      <c r="L2212" t="s">
        <v>172</v>
      </c>
      <c r="M2212" s="20" t="str">
        <f t="shared" si="310"/>
        <v>S</v>
      </c>
      <c r="N2212" s="3">
        <v>4</v>
      </c>
      <c r="O2212" s="23">
        <f t="shared" si="311"/>
        <v>2.86</v>
      </c>
      <c r="P2212" s="3">
        <v>8.3000000000000007</v>
      </c>
      <c r="Q2212" s="3">
        <f>VLOOKUP(J2212,Aux_H_adj!$X$2:$Y$922,2,FALSE)</f>
        <v>7</v>
      </c>
      <c r="R2212" s="3">
        <f>VLOOKUP(J2212,Aux_H_adj!$X$2:$Z$922,3,FALSE)</f>
        <v>15.4</v>
      </c>
      <c r="S2212" s="3">
        <f t="shared" si="308"/>
        <v>2.6419720553254629</v>
      </c>
      <c r="T2212" s="3">
        <v>76.3</v>
      </c>
      <c r="U2212" s="23">
        <f t="shared" si="312"/>
        <v>10.119999999999999</v>
      </c>
      <c r="V2212" s="3">
        <f t="shared" si="309"/>
        <v>3.2212960481799615</v>
      </c>
      <c r="W2212" s="27">
        <f t="shared" si="313"/>
        <v>5.0000000000000001E-4</v>
      </c>
      <c r="X2212" s="27">
        <f t="shared" si="314"/>
        <v>8.0000000000000004E-4</v>
      </c>
      <c r="Y2212" s="3">
        <f>VLOOKUP(K2212,SSP!$B$2:$D$113,3,FALSE)</f>
        <v>0.47999999999999932</v>
      </c>
      <c r="Z2212" s="3">
        <f>EXP(Ferez!$B$8+Ferez!$B$9*LN(X2212)+Ferez!$B$10*LN(O2212)+Ferez!$B$11*LN(Y2212))</f>
        <v>0.64426915120711614</v>
      </c>
      <c r="AA2212" s="3">
        <f>EXP(Ferez!$C$8+Ferez!$C$9*LN(Z2212))</f>
        <v>0.54099311380416415</v>
      </c>
      <c r="AB2212" s="3">
        <f>Ferez!$D$8+Ferez!$D$9*Z2212+Ferez!$D$10*AA2212</f>
        <v>0.41615712201779231</v>
      </c>
      <c r="AC2212" s="3">
        <f t="shared" si="315"/>
        <v>1.6014193870290727</v>
      </c>
      <c r="AD2212" s="3">
        <f>AC2212*Ferez!$D$19</f>
        <v>0.80070969351453636</v>
      </c>
      <c r="AE2212" s="3">
        <f>(AD2212/1000)*(10000/Ferez!$D$21)</f>
        <v>2.0017742337863409E-2</v>
      </c>
      <c r="AF2212" s="3">
        <f t="shared" si="316"/>
        <v>1.0604262732249086</v>
      </c>
      <c r="AG2212" s="3">
        <f>AF2212*Ferez!$D$19</f>
        <v>0.53021313661245428</v>
      </c>
      <c r="AH2212" s="3">
        <f>(AG2212/1000)*(10000/Ferez!$D$21)</f>
        <v>1.3255328415311357E-2</v>
      </c>
      <c r="AI2212" s="3">
        <f>AE2212*Ferez!$D$20</f>
        <v>7.3398388572165824E-2</v>
      </c>
    </row>
    <row r="2213" spans="1:35" x14ac:dyDescent="0.25">
      <c r="A2213" s="4">
        <v>638</v>
      </c>
      <c r="B2213" s="19" t="s">
        <v>3521</v>
      </c>
      <c r="C2213" s="104">
        <v>7</v>
      </c>
      <c r="D2213" s="20" t="s">
        <v>1053</v>
      </c>
      <c r="E2213" s="100">
        <v>42719</v>
      </c>
      <c r="F2213" s="100">
        <v>44127</v>
      </c>
      <c r="G2213" s="105">
        <v>3.9</v>
      </c>
      <c r="H2213" s="20" t="s">
        <v>1054</v>
      </c>
      <c r="I2213" s="20" t="s">
        <v>1062</v>
      </c>
      <c r="J2213" s="13">
        <v>3365</v>
      </c>
      <c r="K2213" t="s">
        <v>173</v>
      </c>
      <c r="L2213" t="s">
        <v>172</v>
      </c>
      <c r="M2213" s="20" t="str">
        <f t="shared" si="310"/>
        <v>S</v>
      </c>
      <c r="N2213" s="3">
        <v>4</v>
      </c>
      <c r="O2213" s="23">
        <f t="shared" si="311"/>
        <v>4</v>
      </c>
      <c r="P2213" s="3">
        <v>12.6</v>
      </c>
      <c r="Q2213" s="3">
        <f>VLOOKUP(J2213,Aux_H_adj!$X$2:$Y$922,2,FALSE)</f>
        <v>7</v>
      </c>
      <c r="R2213" s="3">
        <f>VLOOKUP(J2213,Aux_H_adj!$X$2:$Z$922,3,FALSE)</f>
        <v>15.4</v>
      </c>
      <c r="S2213" s="3">
        <f t="shared" si="308"/>
        <v>4.0107045659157627</v>
      </c>
      <c r="T2213" s="3">
        <v>76.3</v>
      </c>
      <c r="U2213" s="23">
        <f t="shared" si="312"/>
        <v>15.36</v>
      </c>
      <c r="V2213" s="3">
        <f t="shared" si="309"/>
        <v>4.8892398517830244</v>
      </c>
      <c r="W2213" s="27">
        <f t="shared" si="313"/>
        <v>1.2999999999999999E-3</v>
      </c>
      <c r="X2213" s="27">
        <f t="shared" si="314"/>
        <v>1.9E-3</v>
      </c>
      <c r="Y2213" s="3">
        <f>VLOOKUP(K2213,SSP!$B$2:$D$113,3,FALSE)</f>
        <v>0.47999999999999932</v>
      </c>
      <c r="Z2213" s="3">
        <f>EXP(Ferez!$B$8+Ferez!$B$9*LN(X2213)+Ferez!$B$10*LN(O2213)+Ferez!$B$11*LN(Y2213))</f>
        <v>2.0143145157090978</v>
      </c>
      <c r="AA2213" s="3">
        <f>EXP(Ferez!$C$8+Ferez!$C$9*LN(Z2213))</f>
        <v>1.2604086202332188</v>
      </c>
      <c r="AB2213" s="3">
        <f>Ferez!$D$8+Ferez!$D$9*Z2213+Ferez!$D$10*AA2213</f>
        <v>0.52265839734086794</v>
      </c>
      <c r="AC2213" s="3">
        <f t="shared" si="315"/>
        <v>3.7973815332831848</v>
      </c>
      <c r="AD2213" s="3">
        <f>AC2213*Ferez!$D$19</f>
        <v>1.8986907666415924</v>
      </c>
      <c r="AE2213" s="3">
        <f>(AD2213/1000)*(10000/Ferez!$D$21)</f>
        <v>4.7467269166039813E-2</v>
      </c>
      <c r="AF2213" s="3">
        <f t="shared" si="316"/>
        <v>2.5369729130499659</v>
      </c>
      <c r="AG2213" s="3">
        <f>AF2213*Ferez!$D$19</f>
        <v>1.2684864565249829</v>
      </c>
      <c r="AH2213" s="3">
        <f>(AG2213/1000)*(10000/Ferez!$D$21)</f>
        <v>3.1712161413124572E-2</v>
      </c>
      <c r="AI2213" s="3">
        <f>AE2213*Ferez!$D$20</f>
        <v>0.17404665360881263</v>
      </c>
    </row>
    <row r="2214" spans="1:35" x14ac:dyDescent="0.25">
      <c r="A2214" s="4">
        <v>639</v>
      </c>
      <c r="B2214" s="19" t="s">
        <v>3521</v>
      </c>
      <c r="C2214" s="104">
        <v>7</v>
      </c>
      <c r="D2214" s="20" t="s">
        <v>1053</v>
      </c>
      <c r="E2214" s="100">
        <v>42719</v>
      </c>
      <c r="F2214" s="100">
        <v>44127</v>
      </c>
      <c r="G2214" s="105">
        <v>3.9</v>
      </c>
      <c r="H2214" s="20" t="s">
        <v>1054</v>
      </c>
      <c r="I2214" s="20" t="s">
        <v>1063</v>
      </c>
      <c r="J2214" s="13">
        <v>3365</v>
      </c>
      <c r="K2214" t="s">
        <v>173</v>
      </c>
      <c r="L2214" t="s">
        <v>172</v>
      </c>
      <c r="M2214" s="20" t="str">
        <f t="shared" si="310"/>
        <v>S</v>
      </c>
      <c r="N2214" s="3">
        <v>4</v>
      </c>
      <c r="O2214" s="23">
        <f t="shared" si="311"/>
        <v>4</v>
      </c>
      <c r="P2214" s="3">
        <v>15.4</v>
      </c>
      <c r="Q2214" s="3">
        <f>VLOOKUP(J2214,Aux_H_adj!$X$2:$Y$922,2,FALSE)</f>
        <v>7</v>
      </c>
      <c r="R2214" s="3">
        <f>VLOOKUP(J2214,Aux_H_adj!$X$2:$Z$922,3,FALSE)</f>
        <v>15.4</v>
      </c>
      <c r="S2214" s="3">
        <f t="shared" si="308"/>
        <v>4.9019722472303764</v>
      </c>
      <c r="T2214" s="3">
        <v>76.3</v>
      </c>
      <c r="U2214" s="23">
        <f t="shared" si="312"/>
        <v>18.77</v>
      </c>
      <c r="V2214" s="3">
        <f t="shared" si="309"/>
        <v>5.9746765636697514</v>
      </c>
      <c r="W2214" s="27">
        <f t="shared" si="313"/>
        <v>1.9E-3</v>
      </c>
      <c r="X2214" s="27">
        <f t="shared" si="314"/>
        <v>2.8E-3</v>
      </c>
      <c r="Y2214" s="3">
        <f>VLOOKUP(K2214,SSP!$B$2:$D$113,3,FALSE)</f>
        <v>0.47999999999999932</v>
      </c>
      <c r="Z2214" s="3">
        <f>EXP(Ferez!$B$8+Ferez!$B$9*LN(X2214)+Ferez!$B$10*LN(O2214)+Ferez!$B$11*LN(Y2214))</f>
        <v>2.9057574827090646</v>
      </c>
      <c r="AA2214" s="3">
        <f>EXP(Ferez!$C$8+Ferez!$C$9*LN(Z2214))</f>
        <v>1.6541793537235514</v>
      </c>
      <c r="AB2214" s="3">
        <f>Ferez!$D$8+Ferez!$D$9*Z2214+Ferez!$D$10*AA2214</f>
        <v>0.59836388406999741</v>
      </c>
      <c r="AC2214" s="3">
        <f t="shared" si="315"/>
        <v>5.1583007205026137</v>
      </c>
      <c r="AD2214" s="3">
        <f>AC2214*Ferez!$D$19</f>
        <v>2.5791503602513068</v>
      </c>
      <c r="AE2214" s="3">
        <f>(AD2214/1000)*(10000/Ferez!$D$21)</f>
        <v>6.4478759006282665E-2</v>
      </c>
      <c r="AF2214" s="3">
        <f t="shared" si="316"/>
        <v>3.5041213667790618</v>
      </c>
      <c r="AG2214" s="3">
        <f>AF2214*Ferez!$D$19</f>
        <v>1.7520606833895309</v>
      </c>
      <c r="AH2214" s="3">
        <f>(AG2214/1000)*(10000/Ferez!$D$21)</f>
        <v>4.380151708473827E-2</v>
      </c>
      <c r="AI2214" s="3">
        <f>AE2214*Ferez!$D$20</f>
        <v>0.23642211635636975</v>
      </c>
    </row>
    <row r="2215" spans="1:35" x14ac:dyDescent="0.25">
      <c r="A2215" s="4">
        <v>640</v>
      </c>
      <c r="B2215" s="19" t="s">
        <v>3521</v>
      </c>
      <c r="C2215" s="104">
        <v>7</v>
      </c>
      <c r="D2215" s="20" t="s">
        <v>1053</v>
      </c>
      <c r="E2215" s="100">
        <v>42719</v>
      </c>
      <c r="F2215" s="100">
        <v>44127</v>
      </c>
      <c r="G2215" s="105">
        <v>3.9</v>
      </c>
      <c r="H2215" s="20" t="s">
        <v>1064</v>
      </c>
      <c r="I2215" s="20" t="s">
        <v>1065</v>
      </c>
      <c r="J2215" s="13">
        <v>3366</v>
      </c>
      <c r="K2215" t="s">
        <v>173</v>
      </c>
      <c r="L2215" t="s">
        <v>172</v>
      </c>
      <c r="M2215" s="20" t="str">
        <f t="shared" si="310"/>
        <v>S</v>
      </c>
      <c r="N2215" s="3">
        <v>3</v>
      </c>
      <c r="O2215" s="23">
        <f t="shared" si="311"/>
        <v>3</v>
      </c>
      <c r="P2215" s="3">
        <v>11.5</v>
      </c>
      <c r="Q2215" s="3">
        <f>VLOOKUP(J2215,Aux_H_adj!$X$2:$Y$922,2,FALSE)</f>
        <v>9.3000000000000007</v>
      </c>
      <c r="R2215" s="3">
        <f>VLOOKUP(J2215,Aux_H_adj!$X$2:$Z$922,3,FALSE)</f>
        <v>12.2</v>
      </c>
      <c r="S2215" s="3">
        <f t="shared" si="308"/>
        <v>3.6605636911135928</v>
      </c>
      <c r="T2215" s="3">
        <v>31.8</v>
      </c>
      <c r="U2215" s="23">
        <f t="shared" si="312"/>
        <v>14.02</v>
      </c>
      <c r="V2215" s="3">
        <f t="shared" si="309"/>
        <v>4.4627046042967455</v>
      </c>
      <c r="W2215" s="27">
        <f t="shared" si="313"/>
        <v>1.1000000000000001E-3</v>
      </c>
      <c r="X2215" s="27">
        <f t="shared" si="314"/>
        <v>1.6000000000000001E-3</v>
      </c>
      <c r="Y2215" s="3">
        <f>VLOOKUP(K2215,SSP!$B$2:$D$113,3,FALSE)</f>
        <v>0.47999999999999932</v>
      </c>
      <c r="Z2215" s="3">
        <f>EXP(Ferez!$B$8+Ferez!$B$9*LN(X2215)+Ferez!$B$10*LN(O2215)+Ferez!$B$11*LN(Y2215))</f>
        <v>1.2986082094282023</v>
      </c>
      <c r="AA2215" s="3">
        <f>EXP(Ferez!$C$8+Ferez!$C$9*LN(Z2215))</f>
        <v>0.91002940087775996</v>
      </c>
      <c r="AB2215" s="3">
        <f>Ferez!$D$8+Ferez!$D$9*Z2215+Ferez!$D$10*AA2215</f>
        <v>0.46482906089808262</v>
      </c>
      <c r="AC2215" s="3">
        <f t="shared" si="315"/>
        <v>2.6734666712040447</v>
      </c>
      <c r="AD2215" s="3">
        <f>AC2215*Ferez!$D$19</f>
        <v>1.3367333356020223</v>
      </c>
      <c r="AE2215" s="3">
        <f>(AD2215/1000)*(10000/Ferez!$D$21)</f>
        <v>3.3418333390050563E-2</v>
      </c>
      <c r="AF2215" s="3">
        <f t="shared" si="316"/>
        <v>1.7634372703262851</v>
      </c>
      <c r="AG2215" s="3">
        <f>AF2215*Ferez!$D$19</f>
        <v>0.88171863516314253</v>
      </c>
      <c r="AH2215" s="3">
        <f>(AG2215/1000)*(10000/Ferez!$D$21)</f>
        <v>2.2042965879078565E-2</v>
      </c>
      <c r="AI2215" s="3">
        <f>AE2215*Ferez!$D$20</f>
        <v>0.12253388909685206</v>
      </c>
    </row>
    <row r="2216" spans="1:35" x14ac:dyDescent="0.25">
      <c r="A2216" s="4">
        <v>641</v>
      </c>
      <c r="B2216" s="19" t="s">
        <v>3521</v>
      </c>
      <c r="C2216" s="104">
        <v>7</v>
      </c>
      <c r="D2216" s="20" t="s">
        <v>1053</v>
      </c>
      <c r="E2216" s="100">
        <v>42719</v>
      </c>
      <c r="F2216" s="100">
        <v>44127</v>
      </c>
      <c r="G2216" s="105">
        <v>3.9</v>
      </c>
      <c r="H2216" s="20" t="s">
        <v>1064</v>
      </c>
      <c r="I2216" s="20" t="s">
        <v>1066</v>
      </c>
      <c r="J2216" s="13">
        <v>3366</v>
      </c>
      <c r="K2216" t="s">
        <v>173</v>
      </c>
      <c r="L2216" t="s">
        <v>172</v>
      </c>
      <c r="M2216" s="20" t="str">
        <f t="shared" si="310"/>
        <v>S</v>
      </c>
      <c r="N2216" s="3">
        <v>3</v>
      </c>
      <c r="O2216" s="23">
        <f t="shared" si="311"/>
        <v>3</v>
      </c>
      <c r="P2216" s="3">
        <v>9.3000000000000007</v>
      </c>
      <c r="Q2216" s="3">
        <f>VLOOKUP(J2216,Aux_H_adj!$X$2:$Y$922,2,FALSE)</f>
        <v>9.3000000000000007</v>
      </c>
      <c r="R2216" s="3">
        <f>VLOOKUP(J2216,Aux_H_adj!$X$2:$Z$922,3,FALSE)</f>
        <v>12.2</v>
      </c>
      <c r="S2216" s="3">
        <f t="shared" si="308"/>
        <v>2.9602819415092534</v>
      </c>
      <c r="T2216" s="3">
        <v>31.8</v>
      </c>
      <c r="U2216" s="23">
        <f t="shared" si="312"/>
        <v>11.34</v>
      </c>
      <c r="V2216" s="3">
        <f t="shared" si="309"/>
        <v>3.6096341093241864</v>
      </c>
      <c r="W2216" s="27">
        <f t="shared" si="313"/>
        <v>6.9999999999999999E-4</v>
      </c>
      <c r="X2216" s="27">
        <f t="shared" si="314"/>
        <v>1E-3</v>
      </c>
      <c r="Y2216" s="3">
        <f>VLOOKUP(K2216,SSP!$B$2:$D$113,3,FALSE)</f>
        <v>0.47999999999999932</v>
      </c>
      <c r="Z2216" s="3">
        <f>EXP(Ferez!$B$8+Ferez!$B$9*LN(X2216)+Ferez!$B$10*LN(O2216)+Ferez!$B$11*LN(Y2216))</f>
        <v>0.83290795044029886</v>
      </c>
      <c r="AA2216" s="3">
        <f>EXP(Ferez!$C$8+Ferez!$C$9*LN(Z2216))</f>
        <v>0.65455087352857877</v>
      </c>
      <c r="AB2216" s="3">
        <f>Ferez!$D$8+Ferez!$D$9*Z2216+Ferez!$D$10*AA2216</f>
        <v>0.42957063066802709</v>
      </c>
      <c r="AC2216" s="3">
        <f t="shared" si="315"/>
        <v>1.9170294546369049</v>
      </c>
      <c r="AD2216" s="3">
        <f>AC2216*Ferez!$D$19</f>
        <v>0.95851472731845244</v>
      </c>
      <c r="AE2216" s="3">
        <f>(AD2216/1000)*(10000/Ferez!$D$21)</f>
        <v>2.3962868182961311E-2</v>
      </c>
      <c r="AF2216" s="3">
        <f t="shared" si="316"/>
        <v>1.2624785811083259</v>
      </c>
      <c r="AG2216" s="3">
        <f>AF2216*Ferez!$D$19</f>
        <v>0.63123929055416295</v>
      </c>
      <c r="AH2216" s="3">
        <f>(AG2216/1000)*(10000/Ferez!$D$21)</f>
        <v>1.5780982263854076E-2</v>
      </c>
      <c r="AI2216" s="3">
        <f>AE2216*Ferez!$D$20</f>
        <v>8.7863850004191474E-2</v>
      </c>
    </row>
    <row r="2217" spans="1:35" x14ac:dyDescent="0.25">
      <c r="A2217" s="4">
        <v>642</v>
      </c>
      <c r="B2217" s="19" t="s">
        <v>3521</v>
      </c>
      <c r="C2217" s="104">
        <v>7</v>
      </c>
      <c r="D2217" s="20" t="s">
        <v>1053</v>
      </c>
      <c r="E2217" s="100">
        <v>42719</v>
      </c>
      <c r="F2217" s="100">
        <v>44127</v>
      </c>
      <c r="G2217" s="105">
        <v>3.9</v>
      </c>
      <c r="H2217" s="20" t="s">
        <v>1064</v>
      </c>
      <c r="I2217" s="20" t="s">
        <v>1067</v>
      </c>
      <c r="J2217" s="13">
        <v>3366</v>
      </c>
      <c r="K2217" t="s">
        <v>173</v>
      </c>
      <c r="L2217" t="s">
        <v>172</v>
      </c>
      <c r="M2217" s="20" t="str">
        <f t="shared" si="310"/>
        <v>S</v>
      </c>
      <c r="N2217" s="3">
        <v>3</v>
      </c>
      <c r="O2217" s="23">
        <f t="shared" si="311"/>
        <v>3</v>
      </c>
      <c r="P2217" s="3">
        <v>12.2</v>
      </c>
      <c r="Q2217" s="3">
        <f>VLOOKUP(J2217,Aux_H_adj!$X$2:$Y$922,2,FALSE)</f>
        <v>9.3000000000000007</v>
      </c>
      <c r="R2217" s="3">
        <f>VLOOKUP(J2217,Aux_H_adj!$X$2:$Z$922,3,FALSE)</f>
        <v>12.2</v>
      </c>
      <c r="S2217" s="3">
        <f t="shared" si="308"/>
        <v>3.883380611442246</v>
      </c>
      <c r="T2217" s="3">
        <v>31.8</v>
      </c>
      <c r="U2217" s="23">
        <f t="shared" si="312"/>
        <v>14.87</v>
      </c>
      <c r="V2217" s="3">
        <f t="shared" si="309"/>
        <v>4.7332680075529669</v>
      </c>
      <c r="W2217" s="27">
        <f t="shared" si="313"/>
        <v>1.1999999999999999E-3</v>
      </c>
      <c r="X2217" s="27">
        <f t="shared" si="314"/>
        <v>1.8E-3</v>
      </c>
      <c r="Y2217" s="3">
        <f>VLOOKUP(K2217,SSP!$B$2:$D$113,3,FALSE)</f>
        <v>0.47999999999999932</v>
      </c>
      <c r="Z2217" s="3">
        <f>EXP(Ferez!$B$8+Ferez!$B$9*LN(X2217)+Ferez!$B$10*LN(O2217)+Ferez!$B$11*LN(Y2217))</f>
        <v>1.4514905363316621</v>
      </c>
      <c r="AA2217" s="3">
        <f>EXP(Ferez!$C$8+Ferez!$C$9*LN(Z2217))</f>
        <v>0.98836949613929903</v>
      </c>
      <c r="AB2217" s="3">
        <f>Ferez!$D$8+Ferez!$D$9*Z2217+Ferez!$D$10*AA2217</f>
        <v>0.47688063291702737</v>
      </c>
      <c r="AC2217" s="3">
        <f t="shared" si="315"/>
        <v>2.9167406653879886</v>
      </c>
      <c r="AD2217" s="3">
        <f>AC2217*Ferez!$D$19</f>
        <v>1.4583703326939943</v>
      </c>
      <c r="AE2217" s="3">
        <f>(AD2217/1000)*(10000/Ferez!$D$21)</f>
        <v>3.6459258317349863E-2</v>
      </c>
      <c r="AF2217" s="3">
        <f t="shared" si="316"/>
        <v>1.9283711692486896</v>
      </c>
      <c r="AG2217" s="3">
        <f>AF2217*Ferez!$D$19</f>
        <v>0.96418558462434478</v>
      </c>
      <c r="AH2217" s="3">
        <f>(AG2217/1000)*(10000/Ferez!$D$21)</f>
        <v>2.410463961560862E-2</v>
      </c>
      <c r="AI2217" s="3">
        <f>AE2217*Ferez!$D$20</f>
        <v>0.13368394716361615</v>
      </c>
    </row>
    <row r="2218" spans="1:35" x14ac:dyDescent="0.25">
      <c r="A2218" s="4">
        <v>643</v>
      </c>
      <c r="B2218" s="19" t="s">
        <v>3521</v>
      </c>
      <c r="C2218" s="104">
        <v>7</v>
      </c>
      <c r="D2218" s="20" t="s">
        <v>1053</v>
      </c>
      <c r="E2218" s="100">
        <v>42719</v>
      </c>
      <c r="F2218" s="100">
        <v>44127</v>
      </c>
      <c r="G2218" s="105">
        <v>3.9</v>
      </c>
      <c r="H2218" s="20" t="s">
        <v>1068</v>
      </c>
      <c r="I2218" s="20" t="s">
        <v>1069</v>
      </c>
      <c r="J2218" s="13">
        <v>3367</v>
      </c>
      <c r="K2218" t="s">
        <v>241</v>
      </c>
      <c r="L2218" t="s">
        <v>233</v>
      </c>
      <c r="M2218" s="20" t="str">
        <f t="shared" si="310"/>
        <v>S</v>
      </c>
      <c r="N2218" s="3">
        <v>2</v>
      </c>
      <c r="O2218" s="23">
        <f t="shared" si="311"/>
        <v>2</v>
      </c>
      <c r="P2218" s="3">
        <v>7</v>
      </c>
      <c r="Q2218" s="3">
        <f>VLOOKUP(J2218,Aux_H_adj!$X$2:$Y$922,2,FALSE)</f>
        <v>6.4</v>
      </c>
      <c r="R2218" s="3">
        <f>VLOOKUP(J2218,Aux_H_adj!$X$2:$Z$922,3,FALSE)</f>
        <v>8.5</v>
      </c>
      <c r="S2218" s="3">
        <f t="shared" si="308"/>
        <v>2.228169203286535</v>
      </c>
      <c r="T2218" s="3">
        <v>36</v>
      </c>
      <c r="U2218" s="23">
        <f t="shared" si="312"/>
        <v>8.5299999999999994</v>
      </c>
      <c r="V2218" s="3">
        <f t="shared" si="309"/>
        <v>2.7151833291477345</v>
      </c>
      <c r="W2218" s="27">
        <f t="shared" si="313"/>
        <v>4.0000000000000002E-4</v>
      </c>
      <c r="X2218" s="27">
        <f t="shared" si="314"/>
        <v>5.9999999999999995E-4</v>
      </c>
      <c r="Y2218" s="3">
        <f>VLOOKUP(K2218,SSP!$B$2:$D$113,3,FALSE)</f>
        <v>0.25</v>
      </c>
      <c r="Z2218" s="3">
        <f>EXP(Ferez!$B$8+Ferez!$B$9*LN(X2218)+Ferez!$B$10*LN(O2218)+Ferez!$B$11*LN(Y2218))</f>
        <v>0.17867485499562744</v>
      </c>
      <c r="AA2218" s="3">
        <f>EXP(Ferez!$C$8+Ferez!$C$9*LN(Z2218))</f>
        <v>0.20888706815201538</v>
      </c>
      <c r="AB2218" s="3">
        <f>Ferez!$D$8+Ferez!$D$9*Z2218+Ferez!$D$10*AA2218</f>
        <v>0.38751855089694531</v>
      </c>
      <c r="AC2218" s="3">
        <f t="shared" si="315"/>
        <v>0.77508047404458813</v>
      </c>
      <c r="AD2218" s="3">
        <f>AC2218*Ferez!$D$19</f>
        <v>0.38754023702229407</v>
      </c>
      <c r="AE2218" s="3">
        <f>(AD2218/1000)*(10000/Ferez!$D$21)</f>
        <v>9.6885059255573513E-3</v>
      </c>
      <c r="AF2218" s="3">
        <f t="shared" si="316"/>
        <v>0.56619340589257272</v>
      </c>
      <c r="AG2218" s="3">
        <f>AF2218*Ferez!$D$19</f>
        <v>0.28309670294628636</v>
      </c>
      <c r="AH2218" s="3">
        <f>(AG2218/1000)*(10000/Ferez!$D$21)</f>
        <v>7.077417573657159E-3</v>
      </c>
      <c r="AI2218" s="3">
        <f>AE2218*Ferez!$D$20</f>
        <v>3.5524521727043623E-2</v>
      </c>
    </row>
    <row r="2219" spans="1:35" x14ac:dyDescent="0.25">
      <c r="A2219" s="4">
        <v>644</v>
      </c>
      <c r="B2219" s="19" t="s">
        <v>3521</v>
      </c>
      <c r="C2219" s="104">
        <v>7</v>
      </c>
      <c r="D2219" s="20" t="s">
        <v>1053</v>
      </c>
      <c r="E2219" s="100">
        <v>42719</v>
      </c>
      <c r="F2219" s="100">
        <v>44127</v>
      </c>
      <c r="G2219" s="105">
        <v>3.9</v>
      </c>
      <c r="H2219" s="20" t="s">
        <v>1068</v>
      </c>
      <c r="I2219" s="20" t="s">
        <v>1070</v>
      </c>
      <c r="J2219" s="13">
        <v>3367</v>
      </c>
      <c r="K2219" t="s">
        <v>241</v>
      </c>
      <c r="L2219" t="s">
        <v>233</v>
      </c>
      <c r="M2219" s="20" t="str">
        <f t="shared" si="310"/>
        <v>S</v>
      </c>
      <c r="N2219" s="3">
        <v>2</v>
      </c>
      <c r="O2219" s="23">
        <f t="shared" si="311"/>
        <v>2</v>
      </c>
      <c r="P2219" s="3">
        <v>8.5</v>
      </c>
      <c r="Q2219" s="3">
        <f>VLOOKUP(J2219,Aux_H_adj!$X$2:$Y$922,2,FALSE)</f>
        <v>6.4</v>
      </c>
      <c r="R2219" s="3">
        <f>VLOOKUP(J2219,Aux_H_adj!$X$2:$Z$922,3,FALSE)</f>
        <v>8.5</v>
      </c>
      <c r="S2219" s="3">
        <f t="shared" si="308"/>
        <v>2.7056340325622208</v>
      </c>
      <c r="T2219" s="3">
        <v>36</v>
      </c>
      <c r="U2219" s="23">
        <f t="shared" si="312"/>
        <v>10.36</v>
      </c>
      <c r="V2219" s="3">
        <f t="shared" si="309"/>
        <v>3.2976904208640714</v>
      </c>
      <c r="W2219" s="27">
        <f t="shared" si="313"/>
        <v>5.9999999999999995E-4</v>
      </c>
      <c r="X2219" s="27">
        <f t="shared" si="314"/>
        <v>8.9999999999999998E-4</v>
      </c>
      <c r="Y2219" s="3">
        <f>VLOOKUP(K2219,SSP!$B$2:$D$113,3,FALSE)</f>
        <v>0.25</v>
      </c>
      <c r="Z2219" s="3">
        <f>EXP(Ferez!$B$8+Ferez!$B$9*LN(X2219)+Ferez!$B$10*LN(O2219)+Ferez!$B$11*LN(Y2219))</f>
        <v>0.26209522732781576</v>
      </c>
      <c r="AA2219" s="3">
        <f>EXP(Ferez!$C$8+Ferez!$C$9*LN(Z2219))</f>
        <v>0.27756976189209775</v>
      </c>
      <c r="AB2219" s="3">
        <f>Ferez!$D$8+Ferez!$D$9*Z2219+Ferez!$D$10*AA2219</f>
        <v>0.39185826904325793</v>
      </c>
      <c r="AC2219" s="3">
        <f t="shared" si="315"/>
        <v>0.93152325826317139</v>
      </c>
      <c r="AD2219" s="3">
        <f>AC2219*Ferez!$D$19</f>
        <v>0.4657616291315857</v>
      </c>
      <c r="AE2219" s="3">
        <f>(AD2219/1000)*(10000/Ferez!$D$21)</f>
        <v>1.1644040728289643E-2</v>
      </c>
      <c r="AF2219" s="3">
        <f t="shared" si="316"/>
        <v>0.65395349637107369</v>
      </c>
      <c r="AG2219" s="3">
        <f>AF2219*Ferez!$D$19</f>
        <v>0.32697674818553685</v>
      </c>
      <c r="AH2219" s="3">
        <f>(AG2219/1000)*(10000/Ferez!$D$21)</f>
        <v>8.1744187046384215E-3</v>
      </c>
      <c r="AI2219" s="3">
        <f>AE2219*Ferez!$D$20</f>
        <v>4.2694816003728694E-2</v>
      </c>
    </row>
    <row r="2220" spans="1:35" x14ac:dyDescent="0.25">
      <c r="A2220" s="4">
        <v>645</v>
      </c>
      <c r="B2220" s="19" t="s">
        <v>3521</v>
      </c>
      <c r="C2220" s="104">
        <v>7</v>
      </c>
      <c r="D2220" s="20" t="s">
        <v>1053</v>
      </c>
      <c r="E2220" s="100">
        <v>42719</v>
      </c>
      <c r="F2220" s="100">
        <v>44127</v>
      </c>
      <c r="G2220" s="105">
        <v>3.9</v>
      </c>
      <c r="H2220" s="20" t="s">
        <v>1068</v>
      </c>
      <c r="I2220" s="20" t="s">
        <v>1071</v>
      </c>
      <c r="J2220" s="13">
        <v>3367</v>
      </c>
      <c r="K2220" t="s">
        <v>241</v>
      </c>
      <c r="L2220" t="s">
        <v>233</v>
      </c>
      <c r="M2220" s="20" t="str">
        <f t="shared" si="310"/>
        <v>S</v>
      </c>
      <c r="N2220" s="3">
        <v>2</v>
      </c>
      <c r="O2220" s="23">
        <f t="shared" si="311"/>
        <v>2</v>
      </c>
      <c r="P2220" s="3">
        <v>6.4</v>
      </c>
      <c r="Q2220" s="3">
        <f>VLOOKUP(J2220,Aux_H_adj!$X$2:$Y$922,2,FALSE)</f>
        <v>6.4</v>
      </c>
      <c r="R2220" s="3">
        <f>VLOOKUP(J2220,Aux_H_adj!$X$2:$Z$922,3,FALSE)</f>
        <v>8.5</v>
      </c>
      <c r="S2220" s="3">
        <f t="shared" si="308"/>
        <v>2.0371832715762603</v>
      </c>
      <c r="T2220" s="3">
        <v>36</v>
      </c>
      <c r="U2220" s="23">
        <f t="shared" si="312"/>
        <v>7.8</v>
      </c>
      <c r="V2220" s="3">
        <f t="shared" si="309"/>
        <v>2.4828171122335672</v>
      </c>
      <c r="W2220" s="27">
        <f t="shared" si="313"/>
        <v>2.9999999999999997E-4</v>
      </c>
      <c r="X2220" s="27">
        <f t="shared" si="314"/>
        <v>5.0000000000000001E-4</v>
      </c>
      <c r="Y2220" s="3">
        <f>VLOOKUP(K2220,SSP!$B$2:$D$113,3,FALSE)</f>
        <v>0.25</v>
      </c>
      <c r="Z2220" s="3">
        <f>EXP(Ferez!$B$8+Ferez!$B$9*LN(X2220)+Ferez!$B$10*LN(O2220)+Ferez!$B$11*LN(Y2220))</f>
        <v>0.15039794828115485</v>
      </c>
      <c r="AA2220" s="3">
        <f>EXP(Ferez!$C$8+Ferez!$C$9*LN(Z2220))</f>
        <v>0.18382146638607502</v>
      </c>
      <c r="AB2220" s="3">
        <f>Ferez!$D$8+Ferez!$D$9*Z2220+Ferez!$D$10*AA2220</f>
        <v>0.38620136478625744</v>
      </c>
      <c r="AC2220" s="3">
        <f t="shared" si="315"/>
        <v>0.72042077945348737</v>
      </c>
      <c r="AD2220" s="3">
        <f>AC2220*Ferez!$D$19</f>
        <v>0.36021038972674368</v>
      </c>
      <c r="AE2220" s="3">
        <f>(AD2220/1000)*(10000/Ferez!$D$21)</f>
        <v>9.0052597431685925E-3</v>
      </c>
      <c r="AF2220" s="3">
        <f t="shared" si="316"/>
        <v>0.53659931306741226</v>
      </c>
      <c r="AG2220" s="3">
        <f>AF2220*Ferez!$D$19</f>
        <v>0.26829965653370613</v>
      </c>
      <c r="AH2220" s="3">
        <f>(AG2220/1000)*(10000/Ferez!$D$21)</f>
        <v>6.7074914133426538E-3</v>
      </c>
      <c r="AI2220" s="3">
        <f>AE2220*Ferez!$D$20</f>
        <v>3.3019285724951504E-2</v>
      </c>
    </row>
    <row r="2221" spans="1:35" x14ac:dyDescent="0.25">
      <c r="A2221" s="4">
        <v>646</v>
      </c>
      <c r="B2221" s="19" t="s">
        <v>3521</v>
      </c>
      <c r="C2221" s="104">
        <v>7</v>
      </c>
      <c r="D2221" s="20" t="s">
        <v>1053</v>
      </c>
      <c r="E2221" s="100">
        <v>42719</v>
      </c>
      <c r="F2221" s="100">
        <v>44127</v>
      </c>
      <c r="G2221" s="105">
        <v>3.9</v>
      </c>
      <c r="H2221" s="20" t="s">
        <v>1072</v>
      </c>
      <c r="I2221" s="20" t="s">
        <v>1073</v>
      </c>
      <c r="J2221" s="13">
        <v>3368</v>
      </c>
      <c r="K2221" t="s">
        <v>12</v>
      </c>
      <c r="L2221" t="s">
        <v>30</v>
      </c>
      <c r="M2221" s="20" t="str">
        <f t="shared" si="310"/>
        <v>S</v>
      </c>
      <c r="N2221" s="3">
        <v>3.9</v>
      </c>
      <c r="O2221" s="23">
        <f t="shared" si="311"/>
        <v>3.56</v>
      </c>
      <c r="P2221" s="3">
        <v>10.4</v>
      </c>
      <c r="Q2221" s="3">
        <f>VLOOKUP(J2221,Aux_H_adj!$X$2:$Y$922,2,FALSE)</f>
        <v>10.4</v>
      </c>
      <c r="R2221" s="3">
        <f>VLOOKUP(J2221,Aux_H_adj!$X$2:$Z$922,3,FALSE)</f>
        <v>12</v>
      </c>
      <c r="S2221" s="3">
        <f t="shared" si="308"/>
        <v>3.3104228163114233</v>
      </c>
      <c r="T2221" s="3">
        <v>19.2</v>
      </c>
      <c r="U2221" s="23">
        <f t="shared" si="312"/>
        <v>12.68</v>
      </c>
      <c r="V2221" s="3">
        <f t="shared" si="309"/>
        <v>4.0361693568104657</v>
      </c>
      <c r="W2221" s="27">
        <f t="shared" si="313"/>
        <v>8.9999999999999998E-4</v>
      </c>
      <c r="X2221" s="27">
        <f t="shared" si="314"/>
        <v>1.2999999999999999E-3</v>
      </c>
      <c r="Y2221" s="3">
        <f>VLOOKUP(K2221,SSP!$B$2:$D$113,3,FALSE)</f>
        <v>0.7000000000000004</v>
      </c>
      <c r="Z2221" s="3">
        <f>EXP(Ferez!$B$8+Ferez!$B$9*LN(X2221)+Ferez!$B$10*LN(O2221)+Ferez!$B$11*LN(Y2221))</f>
        <v>1.8502378370067984</v>
      </c>
      <c r="AA2221" s="3">
        <f>EXP(Ferez!$C$8+Ferez!$C$9*LN(Z2221))</f>
        <v>1.183403573058351</v>
      </c>
      <c r="AB2221" s="3">
        <f>Ferez!$D$8+Ferez!$D$9*Z2221+Ferez!$D$10*AA2221</f>
        <v>0.50911470026111516</v>
      </c>
      <c r="AC2221" s="3">
        <f t="shared" si="315"/>
        <v>3.5427561103262644</v>
      </c>
      <c r="AD2221" s="3">
        <f>AC2221*Ferez!$D$19</f>
        <v>1.7713780551631322</v>
      </c>
      <c r="AE2221" s="3">
        <f>(AD2221/1000)*(10000/Ferez!$D$21)</f>
        <v>4.4284451379078306E-2</v>
      </c>
      <c r="AF2221" s="3">
        <f t="shared" si="316"/>
        <v>2.3593525372679136</v>
      </c>
      <c r="AG2221" s="3">
        <f>AF2221*Ferez!$D$19</f>
        <v>1.1796762686339568</v>
      </c>
      <c r="AH2221" s="3">
        <f>(AG2221/1000)*(10000/Ferez!$D$21)</f>
        <v>2.949190671584892E-2</v>
      </c>
      <c r="AI2221" s="3">
        <f>AE2221*Ferez!$D$20</f>
        <v>0.16237632172328711</v>
      </c>
    </row>
    <row r="2222" spans="1:35" x14ac:dyDescent="0.25">
      <c r="A2222" s="4">
        <v>647</v>
      </c>
      <c r="B2222" s="19" t="s">
        <v>3521</v>
      </c>
      <c r="C2222" s="104">
        <v>7</v>
      </c>
      <c r="D2222" s="20" t="s">
        <v>1053</v>
      </c>
      <c r="E2222" s="100">
        <v>42719</v>
      </c>
      <c r="F2222" s="100">
        <v>44127</v>
      </c>
      <c r="G2222" s="105">
        <v>3.9</v>
      </c>
      <c r="H2222" s="20" t="s">
        <v>1072</v>
      </c>
      <c r="I2222" s="20" t="s">
        <v>1074</v>
      </c>
      <c r="J2222" s="13">
        <v>3368</v>
      </c>
      <c r="K2222" t="s">
        <v>12</v>
      </c>
      <c r="L2222" t="s">
        <v>30</v>
      </c>
      <c r="M2222" s="20" t="str">
        <f t="shared" si="310"/>
        <v>S</v>
      </c>
      <c r="N2222" s="3">
        <v>3.9</v>
      </c>
      <c r="O2222" s="23">
        <f t="shared" si="311"/>
        <v>3.9</v>
      </c>
      <c r="P2222" s="3">
        <v>12</v>
      </c>
      <c r="Q2222" s="3">
        <f>VLOOKUP(J2222,Aux_H_adj!$X$2:$Y$922,2,FALSE)</f>
        <v>10.4</v>
      </c>
      <c r="R2222" s="3">
        <f>VLOOKUP(J2222,Aux_H_adj!$X$2:$Z$922,3,FALSE)</f>
        <v>12</v>
      </c>
      <c r="S2222" s="3">
        <f t="shared" si="308"/>
        <v>3.8197186342054881</v>
      </c>
      <c r="T2222" s="3">
        <v>19.2</v>
      </c>
      <c r="U2222" s="23">
        <f t="shared" si="312"/>
        <v>14.63</v>
      </c>
      <c r="V2222" s="3">
        <f t="shared" si="309"/>
        <v>4.656873634868858</v>
      </c>
      <c r="W2222" s="27">
        <f t="shared" si="313"/>
        <v>1.1000000000000001E-3</v>
      </c>
      <c r="X2222" s="27">
        <f t="shared" si="314"/>
        <v>1.6999999999999999E-3</v>
      </c>
      <c r="Y2222" s="3">
        <f>VLOOKUP(K2222,SSP!$B$2:$D$113,3,FALSE)</f>
        <v>0.7000000000000004</v>
      </c>
      <c r="Z2222" s="3">
        <f>EXP(Ferez!$B$8+Ferez!$B$9*LN(X2222)+Ferez!$B$10*LN(O2222)+Ferez!$B$11*LN(Y2222))</f>
        <v>2.6025949847333711</v>
      </c>
      <c r="AA2222" s="3">
        <f>EXP(Ferez!$C$8+Ferez!$C$9*LN(Z2222))</f>
        <v>1.5243239439684138</v>
      </c>
      <c r="AB2222" s="3">
        <f>Ferez!$D$8+Ferez!$D$9*Z2222+Ferez!$D$10*AA2222</f>
        <v>0.5722679986230953</v>
      </c>
      <c r="AC2222" s="3">
        <f t="shared" si="315"/>
        <v>4.6991869273248801</v>
      </c>
      <c r="AD2222" s="3">
        <f>AC2222*Ferez!$D$19</f>
        <v>2.34959346366244</v>
      </c>
      <c r="AE2222" s="3">
        <f>(AD2222/1000)*(10000/Ferez!$D$21)</f>
        <v>5.8739836591561005E-2</v>
      </c>
      <c r="AF2222" s="3">
        <f t="shared" si="316"/>
        <v>3.1748629833564666</v>
      </c>
      <c r="AG2222" s="3">
        <f>AF2222*Ferez!$D$19</f>
        <v>1.5874314916782333</v>
      </c>
      <c r="AH2222" s="3">
        <f>(AG2222/1000)*(10000/Ferez!$D$21)</f>
        <v>3.9685787291955835E-2</v>
      </c>
      <c r="AI2222" s="3">
        <f>AE2222*Ferez!$D$20</f>
        <v>0.21537940083572368</v>
      </c>
    </row>
    <row r="2223" spans="1:35" x14ac:dyDescent="0.25">
      <c r="A2223" s="4">
        <v>648</v>
      </c>
      <c r="B2223" s="19" t="s">
        <v>3521</v>
      </c>
      <c r="C2223" s="104">
        <v>7</v>
      </c>
      <c r="D2223" s="20" t="s">
        <v>1053</v>
      </c>
      <c r="E2223" s="100">
        <v>42719</v>
      </c>
      <c r="F2223" s="100">
        <v>44127</v>
      </c>
      <c r="G2223" s="105">
        <v>3.9</v>
      </c>
      <c r="H2223" s="20" t="s">
        <v>1075</v>
      </c>
      <c r="I2223" s="20" t="s">
        <v>1076</v>
      </c>
      <c r="J2223" s="13">
        <v>3369</v>
      </c>
      <c r="K2223" t="s">
        <v>125</v>
      </c>
      <c r="L2223" t="s">
        <v>124</v>
      </c>
      <c r="M2223" s="20" t="str">
        <f t="shared" si="310"/>
        <v>S</v>
      </c>
      <c r="N2223" s="3">
        <v>4</v>
      </c>
      <c r="O2223" s="23">
        <f t="shared" si="311"/>
        <v>4</v>
      </c>
      <c r="P2223" s="3">
        <v>12.6</v>
      </c>
      <c r="Q2223" s="3">
        <f>VLOOKUP(J2223,Aux_H_adj!$X$2:$Y$922,2,FALSE)</f>
        <v>7.7</v>
      </c>
      <c r="R2223" s="3">
        <f>VLOOKUP(J2223,Aux_H_adj!$X$2:$Z$922,3,FALSE)</f>
        <v>12.6</v>
      </c>
      <c r="S2223" s="3">
        <f t="shared" si="308"/>
        <v>4.0107045659157627</v>
      </c>
      <c r="T2223" s="3">
        <v>45.7</v>
      </c>
      <c r="U2223" s="23">
        <f t="shared" si="312"/>
        <v>15.36</v>
      </c>
      <c r="V2223" s="3">
        <f t="shared" si="309"/>
        <v>4.8892398517830244</v>
      </c>
      <c r="W2223" s="27">
        <f t="shared" si="313"/>
        <v>1.2999999999999999E-3</v>
      </c>
      <c r="X2223" s="27">
        <f t="shared" si="314"/>
        <v>1.9E-3</v>
      </c>
      <c r="Y2223" s="3">
        <f>VLOOKUP(K2223,SSP!$B$2:$D$113,3,FALSE)</f>
        <v>0.60999999999999954</v>
      </c>
      <c r="Z2223" s="3">
        <f>EXP(Ferez!$B$8+Ferez!$B$9*LN(X2223)+Ferez!$B$10*LN(O2223)+Ferez!$B$11*LN(Y2223))</f>
        <v>2.5735208300739636</v>
      </c>
      <c r="AA2223" s="3">
        <f>EXP(Ferez!$C$8+Ferez!$C$9*LN(Z2223))</f>
        <v>1.5116709718788472</v>
      </c>
      <c r="AB2223" s="3">
        <f>Ferez!$D$8+Ferez!$D$9*Z2223+Ferez!$D$10*AA2223</f>
        <v>0.56978252611200397</v>
      </c>
      <c r="AC2223" s="3">
        <f t="shared" si="315"/>
        <v>4.6549743280648146</v>
      </c>
      <c r="AD2223" s="3">
        <f>AC2223*Ferez!$D$19</f>
        <v>2.3274871640324073</v>
      </c>
      <c r="AE2223" s="3">
        <f>(AD2223/1000)*(10000/Ferez!$D$21)</f>
        <v>5.8187179100810185E-2</v>
      </c>
      <c r="AF2223" s="3">
        <f t="shared" si="316"/>
        <v>3.1433033561859673</v>
      </c>
      <c r="AG2223" s="3">
        <f>AF2223*Ferez!$D$19</f>
        <v>1.5716516780929837</v>
      </c>
      <c r="AH2223" s="3">
        <f>(AG2223/1000)*(10000/Ferez!$D$21)</f>
        <v>3.9291291952324593E-2</v>
      </c>
      <c r="AI2223" s="3">
        <f>AE2223*Ferez!$D$20</f>
        <v>0.21335299003630401</v>
      </c>
    </row>
    <row r="2224" spans="1:35" x14ac:dyDescent="0.25">
      <c r="A2224" s="4">
        <v>649</v>
      </c>
      <c r="B2224" s="19" t="s">
        <v>3521</v>
      </c>
      <c r="C2224" s="104">
        <v>7</v>
      </c>
      <c r="D2224" s="20" t="s">
        <v>1053</v>
      </c>
      <c r="E2224" s="100">
        <v>42719</v>
      </c>
      <c r="F2224" s="100">
        <v>44127</v>
      </c>
      <c r="G2224" s="105">
        <v>3.9</v>
      </c>
      <c r="H2224" s="20" t="s">
        <v>1075</v>
      </c>
      <c r="I2224" s="20" t="s">
        <v>1077</v>
      </c>
      <c r="J2224" s="13">
        <v>3369</v>
      </c>
      <c r="K2224" t="s">
        <v>125</v>
      </c>
      <c r="L2224" t="s">
        <v>124</v>
      </c>
      <c r="M2224" s="20" t="str">
        <f t="shared" si="310"/>
        <v>S</v>
      </c>
      <c r="N2224" s="3">
        <v>4</v>
      </c>
      <c r="O2224" s="23">
        <f t="shared" si="311"/>
        <v>3.31</v>
      </c>
      <c r="P2224" s="3">
        <v>9.6</v>
      </c>
      <c r="Q2224" s="3">
        <f>VLOOKUP(J2224,Aux_H_adj!$X$2:$Y$922,2,FALSE)</f>
        <v>7.7</v>
      </c>
      <c r="R2224" s="3">
        <f>VLOOKUP(J2224,Aux_H_adj!$X$2:$Z$922,3,FALSE)</f>
        <v>12.6</v>
      </c>
      <c r="S2224" s="3">
        <f t="shared" si="308"/>
        <v>3.0557749073643903</v>
      </c>
      <c r="T2224" s="3">
        <v>45.7</v>
      </c>
      <c r="U2224" s="23">
        <f t="shared" si="312"/>
        <v>11.7</v>
      </c>
      <c r="V2224" s="3">
        <f t="shared" si="309"/>
        <v>3.7242256683503507</v>
      </c>
      <c r="W2224" s="27">
        <f t="shared" si="313"/>
        <v>6.9999999999999999E-4</v>
      </c>
      <c r="X2224" s="27">
        <f t="shared" si="314"/>
        <v>1.1000000000000001E-3</v>
      </c>
      <c r="Y2224" s="3">
        <f>VLOOKUP(K2224,SSP!$B$2:$D$113,3,FALSE)</f>
        <v>0.60999999999999954</v>
      </c>
      <c r="Z2224" s="3">
        <f>EXP(Ferez!$B$8+Ferez!$B$9*LN(X2224)+Ferez!$B$10*LN(O2224)+Ferez!$B$11*LN(Y2224))</f>
        <v>1.2798888785272862</v>
      </c>
      <c r="AA2224" s="3">
        <f>EXP(Ferez!$C$8+Ferez!$C$9*LN(Z2224))</f>
        <v>0.90027802751943498</v>
      </c>
      <c r="AB2224" s="3">
        <f>Ferez!$D$8+Ferez!$D$9*Z2224+Ferez!$D$10*AA2224</f>
        <v>0.46336715941491574</v>
      </c>
      <c r="AC2224" s="3">
        <f t="shared" si="315"/>
        <v>2.6435340654616368</v>
      </c>
      <c r="AD2224" s="3">
        <f>AC2224*Ferez!$D$19</f>
        <v>1.3217670327308184</v>
      </c>
      <c r="AE2224" s="3">
        <f>(AD2224/1000)*(10000/Ferez!$D$21)</f>
        <v>3.304417581827046E-2</v>
      </c>
      <c r="AF2224" s="3">
        <f t="shared" si="316"/>
        <v>1.743256037942202</v>
      </c>
      <c r="AG2224" s="3">
        <f>AF2224*Ferez!$D$19</f>
        <v>0.87162801897110098</v>
      </c>
      <c r="AH2224" s="3">
        <f>(AG2224/1000)*(10000/Ferez!$D$21)</f>
        <v>2.1790700474277527E-2</v>
      </c>
      <c r="AI2224" s="3">
        <f>AE2224*Ferez!$D$20</f>
        <v>0.12116197800032502</v>
      </c>
    </row>
    <row r="2225" spans="1:35" x14ac:dyDescent="0.25">
      <c r="A2225" s="4">
        <v>650</v>
      </c>
      <c r="B2225" s="19" t="s">
        <v>3521</v>
      </c>
      <c r="C2225" s="104">
        <v>7</v>
      </c>
      <c r="D2225" s="20" t="s">
        <v>1053</v>
      </c>
      <c r="E2225" s="100">
        <v>42719</v>
      </c>
      <c r="F2225" s="100">
        <v>44127</v>
      </c>
      <c r="G2225" s="105">
        <v>3.9</v>
      </c>
      <c r="H2225" s="20" t="s">
        <v>1075</v>
      </c>
      <c r="I2225" s="20" t="s">
        <v>1078</v>
      </c>
      <c r="J2225" s="13">
        <v>3369</v>
      </c>
      <c r="K2225" t="s">
        <v>125</v>
      </c>
      <c r="L2225" t="s">
        <v>124</v>
      </c>
      <c r="M2225" s="20" t="str">
        <f t="shared" si="310"/>
        <v>S</v>
      </c>
      <c r="N2225" s="3">
        <v>4</v>
      </c>
      <c r="O2225" s="23">
        <f t="shared" si="311"/>
        <v>3.65</v>
      </c>
      <c r="P2225" s="3">
        <v>10.7</v>
      </c>
      <c r="Q2225" s="3">
        <f>VLOOKUP(J2225,Aux_H_adj!$X$2:$Y$922,2,FALSE)</f>
        <v>7.7</v>
      </c>
      <c r="R2225" s="3">
        <f>VLOOKUP(J2225,Aux_H_adj!$X$2:$Z$922,3,FALSE)</f>
        <v>12.6</v>
      </c>
      <c r="S2225" s="3">
        <f t="shared" si="308"/>
        <v>3.4059157821665602</v>
      </c>
      <c r="T2225" s="3">
        <v>45.7</v>
      </c>
      <c r="U2225" s="23">
        <f t="shared" si="312"/>
        <v>13.04</v>
      </c>
      <c r="V2225" s="3">
        <f t="shared" si="309"/>
        <v>4.1507609158366305</v>
      </c>
      <c r="W2225" s="27">
        <f t="shared" si="313"/>
        <v>8.9999999999999998E-4</v>
      </c>
      <c r="X2225" s="27">
        <f t="shared" si="314"/>
        <v>1.4E-3</v>
      </c>
      <c r="Y2225" s="3">
        <f>VLOOKUP(K2225,SSP!$B$2:$D$113,3,FALSE)</f>
        <v>0.60999999999999954</v>
      </c>
      <c r="Z2225" s="3">
        <f>EXP(Ferez!$B$8+Ferez!$B$9*LN(X2225)+Ferez!$B$10*LN(O2225)+Ferez!$B$11*LN(Y2225))</f>
        <v>1.76591415060053</v>
      </c>
      <c r="AA2225" s="3">
        <f>EXP(Ferez!$C$8+Ferez!$C$9*LN(Z2225))</f>
        <v>1.143146969204853</v>
      </c>
      <c r="AB2225" s="3">
        <f>Ferez!$D$8+Ferez!$D$9*Z2225+Ferez!$D$10*AA2225</f>
        <v>0.50221296798052872</v>
      </c>
      <c r="AC2225" s="3">
        <f t="shared" si="315"/>
        <v>3.4112740877859116</v>
      </c>
      <c r="AD2225" s="3">
        <f>AC2225*Ferez!$D$19</f>
        <v>1.7056370438929558</v>
      </c>
      <c r="AE2225" s="3">
        <f>(AD2225/1000)*(10000/Ferez!$D$21)</f>
        <v>4.2640926097323895E-2</v>
      </c>
      <c r="AF2225" s="3">
        <f t="shared" si="316"/>
        <v>2.2681271185810585</v>
      </c>
      <c r="AG2225" s="3">
        <f>AF2225*Ferez!$D$19</f>
        <v>1.1340635592905293</v>
      </c>
      <c r="AH2225" s="3">
        <f>(AG2225/1000)*(10000/Ferez!$D$21)</f>
        <v>2.8351588982263233E-2</v>
      </c>
      <c r="AI2225" s="3">
        <f>AE2225*Ferez!$D$20</f>
        <v>0.15635006235685428</v>
      </c>
    </row>
    <row r="2226" spans="1:35" x14ac:dyDescent="0.25">
      <c r="A2226" s="4">
        <v>651</v>
      </c>
      <c r="B2226" s="19" t="s">
        <v>3521</v>
      </c>
      <c r="C2226" s="104">
        <v>7</v>
      </c>
      <c r="D2226" s="20" t="s">
        <v>1053</v>
      </c>
      <c r="E2226" s="100">
        <v>42719</v>
      </c>
      <c r="F2226" s="100">
        <v>44127</v>
      </c>
      <c r="G2226" s="105">
        <v>3.9</v>
      </c>
      <c r="H2226" s="20" t="s">
        <v>1075</v>
      </c>
      <c r="I2226" s="20" t="s">
        <v>1079</v>
      </c>
      <c r="J2226" s="13">
        <v>3369</v>
      </c>
      <c r="K2226" t="s">
        <v>125</v>
      </c>
      <c r="L2226" t="s">
        <v>124</v>
      </c>
      <c r="M2226" s="20" t="str">
        <f t="shared" si="310"/>
        <v>S</v>
      </c>
      <c r="N2226" s="3">
        <v>4</v>
      </c>
      <c r="O2226" s="23">
        <f t="shared" si="311"/>
        <v>2.97</v>
      </c>
      <c r="P2226" s="3">
        <v>8.6</v>
      </c>
      <c r="Q2226" s="3">
        <f>VLOOKUP(J2226,Aux_H_adj!$X$2:$Y$922,2,FALSE)</f>
        <v>7.7</v>
      </c>
      <c r="R2226" s="3">
        <f>VLOOKUP(J2226,Aux_H_adj!$X$2:$Z$922,3,FALSE)</f>
        <v>12.6</v>
      </c>
      <c r="S2226" s="3">
        <f t="shared" si="308"/>
        <v>2.7374650211805998</v>
      </c>
      <c r="T2226" s="3">
        <v>45.7</v>
      </c>
      <c r="U2226" s="23">
        <f t="shared" si="312"/>
        <v>10.48</v>
      </c>
      <c r="V2226" s="3">
        <f t="shared" si="309"/>
        <v>3.3358876072061263</v>
      </c>
      <c r="W2226" s="27">
        <f t="shared" si="313"/>
        <v>5.9999999999999995E-4</v>
      </c>
      <c r="X2226" s="27">
        <f t="shared" si="314"/>
        <v>8.9999999999999998E-4</v>
      </c>
      <c r="Y2226" s="3">
        <f>VLOOKUP(K2226,SSP!$B$2:$D$113,3,FALSE)</f>
        <v>0.60999999999999954</v>
      </c>
      <c r="Z2226" s="3">
        <f>EXP(Ferez!$B$8+Ferez!$B$9*LN(X2226)+Ferez!$B$10*LN(O2226)+Ferez!$B$11*LN(Y2226))</f>
        <v>0.95403146935109384</v>
      </c>
      <c r="AA2226" s="3">
        <f>EXP(Ferez!$C$8+Ferez!$C$9*LN(Z2226))</f>
        <v>0.72392601193881667</v>
      </c>
      <c r="AB2226" s="3">
        <f>Ferez!$D$8+Ferez!$D$9*Z2226+Ferez!$D$10*AA2226</f>
        <v>0.43848851029551328</v>
      </c>
      <c r="AC2226" s="3">
        <f t="shared" si="315"/>
        <v>2.1164459915854237</v>
      </c>
      <c r="AD2226" s="3">
        <f>AC2226*Ferez!$D$19</f>
        <v>1.0582229957927118</v>
      </c>
      <c r="AE2226" s="3">
        <f>(AD2226/1000)*(10000/Ferez!$D$21)</f>
        <v>2.6455574894817799E-2</v>
      </c>
      <c r="AF2226" s="3">
        <f t="shared" si="316"/>
        <v>1.392519979646607</v>
      </c>
      <c r="AG2226" s="3">
        <f>AF2226*Ferez!$D$19</f>
        <v>0.6962599898233035</v>
      </c>
      <c r="AH2226" s="3">
        <f>(AG2226/1000)*(10000/Ferez!$D$21)</f>
        <v>1.7406499745582588E-2</v>
      </c>
      <c r="AI2226" s="3">
        <f>AE2226*Ferez!$D$20</f>
        <v>9.700377461433192E-2</v>
      </c>
    </row>
    <row r="2227" spans="1:35" x14ac:dyDescent="0.25">
      <c r="A2227" s="4">
        <v>652</v>
      </c>
      <c r="B2227" s="19" t="s">
        <v>3521</v>
      </c>
      <c r="C2227" s="104">
        <v>7</v>
      </c>
      <c r="D2227" s="20" t="s">
        <v>1053</v>
      </c>
      <c r="E2227" s="100">
        <v>42719</v>
      </c>
      <c r="F2227" s="100">
        <v>44127</v>
      </c>
      <c r="G2227" s="105">
        <v>3.9</v>
      </c>
      <c r="H2227" s="20" t="s">
        <v>1075</v>
      </c>
      <c r="I2227" s="20" t="s">
        <v>1080</v>
      </c>
      <c r="J2227" s="13">
        <v>3369</v>
      </c>
      <c r="K2227" t="s">
        <v>125</v>
      </c>
      <c r="L2227" t="s">
        <v>124</v>
      </c>
      <c r="M2227" s="20" t="str">
        <f t="shared" si="310"/>
        <v>S</v>
      </c>
      <c r="N2227" s="3">
        <v>4</v>
      </c>
      <c r="O2227" s="23">
        <f t="shared" si="311"/>
        <v>4</v>
      </c>
      <c r="P2227" s="3">
        <v>12</v>
      </c>
      <c r="Q2227" s="3">
        <f>VLOOKUP(J2227,Aux_H_adj!$X$2:$Y$922,2,FALSE)</f>
        <v>7.7</v>
      </c>
      <c r="R2227" s="3">
        <f>VLOOKUP(J2227,Aux_H_adj!$X$2:$Z$922,3,FALSE)</f>
        <v>12.6</v>
      </c>
      <c r="S2227" s="3">
        <f t="shared" si="308"/>
        <v>3.8197186342054881</v>
      </c>
      <c r="T2227" s="3">
        <v>45.7</v>
      </c>
      <c r="U2227" s="23">
        <f t="shared" si="312"/>
        <v>14.63</v>
      </c>
      <c r="V2227" s="3">
        <f t="shared" si="309"/>
        <v>4.656873634868858</v>
      </c>
      <c r="W2227" s="27">
        <f t="shared" si="313"/>
        <v>1.1000000000000001E-3</v>
      </c>
      <c r="X2227" s="27">
        <f t="shared" si="314"/>
        <v>1.6999999999999999E-3</v>
      </c>
      <c r="Y2227" s="3">
        <f>VLOOKUP(K2227,SSP!$B$2:$D$113,3,FALSE)</f>
        <v>0.60999999999999954</v>
      </c>
      <c r="Z2227" s="3">
        <f>EXP(Ferez!$B$8+Ferez!$B$9*LN(X2227)+Ferez!$B$10*LN(O2227)+Ferez!$B$11*LN(Y2227))</f>
        <v>2.3167686290994038</v>
      </c>
      <c r="AA2227" s="3">
        <f>EXP(Ferez!$C$8+Ferez!$C$9*LN(Z2227))</f>
        <v>1.3982667649707374</v>
      </c>
      <c r="AB2227" s="3">
        <f>Ferez!$D$8+Ferez!$D$9*Z2227+Ferez!$D$10*AA2227</f>
        <v>0.54797714858974078</v>
      </c>
      <c r="AC2227" s="3">
        <f t="shared" si="315"/>
        <v>4.2630125426598822</v>
      </c>
      <c r="AD2227" s="3">
        <f>AC2227*Ferez!$D$19</f>
        <v>2.1315062713299411</v>
      </c>
      <c r="AE2227" s="3">
        <f>(AD2227/1000)*(10000/Ferez!$D$21)</f>
        <v>5.3287656783248531E-2</v>
      </c>
      <c r="AF2227" s="3">
        <f t="shared" si="316"/>
        <v>2.8647457776891447</v>
      </c>
      <c r="AG2227" s="3">
        <f>AF2227*Ferez!$D$19</f>
        <v>1.4323728888445724</v>
      </c>
      <c r="AH2227" s="3">
        <f>(AG2227/1000)*(10000/Ferez!$D$21)</f>
        <v>3.5809322221114305E-2</v>
      </c>
      <c r="AI2227" s="3">
        <f>AE2227*Ferez!$D$20</f>
        <v>0.19538807487191126</v>
      </c>
    </row>
    <row r="2228" spans="1:35" x14ac:dyDescent="0.25">
      <c r="A2228" s="4">
        <v>653</v>
      </c>
      <c r="B2228" s="19" t="s">
        <v>3521</v>
      </c>
      <c r="C2228" s="104">
        <v>7</v>
      </c>
      <c r="D2228" s="20" t="s">
        <v>1053</v>
      </c>
      <c r="E2228" s="100">
        <v>42719</v>
      </c>
      <c r="F2228" s="100">
        <v>44127</v>
      </c>
      <c r="G2228" s="105">
        <v>3.9</v>
      </c>
      <c r="H2228" s="20" t="s">
        <v>1075</v>
      </c>
      <c r="I2228" s="20" t="s">
        <v>1081</v>
      </c>
      <c r="J2228" s="13">
        <v>3369</v>
      </c>
      <c r="K2228" t="s">
        <v>125</v>
      </c>
      <c r="L2228" t="s">
        <v>124</v>
      </c>
      <c r="M2228" s="20" t="str">
        <f t="shared" si="310"/>
        <v>S</v>
      </c>
      <c r="N2228" s="3">
        <v>4</v>
      </c>
      <c r="O2228" s="23">
        <f t="shared" si="311"/>
        <v>3.11</v>
      </c>
      <c r="P2228" s="3">
        <v>9</v>
      </c>
      <c r="Q2228" s="3">
        <f>VLOOKUP(J2228,Aux_H_adj!$X$2:$Y$922,2,FALSE)</f>
        <v>7.7</v>
      </c>
      <c r="R2228" s="3">
        <f>VLOOKUP(J2228,Aux_H_adj!$X$2:$Z$922,3,FALSE)</f>
        <v>12.6</v>
      </c>
      <c r="S2228" s="3">
        <f t="shared" si="308"/>
        <v>2.8647889756541161</v>
      </c>
      <c r="T2228" s="3">
        <v>45.7</v>
      </c>
      <c r="U2228" s="23">
        <f t="shared" si="312"/>
        <v>10.97</v>
      </c>
      <c r="V2228" s="3">
        <f t="shared" si="309"/>
        <v>3.4918594514361838</v>
      </c>
      <c r="W2228" s="27">
        <f t="shared" si="313"/>
        <v>5.9999999999999995E-4</v>
      </c>
      <c r="X2228" s="27">
        <f t="shared" si="314"/>
        <v>1E-3</v>
      </c>
      <c r="Y2228" s="3">
        <f>VLOOKUP(K2228,SSP!$B$2:$D$113,3,FALSE)</f>
        <v>0.60999999999999954</v>
      </c>
      <c r="Z2228" s="3">
        <f>EXP(Ferez!$B$8+Ferez!$B$9*LN(X2228)+Ferez!$B$10*LN(O2228)+Ferez!$B$11*LN(Y2228))</f>
        <v>1.1016254777414245</v>
      </c>
      <c r="AA2228" s="3">
        <f>EXP(Ferez!$C$8+Ferez!$C$9*LN(Z2228))</f>
        <v>0.80546373355983791</v>
      </c>
      <c r="AB2228" s="3">
        <f>Ferez!$D$8+Ferez!$D$9*Z2228+Ferez!$D$10*AA2228</f>
        <v>0.44961386690944338</v>
      </c>
      <c r="AC2228" s="3">
        <f t="shared" si="315"/>
        <v>2.3567030782107059</v>
      </c>
      <c r="AD2228" s="3">
        <f>AC2228*Ferez!$D$19</f>
        <v>1.178351539105353</v>
      </c>
      <c r="AE2228" s="3">
        <f>(AD2228/1000)*(10000/Ferez!$D$21)</f>
        <v>2.9458788477633824E-2</v>
      </c>
      <c r="AF2228" s="3">
        <f t="shared" si="316"/>
        <v>1.5512393446508679</v>
      </c>
      <c r="AG2228" s="3">
        <f>AF2228*Ferez!$D$19</f>
        <v>0.77561967232543394</v>
      </c>
      <c r="AH2228" s="3">
        <f>(AG2228/1000)*(10000/Ferez!$D$21)</f>
        <v>1.9390491808135846E-2</v>
      </c>
      <c r="AI2228" s="3">
        <f>AE2228*Ferez!$D$20</f>
        <v>0.10801555775132402</v>
      </c>
    </row>
    <row r="2229" spans="1:35" x14ac:dyDescent="0.25">
      <c r="A2229" s="4">
        <v>654</v>
      </c>
      <c r="B2229" s="19" t="s">
        <v>3521</v>
      </c>
      <c r="C2229" s="104">
        <v>7</v>
      </c>
      <c r="D2229" s="20" t="s">
        <v>1053</v>
      </c>
      <c r="E2229" s="100">
        <v>42719</v>
      </c>
      <c r="F2229" s="100">
        <v>44127</v>
      </c>
      <c r="G2229" s="105">
        <v>3.9</v>
      </c>
      <c r="H2229" s="20" t="s">
        <v>1075</v>
      </c>
      <c r="I2229" s="20" t="s">
        <v>1082</v>
      </c>
      <c r="J2229" s="13">
        <v>3369</v>
      </c>
      <c r="K2229" t="s">
        <v>125</v>
      </c>
      <c r="L2229" t="s">
        <v>124</v>
      </c>
      <c r="M2229" s="20" t="str">
        <f t="shared" si="310"/>
        <v>S</v>
      </c>
      <c r="N2229" s="3">
        <v>4</v>
      </c>
      <c r="O2229" s="23">
        <f t="shared" si="311"/>
        <v>3.38</v>
      </c>
      <c r="P2229" s="3">
        <v>9.8000000000000007</v>
      </c>
      <c r="Q2229" s="3">
        <f>VLOOKUP(J2229,Aux_H_adj!$X$2:$Y$922,2,FALSE)</f>
        <v>7.7</v>
      </c>
      <c r="R2229" s="3">
        <f>VLOOKUP(J2229,Aux_H_adj!$X$2:$Z$922,3,FALSE)</f>
        <v>12.6</v>
      </c>
      <c r="S2229" s="3">
        <f t="shared" si="308"/>
        <v>3.1194368846011491</v>
      </c>
      <c r="T2229" s="3">
        <v>45.7</v>
      </c>
      <c r="U2229" s="23">
        <f t="shared" si="312"/>
        <v>11.95</v>
      </c>
      <c r="V2229" s="3">
        <f t="shared" si="309"/>
        <v>3.8038031398962984</v>
      </c>
      <c r="W2229" s="27">
        <f t="shared" si="313"/>
        <v>8.0000000000000004E-4</v>
      </c>
      <c r="X2229" s="27">
        <f t="shared" si="314"/>
        <v>1.1000000000000001E-3</v>
      </c>
      <c r="Y2229" s="3">
        <f>VLOOKUP(K2229,SSP!$B$2:$D$113,3,FALSE)</f>
        <v>0.60999999999999954</v>
      </c>
      <c r="Z2229" s="3">
        <f>EXP(Ferez!$B$8+Ferez!$B$9*LN(X2229)+Ferez!$B$10*LN(O2229)+Ferez!$B$11*LN(Y2229))</f>
        <v>1.3059025922460594</v>
      </c>
      <c r="AA2229" s="3">
        <f>EXP(Ferez!$C$8+Ferez!$C$9*LN(Z2229))</f>
        <v>0.91381939097325382</v>
      </c>
      <c r="AB2229" s="3">
        <f>Ferez!$D$8+Ferez!$D$9*Z2229+Ferez!$D$10*AA2229</f>
        <v>0.46539956998247378</v>
      </c>
      <c r="AC2229" s="3">
        <f t="shared" si="315"/>
        <v>2.6851215532017871</v>
      </c>
      <c r="AD2229" s="3">
        <f>AC2229*Ferez!$D$19</f>
        <v>1.3425607766008936</v>
      </c>
      <c r="AE2229" s="3">
        <f>(AD2229/1000)*(10000/Ferez!$D$21)</f>
        <v>3.3564019415022343E-2</v>
      </c>
      <c r="AF2229" s="3">
        <f t="shared" si="316"/>
        <v>1.7713021622285332</v>
      </c>
      <c r="AG2229" s="3">
        <f>AF2229*Ferez!$D$19</f>
        <v>0.8856510811142666</v>
      </c>
      <c r="AH2229" s="3">
        <f>(AG2229/1000)*(10000/Ferez!$D$21)</f>
        <v>2.2141277027856662E-2</v>
      </c>
      <c r="AI2229" s="3">
        <f>AE2229*Ferez!$D$20</f>
        <v>0.12306807118841526</v>
      </c>
    </row>
    <row r="2230" spans="1:35" x14ac:dyDescent="0.25">
      <c r="A2230" s="4">
        <v>655</v>
      </c>
      <c r="B2230" s="19" t="s">
        <v>3521</v>
      </c>
      <c r="C2230" s="104">
        <v>7</v>
      </c>
      <c r="D2230" s="20" t="s">
        <v>1053</v>
      </c>
      <c r="E2230" s="100">
        <v>42719</v>
      </c>
      <c r="F2230" s="100">
        <v>44127</v>
      </c>
      <c r="G2230" s="105">
        <v>3.9</v>
      </c>
      <c r="H2230" s="20" t="s">
        <v>1075</v>
      </c>
      <c r="I2230" s="20" t="s">
        <v>1083</v>
      </c>
      <c r="J2230" s="13">
        <v>3369</v>
      </c>
      <c r="K2230" t="s">
        <v>125</v>
      </c>
      <c r="L2230" t="s">
        <v>124</v>
      </c>
      <c r="M2230" s="20" t="str">
        <f t="shared" si="310"/>
        <v>S</v>
      </c>
      <c r="N2230" s="3">
        <v>4</v>
      </c>
      <c r="O2230" s="23">
        <f t="shared" si="311"/>
        <v>2.63</v>
      </c>
      <c r="P2230" s="3">
        <v>7.7</v>
      </c>
      <c r="Q2230" s="3">
        <f>VLOOKUP(J2230,Aux_H_adj!$X$2:$Y$922,2,FALSE)</f>
        <v>7.7</v>
      </c>
      <c r="R2230" s="3">
        <f>VLOOKUP(J2230,Aux_H_adj!$X$2:$Z$922,3,FALSE)</f>
        <v>12.6</v>
      </c>
      <c r="S2230" s="3">
        <f t="shared" si="308"/>
        <v>2.4509861236151882</v>
      </c>
      <c r="T2230" s="3">
        <v>45.7</v>
      </c>
      <c r="U2230" s="23">
        <f t="shared" si="312"/>
        <v>9.39</v>
      </c>
      <c r="V2230" s="3">
        <f t="shared" si="309"/>
        <v>2.9889298312657946</v>
      </c>
      <c r="W2230" s="27">
        <f t="shared" si="313"/>
        <v>5.0000000000000001E-4</v>
      </c>
      <c r="X2230" s="27">
        <f t="shared" si="314"/>
        <v>6.9999999999999999E-4</v>
      </c>
      <c r="Y2230" s="3">
        <f>VLOOKUP(K2230,SSP!$B$2:$D$113,3,FALSE)</f>
        <v>0.60999999999999954</v>
      </c>
      <c r="Z2230" s="3">
        <f>EXP(Ferez!$B$8+Ferez!$B$9*LN(X2230)+Ferez!$B$10*LN(O2230)+Ferez!$B$11*LN(Y2230))</f>
        <v>0.66936258883623079</v>
      </c>
      <c r="AA2230" s="3">
        <f>EXP(Ferez!$C$8+Ferez!$C$9*LN(Z2230))</f>
        <v>0.5565498377264102</v>
      </c>
      <c r="AB2230" s="3">
        <f>Ferez!$D$8+Ferez!$D$9*Z2230+Ferez!$D$10*AA2230</f>
        <v>0.41790256504397366</v>
      </c>
      <c r="AC2230" s="3">
        <f t="shared" si="315"/>
        <v>1.6438149916066145</v>
      </c>
      <c r="AD2230" s="3">
        <f>AC2230*Ferez!$D$19</f>
        <v>0.82190749580330724</v>
      </c>
      <c r="AE2230" s="3">
        <f>(AD2230/1000)*(10000/Ferez!$D$21)</f>
        <v>2.054768739508268E-2</v>
      </c>
      <c r="AF2230" s="3">
        <f t="shared" si="316"/>
        <v>1.0872651538802045</v>
      </c>
      <c r="AG2230" s="3">
        <f>AF2230*Ferez!$D$19</f>
        <v>0.54363257694010225</v>
      </c>
      <c r="AH2230" s="3">
        <f>(AG2230/1000)*(10000/Ferez!$D$21)</f>
        <v>1.3590814423502557E-2</v>
      </c>
      <c r="AI2230" s="3">
        <f>AE2230*Ferez!$D$20</f>
        <v>7.5341520448636498E-2</v>
      </c>
    </row>
    <row r="2231" spans="1:35" x14ac:dyDescent="0.25">
      <c r="A2231" s="4">
        <v>656</v>
      </c>
      <c r="B2231" s="19" t="s">
        <v>3521</v>
      </c>
      <c r="C2231" s="104">
        <v>7</v>
      </c>
      <c r="D2231" s="20" t="s">
        <v>1053</v>
      </c>
      <c r="E2231" s="100">
        <v>42719</v>
      </c>
      <c r="F2231" s="100">
        <v>44127</v>
      </c>
      <c r="G2231" s="105">
        <v>3.9</v>
      </c>
      <c r="H2231" s="20" t="s">
        <v>1075</v>
      </c>
      <c r="I2231" s="20" t="s">
        <v>1084</v>
      </c>
      <c r="J2231" s="13">
        <v>3369</v>
      </c>
      <c r="K2231" t="s">
        <v>125</v>
      </c>
      <c r="L2231" t="s">
        <v>124</v>
      </c>
      <c r="M2231" s="20" t="str">
        <f t="shared" si="310"/>
        <v>S</v>
      </c>
      <c r="N2231" s="3">
        <v>4</v>
      </c>
      <c r="O2231" s="23">
        <f t="shared" si="311"/>
        <v>3.28</v>
      </c>
      <c r="P2231" s="3">
        <v>9.5</v>
      </c>
      <c r="Q2231" s="3">
        <f>VLOOKUP(J2231,Aux_H_adj!$X$2:$Y$922,2,FALSE)</f>
        <v>7.7</v>
      </c>
      <c r="R2231" s="3">
        <f>VLOOKUP(J2231,Aux_H_adj!$X$2:$Z$922,3,FALSE)</f>
        <v>12.6</v>
      </c>
      <c r="S2231" s="3">
        <f t="shared" si="308"/>
        <v>3.0239439187460113</v>
      </c>
      <c r="T2231" s="3">
        <v>45.7</v>
      </c>
      <c r="U2231" s="23">
        <f t="shared" si="312"/>
        <v>11.58</v>
      </c>
      <c r="V2231" s="3">
        <f t="shared" si="309"/>
        <v>3.6860284820082962</v>
      </c>
      <c r="W2231" s="27">
        <f t="shared" si="313"/>
        <v>6.9999999999999999E-4</v>
      </c>
      <c r="X2231" s="27">
        <f t="shared" si="314"/>
        <v>1.1000000000000001E-3</v>
      </c>
      <c r="Y2231" s="3">
        <f>VLOOKUP(K2231,SSP!$B$2:$D$113,3,FALSE)</f>
        <v>0.60999999999999954</v>
      </c>
      <c r="Z2231" s="3">
        <f>EXP(Ferez!$B$8+Ferez!$B$9*LN(X2231)+Ferez!$B$10*LN(O2231)+Ferez!$B$11*LN(Y2231))</f>
        <v>1.2687336793919211</v>
      </c>
      <c r="AA2231" s="3">
        <f>EXP(Ferez!$C$8+Ferez!$C$9*LN(Z2231))</f>
        <v>0.89444951244276794</v>
      </c>
      <c r="AB2231" s="3">
        <f>Ferez!$D$8+Ferez!$D$9*Z2231+Ferez!$D$10*AA2231</f>
        <v>0.46249749293918474</v>
      </c>
      <c r="AC2231" s="3">
        <f t="shared" si="315"/>
        <v>2.6256806847738741</v>
      </c>
      <c r="AD2231" s="3">
        <f>AC2231*Ferez!$D$19</f>
        <v>1.312840342386937</v>
      </c>
      <c r="AE2231" s="3">
        <f>(AD2231/1000)*(10000/Ferez!$D$21)</f>
        <v>3.2821008559673424E-2</v>
      </c>
      <c r="AF2231" s="3">
        <f t="shared" si="316"/>
        <v>1.7312311723311058</v>
      </c>
      <c r="AG2231" s="3">
        <f>AF2231*Ferez!$D$19</f>
        <v>0.8656155861655529</v>
      </c>
      <c r="AH2231" s="3">
        <f>(AG2231/1000)*(10000/Ferez!$D$21)</f>
        <v>2.1640389654138822E-2</v>
      </c>
      <c r="AI2231" s="3">
        <f>AE2231*Ferez!$D$20</f>
        <v>0.12034369805213588</v>
      </c>
    </row>
    <row r="2232" spans="1:35" x14ac:dyDescent="0.25">
      <c r="A2232" s="4">
        <v>657</v>
      </c>
      <c r="B2232" s="19" t="s">
        <v>3521</v>
      </c>
      <c r="C2232" s="104">
        <v>7</v>
      </c>
      <c r="D2232" s="20" t="s">
        <v>1053</v>
      </c>
      <c r="E2232" s="100">
        <v>42719</v>
      </c>
      <c r="F2232" s="100">
        <v>44127</v>
      </c>
      <c r="G2232" s="105">
        <v>3.9</v>
      </c>
      <c r="H2232" s="20" t="s">
        <v>1085</v>
      </c>
      <c r="I2232" s="20" t="s">
        <v>1086</v>
      </c>
      <c r="J2232" s="13">
        <v>3370</v>
      </c>
      <c r="K2232" t="s">
        <v>77</v>
      </c>
      <c r="L2232" t="s">
        <v>76</v>
      </c>
      <c r="M2232" s="20" t="str">
        <f t="shared" si="310"/>
        <v>S</v>
      </c>
      <c r="N2232" s="3">
        <v>4</v>
      </c>
      <c r="O2232" s="23">
        <f t="shared" si="311"/>
        <v>4</v>
      </c>
      <c r="P2232" s="3">
        <v>13.2</v>
      </c>
      <c r="Q2232" s="3">
        <f>VLOOKUP(J2232,Aux_H_adj!$X$2:$Y$922,2,FALSE)</f>
        <v>13.2</v>
      </c>
      <c r="R2232" s="3">
        <f>VLOOKUP(J2232,Aux_H_adj!$X$2:$Z$922,3,FALSE)</f>
        <v>13.6</v>
      </c>
      <c r="S2232" s="3">
        <f t="shared" si="308"/>
        <v>4.2016904976260365</v>
      </c>
      <c r="T2232" s="3">
        <v>25.3</v>
      </c>
      <c r="U2232" s="23">
        <f t="shared" si="312"/>
        <v>16.09</v>
      </c>
      <c r="V2232" s="3">
        <f t="shared" si="309"/>
        <v>5.1216060686971918</v>
      </c>
      <c r="W2232" s="27">
        <f t="shared" si="313"/>
        <v>1.4E-3</v>
      </c>
      <c r="X2232" s="27">
        <f t="shared" si="314"/>
        <v>2.0999999999999999E-3</v>
      </c>
      <c r="Y2232" s="3">
        <f>VLOOKUP(K2232,SSP!$B$2:$D$113,3,FALSE)</f>
        <v>0.44999999999999973</v>
      </c>
      <c r="Z2232" s="3">
        <f>EXP(Ferez!$B$8+Ferez!$B$9*LN(X2232)+Ferez!$B$10*LN(O2232)+Ferez!$B$11*LN(Y2232))</f>
        <v>2.0727575871663926</v>
      </c>
      <c r="AA2232" s="3">
        <f>EXP(Ferez!$C$8+Ferez!$C$9*LN(Z2232))</f>
        <v>1.2874416225609882</v>
      </c>
      <c r="AB2232" s="3">
        <f>Ferez!$D$8+Ferez!$D$9*Z2232+Ferez!$D$10*AA2232</f>
        <v>0.52751669410012958</v>
      </c>
      <c r="AC2232" s="3">
        <f t="shared" si="315"/>
        <v>3.8877159038275106</v>
      </c>
      <c r="AD2232" s="3">
        <f>AC2232*Ferez!$D$19</f>
        <v>1.9438579519137553</v>
      </c>
      <c r="AE2232" s="3">
        <f>(AD2232/1000)*(10000/Ferez!$D$21)</f>
        <v>4.8596448797843882E-2</v>
      </c>
      <c r="AF2232" s="3">
        <f t="shared" si="316"/>
        <v>2.6002742812665223</v>
      </c>
      <c r="AG2232" s="3">
        <f>AF2232*Ferez!$D$19</f>
        <v>1.3001371406332611</v>
      </c>
      <c r="AH2232" s="3">
        <f>(AG2232/1000)*(10000/Ferez!$D$21)</f>
        <v>3.2503428515831531E-2</v>
      </c>
      <c r="AI2232" s="3">
        <f>AE2232*Ferez!$D$20</f>
        <v>0.17818697892542756</v>
      </c>
    </row>
    <row r="2233" spans="1:35" x14ac:dyDescent="0.25">
      <c r="A2233" s="4">
        <v>658</v>
      </c>
      <c r="B2233" s="19" t="s">
        <v>3521</v>
      </c>
      <c r="C2233" s="104">
        <v>7</v>
      </c>
      <c r="D2233" s="20" t="s">
        <v>1053</v>
      </c>
      <c r="E2233" s="100">
        <v>42719</v>
      </c>
      <c r="F2233" s="100">
        <v>44127</v>
      </c>
      <c r="G2233" s="105">
        <v>3.9</v>
      </c>
      <c r="H2233" s="20" t="s">
        <v>1085</v>
      </c>
      <c r="I2233" s="20" t="s">
        <v>1087</v>
      </c>
      <c r="J2233" s="13">
        <v>3370</v>
      </c>
      <c r="K2233" t="s">
        <v>77</v>
      </c>
      <c r="L2233" t="s">
        <v>76</v>
      </c>
      <c r="M2233" s="20" t="str">
        <f t="shared" si="310"/>
        <v>S</v>
      </c>
      <c r="N2233" s="3">
        <v>4</v>
      </c>
      <c r="O2233" s="23">
        <f t="shared" si="311"/>
        <v>4</v>
      </c>
      <c r="P2233" s="3">
        <v>13.6</v>
      </c>
      <c r="Q2233" s="3">
        <f>VLOOKUP(J2233,Aux_H_adj!$X$2:$Y$922,2,FALSE)</f>
        <v>13.2</v>
      </c>
      <c r="R2233" s="3">
        <f>VLOOKUP(J2233,Aux_H_adj!$X$2:$Z$922,3,FALSE)</f>
        <v>13.6</v>
      </c>
      <c r="S2233" s="3">
        <f t="shared" si="308"/>
        <v>4.3290144520995533</v>
      </c>
      <c r="T2233" s="3">
        <v>25.3</v>
      </c>
      <c r="U2233" s="23">
        <f t="shared" si="312"/>
        <v>16.579999999999998</v>
      </c>
      <c r="V2233" s="3">
        <f t="shared" si="309"/>
        <v>5.2775779129272493</v>
      </c>
      <c r="W2233" s="27">
        <f t="shared" si="313"/>
        <v>1.5E-3</v>
      </c>
      <c r="X2233" s="27">
        <f t="shared" si="314"/>
        <v>2.2000000000000001E-3</v>
      </c>
      <c r="Y2233" s="3">
        <f>VLOOKUP(K2233,SSP!$B$2:$D$113,3,FALSE)</f>
        <v>0.44999999999999973</v>
      </c>
      <c r="Z2233" s="3">
        <f>EXP(Ferez!$B$8+Ferez!$B$9*LN(X2233)+Ferez!$B$10*LN(O2233)+Ferez!$B$11*LN(Y2233))</f>
        <v>2.1659054852680191</v>
      </c>
      <c r="AA2233" s="3">
        <f>EXP(Ferez!$C$8+Ferez!$C$9*LN(Z2233))</f>
        <v>1.3301250904233017</v>
      </c>
      <c r="AB2233" s="3">
        <f>Ferez!$D$8+Ferez!$D$9*Z2233+Ferez!$D$10*AA2233</f>
        <v>0.53529464844652197</v>
      </c>
      <c r="AC2233" s="3">
        <f t="shared" si="315"/>
        <v>4.0313252241378423</v>
      </c>
      <c r="AD2233" s="3">
        <f>AC2233*Ferez!$D$19</f>
        <v>2.0156626120689212</v>
      </c>
      <c r="AE2233" s="3">
        <f>(AD2233/1000)*(10000/Ferez!$D$21)</f>
        <v>5.0391565301723035E-2</v>
      </c>
      <c r="AF2233" s="3">
        <f t="shared" si="316"/>
        <v>2.7012001337145408</v>
      </c>
      <c r="AG2233" s="3">
        <f>AF2233*Ferez!$D$19</f>
        <v>1.3506000668572704</v>
      </c>
      <c r="AH2233" s="3">
        <f>(AG2233/1000)*(10000/Ferez!$D$21)</f>
        <v>3.376500167143176E-2</v>
      </c>
      <c r="AI2233" s="3">
        <f>AE2233*Ferez!$D$20</f>
        <v>0.18476907277298446</v>
      </c>
    </row>
    <row r="2234" spans="1:35" x14ac:dyDescent="0.25">
      <c r="A2234" s="4">
        <v>659</v>
      </c>
      <c r="B2234" s="19" t="s">
        <v>3521</v>
      </c>
      <c r="C2234" s="104">
        <v>7</v>
      </c>
      <c r="D2234" s="20" t="s">
        <v>1053</v>
      </c>
      <c r="E2234" s="100">
        <v>42719</v>
      </c>
      <c r="F2234" s="100">
        <v>44127</v>
      </c>
      <c r="G2234" s="105">
        <v>3.9</v>
      </c>
      <c r="H2234" s="20" t="s">
        <v>1088</v>
      </c>
      <c r="I2234" s="20" t="s">
        <v>1089</v>
      </c>
      <c r="J2234" s="13">
        <v>3371</v>
      </c>
      <c r="K2234" t="s">
        <v>173</v>
      </c>
      <c r="L2234" t="s">
        <v>172</v>
      </c>
      <c r="M2234" s="20" t="str">
        <f t="shared" si="310"/>
        <v>S</v>
      </c>
      <c r="N2234" s="3">
        <v>5</v>
      </c>
      <c r="O2234" s="23">
        <f t="shared" si="311"/>
        <v>3.21</v>
      </c>
      <c r="P2234" s="3">
        <v>9.3000000000000007</v>
      </c>
      <c r="Q2234" s="3">
        <f>VLOOKUP(J2234,Aux_H_adj!$X$2:$Y$922,2,FALSE)</f>
        <v>9.3000000000000007</v>
      </c>
      <c r="R2234" s="3">
        <f>VLOOKUP(J2234,Aux_H_adj!$X$2:$Z$922,3,FALSE)</f>
        <v>10.1</v>
      </c>
      <c r="S2234" s="3">
        <f t="shared" si="308"/>
        <v>2.9602819415092534</v>
      </c>
      <c r="T2234" s="3">
        <v>28.2</v>
      </c>
      <c r="U2234" s="23">
        <f t="shared" si="312"/>
        <v>11.34</v>
      </c>
      <c r="V2234" s="3">
        <f t="shared" si="309"/>
        <v>3.6096341093241864</v>
      </c>
      <c r="W2234" s="27">
        <f t="shared" si="313"/>
        <v>6.9999999999999999E-4</v>
      </c>
      <c r="X2234" s="27">
        <f t="shared" si="314"/>
        <v>1E-3</v>
      </c>
      <c r="Y2234" s="3">
        <f>VLOOKUP(K2234,SSP!$B$2:$D$113,3,FALSE)</f>
        <v>0.47999999999999932</v>
      </c>
      <c r="Z2234" s="3">
        <f>EXP(Ferez!$B$8+Ferez!$B$9*LN(X2234)+Ferez!$B$10*LN(O2234)+Ferez!$B$11*LN(Y2234))</f>
        <v>0.88889124427877964</v>
      </c>
      <c r="AA2234" s="3">
        <f>EXP(Ferez!$C$8+Ferez!$C$9*LN(Z2234))</f>
        <v>0.68691857737649775</v>
      </c>
      <c r="AB2234" s="3">
        <f>Ferez!$D$8+Ferez!$D$9*Z2234+Ferez!$D$10*AA2234</f>
        <v>0.43366639221733105</v>
      </c>
      <c r="AC2234" s="3">
        <f t="shared" si="315"/>
        <v>2.0094762138726083</v>
      </c>
      <c r="AD2234" s="3">
        <f>AC2234*Ferez!$D$19</f>
        <v>1.0047381069363042</v>
      </c>
      <c r="AE2234" s="3">
        <f>(AD2234/1000)*(10000/Ferez!$D$21)</f>
        <v>2.5118452673407607E-2</v>
      </c>
      <c r="AF2234" s="3">
        <f t="shared" si="316"/>
        <v>1.3225576364961107</v>
      </c>
      <c r="AG2234" s="3">
        <f>AF2234*Ferez!$D$19</f>
        <v>0.66127881824805534</v>
      </c>
      <c r="AH2234" s="3">
        <f>(AG2234/1000)*(10000/Ferez!$D$21)</f>
        <v>1.6531970456201382E-2</v>
      </c>
      <c r="AI2234" s="3">
        <f>AE2234*Ferez!$D$20</f>
        <v>9.2100993135827883E-2</v>
      </c>
    </row>
    <row r="2235" spans="1:35" x14ac:dyDescent="0.25">
      <c r="A2235" s="4">
        <v>660</v>
      </c>
      <c r="B2235" s="19" t="s">
        <v>3521</v>
      </c>
      <c r="C2235" s="104">
        <v>7</v>
      </c>
      <c r="D2235" s="20" t="s">
        <v>1053</v>
      </c>
      <c r="E2235" s="100">
        <v>42719</v>
      </c>
      <c r="F2235" s="100">
        <v>44127</v>
      </c>
      <c r="G2235" s="105">
        <v>3.9</v>
      </c>
      <c r="H2235" s="20" t="s">
        <v>1088</v>
      </c>
      <c r="I2235" s="20" t="s">
        <v>1090</v>
      </c>
      <c r="J2235" s="13">
        <v>3371</v>
      </c>
      <c r="K2235" t="s">
        <v>173</v>
      </c>
      <c r="L2235" t="s">
        <v>172</v>
      </c>
      <c r="M2235" s="20" t="str">
        <f t="shared" si="310"/>
        <v>S</v>
      </c>
      <c r="N2235" s="3">
        <v>5</v>
      </c>
      <c r="O2235" s="23">
        <f t="shared" si="311"/>
        <v>5</v>
      </c>
      <c r="P2235" s="3">
        <v>10.1</v>
      </c>
      <c r="Q2235" s="3">
        <f>VLOOKUP(J2235,Aux_H_adj!$X$2:$Y$922,2,FALSE)</f>
        <v>9.3000000000000007</v>
      </c>
      <c r="R2235" s="3">
        <f>VLOOKUP(J2235,Aux_H_adj!$X$2:$Z$922,3,FALSE)</f>
        <v>10.1</v>
      </c>
      <c r="S2235" s="3">
        <f t="shared" si="308"/>
        <v>3.214929850456286</v>
      </c>
      <c r="T2235" s="3">
        <v>28.2</v>
      </c>
      <c r="U2235" s="23">
        <f t="shared" si="312"/>
        <v>12.31</v>
      </c>
      <c r="V2235" s="3">
        <f t="shared" si="309"/>
        <v>3.9183946989224636</v>
      </c>
      <c r="W2235" s="27">
        <f t="shared" si="313"/>
        <v>8.0000000000000004E-4</v>
      </c>
      <c r="X2235" s="27">
        <f t="shared" si="314"/>
        <v>1.1999999999999999E-3</v>
      </c>
      <c r="Y2235" s="3">
        <f>VLOOKUP(K2235,SSP!$B$2:$D$113,3,FALSE)</f>
        <v>0.47999999999999932</v>
      </c>
      <c r="Z2235" s="3">
        <f>EXP(Ferez!$B$8+Ferez!$B$9*LN(X2235)+Ferez!$B$10*LN(O2235)+Ferez!$B$11*LN(Y2235))</f>
        <v>1.6170351170449033</v>
      </c>
      <c r="AA2235" s="3">
        <f>EXP(Ferez!$C$8+Ferez!$C$9*LN(Z2235))</f>
        <v>1.070832679653289</v>
      </c>
      <c r="AB2235" s="3">
        <f>Ferez!$D$8+Ferez!$D$9*Z2235+Ferez!$D$10*AA2235</f>
        <v>0.49013429610798692</v>
      </c>
      <c r="AC2235" s="3">
        <f t="shared" si="315"/>
        <v>3.1780020928061794</v>
      </c>
      <c r="AD2235" s="3">
        <f>AC2235*Ferez!$D$19</f>
        <v>1.5890010464030897</v>
      </c>
      <c r="AE2235" s="3">
        <f>(AD2235/1000)*(10000/Ferez!$D$21)</f>
        <v>3.9725026160077247E-2</v>
      </c>
      <c r="AF2235" s="3">
        <f t="shared" si="316"/>
        <v>2.1071694131528904</v>
      </c>
      <c r="AG2235" s="3">
        <f>AF2235*Ferez!$D$19</f>
        <v>1.0535847065764452</v>
      </c>
      <c r="AH2235" s="3">
        <f>(AG2235/1000)*(10000/Ferez!$D$21)</f>
        <v>2.6339617664411129E-2</v>
      </c>
      <c r="AI2235" s="3">
        <f>AE2235*Ferez!$D$20</f>
        <v>0.14565842925361658</v>
      </c>
    </row>
    <row r="2236" spans="1:35" x14ac:dyDescent="0.25">
      <c r="A2236" s="4">
        <v>661</v>
      </c>
      <c r="B2236" s="19" t="s">
        <v>3521</v>
      </c>
      <c r="C2236" s="104">
        <v>7</v>
      </c>
      <c r="D2236" s="20" t="s">
        <v>1053</v>
      </c>
      <c r="E2236" s="100">
        <v>42719</v>
      </c>
      <c r="F2236" s="100">
        <v>44127</v>
      </c>
      <c r="G2236" s="105">
        <v>3.9</v>
      </c>
      <c r="H2236" s="20" t="s">
        <v>1091</v>
      </c>
      <c r="I2236" s="20" t="s">
        <v>1092</v>
      </c>
      <c r="J2236" s="13">
        <v>3372</v>
      </c>
      <c r="K2236" t="s">
        <v>5</v>
      </c>
      <c r="L2236" t="s">
        <v>186</v>
      </c>
      <c r="M2236" s="20" t="str">
        <f t="shared" si="310"/>
        <v>S</v>
      </c>
      <c r="N2236" s="3">
        <v>8</v>
      </c>
      <c r="O2236" s="23">
        <f t="shared" si="311"/>
        <v>6.46</v>
      </c>
      <c r="P2236" s="3">
        <v>26.4</v>
      </c>
      <c r="Q2236" s="3">
        <f>VLOOKUP(J2236,Aux_H_adj!$X$2:$Y$922,2,FALSE)</f>
        <v>19.600000000000001</v>
      </c>
      <c r="R2236" s="3">
        <f>VLOOKUP(J2236,Aux_H_adj!$X$2:$Z$922,3,FALSE)</f>
        <v>40.4</v>
      </c>
      <c r="S2236" s="3">
        <f t="shared" si="308"/>
        <v>8.403380995252073</v>
      </c>
      <c r="T2236" s="3">
        <v>95</v>
      </c>
      <c r="U2236" s="23">
        <f t="shared" si="312"/>
        <v>32.18</v>
      </c>
      <c r="V2236" s="3">
        <f t="shared" si="309"/>
        <v>10.243212137394384</v>
      </c>
      <c r="W2236" s="27">
        <f t="shared" si="313"/>
        <v>5.4999999999999997E-3</v>
      </c>
      <c r="X2236" s="27">
        <f t="shared" si="314"/>
        <v>8.2000000000000007E-3</v>
      </c>
      <c r="Y2236" s="3">
        <f>VLOOKUP(K2236,SSP!$B$2:$D$113,3,FALSE)</f>
        <v>0.39999999999999974</v>
      </c>
      <c r="Z2236" s="3">
        <f>EXP(Ferez!$B$8+Ferez!$B$9*LN(X2236)+Ferez!$B$10*LN(O2236)+Ferez!$B$11*LN(Y2236))</f>
        <v>10.554384073191137</v>
      </c>
      <c r="AA2236" s="3">
        <f>EXP(Ferez!$C$8+Ferez!$C$9*LN(Z2236))</f>
        <v>4.3073935109132115</v>
      </c>
      <c r="AB2236" s="3">
        <f>Ferez!$D$8+Ferez!$D$9*Z2236+Ferez!$D$10*AA2236</f>
        <v>1.3104613163323047</v>
      </c>
      <c r="AC2236" s="3">
        <f t="shared" si="315"/>
        <v>16.172238900436653</v>
      </c>
      <c r="AD2236" s="3">
        <f>AC2236*Ferez!$D$19</f>
        <v>8.0861194502183267</v>
      </c>
      <c r="AE2236" s="3">
        <f>(AD2236/1000)*(10000/Ferez!$D$21)</f>
        <v>0.20215298625545819</v>
      </c>
      <c r="AF2236" s="3">
        <f t="shared" si="316"/>
        <v>11.864845389523442</v>
      </c>
      <c r="AG2236" s="3">
        <f>AF2236*Ferez!$D$19</f>
        <v>5.9324226947617209</v>
      </c>
      <c r="AH2236" s="3">
        <f>(AG2236/1000)*(10000/Ferez!$D$21)</f>
        <v>0.14831056736904302</v>
      </c>
      <c r="AI2236" s="3">
        <f>AE2236*Ferez!$D$20</f>
        <v>0.74122761627001332</v>
      </c>
    </row>
    <row r="2237" spans="1:35" x14ac:dyDescent="0.25">
      <c r="A2237" s="4">
        <v>662</v>
      </c>
      <c r="B2237" s="19" t="s">
        <v>3521</v>
      </c>
      <c r="C2237" s="104">
        <v>7</v>
      </c>
      <c r="D2237" s="20" t="s">
        <v>1053</v>
      </c>
      <c r="E2237" s="100">
        <v>42719</v>
      </c>
      <c r="F2237" s="100">
        <v>44127</v>
      </c>
      <c r="G2237" s="105">
        <v>3.9</v>
      </c>
      <c r="H2237" s="20" t="s">
        <v>1091</v>
      </c>
      <c r="I2237" s="20" t="s">
        <v>1093</v>
      </c>
      <c r="J2237" s="13">
        <v>3372</v>
      </c>
      <c r="K2237" t="s">
        <v>5</v>
      </c>
      <c r="L2237" t="s">
        <v>186</v>
      </c>
      <c r="M2237" s="20" t="str">
        <f t="shared" si="310"/>
        <v>S</v>
      </c>
      <c r="N2237" s="3">
        <v>8</v>
      </c>
      <c r="O2237" s="23">
        <f t="shared" si="311"/>
        <v>6.65</v>
      </c>
      <c r="P2237" s="3">
        <v>28</v>
      </c>
      <c r="Q2237" s="3">
        <f>VLOOKUP(J2237,Aux_H_adj!$X$2:$Y$922,2,FALSE)</f>
        <v>19.600000000000001</v>
      </c>
      <c r="R2237" s="3">
        <f>VLOOKUP(J2237,Aux_H_adj!$X$2:$Z$922,3,FALSE)</f>
        <v>40.4</v>
      </c>
      <c r="S2237" s="3">
        <f t="shared" si="308"/>
        <v>8.91267681314614</v>
      </c>
      <c r="T2237" s="3">
        <v>95</v>
      </c>
      <c r="U2237" s="23">
        <f t="shared" si="312"/>
        <v>34.130000000000003</v>
      </c>
      <c r="V2237" s="3">
        <f t="shared" si="309"/>
        <v>10.863916415452778</v>
      </c>
      <c r="W2237" s="27">
        <f t="shared" si="313"/>
        <v>6.1999999999999998E-3</v>
      </c>
      <c r="X2237" s="27">
        <f t="shared" si="314"/>
        <v>9.2999999999999992E-3</v>
      </c>
      <c r="Y2237" s="3">
        <f>VLOOKUP(K2237,SSP!$B$2:$D$113,3,FALSE)</f>
        <v>0.39999999999999974</v>
      </c>
      <c r="Z2237" s="3">
        <f>EXP(Ferez!$B$8+Ferez!$B$9*LN(X2237)+Ferez!$B$10*LN(O2237)+Ferez!$B$11*LN(Y2237))</f>
        <v>12.22351129142851</v>
      </c>
      <c r="AA2237" s="3">
        <f>EXP(Ferez!$C$8+Ferez!$C$9*LN(Z2237))</f>
        <v>4.8031355695048683</v>
      </c>
      <c r="AB2237" s="3">
        <f>Ferez!$D$8+Ferez!$D$9*Z2237+Ferez!$D$10*AA2237</f>
        <v>1.4730377751559112</v>
      </c>
      <c r="AC2237" s="3">
        <f t="shared" si="315"/>
        <v>18.499684636089292</v>
      </c>
      <c r="AD2237" s="3">
        <f>AC2237*Ferez!$D$19</f>
        <v>9.2498423180446459</v>
      </c>
      <c r="AE2237" s="3">
        <f>(AD2237/1000)*(10000/Ferez!$D$21)</f>
        <v>0.23124605795111614</v>
      </c>
      <c r="AF2237" s="3">
        <f t="shared" si="316"/>
        <v>13.696549066584421</v>
      </c>
      <c r="AG2237" s="3">
        <f>AF2237*Ferez!$D$19</f>
        <v>6.8482745332922104</v>
      </c>
      <c r="AH2237" s="3">
        <f>(AG2237/1000)*(10000/Ferez!$D$21)</f>
        <v>0.17120686333230525</v>
      </c>
      <c r="AI2237" s="3">
        <f>AE2237*Ferez!$D$20</f>
        <v>0.84790221248742581</v>
      </c>
    </row>
    <row r="2238" spans="1:35" x14ac:dyDescent="0.25">
      <c r="A2238" s="4">
        <v>663</v>
      </c>
      <c r="B2238" s="19" t="s">
        <v>3521</v>
      </c>
      <c r="C2238" s="104">
        <v>7</v>
      </c>
      <c r="D2238" s="20" t="s">
        <v>1053</v>
      </c>
      <c r="E2238" s="100">
        <v>42719</v>
      </c>
      <c r="F2238" s="100">
        <v>44127</v>
      </c>
      <c r="G2238" s="105">
        <v>3.9</v>
      </c>
      <c r="H2238" s="20" t="s">
        <v>1091</v>
      </c>
      <c r="I2238" s="20" t="s">
        <v>1094</v>
      </c>
      <c r="J2238" s="13">
        <v>3372</v>
      </c>
      <c r="K2238" t="s">
        <v>5</v>
      </c>
      <c r="L2238" t="s">
        <v>186</v>
      </c>
      <c r="M2238" s="20" t="str">
        <f t="shared" si="310"/>
        <v>S</v>
      </c>
      <c r="N2238" s="3">
        <v>8</v>
      </c>
      <c r="O2238" s="23">
        <f t="shared" si="311"/>
        <v>8</v>
      </c>
      <c r="P2238" s="3">
        <v>40.4</v>
      </c>
      <c r="Q2238" s="3">
        <f>VLOOKUP(J2238,Aux_H_adj!$X$2:$Y$922,2,FALSE)</f>
        <v>19.600000000000001</v>
      </c>
      <c r="R2238" s="3">
        <f>VLOOKUP(J2238,Aux_H_adj!$X$2:$Z$922,3,FALSE)</f>
        <v>40.4</v>
      </c>
      <c r="S2238" s="3">
        <f t="shared" si="308"/>
        <v>12.859719401825144</v>
      </c>
      <c r="T2238" s="3">
        <v>95</v>
      </c>
      <c r="U2238" s="23">
        <f t="shared" si="312"/>
        <v>49.25</v>
      </c>
      <c r="V2238" s="3">
        <f t="shared" si="309"/>
        <v>15.67676189455169</v>
      </c>
      <c r="W2238" s="27">
        <f t="shared" si="313"/>
        <v>1.2999999999999999E-2</v>
      </c>
      <c r="X2238" s="27">
        <f t="shared" si="314"/>
        <v>1.9300000000000001E-2</v>
      </c>
      <c r="Y2238" s="3">
        <f>VLOOKUP(K2238,SSP!$B$2:$D$113,3,FALSE)</f>
        <v>0.39999999999999974</v>
      </c>
      <c r="Z2238" s="3">
        <f>EXP(Ferez!$B$8+Ferez!$B$9*LN(X2238)+Ferez!$B$10*LN(O2238)+Ferez!$B$11*LN(Y2238))</f>
        <v>29.106355315622757</v>
      </c>
      <c r="AA2238" s="3">
        <f>EXP(Ferez!$C$8+Ferez!$C$9*LN(Z2238))</f>
        <v>9.1430920640431559</v>
      </c>
      <c r="AB2238" s="3">
        <f>Ferez!$D$8+Ferez!$D$9*Z2238+Ferez!$D$10*AA2238</f>
        <v>3.175605369612954</v>
      </c>
      <c r="AC2238" s="3">
        <f t="shared" si="315"/>
        <v>41.425052749278862</v>
      </c>
      <c r="AD2238" s="3">
        <f>AC2238*Ferez!$D$19</f>
        <v>20.712526374639431</v>
      </c>
      <c r="AE2238" s="3">
        <f>(AD2238/1000)*(10000/Ferez!$D$21)</f>
        <v>0.51781315936598582</v>
      </c>
      <c r="AF2238" s="3">
        <f t="shared" si="316"/>
        <v>32.28196068523571</v>
      </c>
      <c r="AG2238" s="3">
        <f>AF2238*Ferez!$D$19</f>
        <v>16.140980342617855</v>
      </c>
      <c r="AH2238" s="3">
        <f>(AG2238/1000)*(10000/Ferez!$D$21)</f>
        <v>0.40352450856544636</v>
      </c>
      <c r="AI2238" s="3">
        <f>AE2238*Ferez!$D$20</f>
        <v>1.8986482510086147</v>
      </c>
    </row>
    <row r="2239" spans="1:35" x14ac:dyDescent="0.25">
      <c r="A2239" s="4">
        <v>664</v>
      </c>
      <c r="B2239" s="19" t="s">
        <v>3521</v>
      </c>
      <c r="C2239" s="104">
        <v>7</v>
      </c>
      <c r="D2239" s="20" t="s">
        <v>1053</v>
      </c>
      <c r="E2239" s="100">
        <v>42719</v>
      </c>
      <c r="F2239" s="100">
        <v>44127</v>
      </c>
      <c r="G2239" s="105">
        <v>3.9</v>
      </c>
      <c r="H2239" s="20" t="s">
        <v>1091</v>
      </c>
      <c r="I2239" s="20" t="s">
        <v>1095</v>
      </c>
      <c r="J2239" s="13">
        <v>3372</v>
      </c>
      <c r="K2239" t="s">
        <v>5</v>
      </c>
      <c r="L2239" t="s">
        <v>186</v>
      </c>
      <c r="M2239" s="20" t="str">
        <f t="shared" si="310"/>
        <v>S</v>
      </c>
      <c r="N2239" s="3">
        <v>8</v>
      </c>
      <c r="O2239" s="23">
        <f t="shared" si="311"/>
        <v>6.85</v>
      </c>
      <c r="P2239" s="3">
        <v>29.9</v>
      </c>
      <c r="Q2239" s="3">
        <f>VLOOKUP(J2239,Aux_H_adj!$X$2:$Y$922,2,FALSE)</f>
        <v>19.600000000000001</v>
      </c>
      <c r="R2239" s="3">
        <f>VLOOKUP(J2239,Aux_H_adj!$X$2:$Z$922,3,FALSE)</f>
        <v>40.4</v>
      </c>
      <c r="S2239" s="3">
        <f t="shared" si="308"/>
        <v>9.5174655968953417</v>
      </c>
      <c r="T2239" s="3">
        <v>95</v>
      </c>
      <c r="U2239" s="23">
        <f t="shared" si="312"/>
        <v>36.450000000000003</v>
      </c>
      <c r="V2239" s="3">
        <f t="shared" si="309"/>
        <v>11.602395351399171</v>
      </c>
      <c r="W2239" s="27">
        <f t="shared" si="313"/>
        <v>7.1000000000000004E-3</v>
      </c>
      <c r="X2239" s="27">
        <f t="shared" si="314"/>
        <v>1.06E-2</v>
      </c>
      <c r="Y2239" s="3">
        <f>VLOOKUP(K2239,SSP!$B$2:$D$113,3,FALSE)</f>
        <v>0.39999999999999974</v>
      </c>
      <c r="Z2239" s="3">
        <f>EXP(Ferez!$B$8+Ferez!$B$9*LN(X2239)+Ferez!$B$10*LN(O2239)+Ferez!$B$11*LN(Y2239))</f>
        <v>14.231914021965052</v>
      </c>
      <c r="AA2239" s="3">
        <f>EXP(Ferez!$C$8+Ferez!$C$9*LN(Z2239))</f>
        <v>5.3770592772772696</v>
      </c>
      <c r="AB2239" s="3">
        <f>Ferez!$D$8+Ferez!$D$9*Z2239+Ferez!$D$10*AA2239</f>
        <v>1.6706076929550748</v>
      </c>
      <c r="AC2239" s="3">
        <f t="shared" si="315"/>
        <v>21.279580992197396</v>
      </c>
      <c r="AD2239" s="3">
        <f>AC2239*Ferez!$D$19</f>
        <v>10.639790496098698</v>
      </c>
      <c r="AE2239" s="3">
        <f>(AD2239/1000)*(10000/Ferez!$D$21)</f>
        <v>0.26599476240246744</v>
      </c>
      <c r="AF2239" s="3">
        <f t="shared" si="316"/>
        <v>15.902521714920127</v>
      </c>
      <c r="AG2239" s="3">
        <f>AF2239*Ferez!$D$19</f>
        <v>7.9512608574600634</v>
      </c>
      <c r="AH2239" s="3">
        <f>(AG2239/1000)*(10000/Ferez!$D$21)</f>
        <v>0.19878152143650157</v>
      </c>
      <c r="AI2239" s="3">
        <f>AE2239*Ferez!$D$20</f>
        <v>0.97531412880904722</v>
      </c>
    </row>
    <row r="2240" spans="1:35" x14ac:dyDescent="0.25">
      <c r="A2240" s="4">
        <v>665</v>
      </c>
      <c r="B2240" s="19" t="s">
        <v>3521</v>
      </c>
      <c r="C2240" s="104">
        <v>7</v>
      </c>
      <c r="D2240" s="20" t="s">
        <v>1053</v>
      </c>
      <c r="E2240" s="100">
        <v>42719</v>
      </c>
      <c r="F2240" s="100">
        <v>44127</v>
      </c>
      <c r="G2240" s="105">
        <v>3.9</v>
      </c>
      <c r="H2240" s="20" t="s">
        <v>1091</v>
      </c>
      <c r="I2240" s="20" t="s">
        <v>1096</v>
      </c>
      <c r="J2240" s="13">
        <v>3372</v>
      </c>
      <c r="K2240" t="s">
        <v>5</v>
      </c>
      <c r="L2240" t="s">
        <v>186</v>
      </c>
      <c r="M2240" s="20" t="str">
        <f t="shared" si="310"/>
        <v>S</v>
      </c>
      <c r="N2240" s="3">
        <v>8</v>
      </c>
      <c r="O2240" s="23">
        <f t="shared" si="311"/>
        <v>5.54</v>
      </c>
      <c r="P2240" s="3">
        <v>19.600000000000001</v>
      </c>
      <c r="Q2240" s="3">
        <f>VLOOKUP(J2240,Aux_H_adj!$X$2:$Y$922,2,FALSE)</f>
        <v>19.600000000000001</v>
      </c>
      <c r="R2240" s="3">
        <f>VLOOKUP(J2240,Aux_H_adj!$X$2:$Z$922,3,FALSE)</f>
        <v>40.4</v>
      </c>
      <c r="S2240" s="3">
        <f t="shared" si="308"/>
        <v>6.2388737692022982</v>
      </c>
      <c r="T2240" s="3">
        <v>95</v>
      </c>
      <c r="U2240" s="23">
        <f t="shared" si="312"/>
        <v>23.89</v>
      </c>
      <c r="V2240" s="3">
        <f t="shared" si="309"/>
        <v>7.6044231809307599</v>
      </c>
      <c r="W2240" s="27">
        <f t="shared" si="313"/>
        <v>3.0999999999999999E-3</v>
      </c>
      <c r="X2240" s="27">
        <f t="shared" si="314"/>
        <v>4.4999999999999997E-3</v>
      </c>
      <c r="Y2240" s="3">
        <f>VLOOKUP(K2240,SSP!$B$2:$D$113,3,FALSE)</f>
        <v>0.39999999999999974</v>
      </c>
      <c r="Z2240" s="3">
        <f>EXP(Ferez!$B$8+Ferez!$B$9*LN(X2240)+Ferez!$B$10*LN(O2240)+Ferez!$B$11*LN(Y2240))</f>
        <v>5.1645006876000288</v>
      </c>
      <c r="AA2240" s="3">
        <f>EXP(Ferez!$C$8+Ferez!$C$9*LN(Z2240))</f>
        <v>2.5345664519516626</v>
      </c>
      <c r="AB2240" s="3">
        <f>Ferez!$D$8+Ferez!$D$9*Z2240+Ferez!$D$10*AA2240</f>
        <v>0.8003049100944073</v>
      </c>
      <c r="AC2240" s="3">
        <f t="shared" si="315"/>
        <v>8.499372049646098</v>
      </c>
      <c r="AD2240" s="3">
        <f>AC2240*Ferez!$D$19</f>
        <v>4.249686024823049</v>
      </c>
      <c r="AE2240" s="3">
        <f>(AD2240/1000)*(10000/Ferez!$D$21)</f>
        <v>0.10624215062057622</v>
      </c>
      <c r="AF2240" s="3">
        <f t="shared" si="316"/>
        <v>5.9648055976944363</v>
      </c>
      <c r="AG2240" s="3">
        <f>AF2240*Ferez!$D$19</f>
        <v>2.9824027988472182</v>
      </c>
      <c r="AH2240" s="3">
        <f>(AG2240/1000)*(10000/Ferez!$D$21)</f>
        <v>7.4560069971180462E-2</v>
      </c>
      <c r="AI2240" s="3">
        <f>AE2240*Ferez!$D$20</f>
        <v>0.38955455227544611</v>
      </c>
    </row>
    <row r="2241" spans="1:35" x14ac:dyDescent="0.25">
      <c r="A2241" s="4">
        <v>666</v>
      </c>
      <c r="B2241" s="19" t="s">
        <v>3521</v>
      </c>
      <c r="C2241" s="104">
        <v>7</v>
      </c>
      <c r="D2241" s="20" t="s">
        <v>1053</v>
      </c>
      <c r="E2241" s="100">
        <v>42719</v>
      </c>
      <c r="F2241" s="100">
        <v>44127</v>
      </c>
      <c r="G2241" s="105">
        <v>3.9</v>
      </c>
      <c r="H2241" s="20" t="s">
        <v>1097</v>
      </c>
      <c r="I2241" s="20" t="s">
        <v>1098</v>
      </c>
      <c r="J2241" s="13">
        <v>3373</v>
      </c>
      <c r="K2241" t="s">
        <v>11</v>
      </c>
      <c r="L2241" t="s">
        <v>206</v>
      </c>
      <c r="M2241" s="20" t="str">
        <f t="shared" si="310"/>
        <v>S</v>
      </c>
      <c r="N2241" s="3">
        <v>5</v>
      </c>
      <c r="O2241" s="23">
        <f t="shared" si="311"/>
        <v>5</v>
      </c>
      <c r="P2241" s="3">
        <v>8.6999999999999993</v>
      </c>
      <c r="Q2241" s="3">
        <f>VLOOKUP(J2241,Aux_H_adj!$X$2:$Y$922,2,FALSE)</f>
        <v>8.4</v>
      </c>
      <c r="R2241" s="3">
        <f>VLOOKUP(J2241,Aux_H_adj!$X$2:$Z$922,3,FALSE)</f>
        <v>8.6999999999999993</v>
      </c>
      <c r="S2241" s="3">
        <f t="shared" si="308"/>
        <v>2.7692960097989787</v>
      </c>
      <c r="T2241" s="3">
        <v>25</v>
      </c>
      <c r="U2241" s="23">
        <f t="shared" si="312"/>
        <v>10.61</v>
      </c>
      <c r="V2241" s="3">
        <f t="shared" si="309"/>
        <v>3.377267892410019</v>
      </c>
      <c r="W2241" s="27">
        <f t="shared" si="313"/>
        <v>5.9999999999999995E-4</v>
      </c>
      <c r="X2241" s="27">
        <f t="shared" si="314"/>
        <v>8.9999999999999998E-4</v>
      </c>
      <c r="Y2241" s="3">
        <f>VLOOKUP(K2241,SSP!$B$2:$D$113,3,FALSE)</f>
        <v>0.49</v>
      </c>
      <c r="Z2241" s="3">
        <f>EXP(Ferez!$B$8+Ferez!$B$9*LN(X2241)+Ferez!$B$10*LN(O2241)+Ferez!$B$11*LN(Y2241))</f>
        <v>1.2583851119976537</v>
      </c>
      <c r="AA2241" s="3">
        <f>EXP(Ferez!$C$8+Ferez!$C$9*LN(Z2241))</f>
        <v>0.88903062302311298</v>
      </c>
      <c r="AB2241" s="3">
        <f>Ferez!$D$8+Ferez!$D$9*Z2241+Ferez!$D$10*AA2241</f>
        <v>0.46169173230977861</v>
      </c>
      <c r="AC2241" s="3">
        <f t="shared" si="315"/>
        <v>2.6091074673305452</v>
      </c>
      <c r="AD2241" s="3">
        <f>AC2241*Ferez!$D$19</f>
        <v>1.3045537336652726</v>
      </c>
      <c r="AE2241" s="3">
        <f>(AD2241/1000)*(10000/Ferez!$D$21)</f>
        <v>3.2613843341631817E-2</v>
      </c>
      <c r="AF2241" s="3">
        <f t="shared" si="316"/>
        <v>1.7200768443074324</v>
      </c>
      <c r="AG2241" s="3">
        <f>AF2241*Ferez!$D$19</f>
        <v>0.86003842215371618</v>
      </c>
      <c r="AH2241" s="3">
        <f>(AG2241/1000)*(10000/Ferez!$D$21)</f>
        <v>2.1500960553842905E-2</v>
      </c>
      <c r="AI2241" s="3">
        <f>AE2241*Ferez!$D$20</f>
        <v>0.11958409225264999</v>
      </c>
    </row>
    <row r="2242" spans="1:35" x14ac:dyDescent="0.25">
      <c r="A2242" s="4">
        <v>667</v>
      </c>
      <c r="B2242" s="19" t="s">
        <v>3521</v>
      </c>
      <c r="C2242" s="104">
        <v>7</v>
      </c>
      <c r="D2242" s="20" t="s">
        <v>1053</v>
      </c>
      <c r="E2242" s="100">
        <v>42719</v>
      </c>
      <c r="F2242" s="100">
        <v>44127</v>
      </c>
      <c r="G2242" s="105">
        <v>3.9</v>
      </c>
      <c r="H2242" s="20" t="s">
        <v>1097</v>
      </c>
      <c r="I2242" s="20" t="s">
        <v>1099</v>
      </c>
      <c r="J2242" s="13">
        <v>3373</v>
      </c>
      <c r="K2242" t="s">
        <v>11</v>
      </c>
      <c r="L2242" t="s">
        <v>206</v>
      </c>
      <c r="M2242" s="20" t="str">
        <f t="shared" si="310"/>
        <v>S</v>
      </c>
      <c r="N2242" s="3">
        <v>5</v>
      </c>
      <c r="O2242" s="23">
        <f t="shared" si="311"/>
        <v>2.9</v>
      </c>
      <c r="P2242" s="3">
        <v>8.4</v>
      </c>
      <c r="Q2242" s="3">
        <f>VLOOKUP(J2242,Aux_H_adj!$X$2:$Y$922,2,FALSE)</f>
        <v>8.4</v>
      </c>
      <c r="R2242" s="3">
        <f>VLOOKUP(J2242,Aux_H_adj!$X$2:$Z$922,3,FALSE)</f>
        <v>8.6999999999999993</v>
      </c>
      <c r="S2242" s="3">
        <f t="shared" ref="S2242:S2305" si="317">P2242/PI()</f>
        <v>2.6738030439438418</v>
      </c>
      <c r="T2242" s="3">
        <v>25</v>
      </c>
      <c r="U2242" s="23">
        <f t="shared" si="312"/>
        <v>10.24</v>
      </c>
      <c r="V2242" s="3">
        <f t="shared" ref="V2242:V2305" si="318">U2242/PI()</f>
        <v>3.2594932345220169</v>
      </c>
      <c r="W2242" s="27">
        <f t="shared" si="313"/>
        <v>5.9999999999999995E-4</v>
      </c>
      <c r="X2242" s="27">
        <f t="shared" si="314"/>
        <v>8.0000000000000004E-4</v>
      </c>
      <c r="Y2242" s="3">
        <f>VLOOKUP(K2242,SSP!$B$2:$D$113,3,FALSE)</f>
        <v>0.49</v>
      </c>
      <c r="Z2242" s="3">
        <f>EXP(Ferez!$B$8+Ferez!$B$9*LN(X2242)+Ferez!$B$10*LN(O2242)+Ferez!$B$11*LN(Y2242))</f>
        <v>0.66683842933422499</v>
      </c>
      <c r="AA2242" s="3">
        <f>EXP(Ferez!$C$8+Ferez!$C$9*LN(Z2242))</f>
        <v>0.55499187401058558</v>
      </c>
      <c r="AB2242" s="3">
        <f>Ferez!$D$8+Ferez!$D$9*Z2242+Ferez!$D$10*AA2242</f>
        <v>0.41772639581521032</v>
      </c>
      <c r="AC2242" s="3">
        <f t="shared" si="315"/>
        <v>1.6395566991600208</v>
      </c>
      <c r="AD2242" s="3">
        <f>AC2242*Ferez!$D$19</f>
        <v>0.81977834958001039</v>
      </c>
      <c r="AE2242" s="3">
        <f>(AD2242/1000)*(10000/Ferez!$D$21)</f>
        <v>2.049445873950026E-2</v>
      </c>
      <c r="AF2242" s="3">
        <f t="shared" si="316"/>
        <v>1.0845648251494353</v>
      </c>
      <c r="AG2242" s="3">
        <f>AF2242*Ferez!$D$19</f>
        <v>0.54228241257471765</v>
      </c>
      <c r="AH2242" s="3">
        <f>(AG2242/1000)*(10000/Ferez!$D$21)</f>
        <v>1.3557060314367941E-2</v>
      </c>
      <c r="AI2242" s="3">
        <f>AE2242*Ferez!$D$20</f>
        <v>7.5146348711500943E-2</v>
      </c>
    </row>
    <row r="2243" spans="1:35" x14ac:dyDescent="0.25">
      <c r="A2243" s="4">
        <v>668</v>
      </c>
      <c r="B2243" s="19" t="s">
        <v>3521</v>
      </c>
      <c r="C2243" s="104">
        <v>7</v>
      </c>
      <c r="D2243" s="20" t="s">
        <v>1053</v>
      </c>
      <c r="E2243" s="100">
        <v>42719</v>
      </c>
      <c r="F2243" s="100">
        <v>44127</v>
      </c>
      <c r="G2243" s="105">
        <v>3.9</v>
      </c>
      <c r="H2243" s="20" t="s">
        <v>1100</v>
      </c>
      <c r="I2243" s="20" t="s">
        <v>1101</v>
      </c>
      <c r="J2243" s="13">
        <v>3374</v>
      </c>
      <c r="K2243" t="s">
        <v>173</v>
      </c>
      <c r="L2243" t="s">
        <v>172</v>
      </c>
      <c r="M2243" s="20" t="str">
        <f t="shared" ref="M2243:M2306" si="319">IF(J2244=J2243,"S",IF(J2242=J2243,"S","N"))</f>
        <v>S</v>
      </c>
      <c r="N2243" s="3">
        <v>4.8</v>
      </c>
      <c r="O2243" s="23">
        <f t="shared" ref="O2243:O2306" si="320">IF(M2243="N",N2243,IF(P2243=R2243,N2243,IF(ROUND(3.1139*LN(P2243)-3.7295,2)&gt;=N2243,N2243,ROUND(3.1139*LN(P2243)-3.7295,2))))</f>
        <v>3.88</v>
      </c>
      <c r="P2243" s="3">
        <v>11.5</v>
      </c>
      <c r="Q2243" s="3">
        <f>VLOOKUP(J2243,Aux_H_adj!$X$2:$Y$922,2,FALSE)</f>
        <v>11.5</v>
      </c>
      <c r="R2243" s="3">
        <f>VLOOKUP(J2243,Aux_H_adj!$X$2:$Z$922,3,FALSE)</f>
        <v>18.100000000000001</v>
      </c>
      <c r="S2243" s="3">
        <f t="shared" si="317"/>
        <v>3.6605636911135928</v>
      </c>
      <c r="T2243" s="3">
        <v>41</v>
      </c>
      <c r="U2243" s="23">
        <f t="shared" ref="U2243:U2306" si="321">IF(M2243="N",T2243,ROUND(1.2191*P2243,2))</f>
        <v>14.02</v>
      </c>
      <c r="V2243" s="3">
        <f t="shared" si="318"/>
        <v>4.4627046042967455</v>
      </c>
      <c r="W2243" s="27">
        <f t="shared" ref="W2243:W2306" si="322">ROUND(PI()*((S2243/100)/2)^2,4)</f>
        <v>1.1000000000000001E-3</v>
      </c>
      <c r="X2243" s="27">
        <f t="shared" ref="X2243:X2306" si="323">ROUND(PI()*((V2243/100)/2)^2,4)</f>
        <v>1.6000000000000001E-3</v>
      </c>
      <c r="Y2243" s="3">
        <f>VLOOKUP(K2243,SSP!$B$2:$D$113,3,FALSE)</f>
        <v>0.47999999999999932</v>
      </c>
      <c r="Z2243" s="3">
        <f>EXP(Ferez!$B$8+Ferez!$B$9*LN(X2243)+Ferez!$B$10*LN(O2243)+Ferez!$B$11*LN(Y2243))</f>
        <v>1.6629699841090069</v>
      </c>
      <c r="AA2243" s="3">
        <f>EXP(Ferez!$C$8+Ferez!$C$9*LN(Z2243))</f>
        <v>1.0933209022202091</v>
      </c>
      <c r="AB2243" s="3">
        <f>Ferez!$D$8+Ferez!$D$9*Z2243+Ferez!$D$10*AA2243</f>
        <v>0.49384580955582252</v>
      </c>
      <c r="AC2243" s="3">
        <f t="shared" ref="AC2243:AC2306" si="324">Z2243+AA2243+AB2243</f>
        <v>3.2501366958850388</v>
      </c>
      <c r="AD2243" s="3">
        <f>AC2243*Ferez!$D$19</f>
        <v>1.6250683479425194</v>
      </c>
      <c r="AE2243" s="3">
        <f>(AD2243/1000)*(10000/Ferez!$D$21)</f>
        <v>4.0626708698562983E-2</v>
      </c>
      <c r="AF2243" s="3">
        <f t="shared" ref="AF2243:AF2306" si="325">Z2243+AB2243</f>
        <v>2.1568157936648293</v>
      </c>
      <c r="AG2243" s="3">
        <f>AF2243*Ferez!$D$19</f>
        <v>1.0784078968324147</v>
      </c>
      <c r="AH2243" s="3">
        <f>(AG2243/1000)*(10000/Ferez!$D$21)</f>
        <v>2.6960197420810367E-2</v>
      </c>
      <c r="AI2243" s="3">
        <f>AE2243*Ferez!$D$20</f>
        <v>0.1489645985613976</v>
      </c>
    </row>
    <row r="2244" spans="1:35" x14ac:dyDescent="0.25">
      <c r="A2244" s="4">
        <v>669</v>
      </c>
      <c r="B2244" s="19" t="s">
        <v>3521</v>
      </c>
      <c r="C2244" s="104">
        <v>7</v>
      </c>
      <c r="D2244" s="20" t="s">
        <v>1053</v>
      </c>
      <c r="E2244" s="100">
        <v>42719</v>
      </c>
      <c r="F2244" s="100">
        <v>44127</v>
      </c>
      <c r="G2244" s="105">
        <v>3.9</v>
      </c>
      <c r="H2244" s="20" t="s">
        <v>1100</v>
      </c>
      <c r="I2244" s="20" t="s">
        <v>1102</v>
      </c>
      <c r="J2244" s="13">
        <v>3374</v>
      </c>
      <c r="K2244" t="s">
        <v>173</v>
      </c>
      <c r="L2244" t="s">
        <v>172</v>
      </c>
      <c r="M2244" s="20" t="str">
        <f t="shared" si="319"/>
        <v>S</v>
      </c>
      <c r="N2244" s="3">
        <v>4.8</v>
      </c>
      <c r="O2244" s="23">
        <f t="shared" si="320"/>
        <v>4.28</v>
      </c>
      <c r="P2244" s="3">
        <v>13.1</v>
      </c>
      <c r="Q2244" s="3">
        <f>VLOOKUP(J2244,Aux_H_adj!$X$2:$Y$922,2,FALSE)</f>
        <v>11.5</v>
      </c>
      <c r="R2244" s="3">
        <f>VLOOKUP(J2244,Aux_H_adj!$X$2:$Z$922,3,FALSE)</f>
        <v>18.100000000000001</v>
      </c>
      <c r="S2244" s="3">
        <f t="shared" si="317"/>
        <v>4.169859509007658</v>
      </c>
      <c r="T2244" s="3">
        <v>41</v>
      </c>
      <c r="U2244" s="23">
        <f t="shared" si="321"/>
        <v>15.97</v>
      </c>
      <c r="V2244" s="3">
        <f t="shared" si="318"/>
        <v>5.0834088823551378</v>
      </c>
      <c r="W2244" s="27">
        <f t="shared" si="322"/>
        <v>1.4E-3</v>
      </c>
      <c r="X2244" s="27">
        <f t="shared" si="323"/>
        <v>2E-3</v>
      </c>
      <c r="Y2244" s="3">
        <f>VLOOKUP(K2244,SSP!$B$2:$D$113,3,FALSE)</f>
        <v>0.47999999999999932</v>
      </c>
      <c r="Z2244" s="3">
        <f>EXP(Ferez!$B$8+Ferez!$B$9*LN(X2244)+Ferez!$B$10*LN(O2244)+Ferez!$B$11*LN(Y2244))</f>
        <v>2.2564658207540185</v>
      </c>
      <c r="AA2244" s="3">
        <f>EXP(Ferez!$C$8+Ferez!$C$9*LN(Z2244))</f>
        <v>1.3711708810450007</v>
      </c>
      <c r="AB2244" s="3">
        <f>Ferez!$D$8+Ferez!$D$9*Z2244+Ferez!$D$10*AA2244</f>
        <v>0.54289550724725177</v>
      </c>
      <c r="AC2244" s="3">
        <f t="shared" si="324"/>
        <v>4.1705322090462706</v>
      </c>
      <c r="AD2244" s="3">
        <f>AC2244*Ferez!$D$19</f>
        <v>2.0852661045231353</v>
      </c>
      <c r="AE2244" s="3">
        <f>(AD2244/1000)*(10000/Ferez!$D$21)</f>
        <v>5.2131652613078387E-2</v>
      </c>
      <c r="AF2244" s="3">
        <f t="shared" si="325"/>
        <v>2.7993613280012704</v>
      </c>
      <c r="AG2244" s="3">
        <f>AF2244*Ferez!$D$19</f>
        <v>1.3996806640006352</v>
      </c>
      <c r="AH2244" s="3">
        <f>(AG2244/1000)*(10000/Ferez!$D$21)</f>
        <v>3.4992016600015878E-2</v>
      </c>
      <c r="AI2244" s="3">
        <f>AE2244*Ferez!$D$20</f>
        <v>0.19114939291462074</v>
      </c>
    </row>
    <row r="2245" spans="1:35" x14ac:dyDescent="0.25">
      <c r="A2245" s="4">
        <v>670</v>
      </c>
      <c r="B2245" s="19" t="s">
        <v>3521</v>
      </c>
      <c r="C2245" s="104">
        <v>7</v>
      </c>
      <c r="D2245" s="20" t="s">
        <v>1053</v>
      </c>
      <c r="E2245" s="100">
        <v>42719</v>
      </c>
      <c r="F2245" s="100">
        <v>44127</v>
      </c>
      <c r="G2245" s="105">
        <v>3.9</v>
      </c>
      <c r="H2245" s="20" t="s">
        <v>1100</v>
      </c>
      <c r="I2245" s="20" t="s">
        <v>1103</v>
      </c>
      <c r="J2245" s="13">
        <v>3374</v>
      </c>
      <c r="K2245" t="s">
        <v>173</v>
      </c>
      <c r="L2245" t="s">
        <v>172</v>
      </c>
      <c r="M2245" s="20" t="str">
        <f t="shared" si="319"/>
        <v>S</v>
      </c>
      <c r="N2245" s="3">
        <v>4.8</v>
      </c>
      <c r="O2245" s="23">
        <f t="shared" si="320"/>
        <v>4.26</v>
      </c>
      <c r="P2245" s="3">
        <v>13</v>
      </c>
      <c r="Q2245" s="3">
        <f>VLOOKUP(J2245,Aux_H_adj!$X$2:$Y$922,2,FALSE)</f>
        <v>11.5</v>
      </c>
      <c r="R2245" s="3">
        <f>VLOOKUP(J2245,Aux_H_adj!$X$2:$Z$922,3,FALSE)</f>
        <v>18.100000000000001</v>
      </c>
      <c r="S2245" s="3">
        <f t="shared" si="317"/>
        <v>4.1380285203892786</v>
      </c>
      <c r="T2245" s="3">
        <v>41</v>
      </c>
      <c r="U2245" s="23">
        <f t="shared" si="321"/>
        <v>15.85</v>
      </c>
      <c r="V2245" s="3">
        <f t="shared" si="318"/>
        <v>5.0452116960130819</v>
      </c>
      <c r="W2245" s="27">
        <f t="shared" si="322"/>
        <v>1.2999999999999999E-3</v>
      </c>
      <c r="X2245" s="27">
        <f t="shared" si="323"/>
        <v>2E-3</v>
      </c>
      <c r="Y2245" s="3">
        <f>VLOOKUP(K2245,SSP!$B$2:$D$113,3,FALSE)</f>
        <v>0.47999999999999932</v>
      </c>
      <c r="Z2245" s="3">
        <f>EXP(Ferez!$B$8+Ferez!$B$9*LN(X2245)+Ferez!$B$10*LN(O2245)+Ferez!$B$11*LN(Y2245))</f>
        <v>2.2463269431033575</v>
      </c>
      <c r="AA2245" s="3">
        <f>EXP(Ferez!$C$8+Ferez!$C$9*LN(Z2245))</f>
        <v>1.3665969331590304</v>
      </c>
      <c r="AB2245" s="3">
        <f>Ferez!$D$8+Ferez!$D$9*Z2245+Ferez!$D$10*AA2245</f>
        <v>0.54204268969417235</v>
      </c>
      <c r="AC2245" s="3">
        <f t="shared" si="324"/>
        <v>4.1549665659565598</v>
      </c>
      <c r="AD2245" s="3">
        <f>AC2245*Ferez!$D$19</f>
        <v>2.0774832829782799</v>
      </c>
      <c r="AE2245" s="3">
        <f>(AD2245/1000)*(10000/Ferez!$D$21)</f>
        <v>5.1937082074456999E-2</v>
      </c>
      <c r="AF2245" s="3">
        <f t="shared" si="325"/>
        <v>2.7883696327975298</v>
      </c>
      <c r="AG2245" s="3">
        <f>AF2245*Ferez!$D$19</f>
        <v>1.3941848163987649</v>
      </c>
      <c r="AH2245" s="3">
        <f>(AG2245/1000)*(10000/Ferez!$D$21)</f>
        <v>3.4854620409969124E-2</v>
      </c>
      <c r="AI2245" s="3">
        <f>AE2245*Ferez!$D$20</f>
        <v>0.19043596760634232</v>
      </c>
    </row>
    <row r="2246" spans="1:35" x14ac:dyDescent="0.25">
      <c r="A2246" s="4">
        <v>671</v>
      </c>
      <c r="B2246" s="19" t="s">
        <v>3521</v>
      </c>
      <c r="C2246" s="104">
        <v>7</v>
      </c>
      <c r="D2246" s="20" t="s">
        <v>1053</v>
      </c>
      <c r="E2246" s="100">
        <v>42719</v>
      </c>
      <c r="F2246" s="100">
        <v>44127</v>
      </c>
      <c r="G2246" s="105">
        <v>3.9</v>
      </c>
      <c r="H2246" s="20" t="s">
        <v>1100</v>
      </c>
      <c r="I2246" s="20" t="s">
        <v>1104</v>
      </c>
      <c r="J2246" s="13">
        <v>3374</v>
      </c>
      <c r="K2246" t="s">
        <v>173</v>
      </c>
      <c r="L2246" t="s">
        <v>172</v>
      </c>
      <c r="M2246" s="20" t="str">
        <f t="shared" si="319"/>
        <v>S</v>
      </c>
      <c r="N2246" s="3">
        <v>4.8</v>
      </c>
      <c r="O2246" s="23">
        <f t="shared" si="320"/>
        <v>4.8</v>
      </c>
      <c r="P2246" s="3">
        <v>18.100000000000001</v>
      </c>
      <c r="Q2246" s="3">
        <f>VLOOKUP(J2246,Aux_H_adj!$X$2:$Y$922,2,FALSE)</f>
        <v>11.5</v>
      </c>
      <c r="R2246" s="3">
        <f>VLOOKUP(J2246,Aux_H_adj!$X$2:$Z$922,3,FALSE)</f>
        <v>18.100000000000001</v>
      </c>
      <c r="S2246" s="3">
        <f t="shared" si="317"/>
        <v>5.7614089399266115</v>
      </c>
      <c r="T2246" s="3">
        <v>41</v>
      </c>
      <c r="U2246" s="23">
        <f t="shared" si="321"/>
        <v>22.07</v>
      </c>
      <c r="V2246" s="3">
        <f t="shared" si="318"/>
        <v>7.0250991880762603</v>
      </c>
      <c r="W2246" s="27">
        <f t="shared" si="322"/>
        <v>2.5999999999999999E-3</v>
      </c>
      <c r="X2246" s="27">
        <f t="shared" si="323"/>
        <v>3.8999999999999998E-3</v>
      </c>
      <c r="Y2246" s="3">
        <f>VLOOKUP(K2246,SSP!$B$2:$D$113,3,FALSE)</f>
        <v>0.47999999999999932</v>
      </c>
      <c r="Z2246" s="3">
        <f>EXP(Ferez!$B$8+Ferez!$B$9*LN(X2246)+Ferez!$B$10*LN(O2246)+Ferez!$B$11*LN(Y2246))</f>
        <v>4.7355762859794144</v>
      </c>
      <c r="AA2246" s="3">
        <f>EXP(Ferez!$C$8+Ferez!$C$9*LN(Z2246))</f>
        <v>2.3766456188238863</v>
      </c>
      <c r="AB2246" s="3">
        <f>Ferez!$D$8+Ferez!$D$9*Z2246+Ferez!$D$10*AA2246</f>
        <v>0.76115885368333225</v>
      </c>
      <c r="AC2246" s="3">
        <f t="shared" si="324"/>
        <v>7.8733807584866327</v>
      </c>
      <c r="AD2246" s="3">
        <f>AC2246*Ferez!$D$19</f>
        <v>3.9366903792433163</v>
      </c>
      <c r="AE2246" s="3">
        <f>(AD2246/1000)*(10000/Ferez!$D$21)</f>
        <v>9.8417259481082903E-2</v>
      </c>
      <c r="AF2246" s="3">
        <f t="shared" si="325"/>
        <v>5.4967351396627464</v>
      </c>
      <c r="AG2246" s="3">
        <f>AF2246*Ferez!$D$19</f>
        <v>2.7483675698313732</v>
      </c>
      <c r="AH2246" s="3">
        <f>(AG2246/1000)*(10000/Ferez!$D$21)</f>
        <v>6.8709189245784327E-2</v>
      </c>
      <c r="AI2246" s="3">
        <f>AE2246*Ferez!$D$20</f>
        <v>0.36086328476397062</v>
      </c>
    </row>
    <row r="2247" spans="1:35" x14ac:dyDescent="0.25">
      <c r="A2247" s="4">
        <v>672</v>
      </c>
      <c r="B2247" s="19" t="s">
        <v>3521</v>
      </c>
      <c r="C2247" s="104">
        <v>7</v>
      </c>
      <c r="D2247" s="20" t="s">
        <v>1053</v>
      </c>
      <c r="E2247" s="100">
        <v>42719</v>
      </c>
      <c r="F2247" s="100">
        <v>44127</v>
      </c>
      <c r="G2247" s="105">
        <v>3.9</v>
      </c>
      <c r="H2247" s="20" t="s">
        <v>1105</v>
      </c>
      <c r="I2247" s="20" t="s">
        <v>1106</v>
      </c>
      <c r="J2247" s="13">
        <v>3376</v>
      </c>
      <c r="K2247" t="s">
        <v>79</v>
      </c>
      <c r="L2247" t="s">
        <v>78</v>
      </c>
      <c r="M2247" s="20" t="str">
        <f t="shared" si="319"/>
        <v>N</v>
      </c>
      <c r="N2247" s="3">
        <v>6</v>
      </c>
      <c r="O2247" s="23">
        <f t="shared" si="320"/>
        <v>6</v>
      </c>
      <c r="P2247" s="3">
        <v>22.7</v>
      </c>
      <c r="Q2247" s="3">
        <f>VLOOKUP(J2247,Aux_H_adj!$X$2:$Y$922,2,FALSE)</f>
        <v>22.7</v>
      </c>
      <c r="R2247" s="3">
        <f>VLOOKUP(J2247,Aux_H_adj!$X$2:$Z$922,3,FALSE)</f>
        <v>22.7</v>
      </c>
      <c r="S2247" s="3">
        <f t="shared" si="317"/>
        <v>7.2256344163720483</v>
      </c>
      <c r="T2247" s="3">
        <v>28.4</v>
      </c>
      <c r="U2247" s="23">
        <f t="shared" si="321"/>
        <v>28.4</v>
      </c>
      <c r="V2247" s="3">
        <f t="shared" si="318"/>
        <v>9.0400007676196541</v>
      </c>
      <c r="W2247" s="27">
        <f t="shared" si="322"/>
        <v>4.1000000000000003E-3</v>
      </c>
      <c r="X2247" s="27">
        <f t="shared" si="323"/>
        <v>6.4000000000000003E-3</v>
      </c>
      <c r="Y2247" s="3">
        <f>VLOOKUP(K2247,SSP!$B$2:$D$113,3,FALSE)</f>
        <v>0.31000000000000155</v>
      </c>
      <c r="Z2247" s="3">
        <f>EXP(Ferez!$B$8+Ferez!$B$9*LN(X2247)+Ferez!$B$10*LN(O2247)+Ferez!$B$11*LN(Y2247))</f>
        <v>5.9940899236025018</v>
      </c>
      <c r="AA2247" s="3">
        <f>EXP(Ferez!$C$8+Ferez!$C$9*LN(Z2247))</f>
        <v>2.830775106284781</v>
      </c>
      <c r="AB2247" s="3">
        <f>Ferez!$D$8+Ferez!$D$9*Z2247+Ferez!$D$10*AA2247</f>
        <v>0.87681357183846986</v>
      </c>
      <c r="AC2247" s="3">
        <f t="shared" si="324"/>
        <v>9.701678601725753</v>
      </c>
      <c r="AD2247" s="3">
        <f>AC2247*Ferez!$D$19</f>
        <v>4.8508393008628765</v>
      </c>
      <c r="AE2247" s="3">
        <f>(AD2247/1000)*(10000/Ferez!$D$21)</f>
        <v>0.12127098252157191</v>
      </c>
      <c r="AF2247" s="3">
        <f t="shared" si="325"/>
        <v>6.870903495440972</v>
      </c>
      <c r="AG2247" s="3">
        <f>AF2247*Ferez!$D$19</f>
        <v>3.435451747720486</v>
      </c>
      <c r="AH2247" s="3">
        <f>(AG2247/1000)*(10000/Ferez!$D$21)</f>
        <v>8.588629369301215E-2</v>
      </c>
      <c r="AI2247" s="3">
        <f>AE2247*Ferez!$D$20</f>
        <v>0.44466026924576363</v>
      </c>
    </row>
    <row r="2248" spans="1:35" x14ac:dyDescent="0.25">
      <c r="A2248" s="4">
        <v>673</v>
      </c>
      <c r="B2248" s="19" t="s">
        <v>3521</v>
      </c>
      <c r="C2248" s="104">
        <v>7</v>
      </c>
      <c r="D2248" s="20" t="s">
        <v>1053</v>
      </c>
      <c r="E2248" s="100">
        <v>42719</v>
      </c>
      <c r="F2248" s="100">
        <v>44127</v>
      </c>
      <c r="G2248" s="105">
        <v>3.9</v>
      </c>
      <c r="H2248" s="20" t="s">
        <v>1107</v>
      </c>
      <c r="I2248" s="20" t="s">
        <v>1108</v>
      </c>
      <c r="J2248" s="13">
        <v>3377</v>
      </c>
      <c r="K2248" t="s">
        <v>9</v>
      </c>
      <c r="L2248" t="s">
        <v>232</v>
      </c>
      <c r="M2248" s="20" t="str">
        <f t="shared" si="319"/>
        <v>S</v>
      </c>
      <c r="N2248" s="3">
        <v>4.7</v>
      </c>
      <c r="O2248" s="23">
        <f t="shared" si="320"/>
        <v>4.7</v>
      </c>
      <c r="P2248" s="3">
        <v>26.2</v>
      </c>
      <c r="Q2248" s="3">
        <f>VLOOKUP(J2248,Aux_H_adj!$X$2:$Y$922,2,FALSE)</f>
        <v>19.399999999999999</v>
      </c>
      <c r="R2248" s="3">
        <f>VLOOKUP(J2248,Aux_H_adj!$X$2:$Z$922,3,FALSE)</f>
        <v>26.2</v>
      </c>
      <c r="S2248" s="3">
        <f t="shared" si="317"/>
        <v>8.339719018015316</v>
      </c>
      <c r="T2248" s="3">
        <v>42.6</v>
      </c>
      <c r="U2248" s="23">
        <f t="shared" si="321"/>
        <v>31.94</v>
      </c>
      <c r="V2248" s="3">
        <f t="shared" si="318"/>
        <v>10.166817764710276</v>
      </c>
      <c r="W2248" s="27">
        <f t="shared" si="322"/>
        <v>5.4999999999999997E-3</v>
      </c>
      <c r="X2248" s="27">
        <f t="shared" si="323"/>
        <v>8.0999999999999996E-3</v>
      </c>
      <c r="Y2248" s="3">
        <f>VLOOKUP(K2248,SSP!$B$2:$D$113,3,FALSE)</f>
        <v>0.76000000000000079</v>
      </c>
      <c r="Z2248" s="3">
        <f>EXP(Ferez!$B$8+Ferez!$B$9*LN(X2248)+Ferez!$B$10*LN(O2248)+Ferez!$B$11*LN(Y2248))</f>
        <v>14.809140482927967</v>
      </c>
      <c r="AA2248" s="3">
        <f>EXP(Ferez!$C$8+Ferez!$C$9*LN(Z2248))</f>
        <v>5.5380398955601633</v>
      </c>
      <c r="AB2248" s="3">
        <f>Ferez!$D$8+Ferez!$D$9*Z2248+Ferez!$D$10*AA2248</f>
        <v>1.7277325710097717</v>
      </c>
      <c r="AC2248" s="3">
        <f t="shared" si="324"/>
        <v>22.0749129494979</v>
      </c>
      <c r="AD2248" s="3">
        <f>AC2248*Ferez!$D$19</f>
        <v>11.03745647474895</v>
      </c>
      <c r="AE2248" s="3">
        <f>(AD2248/1000)*(10000/Ferez!$D$21)</f>
        <v>0.27593641186872375</v>
      </c>
      <c r="AF2248" s="3">
        <f t="shared" si="325"/>
        <v>16.53687305393774</v>
      </c>
      <c r="AG2248" s="3">
        <f>AF2248*Ferez!$D$19</f>
        <v>8.2684365269688698</v>
      </c>
      <c r="AH2248" s="3">
        <f>(AG2248/1000)*(10000/Ferez!$D$21)</f>
        <v>0.20671091317422174</v>
      </c>
      <c r="AI2248" s="3">
        <f>AE2248*Ferez!$D$20</f>
        <v>1.0117668435186538</v>
      </c>
    </row>
    <row r="2249" spans="1:35" x14ac:dyDescent="0.25">
      <c r="A2249" s="4">
        <v>674</v>
      </c>
      <c r="B2249" s="19" t="s">
        <v>3521</v>
      </c>
      <c r="C2249" s="104">
        <v>7</v>
      </c>
      <c r="D2249" s="20" t="s">
        <v>1053</v>
      </c>
      <c r="E2249" s="100">
        <v>42719</v>
      </c>
      <c r="F2249" s="100">
        <v>44127</v>
      </c>
      <c r="G2249" s="105">
        <v>3.9</v>
      </c>
      <c r="H2249" s="20" t="s">
        <v>1107</v>
      </c>
      <c r="I2249" s="20" t="s">
        <v>1109</v>
      </c>
      <c r="J2249" s="13">
        <v>3377</v>
      </c>
      <c r="K2249" t="s">
        <v>9</v>
      </c>
      <c r="L2249" t="s">
        <v>232</v>
      </c>
      <c r="M2249" s="20" t="str">
        <f t="shared" si="319"/>
        <v>S</v>
      </c>
      <c r="N2249" s="3">
        <v>4.7</v>
      </c>
      <c r="O2249" s="23">
        <f t="shared" si="320"/>
        <v>4.7</v>
      </c>
      <c r="P2249" s="3">
        <v>19.399999999999999</v>
      </c>
      <c r="Q2249" s="3">
        <f>VLOOKUP(J2249,Aux_H_adj!$X$2:$Y$922,2,FALSE)</f>
        <v>19.399999999999999</v>
      </c>
      <c r="R2249" s="3">
        <f>VLOOKUP(J2249,Aux_H_adj!$X$2:$Z$922,3,FALSE)</f>
        <v>26.2</v>
      </c>
      <c r="S2249" s="3">
        <f t="shared" si="317"/>
        <v>6.1752117919655385</v>
      </c>
      <c r="T2249" s="3">
        <v>42.6</v>
      </c>
      <c r="U2249" s="23">
        <f t="shared" si="321"/>
        <v>23.65</v>
      </c>
      <c r="V2249" s="3">
        <f t="shared" si="318"/>
        <v>7.5280288082466491</v>
      </c>
      <c r="W2249" s="27">
        <f t="shared" si="322"/>
        <v>3.0000000000000001E-3</v>
      </c>
      <c r="X2249" s="27">
        <f t="shared" si="323"/>
        <v>4.4999999999999997E-3</v>
      </c>
      <c r="Y2249" s="3">
        <f>VLOOKUP(K2249,SSP!$B$2:$D$113,3,FALSE)</f>
        <v>0.76000000000000079</v>
      </c>
      <c r="Z2249" s="3">
        <f>EXP(Ferez!$B$8+Ferez!$B$9*LN(X2249)+Ferez!$B$10*LN(O2249)+Ferez!$B$11*LN(Y2249))</f>
        <v>8.497920267941403</v>
      </c>
      <c r="AA2249" s="3">
        <f>EXP(Ferez!$C$8+Ferez!$C$9*LN(Z2249))</f>
        <v>3.6675847093971106</v>
      </c>
      <c r="AB2249" s="3">
        <f>Ferez!$D$8+Ferez!$D$9*Z2249+Ferez!$D$10*AA2249</f>
        <v>1.1126600185152531</v>
      </c>
      <c r="AC2249" s="3">
        <f t="shared" si="324"/>
        <v>13.278164995853768</v>
      </c>
      <c r="AD2249" s="3">
        <f>AC2249*Ferez!$D$19</f>
        <v>6.6390824979268839</v>
      </c>
      <c r="AE2249" s="3">
        <f>(AD2249/1000)*(10000/Ferez!$D$21)</f>
        <v>0.16597706244817209</v>
      </c>
      <c r="AF2249" s="3">
        <f t="shared" si="325"/>
        <v>9.6105802864566563</v>
      </c>
      <c r="AG2249" s="3">
        <f>AF2249*Ferez!$D$19</f>
        <v>4.8052901432283281</v>
      </c>
      <c r="AH2249" s="3">
        <f>(AG2249/1000)*(10000/Ferez!$D$21)</f>
        <v>0.1201322535807082</v>
      </c>
      <c r="AI2249" s="3">
        <f>AE2249*Ferez!$D$20</f>
        <v>0.60858256230996433</v>
      </c>
    </row>
    <row r="2250" spans="1:35" x14ac:dyDescent="0.25">
      <c r="A2250" s="4">
        <v>675</v>
      </c>
      <c r="B2250" s="19" t="s">
        <v>3521</v>
      </c>
      <c r="C2250" s="104">
        <v>7</v>
      </c>
      <c r="D2250" s="20" t="s">
        <v>1053</v>
      </c>
      <c r="E2250" s="100">
        <v>42719</v>
      </c>
      <c r="F2250" s="100">
        <v>44127</v>
      </c>
      <c r="G2250" s="105">
        <v>3.9</v>
      </c>
      <c r="H2250" s="20" t="s">
        <v>1110</v>
      </c>
      <c r="I2250" s="20" t="s">
        <v>1111</v>
      </c>
      <c r="J2250" s="13">
        <v>3378</v>
      </c>
      <c r="K2250" t="s">
        <v>79</v>
      </c>
      <c r="L2250" t="s">
        <v>78</v>
      </c>
      <c r="M2250" s="20" t="str">
        <f t="shared" si="319"/>
        <v>S</v>
      </c>
      <c r="N2250" s="3">
        <v>5.8</v>
      </c>
      <c r="O2250" s="23">
        <f t="shared" si="320"/>
        <v>4.79</v>
      </c>
      <c r="P2250" s="3">
        <v>15.4</v>
      </c>
      <c r="Q2250" s="3">
        <f>VLOOKUP(J2250,Aux_H_adj!$X$2:$Y$922,2,FALSE)</f>
        <v>12.9</v>
      </c>
      <c r="R2250" s="3">
        <f>VLOOKUP(J2250,Aux_H_adj!$X$2:$Z$922,3,FALSE)</f>
        <v>22.1</v>
      </c>
      <c r="S2250" s="3">
        <f t="shared" si="317"/>
        <v>4.9019722472303764</v>
      </c>
      <c r="T2250" s="3">
        <v>46</v>
      </c>
      <c r="U2250" s="23">
        <f t="shared" si="321"/>
        <v>18.77</v>
      </c>
      <c r="V2250" s="3">
        <f t="shared" si="318"/>
        <v>5.9746765636697514</v>
      </c>
      <c r="W2250" s="27">
        <f t="shared" si="322"/>
        <v>1.9E-3</v>
      </c>
      <c r="X2250" s="27">
        <f t="shared" si="323"/>
        <v>2.8E-3</v>
      </c>
      <c r="Y2250" s="3">
        <f>VLOOKUP(K2250,SSP!$B$2:$D$113,3,FALSE)</f>
        <v>0.31000000000000155</v>
      </c>
      <c r="Z2250" s="3">
        <f>EXP(Ferez!$B$8+Ferez!$B$9*LN(X2250)+Ferez!$B$10*LN(O2250)+Ferez!$B$11*LN(Y2250))</f>
        <v>2.210152102668808</v>
      </c>
      <c r="AA2250" s="3">
        <f>EXP(Ferez!$C$8+Ferez!$C$9*LN(Z2250))</f>
        <v>1.3502337436138996</v>
      </c>
      <c r="AB2250" s="3">
        <f>Ferez!$D$8+Ferez!$D$9*Z2250+Ferez!$D$10*AA2250</f>
        <v>0.53900365677489959</v>
      </c>
      <c r="AC2250" s="3">
        <f t="shared" si="324"/>
        <v>4.0993895030576075</v>
      </c>
      <c r="AD2250" s="3">
        <f>AC2250*Ferez!$D$19</f>
        <v>2.0496947515288038</v>
      </c>
      <c r="AE2250" s="3">
        <f>(AD2250/1000)*(10000/Ferez!$D$21)</f>
        <v>5.1242368788220097E-2</v>
      </c>
      <c r="AF2250" s="3">
        <f t="shared" si="325"/>
        <v>2.7491557594437075</v>
      </c>
      <c r="AG2250" s="3">
        <f>AF2250*Ferez!$D$19</f>
        <v>1.3745778797218537</v>
      </c>
      <c r="AH2250" s="3">
        <f>(AG2250/1000)*(10000/Ferez!$D$21)</f>
        <v>3.4364446993046346E-2</v>
      </c>
      <c r="AI2250" s="3">
        <f>AE2250*Ferez!$D$20</f>
        <v>0.18788868555680702</v>
      </c>
    </row>
    <row r="2251" spans="1:35" x14ac:dyDescent="0.25">
      <c r="A2251" s="4">
        <v>676</v>
      </c>
      <c r="B2251" s="19" t="s">
        <v>3521</v>
      </c>
      <c r="C2251" s="104">
        <v>7</v>
      </c>
      <c r="D2251" s="20" t="s">
        <v>1053</v>
      </c>
      <c r="E2251" s="100">
        <v>42719</v>
      </c>
      <c r="F2251" s="100">
        <v>44127</v>
      </c>
      <c r="G2251" s="105">
        <v>3.9</v>
      </c>
      <c r="H2251" s="20" t="s">
        <v>1110</v>
      </c>
      <c r="I2251" s="20" t="s">
        <v>1112</v>
      </c>
      <c r="J2251" s="13">
        <v>3378</v>
      </c>
      <c r="K2251" t="s">
        <v>79</v>
      </c>
      <c r="L2251" t="s">
        <v>78</v>
      </c>
      <c r="M2251" s="20" t="str">
        <f t="shared" si="319"/>
        <v>S</v>
      </c>
      <c r="N2251" s="3">
        <v>5.8</v>
      </c>
      <c r="O2251" s="23">
        <f t="shared" si="320"/>
        <v>5.2</v>
      </c>
      <c r="P2251" s="3">
        <v>17.600000000000001</v>
      </c>
      <c r="Q2251" s="3">
        <f>VLOOKUP(J2251,Aux_H_adj!$X$2:$Y$922,2,FALSE)</f>
        <v>12.9</v>
      </c>
      <c r="R2251" s="3">
        <f>VLOOKUP(J2251,Aux_H_adj!$X$2:$Z$922,3,FALSE)</f>
        <v>22.1</v>
      </c>
      <c r="S2251" s="3">
        <f t="shared" si="317"/>
        <v>5.6022539968347163</v>
      </c>
      <c r="T2251" s="3">
        <v>46</v>
      </c>
      <c r="U2251" s="23">
        <f t="shared" si="321"/>
        <v>21.46</v>
      </c>
      <c r="V2251" s="3">
        <f t="shared" si="318"/>
        <v>6.8309301575041488</v>
      </c>
      <c r="W2251" s="27">
        <f t="shared" si="322"/>
        <v>2.5000000000000001E-3</v>
      </c>
      <c r="X2251" s="27">
        <f t="shared" si="323"/>
        <v>3.7000000000000002E-3</v>
      </c>
      <c r="Y2251" s="3">
        <f>VLOOKUP(K2251,SSP!$B$2:$D$113,3,FALSE)</f>
        <v>0.31000000000000155</v>
      </c>
      <c r="Z2251" s="3">
        <f>EXP(Ferez!$B$8+Ferez!$B$9*LN(X2251)+Ferez!$B$10*LN(O2251)+Ferez!$B$11*LN(Y2251))</f>
        <v>3.1123952123220158</v>
      </c>
      <c r="AA2251" s="3">
        <f>EXP(Ferez!$C$8+Ferez!$C$9*LN(Z2251))</f>
        <v>1.740682440193865</v>
      </c>
      <c r="AB2251" s="3">
        <f>Ferez!$D$8+Ferez!$D$9*Z2251+Ferez!$D$10*AA2251</f>
        <v>0.61632409507421615</v>
      </c>
      <c r="AC2251" s="3">
        <f t="shared" si="324"/>
        <v>5.469401747590096</v>
      </c>
      <c r="AD2251" s="3">
        <f>AC2251*Ferez!$D$19</f>
        <v>2.734700873795048</v>
      </c>
      <c r="AE2251" s="3">
        <f>(AD2251/1000)*(10000/Ferez!$D$21)</f>
        <v>6.8367521844876197E-2</v>
      </c>
      <c r="AF2251" s="3">
        <f t="shared" si="325"/>
        <v>3.7287193073962319</v>
      </c>
      <c r="AG2251" s="3">
        <f>AF2251*Ferez!$D$19</f>
        <v>1.864359653698116</v>
      </c>
      <c r="AH2251" s="3">
        <f>(AG2251/1000)*(10000/Ferez!$D$21)</f>
        <v>4.6608991342452902E-2</v>
      </c>
      <c r="AI2251" s="3">
        <f>AE2251*Ferez!$D$20</f>
        <v>0.25068091343121274</v>
      </c>
    </row>
    <row r="2252" spans="1:35" x14ac:dyDescent="0.25">
      <c r="A2252" s="4">
        <v>677</v>
      </c>
      <c r="B2252" s="19" t="s">
        <v>3521</v>
      </c>
      <c r="C2252" s="104">
        <v>7</v>
      </c>
      <c r="D2252" s="20" t="s">
        <v>1053</v>
      </c>
      <c r="E2252" s="100">
        <v>42719</v>
      </c>
      <c r="F2252" s="100">
        <v>44127</v>
      </c>
      <c r="G2252" s="105">
        <v>3.9</v>
      </c>
      <c r="H2252" s="20" t="s">
        <v>1110</v>
      </c>
      <c r="I2252" s="20" t="s">
        <v>1113</v>
      </c>
      <c r="J2252" s="13">
        <v>3378</v>
      </c>
      <c r="K2252" t="s">
        <v>79</v>
      </c>
      <c r="L2252" t="s">
        <v>78</v>
      </c>
      <c r="M2252" s="20" t="str">
        <f t="shared" si="319"/>
        <v>S</v>
      </c>
      <c r="N2252" s="3">
        <v>5.8</v>
      </c>
      <c r="O2252" s="23">
        <f t="shared" si="320"/>
        <v>5.22</v>
      </c>
      <c r="P2252" s="3">
        <v>17.7</v>
      </c>
      <c r="Q2252" s="3">
        <f>VLOOKUP(J2252,Aux_H_adj!$X$2:$Y$922,2,FALSE)</f>
        <v>12.9</v>
      </c>
      <c r="R2252" s="3">
        <f>VLOOKUP(J2252,Aux_H_adj!$X$2:$Z$922,3,FALSE)</f>
        <v>22.1</v>
      </c>
      <c r="S2252" s="3">
        <f t="shared" si="317"/>
        <v>5.6340849854530948</v>
      </c>
      <c r="T2252" s="3">
        <v>46</v>
      </c>
      <c r="U2252" s="23">
        <f t="shared" si="321"/>
        <v>21.58</v>
      </c>
      <c r="V2252" s="3">
        <f t="shared" si="318"/>
        <v>6.8691273438462028</v>
      </c>
      <c r="W2252" s="27">
        <f t="shared" si="322"/>
        <v>2.5000000000000001E-3</v>
      </c>
      <c r="X2252" s="27">
        <f t="shared" si="323"/>
        <v>3.7000000000000002E-3</v>
      </c>
      <c r="Y2252" s="3">
        <f>VLOOKUP(K2252,SSP!$B$2:$D$113,3,FALSE)</f>
        <v>0.31000000000000155</v>
      </c>
      <c r="Z2252" s="3">
        <f>EXP(Ferez!$B$8+Ferez!$B$9*LN(X2252)+Ferez!$B$10*LN(O2252)+Ferez!$B$11*LN(Y2252))</f>
        <v>3.123903878431928</v>
      </c>
      <c r="AA2252" s="3">
        <f>EXP(Ferez!$C$8+Ferez!$C$9*LN(Z2252))</f>
        <v>1.7454558556384592</v>
      </c>
      <c r="AB2252" s="3">
        <f>Ferez!$D$8+Ferez!$D$9*Z2252+Ferez!$D$10*AA2252</f>
        <v>0.61732821221276346</v>
      </c>
      <c r="AC2252" s="3">
        <f t="shared" si="324"/>
        <v>5.4866879462831504</v>
      </c>
      <c r="AD2252" s="3">
        <f>AC2252*Ferez!$D$19</f>
        <v>2.7433439731415752</v>
      </c>
      <c r="AE2252" s="3">
        <f>(AD2252/1000)*(10000/Ferez!$D$21)</f>
        <v>6.8583599328539385E-2</v>
      </c>
      <c r="AF2252" s="3">
        <f t="shared" si="325"/>
        <v>3.7412320906446914</v>
      </c>
      <c r="AG2252" s="3">
        <f>AF2252*Ferez!$D$19</f>
        <v>1.8706160453223457</v>
      </c>
      <c r="AH2252" s="3">
        <f>(AG2252/1000)*(10000/Ferez!$D$21)</f>
        <v>4.6765401133058646E-2</v>
      </c>
      <c r="AI2252" s="3">
        <f>AE2252*Ferez!$D$20</f>
        <v>0.25147319753797776</v>
      </c>
    </row>
    <row r="2253" spans="1:35" x14ac:dyDescent="0.25">
      <c r="A2253" s="4">
        <v>678</v>
      </c>
      <c r="B2253" s="19" t="s">
        <v>3521</v>
      </c>
      <c r="C2253" s="104">
        <v>7</v>
      </c>
      <c r="D2253" s="20" t="s">
        <v>1053</v>
      </c>
      <c r="E2253" s="100">
        <v>42719</v>
      </c>
      <c r="F2253" s="100">
        <v>44127</v>
      </c>
      <c r="G2253" s="105">
        <v>3.9</v>
      </c>
      <c r="H2253" s="20" t="s">
        <v>1110</v>
      </c>
      <c r="I2253" s="20" t="s">
        <v>1114</v>
      </c>
      <c r="J2253" s="13">
        <v>3378</v>
      </c>
      <c r="K2253" t="s">
        <v>79</v>
      </c>
      <c r="L2253" t="s">
        <v>78</v>
      </c>
      <c r="M2253" s="20" t="str">
        <f t="shared" si="319"/>
        <v>S</v>
      </c>
      <c r="N2253" s="3">
        <v>5.8</v>
      </c>
      <c r="O2253" s="23">
        <f t="shared" si="320"/>
        <v>5.8</v>
      </c>
      <c r="P2253" s="3">
        <v>22.1</v>
      </c>
      <c r="Q2253" s="3">
        <f>VLOOKUP(J2253,Aux_H_adj!$X$2:$Y$922,2,FALSE)</f>
        <v>12.9</v>
      </c>
      <c r="R2253" s="3">
        <f>VLOOKUP(J2253,Aux_H_adj!$X$2:$Z$922,3,FALSE)</f>
        <v>22.1</v>
      </c>
      <c r="S2253" s="3">
        <f t="shared" si="317"/>
        <v>7.0346484846617745</v>
      </c>
      <c r="T2253" s="3">
        <v>46</v>
      </c>
      <c r="U2253" s="23">
        <f t="shared" si="321"/>
        <v>26.94</v>
      </c>
      <c r="V2253" s="3">
        <f t="shared" si="318"/>
        <v>8.5752683337913211</v>
      </c>
      <c r="W2253" s="27">
        <f t="shared" si="322"/>
        <v>3.8999999999999998E-3</v>
      </c>
      <c r="X2253" s="27">
        <f t="shared" si="323"/>
        <v>5.7999999999999996E-3</v>
      </c>
      <c r="Y2253" s="3">
        <f>VLOOKUP(K2253,SSP!$B$2:$D$113,3,FALSE)</f>
        <v>0.31000000000000155</v>
      </c>
      <c r="Z2253" s="3">
        <f>EXP(Ferez!$B$8+Ferez!$B$9*LN(X2253)+Ferez!$B$10*LN(O2253)+Ferez!$B$11*LN(Y2253))</f>
        <v>5.2865120668046126</v>
      </c>
      <c r="AA2253" s="3">
        <f>EXP(Ferez!$C$8+Ferez!$C$9*LN(Z2253))</f>
        <v>2.5788608968458053</v>
      </c>
      <c r="AB2253" s="3">
        <f>Ferez!$D$8+Ferez!$D$9*Z2253+Ferez!$D$10*AA2253</f>
        <v>0.8114944628115901</v>
      </c>
      <c r="AC2253" s="3">
        <f t="shared" si="324"/>
        <v>8.6768674264620085</v>
      </c>
      <c r="AD2253" s="3">
        <f>AC2253*Ferez!$D$19</f>
        <v>4.3384337132310042</v>
      </c>
      <c r="AE2253" s="3">
        <f>(AD2253/1000)*(10000/Ferez!$D$21)</f>
        <v>0.10846084283077509</v>
      </c>
      <c r="AF2253" s="3">
        <f t="shared" si="325"/>
        <v>6.0980065296162032</v>
      </c>
      <c r="AG2253" s="3">
        <f>AF2253*Ferez!$D$19</f>
        <v>3.0490032648081016</v>
      </c>
      <c r="AH2253" s="3">
        <f>(AG2253/1000)*(10000/Ferez!$D$21)</f>
        <v>7.6225081620202542E-2</v>
      </c>
      <c r="AI2253" s="3">
        <f>AE2253*Ferez!$D$20</f>
        <v>0.39768975704617532</v>
      </c>
    </row>
    <row r="2254" spans="1:35" x14ac:dyDescent="0.25">
      <c r="A2254" s="4">
        <v>679</v>
      </c>
      <c r="B2254" s="19" t="s">
        <v>3521</v>
      </c>
      <c r="C2254" s="104">
        <v>7</v>
      </c>
      <c r="D2254" s="20" t="s">
        <v>1053</v>
      </c>
      <c r="E2254" s="100">
        <v>42719</v>
      </c>
      <c r="F2254" s="100">
        <v>44127</v>
      </c>
      <c r="G2254" s="105">
        <v>3.9</v>
      </c>
      <c r="H2254" s="20" t="s">
        <v>1110</v>
      </c>
      <c r="I2254" s="20" t="s">
        <v>1115</v>
      </c>
      <c r="J2254" s="13">
        <v>3378</v>
      </c>
      <c r="K2254" t="s">
        <v>79</v>
      </c>
      <c r="L2254" t="s">
        <v>78</v>
      </c>
      <c r="M2254" s="20" t="str">
        <f t="shared" si="319"/>
        <v>S</v>
      </c>
      <c r="N2254" s="3">
        <v>5.8</v>
      </c>
      <c r="O2254" s="23">
        <f t="shared" si="320"/>
        <v>4.2300000000000004</v>
      </c>
      <c r="P2254" s="3">
        <v>12.9</v>
      </c>
      <c r="Q2254" s="3">
        <f>VLOOKUP(J2254,Aux_H_adj!$X$2:$Y$922,2,FALSE)</f>
        <v>12.9</v>
      </c>
      <c r="R2254" s="3">
        <f>VLOOKUP(J2254,Aux_H_adj!$X$2:$Z$922,3,FALSE)</f>
        <v>22.1</v>
      </c>
      <c r="S2254" s="3">
        <f t="shared" si="317"/>
        <v>4.1061975317709001</v>
      </c>
      <c r="T2254" s="3">
        <v>46</v>
      </c>
      <c r="U2254" s="23">
        <f t="shared" si="321"/>
        <v>15.73</v>
      </c>
      <c r="V2254" s="3">
        <f t="shared" si="318"/>
        <v>5.0070145096710279</v>
      </c>
      <c r="W2254" s="27">
        <f t="shared" si="322"/>
        <v>1.2999999999999999E-3</v>
      </c>
      <c r="X2254" s="27">
        <f t="shared" si="323"/>
        <v>2E-3</v>
      </c>
      <c r="Y2254" s="3">
        <f>VLOOKUP(K2254,SSP!$B$2:$D$113,3,FALSE)</f>
        <v>0.31000000000000155</v>
      </c>
      <c r="Z2254" s="3">
        <f>EXP(Ferez!$B$8+Ferez!$B$9*LN(X2254)+Ferez!$B$10*LN(O2254)+Ferez!$B$11*LN(Y2254))</f>
        <v>1.4270041093745902</v>
      </c>
      <c r="AA2254" s="3">
        <f>EXP(Ferez!$C$8+Ferez!$C$9*LN(Z2254))</f>
        <v>0.97597103389379802</v>
      </c>
      <c r="AB2254" s="3">
        <f>Ferez!$D$8+Ferez!$D$9*Z2254+Ferez!$D$10*AA2254</f>
        <v>0.47493755295184503</v>
      </c>
      <c r="AC2254" s="3">
        <f t="shared" si="324"/>
        <v>2.8779126962202333</v>
      </c>
      <c r="AD2254" s="3">
        <f>AC2254*Ferez!$D$19</f>
        <v>1.4389563481101166</v>
      </c>
      <c r="AE2254" s="3">
        <f>(AD2254/1000)*(10000/Ferez!$D$21)</f>
        <v>3.5973908702752917E-2</v>
      </c>
      <c r="AF2254" s="3">
        <f t="shared" si="325"/>
        <v>1.9019416623264354</v>
      </c>
      <c r="AG2254" s="3">
        <f>AF2254*Ferez!$D$19</f>
        <v>0.95097083116321768</v>
      </c>
      <c r="AH2254" s="3">
        <f>(AG2254/1000)*(10000/Ferez!$D$21)</f>
        <v>2.3774270779080443E-2</v>
      </c>
      <c r="AI2254" s="3">
        <f>AE2254*Ferez!$D$20</f>
        <v>0.13190433191009401</v>
      </c>
    </row>
    <row r="2255" spans="1:35" x14ac:dyDescent="0.25">
      <c r="A2255" s="4">
        <v>680</v>
      </c>
      <c r="B2255" s="19" t="s">
        <v>3521</v>
      </c>
      <c r="C2255" s="104">
        <v>7</v>
      </c>
      <c r="D2255" s="20" t="s">
        <v>1053</v>
      </c>
      <c r="E2255" s="100">
        <v>42719</v>
      </c>
      <c r="F2255" s="100">
        <v>44127</v>
      </c>
      <c r="G2255" s="105">
        <v>3.9</v>
      </c>
      <c r="H2255" s="20" t="s">
        <v>1110</v>
      </c>
      <c r="I2255" s="20" t="s">
        <v>1116</v>
      </c>
      <c r="J2255" s="13">
        <v>3378</v>
      </c>
      <c r="K2255" t="s">
        <v>79</v>
      </c>
      <c r="L2255" t="s">
        <v>78</v>
      </c>
      <c r="M2255" s="20" t="str">
        <f t="shared" si="319"/>
        <v>S</v>
      </c>
      <c r="N2255" s="3">
        <v>5.8</v>
      </c>
      <c r="O2255" s="23">
        <f t="shared" si="320"/>
        <v>4.3099999999999996</v>
      </c>
      <c r="P2255" s="3">
        <v>13.2</v>
      </c>
      <c r="Q2255" s="3">
        <f>VLOOKUP(J2255,Aux_H_adj!$X$2:$Y$922,2,FALSE)</f>
        <v>12.9</v>
      </c>
      <c r="R2255" s="3">
        <f>VLOOKUP(J2255,Aux_H_adj!$X$2:$Z$922,3,FALSE)</f>
        <v>22.1</v>
      </c>
      <c r="S2255" s="3">
        <f t="shared" si="317"/>
        <v>4.2016904976260365</v>
      </c>
      <c r="T2255" s="3">
        <v>46</v>
      </c>
      <c r="U2255" s="23">
        <f t="shared" si="321"/>
        <v>16.09</v>
      </c>
      <c r="V2255" s="3">
        <f t="shared" si="318"/>
        <v>5.1216060686971918</v>
      </c>
      <c r="W2255" s="27">
        <f t="shared" si="322"/>
        <v>1.4E-3</v>
      </c>
      <c r="X2255" s="27">
        <f t="shared" si="323"/>
        <v>2.0999999999999999E-3</v>
      </c>
      <c r="Y2255" s="3">
        <f>VLOOKUP(K2255,SSP!$B$2:$D$113,3,FALSE)</f>
        <v>0.31000000000000155</v>
      </c>
      <c r="Z2255" s="3">
        <f>EXP(Ferez!$B$8+Ferez!$B$9*LN(X2255)+Ferez!$B$10*LN(O2255)+Ferez!$B$11*LN(Y2255))</f>
        <v>1.5214974469255493</v>
      </c>
      <c r="AA2255" s="3">
        <f>EXP(Ferez!$C$8+Ferez!$C$9*LN(Z2255))</f>
        <v>1.0235235225498989</v>
      </c>
      <c r="AB2255" s="3">
        <f>Ferez!$D$8+Ferez!$D$9*Z2255+Ferez!$D$10*AA2255</f>
        <v>0.48246120283205957</v>
      </c>
      <c r="AC2255" s="3">
        <f t="shared" si="324"/>
        <v>3.0274821723075078</v>
      </c>
      <c r="AD2255" s="3">
        <f>AC2255*Ferez!$D$19</f>
        <v>1.5137410861537539</v>
      </c>
      <c r="AE2255" s="3">
        <f>(AD2255/1000)*(10000/Ferez!$D$21)</f>
        <v>3.7843527153843849E-2</v>
      </c>
      <c r="AF2255" s="3">
        <f t="shared" si="325"/>
        <v>2.003958649757609</v>
      </c>
      <c r="AG2255" s="3">
        <f>AF2255*Ferez!$D$19</f>
        <v>1.0019793248788045</v>
      </c>
      <c r="AH2255" s="3">
        <f>(AG2255/1000)*(10000/Ferez!$D$21)</f>
        <v>2.5049483121970112E-2</v>
      </c>
      <c r="AI2255" s="3">
        <f>AE2255*Ferez!$D$20</f>
        <v>0.13875959956409412</v>
      </c>
    </row>
    <row r="2256" spans="1:35" x14ac:dyDescent="0.25">
      <c r="A2256" s="4">
        <v>681</v>
      </c>
      <c r="B2256" s="19" t="s">
        <v>3521</v>
      </c>
      <c r="C2256" s="104">
        <v>7</v>
      </c>
      <c r="D2256" s="20" t="s">
        <v>1053</v>
      </c>
      <c r="E2256" s="100">
        <v>42719</v>
      </c>
      <c r="F2256" s="100">
        <v>44127</v>
      </c>
      <c r="G2256" s="105">
        <v>3.9</v>
      </c>
      <c r="H2256" s="20" t="s">
        <v>1110</v>
      </c>
      <c r="I2256" s="20" t="s">
        <v>1117</v>
      </c>
      <c r="J2256" s="13">
        <v>3378</v>
      </c>
      <c r="K2256" t="s">
        <v>79</v>
      </c>
      <c r="L2256" t="s">
        <v>78</v>
      </c>
      <c r="M2256" s="20" t="str">
        <f t="shared" si="319"/>
        <v>S</v>
      </c>
      <c r="N2256" s="3">
        <v>5.8</v>
      </c>
      <c r="O2256" s="23">
        <f t="shared" si="320"/>
        <v>5.0599999999999996</v>
      </c>
      <c r="P2256" s="3">
        <v>16.8</v>
      </c>
      <c r="Q2256" s="3">
        <f>VLOOKUP(J2256,Aux_H_adj!$X$2:$Y$922,2,FALSE)</f>
        <v>12.9</v>
      </c>
      <c r="R2256" s="3">
        <f>VLOOKUP(J2256,Aux_H_adj!$X$2:$Z$922,3,FALSE)</f>
        <v>22.1</v>
      </c>
      <c r="S2256" s="3">
        <f t="shared" si="317"/>
        <v>5.3476060878876837</v>
      </c>
      <c r="T2256" s="3">
        <v>46</v>
      </c>
      <c r="U2256" s="23">
        <f t="shared" si="321"/>
        <v>20.48</v>
      </c>
      <c r="V2256" s="3">
        <f t="shared" si="318"/>
        <v>6.5189864690440338</v>
      </c>
      <c r="W2256" s="27">
        <f t="shared" si="322"/>
        <v>2.2000000000000001E-3</v>
      </c>
      <c r="X2256" s="27">
        <f t="shared" si="323"/>
        <v>3.3E-3</v>
      </c>
      <c r="Y2256" s="3">
        <f>VLOOKUP(K2256,SSP!$B$2:$D$113,3,FALSE)</f>
        <v>0.31000000000000155</v>
      </c>
      <c r="Z2256" s="3">
        <f>EXP(Ferez!$B$8+Ferez!$B$9*LN(X2256)+Ferez!$B$10*LN(O2256)+Ferez!$B$11*LN(Y2256))</f>
        <v>2.7211133086400596</v>
      </c>
      <c r="AA2256" s="3">
        <f>EXP(Ferez!$C$8+Ferez!$C$9*LN(Z2256))</f>
        <v>1.5755311694513974</v>
      </c>
      <c r="AB2256" s="3">
        <f>Ferez!$D$8+Ferez!$D$9*Z2256+Ferez!$D$10*AA2256</f>
        <v>0.58243185066571423</v>
      </c>
      <c r="AC2256" s="3">
        <f t="shared" si="324"/>
        <v>4.8790763287571712</v>
      </c>
      <c r="AD2256" s="3">
        <f>AC2256*Ferez!$D$19</f>
        <v>2.4395381643785856</v>
      </c>
      <c r="AE2256" s="3">
        <f>(AD2256/1000)*(10000/Ferez!$D$21)</f>
        <v>6.0988454109464643E-2</v>
      </c>
      <c r="AF2256" s="3">
        <f t="shared" si="325"/>
        <v>3.3035451593057736</v>
      </c>
      <c r="AG2256" s="3">
        <f>AF2256*Ferez!$D$19</f>
        <v>1.6517725796528868</v>
      </c>
      <c r="AH2256" s="3">
        <f>(AG2256/1000)*(10000/Ferez!$D$21)</f>
        <v>4.1294314491322169E-2</v>
      </c>
      <c r="AI2256" s="3">
        <f>AE2256*Ferez!$D$20</f>
        <v>0.2236243317347037</v>
      </c>
    </row>
    <row r="2257" spans="1:35" x14ac:dyDescent="0.25">
      <c r="A2257" s="4">
        <v>682</v>
      </c>
      <c r="B2257" s="19" t="s">
        <v>3521</v>
      </c>
      <c r="C2257" s="104">
        <v>7</v>
      </c>
      <c r="D2257" s="20" t="s">
        <v>1053</v>
      </c>
      <c r="E2257" s="100">
        <v>42719</v>
      </c>
      <c r="F2257" s="100">
        <v>44127</v>
      </c>
      <c r="G2257" s="105">
        <v>3.9</v>
      </c>
      <c r="H2257" s="20" t="s">
        <v>1118</v>
      </c>
      <c r="I2257" s="20" t="s">
        <v>1119</v>
      </c>
      <c r="J2257" s="13">
        <v>3379</v>
      </c>
      <c r="K2257" t="s">
        <v>9</v>
      </c>
      <c r="L2257" t="s">
        <v>232</v>
      </c>
      <c r="M2257" s="20" t="str">
        <f t="shared" si="319"/>
        <v>S</v>
      </c>
      <c r="N2257" s="3">
        <v>3.2</v>
      </c>
      <c r="O2257" s="23">
        <f t="shared" si="320"/>
        <v>3.2</v>
      </c>
      <c r="P2257" s="3">
        <v>20</v>
      </c>
      <c r="Q2257" s="3">
        <f>VLOOKUP(J2257,Aux_H_adj!$X$2:$Y$922,2,FALSE)</f>
        <v>9.1</v>
      </c>
      <c r="R2257" s="3">
        <f>VLOOKUP(J2257,Aux_H_adj!$X$2:$Z$922,3,FALSE)</f>
        <v>20</v>
      </c>
      <c r="S2257" s="3">
        <f t="shared" si="317"/>
        <v>6.366197723675814</v>
      </c>
      <c r="T2257" s="3">
        <v>27.3</v>
      </c>
      <c r="U2257" s="23">
        <f t="shared" si="321"/>
        <v>24.38</v>
      </c>
      <c r="V2257" s="3">
        <f t="shared" si="318"/>
        <v>7.7603950251608165</v>
      </c>
      <c r="W2257" s="27">
        <f t="shared" si="322"/>
        <v>3.2000000000000002E-3</v>
      </c>
      <c r="X2257" s="27">
        <f t="shared" si="323"/>
        <v>4.7000000000000002E-3</v>
      </c>
      <c r="Y2257" s="3">
        <f>VLOOKUP(K2257,SSP!$B$2:$D$113,3,FALSE)</f>
        <v>0.76000000000000079</v>
      </c>
      <c r="Z2257" s="3">
        <f>EXP(Ferez!$B$8+Ferez!$B$9*LN(X2257)+Ferez!$B$10*LN(O2257)+Ferez!$B$11*LN(Y2257))</f>
        <v>6.118469384817093</v>
      </c>
      <c r="AA2257" s="3">
        <f>EXP(Ferez!$C$8+Ferez!$C$9*LN(Z2257))</f>
        <v>2.8742424344505144</v>
      </c>
      <c r="AB2257" s="3">
        <f>Ferez!$D$8+Ferez!$D$9*Z2257+Ferez!$D$10*AA2257</f>
        <v>0.88836573632802729</v>
      </c>
      <c r="AC2257" s="3">
        <f t="shared" si="324"/>
        <v>9.8810775555956347</v>
      </c>
      <c r="AD2257" s="3">
        <f>AC2257*Ferez!$D$19</f>
        <v>4.9405387777978174</v>
      </c>
      <c r="AE2257" s="3">
        <f>(AD2257/1000)*(10000/Ferez!$D$21)</f>
        <v>0.12351346944494543</v>
      </c>
      <c r="AF2257" s="3">
        <f t="shared" si="325"/>
        <v>7.0068351211451203</v>
      </c>
      <c r="AG2257" s="3">
        <f>AF2257*Ferez!$D$19</f>
        <v>3.5034175605725602</v>
      </c>
      <c r="AH2257" s="3">
        <f>(AG2257/1000)*(10000/Ferez!$D$21)</f>
        <v>8.7585439014314009E-2</v>
      </c>
      <c r="AI2257" s="3">
        <f>AE2257*Ferez!$D$20</f>
        <v>0.45288272129813323</v>
      </c>
    </row>
    <row r="2258" spans="1:35" x14ac:dyDescent="0.25">
      <c r="A2258" s="4">
        <v>683</v>
      </c>
      <c r="B2258" s="19" t="s">
        <v>3521</v>
      </c>
      <c r="C2258" s="104">
        <v>7</v>
      </c>
      <c r="D2258" s="20" t="s">
        <v>1053</v>
      </c>
      <c r="E2258" s="100">
        <v>42719</v>
      </c>
      <c r="F2258" s="100">
        <v>44127</v>
      </c>
      <c r="G2258" s="105">
        <v>3.9</v>
      </c>
      <c r="H2258" s="20" t="s">
        <v>1118</v>
      </c>
      <c r="I2258" s="20" t="s">
        <v>1120</v>
      </c>
      <c r="J2258" s="13">
        <v>3379</v>
      </c>
      <c r="K2258" t="s">
        <v>9</v>
      </c>
      <c r="L2258" t="s">
        <v>232</v>
      </c>
      <c r="M2258" s="20" t="str">
        <f t="shared" si="319"/>
        <v>S</v>
      </c>
      <c r="N2258" s="3">
        <v>3.2</v>
      </c>
      <c r="O2258" s="23">
        <f t="shared" si="320"/>
        <v>3.15</v>
      </c>
      <c r="P2258" s="3">
        <v>9.1</v>
      </c>
      <c r="Q2258" s="3">
        <f>VLOOKUP(J2258,Aux_H_adj!$X$2:$Y$922,2,FALSE)</f>
        <v>9.1</v>
      </c>
      <c r="R2258" s="3">
        <f>VLOOKUP(J2258,Aux_H_adj!$X$2:$Z$922,3,FALSE)</f>
        <v>20</v>
      </c>
      <c r="S2258" s="3">
        <f t="shared" si="317"/>
        <v>2.896619964272495</v>
      </c>
      <c r="T2258" s="3">
        <v>27.3</v>
      </c>
      <c r="U2258" s="23">
        <f t="shared" si="321"/>
        <v>11.09</v>
      </c>
      <c r="V2258" s="3">
        <f t="shared" si="318"/>
        <v>3.5300566377782387</v>
      </c>
      <c r="W2258" s="27">
        <f t="shared" si="322"/>
        <v>6.9999999999999999E-4</v>
      </c>
      <c r="X2258" s="27">
        <f t="shared" si="323"/>
        <v>1E-3</v>
      </c>
      <c r="Y2258" s="3">
        <f>VLOOKUP(K2258,SSP!$B$2:$D$113,3,FALSE)</f>
        <v>0.76000000000000079</v>
      </c>
      <c r="Z2258" s="3">
        <f>EXP(Ferez!$B$8+Ferez!$B$9*LN(X2258)+Ferez!$B$10*LN(O2258)+Ferez!$B$11*LN(Y2258))</f>
        <v>1.3962871457179111</v>
      </c>
      <c r="AA2258" s="3">
        <f>EXP(Ferez!$C$8+Ferez!$C$9*LN(Z2258))</f>
        <v>0.96033985487198281</v>
      </c>
      <c r="AB2258" s="3">
        <f>Ferez!$D$8+Ferez!$D$9*Z2258+Ferez!$D$10*AA2258</f>
        <v>0.47250677950769782</v>
      </c>
      <c r="AC2258" s="3">
        <f t="shared" si="324"/>
        <v>2.8291337800975915</v>
      </c>
      <c r="AD2258" s="3">
        <f>AC2258*Ferez!$D$19</f>
        <v>1.4145668900487958</v>
      </c>
      <c r="AE2258" s="3">
        <f>(AD2258/1000)*(10000/Ferez!$D$21)</f>
        <v>3.5364172251219898E-2</v>
      </c>
      <c r="AF2258" s="3">
        <f t="shared" si="325"/>
        <v>1.8687939252256089</v>
      </c>
      <c r="AG2258" s="3">
        <f>AF2258*Ferez!$D$19</f>
        <v>0.93439696261280447</v>
      </c>
      <c r="AH2258" s="3">
        <f>(AG2258/1000)*(10000/Ferez!$D$21)</f>
        <v>2.3359924065320111E-2</v>
      </c>
      <c r="AI2258" s="3">
        <f>AE2258*Ferez!$D$20</f>
        <v>0.12966863158780628</v>
      </c>
    </row>
    <row r="2259" spans="1:35" x14ac:dyDescent="0.25">
      <c r="A2259" s="4">
        <v>684</v>
      </c>
      <c r="B2259" s="19" t="s">
        <v>3521</v>
      </c>
      <c r="C2259" s="104">
        <v>7</v>
      </c>
      <c r="D2259" s="20" t="s">
        <v>1053</v>
      </c>
      <c r="E2259" s="100">
        <v>42719</v>
      </c>
      <c r="F2259" s="100">
        <v>44127</v>
      </c>
      <c r="G2259" s="105">
        <v>3.9</v>
      </c>
      <c r="H2259" s="20" t="s">
        <v>1121</v>
      </c>
      <c r="I2259" s="20" t="s">
        <v>1122</v>
      </c>
      <c r="J2259" s="13">
        <v>3380</v>
      </c>
      <c r="K2259" t="s">
        <v>6</v>
      </c>
      <c r="L2259" t="s">
        <v>225</v>
      </c>
      <c r="M2259" s="20" t="str">
        <f t="shared" si="319"/>
        <v>N</v>
      </c>
      <c r="N2259" s="3">
        <v>3.2</v>
      </c>
      <c r="O2259" s="23">
        <f t="shared" si="320"/>
        <v>3.2</v>
      </c>
      <c r="P2259" s="3">
        <v>10.1</v>
      </c>
      <c r="Q2259" s="3">
        <f>VLOOKUP(J2259,Aux_H_adj!$X$2:$Y$922,2,FALSE)</f>
        <v>10.1</v>
      </c>
      <c r="R2259" s="3">
        <f>VLOOKUP(J2259,Aux_H_adj!$X$2:$Z$922,3,FALSE)</f>
        <v>10.1</v>
      </c>
      <c r="S2259" s="3">
        <f t="shared" si="317"/>
        <v>3.214929850456286</v>
      </c>
      <c r="T2259" s="3">
        <v>13.9</v>
      </c>
      <c r="U2259" s="23">
        <f t="shared" si="321"/>
        <v>13.9</v>
      </c>
      <c r="V2259" s="3">
        <f t="shared" si="318"/>
        <v>4.4245074179546906</v>
      </c>
      <c r="W2259" s="27">
        <f t="shared" si="322"/>
        <v>8.0000000000000004E-4</v>
      </c>
      <c r="X2259" s="27">
        <f t="shared" si="323"/>
        <v>1.5E-3</v>
      </c>
      <c r="Y2259" s="3">
        <f>VLOOKUP(K2259,SSP!$B$2:$D$113,3,FALSE)</f>
        <v>0.55000000000000004</v>
      </c>
      <c r="Z2259" s="3">
        <f>EXP(Ferez!$B$8+Ferez!$B$9*LN(X2259)+Ferez!$B$10*LN(O2259)+Ferez!$B$11*LN(Y2259))</f>
        <v>1.4940873833064741</v>
      </c>
      <c r="AA2259" s="3">
        <f>EXP(Ferez!$C$8+Ferez!$C$9*LN(Z2259))</f>
        <v>1.0098103195684969</v>
      </c>
      <c r="AB2259" s="3">
        <f>Ferez!$D$8+Ferez!$D$9*Z2259+Ferez!$D$10*AA2259</f>
        <v>0.48027184326733358</v>
      </c>
      <c r="AC2259" s="3">
        <f t="shared" si="324"/>
        <v>2.9841695461423043</v>
      </c>
      <c r="AD2259" s="3">
        <f>AC2259*Ferez!$D$19</f>
        <v>1.4920847730711522</v>
      </c>
      <c r="AE2259" s="3">
        <f>(AD2259/1000)*(10000/Ferez!$D$21)</f>
        <v>3.73021193267788E-2</v>
      </c>
      <c r="AF2259" s="3">
        <f t="shared" si="325"/>
        <v>1.9743592265738077</v>
      </c>
      <c r="AG2259" s="3">
        <f>AF2259*Ferez!$D$19</f>
        <v>0.98717961328690385</v>
      </c>
      <c r="AH2259" s="3">
        <f>(AG2259/1000)*(10000/Ferez!$D$21)</f>
        <v>2.4679490332172597E-2</v>
      </c>
      <c r="AI2259" s="3">
        <f>AE2259*Ferez!$D$20</f>
        <v>0.13677443753152227</v>
      </c>
    </row>
    <row r="2260" spans="1:35" x14ac:dyDescent="0.25">
      <c r="A2260" s="4">
        <v>685</v>
      </c>
      <c r="B2260" s="19" t="s">
        <v>3521</v>
      </c>
      <c r="C2260" s="104">
        <v>7</v>
      </c>
      <c r="D2260" s="20" t="s">
        <v>1053</v>
      </c>
      <c r="E2260" s="100">
        <v>42719</v>
      </c>
      <c r="F2260" s="100">
        <v>44127</v>
      </c>
      <c r="G2260" s="105">
        <v>3.9</v>
      </c>
      <c r="H2260" s="20" t="s">
        <v>1123</v>
      </c>
      <c r="I2260" s="20" t="s">
        <v>1124</v>
      </c>
      <c r="J2260" s="13">
        <v>3381</v>
      </c>
      <c r="K2260" t="s">
        <v>79</v>
      </c>
      <c r="L2260" t="s">
        <v>78</v>
      </c>
      <c r="M2260" s="20" t="str">
        <f t="shared" si="319"/>
        <v>S</v>
      </c>
      <c r="N2260" s="3">
        <v>5.3</v>
      </c>
      <c r="O2260" s="23">
        <f t="shared" si="320"/>
        <v>4.58</v>
      </c>
      <c r="P2260" s="3">
        <v>14.4</v>
      </c>
      <c r="Q2260" s="3">
        <f>VLOOKUP(J2260,Aux_H_adj!$X$2:$Y$922,2,FALSE)</f>
        <v>14.4</v>
      </c>
      <c r="R2260" s="3">
        <f>VLOOKUP(J2260,Aux_H_adj!$X$2:$Z$922,3,FALSE)</f>
        <v>25</v>
      </c>
      <c r="S2260" s="3">
        <f t="shared" si="317"/>
        <v>4.5836623610465859</v>
      </c>
      <c r="T2260" s="3">
        <v>42</v>
      </c>
      <c r="U2260" s="23">
        <f t="shared" si="321"/>
        <v>17.559999999999999</v>
      </c>
      <c r="V2260" s="3">
        <f t="shared" si="318"/>
        <v>5.5895216013873643</v>
      </c>
      <c r="W2260" s="27">
        <f t="shared" si="322"/>
        <v>1.6999999999999999E-3</v>
      </c>
      <c r="X2260" s="27">
        <f t="shared" si="323"/>
        <v>2.5000000000000001E-3</v>
      </c>
      <c r="Y2260" s="3">
        <f>VLOOKUP(K2260,SSP!$B$2:$D$113,3,FALSE)</f>
        <v>0.31000000000000155</v>
      </c>
      <c r="Z2260" s="3">
        <f>EXP(Ferez!$B$8+Ferez!$B$9*LN(X2260)+Ferez!$B$10*LN(O2260)+Ferez!$B$11*LN(Y2260))</f>
        <v>1.9019286895343528</v>
      </c>
      <c r="AA2260" s="3">
        <f>EXP(Ferez!$C$8+Ferez!$C$9*LN(Z2260))</f>
        <v>1.2078466178515928</v>
      </c>
      <c r="AB2260" s="3">
        <f>Ferez!$D$8+Ferez!$D$9*Z2260+Ferez!$D$10*AA2260</f>
        <v>0.51336571270845643</v>
      </c>
      <c r="AC2260" s="3">
        <f t="shared" si="324"/>
        <v>3.6231410200944021</v>
      </c>
      <c r="AD2260" s="3">
        <f>AC2260*Ferez!$D$19</f>
        <v>1.811570510047201</v>
      </c>
      <c r="AE2260" s="3">
        <f>(AD2260/1000)*(10000/Ferez!$D$21)</f>
        <v>4.5289262751180025E-2</v>
      </c>
      <c r="AF2260" s="3">
        <f t="shared" si="325"/>
        <v>2.4152944022428091</v>
      </c>
      <c r="AG2260" s="3">
        <f>AF2260*Ferez!$D$19</f>
        <v>1.2076472011214046</v>
      </c>
      <c r="AH2260" s="3">
        <f>(AG2260/1000)*(10000/Ferez!$D$21)</f>
        <v>3.0191180028035114E-2</v>
      </c>
      <c r="AI2260" s="3">
        <f>AE2260*Ferez!$D$20</f>
        <v>0.16606063008766009</v>
      </c>
    </row>
    <row r="2261" spans="1:35" x14ac:dyDescent="0.25">
      <c r="A2261" s="4">
        <v>686</v>
      </c>
      <c r="B2261" s="19" t="s">
        <v>3521</v>
      </c>
      <c r="C2261" s="104">
        <v>7</v>
      </c>
      <c r="D2261" s="20" t="s">
        <v>1053</v>
      </c>
      <c r="E2261" s="100">
        <v>42719</v>
      </c>
      <c r="F2261" s="100">
        <v>44127</v>
      </c>
      <c r="G2261" s="105">
        <v>3.9</v>
      </c>
      <c r="H2261" s="20" t="s">
        <v>1123</v>
      </c>
      <c r="I2261" s="20" t="s">
        <v>1125</v>
      </c>
      <c r="J2261" s="13">
        <v>3381</v>
      </c>
      <c r="K2261" t="s">
        <v>79</v>
      </c>
      <c r="L2261" t="s">
        <v>78</v>
      </c>
      <c r="M2261" s="20" t="str">
        <f t="shared" si="319"/>
        <v>S</v>
      </c>
      <c r="N2261" s="3">
        <v>5.3</v>
      </c>
      <c r="O2261" s="23">
        <f t="shared" si="320"/>
        <v>5.3</v>
      </c>
      <c r="P2261" s="3">
        <v>25</v>
      </c>
      <c r="Q2261" s="3">
        <f>VLOOKUP(J2261,Aux_H_adj!$X$2:$Y$922,2,FALSE)</f>
        <v>14.4</v>
      </c>
      <c r="R2261" s="3">
        <f>VLOOKUP(J2261,Aux_H_adj!$X$2:$Z$922,3,FALSE)</f>
        <v>25</v>
      </c>
      <c r="S2261" s="3">
        <f t="shared" si="317"/>
        <v>7.9577471545947667</v>
      </c>
      <c r="T2261" s="3">
        <v>42</v>
      </c>
      <c r="U2261" s="23">
        <f t="shared" si="321"/>
        <v>30.48</v>
      </c>
      <c r="V2261" s="3">
        <f t="shared" si="318"/>
        <v>9.7020853308819408</v>
      </c>
      <c r="W2261" s="27">
        <f t="shared" si="322"/>
        <v>5.0000000000000001E-3</v>
      </c>
      <c r="X2261" s="27">
        <f t="shared" si="323"/>
        <v>7.4000000000000003E-3</v>
      </c>
      <c r="Y2261" s="3">
        <f>VLOOKUP(K2261,SSP!$B$2:$D$113,3,FALSE)</f>
        <v>0.31000000000000155</v>
      </c>
      <c r="Z2261" s="3">
        <f>EXP(Ferez!$B$8+Ferez!$B$9*LN(X2261)+Ferez!$B$10*LN(O2261)+Ferez!$B$11*LN(Y2261))</f>
        <v>6.1024440771418167</v>
      </c>
      <c r="AA2261" s="3">
        <f>EXP(Ferez!$C$8+Ferez!$C$9*LN(Z2261))</f>
        <v>2.868654899948416</v>
      </c>
      <c r="AB2261" s="3">
        <f>Ferez!$D$8+Ferez!$D$9*Z2261+Ferez!$D$10*AA2261</f>
        <v>0.88687622045566239</v>
      </c>
      <c r="AC2261" s="3">
        <f t="shared" si="324"/>
        <v>9.857975197545894</v>
      </c>
      <c r="AD2261" s="3">
        <f>AC2261*Ferez!$D$19</f>
        <v>4.928987598772947</v>
      </c>
      <c r="AE2261" s="3">
        <f>(AD2261/1000)*(10000/Ferez!$D$21)</f>
        <v>0.12322468996932368</v>
      </c>
      <c r="AF2261" s="3">
        <f t="shared" si="325"/>
        <v>6.9893202975974793</v>
      </c>
      <c r="AG2261" s="3">
        <f>AF2261*Ferez!$D$19</f>
        <v>3.4946601487987397</v>
      </c>
      <c r="AH2261" s="3">
        <f>(AG2261/1000)*(10000/Ferez!$D$21)</f>
        <v>8.7366503719968486E-2</v>
      </c>
      <c r="AI2261" s="3">
        <f>AE2261*Ferez!$D$20</f>
        <v>0.45182386322085344</v>
      </c>
    </row>
    <row r="2262" spans="1:35" x14ac:dyDescent="0.25">
      <c r="A2262" s="4">
        <v>687</v>
      </c>
      <c r="B2262" s="19" t="s">
        <v>3521</v>
      </c>
      <c r="C2262" s="104">
        <v>7</v>
      </c>
      <c r="D2262" s="20" t="s">
        <v>1053</v>
      </c>
      <c r="E2262" s="100">
        <v>42719</v>
      </c>
      <c r="F2262" s="100">
        <v>44127</v>
      </c>
      <c r="G2262" s="105">
        <v>3.9</v>
      </c>
      <c r="H2262" s="20" t="s">
        <v>1126</v>
      </c>
      <c r="I2262" s="20" t="s">
        <v>1127</v>
      </c>
      <c r="J2262" s="13">
        <v>3382</v>
      </c>
      <c r="K2262" t="s">
        <v>173</v>
      </c>
      <c r="L2262" t="s">
        <v>172</v>
      </c>
      <c r="M2262" s="20" t="str">
        <f t="shared" si="319"/>
        <v>S</v>
      </c>
      <c r="N2262" s="3">
        <v>4</v>
      </c>
      <c r="O2262" s="23">
        <f t="shared" si="320"/>
        <v>4</v>
      </c>
      <c r="P2262" s="3">
        <v>12.2</v>
      </c>
      <c r="Q2262" s="3">
        <f>VLOOKUP(J2262,Aux_H_adj!$X$2:$Y$922,2,FALSE)</f>
        <v>8</v>
      </c>
      <c r="R2262" s="3">
        <f>VLOOKUP(J2262,Aux_H_adj!$X$2:$Z$922,3,FALSE)</f>
        <v>16</v>
      </c>
      <c r="S2262" s="3">
        <f t="shared" si="317"/>
        <v>3.883380611442246</v>
      </c>
      <c r="T2262" s="3">
        <v>19</v>
      </c>
      <c r="U2262" s="23">
        <f t="shared" si="321"/>
        <v>14.87</v>
      </c>
      <c r="V2262" s="3">
        <f t="shared" si="318"/>
        <v>4.7332680075529669</v>
      </c>
      <c r="W2262" s="27">
        <f t="shared" si="322"/>
        <v>1.1999999999999999E-3</v>
      </c>
      <c r="X2262" s="27">
        <f t="shared" si="323"/>
        <v>1.8E-3</v>
      </c>
      <c r="Y2262" s="3">
        <f>VLOOKUP(K2262,SSP!$B$2:$D$113,3,FALSE)</f>
        <v>0.47999999999999932</v>
      </c>
      <c r="Z2262" s="3">
        <f>EXP(Ferez!$B$8+Ferez!$B$9*LN(X2262)+Ferez!$B$10*LN(O2262)+Ferez!$B$11*LN(Y2262))</f>
        <v>1.9139873173185051</v>
      </c>
      <c r="AA2262" s="3">
        <f>EXP(Ferez!$C$8+Ferez!$C$9*LN(Z2262))</f>
        <v>1.2135239897674197</v>
      </c>
      <c r="AB2262" s="3">
        <f>Ferez!$D$8+Ferez!$D$9*Z2262+Ferez!$D$10*AA2262</f>
        <v>0.51435954150560237</v>
      </c>
      <c r="AC2262" s="3">
        <f t="shared" si="324"/>
        <v>3.6418708485915272</v>
      </c>
      <c r="AD2262" s="3">
        <f>AC2262*Ferez!$D$19</f>
        <v>1.8209354242957636</v>
      </c>
      <c r="AE2262" s="3">
        <f>(AD2262/1000)*(10000/Ferez!$D$21)</f>
        <v>4.5523385607394086E-2</v>
      </c>
      <c r="AF2262" s="3">
        <f t="shared" si="325"/>
        <v>2.4283468588241073</v>
      </c>
      <c r="AG2262" s="3">
        <f>AF2262*Ferez!$D$19</f>
        <v>1.2141734294120536</v>
      </c>
      <c r="AH2262" s="3">
        <f>(AG2262/1000)*(10000/Ferez!$D$21)</f>
        <v>3.0354335735301344E-2</v>
      </c>
      <c r="AI2262" s="3">
        <f>AE2262*Ferez!$D$20</f>
        <v>0.16691908056044497</v>
      </c>
    </row>
    <row r="2263" spans="1:35" x14ac:dyDescent="0.25">
      <c r="A2263" s="4">
        <v>688</v>
      </c>
      <c r="B2263" s="19" t="s">
        <v>3521</v>
      </c>
      <c r="C2263" s="104">
        <v>7</v>
      </c>
      <c r="D2263" s="20" t="s">
        <v>1053</v>
      </c>
      <c r="E2263" s="100">
        <v>42719</v>
      </c>
      <c r="F2263" s="100">
        <v>44127</v>
      </c>
      <c r="G2263" s="105">
        <v>3.9</v>
      </c>
      <c r="H2263" s="20" t="s">
        <v>1126</v>
      </c>
      <c r="I2263" s="20" t="s">
        <v>1128</v>
      </c>
      <c r="J2263" s="13">
        <v>3382</v>
      </c>
      <c r="K2263" t="s">
        <v>173</v>
      </c>
      <c r="L2263" t="s">
        <v>172</v>
      </c>
      <c r="M2263" s="20" t="str">
        <f t="shared" si="319"/>
        <v>S</v>
      </c>
      <c r="N2263" s="3">
        <v>4</v>
      </c>
      <c r="O2263" s="23">
        <f t="shared" si="320"/>
        <v>2.75</v>
      </c>
      <c r="P2263" s="3">
        <v>8</v>
      </c>
      <c r="Q2263" s="3">
        <f>VLOOKUP(J2263,Aux_H_adj!$X$2:$Y$922,2,FALSE)</f>
        <v>8</v>
      </c>
      <c r="R2263" s="3">
        <f>VLOOKUP(J2263,Aux_H_adj!$X$2:$Z$922,3,FALSE)</f>
        <v>16</v>
      </c>
      <c r="S2263" s="3">
        <f t="shared" si="317"/>
        <v>2.5464790894703255</v>
      </c>
      <c r="T2263" s="3">
        <v>19</v>
      </c>
      <c r="U2263" s="23">
        <f t="shared" si="321"/>
        <v>9.75</v>
      </c>
      <c r="V2263" s="3">
        <f t="shared" si="318"/>
        <v>3.1035213902919589</v>
      </c>
      <c r="W2263" s="27">
        <f t="shared" si="322"/>
        <v>5.0000000000000001E-4</v>
      </c>
      <c r="X2263" s="27">
        <f t="shared" si="323"/>
        <v>8.0000000000000004E-4</v>
      </c>
      <c r="Y2263" s="3">
        <f>VLOOKUP(K2263,SSP!$B$2:$D$113,3,FALSE)</f>
        <v>0.47999999999999932</v>
      </c>
      <c r="Z2263" s="3">
        <f>EXP(Ferez!$B$8+Ferez!$B$9*LN(X2263)+Ferez!$B$10*LN(O2263)+Ferez!$B$11*LN(Y2263))</f>
        <v>0.6204264327499347</v>
      </c>
      <c r="AA2263" s="3">
        <f>EXP(Ferez!$C$8+Ferez!$C$9*LN(Z2263))</f>
        <v>0.52606627527103378</v>
      </c>
      <c r="AB2263" s="3">
        <f>Ferez!$D$8+Ferez!$D$9*Z2263+Ferez!$D$10*AA2263</f>
        <v>0.41451122123870099</v>
      </c>
      <c r="AC2263" s="3">
        <f t="shared" si="324"/>
        <v>1.5610039292596694</v>
      </c>
      <c r="AD2263" s="3">
        <f>AC2263*Ferez!$D$19</f>
        <v>0.78050196462983468</v>
      </c>
      <c r="AE2263" s="3">
        <f>(AD2263/1000)*(10000/Ferez!$D$21)</f>
        <v>1.9512549115745865E-2</v>
      </c>
      <c r="AF2263" s="3">
        <f t="shared" si="325"/>
        <v>1.0349376539886357</v>
      </c>
      <c r="AG2263" s="3">
        <f>AF2263*Ferez!$D$19</f>
        <v>0.51746882699431784</v>
      </c>
      <c r="AH2263" s="3">
        <f>(AG2263/1000)*(10000/Ferez!$D$21)</f>
        <v>1.2936720674857946E-2</v>
      </c>
      <c r="AI2263" s="3">
        <f>AE2263*Ferez!$D$20</f>
        <v>7.1546013424401506E-2</v>
      </c>
    </row>
    <row r="2264" spans="1:35" x14ac:dyDescent="0.25">
      <c r="A2264" s="4">
        <v>689</v>
      </c>
      <c r="B2264" s="19" t="s">
        <v>3521</v>
      </c>
      <c r="C2264" s="104">
        <v>7</v>
      </c>
      <c r="D2264" s="20" t="s">
        <v>1053</v>
      </c>
      <c r="E2264" s="100">
        <v>42719</v>
      </c>
      <c r="F2264" s="100">
        <v>44127</v>
      </c>
      <c r="G2264" s="105">
        <v>3.9</v>
      </c>
      <c r="H2264" s="20" t="s">
        <v>1126</v>
      </c>
      <c r="I2264" s="20" t="s">
        <v>1129</v>
      </c>
      <c r="J2264" s="13">
        <v>3382</v>
      </c>
      <c r="K2264" t="s">
        <v>173</v>
      </c>
      <c r="L2264" t="s">
        <v>172</v>
      </c>
      <c r="M2264" s="20" t="str">
        <f t="shared" si="319"/>
        <v>S</v>
      </c>
      <c r="N2264" s="3">
        <v>5</v>
      </c>
      <c r="O2264" s="23">
        <f t="shared" si="320"/>
        <v>5</v>
      </c>
      <c r="P2264" s="3">
        <v>16</v>
      </c>
      <c r="Q2264" s="3">
        <f>VLOOKUP(J2264,Aux_H_adj!$X$2:$Y$922,2,FALSE)</f>
        <v>8</v>
      </c>
      <c r="R2264" s="3">
        <f>VLOOKUP(J2264,Aux_H_adj!$X$2:$Z$922,3,FALSE)</f>
        <v>16</v>
      </c>
      <c r="S2264" s="3">
        <f t="shared" si="317"/>
        <v>5.0929581789406511</v>
      </c>
      <c r="T2264" s="3">
        <v>33.200000000000003</v>
      </c>
      <c r="U2264" s="23">
        <f t="shared" si="321"/>
        <v>19.510000000000002</v>
      </c>
      <c r="V2264" s="3">
        <f t="shared" si="318"/>
        <v>6.2102258794457565</v>
      </c>
      <c r="W2264" s="27">
        <f t="shared" si="322"/>
        <v>2E-3</v>
      </c>
      <c r="X2264" s="27">
        <f t="shared" si="323"/>
        <v>3.0000000000000001E-3</v>
      </c>
      <c r="Y2264" s="3">
        <f>VLOOKUP(K2264,SSP!$B$2:$D$113,3,FALSE)</f>
        <v>0.47999999999999932</v>
      </c>
      <c r="Z2264" s="3">
        <f>EXP(Ferez!$B$8+Ferez!$B$9*LN(X2264)+Ferez!$B$10*LN(O2264)+Ferez!$B$11*LN(Y2264))</f>
        <v>3.8436946864110659</v>
      </c>
      <c r="AA2264" s="3">
        <f>EXP(Ferez!$C$8+Ferez!$C$9*LN(Z2264))</f>
        <v>2.035748736968082</v>
      </c>
      <c r="AB2264" s="3">
        <f>Ferez!$D$8+Ferez!$D$9*Z2264+Ferez!$D$10*AA2264</f>
        <v>0.68084062727403716</v>
      </c>
      <c r="AC2264" s="3">
        <f t="shared" si="324"/>
        <v>6.560284050653185</v>
      </c>
      <c r="AD2264" s="3">
        <f>AC2264*Ferez!$D$19</f>
        <v>3.2801420253265925</v>
      </c>
      <c r="AE2264" s="3">
        <f>(AD2264/1000)*(10000/Ferez!$D$21)</f>
        <v>8.2003550633164821E-2</v>
      </c>
      <c r="AF2264" s="3">
        <f t="shared" si="325"/>
        <v>4.524535313685103</v>
      </c>
      <c r="AG2264" s="3">
        <f>AF2264*Ferez!$D$19</f>
        <v>2.2622676568425515</v>
      </c>
      <c r="AH2264" s="3">
        <f>(AG2264/1000)*(10000/Ferez!$D$21)</f>
        <v>5.6556691421063787E-2</v>
      </c>
      <c r="AI2264" s="3">
        <f>AE2264*Ferez!$D$20</f>
        <v>0.30067968565493769</v>
      </c>
    </row>
    <row r="2265" spans="1:35" x14ac:dyDescent="0.25">
      <c r="A2265" s="4">
        <v>690</v>
      </c>
      <c r="B2265" s="19" t="s">
        <v>3521</v>
      </c>
      <c r="C2265" s="104">
        <v>7</v>
      </c>
      <c r="D2265" s="20" t="s">
        <v>1053</v>
      </c>
      <c r="E2265" s="100">
        <v>42719</v>
      </c>
      <c r="F2265" s="100">
        <v>44127</v>
      </c>
      <c r="G2265" s="105">
        <v>3.9</v>
      </c>
      <c r="H2265" s="20" t="s">
        <v>1126</v>
      </c>
      <c r="I2265" s="20" t="s">
        <v>1130</v>
      </c>
      <c r="J2265" s="13">
        <v>3382</v>
      </c>
      <c r="K2265" t="s">
        <v>173</v>
      </c>
      <c r="L2265" t="s">
        <v>172</v>
      </c>
      <c r="M2265" s="20" t="str">
        <f t="shared" si="319"/>
        <v>S</v>
      </c>
      <c r="N2265" s="3">
        <v>5</v>
      </c>
      <c r="O2265" s="23">
        <f t="shared" si="320"/>
        <v>3.85</v>
      </c>
      <c r="P2265" s="3">
        <v>11.4</v>
      </c>
      <c r="Q2265" s="3">
        <f>VLOOKUP(J2265,Aux_H_adj!$X$2:$Y$922,2,FALSE)</f>
        <v>8</v>
      </c>
      <c r="R2265" s="3">
        <f>VLOOKUP(J2265,Aux_H_adj!$X$2:$Z$922,3,FALSE)</f>
        <v>16</v>
      </c>
      <c r="S2265" s="3">
        <f t="shared" si="317"/>
        <v>3.6287327024952138</v>
      </c>
      <c r="T2265" s="3">
        <v>33.200000000000003</v>
      </c>
      <c r="U2265" s="23">
        <f t="shared" si="321"/>
        <v>13.9</v>
      </c>
      <c r="V2265" s="3">
        <f t="shared" si="318"/>
        <v>4.4245074179546906</v>
      </c>
      <c r="W2265" s="27">
        <f t="shared" si="322"/>
        <v>1E-3</v>
      </c>
      <c r="X2265" s="27">
        <f t="shared" si="323"/>
        <v>1.5E-3</v>
      </c>
      <c r="Y2265" s="3">
        <f>VLOOKUP(K2265,SSP!$B$2:$D$113,3,FALSE)</f>
        <v>0.47999999999999932</v>
      </c>
      <c r="Z2265" s="3">
        <f>EXP(Ferez!$B$8+Ferez!$B$9*LN(X2265)+Ferez!$B$10*LN(O2265)+Ferez!$B$11*LN(Y2265))</f>
        <v>1.5529513005545912</v>
      </c>
      <c r="AA2265" s="3">
        <f>EXP(Ferez!$C$8+Ferez!$C$9*LN(Z2265))</f>
        <v>1.0391815444454515</v>
      </c>
      <c r="AB2265" s="3">
        <f>Ferez!$D$8+Ferez!$D$9*Z2265+Ferez!$D$10*AA2265</f>
        <v>0.48498030671913345</v>
      </c>
      <c r="AC2265" s="3">
        <f t="shared" si="324"/>
        <v>3.0771131517191761</v>
      </c>
      <c r="AD2265" s="3">
        <f>AC2265*Ferez!$D$19</f>
        <v>1.538556575859588</v>
      </c>
      <c r="AE2265" s="3">
        <f>(AD2265/1000)*(10000/Ferez!$D$21)</f>
        <v>3.8463914396489704E-2</v>
      </c>
      <c r="AF2265" s="3">
        <f t="shared" si="325"/>
        <v>2.0379316072737246</v>
      </c>
      <c r="AG2265" s="3">
        <f>AF2265*Ferez!$D$19</f>
        <v>1.0189658036368623</v>
      </c>
      <c r="AH2265" s="3">
        <f>(AG2265/1000)*(10000/Ferez!$D$21)</f>
        <v>2.5474145090921559E-2</v>
      </c>
      <c r="AI2265" s="3">
        <f>AE2265*Ferez!$D$20</f>
        <v>0.14103435278712892</v>
      </c>
    </row>
    <row r="2266" spans="1:35" x14ac:dyDescent="0.25">
      <c r="A2266" s="4">
        <v>691</v>
      </c>
      <c r="B2266" s="19" t="s">
        <v>3521</v>
      </c>
      <c r="C2266" s="104">
        <v>7</v>
      </c>
      <c r="D2266" s="20" t="s">
        <v>1053</v>
      </c>
      <c r="E2266" s="100">
        <v>42719</v>
      </c>
      <c r="F2266" s="100">
        <v>44127</v>
      </c>
      <c r="G2266" s="105">
        <v>3.9</v>
      </c>
      <c r="H2266" s="20" t="s">
        <v>1131</v>
      </c>
      <c r="I2266" s="20" t="s">
        <v>1132</v>
      </c>
      <c r="J2266" s="13">
        <v>3383</v>
      </c>
      <c r="K2266" t="s">
        <v>125</v>
      </c>
      <c r="L2266" t="s">
        <v>124</v>
      </c>
      <c r="M2266" s="20" t="str">
        <f t="shared" si="319"/>
        <v>S</v>
      </c>
      <c r="N2266" s="3">
        <v>5.3</v>
      </c>
      <c r="O2266" s="23">
        <f t="shared" si="320"/>
        <v>4.3499999999999996</v>
      </c>
      <c r="P2266" s="3">
        <v>13.4</v>
      </c>
      <c r="Q2266" s="3">
        <f>VLOOKUP(J2266,Aux_H_adj!$X$2:$Y$922,2,FALSE)</f>
        <v>8.5</v>
      </c>
      <c r="R2266" s="3">
        <f>VLOOKUP(J2266,Aux_H_adj!$X$2:$Z$922,3,FALSE)</f>
        <v>15</v>
      </c>
      <c r="S2266" s="3">
        <f t="shared" si="317"/>
        <v>4.2653524748627953</v>
      </c>
      <c r="T2266" s="3">
        <v>42</v>
      </c>
      <c r="U2266" s="23">
        <f t="shared" si="321"/>
        <v>16.34</v>
      </c>
      <c r="V2266" s="3">
        <f t="shared" si="318"/>
        <v>5.2011835402431394</v>
      </c>
      <c r="W2266" s="27">
        <f t="shared" si="322"/>
        <v>1.4E-3</v>
      </c>
      <c r="X2266" s="27">
        <f t="shared" si="323"/>
        <v>2.0999999999999999E-3</v>
      </c>
      <c r="Y2266" s="3">
        <f>VLOOKUP(K2266,SSP!$B$2:$D$113,3,FALSE)</f>
        <v>0.60999999999999954</v>
      </c>
      <c r="Z2266" s="3">
        <f>EXP(Ferez!$B$8+Ferez!$B$9*LN(X2266)+Ferez!$B$10*LN(O2266)+Ferez!$B$11*LN(Y2266))</f>
        <v>3.0663788198030799</v>
      </c>
      <c r="AA2266" s="3">
        <f>EXP(Ferez!$C$8+Ferez!$C$9*LN(Z2266))</f>
        <v>1.7215506103754128</v>
      </c>
      <c r="AB2266" s="3">
        <f>Ferez!$D$8+Ferez!$D$9*Z2266+Ferez!$D$10*AA2266</f>
        <v>0.61231316499740884</v>
      </c>
      <c r="AC2266" s="3">
        <f t="shared" si="324"/>
        <v>5.4002425951759019</v>
      </c>
      <c r="AD2266" s="3">
        <f>AC2266*Ferez!$D$19</f>
        <v>2.7001212975879509</v>
      </c>
      <c r="AE2266" s="3">
        <f>(AD2266/1000)*(10000/Ferez!$D$21)</f>
        <v>6.7503032439698782E-2</v>
      </c>
      <c r="AF2266" s="3">
        <f t="shared" si="325"/>
        <v>3.6786919848004889</v>
      </c>
      <c r="AG2266" s="3">
        <f>AF2266*Ferez!$D$19</f>
        <v>1.8393459924002444</v>
      </c>
      <c r="AH2266" s="3">
        <f>(AG2266/1000)*(10000/Ferez!$D$21)</f>
        <v>4.5983649810006112E-2</v>
      </c>
      <c r="AI2266" s="3">
        <f>AE2266*Ferez!$D$20</f>
        <v>0.24751111894556219</v>
      </c>
    </row>
    <row r="2267" spans="1:35" x14ac:dyDescent="0.25">
      <c r="A2267" s="4">
        <v>692</v>
      </c>
      <c r="B2267" s="19" t="s">
        <v>3521</v>
      </c>
      <c r="C2267" s="104">
        <v>7</v>
      </c>
      <c r="D2267" s="20" t="s">
        <v>1053</v>
      </c>
      <c r="E2267" s="100">
        <v>42719</v>
      </c>
      <c r="F2267" s="100">
        <v>44127</v>
      </c>
      <c r="G2267" s="105">
        <v>3.9</v>
      </c>
      <c r="H2267" s="20" t="s">
        <v>1131</v>
      </c>
      <c r="I2267" s="20" t="s">
        <v>1133</v>
      </c>
      <c r="J2267" s="13">
        <v>3383</v>
      </c>
      <c r="K2267" t="s">
        <v>125</v>
      </c>
      <c r="L2267" t="s">
        <v>124</v>
      </c>
      <c r="M2267" s="20" t="str">
        <f t="shared" si="319"/>
        <v>S</v>
      </c>
      <c r="N2267" s="3">
        <v>5.3</v>
      </c>
      <c r="O2267" s="23">
        <f t="shared" si="320"/>
        <v>5.3</v>
      </c>
      <c r="P2267" s="3">
        <v>15</v>
      </c>
      <c r="Q2267" s="3">
        <f>VLOOKUP(J2267,Aux_H_adj!$X$2:$Y$922,2,FALSE)</f>
        <v>8.5</v>
      </c>
      <c r="R2267" s="3">
        <f>VLOOKUP(J2267,Aux_H_adj!$X$2:$Z$922,3,FALSE)</f>
        <v>15</v>
      </c>
      <c r="S2267" s="3">
        <f t="shared" si="317"/>
        <v>4.7746482927568605</v>
      </c>
      <c r="T2267" s="3">
        <v>42</v>
      </c>
      <c r="U2267" s="23">
        <f t="shared" si="321"/>
        <v>18.29</v>
      </c>
      <c r="V2267" s="3">
        <f t="shared" si="318"/>
        <v>5.8218878183015317</v>
      </c>
      <c r="W2267" s="27">
        <f t="shared" si="322"/>
        <v>1.8E-3</v>
      </c>
      <c r="X2267" s="27">
        <f t="shared" si="323"/>
        <v>2.7000000000000001E-3</v>
      </c>
      <c r="Y2267" s="3">
        <f>VLOOKUP(K2267,SSP!$B$2:$D$113,3,FALSE)</f>
        <v>0.60999999999999954</v>
      </c>
      <c r="Z2267" s="3">
        <f>EXP(Ferez!$B$8+Ferez!$B$9*LN(X2267)+Ferez!$B$10*LN(O2267)+Ferez!$B$11*LN(Y2267))</f>
        <v>4.7015605743829214</v>
      </c>
      <c r="AA2267" s="3">
        <f>EXP(Ferez!$C$8+Ferez!$C$9*LN(Z2267))</f>
        <v>2.3639673196415782</v>
      </c>
      <c r="AB2267" s="3">
        <f>Ferez!$D$8+Ferez!$D$9*Z2267+Ferez!$D$10*AA2267</f>
        <v>0.75806770395534628</v>
      </c>
      <c r="AC2267" s="3">
        <f t="shared" si="324"/>
        <v>7.8235955979798462</v>
      </c>
      <c r="AD2267" s="3">
        <f>AC2267*Ferez!$D$19</f>
        <v>3.9117977989899231</v>
      </c>
      <c r="AE2267" s="3">
        <f>(AD2267/1000)*(10000/Ferez!$D$21)</f>
        <v>9.7794944974748069E-2</v>
      </c>
      <c r="AF2267" s="3">
        <f t="shared" si="325"/>
        <v>5.4596282783382675</v>
      </c>
      <c r="AG2267" s="3">
        <f>AF2267*Ferez!$D$19</f>
        <v>2.7298141391691337</v>
      </c>
      <c r="AH2267" s="3">
        <f>(AG2267/1000)*(10000/Ferez!$D$21)</f>
        <v>6.8245353479228346E-2</v>
      </c>
      <c r="AI2267" s="3">
        <f>AE2267*Ferez!$D$20</f>
        <v>0.35858146490740955</v>
      </c>
    </row>
    <row r="2268" spans="1:35" x14ac:dyDescent="0.25">
      <c r="A2268" s="4">
        <v>693</v>
      </c>
      <c r="B2268" s="19" t="s">
        <v>3521</v>
      </c>
      <c r="C2268" s="104">
        <v>7</v>
      </c>
      <c r="D2268" s="20" t="s">
        <v>1053</v>
      </c>
      <c r="E2268" s="100">
        <v>42719</v>
      </c>
      <c r="F2268" s="100">
        <v>44127</v>
      </c>
      <c r="G2268" s="105">
        <v>3.9</v>
      </c>
      <c r="H2268" s="20" t="s">
        <v>1131</v>
      </c>
      <c r="I2268" s="20" t="s">
        <v>1134</v>
      </c>
      <c r="J2268" s="13">
        <v>3383</v>
      </c>
      <c r="K2268" t="s">
        <v>125</v>
      </c>
      <c r="L2268" t="s">
        <v>124</v>
      </c>
      <c r="M2268" s="20" t="str">
        <f t="shared" si="319"/>
        <v>S</v>
      </c>
      <c r="N2268" s="3">
        <v>5.3</v>
      </c>
      <c r="O2268" s="23">
        <f t="shared" si="320"/>
        <v>4.1399999999999997</v>
      </c>
      <c r="P2268" s="3">
        <v>12.5</v>
      </c>
      <c r="Q2268" s="3">
        <f>VLOOKUP(J2268,Aux_H_adj!$X$2:$Y$922,2,FALSE)</f>
        <v>8.5</v>
      </c>
      <c r="R2268" s="3">
        <f>VLOOKUP(J2268,Aux_H_adj!$X$2:$Z$922,3,FALSE)</f>
        <v>15</v>
      </c>
      <c r="S2268" s="3">
        <f t="shared" si="317"/>
        <v>3.9788735772973833</v>
      </c>
      <c r="T2268" s="3">
        <v>42</v>
      </c>
      <c r="U2268" s="23">
        <f t="shared" si="321"/>
        <v>15.24</v>
      </c>
      <c r="V2268" s="3">
        <f t="shared" si="318"/>
        <v>4.8510426654409704</v>
      </c>
      <c r="W2268" s="27">
        <f t="shared" si="322"/>
        <v>1.1999999999999999E-3</v>
      </c>
      <c r="X2268" s="27">
        <f t="shared" si="323"/>
        <v>1.8E-3</v>
      </c>
      <c r="Y2268" s="3">
        <f>VLOOKUP(K2268,SSP!$B$2:$D$113,3,FALSE)</f>
        <v>0.60999999999999954</v>
      </c>
      <c r="Z2268" s="3">
        <f>EXP(Ferez!$B$8+Ferez!$B$9*LN(X2268)+Ferez!$B$10*LN(O2268)+Ferez!$B$11*LN(Y2268))</f>
        <v>2.5275756287547142</v>
      </c>
      <c r="AA2268" s="3">
        <f>EXP(Ferez!$C$8+Ferez!$C$9*LN(Z2268))</f>
        <v>1.4916002587548645</v>
      </c>
      <c r="AB2268" s="3">
        <f>Ferez!$D$8+Ferez!$D$9*Z2268+Ferez!$D$10*AA2268</f>
        <v>0.56586130378327293</v>
      </c>
      <c r="AC2268" s="3">
        <f t="shared" si="324"/>
        <v>4.5850371912928516</v>
      </c>
      <c r="AD2268" s="3">
        <f>AC2268*Ferez!$D$19</f>
        <v>2.2925185956464258</v>
      </c>
      <c r="AE2268" s="3">
        <f>(AD2268/1000)*(10000/Ferez!$D$21)</f>
        <v>5.7312964891160646E-2</v>
      </c>
      <c r="AF2268" s="3">
        <f t="shared" si="325"/>
        <v>3.0934369325379869</v>
      </c>
      <c r="AG2268" s="3">
        <f>AF2268*Ferez!$D$19</f>
        <v>1.5467184662689935</v>
      </c>
      <c r="AH2268" s="3">
        <f>(AG2268/1000)*(10000/Ferez!$D$21)</f>
        <v>3.8667961656724835E-2</v>
      </c>
      <c r="AI2268" s="3">
        <f>AE2268*Ferez!$D$20</f>
        <v>0.2101475379342557</v>
      </c>
    </row>
    <row r="2269" spans="1:35" x14ac:dyDescent="0.25">
      <c r="A2269" s="4">
        <v>694</v>
      </c>
      <c r="B2269" s="19" t="s">
        <v>3521</v>
      </c>
      <c r="C2269" s="104">
        <v>7</v>
      </c>
      <c r="D2269" s="20" t="s">
        <v>1053</v>
      </c>
      <c r="E2269" s="100">
        <v>42719</v>
      </c>
      <c r="F2269" s="100">
        <v>44127</v>
      </c>
      <c r="G2269" s="105">
        <v>3.9</v>
      </c>
      <c r="H2269" s="20" t="s">
        <v>1131</v>
      </c>
      <c r="I2269" s="20" t="s">
        <v>1135</v>
      </c>
      <c r="J2269" s="13">
        <v>3383</v>
      </c>
      <c r="K2269" t="s">
        <v>125</v>
      </c>
      <c r="L2269" t="s">
        <v>124</v>
      </c>
      <c r="M2269" s="20" t="str">
        <f t="shared" si="319"/>
        <v>S</v>
      </c>
      <c r="N2269" s="3">
        <v>5.3</v>
      </c>
      <c r="O2269" s="23">
        <f t="shared" si="320"/>
        <v>2.93</v>
      </c>
      <c r="P2269" s="3">
        <v>8.5</v>
      </c>
      <c r="Q2269" s="3">
        <f>VLOOKUP(J2269,Aux_H_adj!$X$2:$Y$922,2,FALSE)</f>
        <v>8.5</v>
      </c>
      <c r="R2269" s="3">
        <f>VLOOKUP(J2269,Aux_H_adj!$X$2:$Z$922,3,FALSE)</f>
        <v>15</v>
      </c>
      <c r="S2269" s="3">
        <f t="shared" si="317"/>
        <v>2.7056340325622208</v>
      </c>
      <c r="T2269" s="3">
        <v>42</v>
      </c>
      <c r="U2269" s="23">
        <f t="shared" si="321"/>
        <v>10.36</v>
      </c>
      <c r="V2269" s="3">
        <f t="shared" si="318"/>
        <v>3.2976904208640714</v>
      </c>
      <c r="W2269" s="27">
        <f t="shared" si="322"/>
        <v>5.9999999999999995E-4</v>
      </c>
      <c r="X2269" s="27">
        <f t="shared" si="323"/>
        <v>8.9999999999999998E-4</v>
      </c>
      <c r="Y2269" s="3">
        <f>VLOOKUP(K2269,SSP!$B$2:$D$113,3,FALSE)</f>
        <v>0.60999999999999954</v>
      </c>
      <c r="Z2269" s="3">
        <f>EXP(Ferez!$B$8+Ferez!$B$9*LN(X2269)+Ferez!$B$10*LN(O2269)+Ferez!$B$11*LN(Y2269))</f>
        <v>0.94167440873341046</v>
      </c>
      <c r="AA2269" s="3">
        <f>EXP(Ferez!$C$8+Ferez!$C$9*LN(Z2269))</f>
        <v>0.7169571462217641</v>
      </c>
      <c r="AB2269" s="3">
        <f>Ferez!$D$8+Ferez!$D$9*Z2269+Ferez!$D$10*AA2269</f>
        <v>0.43756932387105635</v>
      </c>
      <c r="AC2269" s="3">
        <f t="shared" si="324"/>
        <v>2.096200878826231</v>
      </c>
      <c r="AD2269" s="3">
        <f>AC2269*Ferez!$D$19</f>
        <v>1.0481004394131155</v>
      </c>
      <c r="AE2269" s="3">
        <f>(AD2269/1000)*(10000/Ferez!$D$21)</f>
        <v>2.6202510985327887E-2</v>
      </c>
      <c r="AF2269" s="3">
        <f t="shared" si="325"/>
        <v>1.3792437326044669</v>
      </c>
      <c r="AG2269" s="3">
        <f>AF2269*Ferez!$D$19</f>
        <v>0.68962186630223343</v>
      </c>
      <c r="AH2269" s="3">
        <f>(AG2269/1000)*(10000/Ferez!$D$21)</f>
        <v>1.7240546657555835E-2</v>
      </c>
      <c r="AI2269" s="3">
        <f>AE2269*Ferez!$D$20</f>
        <v>9.6075873612868914E-2</v>
      </c>
    </row>
    <row r="2270" spans="1:35" x14ac:dyDescent="0.25">
      <c r="A2270" s="4">
        <v>695</v>
      </c>
      <c r="B2270" s="19" t="s">
        <v>3521</v>
      </c>
      <c r="C2270" s="104">
        <v>7</v>
      </c>
      <c r="D2270" s="20" t="s">
        <v>1053</v>
      </c>
      <c r="E2270" s="100">
        <v>42719</v>
      </c>
      <c r="F2270" s="100">
        <v>44127</v>
      </c>
      <c r="G2270" s="105">
        <v>3.9</v>
      </c>
      <c r="H2270" s="20" t="s">
        <v>1131</v>
      </c>
      <c r="I2270" s="20" t="s">
        <v>1136</v>
      </c>
      <c r="J2270" s="13">
        <v>3383</v>
      </c>
      <c r="K2270" t="s">
        <v>125</v>
      </c>
      <c r="L2270" t="s">
        <v>124</v>
      </c>
      <c r="M2270" s="20" t="str">
        <f t="shared" si="319"/>
        <v>S</v>
      </c>
      <c r="N2270" s="3">
        <v>5.3</v>
      </c>
      <c r="O2270" s="23">
        <f t="shared" si="320"/>
        <v>4.53</v>
      </c>
      <c r="P2270" s="3">
        <v>14.2</v>
      </c>
      <c r="Q2270" s="3">
        <f>VLOOKUP(J2270,Aux_H_adj!$X$2:$Y$922,2,FALSE)</f>
        <v>8.5</v>
      </c>
      <c r="R2270" s="3">
        <f>VLOOKUP(J2270,Aux_H_adj!$X$2:$Z$922,3,FALSE)</f>
        <v>15</v>
      </c>
      <c r="S2270" s="3">
        <f t="shared" si="317"/>
        <v>4.520000383809827</v>
      </c>
      <c r="T2270" s="3">
        <v>42</v>
      </c>
      <c r="U2270" s="23">
        <f t="shared" si="321"/>
        <v>17.309999999999999</v>
      </c>
      <c r="V2270" s="3">
        <f t="shared" si="318"/>
        <v>5.5099441298414167</v>
      </c>
      <c r="W2270" s="27">
        <f t="shared" si="322"/>
        <v>1.6000000000000001E-3</v>
      </c>
      <c r="X2270" s="27">
        <f t="shared" si="323"/>
        <v>2.3999999999999998E-3</v>
      </c>
      <c r="Y2270" s="3">
        <f>VLOOKUP(K2270,SSP!$B$2:$D$113,3,FALSE)</f>
        <v>0.60999999999999954</v>
      </c>
      <c r="Z2270" s="3">
        <f>EXP(Ferez!$B$8+Ferez!$B$9*LN(X2270)+Ferez!$B$10*LN(O2270)+Ferez!$B$11*LN(Y2270))</f>
        <v>3.6170556386691657</v>
      </c>
      <c r="AA2270" s="3">
        <f>EXP(Ferez!$C$8+Ferez!$C$9*LN(Z2270))</f>
        <v>1.9459910781772047</v>
      </c>
      <c r="AB2270" s="3">
        <f>Ferez!$D$8+Ferez!$D$9*Z2270+Ferez!$D$10*AA2270</f>
        <v>0.66070066335225552</v>
      </c>
      <c r="AC2270" s="3">
        <f t="shared" si="324"/>
        <v>6.2237473801986258</v>
      </c>
      <c r="AD2270" s="3">
        <f>AC2270*Ferez!$D$19</f>
        <v>3.1118736900993129</v>
      </c>
      <c r="AE2270" s="3">
        <f>(AD2270/1000)*(10000/Ferez!$D$21)</f>
        <v>7.7796842252482831E-2</v>
      </c>
      <c r="AF2270" s="3">
        <f t="shared" si="325"/>
        <v>4.2777563020214213</v>
      </c>
      <c r="AG2270" s="3">
        <f>AF2270*Ferez!$D$19</f>
        <v>2.1388781510107107</v>
      </c>
      <c r="AH2270" s="3">
        <f>(AG2270/1000)*(10000/Ferez!$D$21)</f>
        <v>5.3471953775267769E-2</v>
      </c>
      <c r="AI2270" s="3">
        <f>AE2270*Ferez!$D$20</f>
        <v>0.28525508825910373</v>
      </c>
    </row>
    <row r="2271" spans="1:35" x14ac:dyDescent="0.25">
      <c r="A2271" s="4">
        <v>696</v>
      </c>
      <c r="B2271" s="19" t="s">
        <v>3521</v>
      </c>
      <c r="C2271" s="104">
        <v>7</v>
      </c>
      <c r="D2271" s="20" t="s">
        <v>1053</v>
      </c>
      <c r="E2271" s="100">
        <v>42719</v>
      </c>
      <c r="F2271" s="100">
        <v>44127</v>
      </c>
      <c r="G2271" s="105">
        <v>3.9</v>
      </c>
      <c r="H2271" s="20" t="s">
        <v>1131</v>
      </c>
      <c r="I2271" s="20" t="s">
        <v>1137</v>
      </c>
      <c r="J2271" s="13">
        <v>3383</v>
      </c>
      <c r="K2271" t="s">
        <v>125</v>
      </c>
      <c r="L2271" t="s">
        <v>124</v>
      </c>
      <c r="M2271" s="20" t="str">
        <f t="shared" si="319"/>
        <v>S</v>
      </c>
      <c r="N2271" s="3">
        <v>5.3</v>
      </c>
      <c r="O2271" s="23">
        <f t="shared" si="320"/>
        <v>5.3</v>
      </c>
      <c r="P2271" s="3">
        <v>15</v>
      </c>
      <c r="Q2271" s="3">
        <f>VLOOKUP(J2271,Aux_H_adj!$X$2:$Y$922,2,FALSE)</f>
        <v>8.5</v>
      </c>
      <c r="R2271" s="3">
        <f>VLOOKUP(J2271,Aux_H_adj!$X$2:$Z$922,3,FALSE)</f>
        <v>15</v>
      </c>
      <c r="S2271" s="3">
        <f t="shared" si="317"/>
        <v>4.7746482927568605</v>
      </c>
      <c r="T2271" s="3">
        <v>42</v>
      </c>
      <c r="U2271" s="23">
        <f t="shared" si="321"/>
        <v>18.29</v>
      </c>
      <c r="V2271" s="3">
        <f t="shared" si="318"/>
        <v>5.8218878183015317</v>
      </c>
      <c r="W2271" s="27">
        <f t="shared" si="322"/>
        <v>1.8E-3</v>
      </c>
      <c r="X2271" s="27">
        <f t="shared" si="323"/>
        <v>2.7000000000000001E-3</v>
      </c>
      <c r="Y2271" s="3">
        <f>VLOOKUP(K2271,SSP!$B$2:$D$113,3,FALSE)</f>
        <v>0.60999999999999954</v>
      </c>
      <c r="Z2271" s="3">
        <f>EXP(Ferez!$B$8+Ferez!$B$9*LN(X2271)+Ferez!$B$10*LN(O2271)+Ferez!$B$11*LN(Y2271))</f>
        <v>4.7015605743829214</v>
      </c>
      <c r="AA2271" s="3">
        <f>EXP(Ferez!$C$8+Ferez!$C$9*LN(Z2271))</f>
        <v>2.3639673196415782</v>
      </c>
      <c r="AB2271" s="3">
        <f>Ferez!$D$8+Ferez!$D$9*Z2271+Ferez!$D$10*AA2271</f>
        <v>0.75806770395534628</v>
      </c>
      <c r="AC2271" s="3">
        <f t="shared" si="324"/>
        <v>7.8235955979798462</v>
      </c>
      <c r="AD2271" s="3">
        <f>AC2271*Ferez!$D$19</f>
        <v>3.9117977989899231</v>
      </c>
      <c r="AE2271" s="3">
        <f>(AD2271/1000)*(10000/Ferez!$D$21)</f>
        <v>9.7794944974748069E-2</v>
      </c>
      <c r="AF2271" s="3">
        <f t="shared" si="325"/>
        <v>5.4596282783382675</v>
      </c>
      <c r="AG2271" s="3">
        <f>AF2271*Ferez!$D$19</f>
        <v>2.7298141391691337</v>
      </c>
      <c r="AH2271" s="3">
        <f>(AG2271/1000)*(10000/Ferez!$D$21)</f>
        <v>6.8245353479228346E-2</v>
      </c>
      <c r="AI2271" s="3">
        <f>AE2271*Ferez!$D$20</f>
        <v>0.35858146490740955</v>
      </c>
    </row>
    <row r="2272" spans="1:35" x14ac:dyDescent="0.25">
      <c r="A2272" s="4">
        <v>697</v>
      </c>
      <c r="B2272" s="19" t="s">
        <v>3521</v>
      </c>
      <c r="C2272" s="104">
        <v>7</v>
      </c>
      <c r="D2272" s="20" t="s">
        <v>1053</v>
      </c>
      <c r="E2272" s="100">
        <v>42719</v>
      </c>
      <c r="F2272" s="100">
        <v>44127</v>
      </c>
      <c r="G2272" s="105">
        <v>3.9</v>
      </c>
      <c r="H2272" s="20" t="s">
        <v>1131</v>
      </c>
      <c r="I2272" s="20" t="s">
        <v>1138</v>
      </c>
      <c r="J2272" s="13">
        <v>3383</v>
      </c>
      <c r="K2272" t="s">
        <v>125</v>
      </c>
      <c r="L2272" t="s">
        <v>124</v>
      </c>
      <c r="M2272" s="20" t="str">
        <f t="shared" si="319"/>
        <v>S</v>
      </c>
      <c r="N2272" s="3">
        <v>5.3</v>
      </c>
      <c r="O2272" s="23">
        <f t="shared" si="320"/>
        <v>5.3</v>
      </c>
      <c r="P2272" s="3">
        <v>15</v>
      </c>
      <c r="Q2272" s="3">
        <f>VLOOKUP(J2272,Aux_H_adj!$X$2:$Y$922,2,FALSE)</f>
        <v>8.5</v>
      </c>
      <c r="R2272" s="3">
        <f>VLOOKUP(J2272,Aux_H_adj!$X$2:$Z$922,3,FALSE)</f>
        <v>15</v>
      </c>
      <c r="S2272" s="3">
        <f t="shared" si="317"/>
        <v>4.7746482927568605</v>
      </c>
      <c r="T2272" s="3">
        <v>42</v>
      </c>
      <c r="U2272" s="23">
        <f t="shared" si="321"/>
        <v>18.29</v>
      </c>
      <c r="V2272" s="3">
        <f t="shared" si="318"/>
        <v>5.8218878183015317</v>
      </c>
      <c r="W2272" s="27">
        <f t="shared" si="322"/>
        <v>1.8E-3</v>
      </c>
      <c r="X2272" s="27">
        <f t="shared" si="323"/>
        <v>2.7000000000000001E-3</v>
      </c>
      <c r="Y2272" s="3">
        <f>VLOOKUP(K2272,SSP!$B$2:$D$113,3,FALSE)</f>
        <v>0.60999999999999954</v>
      </c>
      <c r="Z2272" s="3">
        <f>EXP(Ferez!$B$8+Ferez!$B$9*LN(X2272)+Ferez!$B$10*LN(O2272)+Ferez!$B$11*LN(Y2272))</f>
        <v>4.7015605743829214</v>
      </c>
      <c r="AA2272" s="3">
        <f>EXP(Ferez!$C$8+Ferez!$C$9*LN(Z2272))</f>
        <v>2.3639673196415782</v>
      </c>
      <c r="AB2272" s="3">
        <f>Ferez!$D$8+Ferez!$D$9*Z2272+Ferez!$D$10*AA2272</f>
        <v>0.75806770395534628</v>
      </c>
      <c r="AC2272" s="3">
        <f t="shared" si="324"/>
        <v>7.8235955979798462</v>
      </c>
      <c r="AD2272" s="3">
        <f>AC2272*Ferez!$D$19</f>
        <v>3.9117977989899231</v>
      </c>
      <c r="AE2272" s="3">
        <f>(AD2272/1000)*(10000/Ferez!$D$21)</f>
        <v>9.7794944974748069E-2</v>
      </c>
      <c r="AF2272" s="3">
        <f t="shared" si="325"/>
        <v>5.4596282783382675</v>
      </c>
      <c r="AG2272" s="3">
        <f>AF2272*Ferez!$D$19</f>
        <v>2.7298141391691337</v>
      </c>
      <c r="AH2272" s="3">
        <f>(AG2272/1000)*(10000/Ferez!$D$21)</f>
        <v>6.8245353479228346E-2</v>
      </c>
      <c r="AI2272" s="3">
        <f>AE2272*Ferez!$D$20</f>
        <v>0.35858146490740955</v>
      </c>
    </row>
    <row r="2273" spans="1:35" x14ac:dyDescent="0.25">
      <c r="A2273" s="4">
        <v>698</v>
      </c>
      <c r="B2273" s="19" t="s">
        <v>3521</v>
      </c>
      <c r="C2273" s="104">
        <v>7</v>
      </c>
      <c r="D2273" s="20" t="s">
        <v>1053</v>
      </c>
      <c r="E2273" s="100">
        <v>42719</v>
      </c>
      <c r="F2273" s="100">
        <v>44127</v>
      </c>
      <c r="G2273" s="105">
        <v>3.9</v>
      </c>
      <c r="H2273" s="20" t="s">
        <v>1131</v>
      </c>
      <c r="I2273" s="20" t="s">
        <v>1139</v>
      </c>
      <c r="J2273" s="13">
        <v>3383</v>
      </c>
      <c r="K2273" t="s">
        <v>125</v>
      </c>
      <c r="L2273" t="s">
        <v>124</v>
      </c>
      <c r="M2273" s="20" t="str">
        <f t="shared" si="319"/>
        <v>S</v>
      </c>
      <c r="N2273" s="3">
        <v>5.3</v>
      </c>
      <c r="O2273" s="23">
        <f t="shared" si="320"/>
        <v>5.3</v>
      </c>
      <c r="P2273" s="3">
        <v>15</v>
      </c>
      <c r="Q2273" s="3">
        <f>VLOOKUP(J2273,Aux_H_adj!$X$2:$Y$922,2,FALSE)</f>
        <v>8.5</v>
      </c>
      <c r="R2273" s="3">
        <f>VLOOKUP(J2273,Aux_H_adj!$X$2:$Z$922,3,FALSE)</f>
        <v>15</v>
      </c>
      <c r="S2273" s="3">
        <f t="shared" si="317"/>
        <v>4.7746482927568605</v>
      </c>
      <c r="T2273" s="3">
        <v>42</v>
      </c>
      <c r="U2273" s="23">
        <f t="shared" si="321"/>
        <v>18.29</v>
      </c>
      <c r="V2273" s="3">
        <f t="shared" si="318"/>
        <v>5.8218878183015317</v>
      </c>
      <c r="W2273" s="27">
        <f t="shared" si="322"/>
        <v>1.8E-3</v>
      </c>
      <c r="X2273" s="27">
        <f t="shared" si="323"/>
        <v>2.7000000000000001E-3</v>
      </c>
      <c r="Y2273" s="3">
        <f>VLOOKUP(K2273,SSP!$B$2:$D$113,3,FALSE)</f>
        <v>0.60999999999999954</v>
      </c>
      <c r="Z2273" s="3">
        <f>EXP(Ferez!$B$8+Ferez!$B$9*LN(X2273)+Ferez!$B$10*LN(O2273)+Ferez!$B$11*LN(Y2273))</f>
        <v>4.7015605743829214</v>
      </c>
      <c r="AA2273" s="3">
        <f>EXP(Ferez!$C$8+Ferez!$C$9*LN(Z2273))</f>
        <v>2.3639673196415782</v>
      </c>
      <c r="AB2273" s="3">
        <f>Ferez!$D$8+Ferez!$D$9*Z2273+Ferez!$D$10*AA2273</f>
        <v>0.75806770395534628</v>
      </c>
      <c r="AC2273" s="3">
        <f t="shared" si="324"/>
        <v>7.8235955979798462</v>
      </c>
      <c r="AD2273" s="3">
        <f>AC2273*Ferez!$D$19</f>
        <v>3.9117977989899231</v>
      </c>
      <c r="AE2273" s="3">
        <f>(AD2273/1000)*(10000/Ferez!$D$21)</f>
        <v>9.7794944974748069E-2</v>
      </c>
      <c r="AF2273" s="3">
        <f t="shared" si="325"/>
        <v>5.4596282783382675</v>
      </c>
      <c r="AG2273" s="3">
        <f>AF2273*Ferez!$D$19</f>
        <v>2.7298141391691337</v>
      </c>
      <c r="AH2273" s="3">
        <f>(AG2273/1000)*(10000/Ferez!$D$21)</f>
        <v>6.8245353479228346E-2</v>
      </c>
      <c r="AI2273" s="3">
        <f>AE2273*Ferez!$D$20</f>
        <v>0.35858146490740955</v>
      </c>
    </row>
    <row r="2274" spans="1:35" x14ac:dyDescent="0.25">
      <c r="A2274" s="4">
        <v>699</v>
      </c>
      <c r="B2274" s="19" t="s">
        <v>3521</v>
      </c>
      <c r="C2274" s="104">
        <v>7</v>
      </c>
      <c r="D2274" s="20" t="s">
        <v>1053</v>
      </c>
      <c r="E2274" s="100">
        <v>42719</v>
      </c>
      <c r="F2274" s="100">
        <v>44127</v>
      </c>
      <c r="G2274" s="105">
        <v>3.9</v>
      </c>
      <c r="H2274" s="20" t="s">
        <v>1131</v>
      </c>
      <c r="I2274" s="20" t="s">
        <v>1140</v>
      </c>
      <c r="J2274" s="13">
        <v>3383</v>
      </c>
      <c r="K2274" t="s">
        <v>125</v>
      </c>
      <c r="L2274" t="s">
        <v>124</v>
      </c>
      <c r="M2274" s="20" t="str">
        <f t="shared" si="319"/>
        <v>S</v>
      </c>
      <c r="N2274" s="3">
        <v>5.3</v>
      </c>
      <c r="O2274" s="23">
        <f t="shared" si="320"/>
        <v>5.3</v>
      </c>
      <c r="P2274" s="3">
        <v>15</v>
      </c>
      <c r="Q2274" s="3">
        <f>VLOOKUP(J2274,Aux_H_adj!$X$2:$Y$922,2,FALSE)</f>
        <v>8.5</v>
      </c>
      <c r="R2274" s="3">
        <f>VLOOKUP(J2274,Aux_H_adj!$X$2:$Z$922,3,FALSE)</f>
        <v>15</v>
      </c>
      <c r="S2274" s="3">
        <f t="shared" si="317"/>
        <v>4.7746482927568605</v>
      </c>
      <c r="T2274" s="3">
        <v>42</v>
      </c>
      <c r="U2274" s="23">
        <f t="shared" si="321"/>
        <v>18.29</v>
      </c>
      <c r="V2274" s="3">
        <f t="shared" si="318"/>
        <v>5.8218878183015317</v>
      </c>
      <c r="W2274" s="27">
        <f t="shared" si="322"/>
        <v>1.8E-3</v>
      </c>
      <c r="X2274" s="27">
        <f t="shared" si="323"/>
        <v>2.7000000000000001E-3</v>
      </c>
      <c r="Y2274" s="3">
        <f>VLOOKUP(K2274,SSP!$B$2:$D$113,3,FALSE)</f>
        <v>0.60999999999999954</v>
      </c>
      <c r="Z2274" s="3">
        <f>EXP(Ferez!$B$8+Ferez!$B$9*LN(X2274)+Ferez!$B$10*LN(O2274)+Ferez!$B$11*LN(Y2274))</f>
        <v>4.7015605743829214</v>
      </c>
      <c r="AA2274" s="3">
        <f>EXP(Ferez!$C$8+Ferez!$C$9*LN(Z2274))</f>
        <v>2.3639673196415782</v>
      </c>
      <c r="AB2274" s="3">
        <f>Ferez!$D$8+Ferez!$D$9*Z2274+Ferez!$D$10*AA2274</f>
        <v>0.75806770395534628</v>
      </c>
      <c r="AC2274" s="3">
        <f t="shared" si="324"/>
        <v>7.8235955979798462</v>
      </c>
      <c r="AD2274" s="3">
        <f>AC2274*Ferez!$D$19</f>
        <v>3.9117977989899231</v>
      </c>
      <c r="AE2274" s="3">
        <f>(AD2274/1000)*(10000/Ferez!$D$21)</f>
        <v>9.7794944974748069E-2</v>
      </c>
      <c r="AF2274" s="3">
        <f t="shared" si="325"/>
        <v>5.4596282783382675</v>
      </c>
      <c r="AG2274" s="3">
        <f>AF2274*Ferez!$D$19</f>
        <v>2.7298141391691337</v>
      </c>
      <c r="AH2274" s="3">
        <f>(AG2274/1000)*(10000/Ferez!$D$21)</f>
        <v>6.8245353479228346E-2</v>
      </c>
      <c r="AI2274" s="3">
        <f>AE2274*Ferez!$D$20</f>
        <v>0.35858146490740955</v>
      </c>
    </row>
    <row r="2275" spans="1:35" x14ac:dyDescent="0.25">
      <c r="A2275" s="4">
        <v>700</v>
      </c>
      <c r="B2275" s="19" t="s">
        <v>3521</v>
      </c>
      <c r="C2275" s="104">
        <v>7</v>
      </c>
      <c r="D2275" s="20" t="s">
        <v>1053</v>
      </c>
      <c r="E2275" s="100">
        <v>42719</v>
      </c>
      <c r="F2275" s="100">
        <v>44127</v>
      </c>
      <c r="G2275" s="105">
        <v>3.9</v>
      </c>
      <c r="H2275" s="20" t="s">
        <v>1131</v>
      </c>
      <c r="I2275" s="20" t="s">
        <v>1141</v>
      </c>
      <c r="J2275" s="13">
        <v>3383</v>
      </c>
      <c r="K2275" t="s">
        <v>125</v>
      </c>
      <c r="L2275" t="s">
        <v>124</v>
      </c>
      <c r="M2275" s="20" t="str">
        <f t="shared" si="319"/>
        <v>S</v>
      </c>
      <c r="N2275" s="3">
        <v>5.3</v>
      </c>
      <c r="O2275" s="23">
        <f t="shared" si="320"/>
        <v>4.21</v>
      </c>
      <c r="P2275" s="3">
        <v>12.8</v>
      </c>
      <c r="Q2275" s="3">
        <f>VLOOKUP(J2275,Aux_H_adj!$X$2:$Y$922,2,FALSE)</f>
        <v>8.5</v>
      </c>
      <c r="R2275" s="3">
        <f>VLOOKUP(J2275,Aux_H_adj!$X$2:$Z$922,3,FALSE)</f>
        <v>15</v>
      </c>
      <c r="S2275" s="3">
        <f t="shared" si="317"/>
        <v>4.0743665431525207</v>
      </c>
      <c r="T2275" s="3">
        <v>48</v>
      </c>
      <c r="U2275" s="23">
        <f t="shared" si="321"/>
        <v>15.6</v>
      </c>
      <c r="V2275" s="3">
        <f t="shared" si="318"/>
        <v>4.9656342244671343</v>
      </c>
      <c r="W2275" s="27">
        <f t="shared" si="322"/>
        <v>1.2999999999999999E-3</v>
      </c>
      <c r="X2275" s="27">
        <f t="shared" si="323"/>
        <v>1.9E-3</v>
      </c>
      <c r="Y2275" s="3">
        <f>VLOOKUP(K2275,SSP!$B$2:$D$113,3,FALSE)</f>
        <v>0.60999999999999954</v>
      </c>
      <c r="Z2275" s="3">
        <f>EXP(Ferez!$B$8+Ferez!$B$9*LN(X2275)+Ferez!$B$10*LN(O2275)+Ferez!$B$11*LN(Y2275))</f>
        <v>2.7032958307245485</v>
      </c>
      <c r="AA2275" s="3">
        <f>EXP(Ferez!$C$8+Ferez!$C$9*LN(Z2275))</f>
        <v>1.5678702537501727</v>
      </c>
      <c r="AB2275" s="3">
        <f>Ferez!$D$8+Ferez!$D$9*Z2275+Ferez!$D$10*AA2275</f>
        <v>0.58090064685908682</v>
      </c>
      <c r="AC2275" s="3">
        <f t="shared" si="324"/>
        <v>4.8520667313338084</v>
      </c>
      <c r="AD2275" s="3">
        <f>AC2275*Ferez!$D$19</f>
        <v>2.4260333656669042</v>
      </c>
      <c r="AE2275" s="3">
        <f>(AD2275/1000)*(10000/Ferez!$D$21)</f>
        <v>6.0650834141672605E-2</v>
      </c>
      <c r="AF2275" s="3">
        <f t="shared" si="325"/>
        <v>3.2841964775836354</v>
      </c>
      <c r="AG2275" s="3">
        <f>AF2275*Ferez!$D$19</f>
        <v>1.6420982387918177</v>
      </c>
      <c r="AH2275" s="3">
        <f>(AG2275/1000)*(10000/Ferez!$D$21)</f>
        <v>4.105245596979544E-2</v>
      </c>
      <c r="AI2275" s="3">
        <f>AE2275*Ferez!$D$20</f>
        <v>0.22238639185279954</v>
      </c>
    </row>
    <row r="2276" spans="1:35" x14ac:dyDescent="0.25">
      <c r="A2276" s="4">
        <v>701</v>
      </c>
      <c r="B2276" s="19" t="s">
        <v>3521</v>
      </c>
      <c r="C2276" s="104">
        <v>7</v>
      </c>
      <c r="D2276" s="20" t="s">
        <v>1053</v>
      </c>
      <c r="E2276" s="100">
        <v>42719</v>
      </c>
      <c r="F2276" s="100">
        <v>44127</v>
      </c>
      <c r="G2276" s="105">
        <v>3.9</v>
      </c>
      <c r="H2276" s="20" t="s">
        <v>1131</v>
      </c>
      <c r="I2276" s="20" t="s">
        <v>1142</v>
      </c>
      <c r="J2276" s="13">
        <v>3383</v>
      </c>
      <c r="K2276" t="s">
        <v>125</v>
      </c>
      <c r="L2276" t="s">
        <v>124</v>
      </c>
      <c r="M2276" s="20" t="str">
        <f t="shared" si="319"/>
        <v>S</v>
      </c>
      <c r="N2276" s="3">
        <v>5.3</v>
      </c>
      <c r="O2276" s="23">
        <f t="shared" si="320"/>
        <v>4.26</v>
      </c>
      <c r="P2276" s="3">
        <v>13</v>
      </c>
      <c r="Q2276" s="3">
        <f>VLOOKUP(J2276,Aux_H_adj!$X$2:$Y$922,2,FALSE)</f>
        <v>8.5</v>
      </c>
      <c r="R2276" s="3">
        <f>VLOOKUP(J2276,Aux_H_adj!$X$2:$Z$922,3,FALSE)</f>
        <v>15</v>
      </c>
      <c r="S2276" s="3">
        <f t="shared" si="317"/>
        <v>4.1380285203892786</v>
      </c>
      <c r="T2276" s="3">
        <v>48</v>
      </c>
      <c r="U2276" s="23">
        <f t="shared" si="321"/>
        <v>15.85</v>
      </c>
      <c r="V2276" s="3">
        <f t="shared" si="318"/>
        <v>5.0452116960130819</v>
      </c>
      <c r="W2276" s="27">
        <f t="shared" si="322"/>
        <v>1.2999999999999999E-3</v>
      </c>
      <c r="X2276" s="27">
        <f t="shared" si="323"/>
        <v>2E-3</v>
      </c>
      <c r="Y2276" s="3">
        <f>VLOOKUP(K2276,SSP!$B$2:$D$113,3,FALSE)</f>
        <v>0.60999999999999954</v>
      </c>
      <c r="Z2276" s="3">
        <f>EXP(Ferez!$B$8+Ferez!$B$9*LN(X2276)+Ferez!$B$10*LN(O2276)+Ferez!$B$11*LN(Y2276))</f>
        <v>2.8699436627937875</v>
      </c>
      <c r="AA2276" s="3">
        <f>EXP(Ferez!$C$8+Ferez!$C$9*LN(Z2276))</f>
        <v>1.6390279159887942</v>
      </c>
      <c r="AB2276" s="3">
        <f>Ferez!$D$8+Ferez!$D$9*Z2276+Ferez!$D$10*AA2276</f>
        <v>0.59526478304371</v>
      </c>
      <c r="AC2276" s="3">
        <f t="shared" si="324"/>
        <v>5.1042363618262918</v>
      </c>
      <c r="AD2276" s="3">
        <f>AC2276*Ferez!$D$19</f>
        <v>2.5521181809131459</v>
      </c>
      <c r="AE2276" s="3">
        <f>(AD2276/1000)*(10000/Ferez!$D$21)</f>
        <v>6.380295452282865E-2</v>
      </c>
      <c r="AF2276" s="3">
        <f t="shared" si="325"/>
        <v>3.4652084458374977</v>
      </c>
      <c r="AG2276" s="3">
        <f>AF2276*Ferez!$D$19</f>
        <v>1.7326042229187488</v>
      </c>
      <c r="AH2276" s="3">
        <f>(AG2276/1000)*(10000/Ferez!$D$21)</f>
        <v>4.3315105572968721E-2</v>
      </c>
      <c r="AI2276" s="3">
        <f>AE2276*Ferez!$D$20</f>
        <v>0.23394416658370504</v>
      </c>
    </row>
    <row r="2277" spans="1:35" x14ac:dyDescent="0.25">
      <c r="A2277" s="4">
        <v>702</v>
      </c>
      <c r="B2277" s="19" t="s">
        <v>3521</v>
      </c>
      <c r="C2277" s="104">
        <v>7</v>
      </c>
      <c r="D2277" s="20" t="s">
        <v>1053</v>
      </c>
      <c r="E2277" s="100">
        <v>42719</v>
      </c>
      <c r="F2277" s="100">
        <v>44127</v>
      </c>
      <c r="G2277" s="105">
        <v>3.9</v>
      </c>
      <c r="H2277" s="20" t="s">
        <v>1131</v>
      </c>
      <c r="I2277" s="20" t="s">
        <v>1143</v>
      </c>
      <c r="J2277" s="13">
        <v>3383</v>
      </c>
      <c r="K2277" t="s">
        <v>125</v>
      </c>
      <c r="L2277" t="s">
        <v>124</v>
      </c>
      <c r="M2277" s="20" t="str">
        <f t="shared" si="319"/>
        <v>S</v>
      </c>
      <c r="N2277" s="3">
        <v>5.3</v>
      </c>
      <c r="O2277" s="23">
        <f t="shared" si="320"/>
        <v>4.26</v>
      </c>
      <c r="P2277" s="3">
        <v>13</v>
      </c>
      <c r="Q2277" s="3">
        <f>VLOOKUP(J2277,Aux_H_adj!$X$2:$Y$922,2,FALSE)</f>
        <v>8.5</v>
      </c>
      <c r="R2277" s="3">
        <f>VLOOKUP(J2277,Aux_H_adj!$X$2:$Z$922,3,FALSE)</f>
        <v>15</v>
      </c>
      <c r="S2277" s="3">
        <f t="shared" si="317"/>
        <v>4.1380285203892786</v>
      </c>
      <c r="T2277" s="3">
        <v>48</v>
      </c>
      <c r="U2277" s="23">
        <f t="shared" si="321"/>
        <v>15.85</v>
      </c>
      <c r="V2277" s="3">
        <f t="shared" si="318"/>
        <v>5.0452116960130819</v>
      </c>
      <c r="W2277" s="27">
        <f t="shared" si="322"/>
        <v>1.2999999999999999E-3</v>
      </c>
      <c r="X2277" s="27">
        <f t="shared" si="323"/>
        <v>2E-3</v>
      </c>
      <c r="Y2277" s="3">
        <f>VLOOKUP(K2277,SSP!$B$2:$D$113,3,FALSE)</f>
        <v>0.60999999999999954</v>
      </c>
      <c r="Z2277" s="3">
        <f>EXP(Ferez!$B$8+Ferez!$B$9*LN(X2277)+Ferez!$B$10*LN(O2277)+Ferez!$B$11*LN(Y2277))</f>
        <v>2.8699436627937875</v>
      </c>
      <c r="AA2277" s="3">
        <f>EXP(Ferez!$C$8+Ferez!$C$9*LN(Z2277))</f>
        <v>1.6390279159887942</v>
      </c>
      <c r="AB2277" s="3">
        <f>Ferez!$D$8+Ferez!$D$9*Z2277+Ferez!$D$10*AA2277</f>
        <v>0.59526478304371</v>
      </c>
      <c r="AC2277" s="3">
        <f t="shared" si="324"/>
        <v>5.1042363618262918</v>
      </c>
      <c r="AD2277" s="3">
        <f>AC2277*Ferez!$D$19</f>
        <v>2.5521181809131459</v>
      </c>
      <c r="AE2277" s="3">
        <f>(AD2277/1000)*(10000/Ferez!$D$21)</f>
        <v>6.380295452282865E-2</v>
      </c>
      <c r="AF2277" s="3">
        <f t="shared" si="325"/>
        <v>3.4652084458374977</v>
      </c>
      <c r="AG2277" s="3">
        <f>AF2277*Ferez!$D$19</f>
        <v>1.7326042229187488</v>
      </c>
      <c r="AH2277" s="3">
        <f>(AG2277/1000)*(10000/Ferez!$D$21)</f>
        <v>4.3315105572968721E-2</v>
      </c>
      <c r="AI2277" s="3">
        <f>AE2277*Ferez!$D$20</f>
        <v>0.23394416658370504</v>
      </c>
    </row>
    <row r="2278" spans="1:35" x14ac:dyDescent="0.25">
      <c r="A2278" s="4">
        <v>703</v>
      </c>
      <c r="B2278" s="19" t="s">
        <v>3521</v>
      </c>
      <c r="C2278" s="104">
        <v>7</v>
      </c>
      <c r="D2278" s="20" t="s">
        <v>1053</v>
      </c>
      <c r="E2278" s="100">
        <v>42719</v>
      </c>
      <c r="F2278" s="100">
        <v>44127</v>
      </c>
      <c r="G2278" s="105">
        <v>3.9</v>
      </c>
      <c r="H2278" s="20" t="s">
        <v>1131</v>
      </c>
      <c r="I2278" s="20" t="s">
        <v>1144</v>
      </c>
      <c r="J2278" s="13">
        <v>3383</v>
      </c>
      <c r="K2278" t="s">
        <v>125</v>
      </c>
      <c r="L2278" t="s">
        <v>124</v>
      </c>
      <c r="M2278" s="20" t="str">
        <f t="shared" si="319"/>
        <v>S</v>
      </c>
      <c r="N2278" s="3">
        <v>5.3</v>
      </c>
      <c r="O2278" s="23">
        <f t="shared" si="320"/>
        <v>4.26</v>
      </c>
      <c r="P2278" s="3">
        <v>13</v>
      </c>
      <c r="Q2278" s="3">
        <f>VLOOKUP(J2278,Aux_H_adj!$X$2:$Y$922,2,FALSE)</f>
        <v>8.5</v>
      </c>
      <c r="R2278" s="3">
        <f>VLOOKUP(J2278,Aux_H_adj!$X$2:$Z$922,3,FALSE)</f>
        <v>15</v>
      </c>
      <c r="S2278" s="3">
        <f t="shared" si="317"/>
        <v>4.1380285203892786</v>
      </c>
      <c r="T2278" s="3">
        <v>30</v>
      </c>
      <c r="U2278" s="23">
        <f t="shared" si="321"/>
        <v>15.85</v>
      </c>
      <c r="V2278" s="3">
        <f t="shared" si="318"/>
        <v>5.0452116960130819</v>
      </c>
      <c r="W2278" s="27">
        <f t="shared" si="322"/>
        <v>1.2999999999999999E-3</v>
      </c>
      <c r="X2278" s="27">
        <f t="shared" si="323"/>
        <v>2E-3</v>
      </c>
      <c r="Y2278" s="3">
        <f>VLOOKUP(K2278,SSP!$B$2:$D$113,3,FALSE)</f>
        <v>0.60999999999999954</v>
      </c>
      <c r="Z2278" s="3">
        <f>EXP(Ferez!$B$8+Ferez!$B$9*LN(X2278)+Ferez!$B$10*LN(O2278)+Ferez!$B$11*LN(Y2278))</f>
        <v>2.8699436627937875</v>
      </c>
      <c r="AA2278" s="3">
        <f>EXP(Ferez!$C$8+Ferez!$C$9*LN(Z2278))</f>
        <v>1.6390279159887942</v>
      </c>
      <c r="AB2278" s="3">
        <f>Ferez!$D$8+Ferez!$D$9*Z2278+Ferez!$D$10*AA2278</f>
        <v>0.59526478304371</v>
      </c>
      <c r="AC2278" s="3">
        <f t="shared" si="324"/>
        <v>5.1042363618262918</v>
      </c>
      <c r="AD2278" s="3">
        <f>AC2278*Ferez!$D$19</f>
        <v>2.5521181809131459</v>
      </c>
      <c r="AE2278" s="3">
        <f>(AD2278/1000)*(10000/Ferez!$D$21)</f>
        <v>6.380295452282865E-2</v>
      </c>
      <c r="AF2278" s="3">
        <f t="shared" si="325"/>
        <v>3.4652084458374977</v>
      </c>
      <c r="AG2278" s="3">
        <f>AF2278*Ferez!$D$19</f>
        <v>1.7326042229187488</v>
      </c>
      <c r="AH2278" s="3">
        <f>(AG2278/1000)*(10000/Ferez!$D$21)</f>
        <v>4.3315105572968721E-2</v>
      </c>
      <c r="AI2278" s="3">
        <f>AE2278*Ferez!$D$20</f>
        <v>0.23394416658370504</v>
      </c>
    </row>
    <row r="2279" spans="1:35" x14ac:dyDescent="0.25">
      <c r="A2279" s="4">
        <v>704</v>
      </c>
      <c r="B2279" s="19" t="s">
        <v>3521</v>
      </c>
      <c r="C2279" s="104">
        <v>7</v>
      </c>
      <c r="D2279" s="20" t="s">
        <v>1053</v>
      </c>
      <c r="E2279" s="100">
        <v>42719</v>
      </c>
      <c r="F2279" s="100">
        <v>44127</v>
      </c>
      <c r="G2279" s="105">
        <v>3.9</v>
      </c>
      <c r="H2279" s="20" t="s">
        <v>1131</v>
      </c>
      <c r="I2279" s="20" t="s">
        <v>1145</v>
      </c>
      <c r="J2279" s="13">
        <v>3383</v>
      </c>
      <c r="K2279" t="s">
        <v>125</v>
      </c>
      <c r="L2279" t="s">
        <v>124</v>
      </c>
      <c r="M2279" s="20" t="str">
        <f t="shared" si="319"/>
        <v>S</v>
      </c>
      <c r="N2279" s="3">
        <v>5.3</v>
      </c>
      <c r="O2279" s="23">
        <f t="shared" si="320"/>
        <v>4.26</v>
      </c>
      <c r="P2279" s="3">
        <v>13</v>
      </c>
      <c r="Q2279" s="3">
        <f>VLOOKUP(J2279,Aux_H_adj!$X$2:$Y$922,2,FALSE)</f>
        <v>8.5</v>
      </c>
      <c r="R2279" s="3">
        <f>VLOOKUP(J2279,Aux_H_adj!$X$2:$Z$922,3,FALSE)</f>
        <v>15</v>
      </c>
      <c r="S2279" s="3">
        <f t="shared" si="317"/>
        <v>4.1380285203892786</v>
      </c>
      <c r="T2279" s="3">
        <v>30</v>
      </c>
      <c r="U2279" s="23">
        <f t="shared" si="321"/>
        <v>15.85</v>
      </c>
      <c r="V2279" s="3">
        <f t="shared" si="318"/>
        <v>5.0452116960130819</v>
      </c>
      <c r="W2279" s="27">
        <f t="shared" si="322"/>
        <v>1.2999999999999999E-3</v>
      </c>
      <c r="X2279" s="27">
        <f t="shared" si="323"/>
        <v>2E-3</v>
      </c>
      <c r="Y2279" s="3">
        <f>VLOOKUP(K2279,SSP!$B$2:$D$113,3,FALSE)</f>
        <v>0.60999999999999954</v>
      </c>
      <c r="Z2279" s="3">
        <f>EXP(Ferez!$B$8+Ferez!$B$9*LN(X2279)+Ferez!$B$10*LN(O2279)+Ferez!$B$11*LN(Y2279))</f>
        <v>2.8699436627937875</v>
      </c>
      <c r="AA2279" s="3">
        <f>EXP(Ferez!$C$8+Ferez!$C$9*LN(Z2279))</f>
        <v>1.6390279159887942</v>
      </c>
      <c r="AB2279" s="3">
        <f>Ferez!$D$8+Ferez!$D$9*Z2279+Ferez!$D$10*AA2279</f>
        <v>0.59526478304371</v>
      </c>
      <c r="AC2279" s="3">
        <f t="shared" si="324"/>
        <v>5.1042363618262918</v>
      </c>
      <c r="AD2279" s="3">
        <f>AC2279*Ferez!$D$19</f>
        <v>2.5521181809131459</v>
      </c>
      <c r="AE2279" s="3">
        <f>(AD2279/1000)*(10000/Ferez!$D$21)</f>
        <v>6.380295452282865E-2</v>
      </c>
      <c r="AF2279" s="3">
        <f t="shared" si="325"/>
        <v>3.4652084458374977</v>
      </c>
      <c r="AG2279" s="3">
        <f>AF2279*Ferez!$D$19</f>
        <v>1.7326042229187488</v>
      </c>
      <c r="AH2279" s="3">
        <f>(AG2279/1000)*(10000/Ferez!$D$21)</f>
        <v>4.3315105572968721E-2</v>
      </c>
      <c r="AI2279" s="3">
        <f>AE2279*Ferez!$D$20</f>
        <v>0.23394416658370504</v>
      </c>
    </row>
    <row r="2280" spans="1:35" x14ac:dyDescent="0.25">
      <c r="A2280" s="4">
        <v>705</v>
      </c>
      <c r="B2280" s="19" t="s">
        <v>3521</v>
      </c>
      <c r="C2280" s="104">
        <v>7</v>
      </c>
      <c r="D2280" s="20" t="s">
        <v>1053</v>
      </c>
      <c r="E2280" s="100">
        <v>42719</v>
      </c>
      <c r="F2280" s="100">
        <v>44127</v>
      </c>
      <c r="G2280" s="105">
        <v>3.9</v>
      </c>
      <c r="H2280" s="20" t="s">
        <v>1146</v>
      </c>
      <c r="I2280" s="20" t="s">
        <v>1147</v>
      </c>
      <c r="J2280" s="13">
        <v>3384</v>
      </c>
      <c r="K2280" t="s">
        <v>8</v>
      </c>
      <c r="L2280" t="s">
        <v>120</v>
      </c>
      <c r="M2280" s="20" t="str">
        <f t="shared" si="319"/>
        <v>S</v>
      </c>
      <c r="N2280" s="3">
        <v>3.9</v>
      </c>
      <c r="O2280" s="23">
        <f t="shared" si="320"/>
        <v>2.54</v>
      </c>
      <c r="P2280" s="3">
        <v>7.5</v>
      </c>
      <c r="Q2280" s="3">
        <f>VLOOKUP(J2280,Aux_H_adj!$X$2:$Y$922,2,FALSE)</f>
        <v>7.5</v>
      </c>
      <c r="R2280" s="3">
        <f>VLOOKUP(J2280,Aux_H_adj!$X$2:$Z$922,3,FALSE)</f>
        <v>16.8</v>
      </c>
      <c r="S2280" s="3">
        <f t="shared" si="317"/>
        <v>2.3873241463784303</v>
      </c>
      <c r="T2280" s="3">
        <v>28.2</v>
      </c>
      <c r="U2280" s="23">
        <f t="shared" si="321"/>
        <v>9.14</v>
      </c>
      <c r="V2280" s="3">
        <f t="shared" si="318"/>
        <v>2.909352359719847</v>
      </c>
      <c r="W2280" s="27">
        <f t="shared" si="322"/>
        <v>4.0000000000000002E-4</v>
      </c>
      <c r="X2280" s="27">
        <f t="shared" si="323"/>
        <v>6.9999999999999999E-4</v>
      </c>
      <c r="Y2280" s="3">
        <f>VLOOKUP(K2280,SSP!$B$2:$D$113,3,FALSE)</f>
        <v>0.62000000000000022</v>
      </c>
      <c r="Z2280" s="3">
        <f>EXP(Ferez!$B$8+Ferez!$B$9*LN(X2280)+Ferez!$B$10*LN(O2280)+Ferez!$B$11*LN(Y2280))</f>
        <v>0.6581740480360978</v>
      </c>
      <c r="AA2280" s="3">
        <f>EXP(Ferez!$C$8+Ferez!$C$9*LN(Z2280))</f>
        <v>0.54963241068643509</v>
      </c>
      <c r="AB2280" s="3">
        <f>Ferez!$D$8+Ferez!$D$9*Z2280+Ferez!$D$10*AA2280</f>
        <v>0.41712268319953594</v>
      </c>
      <c r="AC2280" s="3">
        <f t="shared" si="324"/>
        <v>1.6249291419220691</v>
      </c>
      <c r="AD2280" s="3">
        <f>AC2280*Ferez!$D$19</f>
        <v>0.81246457096103453</v>
      </c>
      <c r="AE2280" s="3">
        <f>(AD2280/1000)*(10000/Ferez!$D$21)</f>
        <v>2.0311614274025863E-2</v>
      </c>
      <c r="AF2280" s="3">
        <f t="shared" si="325"/>
        <v>1.0752967312356336</v>
      </c>
      <c r="AG2280" s="3">
        <f>AF2280*Ferez!$D$19</f>
        <v>0.53764836561781681</v>
      </c>
      <c r="AH2280" s="3">
        <f>(AG2280/1000)*(10000/Ferez!$D$21)</f>
        <v>1.344120914044542E-2</v>
      </c>
      <c r="AI2280" s="3">
        <f>AE2280*Ferez!$D$20</f>
        <v>7.4475919004761498E-2</v>
      </c>
    </row>
    <row r="2281" spans="1:35" x14ac:dyDescent="0.25">
      <c r="A2281" s="4">
        <v>706</v>
      </c>
      <c r="B2281" s="19" t="s">
        <v>3521</v>
      </c>
      <c r="C2281" s="104">
        <v>7</v>
      </c>
      <c r="D2281" s="20" t="s">
        <v>1053</v>
      </c>
      <c r="E2281" s="100">
        <v>42719</v>
      </c>
      <c r="F2281" s="100">
        <v>44127</v>
      </c>
      <c r="G2281" s="105">
        <v>3.9</v>
      </c>
      <c r="H2281" s="20" t="s">
        <v>1146</v>
      </c>
      <c r="I2281" s="20" t="s">
        <v>1148</v>
      </c>
      <c r="J2281" s="13">
        <v>3384</v>
      </c>
      <c r="K2281" t="s">
        <v>8</v>
      </c>
      <c r="L2281" t="s">
        <v>120</v>
      </c>
      <c r="M2281" s="20" t="str">
        <f t="shared" si="319"/>
        <v>S</v>
      </c>
      <c r="N2281" s="3">
        <v>3.9</v>
      </c>
      <c r="O2281" s="23">
        <f t="shared" si="320"/>
        <v>3.9</v>
      </c>
      <c r="P2281" s="3">
        <v>16.8</v>
      </c>
      <c r="Q2281" s="3">
        <f>VLOOKUP(J2281,Aux_H_adj!$X$2:$Y$922,2,FALSE)</f>
        <v>7.5</v>
      </c>
      <c r="R2281" s="3">
        <f>VLOOKUP(J2281,Aux_H_adj!$X$2:$Z$922,3,FALSE)</f>
        <v>16.8</v>
      </c>
      <c r="S2281" s="3">
        <f t="shared" si="317"/>
        <v>5.3476060878876837</v>
      </c>
      <c r="T2281" s="3">
        <v>28.2</v>
      </c>
      <c r="U2281" s="23">
        <f t="shared" si="321"/>
        <v>20.48</v>
      </c>
      <c r="V2281" s="3">
        <f t="shared" si="318"/>
        <v>6.5189864690440338</v>
      </c>
      <c r="W2281" s="27">
        <f t="shared" si="322"/>
        <v>2.2000000000000001E-3</v>
      </c>
      <c r="X2281" s="27">
        <f t="shared" si="323"/>
        <v>3.3E-3</v>
      </c>
      <c r="Y2281" s="3">
        <f>VLOOKUP(K2281,SSP!$B$2:$D$113,3,FALSE)</f>
        <v>0.62000000000000022</v>
      </c>
      <c r="Z2281" s="3">
        <f>EXP(Ferez!$B$8+Ferez!$B$9*LN(X2281)+Ferez!$B$10*LN(O2281)+Ferez!$B$11*LN(Y2281))</f>
        <v>4.3026278954117565</v>
      </c>
      <c r="AA2281" s="3">
        <f>EXP(Ferez!$C$8+Ferez!$C$9*LN(Z2281))</f>
        <v>2.2134489198899363</v>
      </c>
      <c r="AB2281" s="3">
        <f>Ferez!$D$8+Ferez!$D$9*Z2281+Ferez!$D$10*AA2281</f>
        <v>0.72197269154168986</v>
      </c>
      <c r="AC2281" s="3">
        <f t="shared" si="324"/>
        <v>7.2380495068433826</v>
      </c>
      <c r="AD2281" s="3">
        <f>AC2281*Ferez!$D$19</f>
        <v>3.6190247534216913</v>
      </c>
      <c r="AE2281" s="3">
        <f>(AD2281/1000)*(10000/Ferez!$D$21)</f>
        <v>9.0475618835542282E-2</v>
      </c>
      <c r="AF2281" s="3">
        <f t="shared" si="325"/>
        <v>5.0246005869534462</v>
      </c>
      <c r="AG2281" s="3">
        <f>AF2281*Ferez!$D$19</f>
        <v>2.5123002934767231</v>
      </c>
      <c r="AH2281" s="3">
        <f>(AG2281/1000)*(10000/Ferez!$D$21)</f>
        <v>6.2807507336918075E-2</v>
      </c>
      <c r="AI2281" s="3">
        <f>AE2281*Ferez!$D$20</f>
        <v>0.33174393573032168</v>
      </c>
    </row>
    <row r="2282" spans="1:35" x14ac:dyDescent="0.25">
      <c r="A2282" s="4">
        <v>707</v>
      </c>
      <c r="B2282" s="19" t="s">
        <v>3521</v>
      </c>
      <c r="C2282" s="104">
        <v>7</v>
      </c>
      <c r="D2282" s="20" t="s">
        <v>1053</v>
      </c>
      <c r="E2282" s="100">
        <v>42719</v>
      </c>
      <c r="F2282" s="100">
        <v>44127</v>
      </c>
      <c r="G2282" s="105">
        <v>3.9</v>
      </c>
      <c r="H2282" s="20" t="s">
        <v>1146</v>
      </c>
      <c r="I2282" s="20" t="s">
        <v>1149</v>
      </c>
      <c r="J2282" s="13">
        <v>3384</v>
      </c>
      <c r="K2282" t="s">
        <v>8</v>
      </c>
      <c r="L2282" t="s">
        <v>120</v>
      </c>
      <c r="M2282" s="20" t="str">
        <f t="shared" si="319"/>
        <v>S</v>
      </c>
      <c r="N2282" s="3">
        <v>3.9</v>
      </c>
      <c r="O2282" s="23">
        <f t="shared" si="320"/>
        <v>3.65</v>
      </c>
      <c r="P2282" s="3">
        <v>10.7</v>
      </c>
      <c r="Q2282" s="3">
        <f>VLOOKUP(J2282,Aux_H_adj!$X$2:$Y$922,2,FALSE)</f>
        <v>7.5</v>
      </c>
      <c r="R2282" s="3">
        <f>VLOOKUP(J2282,Aux_H_adj!$X$2:$Z$922,3,FALSE)</f>
        <v>16.8</v>
      </c>
      <c r="S2282" s="3">
        <f t="shared" si="317"/>
        <v>3.4059157821665602</v>
      </c>
      <c r="T2282" s="3">
        <v>28.2</v>
      </c>
      <c r="U2282" s="23">
        <f t="shared" si="321"/>
        <v>13.04</v>
      </c>
      <c r="V2282" s="3">
        <f t="shared" si="318"/>
        <v>4.1507609158366305</v>
      </c>
      <c r="W2282" s="27">
        <f t="shared" si="322"/>
        <v>8.9999999999999998E-4</v>
      </c>
      <c r="X2282" s="27">
        <f t="shared" si="323"/>
        <v>1.4E-3</v>
      </c>
      <c r="Y2282" s="3">
        <f>VLOOKUP(K2282,SSP!$B$2:$D$113,3,FALSE)</f>
        <v>0.62000000000000022</v>
      </c>
      <c r="Z2282" s="3">
        <f>EXP(Ferez!$B$8+Ferez!$B$9*LN(X2282)+Ferez!$B$10*LN(O2282)+Ferez!$B$11*LN(Y2282))</f>
        <v>1.7955118880673215</v>
      </c>
      <c r="AA2282" s="3">
        <f>EXP(Ferez!$C$8+Ferez!$C$9*LN(Z2282))</f>
        <v>1.1573324406733898</v>
      </c>
      <c r="AB2282" s="3">
        <f>Ferez!$D$8+Ferez!$D$9*Z2282+Ferez!$D$10*AA2282</f>
        <v>0.50463071431630147</v>
      </c>
      <c r="AC2282" s="3">
        <f t="shared" si="324"/>
        <v>3.4574750430570127</v>
      </c>
      <c r="AD2282" s="3">
        <f>AC2282*Ferez!$D$19</f>
        <v>1.7287375215285063</v>
      </c>
      <c r="AE2282" s="3">
        <f>(AD2282/1000)*(10000/Ferez!$D$21)</f>
        <v>4.321843803821266E-2</v>
      </c>
      <c r="AF2282" s="3">
        <f t="shared" si="325"/>
        <v>2.3001426023836231</v>
      </c>
      <c r="AG2282" s="3">
        <f>AF2282*Ferez!$D$19</f>
        <v>1.1500713011918116</v>
      </c>
      <c r="AH2282" s="3">
        <f>(AG2282/1000)*(10000/Ferez!$D$21)</f>
        <v>2.8751782529795291E-2</v>
      </c>
      <c r="AI2282" s="3">
        <f>AE2282*Ferez!$D$20</f>
        <v>0.15846760614011307</v>
      </c>
    </row>
    <row r="2283" spans="1:35" x14ac:dyDescent="0.25">
      <c r="A2283" s="4">
        <v>708</v>
      </c>
      <c r="B2283" s="19" t="s">
        <v>3521</v>
      </c>
      <c r="C2283" s="104">
        <v>7</v>
      </c>
      <c r="D2283" s="20" t="s">
        <v>1053</v>
      </c>
      <c r="E2283" s="100">
        <v>42719</v>
      </c>
      <c r="F2283" s="100">
        <v>44127</v>
      </c>
      <c r="G2283" s="105">
        <v>3.9</v>
      </c>
      <c r="H2283" s="20" t="s">
        <v>1150</v>
      </c>
      <c r="I2283" s="20" t="s">
        <v>1151</v>
      </c>
      <c r="J2283" s="13">
        <v>3385</v>
      </c>
      <c r="K2283" t="s">
        <v>9</v>
      </c>
      <c r="L2283" t="s">
        <v>232</v>
      </c>
      <c r="M2283" s="20" t="str">
        <f t="shared" si="319"/>
        <v>N</v>
      </c>
      <c r="N2283" s="3">
        <v>4</v>
      </c>
      <c r="O2283" s="23">
        <f t="shared" si="320"/>
        <v>4</v>
      </c>
      <c r="P2283" s="3">
        <v>11.8</v>
      </c>
      <c r="Q2283" s="3">
        <f>VLOOKUP(J2283,Aux_H_adj!$X$2:$Y$922,2,FALSE)</f>
        <v>11.8</v>
      </c>
      <c r="R2283" s="3">
        <f>VLOOKUP(J2283,Aux_H_adj!$X$2:$Z$922,3,FALSE)</f>
        <v>11.8</v>
      </c>
      <c r="S2283" s="3">
        <f t="shared" si="317"/>
        <v>3.7560566569687301</v>
      </c>
      <c r="T2283" s="3">
        <v>17</v>
      </c>
      <c r="U2283" s="23">
        <f t="shared" si="321"/>
        <v>17</v>
      </c>
      <c r="V2283" s="3">
        <f t="shared" si="318"/>
        <v>5.4112680651244416</v>
      </c>
      <c r="W2283" s="27">
        <f t="shared" si="322"/>
        <v>1.1000000000000001E-3</v>
      </c>
      <c r="X2283" s="27">
        <f t="shared" si="323"/>
        <v>2.3E-3</v>
      </c>
      <c r="Y2283" s="3">
        <f>VLOOKUP(K2283,SSP!$B$2:$D$113,3,FALSE)</f>
        <v>0.76000000000000079</v>
      </c>
      <c r="Z2283" s="3">
        <f>EXP(Ferez!$B$8+Ferez!$B$9*LN(X2283)+Ferez!$B$10*LN(O2283)+Ferez!$B$11*LN(Y2283))</f>
        <v>3.8595601439768012</v>
      </c>
      <c r="AA2283" s="3">
        <f>EXP(Ferez!$C$8+Ferez!$C$9*LN(Z2283))</f>
        <v>2.0419801035598852</v>
      </c>
      <c r="AB2283" s="3">
        <f>Ferez!$D$8+Ferez!$D$9*Z2283+Ferez!$D$10*AA2283</f>
        <v>0.68225496878165304</v>
      </c>
      <c r="AC2283" s="3">
        <f t="shared" si="324"/>
        <v>6.5837952163183395</v>
      </c>
      <c r="AD2283" s="3">
        <f>AC2283*Ferez!$D$19</f>
        <v>3.2918976081591698</v>
      </c>
      <c r="AE2283" s="3">
        <f>(AD2283/1000)*(10000/Ferez!$D$21)</f>
        <v>8.229744020397925E-2</v>
      </c>
      <c r="AF2283" s="3">
        <f t="shared" si="325"/>
        <v>4.5418151127584547</v>
      </c>
      <c r="AG2283" s="3">
        <f>AF2283*Ferez!$D$19</f>
        <v>2.2709075563792274</v>
      </c>
      <c r="AH2283" s="3">
        <f>(AG2283/1000)*(10000/Ferez!$D$21)</f>
        <v>5.6772688909480687E-2</v>
      </c>
      <c r="AI2283" s="3">
        <f>AE2283*Ferez!$D$20</f>
        <v>0.30175728074792391</v>
      </c>
    </row>
    <row r="2284" spans="1:35" x14ac:dyDescent="0.25">
      <c r="A2284" s="4">
        <v>709</v>
      </c>
      <c r="B2284" s="19" t="s">
        <v>3521</v>
      </c>
      <c r="C2284" s="104">
        <v>7</v>
      </c>
      <c r="D2284" s="20" t="s">
        <v>1053</v>
      </c>
      <c r="E2284" s="100">
        <v>42719</v>
      </c>
      <c r="F2284" s="100">
        <v>44127</v>
      </c>
      <c r="G2284" s="105">
        <v>3.9</v>
      </c>
      <c r="H2284" s="20" t="s">
        <v>1152</v>
      </c>
      <c r="I2284" s="20" t="s">
        <v>1153</v>
      </c>
      <c r="J2284" s="13">
        <v>3386</v>
      </c>
      <c r="K2284" t="s">
        <v>5</v>
      </c>
      <c r="L2284" t="s">
        <v>186</v>
      </c>
      <c r="M2284" s="20" t="str">
        <f t="shared" si="319"/>
        <v>S</v>
      </c>
      <c r="N2284" s="3">
        <v>4</v>
      </c>
      <c r="O2284" s="23">
        <f t="shared" si="320"/>
        <v>4</v>
      </c>
      <c r="P2284" s="3">
        <v>26.6</v>
      </c>
      <c r="Q2284" s="3">
        <f>VLOOKUP(J2284,Aux_H_adj!$X$2:$Y$922,2,FALSE)</f>
        <v>24.9</v>
      </c>
      <c r="R2284" s="3">
        <f>VLOOKUP(J2284,Aux_H_adj!$X$2:$Z$922,3,FALSE)</f>
        <v>31</v>
      </c>
      <c r="S2284" s="3">
        <f t="shared" si="317"/>
        <v>8.4670429724888319</v>
      </c>
      <c r="T2284" s="3">
        <v>111.2</v>
      </c>
      <c r="U2284" s="23">
        <f t="shared" si="321"/>
        <v>32.43</v>
      </c>
      <c r="V2284" s="3">
        <f t="shared" si="318"/>
        <v>10.322789608940331</v>
      </c>
      <c r="W2284" s="27">
        <f t="shared" si="322"/>
        <v>5.5999999999999999E-3</v>
      </c>
      <c r="X2284" s="27">
        <f t="shared" si="323"/>
        <v>8.3999999999999995E-3</v>
      </c>
      <c r="Y2284" s="3">
        <f>VLOOKUP(K2284,SSP!$B$2:$D$113,3,FALSE)</f>
        <v>0.39999999999999974</v>
      </c>
      <c r="Z2284" s="3">
        <f>EXP(Ferez!$B$8+Ferez!$B$9*LN(X2284)+Ferez!$B$10*LN(O2284)+Ferez!$B$11*LN(Y2284))</f>
        <v>6.810366149487928</v>
      </c>
      <c r="AA2284" s="3">
        <f>EXP(Ferez!$C$8+Ferez!$C$9*LN(Z2284))</f>
        <v>3.1120425945358985</v>
      </c>
      <c r="AB2284" s="3">
        <f>Ferez!$D$8+Ferez!$D$9*Z2284+Ferez!$D$10*AA2284</f>
        <v>0.95297282754762491</v>
      </c>
      <c r="AC2284" s="3">
        <f t="shared" si="324"/>
        <v>10.875381571571451</v>
      </c>
      <c r="AD2284" s="3">
        <f>AC2284*Ferez!$D$19</f>
        <v>5.4376907857857253</v>
      </c>
      <c r="AE2284" s="3">
        <f>(AD2284/1000)*(10000/Ferez!$D$21)</f>
        <v>0.13594226964464312</v>
      </c>
      <c r="AF2284" s="3">
        <f t="shared" si="325"/>
        <v>7.763338977035553</v>
      </c>
      <c r="AG2284" s="3">
        <f>AF2284*Ferez!$D$19</f>
        <v>3.8816694885177765</v>
      </c>
      <c r="AH2284" s="3">
        <f>(AG2284/1000)*(10000/Ferez!$D$21)</f>
        <v>9.7041737212944415E-2</v>
      </c>
      <c r="AI2284" s="3">
        <f>AE2284*Ferez!$D$20</f>
        <v>0.49845498869702476</v>
      </c>
    </row>
    <row r="2285" spans="1:35" x14ac:dyDescent="0.25">
      <c r="A2285" s="4">
        <v>710</v>
      </c>
      <c r="B2285" s="19" t="s">
        <v>3521</v>
      </c>
      <c r="C2285" s="104">
        <v>7</v>
      </c>
      <c r="D2285" s="20" t="s">
        <v>1053</v>
      </c>
      <c r="E2285" s="100">
        <v>42719</v>
      </c>
      <c r="F2285" s="100">
        <v>44127</v>
      </c>
      <c r="G2285" s="105">
        <v>3.9</v>
      </c>
      <c r="H2285" s="20" t="s">
        <v>1152</v>
      </c>
      <c r="I2285" s="20" t="s">
        <v>1154</v>
      </c>
      <c r="J2285" s="13">
        <v>3386</v>
      </c>
      <c r="K2285" t="s">
        <v>5</v>
      </c>
      <c r="L2285" t="s">
        <v>186</v>
      </c>
      <c r="M2285" s="20" t="str">
        <f t="shared" si="319"/>
        <v>S</v>
      </c>
      <c r="N2285" s="3">
        <v>4</v>
      </c>
      <c r="O2285" s="23">
        <f t="shared" si="320"/>
        <v>4</v>
      </c>
      <c r="P2285" s="3">
        <v>26.8</v>
      </c>
      <c r="Q2285" s="3">
        <f>VLOOKUP(J2285,Aux_H_adj!$X$2:$Y$922,2,FALSE)</f>
        <v>24.9</v>
      </c>
      <c r="R2285" s="3">
        <f>VLOOKUP(J2285,Aux_H_adj!$X$2:$Z$922,3,FALSE)</f>
        <v>31</v>
      </c>
      <c r="S2285" s="3">
        <f t="shared" si="317"/>
        <v>8.5307049497255907</v>
      </c>
      <c r="T2285" s="3">
        <v>111.2</v>
      </c>
      <c r="U2285" s="23">
        <f t="shared" si="321"/>
        <v>32.67</v>
      </c>
      <c r="V2285" s="3">
        <f t="shared" si="318"/>
        <v>10.399183981624443</v>
      </c>
      <c r="W2285" s="27">
        <f t="shared" si="322"/>
        <v>5.7000000000000002E-3</v>
      </c>
      <c r="X2285" s="27">
        <f t="shared" si="323"/>
        <v>8.5000000000000006E-3</v>
      </c>
      <c r="Y2285" s="3">
        <f>VLOOKUP(K2285,SSP!$B$2:$D$113,3,FALSE)</f>
        <v>0.39999999999999974</v>
      </c>
      <c r="Z2285" s="3">
        <f>EXP(Ferez!$B$8+Ferez!$B$9*LN(X2285)+Ferez!$B$10*LN(O2285)+Ferez!$B$11*LN(Y2285))</f>
        <v>6.8869529000168539</v>
      </c>
      <c r="AA2285" s="3">
        <f>EXP(Ferez!$C$8+Ferez!$C$9*LN(Z2285))</f>
        <v>3.1379716956930923</v>
      </c>
      <c r="AB2285" s="3">
        <f>Ferez!$D$8+Ferez!$D$9*Z2285+Ferez!$D$10*AA2285</f>
        <v>0.96015815662841464</v>
      </c>
      <c r="AC2285" s="3">
        <f t="shared" si="324"/>
        <v>10.985082752338361</v>
      </c>
      <c r="AD2285" s="3">
        <f>AC2285*Ferez!$D$19</f>
        <v>5.4925413761691804</v>
      </c>
      <c r="AE2285" s="3">
        <f>(AD2285/1000)*(10000/Ferez!$D$21)</f>
        <v>0.1373135344042295</v>
      </c>
      <c r="AF2285" s="3">
        <f t="shared" si="325"/>
        <v>7.8471110566452689</v>
      </c>
      <c r="AG2285" s="3">
        <f>AF2285*Ferez!$D$19</f>
        <v>3.9235555283226344</v>
      </c>
      <c r="AH2285" s="3">
        <f>(AG2285/1000)*(10000/Ferez!$D$21)</f>
        <v>9.8088888208065855E-2</v>
      </c>
      <c r="AI2285" s="3">
        <f>AE2285*Ferez!$D$20</f>
        <v>0.50348295948217481</v>
      </c>
    </row>
    <row r="2286" spans="1:35" x14ac:dyDescent="0.25">
      <c r="A2286" s="4">
        <v>711</v>
      </c>
      <c r="B2286" s="19" t="s">
        <v>3521</v>
      </c>
      <c r="C2286" s="104">
        <v>7</v>
      </c>
      <c r="D2286" s="20" t="s">
        <v>1053</v>
      </c>
      <c r="E2286" s="100">
        <v>42719</v>
      </c>
      <c r="F2286" s="100">
        <v>44127</v>
      </c>
      <c r="G2286" s="105">
        <v>3.9</v>
      </c>
      <c r="H2286" s="20" t="s">
        <v>1152</v>
      </c>
      <c r="I2286" s="20" t="s">
        <v>1155</v>
      </c>
      <c r="J2286" s="13">
        <v>3386</v>
      </c>
      <c r="K2286" t="s">
        <v>5</v>
      </c>
      <c r="L2286" t="s">
        <v>186</v>
      </c>
      <c r="M2286" s="20" t="str">
        <f t="shared" si="319"/>
        <v>S</v>
      </c>
      <c r="N2286" s="3">
        <v>4</v>
      </c>
      <c r="O2286" s="23">
        <f t="shared" si="320"/>
        <v>4</v>
      </c>
      <c r="P2286" s="3">
        <v>31</v>
      </c>
      <c r="Q2286" s="3">
        <f>VLOOKUP(J2286,Aux_H_adj!$X$2:$Y$922,2,FALSE)</f>
        <v>24.9</v>
      </c>
      <c r="R2286" s="3">
        <f>VLOOKUP(J2286,Aux_H_adj!$X$2:$Z$922,3,FALSE)</f>
        <v>31</v>
      </c>
      <c r="S2286" s="3">
        <f t="shared" si="317"/>
        <v>9.8676064716975116</v>
      </c>
      <c r="T2286" s="3">
        <v>111.2</v>
      </c>
      <c r="U2286" s="23">
        <f t="shared" si="321"/>
        <v>37.79</v>
      </c>
      <c r="V2286" s="3">
        <f t="shared" si="318"/>
        <v>12.02893059888545</v>
      </c>
      <c r="W2286" s="27">
        <f t="shared" si="322"/>
        <v>7.6E-3</v>
      </c>
      <c r="X2286" s="27">
        <f t="shared" si="323"/>
        <v>1.14E-2</v>
      </c>
      <c r="Y2286" s="3">
        <f>VLOOKUP(K2286,SSP!$B$2:$D$113,3,FALSE)</f>
        <v>0.39999999999999974</v>
      </c>
      <c r="Z2286" s="3">
        <f>EXP(Ferez!$B$8+Ferez!$B$9*LN(X2286)+Ferez!$B$10*LN(O2286)+Ferez!$B$11*LN(Y2286))</f>
        <v>9.0885303830568329</v>
      </c>
      <c r="AA2286" s="3">
        <f>EXP(Ferez!$C$8+Ferez!$C$9*LN(Z2286))</f>
        <v>3.8550639651388292</v>
      </c>
      <c r="AB2286" s="3">
        <f>Ferez!$D$8+Ferez!$D$9*Z2286+Ferez!$D$10*AA2286</f>
        <v>1.1691465073455511</v>
      </c>
      <c r="AC2286" s="3">
        <f t="shared" si="324"/>
        <v>14.112740855541213</v>
      </c>
      <c r="AD2286" s="3">
        <f>AC2286*Ferez!$D$19</f>
        <v>7.0563704277706067</v>
      </c>
      <c r="AE2286" s="3">
        <f>(AD2286/1000)*(10000/Ferez!$D$21)</f>
        <v>0.17640926069426516</v>
      </c>
      <c r="AF2286" s="3">
        <f t="shared" si="325"/>
        <v>10.257676890402385</v>
      </c>
      <c r="AG2286" s="3">
        <f>AF2286*Ferez!$D$19</f>
        <v>5.1288384452011924</v>
      </c>
      <c r="AH2286" s="3">
        <f>(AG2286/1000)*(10000/Ferez!$D$21)</f>
        <v>0.12822096113002979</v>
      </c>
      <c r="AI2286" s="3">
        <f>AE2286*Ferez!$D$20</f>
        <v>0.64683395587897219</v>
      </c>
    </row>
    <row r="2287" spans="1:35" x14ac:dyDescent="0.25">
      <c r="A2287" s="4">
        <v>712</v>
      </c>
      <c r="B2287" s="19" t="s">
        <v>3521</v>
      </c>
      <c r="C2287" s="104">
        <v>7</v>
      </c>
      <c r="D2287" s="20" t="s">
        <v>1053</v>
      </c>
      <c r="E2287" s="100">
        <v>42719</v>
      </c>
      <c r="F2287" s="100">
        <v>44127</v>
      </c>
      <c r="G2287" s="105">
        <v>3.9</v>
      </c>
      <c r="H2287" s="20" t="s">
        <v>1152</v>
      </c>
      <c r="I2287" s="20" t="s">
        <v>1156</v>
      </c>
      <c r="J2287" s="13">
        <v>3386</v>
      </c>
      <c r="K2287" t="s">
        <v>5</v>
      </c>
      <c r="L2287" t="s">
        <v>186</v>
      </c>
      <c r="M2287" s="20" t="str">
        <f t="shared" si="319"/>
        <v>S</v>
      </c>
      <c r="N2287" s="3">
        <v>4</v>
      </c>
      <c r="O2287" s="23">
        <f t="shared" si="320"/>
        <v>4</v>
      </c>
      <c r="P2287" s="3">
        <v>24.9</v>
      </c>
      <c r="Q2287" s="3">
        <f>VLOOKUP(J2287,Aux_H_adj!$X$2:$Y$922,2,FALSE)</f>
        <v>24.9</v>
      </c>
      <c r="R2287" s="3">
        <f>VLOOKUP(J2287,Aux_H_adj!$X$2:$Z$922,3,FALSE)</f>
        <v>31</v>
      </c>
      <c r="S2287" s="3">
        <f t="shared" si="317"/>
        <v>7.9259161659763873</v>
      </c>
      <c r="T2287" s="3">
        <v>111.2</v>
      </c>
      <c r="U2287" s="23">
        <f t="shared" si="321"/>
        <v>30.36</v>
      </c>
      <c r="V2287" s="3">
        <f t="shared" si="318"/>
        <v>9.6638881445398859</v>
      </c>
      <c r="W2287" s="27">
        <f t="shared" si="322"/>
        <v>4.8999999999999998E-3</v>
      </c>
      <c r="X2287" s="27">
        <f t="shared" si="323"/>
        <v>7.3000000000000001E-3</v>
      </c>
      <c r="Y2287" s="3">
        <f>VLOOKUP(K2287,SSP!$B$2:$D$113,3,FALSE)</f>
        <v>0.39999999999999974</v>
      </c>
      <c r="Z2287" s="3">
        <f>EXP(Ferez!$B$8+Ferez!$B$9*LN(X2287)+Ferez!$B$10*LN(O2287)+Ferez!$B$11*LN(Y2287))</f>
        <v>5.9644485494940689</v>
      </c>
      <c r="AA2287" s="3">
        <f>EXP(Ferez!$C$8+Ferez!$C$9*LN(Z2287))</f>
        <v>2.8203820242261384</v>
      </c>
      <c r="AB2287" s="3">
        <f>Ferez!$D$8+Ferez!$D$9*Z2287+Ferez!$D$10*AA2287</f>
        <v>0.87406347794448758</v>
      </c>
      <c r="AC2287" s="3">
        <f t="shared" si="324"/>
        <v>9.6588940516646939</v>
      </c>
      <c r="AD2287" s="3">
        <f>AC2287*Ferez!$D$19</f>
        <v>4.829447025832347</v>
      </c>
      <c r="AE2287" s="3">
        <f>(AD2287/1000)*(10000/Ferez!$D$21)</f>
        <v>0.12073617564580869</v>
      </c>
      <c r="AF2287" s="3">
        <f t="shared" si="325"/>
        <v>6.838512027438556</v>
      </c>
      <c r="AG2287" s="3">
        <f>AF2287*Ferez!$D$19</f>
        <v>3.419256013719278</v>
      </c>
      <c r="AH2287" s="3">
        <f>(AG2287/1000)*(10000/Ferez!$D$21)</f>
        <v>8.5481400342981961E-2</v>
      </c>
      <c r="AI2287" s="3">
        <f>AE2287*Ferez!$D$20</f>
        <v>0.44269931070129848</v>
      </c>
    </row>
    <row r="2288" spans="1:35" x14ac:dyDescent="0.25">
      <c r="A2288" s="4">
        <v>713</v>
      </c>
      <c r="B2288" s="19" t="s">
        <v>3521</v>
      </c>
      <c r="C2288" s="104">
        <v>7</v>
      </c>
      <c r="D2288" s="20" t="s">
        <v>1053</v>
      </c>
      <c r="E2288" s="100">
        <v>42719</v>
      </c>
      <c r="F2288" s="100">
        <v>44127</v>
      </c>
      <c r="G2288" s="105">
        <v>3.9</v>
      </c>
      <c r="H2288" s="20" t="s">
        <v>1157</v>
      </c>
      <c r="I2288" s="20" t="s">
        <v>1158</v>
      </c>
      <c r="J2288" s="13">
        <v>3387</v>
      </c>
      <c r="K2288" t="s">
        <v>173</v>
      </c>
      <c r="L2288" t="s">
        <v>172</v>
      </c>
      <c r="M2288" s="20" t="str">
        <f t="shared" si="319"/>
        <v>S</v>
      </c>
      <c r="N2288" s="3">
        <v>3.9</v>
      </c>
      <c r="O2288" s="23">
        <f t="shared" si="320"/>
        <v>3.9</v>
      </c>
      <c r="P2288" s="3">
        <v>13.6</v>
      </c>
      <c r="Q2288" s="3">
        <f>VLOOKUP(J2288,Aux_H_adj!$X$2:$Y$922,2,FALSE)</f>
        <v>9</v>
      </c>
      <c r="R2288" s="3">
        <f>VLOOKUP(J2288,Aux_H_adj!$X$2:$Z$922,3,FALSE)</f>
        <v>14</v>
      </c>
      <c r="S2288" s="3">
        <f t="shared" si="317"/>
        <v>4.3290144520995533</v>
      </c>
      <c r="T2288" s="3">
        <v>69.400000000000006</v>
      </c>
      <c r="U2288" s="23">
        <f t="shared" si="321"/>
        <v>16.579999999999998</v>
      </c>
      <c r="V2288" s="3">
        <f t="shared" si="318"/>
        <v>5.2775779129272493</v>
      </c>
      <c r="W2288" s="27">
        <f t="shared" si="322"/>
        <v>1.5E-3</v>
      </c>
      <c r="X2288" s="27">
        <f t="shared" si="323"/>
        <v>2.2000000000000001E-3</v>
      </c>
      <c r="Y2288" s="3">
        <f>VLOOKUP(K2288,SSP!$B$2:$D$113,3,FALSE)</f>
        <v>0.47999999999999932</v>
      </c>
      <c r="Z2288" s="3">
        <f>EXP(Ferez!$B$8+Ferez!$B$9*LN(X2288)+Ferez!$B$10*LN(O2288)+Ferez!$B$11*LN(Y2288))</f>
        <v>2.2579743834476242</v>
      </c>
      <c r="AA2288" s="3">
        <f>EXP(Ferez!$C$8+Ferez!$C$9*LN(Z2288))</f>
        <v>1.3718509846567439</v>
      </c>
      <c r="AB2288" s="3">
        <f>Ferez!$D$8+Ferez!$D$9*Z2288+Ferez!$D$10*AA2288</f>
        <v>0.54302243701078778</v>
      </c>
      <c r="AC2288" s="3">
        <f t="shared" si="324"/>
        <v>4.1728478051151559</v>
      </c>
      <c r="AD2288" s="3">
        <f>AC2288*Ferez!$D$19</f>
        <v>2.0864239025575779</v>
      </c>
      <c r="AE2288" s="3">
        <f>(AD2288/1000)*(10000/Ferez!$D$21)</f>
        <v>5.216059756393944E-2</v>
      </c>
      <c r="AF2288" s="3">
        <f t="shared" si="325"/>
        <v>2.8009968204584119</v>
      </c>
      <c r="AG2288" s="3">
        <f>AF2288*Ferez!$D$19</f>
        <v>1.400498410229206</v>
      </c>
      <c r="AH2288" s="3">
        <f>(AG2288/1000)*(10000/Ferez!$D$21)</f>
        <v>3.5012460255730148E-2</v>
      </c>
      <c r="AI2288" s="3">
        <f>AE2288*Ferez!$D$20</f>
        <v>0.19125552440111127</v>
      </c>
    </row>
    <row r="2289" spans="1:35" x14ac:dyDescent="0.25">
      <c r="A2289" s="4">
        <v>714</v>
      </c>
      <c r="B2289" s="19" t="s">
        <v>3521</v>
      </c>
      <c r="C2289" s="104">
        <v>7</v>
      </c>
      <c r="D2289" s="20" t="s">
        <v>1053</v>
      </c>
      <c r="E2289" s="100">
        <v>42719</v>
      </c>
      <c r="F2289" s="100">
        <v>44127</v>
      </c>
      <c r="G2289" s="105">
        <v>3.9</v>
      </c>
      <c r="H2289" s="20" t="s">
        <v>1157</v>
      </c>
      <c r="I2289" s="20" t="s">
        <v>1159</v>
      </c>
      <c r="J2289" s="13">
        <v>3387</v>
      </c>
      <c r="K2289" t="s">
        <v>173</v>
      </c>
      <c r="L2289" t="s">
        <v>172</v>
      </c>
      <c r="M2289" s="20" t="str">
        <f t="shared" si="319"/>
        <v>S</v>
      </c>
      <c r="N2289" s="3">
        <v>3.9</v>
      </c>
      <c r="O2289" s="23">
        <f t="shared" si="320"/>
        <v>3.88</v>
      </c>
      <c r="P2289" s="3">
        <v>11.5</v>
      </c>
      <c r="Q2289" s="3">
        <f>VLOOKUP(J2289,Aux_H_adj!$X$2:$Y$922,2,FALSE)</f>
        <v>9</v>
      </c>
      <c r="R2289" s="3">
        <f>VLOOKUP(J2289,Aux_H_adj!$X$2:$Z$922,3,FALSE)</f>
        <v>14</v>
      </c>
      <c r="S2289" s="3">
        <f t="shared" si="317"/>
        <v>3.6605636911135928</v>
      </c>
      <c r="T2289" s="3">
        <v>69.400000000000006</v>
      </c>
      <c r="U2289" s="23">
        <f t="shared" si="321"/>
        <v>14.02</v>
      </c>
      <c r="V2289" s="3">
        <f t="shared" si="318"/>
        <v>4.4627046042967455</v>
      </c>
      <c r="W2289" s="27">
        <f t="shared" si="322"/>
        <v>1.1000000000000001E-3</v>
      </c>
      <c r="X2289" s="27">
        <f t="shared" si="323"/>
        <v>1.6000000000000001E-3</v>
      </c>
      <c r="Y2289" s="3">
        <f>VLOOKUP(K2289,SSP!$B$2:$D$113,3,FALSE)</f>
        <v>0.47999999999999932</v>
      </c>
      <c r="Z2289" s="3">
        <f>EXP(Ferez!$B$8+Ferez!$B$9*LN(X2289)+Ferez!$B$10*LN(O2289)+Ferez!$B$11*LN(Y2289))</f>
        <v>1.6629699841090069</v>
      </c>
      <c r="AA2289" s="3">
        <f>EXP(Ferez!$C$8+Ferez!$C$9*LN(Z2289))</f>
        <v>1.0933209022202091</v>
      </c>
      <c r="AB2289" s="3">
        <f>Ferez!$D$8+Ferez!$D$9*Z2289+Ferez!$D$10*AA2289</f>
        <v>0.49384580955582252</v>
      </c>
      <c r="AC2289" s="3">
        <f t="shared" si="324"/>
        <v>3.2501366958850388</v>
      </c>
      <c r="AD2289" s="3">
        <f>AC2289*Ferez!$D$19</f>
        <v>1.6250683479425194</v>
      </c>
      <c r="AE2289" s="3">
        <f>(AD2289/1000)*(10000/Ferez!$D$21)</f>
        <v>4.0626708698562983E-2</v>
      </c>
      <c r="AF2289" s="3">
        <f t="shared" si="325"/>
        <v>2.1568157936648293</v>
      </c>
      <c r="AG2289" s="3">
        <f>AF2289*Ferez!$D$19</f>
        <v>1.0784078968324147</v>
      </c>
      <c r="AH2289" s="3">
        <f>(AG2289/1000)*(10000/Ferez!$D$21)</f>
        <v>2.6960197420810367E-2</v>
      </c>
      <c r="AI2289" s="3">
        <f>AE2289*Ferez!$D$20</f>
        <v>0.1489645985613976</v>
      </c>
    </row>
    <row r="2290" spans="1:35" x14ac:dyDescent="0.25">
      <c r="A2290" s="4">
        <v>715</v>
      </c>
      <c r="B2290" s="19" t="s">
        <v>3521</v>
      </c>
      <c r="C2290" s="104">
        <v>7</v>
      </c>
      <c r="D2290" s="20" t="s">
        <v>1053</v>
      </c>
      <c r="E2290" s="100">
        <v>42719</v>
      </c>
      <c r="F2290" s="100">
        <v>44127</v>
      </c>
      <c r="G2290" s="105">
        <v>3.9</v>
      </c>
      <c r="H2290" s="20" t="s">
        <v>1157</v>
      </c>
      <c r="I2290" s="20" t="s">
        <v>1160</v>
      </c>
      <c r="J2290" s="13">
        <v>3387</v>
      </c>
      <c r="K2290" t="s">
        <v>173</v>
      </c>
      <c r="L2290" t="s">
        <v>172</v>
      </c>
      <c r="M2290" s="20" t="str">
        <f t="shared" si="319"/>
        <v>S</v>
      </c>
      <c r="N2290" s="3">
        <v>3.9</v>
      </c>
      <c r="O2290" s="23">
        <f t="shared" si="320"/>
        <v>3.85</v>
      </c>
      <c r="P2290" s="3">
        <v>11.4</v>
      </c>
      <c r="Q2290" s="3">
        <f>VLOOKUP(J2290,Aux_H_adj!$X$2:$Y$922,2,FALSE)</f>
        <v>9</v>
      </c>
      <c r="R2290" s="3">
        <f>VLOOKUP(J2290,Aux_H_adj!$X$2:$Z$922,3,FALSE)</f>
        <v>14</v>
      </c>
      <c r="S2290" s="3">
        <f t="shared" si="317"/>
        <v>3.6287327024952138</v>
      </c>
      <c r="T2290" s="3">
        <v>69.400000000000006</v>
      </c>
      <c r="U2290" s="23">
        <f t="shared" si="321"/>
        <v>13.9</v>
      </c>
      <c r="V2290" s="3">
        <f t="shared" si="318"/>
        <v>4.4245074179546906</v>
      </c>
      <c r="W2290" s="27">
        <f t="shared" si="322"/>
        <v>1E-3</v>
      </c>
      <c r="X2290" s="27">
        <f t="shared" si="323"/>
        <v>1.5E-3</v>
      </c>
      <c r="Y2290" s="3">
        <f>VLOOKUP(K2290,SSP!$B$2:$D$113,3,FALSE)</f>
        <v>0.47999999999999932</v>
      </c>
      <c r="Z2290" s="3">
        <f>EXP(Ferez!$B$8+Ferez!$B$9*LN(X2290)+Ferez!$B$10*LN(O2290)+Ferez!$B$11*LN(Y2290))</f>
        <v>1.5529513005545912</v>
      </c>
      <c r="AA2290" s="3">
        <f>EXP(Ferez!$C$8+Ferez!$C$9*LN(Z2290))</f>
        <v>1.0391815444454515</v>
      </c>
      <c r="AB2290" s="3">
        <f>Ferez!$D$8+Ferez!$D$9*Z2290+Ferez!$D$10*AA2290</f>
        <v>0.48498030671913345</v>
      </c>
      <c r="AC2290" s="3">
        <f t="shared" si="324"/>
        <v>3.0771131517191761</v>
      </c>
      <c r="AD2290" s="3">
        <f>AC2290*Ferez!$D$19</f>
        <v>1.538556575859588</v>
      </c>
      <c r="AE2290" s="3">
        <f>(AD2290/1000)*(10000/Ferez!$D$21)</f>
        <v>3.8463914396489704E-2</v>
      </c>
      <c r="AF2290" s="3">
        <f t="shared" si="325"/>
        <v>2.0379316072737246</v>
      </c>
      <c r="AG2290" s="3">
        <f>AF2290*Ferez!$D$19</f>
        <v>1.0189658036368623</v>
      </c>
      <c r="AH2290" s="3">
        <f>(AG2290/1000)*(10000/Ferez!$D$21)</f>
        <v>2.5474145090921559E-2</v>
      </c>
      <c r="AI2290" s="3">
        <f>AE2290*Ferez!$D$20</f>
        <v>0.14103435278712892</v>
      </c>
    </row>
    <row r="2291" spans="1:35" x14ac:dyDescent="0.25">
      <c r="A2291" s="4">
        <v>716</v>
      </c>
      <c r="B2291" s="19" t="s">
        <v>3521</v>
      </c>
      <c r="C2291" s="104">
        <v>7</v>
      </c>
      <c r="D2291" s="20" t="s">
        <v>1053</v>
      </c>
      <c r="E2291" s="100">
        <v>42719</v>
      </c>
      <c r="F2291" s="100">
        <v>44127</v>
      </c>
      <c r="G2291" s="105">
        <v>3.9</v>
      </c>
      <c r="H2291" s="20" t="s">
        <v>1157</v>
      </c>
      <c r="I2291" s="20" t="s">
        <v>1161</v>
      </c>
      <c r="J2291" s="13">
        <v>3387</v>
      </c>
      <c r="K2291" t="s">
        <v>173</v>
      </c>
      <c r="L2291" t="s">
        <v>172</v>
      </c>
      <c r="M2291" s="20" t="str">
        <f t="shared" si="319"/>
        <v>S</v>
      </c>
      <c r="N2291" s="3">
        <v>3.9</v>
      </c>
      <c r="O2291" s="23">
        <f t="shared" si="320"/>
        <v>3.56</v>
      </c>
      <c r="P2291" s="3">
        <v>10.4</v>
      </c>
      <c r="Q2291" s="3">
        <f>VLOOKUP(J2291,Aux_H_adj!$X$2:$Y$922,2,FALSE)</f>
        <v>9</v>
      </c>
      <c r="R2291" s="3">
        <f>VLOOKUP(J2291,Aux_H_adj!$X$2:$Z$922,3,FALSE)</f>
        <v>14</v>
      </c>
      <c r="S2291" s="3">
        <f t="shared" si="317"/>
        <v>3.3104228163114233</v>
      </c>
      <c r="T2291" s="3">
        <v>69.400000000000006</v>
      </c>
      <c r="U2291" s="23">
        <f t="shared" si="321"/>
        <v>12.68</v>
      </c>
      <c r="V2291" s="3">
        <f t="shared" si="318"/>
        <v>4.0361693568104657</v>
      </c>
      <c r="W2291" s="27">
        <f t="shared" si="322"/>
        <v>8.9999999999999998E-4</v>
      </c>
      <c r="X2291" s="27">
        <f t="shared" si="323"/>
        <v>1.2999999999999999E-3</v>
      </c>
      <c r="Y2291" s="3">
        <f>VLOOKUP(K2291,SSP!$B$2:$D$113,3,FALSE)</f>
        <v>0.47999999999999932</v>
      </c>
      <c r="Z2291" s="3">
        <f>EXP(Ferez!$B$8+Ferez!$B$9*LN(X2291)+Ferez!$B$10*LN(O2291)+Ferez!$B$11*LN(Y2291))</f>
        <v>1.2581473167489843</v>
      </c>
      <c r="AA2291" s="3">
        <f>EXP(Ferez!$C$8+Ferez!$C$9*LN(Z2291))</f>
        <v>0.88890596987341941</v>
      </c>
      <c r="AB2291" s="3">
        <f>Ferez!$D$8+Ferez!$D$9*Z2291+Ferez!$D$10*AA2291</f>
        <v>0.46167322871080629</v>
      </c>
      <c r="AC2291" s="3">
        <f t="shared" si="324"/>
        <v>2.6087265153332098</v>
      </c>
      <c r="AD2291" s="3">
        <f>AC2291*Ferez!$D$19</f>
        <v>1.3043632576666049</v>
      </c>
      <c r="AE2291" s="3">
        <f>(AD2291/1000)*(10000/Ferez!$D$21)</f>
        <v>3.2609081441665119E-2</v>
      </c>
      <c r="AF2291" s="3">
        <f t="shared" si="325"/>
        <v>1.7198205454597906</v>
      </c>
      <c r="AG2291" s="3">
        <f>AF2291*Ferez!$D$19</f>
        <v>0.85991027272989529</v>
      </c>
      <c r="AH2291" s="3">
        <f>(AG2291/1000)*(10000/Ferez!$D$21)</f>
        <v>2.1497756818247383E-2</v>
      </c>
      <c r="AI2291" s="3">
        <f>AE2291*Ferez!$D$20</f>
        <v>0.1195666319527721</v>
      </c>
    </row>
    <row r="2292" spans="1:35" x14ac:dyDescent="0.25">
      <c r="A2292" s="4">
        <v>717</v>
      </c>
      <c r="B2292" s="19" t="s">
        <v>3521</v>
      </c>
      <c r="C2292" s="104">
        <v>7</v>
      </c>
      <c r="D2292" s="20" t="s">
        <v>1053</v>
      </c>
      <c r="E2292" s="100">
        <v>42719</v>
      </c>
      <c r="F2292" s="100">
        <v>44127</v>
      </c>
      <c r="G2292" s="105">
        <v>3.9</v>
      </c>
      <c r="H2292" s="20" t="s">
        <v>1157</v>
      </c>
      <c r="I2292" s="20" t="s">
        <v>1162</v>
      </c>
      <c r="J2292" s="13">
        <v>3387</v>
      </c>
      <c r="K2292" t="s">
        <v>173</v>
      </c>
      <c r="L2292" t="s">
        <v>172</v>
      </c>
      <c r="M2292" s="20" t="str">
        <f t="shared" si="319"/>
        <v>S</v>
      </c>
      <c r="N2292" s="3">
        <v>3.9</v>
      </c>
      <c r="O2292" s="23">
        <f t="shared" si="320"/>
        <v>3.9</v>
      </c>
      <c r="P2292" s="3">
        <v>14</v>
      </c>
      <c r="Q2292" s="3">
        <f>VLOOKUP(J2292,Aux_H_adj!$X$2:$Y$922,2,FALSE)</f>
        <v>9</v>
      </c>
      <c r="R2292" s="3">
        <f>VLOOKUP(J2292,Aux_H_adj!$X$2:$Z$922,3,FALSE)</f>
        <v>14</v>
      </c>
      <c r="S2292" s="3">
        <f t="shared" si="317"/>
        <v>4.45633840657307</v>
      </c>
      <c r="T2292" s="3">
        <v>69.400000000000006</v>
      </c>
      <c r="U2292" s="23">
        <f t="shared" si="321"/>
        <v>17.07</v>
      </c>
      <c r="V2292" s="3">
        <f t="shared" si="318"/>
        <v>5.4335497571573068</v>
      </c>
      <c r="W2292" s="27">
        <f t="shared" si="322"/>
        <v>1.6000000000000001E-3</v>
      </c>
      <c r="X2292" s="27">
        <f t="shared" si="323"/>
        <v>2.3E-3</v>
      </c>
      <c r="Y2292" s="3">
        <f>VLOOKUP(K2292,SSP!$B$2:$D$113,3,FALSE)</f>
        <v>0.47999999999999932</v>
      </c>
      <c r="Z2292" s="3">
        <f>EXP(Ferez!$B$8+Ferez!$B$9*LN(X2292)+Ferez!$B$10*LN(O2292)+Ferez!$B$11*LN(Y2292))</f>
        <v>2.3548390222262912</v>
      </c>
      <c r="AA2292" s="3">
        <f>EXP(Ferez!$C$8+Ferez!$C$9*LN(Z2292))</f>
        <v>1.4152791685765764</v>
      </c>
      <c r="AB2292" s="3">
        <f>Ferez!$D$8+Ferez!$D$9*Z2292+Ferez!$D$10*AA2292</f>
        <v>0.55119337820938374</v>
      </c>
      <c r="AC2292" s="3">
        <f t="shared" si="324"/>
        <v>4.3213115690122512</v>
      </c>
      <c r="AD2292" s="3">
        <f>AC2292*Ferez!$D$19</f>
        <v>2.1606557845061256</v>
      </c>
      <c r="AE2292" s="3">
        <f>(AD2292/1000)*(10000/Ferez!$D$21)</f>
        <v>5.4016394612653139E-2</v>
      </c>
      <c r="AF2292" s="3">
        <f t="shared" si="325"/>
        <v>2.906032400435675</v>
      </c>
      <c r="AG2292" s="3">
        <f>AF2292*Ferez!$D$19</f>
        <v>1.4530162002178375</v>
      </c>
      <c r="AH2292" s="3">
        <f>(AG2292/1000)*(10000/Ferez!$D$21)</f>
        <v>3.6325405005445933E-2</v>
      </c>
      <c r="AI2292" s="3">
        <f>AE2292*Ferez!$D$20</f>
        <v>0.19806011357972816</v>
      </c>
    </row>
    <row r="2293" spans="1:35" x14ac:dyDescent="0.25">
      <c r="A2293" s="4">
        <v>718</v>
      </c>
      <c r="B2293" s="19" t="s">
        <v>3521</v>
      </c>
      <c r="C2293" s="104">
        <v>7</v>
      </c>
      <c r="D2293" s="20" t="s">
        <v>1053</v>
      </c>
      <c r="E2293" s="100">
        <v>42719</v>
      </c>
      <c r="F2293" s="100">
        <v>44127</v>
      </c>
      <c r="G2293" s="105">
        <v>3.9</v>
      </c>
      <c r="H2293" s="20" t="s">
        <v>1157</v>
      </c>
      <c r="I2293" s="20" t="s">
        <v>1163</v>
      </c>
      <c r="J2293" s="13">
        <v>3387</v>
      </c>
      <c r="K2293" t="s">
        <v>173</v>
      </c>
      <c r="L2293" t="s">
        <v>172</v>
      </c>
      <c r="M2293" s="20" t="str">
        <f t="shared" si="319"/>
        <v>S</v>
      </c>
      <c r="N2293" s="3">
        <v>3.9</v>
      </c>
      <c r="O2293" s="23">
        <f t="shared" si="320"/>
        <v>3.11</v>
      </c>
      <c r="P2293" s="3">
        <v>9</v>
      </c>
      <c r="Q2293" s="3">
        <f>VLOOKUP(J2293,Aux_H_adj!$X$2:$Y$922,2,FALSE)</f>
        <v>9</v>
      </c>
      <c r="R2293" s="3">
        <f>VLOOKUP(J2293,Aux_H_adj!$X$2:$Z$922,3,FALSE)</f>
        <v>14</v>
      </c>
      <c r="S2293" s="3">
        <f t="shared" si="317"/>
        <v>2.8647889756541161</v>
      </c>
      <c r="T2293" s="3">
        <v>69.400000000000006</v>
      </c>
      <c r="U2293" s="23">
        <f t="shared" si="321"/>
        <v>10.97</v>
      </c>
      <c r="V2293" s="3">
        <f t="shared" si="318"/>
        <v>3.4918594514361838</v>
      </c>
      <c r="W2293" s="27">
        <f t="shared" si="322"/>
        <v>5.9999999999999995E-4</v>
      </c>
      <c r="X2293" s="27">
        <f t="shared" si="323"/>
        <v>1E-3</v>
      </c>
      <c r="Y2293" s="3">
        <f>VLOOKUP(K2293,SSP!$B$2:$D$113,3,FALSE)</f>
        <v>0.47999999999999932</v>
      </c>
      <c r="Z2293" s="3">
        <f>EXP(Ferez!$B$8+Ferez!$B$9*LN(X2293)+Ferez!$B$10*LN(O2293)+Ferez!$B$11*LN(Y2293))</f>
        <v>0.86225072078617915</v>
      </c>
      <c r="AA2293" s="3">
        <f>EXP(Ferez!$C$8+Ferez!$C$9*LN(Z2293))</f>
        <v>0.67158359983737026</v>
      </c>
      <c r="AB2293" s="3">
        <f>Ferez!$D$8+Ferez!$D$9*Z2293+Ferez!$D$10*AA2293</f>
        <v>0.43171152318592981</v>
      </c>
      <c r="AC2293" s="3">
        <f t="shared" si="324"/>
        <v>1.9655458438094793</v>
      </c>
      <c r="AD2293" s="3">
        <f>AC2293*Ferez!$D$19</f>
        <v>0.98277292190473964</v>
      </c>
      <c r="AE2293" s="3">
        <f>(AD2293/1000)*(10000/Ferez!$D$21)</f>
        <v>2.456932304761849E-2</v>
      </c>
      <c r="AF2293" s="3">
        <f t="shared" si="325"/>
        <v>1.293962243972109</v>
      </c>
      <c r="AG2293" s="3">
        <f>AF2293*Ferez!$D$19</f>
        <v>0.64698112198605451</v>
      </c>
      <c r="AH2293" s="3">
        <f>(AG2293/1000)*(10000/Ferez!$D$21)</f>
        <v>1.6174528049651363E-2</v>
      </c>
      <c r="AI2293" s="3">
        <f>AE2293*Ferez!$D$20</f>
        <v>9.0087517841267797E-2</v>
      </c>
    </row>
    <row r="2294" spans="1:35" x14ac:dyDescent="0.25">
      <c r="A2294" s="4">
        <v>719</v>
      </c>
      <c r="B2294" s="19" t="s">
        <v>3521</v>
      </c>
      <c r="C2294" s="104">
        <v>7</v>
      </c>
      <c r="D2294" s="20" t="s">
        <v>1053</v>
      </c>
      <c r="E2294" s="100">
        <v>42719</v>
      </c>
      <c r="F2294" s="100">
        <v>44127</v>
      </c>
      <c r="G2294" s="105">
        <v>3.9</v>
      </c>
      <c r="H2294" s="20" t="s">
        <v>1164</v>
      </c>
      <c r="I2294" s="20" t="s">
        <v>1165</v>
      </c>
      <c r="J2294" s="13">
        <v>3388</v>
      </c>
      <c r="K2294" t="s">
        <v>9</v>
      </c>
      <c r="L2294" t="s">
        <v>232</v>
      </c>
      <c r="M2294" s="20" t="str">
        <f t="shared" si="319"/>
        <v>S</v>
      </c>
      <c r="N2294" s="3">
        <v>4</v>
      </c>
      <c r="O2294" s="23">
        <f t="shared" si="320"/>
        <v>4</v>
      </c>
      <c r="P2294" s="3">
        <v>15.5</v>
      </c>
      <c r="Q2294" s="3">
        <f>VLOOKUP(J2294,Aux_H_adj!$X$2:$Y$922,2,FALSE)</f>
        <v>12</v>
      </c>
      <c r="R2294" s="3">
        <f>VLOOKUP(J2294,Aux_H_adj!$X$2:$Z$922,3,FALSE)</f>
        <v>15.5</v>
      </c>
      <c r="S2294" s="3">
        <f t="shared" si="317"/>
        <v>4.9338032358487558</v>
      </c>
      <c r="T2294" s="3">
        <v>30.2</v>
      </c>
      <c r="U2294" s="23">
        <f t="shared" si="321"/>
        <v>18.899999999999999</v>
      </c>
      <c r="V2294" s="3">
        <f t="shared" si="318"/>
        <v>6.0160568488736432</v>
      </c>
      <c r="W2294" s="27">
        <f t="shared" si="322"/>
        <v>1.9E-3</v>
      </c>
      <c r="X2294" s="27">
        <f t="shared" si="323"/>
        <v>2.8E-3</v>
      </c>
      <c r="Y2294" s="3">
        <f>VLOOKUP(K2294,SSP!$B$2:$D$113,3,FALSE)</f>
        <v>0.76000000000000079</v>
      </c>
      <c r="Z2294" s="3">
        <f>EXP(Ferez!$B$8+Ferez!$B$9*LN(X2294)+Ferez!$B$10*LN(O2294)+Ferez!$B$11*LN(Y2294))</f>
        <v>4.6479796908004207</v>
      </c>
      <c r="AA2294" s="3">
        <f>EXP(Ferez!$C$8+Ferez!$C$9*LN(Z2294))</f>
        <v>2.3439485771260498</v>
      </c>
      <c r="AB2294" s="3">
        <f>Ferez!$D$8+Ferez!$D$9*Z2294+Ferez!$D$10*AA2294</f>
        <v>0.75320273544555172</v>
      </c>
      <c r="AC2294" s="3">
        <f t="shared" si="324"/>
        <v>7.7451310033720215</v>
      </c>
      <c r="AD2294" s="3">
        <f>AC2294*Ferez!$D$19</f>
        <v>3.8725655016860108</v>
      </c>
      <c r="AE2294" s="3">
        <f>(AD2294/1000)*(10000/Ferez!$D$21)</f>
        <v>9.6814137542150264E-2</v>
      </c>
      <c r="AF2294" s="3">
        <f t="shared" si="325"/>
        <v>5.4011824262459722</v>
      </c>
      <c r="AG2294" s="3">
        <f>AF2294*Ferez!$D$19</f>
        <v>2.7005912131229861</v>
      </c>
      <c r="AH2294" s="3">
        <f>(AG2294/1000)*(10000/Ferez!$D$21)</f>
        <v>6.7514780328074661E-2</v>
      </c>
      <c r="AI2294" s="3">
        <f>AE2294*Ferez!$D$20</f>
        <v>0.35498517098788429</v>
      </c>
    </row>
    <row r="2295" spans="1:35" x14ac:dyDescent="0.25">
      <c r="A2295" s="4">
        <v>720</v>
      </c>
      <c r="B2295" s="19" t="s">
        <v>3521</v>
      </c>
      <c r="C2295" s="104">
        <v>7</v>
      </c>
      <c r="D2295" s="20" t="s">
        <v>1053</v>
      </c>
      <c r="E2295" s="100">
        <v>42719</v>
      </c>
      <c r="F2295" s="100">
        <v>44127</v>
      </c>
      <c r="G2295" s="105">
        <v>3.9</v>
      </c>
      <c r="H2295" s="20" t="s">
        <v>1164</v>
      </c>
      <c r="I2295" s="20" t="s">
        <v>1166</v>
      </c>
      <c r="J2295" s="13">
        <v>3388</v>
      </c>
      <c r="K2295" t="s">
        <v>9</v>
      </c>
      <c r="L2295" t="s">
        <v>232</v>
      </c>
      <c r="M2295" s="20" t="str">
        <f t="shared" si="319"/>
        <v>S</v>
      </c>
      <c r="N2295" s="3">
        <v>4</v>
      </c>
      <c r="O2295" s="23">
        <f t="shared" si="320"/>
        <v>4</v>
      </c>
      <c r="P2295" s="3">
        <v>12</v>
      </c>
      <c r="Q2295" s="3">
        <f>VLOOKUP(J2295,Aux_H_adj!$X$2:$Y$922,2,FALSE)</f>
        <v>12</v>
      </c>
      <c r="R2295" s="3">
        <f>VLOOKUP(J2295,Aux_H_adj!$X$2:$Z$922,3,FALSE)</f>
        <v>15.5</v>
      </c>
      <c r="S2295" s="3">
        <f t="shared" si="317"/>
        <v>3.8197186342054881</v>
      </c>
      <c r="T2295" s="3">
        <v>30.2</v>
      </c>
      <c r="U2295" s="23">
        <f t="shared" si="321"/>
        <v>14.63</v>
      </c>
      <c r="V2295" s="3">
        <f t="shared" si="318"/>
        <v>4.656873634868858</v>
      </c>
      <c r="W2295" s="27">
        <f t="shared" si="322"/>
        <v>1.1000000000000001E-3</v>
      </c>
      <c r="X2295" s="27">
        <f t="shared" si="323"/>
        <v>1.6999999999999999E-3</v>
      </c>
      <c r="Y2295" s="3">
        <f>VLOOKUP(K2295,SSP!$B$2:$D$113,3,FALSE)</f>
        <v>0.76000000000000079</v>
      </c>
      <c r="Z2295" s="3">
        <f>EXP(Ferez!$B$8+Ferez!$B$9*LN(X2295)+Ferez!$B$10*LN(O2295)+Ferez!$B$11*LN(Y2295))</f>
        <v>2.9005951427592027</v>
      </c>
      <c r="AA2295" s="3">
        <f>EXP(Ferez!$C$8+Ferez!$C$9*LN(Z2295))</f>
        <v>1.6519983531324249</v>
      </c>
      <c r="AB2295" s="3">
        <f>Ferez!$D$8+Ferez!$D$9*Z2295+Ferez!$D$10*AA2295</f>
        <v>0.59791691050373186</v>
      </c>
      <c r="AC2295" s="3">
        <f t="shared" si="324"/>
        <v>5.1505104063953597</v>
      </c>
      <c r="AD2295" s="3">
        <f>AC2295*Ferez!$D$19</f>
        <v>2.5752552031976799</v>
      </c>
      <c r="AE2295" s="3">
        <f>(AD2295/1000)*(10000/Ferez!$D$21)</f>
        <v>6.4381380079941999E-2</v>
      </c>
      <c r="AF2295" s="3">
        <f t="shared" si="325"/>
        <v>3.4985120532629344</v>
      </c>
      <c r="AG2295" s="3">
        <f>AF2295*Ferez!$D$19</f>
        <v>1.7492560266314672</v>
      </c>
      <c r="AH2295" s="3">
        <f>(AG2295/1000)*(10000/Ferez!$D$21)</f>
        <v>4.3731400665786679E-2</v>
      </c>
      <c r="AI2295" s="3">
        <f>AE2295*Ferez!$D$20</f>
        <v>0.23606506029312066</v>
      </c>
    </row>
    <row r="2296" spans="1:35" x14ac:dyDescent="0.25">
      <c r="A2296" s="4">
        <v>721</v>
      </c>
      <c r="B2296" s="19" t="s">
        <v>3521</v>
      </c>
      <c r="C2296" s="104">
        <v>7</v>
      </c>
      <c r="D2296" s="20" t="s">
        <v>1053</v>
      </c>
      <c r="E2296" s="100">
        <v>42719</v>
      </c>
      <c r="F2296" s="100">
        <v>44127</v>
      </c>
      <c r="G2296" s="105">
        <v>3.9</v>
      </c>
      <c r="H2296" s="20" t="s">
        <v>1164</v>
      </c>
      <c r="I2296" s="20" t="s">
        <v>1167</v>
      </c>
      <c r="J2296" s="13">
        <v>3388</v>
      </c>
      <c r="K2296" t="s">
        <v>9</v>
      </c>
      <c r="L2296" t="s">
        <v>232</v>
      </c>
      <c r="M2296" s="20" t="str">
        <f t="shared" si="319"/>
        <v>S</v>
      </c>
      <c r="N2296" s="3">
        <v>4</v>
      </c>
      <c r="O2296" s="23">
        <f t="shared" si="320"/>
        <v>4</v>
      </c>
      <c r="P2296" s="3">
        <v>12.6</v>
      </c>
      <c r="Q2296" s="3">
        <f>VLOOKUP(J2296,Aux_H_adj!$X$2:$Y$922,2,FALSE)</f>
        <v>12</v>
      </c>
      <c r="R2296" s="3">
        <f>VLOOKUP(J2296,Aux_H_adj!$X$2:$Z$922,3,FALSE)</f>
        <v>15.5</v>
      </c>
      <c r="S2296" s="3">
        <f t="shared" si="317"/>
        <v>4.0107045659157627</v>
      </c>
      <c r="T2296" s="3">
        <v>30.2</v>
      </c>
      <c r="U2296" s="23">
        <f t="shared" si="321"/>
        <v>15.36</v>
      </c>
      <c r="V2296" s="3">
        <f t="shared" si="318"/>
        <v>4.8892398517830244</v>
      </c>
      <c r="W2296" s="27">
        <f t="shared" si="322"/>
        <v>1.2999999999999999E-3</v>
      </c>
      <c r="X2296" s="27">
        <f t="shared" si="323"/>
        <v>1.9E-3</v>
      </c>
      <c r="Y2296" s="3">
        <f>VLOOKUP(K2296,SSP!$B$2:$D$113,3,FALSE)</f>
        <v>0.76000000000000079</v>
      </c>
      <c r="Z2296" s="3">
        <f>EXP(Ferez!$B$8+Ferez!$B$9*LN(X2296)+Ferez!$B$10*LN(O2296)+Ferez!$B$11*LN(Y2296))</f>
        <v>3.2220489891577713</v>
      </c>
      <c r="AA2296" s="3">
        <f>EXP(Ferez!$C$8+Ferez!$C$9*LN(Z2296))</f>
        <v>1.7859810578235478</v>
      </c>
      <c r="AB2296" s="3">
        <f>Ferez!$D$8+Ferez!$D$9*Z2296+Ferez!$D$10*AA2296</f>
        <v>0.62590695935075114</v>
      </c>
      <c r="AC2296" s="3">
        <f t="shared" si="324"/>
        <v>5.6339370063320704</v>
      </c>
      <c r="AD2296" s="3">
        <f>AC2296*Ferez!$D$19</f>
        <v>2.8169685031660352</v>
      </c>
      <c r="AE2296" s="3">
        <f>(AD2296/1000)*(10000/Ferez!$D$21)</f>
        <v>7.042421257915088E-2</v>
      </c>
      <c r="AF2296" s="3">
        <f t="shared" si="325"/>
        <v>3.8479559485085222</v>
      </c>
      <c r="AG2296" s="3">
        <f>AF2296*Ferez!$D$19</f>
        <v>1.9239779742542611</v>
      </c>
      <c r="AH2296" s="3">
        <f>(AG2296/1000)*(10000/Ferez!$D$21)</f>
        <v>4.809944935635653E-2</v>
      </c>
      <c r="AI2296" s="3">
        <f>AE2296*Ferez!$D$20</f>
        <v>0.25822211279021989</v>
      </c>
    </row>
    <row r="2297" spans="1:35" x14ac:dyDescent="0.25">
      <c r="A2297" s="4">
        <v>722</v>
      </c>
      <c r="B2297" s="19" t="s">
        <v>3521</v>
      </c>
      <c r="C2297" s="104">
        <v>7</v>
      </c>
      <c r="D2297" s="20" t="s">
        <v>1053</v>
      </c>
      <c r="E2297" s="100">
        <v>42719</v>
      </c>
      <c r="F2297" s="100">
        <v>44127</v>
      </c>
      <c r="G2297" s="105">
        <v>3.9</v>
      </c>
      <c r="H2297" s="20" t="s">
        <v>1168</v>
      </c>
      <c r="I2297" s="20" t="s">
        <v>1169</v>
      </c>
      <c r="J2297" s="13">
        <v>3389</v>
      </c>
      <c r="K2297" t="s">
        <v>173</v>
      </c>
      <c r="L2297" t="s">
        <v>172</v>
      </c>
      <c r="M2297" s="20" t="str">
        <f t="shared" si="319"/>
        <v>S</v>
      </c>
      <c r="N2297" s="3">
        <v>4</v>
      </c>
      <c r="O2297" s="23">
        <f t="shared" si="320"/>
        <v>3.96</v>
      </c>
      <c r="P2297" s="3">
        <v>11.8</v>
      </c>
      <c r="Q2297" s="3">
        <f>VLOOKUP(J2297,Aux_H_adj!$X$2:$Y$922,2,FALSE)</f>
        <v>10.199999999999999</v>
      </c>
      <c r="R2297" s="3">
        <f>VLOOKUP(J2297,Aux_H_adj!$X$2:$Z$922,3,FALSE)</f>
        <v>12.9</v>
      </c>
      <c r="S2297" s="3">
        <f t="shared" si="317"/>
        <v>3.7560566569687301</v>
      </c>
      <c r="T2297" s="3">
        <v>25.4</v>
      </c>
      <c r="U2297" s="23">
        <f t="shared" si="321"/>
        <v>14.39</v>
      </c>
      <c r="V2297" s="3">
        <f t="shared" si="318"/>
        <v>4.5804792621847481</v>
      </c>
      <c r="W2297" s="27">
        <f t="shared" si="322"/>
        <v>1.1000000000000001E-3</v>
      </c>
      <c r="X2297" s="27">
        <f t="shared" si="323"/>
        <v>1.6000000000000001E-3</v>
      </c>
      <c r="Y2297" s="3">
        <f>VLOOKUP(K2297,SSP!$B$2:$D$113,3,FALSE)</f>
        <v>0.47999999999999932</v>
      </c>
      <c r="Z2297" s="3">
        <f>EXP(Ferez!$B$8+Ferez!$B$9*LN(X2297)+Ferez!$B$10*LN(O2297)+Ferez!$B$11*LN(Y2297))</f>
        <v>1.6959239042944798</v>
      </c>
      <c r="AA2297" s="3">
        <f>EXP(Ferez!$C$8+Ferez!$C$9*LN(Z2297))</f>
        <v>1.1093553526973958</v>
      </c>
      <c r="AB2297" s="3">
        <f>Ferez!$D$8+Ferez!$D$9*Z2297+Ferez!$D$10*AA2297</f>
        <v>0.49651698095769453</v>
      </c>
      <c r="AC2297" s="3">
        <f t="shared" si="324"/>
        <v>3.3017962379495698</v>
      </c>
      <c r="AD2297" s="3">
        <f>AC2297*Ferez!$D$19</f>
        <v>1.6508981189747849</v>
      </c>
      <c r="AE2297" s="3">
        <f>(AD2297/1000)*(10000/Ferez!$D$21)</f>
        <v>4.1272452974369621E-2</v>
      </c>
      <c r="AF2297" s="3">
        <f t="shared" si="325"/>
        <v>2.1924408852521742</v>
      </c>
      <c r="AG2297" s="3">
        <f>AF2297*Ferez!$D$19</f>
        <v>1.0962204426260871</v>
      </c>
      <c r="AH2297" s="3">
        <f>(AG2297/1000)*(10000/Ferez!$D$21)</f>
        <v>2.7405511065652175E-2</v>
      </c>
      <c r="AI2297" s="3">
        <f>AE2297*Ferez!$D$20</f>
        <v>0.15133232757268861</v>
      </c>
    </row>
    <row r="2298" spans="1:35" x14ac:dyDescent="0.25">
      <c r="A2298" s="4">
        <v>723</v>
      </c>
      <c r="B2298" s="19" t="s">
        <v>3521</v>
      </c>
      <c r="C2298" s="104">
        <v>7</v>
      </c>
      <c r="D2298" s="20" t="s">
        <v>1053</v>
      </c>
      <c r="E2298" s="100">
        <v>42719</v>
      </c>
      <c r="F2298" s="100">
        <v>44127</v>
      </c>
      <c r="G2298" s="105">
        <v>3.9</v>
      </c>
      <c r="H2298" s="20" t="s">
        <v>1168</v>
      </c>
      <c r="I2298" s="20" t="s">
        <v>1170</v>
      </c>
      <c r="J2298" s="13">
        <v>3389</v>
      </c>
      <c r="K2298" t="s">
        <v>173</v>
      </c>
      <c r="L2298" t="s">
        <v>172</v>
      </c>
      <c r="M2298" s="20" t="str">
        <f t="shared" si="319"/>
        <v>S</v>
      </c>
      <c r="N2298" s="3">
        <v>4</v>
      </c>
      <c r="O2298" s="23">
        <f t="shared" si="320"/>
        <v>3.5</v>
      </c>
      <c r="P2298" s="3">
        <v>10.199999999999999</v>
      </c>
      <c r="Q2298" s="3">
        <f>VLOOKUP(J2298,Aux_H_adj!$X$2:$Y$922,2,FALSE)</f>
        <v>10.199999999999999</v>
      </c>
      <c r="R2298" s="3">
        <f>VLOOKUP(J2298,Aux_H_adj!$X$2:$Z$922,3,FALSE)</f>
        <v>12.9</v>
      </c>
      <c r="S2298" s="3">
        <f t="shared" si="317"/>
        <v>3.246760839074665</v>
      </c>
      <c r="T2298" s="3">
        <v>25.4</v>
      </c>
      <c r="U2298" s="23">
        <f t="shared" si="321"/>
        <v>12.43</v>
      </c>
      <c r="V2298" s="3">
        <f t="shared" si="318"/>
        <v>3.9565918852645181</v>
      </c>
      <c r="W2298" s="27">
        <f t="shared" si="322"/>
        <v>8.0000000000000004E-4</v>
      </c>
      <c r="X2298" s="27">
        <f t="shared" si="323"/>
        <v>1.1999999999999999E-3</v>
      </c>
      <c r="Y2298" s="3">
        <f>VLOOKUP(K2298,SSP!$B$2:$D$113,3,FALSE)</f>
        <v>0.47999999999999932</v>
      </c>
      <c r="Z2298" s="3">
        <f>EXP(Ferez!$B$8+Ferez!$B$9*LN(X2298)+Ferez!$B$10*LN(O2298)+Ferez!$B$11*LN(Y2298))</f>
        <v>1.1475876453387799</v>
      </c>
      <c r="AA2298" s="3">
        <f>EXP(Ferez!$C$8+Ferez!$C$9*LN(Z2298))</f>
        <v>0.83026620839068221</v>
      </c>
      <c r="AB2298" s="3">
        <f>Ferez!$D$8+Ferez!$D$9*Z2298+Ferez!$D$10*AA2298</f>
        <v>0.45312920376567872</v>
      </c>
      <c r="AC2298" s="3">
        <f t="shared" si="324"/>
        <v>2.430983057495141</v>
      </c>
      <c r="AD2298" s="3">
        <f>AC2298*Ferez!$D$19</f>
        <v>1.2154915287475705</v>
      </c>
      <c r="AE2298" s="3">
        <f>(AD2298/1000)*(10000/Ferez!$D$21)</f>
        <v>3.038728821868926E-2</v>
      </c>
      <c r="AF2298" s="3">
        <f t="shared" si="325"/>
        <v>1.6007168491044586</v>
      </c>
      <c r="AG2298" s="3">
        <f>AF2298*Ferez!$D$19</f>
        <v>0.80035842455222928</v>
      </c>
      <c r="AH2298" s="3">
        <f>(AG2298/1000)*(10000/Ferez!$D$21)</f>
        <v>2.0008960613805731E-2</v>
      </c>
      <c r="AI2298" s="3">
        <f>AE2298*Ferez!$D$20</f>
        <v>0.11142005680186061</v>
      </c>
    </row>
    <row r="2299" spans="1:35" x14ac:dyDescent="0.25">
      <c r="A2299" s="4">
        <v>724</v>
      </c>
      <c r="B2299" s="19" t="s">
        <v>3521</v>
      </c>
      <c r="C2299" s="104">
        <v>7</v>
      </c>
      <c r="D2299" s="20" t="s">
        <v>1053</v>
      </c>
      <c r="E2299" s="100">
        <v>42719</v>
      </c>
      <c r="F2299" s="100">
        <v>44127</v>
      </c>
      <c r="G2299" s="105">
        <v>3.9</v>
      </c>
      <c r="H2299" s="20" t="s">
        <v>1168</v>
      </c>
      <c r="I2299" s="20" t="s">
        <v>1171</v>
      </c>
      <c r="J2299" s="13">
        <v>3389</v>
      </c>
      <c r="K2299" t="s">
        <v>173</v>
      </c>
      <c r="L2299" t="s">
        <v>172</v>
      </c>
      <c r="M2299" s="20" t="str">
        <f t="shared" si="319"/>
        <v>S</v>
      </c>
      <c r="N2299" s="3">
        <v>4</v>
      </c>
      <c r="O2299" s="23">
        <f t="shared" si="320"/>
        <v>4</v>
      </c>
      <c r="P2299" s="3">
        <v>12.9</v>
      </c>
      <c r="Q2299" s="3">
        <f>VLOOKUP(J2299,Aux_H_adj!$X$2:$Y$922,2,FALSE)</f>
        <v>10.199999999999999</v>
      </c>
      <c r="R2299" s="3">
        <f>VLOOKUP(J2299,Aux_H_adj!$X$2:$Z$922,3,FALSE)</f>
        <v>12.9</v>
      </c>
      <c r="S2299" s="3">
        <f t="shared" si="317"/>
        <v>4.1061975317709001</v>
      </c>
      <c r="T2299" s="3">
        <v>16.600000000000001</v>
      </c>
      <c r="U2299" s="23">
        <f t="shared" si="321"/>
        <v>15.73</v>
      </c>
      <c r="V2299" s="3">
        <f t="shared" si="318"/>
        <v>5.0070145096710279</v>
      </c>
      <c r="W2299" s="27">
        <f t="shared" si="322"/>
        <v>1.2999999999999999E-3</v>
      </c>
      <c r="X2299" s="27">
        <f t="shared" si="323"/>
        <v>2E-3</v>
      </c>
      <c r="Y2299" s="3">
        <f>VLOOKUP(K2299,SSP!$B$2:$D$113,3,FALSE)</f>
        <v>0.47999999999999932</v>
      </c>
      <c r="Z2299" s="3">
        <f>EXP(Ferez!$B$8+Ferez!$B$9*LN(X2299)+Ferez!$B$10*LN(O2299)+Ferez!$B$11*LN(Y2299))</f>
        <v>2.114351259616388</v>
      </c>
      <c r="AA2299" s="3">
        <f>EXP(Ferez!$C$8+Ferez!$C$9*LN(Z2299))</f>
        <v>1.3065611085563038</v>
      </c>
      <c r="AB2299" s="3">
        <f>Ferez!$D$8+Ferez!$D$9*Z2299+Ferez!$D$10*AA2299</f>
        <v>0.53098464966568748</v>
      </c>
      <c r="AC2299" s="3">
        <f t="shared" si="324"/>
        <v>3.9518970178383794</v>
      </c>
      <c r="AD2299" s="3">
        <f>AC2299*Ferez!$D$19</f>
        <v>1.9759485089191897</v>
      </c>
      <c r="AE2299" s="3">
        <f>(AD2299/1000)*(10000/Ferez!$D$21)</f>
        <v>4.9398712722979743E-2</v>
      </c>
      <c r="AF2299" s="3">
        <f t="shared" si="325"/>
        <v>2.6453359092820756</v>
      </c>
      <c r="AG2299" s="3">
        <f>AF2299*Ferez!$D$19</f>
        <v>1.3226679546410378</v>
      </c>
      <c r="AH2299" s="3">
        <f>(AG2299/1000)*(10000/Ferez!$D$21)</f>
        <v>3.3066698866025951E-2</v>
      </c>
      <c r="AI2299" s="3">
        <f>AE2299*Ferez!$D$20</f>
        <v>0.18112861331759239</v>
      </c>
    </row>
    <row r="2300" spans="1:35" x14ac:dyDescent="0.25">
      <c r="A2300" s="4">
        <v>725</v>
      </c>
      <c r="B2300" s="19" t="s">
        <v>3521</v>
      </c>
      <c r="C2300" s="104">
        <v>7</v>
      </c>
      <c r="D2300" s="20" t="s">
        <v>1053</v>
      </c>
      <c r="E2300" s="100">
        <v>42719</v>
      </c>
      <c r="F2300" s="100">
        <v>44127</v>
      </c>
      <c r="G2300" s="105">
        <v>3.9</v>
      </c>
      <c r="H2300" s="20" t="s">
        <v>1172</v>
      </c>
      <c r="I2300" s="20" t="s">
        <v>1173</v>
      </c>
      <c r="J2300" s="13">
        <v>3390</v>
      </c>
      <c r="K2300" t="s">
        <v>9</v>
      </c>
      <c r="L2300" t="s">
        <v>232</v>
      </c>
      <c r="M2300" s="20" t="str">
        <f t="shared" si="319"/>
        <v>S</v>
      </c>
      <c r="N2300" s="3">
        <v>6.1</v>
      </c>
      <c r="O2300" s="23">
        <f t="shared" si="320"/>
        <v>6.1</v>
      </c>
      <c r="P2300" s="3">
        <v>25</v>
      </c>
      <c r="Q2300" s="3">
        <f>VLOOKUP(J2300,Aux_H_adj!$X$2:$Y$922,2,FALSE)</f>
        <v>12.5</v>
      </c>
      <c r="R2300" s="3">
        <f>VLOOKUP(J2300,Aux_H_adj!$X$2:$Z$922,3,FALSE)</f>
        <v>25</v>
      </c>
      <c r="S2300" s="3">
        <f t="shared" si="317"/>
        <v>7.9577471545947667</v>
      </c>
      <c r="T2300" s="3">
        <v>40.6</v>
      </c>
      <c r="U2300" s="23">
        <f t="shared" si="321"/>
        <v>30.48</v>
      </c>
      <c r="V2300" s="3">
        <f t="shared" si="318"/>
        <v>9.7020853308819408</v>
      </c>
      <c r="W2300" s="27">
        <f t="shared" si="322"/>
        <v>5.0000000000000001E-3</v>
      </c>
      <c r="X2300" s="27">
        <f t="shared" si="323"/>
        <v>7.4000000000000003E-3</v>
      </c>
      <c r="Y2300" s="3">
        <f>VLOOKUP(K2300,SSP!$B$2:$D$113,3,FALSE)</f>
        <v>0.76000000000000079</v>
      </c>
      <c r="Z2300" s="3">
        <f>EXP(Ferez!$B$8+Ferez!$B$9*LN(X2300)+Ferez!$B$10*LN(O2300)+Ferez!$B$11*LN(Y2300))</f>
        <v>17.470566573728274</v>
      </c>
      <c r="AA2300" s="3">
        <f>EXP(Ferez!$C$8+Ferez!$C$9*LN(Z2300))</f>
        <v>6.2605510611667974</v>
      </c>
      <c r="AB2300" s="3">
        <f>Ferez!$D$8+Ferez!$D$9*Z2300+Ferez!$D$10*AA2300</f>
        <v>1.9928196817405137</v>
      </c>
      <c r="AC2300" s="3">
        <f t="shared" si="324"/>
        <v>25.723937316635585</v>
      </c>
      <c r="AD2300" s="3">
        <f>AC2300*Ferez!$D$19</f>
        <v>12.861968658317792</v>
      </c>
      <c r="AE2300" s="3">
        <f>(AD2300/1000)*(10000/Ferez!$D$21)</f>
        <v>0.32154921645794482</v>
      </c>
      <c r="AF2300" s="3">
        <f t="shared" si="325"/>
        <v>19.463386255468787</v>
      </c>
      <c r="AG2300" s="3">
        <f>AF2300*Ferez!$D$19</f>
        <v>9.7316931277343937</v>
      </c>
      <c r="AH2300" s="3">
        <f>(AG2300/1000)*(10000/Ferez!$D$21)</f>
        <v>0.24329232819335986</v>
      </c>
      <c r="AI2300" s="3">
        <f>AE2300*Ferez!$D$20</f>
        <v>1.179013793679131</v>
      </c>
    </row>
    <row r="2301" spans="1:35" x14ac:dyDescent="0.25">
      <c r="A2301" s="4">
        <v>726</v>
      </c>
      <c r="B2301" s="19" t="s">
        <v>3521</v>
      </c>
      <c r="C2301" s="104">
        <v>7</v>
      </c>
      <c r="D2301" s="20" t="s">
        <v>1053</v>
      </c>
      <c r="E2301" s="100">
        <v>42719</v>
      </c>
      <c r="F2301" s="100">
        <v>44127</v>
      </c>
      <c r="G2301" s="105">
        <v>3.9</v>
      </c>
      <c r="H2301" s="20" t="s">
        <v>1172</v>
      </c>
      <c r="I2301" s="20" t="s">
        <v>1174</v>
      </c>
      <c r="J2301" s="13">
        <v>3390</v>
      </c>
      <c r="K2301" t="s">
        <v>9</v>
      </c>
      <c r="L2301" t="s">
        <v>232</v>
      </c>
      <c r="M2301" s="20" t="str">
        <f t="shared" si="319"/>
        <v>S</v>
      </c>
      <c r="N2301" s="3">
        <v>6.1</v>
      </c>
      <c r="O2301" s="23">
        <f t="shared" si="320"/>
        <v>4.16</v>
      </c>
      <c r="P2301" s="3">
        <v>12.6</v>
      </c>
      <c r="Q2301" s="3">
        <f>VLOOKUP(J2301,Aux_H_adj!$X$2:$Y$922,2,FALSE)</f>
        <v>12.5</v>
      </c>
      <c r="R2301" s="3">
        <f>VLOOKUP(J2301,Aux_H_adj!$X$2:$Z$922,3,FALSE)</f>
        <v>25</v>
      </c>
      <c r="S2301" s="3">
        <f t="shared" si="317"/>
        <v>4.0107045659157627</v>
      </c>
      <c r="T2301" s="3">
        <v>40.6</v>
      </c>
      <c r="U2301" s="23">
        <f t="shared" si="321"/>
        <v>15.36</v>
      </c>
      <c r="V2301" s="3">
        <f t="shared" si="318"/>
        <v>4.8892398517830244</v>
      </c>
      <c r="W2301" s="27">
        <f t="shared" si="322"/>
        <v>1.2999999999999999E-3</v>
      </c>
      <c r="X2301" s="27">
        <f t="shared" si="323"/>
        <v>1.9E-3</v>
      </c>
      <c r="Y2301" s="3">
        <f>VLOOKUP(K2301,SSP!$B$2:$D$113,3,FALSE)</f>
        <v>0.76000000000000079</v>
      </c>
      <c r="Z2301" s="3">
        <f>EXP(Ferez!$B$8+Ferez!$B$9*LN(X2301)+Ferez!$B$10*LN(O2301)+Ferez!$B$11*LN(Y2301))</f>
        <v>3.3458709329831384</v>
      </c>
      <c r="AA2301" s="3">
        <f>EXP(Ferez!$C$8+Ferez!$C$9*LN(Z2301))</f>
        <v>1.836657278913042</v>
      </c>
      <c r="AB2301" s="3">
        <f>Ferez!$D$8+Ferez!$D$9*Z2301+Ferez!$D$10*AA2301</f>
        <v>0.6367689928783733</v>
      </c>
      <c r="AC2301" s="3">
        <f t="shared" si="324"/>
        <v>5.8192972047745535</v>
      </c>
      <c r="AD2301" s="3">
        <f>AC2301*Ferez!$D$19</f>
        <v>2.9096486023872767</v>
      </c>
      <c r="AE2301" s="3">
        <f>(AD2301/1000)*(10000/Ferez!$D$21)</f>
        <v>7.2741215059681924E-2</v>
      </c>
      <c r="AF2301" s="3">
        <f t="shared" si="325"/>
        <v>3.9826399258615117</v>
      </c>
      <c r="AG2301" s="3">
        <f>AF2301*Ferez!$D$19</f>
        <v>1.9913199629307559</v>
      </c>
      <c r="AH2301" s="3">
        <f>(AG2301/1000)*(10000/Ferez!$D$21)</f>
        <v>4.9782999073268899E-2</v>
      </c>
      <c r="AI2301" s="3">
        <f>AE2301*Ferez!$D$20</f>
        <v>0.26671778855216705</v>
      </c>
    </row>
    <row r="2302" spans="1:35" x14ac:dyDescent="0.25">
      <c r="A2302" s="4">
        <v>727</v>
      </c>
      <c r="B2302" s="19" t="s">
        <v>3521</v>
      </c>
      <c r="C2302" s="104">
        <v>7</v>
      </c>
      <c r="D2302" s="20" t="s">
        <v>1053</v>
      </c>
      <c r="E2302" s="100">
        <v>42719</v>
      </c>
      <c r="F2302" s="100">
        <v>44127</v>
      </c>
      <c r="G2302" s="105">
        <v>3.9</v>
      </c>
      <c r="H2302" s="20" t="s">
        <v>1172</v>
      </c>
      <c r="I2302" s="20" t="s">
        <v>1175</v>
      </c>
      <c r="J2302" s="13">
        <v>3390</v>
      </c>
      <c r="K2302" t="s">
        <v>9</v>
      </c>
      <c r="L2302" t="s">
        <v>232</v>
      </c>
      <c r="M2302" s="20" t="str">
        <f t="shared" si="319"/>
        <v>S</v>
      </c>
      <c r="N2302" s="3">
        <v>6.1</v>
      </c>
      <c r="O2302" s="23">
        <f t="shared" si="320"/>
        <v>4.1399999999999997</v>
      </c>
      <c r="P2302" s="3">
        <v>12.5</v>
      </c>
      <c r="Q2302" s="3">
        <f>VLOOKUP(J2302,Aux_H_adj!$X$2:$Y$922,2,FALSE)</f>
        <v>12.5</v>
      </c>
      <c r="R2302" s="3">
        <f>VLOOKUP(J2302,Aux_H_adj!$X$2:$Z$922,3,FALSE)</f>
        <v>25</v>
      </c>
      <c r="S2302" s="3">
        <f t="shared" si="317"/>
        <v>3.9788735772973833</v>
      </c>
      <c r="T2302" s="3">
        <v>40.6</v>
      </c>
      <c r="U2302" s="23">
        <f t="shared" si="321"/>
        <v>15.24</v>
      </c>
      <c r="V2302" s="3">
        <f t="shared" si="318"/>
        <v>4.8510426654409704</v>
      </c>
      <c r="W2302" s="27">
        <f t="shared" si="322"/>
        <v>1.1999999999999999E-3</v>
      </c>
      <c r="X2302" s="27">
        <f t="shared" si="323"/>
        <v>1.8E-3</v>
      </c>
      <c r="Y2302" s="3">
        <f>VLOOKUP(K2302,SSP!$B$2:$D$113,3,FALSE)</f>
        <v>0.76000000000000079</v>
      </c>
      <c r="Z2302" s="3">
        <f>EXP(Ferez!$B$8+Ferez!$B$9*LN(X2302)+Ferez!$B$10*LN(O2302)+Ferez!$B$11*LN(Y2302))</f>
        <v>3.1645255808614876</v>
      </c>
      <c r="AA2302" s="3">
        <f>EXP(Ferez!$C$8+Ferez!$C$9*LN(Z2302))</f>
        <v>1.7622682829384877</v>
      </c>
      <c r="AB2302" s="3">
        <f>Ferez!$D$8+Ferez!$D$9*Z2302+Ferez!$D$10*AA2302</f>
        <v>0.62087552034681526</v>
      </c>
      <c r="AC2302" s="3">
        <f t="shared" si="324"/>
        <v>5.5476693841467908</v>
      </c>
      <c r="AD2302" s="3">
        <f>AC2302*Ferez!$D$19</f>
        <v>2.7738346920733954</v>
      </c>
      <c r="AE2302" s="3">
        <f>(AD2302/1000)*(10000/Ferez!$D$21)</f>
        <v>6.9345867301834882E-2</v>
      </c>
      <c r="AF2302" s="3">
        <f t="shared" si="325"/>
        <v>3.7854011012083029</v>
      </c>
      <c r="AG2302" s="3">
        <f>AF2302*Ferez!$D$19</f>
        <v>1.8927005506041514</v>
      </c>
      <c r="AH2302" s="3">
        <f>(AG2302/1000)*(10000/Ferez!$D$21)</f>
        <v>4.7317513765103784E-2</v>
      </c>
      <c r="AI2302" s="3">
        <f>AE2302*Ferez!$D$20</f>
        <v>0.25426818010672791</v>
      </c>
    </row>
    <row r="2303" spans="1:35" x14ac:dyDescent="0.25">
      <c r="A2303" s="4">
        <v>728</v>
      </c>
      <c r="B2303" s="19" t="s">
        <v>3521</v>
      </c>
      <c r="C2303" s="104">
        <v>7</v>
      </c>
      <c r="D2303" s="20" t="s">
        <v>1053</v>
      </c>
      <c r="E2303" s="100">
        <v>42719</v>
      </c>
      <c r="F2303" s="100">
        <v>44127</v>
      </c>
      <c r="G2303" s="105">
        <v>3.9</v>
      </c>
      <c r="H2303" s="20" t="s">
        <v>1176</v>
      </c>
      <c r="I2303" s="20" t="s">
        <v>1177</v>
      </c>
      <c r="J2303" s="13">
        <v>3391</v>
      </c>
      <c r="K2303" t="s">
        <v>173</v>
      </c>
      <c r="L2303" t="s">
        <v>172</v>
      </c>
      <c r="M2303" s="20" t="str">
        <f t="shared" si="319"/>
        <v>S</v>
      </c>
      <c r="N2303" s="3">
        <v>3.8</v>
      </c>
      <c r="O2303" s="23">
        <f t="shared" si="320"/>
        <v>3.8</v>
      </c>
      <c r="P2303" s="3">
        <v>10</v>
      </c>
      <c r="Q2303" s="3">
        <f>VLOOKUP(J2303,Aux_H_adj!$X$2:$Y$922,2,FALSE)</f>
        <v>7</v>
      </c>
      <c r="R2303" s="3">
        <f>VLOOKUP(J2303,Aux_H_adj!$X$2:$Z$922,3,FALSE)</f>
        <v>10</v>
      </c>
      <c r="S2303" s="3">
        <f t="shared" si="317"/>
        <v>3.183098861837907</v>
      </c>
      <c r="T2303" s="3">
        <v>41.6</v>
      </c>
      <c r="U2303" s="23">
        <f t="shared" si="321"/>
        <v>12.19</v>
      </c>
      <c r="V2303" s="3">
        <f t="shared" si="318"/>
        <v>3.8801975125804082</v>
      </c>
      <c r="W2303" s="27">
        <f t="shared" si="322"/>
        <v>8.0000000000000004E-4</v>
      </c>
      <c r="X2303" s="27">
        <f t="shared" si="323"/>
        <v>1.1999999999999999E-3</v>
      </c>
      <c r="Y2303" s="3">
        <f>VLOOKUP(K2303,SSP!$B$2:$D$113,3,FALSE)</f>
        <v>0.47999999999999932</v>
      </c>
      <c r="Z2303" s="3">
        <f>EXP(Ferez!$B$8+Ferez!$B$9*LN(X2303)+Ferez!$B$10*LN(O2303)+Ferez!$B$11*LN(Y2303))</f>
        <v>1.242010582154125</v>
      </c>
      <c r="AA2303" s="3">
        <f>EXP(Ferez!$C$8+Ferez!$C$9*LN(Z2303))</f>
        <v>0.88043275426326495</v>
      </c>
      <c r="AB2303" s="3">
        <f>Ferez!$D$8+Ferez!$D$9*Z2303+Ferez!$D$10*AA2303</f>
        <v>0.46041880963820025</v>
      </c>
      <c r="AC2303" s="3">
        <f t="shared" si="324"/>
        <v>2.5828621460555903</v>
      </c>
      <c r="AD2303" s="3">
        <f>AC2303*Ferez!$D$19</f>
        <v>1.2914310730277951</v>
      </c>
      <c r="AE2303" s="3">
        <f>(AD2303/1000)*(10000/Ferez!$D$21)</f>
        <v>3.2285776825694883E-2</v>
      </c>
      <c r="AF2303" s="3">
        <f t="shared" si="325"/>
        <v>1.7024293917923252</v>
      </c>
      <c r="AG2303" s="3">
        <f>AF2303*Ferez!$D$19</f>
        <v>0.85121469589616261</v>
      </c>
      <c r="AH2303" s="3">
        <f>(AG2303/1000)*(10000/Ferez!$D$21)</f>
        <v>2.1280367397404066E-2</v>
      </c>
      <c r="AI2303" s="3">
        <f>AE2303*Ferez!$D$20</f>
        <v>0.11838118169421456</v>
      </c>
    </row>
    <row r="2304" spans="1:35" x14ac:dyDescent="0.25">
      <c r="A2304" s="4">
        <v>729</v>
      </c>
      <c r="B2304" s="19" t="s">
        <v>3521</v>
      </c>
      <c r="C2304" s="104">
        <v>7</v>
      </c>
      <c r="D2304" s="20" t="s">
        <v>1053</v>
      </c>
      <c r="E2304" s="100">
        <v>42719</v>
      </c>
      <c r="F2304" s="100">
        <v>44127</v>
      </c>
      <c r="G2304" s="105">
        <v>3.9</v>
      </c>
      <c r="H2304" s="20" t="s">
        <v>1176</v>
      </c>
      <c r="I2304" s="20" t="s">
        <v>1178</v>
      </c>
      <c r="J2304" s="13">
        <v>3391</v>
      </c>
      <c r="K2304" t="s">
        <v>173</v>
      </c>
      <c r="L2304" t="s">
        <v>172</v>
      </c>
      <c r="M2304" s="20" t="str">
        <f t="shared" si="319"/>
        <v>S</v>
      </c>
      <c r="N2304" s="3">
        <v>3.8</v>
      </c>
      <c r="O2304" s="23">
        <f t="shared" si="320"/>
        <v>3.08</v>
      </c>
      <c r="P2304" s="3">
        <v>8.9</v>
      </c>
      <c r="Q2304" s="3">
        <f>VLOOKUP(J2304,Aux_H_adj!$X$2:$Y$922,2,FALSE)</f>
        <v>7</v>
      </c>
      <c r="R2304" s="3">
        <f>VLOOKUP(J2304,Aux_H_adj!$X$2:$Z$922,3,FALSE)</f>
        <v>10</v>
      </c>
      <c r="S2304" s="3">
        <f t="shared" si="317"/>
        <v>2.8329579870357371</v>
      </c>
      <c r="T2304" s="3">
        <v>41.6</v>
      </c>
      <c r="U2304" s="23">
        <f t="shared" si="321"/>
        <v>10.85</v>
      </c>
      <c r="V2304" s="3">
        <f t="shared" si="318"/>
        <v>3.4536622650941289</v>
      </c>
      <c r="W2304" s="27">
        <f t="shared" si="322"/>
        <v>5.9999999999999995E-4</v>
      </c>
      <c r="X2304" s="27">
        <f t="shared" si="323"/>
        <v>8.9999999999999998E-4</v>
      </c>
      <c r="Y2304" s="3">
        <f>VLOOKUP(K2304,SSP!$B$2:$D$113,3,FALSE)</f>
        <v>0.47999999999999932</v>
      </c>
      <c r="Z2304" s="3">
        <f>EXP(Ferez!$B$8+Ferez!$B$9*LN(X2304)+Ferez!$B$10*LN(O2304)+Ferez!$B$11*LN(Y2304))</f>
        <v>0.77329999809378436</v>
      </c>
      <c r="AA2304" s="3">
        <f>EXP(Ferez!$C$8+Ferez!$C$9*LN(Z2304))</f>
        <v>0.6194633507602102</v>
      </c>
      <c r="AB2304" s="3">
        <f>Ferez!$D$8+Ferez!$D$9*Z2304+Ferez!$D$10*AA2304</f>
        <v>0.42526350266297114</v>
      </c>
      <c r="AC2304" s="3">
        <f t="shared" si="324"/>
        <v>1.8180268515169657</v>
      </c>
      <c r="AD2304" s="3">
        <f>AC2304*Ferez!$D$19</f>
        <v>0.90901342575848287</v>
      </c>
      <c r="AE2304" s="3">
        <f>(AD2304/1000)*(10000/Ferez!$D$21)</f>
        <v>2.2725335643962074E-2</v>
      </c>
      <c r="AF2304" s="3">
        <f t="shared" si="325"/>
        <v>1.1985635007567554</v>
      </c>
      <c r="AG2304" s="3">
        <f>AF2304*Ferez!$D$19</f>
        <v>0.59928175037837772</v>
      </c>
      <c r="AH2304" s="3">
        <f>(AG2304/1000)*(10000/Ferez!$D$21)</f>
        <v>1.4982043759459444E-2</v>
      </c>
      <c r="AI2304" s="3">
        <f>AE2304*Ferez!$D$20</f>
        <v>8.3326230694527603E-2</v>
      </c>
    </row>
    <row r="2305" spans="1:35" x14ac:dyDescent="0.25">
      <c r="A2305" s="4">
        <v>730</v>
      </c>
      <c r="B2305" s="19" t="s">
        <v>3521</v>
      </c>
      <c r="C2305" s="104">
        <v>7</v>
      </c>
      <c r="D2305" s="20" t="s">
        <v>1053</v>
      </c>
      <c r="E2305" s="100">
        <v>42719</v>
      </c>
      <c r="F2305" s="100">
        <v>44127</v>
      </c>
      <c r="G2305" s="105">
        <v>3.9</v>
      </c>
      <c r="H2305" s="20" t="s">
        <v>1176</v>
      </c>
      <c r="I2305" s="20" t="s">
        <v>1179</v>
      </c>
      <c r="J2305" s="13">
        <v>3391</v>
      </c>
      <c r="K2305" t="s">
        <v>173</v>
      </c>
      <c r="L2305" t="s">
        <v>172</v>
      </c>
      <c r="M2305" s="20" t="str">
        <f t="shared" si="319"/>
        <v>S</v>
      </c>
      <c r="N2305" s="3">
        <v>3.8</v>
      </c>
      <c r="O2305" s="23">
        <f t="shared" si="320"/>
        <v>2.33</v>
      </c>
      <c r="P2305" s="3">
        <v>7</v>
      </c>
      <c r="Q2305" s="3">
        <f>VLOOKUP(J2305,Aux_H_adj!$X$2:$Y$922,2,FALSE)</f>
        <v>7</v>
      </c>
      <c r="R2305" s="3">
        <f>VLOOKUP(J2305,Aux_H_adj!$X$2:$Z$922,3,FALSE)</f>
        <v>10</v>
      </c>
      <c r="S2305" s="3">
        <f t="shared" si="317"/>
        <v>2.228169203286535</v>
      </c>
      <c r="T2305" s="3">
        <v>41.6</v>
      </c>
      <c r="U2305" s="23">
        <f t="shared" si="321"/>
        <v>8.5299999999999994</v>
      </c>
      <c r="V2305" s="3">
        <f t="shared" si="318"/>
        <v>2.7151833291477345</v>
      </c>
      <c r="W2305" s="27">
        <f t="shared" si="322"/>
        <v>4.0000000000000002E-4</v>
      </c>
      <c r="X2305" s="27">
        <f t="shared" si="323"/>
        <v>5.9999999999999995E-4</v>
      </c>
      <c r="Y2305" s="3">
        <f>VLOOKUP(K2305,SSP!$B$2:$D$113,3,FALSE)</f>
        <v>0.47999999999999932</v>
      </c>
      <c r="Z2305" s="3">
        <f>EXP(Ferez!$B$8+Ferez!$B$9*LN(X2305)+Ferez!$B$10*LN(O2305)+Ferez!$B$11*LN(Y2305))</f>
        <v>0.40311334419548694</v>
      </c>
      <c r="AA2305" s="3">
        <f>EXP(Ferez!$C$8+Ferez!$C$9*LN(Z2305))</f>
        <v>0.38202945235712454</v>
      </c>
      <c r="AB2305" s="3">
        <f>Ferez!$D$8+Ferez!$D$9*Z2305+Ferez!$D$10*AA2305</f>
        <v>0.40019839308725558</v>
      </c>
      <c r="AC2305" s="3">
        <f t="shared" si="324"/>
        <v>1.1853411896398671</v>
      </c>
      <c r="AD2305" s="3">
        <f>AC2305*Ferez!$D$19</f>
        <v>0.59267059481993356</v>
      </c>
      <c r="AE2305" s="3">
        <f>(AD2305/1000)*(10000/Ferez!$D$21)</f>
        <v>1.4816764870498338E-2</v>
      </c>
      <c r="AF2305" s="3">
        <f t="shared" si="325"/>
        <v>0.80331173728274252</v>
      </c>
      <c r="AG2305" s="3">
        <f>AF2305*Ferez!$D$19</f>
        <v>0.40165586864137126</v>
      </c>
      <c r="AH2305" s="3">
        <f>(AG2305/1000)*(10000/Ferez!$D$21)</f>
        <v>1.0041396716034282E-2</v>
      </c>
      <c r="AI2305" s="3">
        <f>AE2305*Ferez!$D$20</f>
        <v>5.4328137858493906E-2</v>
      </c>
    </row>
    <row r="2306" spans="1:35" x14ac:dyDescent="0.25">
      <c r="A2306" s="4">
        <v>731</v>
      </c>
      <c r="B2306" s="19" t="s">
        <v>3521</v>
      </c>
      <c r="C2306" s="104">
        <v>7</v>
      </c>
      <c r="D2306" s="20" t="s">
        <v>1053</v>
      </c>
      <c r="E2306" s="100">
        <v>42719</v>
      </c>
      <c r="F2306" s="100">
        <v>44127</v>
      </c>
      <c r="G2306" s="105">
        <v>3.9</v>
      </c>
      <c r="H2306" s="20" t="s">
        <v>1180</v>
      </c>
      <c r="I2306" s="20" t="s">
        <v>1181</v>
      </c>
      <c r="J2306" s="13">
        <v>3392</v>
      </c>
      <c r="K2306" t="s">
        <v>6</v>
      </c>
      <c r="L2306" t="s">
        <v>225</v>
      </c>
      <c r="M2306" s="20" t="str">
        <f t="shared" si="319"/>
        <v>N</v>
      </c>
      <c r="N2306" s="3">
        <v>4.9000000000000004</v>
      </c>
      <c r="O2306" s="23">
        <f t="shared" si="320"/>
        <v>4.9000000000000004</v>
      </c>
      <c r="P2306" s="3">
        <v>17.600000000000001</v>
      </c>
      <c r="Q2306" s="3">
        <f>VLOOKUP(J2306,Aux_H_adj!$X$2:$Y$922,2,FALSE)</f>
        <v>17.600000000000001</v>
      </c>
      <c r="R2306" s="3">
        <f>VLOOKUP(J2306,Aux_H_adj!$X$2:$Z$922,3,FALSE)</f>
        <v>17.600000000000001</v>
      </c>
      <c r="S2306" s="3">
        <f t="shared" ref="S2306:S2334" si="326">P2306/PI()</f>
        <v>5.6022539968347163</v>
      </c>
      <c r="T2306" s="3">
        <v>35.5</v>
      </c>
      <c r="U2306" s="23">
        <f t="shared" si="321"/>
        <v>35.5</v>
      </c>
      <c r="V2306" s="3">
        <f t="shared" ref="V2306:V2334" si="327">U2306/PI()</f>
        <v>11.300000959524569</v>
      </c>
      <c r="W2306" s="27">
        <f t="shared" si="322"/>
        <v>2.5000000000000001E-3</v>
      </c>
      <c r="X2306" s="27">
        <f t="shared" si="323"/>
        <v>0.01</v>
      </c>
      <c r="Y2306" s="3">
        <f>VLOOKUP(K2306,SSP!$B$2:$D$113,3,FALSE)</f>
        <v>0.55000000000000004</v>
      </c>
      <c r="Z2306" s="3">
        <f>EXP(Ferez!$B$8+Ferez!$B$9*LN(X2306)+Ferez!$B$10*LN(O2306)+Ferez!$B$11*LN(Y2306))</f>
        <v>13.515639502290199</v>
      </c>
      <c r="AA2306" s="3">
        <f>EXP(Ferez!$C$8+Ferez!$C$9*LN(Z2306))</f>
        <v>5.1749347326966353</v>
      </c>
      <c r="AB2306" s="3">
        <f>Ferez!$D$8+Ferez!$D$9*Z2306+Ferez!$D$10*AA2306</f>
        <v>1.5999259425236132</v>
      </c>
      <c r="AC2306" s="3">
        <f t="shared" si="324"/>
        <v>20.290500177510445</v>
      </c>
      <c r="AD2306" s="3">
        <f>AC2306*Ferez!$D$19</f>
        <v>10.145250088755223</v>
      </c>
      <c r="AE2306" s="3">
        <f>(AD2306/1000)*(10000/Ferez!$D$21)</f>
        <v>0.25363125221888061</v>
      </c>
      <c r="AF2306" s="3">
        <f t="shared" si="325"/>
        <v>15.115565444813813</v>
      </c>
      <c r="AG2306" s="3">
        <f>AF2306*Ferez!$D$19</f>
        <v>7.5577827224069063</v>
      </c>
      <c r="AH2306" s="3">
        <f>(AG2306/1000)*(10000/Ferez!$D$21)</f>
        <v>0.18894456806017265</v>
      </c>
      <c r="AI2306" s="3">
        <f>AE2306*Ferez!$D$20</f>
        <v>0.92998125813589549</v>
      </c>
    </row>
    <row r="2307" spans="1:35" x14ac:dyDescent="0.25">
      <c r="A2307" s="4">
        <v>732</v>
      </c>
      <c r="B2307" s="19" t="s">
        <v>3521</v>
      </c>
      <c r="C2307" s="104">
        <v>7</v>
      </c>
      <c r="D2307" s="20" t="s">
        <v>1053</v>
      </c>
      <c r="E2307" s="100">
        <v>42719</v>
      </c>
      <c r="F2307" s="100">
        <v>44127</v>
      </c>
      <c r="G2307" s="105">
        <v>3.9</v>
      </c>
      <c r="H2307" s="20" t="s">
        <v>1182</v>
      </c>
      <c r="I2307" s="20" t="s">
        <v>1183</v>
      </c>
      <c r="J2307" s="13">
        <v>3393</v>
      </c>
      <c r="K2307" t="s">
        <v>38</v>
      </c>
      <c r="L2307" t="s">
        <v>37</v>
      </c>
      <c r="M2307" s="20" t="str">
        <f t="shared" ref="M2307:M2333" si="328">IF(J2308=J2307,"S",IF(J2306=J2307,"S","N"))</f>
        <v>N</v>
      </c>
      <c r="N2307" s="3">
        <v>4.0999999999999996</v>
      </c>
      <c r="O2307" s="23">
        <f t="shared" ref="O2307:O2334" si="329">IF(M2307="N",N2307,IF(P2307=R2307,N2307,IF(ROUND(3.1139*LN(P2307)-3.7295,2)&gt;=N2307,N2307,ROUND(3.1139*LN(P2307)-3.7295,2))))</f>
        <v>4.0999999999999996</v>
      </c>
      <c r="P2307" s="3">
        <v>10.1</v>
      </c>
      <c r="Q2307" s="3">
        <f>VLOOKUP(J2307,Aux_H_adj!$X$2:$Y$922,2,FALSE)</f>
        <v>10.1</v>
      </c>
      <c r="R2307" s="3">
        <f>VLOOKUP(J2307,Aux_H_adj!$X$2:$Z$922,3,FALSE)</f>
        <v>10.1</v>
      </c>
      <c r="S2307" s="3">
        <f t="shared" si="326"/>
        <v>3.214929850456286</v>
      </c>
      <c r="T2307" s="3">
        <v>13.4</v>
      </c>
      <c r="U2307" s="23">
        <f t="shared" ref="U2307:U2334" si="330">IF(M2307="N",T2307,ROUND(1.2191*P2307,2))</f>
        <v>13.4</v>
      </c>
      <c r="V2307" s="3">
        <f t="shared" si="327"/>
        <v>4.2653524748627953</v>
      </c>
      <c r="W2307" s="27">
        <f t="shared" ref="W2307:W2334" si="331">ROUND(PI()*((S2307/100)/2)^2,4)</f>
        <v>8.0000000000000004E-4</v>
      </c>
      <c r="X2307" s="27">
        <f t="shared" ref="X2307:X2334" si="332">ROUND(PI()*((V2307/100)/2)^2,4)</f>
        <v>1.4E-3</v>
      </c>
      <c r="Y2307" s="3">
        <f>VLOOKUP(K2307,SSP!$B$2:$D$113,3,FALSE)</f>
        <v>0.57999999999999996</v>
      </c>
      <c r="Z2307" s="3">
        <f>EXP(Ferez!$B$8+Ferez!$B$9*LN(X2307)+Ferez!$B$10*LN(O2307)+Ferez!$B$11*LN(Y2307))</f>
        <v>1.8755423699302916</v>
      </c>
      <c r="AA2307" s="3">
        <f>EXP(Ferez!$C$8+Ferez!$C$9*LN(Z2307))</f>
        <v>1.195391039040743</v>
      </c>
      <c r="AB2307" s="3">
        <f>Ferez!$D$8+Ferez!$D$9*Z2307+Ferez!$D$10*AA2307</f>
        <v>0.5111938515390323</v>
      </c>
      <c r="AC2307" s="3">
        <f t="shared" ref="AC2307:AC2334" si="333">Z2307+AA2307+AB2307</f>
        <v>3.5821272605100667</v>
      </c>
      <c r="AD2307" s="3">
        <f>AC2307*Ferez!$D$19</f>
        <v>1.7910636302550333</v>
      </c>
      <c r="AE2307" s="3">
        <f>(AD2307/1000)*(10000/Ferez!$D$21)</f>
        <v>4.4776590756375835E-2</v>
      </c>
      <c r="AF2307" s="3">
        <f t="shared" ref="AF2307:AF2334" si="334">Z2307+AB2307</f>
        <v>2.3867362214693237</v>
      </c>
      <c r="AG2307" s="3">
        <f>AF2307*Ferez!$D$19</f>
        <v>1.1933681107346619</v>
      </c>
      <c r="AH2307" s="3">
        <f>(AG2307/1000)*(10000/Ferez!$D$21)</f>
        <v>2.9834202768366548E-2</v>
      </c>
      <c r="AI2307" s="3">
        <f>AE2307*Ferez!$D$20</f>
        <v>0.16418083277337805</v>
      </c>
    </row>
    <row r="2308" spans="1:35" x14ac:dyDescent="0.25">
      <c r="A2308" s="4">
        <v>733</v>
      </c>
      <c r="B2308" s="19" t="s">
        <v>3521</v>
      </c>
      <c r="C2308" s="104">
        <v>7</v>
      </c>
      <c r="D2308" s="20" t="s">
        <v>1053</v>
      </c>
      <c r="E2308" s="100">
        <v>42719</v>
      </c>
      <c r="F2308" s="100">
        <v>44127</v>
      </c>
      <c r="G2308" s="105">
        <v>3.9</v>
      </c>
      <c r="H2308" s="20" t="s">
        <v>1184</v>
      </c>
      <c r="I2308" s="20" t="s">
        <v>1185</v>
      </c>
      <c r="J2308" s="13">
        <v>3394</v>
      </c>
      <c r="K2308" t="s">
        <v>5</v>
      </c>
      <c r="L2308" t="s">
        <v>186</v>
      </c>
      <c r="M2308" s="20" t="str">
        <f t="shared" si="328"/>
        <v>N</v>
      </c>
      <c r="N2308" s="3">
        <v>6</v>
      </c>
      <c r="O2308" s="23">
        <f t="shared" si="329"/>
        <v>6</v>
      </c>
      <c r="P2308" s="3">
        <v>36.4</v>
      </c>
      <c r="Q2308" s="3">
        <f>VLOOKUP(J2308,Aux_H_adj!$X$2:$Y$922,2,FALSE)</f>
        <v>36.4</v>
      </c>
      <c r="R2308" s="3">
        <f>VLOOKUP(J2308,Aux_H_adj!$X$2:$Z$922,3,FALSE)</f>
        <v>36.4</v>
      </c>
      <c r="S2308" s="3">
        <f t="shared" si="326"/>
        <v>11.58647985708998</v>
      </c>
      <c r="T2308" s="3">
        <v>62.6</v>
      </c>
      <c r="U2308" s="23">
        <f t="shared" si="330"/>
        <v>62.6</v>
      </c>
      <c r="V2308" s="3">
        <f t="shared" si="327"/>
        <v>19.926198875105296</v>
      </c>
      <c r="W2308" s="27">
        <f t="shared" si="331"/>
        <v>1.0500000000000001E-2</v>
      </c>
      <c r="X2308" s="27">
        <f t="shared" si="332"/>
        <v>3.1199999999999999E-2</v>
      </c>
      <c r="Y2308" s="3">
        <f>VLOOKUP(K2308,SSP!$B$2:$D$113,3,FALSE)</f>
        <v>0.39999999999999974</v>
      </c>
      <c r="Z2308" s="3">
        <f>EXP(Ferez!$B$8+Ferez!$B$9*LN(X2308)+Ferez!$B$10*LN(O2308)+Ferez!$B$11*LN(Y2308))</f>
        <v>34.75160746905172</v>
      </c>
      <c r="AA2308" s="3">
        <f>EXP(Ferez!$C$8+Ferez!$C$9*LN(Z2308))</f>
        <v>10.42834019093374</v>
      </c>
      <c r="AB2308" s="3">
        <f>Ferez!$D$8+Ferez!$D$9*Z2308+Ferez!$D$10*AA2308</f>
        <v>3.7592137435057449</v>
      </c>
      <c r="AC2308" s="3">
        <f t="shared" si="333"/>
        <v>48.939161403491205</v>
      </c>
      <c r="AD2308" s="3">
        <f>AC2308*Ferez!$D$19</f>
        <v>24.469580701745603</v>
      </c>
      <c r="AE2308" s="3">
        <f>(AD2308/1000)*(10000/Ferez!$D$21)</f>
        <v>0.61173951754364009</v>
      </c>
      <c r="AF2308" s="3">
        <f t="shared" si="334"/>
        <v>38.510821212557467</v>
      </c>
      <c r="AG2308" s="3">
        <f>AF2308*Ferez!$D$19</f>
        <v>19.255410606278733</v>
      </c>
      <c r="AH2308" s="3">
        <f>(AG2308/1000)*(10000/Ferez!$D$21)</f>
        <v>0.48138526515696833</v>
      </c>
      <c r="AI2308" s="3">
        <f>AE2308*Ferez!$D$20</f>
        <v>2.2430448976600137</v>
      </c>
    </row>
    <row r="2309" spans="1:35" x14ac:dyDescent="0.25">
      <c r="A2309" s="4">
        <v>734</v>
      </c>
      <c r="B2309" s="19" t="s">
        <v>3521</v>
      </c>
      <c r="C2309" s="104">
        <v>7</v>
      </c>
      <c r="D2309" s="20" t="s">
        <v>1053</v>
      </c>
      <c r="E2309" s="100">
        <v>42719</v>
      </c>
      <c r="F2309" s="100">
        <v>44127</v>
      </c>
      <c r="G2309" s="105">
        <v>3.9</v>
      </c>
      <c r="H2309" s="20" t="s">
        <v>1186</v>
      </c>
      <c r="I2309" s="20" t="s">
        <v>1187</v>
      </c>
      <c r="J2309" s="13">
        <v>3395</v>
      </c>
      <c r="K2309" t="s">
        <v>125</v>
      </c>
      <c r="L2309" t="s">
        <v>124</v>
      </c>
      <c r="M2309" s="20" t="str">
        <f t="shared" si="328"/>
        <v>S</v>
      </c>
      <c r="N2309" s="3">
        <v>5.0999999999999996</v>
      </c>
      <c r="O2309" s="23">
        <f t="shared" si="329"/>
        <v>4.66</v>
      </c>
      <c r="P2309" s="3">
        <v>14.8</v>
      </c>
      <c r="Q2309" s="3">
        <f>VLOOKUP(J2309,Aux_H_adj!$X$2:$Y$922,2,FALSE)</f>
        <v>10.7</v>
      </c>
      <c r="R2309" s="3">
        <f>VLOOKUP(J2309,Aux_H_adj!$X$2:$Z$922,3,FALSE)</f>
        <v>16.3</v>
      </c>
      <c r="S2309" s="3">
        <f t="shared" si="326"/>
        <v>4.7109863155201026</v>
      </c>
      <c r="T2309" s="3">
        <v>30.2</v>
      </c>
      <c r="U2309" s="23">
        <f t="shared" si="330"/>
        <v>18.04</v>
      </c>
      <c r="V2309" s="3">
        <f t="shared" si="327"/>
        <v>5.742310346755584</v>
      </c>
      <c r="W2309" s="27">
        <f t="shared" si="331"/>
        <v>1.6999999999999999E-3</v>
      </c>
      <c r="X2309" s="27">
        <f t="shared" si="332"/>
        <v>2.5999999999999999E-3</v>
      </c>
      <c r="Y2309" s="3">
        <f>VLOOKUP(K2309,SSP!$B$2:$D$113,3,FALSE)</f>
        <v>0.60999999999999954</v>
      </c>
      <c r="Z2309" s="3">
        <f>EXP(Ferez!$B$8+Ferez!$B$9*LN(X2309)+Ferez!$B$10*LN(O2309)+Ferez!$B$11*LN(Y2309))</f>
        <v>4.0088292911177534</v>
      </c>
      <c r="AA2309" s="3">
        <f>EXP(Ferez!$C$8+Ferez!$C$9*LN(Z2309))</f>
        <v>2.1002886538921315</v>
      </c>
      <c r="AB2309" s="3">
        <f>Ferez!$D$8+Ferez!$D$9*Z2309+Ferez!$D$10*AA2309</f>
        <v>0.69558920336181518</v>
      </c>
      <c r="AC2309" s="3">
        <f t="shared" si="333"/>
        <v>6.8047071483717003</v>
      </c>
      <c r="AD2309" s="3">
        <f>AC2309*Ferez!$D$19</f>
        <v>3.4023535741858502</v>
      </c>
      <c r="AE2309" s="3">
        <f>(AD2309/1000)*(10000/Ferez!$D$21)</f>
        <v>8.5058839354646254E-2</v>
      </c>
      <c r="AF2309" s="3">
        <f t="shared" si="334"/>
        <v>4.7044184944795688</v>
      </c>
      <c r="AG2309" s="3">
        <f>AF2309*Ferez!$D$19</f>
        <v>2.3522092472397844</v>
      </c>
      <c r="AH2309" s="3">
        <f>(AG2309/1000)*(10000/Ferez!$D$21)</f>
        <v>5.8805231180994608E-2</v>
      </c>
      <c r="AI2309" s="3">
        <f>AE2309*Ferez!$D$20</f>
        <v>0.31188241096703623</v>
      </c>
    </row>
    <row r="2310" spans="1:35" x14ac:dyDescent="0.25">
      <c r="A2310" s="4">
        <v>735</v>
      </c>
      <c r="B2310" s="19" t="s">
        <v>3521</v>
      </c>
      <c r="C2310" s="104">
        <v>7</v>
      </c>
      <c r="D2310" s="20" t="s">
        <v>1053</v>
      </c>
      <c r="E2310" s="100">
        <v>42719</v>
      </c>
      <c r="F2310" s="100">
        <v>44127</v>
      </c>
      <c r="G2310" s="105">
        <v>3.9</v>
      </c>
      <c r="H2310" s="20" t="s">
        <v>1186</v>
      </c>
      <c r="I2310" s="20" t="s">
        <v>1188</v>
      </c>
      <c r="J2310" s="13">
        <v>3395</v>
      </c>
      <c r="K2310" t="s">
        <v>125</v>
      </c>
      <c r="L2310" t="s">
        <v>124</v>
      </c>
      <c r="M2310" s="20" t="str">
        <f t="shared" si="328"/>
        <v>S</v>
      </c>
      <c r="N2310" s="3">
        <v>5.0999999999999996</v>
      </c>
      <c r="O2310" s="23">
        <f t="shared" si="329"/>
        <v>5.0999999999999996</v>
      </c>
      <c r="P2310" s="3">
        <v>16.3</v>
      </c>
      <c r="Q2310" s="3">
        <f>VLOOKUP(J2310,Aux_H_adj!$X$2:$Y$922,2,FALSE)</f>
        <v>10.7</v>
      </c>
      <c r="R2310" s="3">
        <f>VLOOKUP(J2310,Aux_H_adj!$X$2:$Z$922,3,FALSE)</f>
        <v>16.3</v>
      </c>
      <c r="S2310" s="3">
        <f t="shared" si="326"/>
        <v>5.1884511447957884</v>
      </c>
      <c r="T2310" s="3">
        <v>30.2</v>
      </c>
      <c r="U2310" s="23">
        <f t="shared" si="330"/>
        <v>19.87</v>
      </c>
      <c r="V2310" s="3">
        <f t="shared" si="327"/>
        <v>6.3248174384719213</v>
      </c>
      <c r="W2310" s="27">
        <f t="shared" si="331"/>
        <v>2.0999999999999999E-3</v>
      </c>
      <c r="X2310" s="27">
        <f t="shared" si="332"/>
        <v>3.0999999999999999E-3</v>
      </c>
      <c r="Y2310" s="3">
        <f>VLOOKUP(K2310,SSP!$B$2:$D$113,3,FALSE)</f>
        <v>0.60999999999999954</v>
      </c>
      <c r="Z2310" s="3">
        <f>EXP(Ferez!$B$8+Ferez!$B$9*LN(X2310)+Ferez!$B$10*LN(O2310)+Ferez!$B$11*LN(Y2310))</f>
        <v>5.1626710789782413</v>
      </c>
      <c r="AA2310" s="3">
        <f>EXP(Ferez!$C$8+Ferez!$C$9*LN(Z2310))</f>
        <v>2.5339001980906897</v>
      </c>
      <c r="AB2310" s="3">
        <f>Ferez!$D$8+Ferez!$D$9*Z2310+Ferez!$D$10*AA2310</f>
        <v>0.80013729434573422</v>
      </c>
      <c r="AC2310" s="3">
        <f t="shared" si="333"/>
        <v>8.4967085714146648</v>
      </c>
      <c r="AD2310" s="3">
        <f>AC2310*Ferez!$D$19</f>
        <v>4.2483542857073324</v>
      </c>
      <c r="AE2310" s="3">
        <f>(AD2310/1000)*(10000/Ferez!$D$21)</f>
        <v>0.1062088571426833</v>
      </c>
      <c r="AF2310" s="3">
        <f t="shared" si="334"/>
        <v>5.9628083733239752</v>
      </c>
      <c r="AG2310" s="3">
        <f>AF2310*Ferez!$D$19</f>
        <v>2.9814041866619876</v>
      </c>
      <c r="AH2310" s="3">
        <f>(AG2310/1000)*(10000/Ferez!$D$21)</f>
        <v>7.4535104666549681E-2</v>
      </c>
      <c r="AI2310" s="3">
        <f>AE2310*Ferez!$D$20</f>
        <v>0.38943247618983873</v>
      </c>
    </row>
    <row r="2311" spans="1:35" x14ac:dyDescent="0.25">
      <c r="A2311" s="4">
        <v>736</v>
      </c>
      <c r="B2311" s="19" t="s">
        <v>3521</v>
      </c>
      <c r="C2311" s="104">
        <v>7</v>
      </c>
      <c r="D2311" s="20" t="s">
        <v>1053</v>
      </c>
      <c r="E2311" s="100">
        <v>42719</v>
      </c>
      <c r="F2311" s="100">
        <v>44127</v>
      </c>
      <c r="G2311" s="105">
        <v>3.9</v>
      </c>
      <c r="H2311" s="20" t="s">
        <v>1186</v>
      </c>
      <c r="I2311" s="20" t="s">
        <v>1189</v>
      </c>
      <c r="J2311" s="13">
        <v>3395</v>
      </c>
      <c r="K2311" t="s">
        <v>125</v>
      </c>
      <c r="L2311" t="s">
        <v>124</v>
      </c>
      <c r="M2311" s="20" t="str">
        <f t="shared" si="328"/>
        <v>S</v>
      </c>
      <c r="N2311" s="3">
        <v>5.0999999999999996</v>
      </c>
      <c r="O2311" s="23">
        <f t="shared" si="329"/>
        <v>3.85</v>
      </c>
      <c r="P2311" s="3">
        <v>11.4</v>
      </c>
      <c r="Q2311" s="3">
        <f>VLOOKUP(J2311,Aux_H_adj!$X$2:$Y$922,2,FALSE)</f>
        <v>10.7</v>
      </c>
      <c r="R2311" s="3">
        <f>VLOOKUP(J2311,Aux_H_adj!$X$2:$Z$922,3,FALSE)</f>
        <v>16.3</v>
      </c>
      <c r="S2311" s="3">
        <f t="shared" si="326"/>
        <v>3.6287327024952138</v>
      </c>
      <c r="T2311" s="3">
        <v>30.2</v>
      </c>
      <c r="U2311" s="23">
        <f t="shared" si="330"/>
        <v>13.9</v>
      </c>
      <c r="V2311" s="3">
        <f t="shared" si="327"/>
        <v>4.4245074179546906</v>
      </c>
      <c r="W2311" s="27">
        <f t="shared" si="331"/>
        <v>1E-3</v>
      </c>
      <c r="X2311" s="27">
        <f t="shared" si="332"/>
        <v>1.5E-3</v>
      </c>
      <c r="Y2311" s="3">
        <f>VLOOKUP(K2311,SSP!$B$2:$D$113,3,FALSE)</f>
        <v>0.60999999999999954</v>
      </c>
      <c r="Z2311" s="3">
        <f>EXP(Ferez!$B$8+Ferez!$B$9*LN(X2311)+Ferez!$B$10*LN(O2311)+Ferez!$B$11*LN(Y2311))</f>
        <v>1.9840757185134958</v>
      </c>
      <c r="AA2311" s="3">
        <f>EXP(Ferez!$C$8+Ferez!$C$9*LN(Z2311))</f>
        <v>1.2463422972779628</v>
      </c>
      <c r="AB2311" s="3">
        <f>Ferez!$D$8+Ferez!$D$9*Z2311+Ferez!$D$10*AA2311</f>
        <v>0.5201515212630391</v>
      </c>
      <c r="AC2311" s="3">
        <f t="shared" si="333"/>
        <v>3.7505695370544978</v>
      </c>
      <c r="AD2311" s="3">
        <f>AC2311*Ferez!$D$19</f>
        <v>1.8752847685272489</v>
      </c>
      <c r="AE2311" s="3">
        <f>(AD2311/1000)*(10000/Ferez!$D$21)</f>
        <v>4.6882119213181223E-2</v>
      </c>
      <c r="AF2311" s="3">
        <f t="shared" si="334"/>
        <v>2.5042272397765348</v>
      </c>
      <c r="AG2311" s="3">
        <f>AF2311*Ferez!$D$19</f>
        <v>1.2521136198882674</v>
      </c>
      <c r="AH2311" s="3">
        <f>(AG2311/1000)*(10000/Ferez!$D$21)</f>
        <v>3.1302840497206684E-2</v>
      </c>
      <c r="AI2311" s="3">
        <f>AE2311*Ferez!$D$20</f>
        <v>0.17190110378166448</v>
      </c>
    </row>
    <row r="2312" spans="1:35" x14ac:dyDescent="0.25">
      <c r="A2312" s="4">
        <v>737</v>
      </c>
      <c r="B2312" s="19" t="s">
        <v>3521</v>
      </c>
      <c r="C2312" s="104">
        <v>7</v>
      </c>
      <c r="D2312" s="20" t="s">
        <v>1053</v>
      </c>
      <c r="E2312" s="100">
        <v>42719</v>
      </c>
      <c r="F2312" s="100">
        <v>44127</v>
      </c>
      <c r="G2312" s="105">
        <v>3.9</v>
      </c>
      <c r="H2312" s="20" t="s">
        <v>1186</v>
      </c>
      <c r="I2312" s="20" t="s">
        <v>1190</v>
      </c>
      <c r="J2312" s="13">
        <v>3395</v>
      </c>
      <c r="K2312" t="s">
        <v>125</v>
      </c>
      <c r="L2312" t="s">
        <v>124</v>
      </c>
      <c r="M2312" s="20" t="str">
        <f t="shared" si="328"/>
        <v>S</v>
      </c>
      <c r="N2312" s="3">
        <v>5.0999999999999996</v>
      </c>
      <c r="O2312" s="23">
        <f t="shared" si="329"/>
        <v>3.65</v>
      </c>
      <c r="P2312" s="3">
        <v>10.7</v>
      </c>
      <c r="Q2312" s="3">
        <f>VLOOKUP(J2312,Aux_H_adj!$X$2:$Y$922,2,FALSE)</f>
        <v>10.7</v>
      </c>
      <c r="R2312" s="3">
        <f>VLOOKUP(J2312,Aux_H_adj!$X$2:$Z$922,3,FALSE)</f>
        <v>16.3</v>
      </c>
      <c r="S2312" s="3">
        <f t="shared" si="326"/>
        <v>3.4059157821665602</v>
      </c>
      <c r="T2312" s="3">
        <v>30.2</v>
      </c>
      <c r="U2312" s="23">
        <f t="shared" si="330"/>
        <v>13.04</v>
      </c>
      <c r="V2312" s="3">
        <f t="shared" si="327"/>
        <v>4.1507609158366305</v>
      </c>
      <c r="W2312" s="27">
        <f t="shared" si="331"/>
        <v>8.9999999999999998E-4</v>
      </c>
      <c r="X2312" s="27">
        <f t="shared" si="332"/>
        <v>1.4E-3</v>
      </c>
      <c r="Y2312" s="3">
        <f>VLOOKUP(K2312,SSP!$B$2:$D$113,3,FALSE)</f>
        <v>0.60999999999999954</v>
      </c>
      <c r="Z2312" s="3">
        <f>EXP(Ferez!$B$8+Ferez!$B$9*LN(X2312)+Ferez!$B$10*LN(O2312)+Ferez!$B$11*LN(Y2312))</f>
        <v>1.76591415060053</v>
      </c>
      <c r="AA2312" s="3">
        <f>EXP(Ferez!$C$8+Ferez!$C$9*LN(Z2312))</f>
        <v>1.143146969204853</v>
      </c>
      <c r="AB2312" s="3">
        <f>Ferez!$D$8+Ferez!$D$9*Z2312+Ferez!$D$10*AA2312</f>
        <v>0.50221296798052872</v>
      </c>
      <c r="AC2312" s="3">
        <f t="shared" si="333"/>
        <v>3.4112740877859116</v>
      </c>
      <c r="AD2312" s="3">
        <f>AC2312*Ferez!$D$19</f>
        <v>1.7056370438929558</v>
      </c>
      <c r="AE2312" s="3">
        <f>(AD2312/1000)*(10000/Ferez!$D$21)</f>
        <v>4.2640926097323895E-2</v>
      </c>
      <c r="AF2312" s="3">
        <f t="shared" si="334"/>
        <v>2.2681271185810585</v>
      </c>
      <c r="AG2312" s="3">
        <f>AF2312*Ferez!$D$19</f>
        <v>1.1340635592905293</v>
      </c>
      <c r="AH2312" s="3">
        <f>(AG2312/1000)*(10000/Ferez!$D$21)</f>
        <v>2.8351588982263233E-2</v>
      </c>
      <c r="AI2312" s="3">
        <f>AE2312*Ferez!$D$20</f>
        <v>0.15635006235685428</v>
      </c>
    </row>
    <row r="2313" spans="1:35" x14ac:dyDescent="0.25">
      <c r="A2313" s="4">
        <v>738</v>
      </c>
      <c r="B2313" s="19" t="s">
        <v>3521</v>
      </c>
      <c r="C2313" s="104">
        <v>7</v>
      </c>
      <c r="D2313" s="20" t="s">
        <v>1053</v>
      </c>
      <c r="E2313" s="100">
        <v>42719</v>
      </c>
      <c r="F2313" s="100">
        <v>44127</v>
      </c>
      <c r="G2313" s="105">
        <v>3.9</v>
      </c>
      <c r="H2313" s="20" t="s">
        <v>1191</v>
      </c>
      <c r="I2313" s="20" t="s">
        <v>1192</v>
      </c>
      <c r="J2313" s="13">
        <v>3396</v>
      </c>
      <c r="K2313" t="s">
        <v>9</v>
      </c>
      <c r="L2313" t="s">
        <v>232</v>
      </c>
      <c r="M2313" s="20" t="str">
        <f t="shared" si="328"/>
        <v>S</v>
      </c>
      <c r="N2313" s="3">
        <v>5.3</v>
      </c>
      <c r="O2313" s="23">
        <f t="shared" si="329"/>
        <v>5</v>
      </c>
      <c r="P2313" s="3">
        <v>16.5</v>
      </c>
      <c r="Q2313" s="3">
        <f>VLOOKUP(J2313,Aux_H_adj!$X$2:$Y$922,2,FALSE)</f>
        <v>16.5</v>
      </c>
      <c r="R2313" s="3">
        <f>VLOOKUP(J2313,Aux_H_adj!$X$2:$Z$922,3,FALSE)</f>
        <v>20.100000000000001</v>
      </c>
      <c r="S2313" s="3">
        <f t="shared" si="326"/>
        <v>5.2521131220325463</v>
      </c>
      <c r="T2313" s="3">
        <v>36</v>
      </c>
      <c r="U2313" s="23">
        <f t="shared" si="330"/>
        <v>20.12</v>
      </c>
      <c r="V2313" s="3">
        <f t="shared" si="327"/>
        <v>6.404394910017869</v>
      </c>
      <c r="W2313" s="27">
        <f t="shared" si="331"/>
        <v>2.2000000000000001E-3</v>
      </c>
      <c r="X2313" s="27">
        <f t="shared" si="332"/>
        <v>3.2000000000000002E-3</v>
      </c>
      <c r="Y2313" s="3">
        <f>VLOOKUP(K2313,SSP!$B$2:$D$113,3,FALSE)</f>
        <v>0.76000000000000079</v>
      </c>
      <c r="Z2313" s="3">
        <f>EXP(Ferez!$B$8+Ferez!$B$9*LN(X2313)+Ferez!$B$10*LN(O2313)+Ferez!$B$11*LN(Y2313))</f>
        <v>6.5349038541501203</v>
      </c>
      <c r="AA2313" s="3">
        <f>EXP(Ferez!$C$8+Ferez!$C$9*LN(Z2313))</f>
        <v>3.0181517782483067</v>
      </c>
      <c r="AB2313" s="3">
        <f>Ferez!$D$8+Ferez!$D$9*Z2313+Ferez!$D$10*AA2313</f>
        <v>0.92718347677843727</v>
      </c>
      <c r="AC2313" s="3">
        <f t="shared" si="333"/>
        <v>10.480239109176864</v>
      </c>
      <c r="AD2313" s="3">
        <f>AC2313*Ferez!$D$19</f>
        <v>5.240119554588432</v>
      </c>
      <c r="AE2313" s="3">
        <f>(AD2313/1000)*(10000/Ferez!$D$21)</f>
        <v>0.13100298886471079</v>
      </c>
      <c r="AF2313" s="3">
        <f t="shared" si="334"/>
        <v>7.4620873309285578</v>
      </c>
      <c r="AG2313" s="3">
        <f>AF2313*Ferez!$D$19</f>
        <v>3.7310436654642789</v>
      </c>
      <c r="AH2313" s="3">
        <f>(AG2313/1000)*(10000/Ferez!$D$21)</f>
        <v>9.3276091636606981E-2</v>
      </c>
      <c r="AI2313" s="3">
        <f>AE2313*Ferez!$D$20</f>
        <v>0.48034429250393956</v>
      </c>
    </row>
    <row r="2314" spans="1:35" x14ac:dyDescent="0.25">
      <c r="A2314" s="4">
        <v>739</v>
      </c>
      <c r="B2314" s="19" t="s">
        <v>3521</v>
      </c>
      <c r="C2314" s="104">
        <v>7</v>
      </c>
      <c r="D2314" s="20" t="s">
        <v>1053</v>
      </c>
      <c r="E2314" s="100">
        <v>42719</v>
      </c>
      <c r="F2314" s="100">
        <v>44127</v>
      </c>
      <c r="G2314" s="105">
        <v>3.9</v>
      </c>
      <c r="H2314" s="20" t="s">
        <v>1191</v>
      </c>
      <c r="I2314" s="20" t="s">
        <v>1193</v>
      </c>
      <c r="J2314" s="13">
        <v>3396</v>
      </c>
      <c r="K2314" t="s">
        <v>9</v>
      </c>
      <c r="L2314" t="s">
        <v>232</v>
      </c>
      <c r="M2314" s="20" t="str">
        <f t="shared" si="328"/>
        <v>S</v>
      </c>
      <c r="N2314" s="3">
        <v>5.3</v>
      </c>
      <c r="O2314" s="23">
        <f t="shared" si="329"/>
        <v>5.3</v>
      </c>
      <c r="P2314" s="3">
        <v>20.100000000000001</v>
      </c>
      <c r="Q2314" s="3">
        <f>VLOOKUP(J2314,Aux_H_adj!$X$2:$Y$922,2,FALSE)</f>
        <v>16.5</v>
      </c>
      <c r="R2314" s="3">
        <f>VLOOKUP(J2314,Aux_H_adj!$X$2:$Z$922,3,FALSE)</f>
        <v>20.100000000000001</v>
      </c>
      <c r="S2314" s="3">
        <f t="shared" si="326"/>
        <v>6.3980287122941935</v>
      </c>
      <c r="T2314" s="3">
        <v>36</v>
      </c>
      <c r="U2314" s="23">
        <f t="shared" si="330"/>
        <v>24.5</v>
      </c>
      <c r="V2314" s="3">
        <f t="shared" si="327"/>
        <v>7.7985922115028714</v>
      </c>
      <c r="W2314" s="27">
        <f t="shared" si="331"/>
        <v>3.2000000000000002E-3</v>
      </c>
      <c r="X2314" s="27">
        <f t="shared" si="332"/>
        <v>4.7999999999999996E-3</v>
      </c>
      <c r="Y2314" s="3">
        <f>VLOOKUP(K2314,SSP!$B$2:$D$113,3,FALSE)</f>
        <v>0.76000000000000079</v>
      </c>
      <c r="Z2314" s="3">
        <f>EXP(Ferez!$B$8+Ferez!$B$9*LN(X2314)+Ferez!$B$10*LN(O2314)+Ferez!$B$11*LN(Y2314))</f>
        <v>10.138313277344768</v>
      </c>
      <c r="AA2314" s="3">
        <f>EXP(Ferez!$C$8+Ferez!$C$9*LN(Z2314))</f>
        <v>4.1807521388584687</v>
      </c>
      <c r="AB2314" s="3">
        <f>Ferez!$D$8+Ferez!$D$9*Z2314+Ferez!$D$10*AA2314</f>
        <v>1.2701994668338026</v>
      </c>
      <c r="AC2314" s="3">
        <f t="shared" si="333"/>
        <v>15.589264883037039</v>
      </c>
      <c r="AD2314" s="3">
        <f>AC2314*Ferez!$D$19</f>
        <v>7.7946324415185195</v>
      </c>
      <c r="AE2314" s="3">
        <f>(AD2314/1000)*(10000/Ferez!$D$21)</f>
        <v>0.19486581103796299</v>
      </c>
      <c r="AF2314" s="3">
        <f t="shared" si="334"/>
        <v>11.408512744178569</v>
      </c>
      <c r="AG2314" s="3">
        <f>AF2314*Ferez!$D$19</f>
        <v>5.7042563720892847</v>
      </c>
      <c r="AH2314" s="3">
        <f>(AG2314/1000)*(10000/Ferez!$D$21)</f>
        <v>0.14260640930223212</v>
      </c>
      <c r="AI2314" s="3">
        <f>AE2314*Ferez!$D$20</f>
        <v>0.71450797380586428</v>
      </c>
    </row>
    <row r="2315" spans="1:35" x14ac:dyDescent="0.25">
      <c r="A2315" s="4">
        <v>740</v>
      </c>
      <c r="B2315" s="19" t="s">
        <v>3521</v>
      </c>
      <c r="C2315" s="104">
        <v>7</v>
      </c>
      <c r="D2315" s="20" t="s">
        <v>1053</v>
      </c>
      <c r="E2315" s="100">
        <v>42719</v>
      </c>
      <c r="F2315" s="100">
        <v>44127</v>
      </c>
      <c r="G2315" s="105">
        <v>3.9</v>
      </c>
      <c r="H2315" s="20" t="s">
        <v>1194</v>
      </c>
      <c r="I2315" s="20" t="s">
        <v>1195</v>
      </c>
      <c r="J2315" s="13">
        <v>3397</v>
      </c>
      <c r="K2315" t="s">
        <v>79</v>
      </c>
      <c r="L2315" t="s">
        <v>78</v>
      </c>
      <c r="M2315" s="20" t="str">
        <f t="shared" si="328"/>
        <v>S</v>
      </c>
      <c r="N2315" s="3">
        <v>4.8</v>
      </c>
      <c r="O2315" s="23">
        <f t="shared" si="329"/>
        <v>3.71</v>
      </c>
      <c r="P2315" s="3">
        <v>10.9</v>
      </c>
      <c r="Q2315" s="3">
        <f>VLOOKUP(J2315,Aux_H_adj!$X$2:$Y$922,2,FALSE)</f>
        <v>10.9</v>
      </c>
      <c r="R2315" s="3">
        <f>VLOOKUP(J2315,Aux_H_adj!$X$2:$Z$922,3,FALSE)</f>
        <v>26.2</v>
      </c>
      <c r="S2315" s="3">
        <f t="shared" si="326"/>
        <v>3.4695777594033186</v>
      </c>
      <c r="T2315" s="3">
        <v>69.599999999999994</v>
      </c>
      <c r="U2315" s="23">
        <f t="shared" si="330"/>
        <v>13.29</v>
      </c>
      <c r="V2315" s="3">
        <f t="shared" si="327"/>
        <v>4.2303383873825782</v>
      </c>
      <c r="W2315" s="27">
        <f t="shared" si="331"/>
        <v>8.9999999999999998E-4</v>
      </c>
      <c r="X2315" s="27">
        <f t="shared" si="332"/>
        <v>1.4E-3</v>
      </c>
      <c r="Y2315" s="3">
        <f>VLOOKUP(K2315,SSP!$B$2:$D$113,3,FALSE)</f>
        <v>0.31000000000000155</v>
      </c>
      <c r="Z2315" s="3">
        <f>EXP(Ferez!$B$8+Ferez!$B$9*LN(X2315)+Ferez!$B$10*LN(O2315)+Ferez!$B$11*LN(Y2315))</f>
        <v>0.89800886826298165</v>
      </c>
      <c r="AA2315" s="3">
        <f>EXP(Ferez!$C$8+Ferez!$C$9*LN(Z2315))</f>
        <v>0.69213955721140186</v>
      </c>
      <c r="AB2315" s="3">
        <f>Ferez!$D$8+Ferez!$D$9*Z2315+Ferez!$D$10*AA2315</f>
        <v>0.43433779826226226</v>
      </c>
      <c r="AC2315" s="3">
        <f t="shared" si="333"/>
        <v>2.0244862237366457</v>
      </c>
      <c r="AD2315" s="3">
        <f>AC2315*Ferez!$D$19</f>
        <v>1.0122431118683228</v>
      </c>
      <c r="AE2315" s="3">
        <f>(AD2315/1000)*(10000/Ferez!$D$21)</f>
        <v>2.5306077796708071E-2</v>
      </c>
      <c r="AF2315" s="3">
        <f t="shared" si="334"/>
        <v>1.3323466665252439</v>
      </c>
      <c r="AG2315" s="3">
        <f>AF2315*Ferez!$D$19</f>
        <v>0.66617333326262196</v>
      </c>
      <c r="AH2315" s="3">
        <f>(AG2315/1000)*(10000/Ferez!$D$21)</f>
        <v>1.665433333156555E-2</v>
      </c>
      <c r="AI2315" s="3">
        <f>AE2315*Ferez!$D$20</f>
        <v>9.2788951921262922E-2</v>
      </c>
    </row>
    <row r="2316" spans="1:35" x14ac:dyDescent="0.25">
      <c r="A2316" s="4">
        <v>741</v>
      </c>
      <c r="B2316" s="19" t="s">
        <v>3521</v>
      </c>
      <c r="C2316" s="104">
        <v>7</v>
      </c>
      <c r="D2316" s="20" t="s">
        <v>1053</v>
      </c>
      <c r="E2316" s="100">
        <v>42719</v>
      </c>
      <c r="F2316" s="100">
        <v>44127</v>
      </c>
      <c r="G2316" s="105">
        <v>3.9</v>
      </c>
      <c r="H2316" s="20" t="s">
        <v>1194</v>
      </c>
      <c r="I2316" s="20" t="s">
        <v>1196</v>
      </c>
      <c r="J2316" s="13">
        <v>3397</v>
      </c>
      <c r="K2316" t="s">
        <v>79</v>
      </c>
      <c r="L2316" t="s">
        <v>78</v>
      </c>
      <c r="M2316" s="20" t="str">
        <f t="shared" si="328"/>
        <v>S</v>
      </c>
      <c r="N2316" s="3">
        <v>4.8</v>
      </c>
      <c r="O2316" s="23">
        <f t="shared" si="329"/>
        <v>4.8</v>
      </c>
      <c r="P2316" s="3">
        <v>20.399999999999999</v>
      </c>
      <c r="Q2316" s="3">
        <f>VLOOKUP(J2316,Aux_H_adj!$X$2:$Y$922,2,FALSE)</f>
        <v>10.9</v>
      </c>
      <c r="R2316" s="3">
        <f>VLOOKUP(J2316,Aux_H_adj!$X$2:$Z$922,3,FALSE)</f>
        <v>26.2</v>
      </c>
      <c r="S2316" s="3">
        <f t="shared" si="326"/>
        <v>6.4935216781493299</v>
      </c>
      <c r="T2316" s="3">
        <v>69.599999999999994</v>
      </c>
      <c r="U2316" s="23">
        <f t="shared" si="330"/>
        <v>24.87</v>
      </c>
      <c r="V2316" s="3">
        <f t="shared" si="327"/>
        <v>7.9163668693908749</v>
      </c>
      <c r="W2316" s="27">
        <f t="shared" si="331"/>
        <v>3.3E-3</v>
      </c>
      <c r="X2316" s="27">
        <f t="shared" si="332"/>
        <v>4.8999999999999998E-3</v>
      </c>
      <c r="Y2316" s="3">
        <f>VLOOKUP(K2316,SSP!$B$2:$D$113,3,FALSE)</f>
        <v>0.31000000000000155</v>
      </c>
      <c r="Z2316" s="3">
        <f>EXP(Ferez!$B$8+Ferez!$B$9*LN(X2316)+Ferez!$B$10*LN(O2316)+Ferez!$B$11*LN(Y2316))</f>
        <v>3.7579358570669621</v>
      </c>
      <c r="AA2316" s="3">
        <f>EXP(Ferez!$C$8+Ferez!$C$9*LN(Z2316))</f>
        <v>2.0019499880804585</v>
      </c>
      <c r="AB2316" s="3">
        <f>Ferez!$D$8+Ferez!$D$9*Z2316+Ferez!$D$10*AA2316</f>
        <v>0.67320556180550994</v>
      </c>
      <c r="AC2316" s="3">
        <f t="shared" si="333"/>
        <v>6.433091406952931</v>
      </c>
      <c r="AD2316" s="3">
        <f>AC2316*Ferez!$D$19</f>
        <v>3.2165457034764655</v>
      </c>
      <c r="AE2316" s="3">
        <f>(AD2316/1000)*(10000/Ferez!$D$21)</f>
        <v>8.0413642586911638E-2</v>
      </c>
      <c r="AF2316" s="3">
        <f t="shared" si="334"/>
        <v>4.431141418872472</v>
      </c>
      <c r="AG2316" s="3">
        <f>AF2316*Ferez!$D$19</f>
        <v>2.215570709436236</v>
      </c>
      <c r="AH2316" s="3">
        <f>(AG2316/1000)*(10000/Ferez!$D$21)</f>
        <v>5.5389267735905898E-2</v>
      </c>
      <c r="AI2316" s="3">
        <f>AE2316*Ferez!$D$20</f>
        <v>0.29485002281867601</v>
      </c>
    </row>
    <row r="2317" spans="1:35" x14ac:dyDescent="0.25">
      <c r="A2317" s="4">
        <v>742</v>
      </c>
      <c r="B2317" s="19" t="s">
        <v>3521</v>
      </c>
      <c r="C2317" s="104">
        <v>7</v>
      </c>
      <c r="D2317" s="20" t="s">
        <v>1053</v>
      </c>
      <c r="E2317" s="100">
        <v>42719</v>
      </c>
      <c r="F2317" s="100">
        <v>44127</v>
      </c>
      <c r="G2317" s="105">
        <v>3.9</v>
      </c>
      <c r="H2317" s="20" t="s">
        <v>1194</v>
      </c>
      <c r="I2317" s="20" t="s">
        <v>1197</v>
      </c>
      <c r="J2317" s="13">
        <v>3397</v>
      </c>
      <c r="K2317" t="s">
        <v>79</v>
      </c>
      <c r="L2317" t="s">
        <v>78</v>
      </c>
      <c r="M2317" s="20" t="str">
        <f t="shared" si="328"/>
        <v>S</v>
      </c>
      <c r="N2317" s="3">
        <v>4.8</v>
      </c>
      <c r="O2317" s="23">
        <f t="shared" si="329"/>
        <v>4.8</v>
      </c>
      <c r="P2317" s="3">
        <v>26.2</v>
      </c>
      <c r="Q2317" s="3">
        <f>VLOOKUP(J2317,Aux_H_adj!$X$2:$Y$922,2,FALSE)</f>
        <v>10.9</v>
      </c>
      <c r="R2317" s="3">
        <f>VLOOKUP(J2317,Aux_H_adj!$X$2:$Z$922,3,FALSE)</f>
        <v>26.2</v>
      </c>
      <c r="S2317" s="3">
        <f t="shared" si="326"/>
        <v>8.339719018015316</v>
      </c>
      <c r="T2317" s="3">
        <v>69.599999999999994</v>
      </c>
      <c r="U2317" s="23">
        <f t="shared" si="330"/>
        <v>31.94</v>
      </c>
      <c r="V2317" s="3">
        <f t="shared" si="327"/>
        <v>10.166817764710276</v>
      </c>
      <c r="W2317" s="27">
        <f t="shared" si="331"/>
        <v>5.4999999999999997E-3</v>
      </c>
      <c r="X2317" s="27">
        <f t="shared" si="332"/>
        <v>8.0999999999999996E-3</v>
      </c>
      <c r="Y2317" s="3">
        <f>VLOOKUP(K2317,SSP!$B$2:$D$113,3,FALSE)</f>
        <v>0.31000000000000155</v>
      </c>
      <c r="Z2317" s="3">
        <f>EXP(Ferez!$B$8+Ferez!$B$9*LN(X2317)+Ferez!$B$10*LN(O2317)+Ferez!$B$11*LN(Y2317))</f>
        <v>6.0425369234133361</v>
      </c>
      <c r="AA2317" s="3">
        <f>EXP(Ferez!$C$8+Ferez!$C$9*LN(Z2317))</f>
        <v>2.8477334633826259</v>
      </c>
      <c r="AB2317" s="3">
        <f>Ferez!$D$8+Ferez!$D$9*Z2317+Ferez!$D$10*AA2317</f>
        <v>0.88131088773622435</v>
      </c>
      <c r="AC2317" s="3">
        <f t="shared" si="333"/>
        <v>9.7715812745321866</v>
      </c>
      <c r="AD2317" s="3">
        <f>AC2317*Ferez!$D$19</f>
        <v>4.8857906372660933</v>
      </c>
      <c r="AE2317" s="3">
        <f>(AD2317/1000)*(10000/Ferez!$D$21)</f>
        <v>0.12214476593165233</v>
      </c>
      <c r="AF2317" s="3">
        <f t="shared" si="334"/>
        <v>6.9238478111495603</v>
      </c>
      <c r="AG2317" s="3">
        <f>AF2317*Ferez!$D$19</f>
        <v>3.4619239055747801</v>
      </c>
      <c r="AH2317" s="3">
        <f>(AG2317/1000)*(10000/Ferez!$D$21)</f>
        <v>8.6548097639369506E-2</v>
      </c>
      <c r="AI2317" s="3">
        <f>AE2317*Ferez!$D$20</f>
        <v>0.44786414174939188</v>
      </c>
    </row>
    <row r="2318" spans="1:35" x14ac:dyDescent="0.25">
      <c r="A2318" s="4">
        <v>743</v>
      </c>
      <c r="B2318" s="19" t="s">
        <v>3521</v>
      </c>
      <c r="C2318" s="104">
        <v>7</v>
      </c>
      <c r="D2318" s="20" t="s">
        <v>1053</v>
      </c>
      <c r="E2318" s="100">
        <v>42719</v>
      </c>
      <c r="F2318" s="100">
        <v>44127</v>
      </c>
      <c r="G2318" s="105">
        <v>3.9</v>
      </c>
      <c r="H2318" s="20" t="s">
        <v>1198</v>
      </c>
      <c r="I2318" s="20" t="s">
        <v>1199</v>
      </c>
      <c r="J2318" s="13">
        <v>3398</v>
      </c>
      <c r="K2318" t="s">
        <v>79</v>
      </c>
      <c r="L2318" t="s">
        <v>78</v>
      </c>
      <c r="M2318" s="20" t="str">
        <f t="shared" si="328"/>
        <v>S</v>
      </c>
      <c r="N2318" s="3">
        <v>6.5</v>
      </c>
      <c r="O2318" s="23">
        <f t="shared" si="329"/>
        <v>6.5</v>
      </c>
      <c r="P2318" s="3">
        <v>17.7</v>
      </c>
      <c r="Q2318" s="3">
        <f>VLOOKUP(J2318,Aux_H_adj!$X$2:$Y$922,2,FALSE)</f>
        <v>14.5</v>
      </c>
      <c r="R2318" s="3">
        <f>VLOOKUP(J2318,Aux_H_adj!$X$2:$Z$922,3,FALSE)</f>
        <v>17.7</v>
      </c>
      <c r="S2318" s="3">
        <f t="shared" si="326"/>
        <v>5.6340849854530948</v>
      </c>
      <c r="T2318" s="3">
        <v>58.7</v>
      </c>
      <c r="U2318" s="23">
        <f t="shared" si="330"/>
        <v>21.58</v>
      </c>
      <c r="V2318" s="3">
        <f t="shared" si="327"/>
        <v>6.8691273438462028</v>
      </c>
      <c r="W2318" s="27">
        <f t="shared" si="331"/>
        <v>2.5000000000000001E-3</v>
      </c>
      <c r="X2318" s="27">
        <f t="shared" si="332"/>
        <v>3.7000000000000002E-3</v>
      </c>
      <c r="Y2318" s="3">
        <f>VLOOKUP(K2318,SSP!$B$2:$D$113,3,FALSE)</f>
        <v>0.31000000000000155</v>
      </c>
      <c r="Z2318" s="3">
        <f>EXP(Ferez!$B$8+Ferez!$B$9*LN(X2318)+Ferez!$B$10*LN(O2318)+Ferez!$B$11*LN(Y2318))</f>
        <v>3.8571880161927861</v>
      </c>
      <c r="AA2318" s="3">
        <f>EXP(Ferez!$C$8+Ferez!$C$9*LN(Z2318))</f>
        <v>2.0410488400979285</v>
      </c>
      <c r="AB2318" s="3">
        <f>Ferez!$D$8+Ferez!$D$9*Z2318+Ferez!$D$10*AA2318</f>
        <v>0.68204346687863115</v>
      </c>
      <c r="AC2318" s="3">
        <f t="shared" si="333"/>
        <v>6.5802803231693456</v>
      </c>
      <c r="AD2318" s="3">
        <f>AC2318*Ferez!$D$19</f>
        <v>3.2901401615846728</v>
      </c>
      <c r="AE2318" s="3">
        <f>(AD2318/1000)*(10000/Ferez!$D$21)</f>
        <v>8.2253504039616815E-2</v>
      </c>
      <c r="AF2318" s="3">
        <f t="shared" si="334"/>
        <v>4.5392314830714175</v>
      </c>
      <c r="AG2318" s="3">
        <f>AF2318*Ferez!$D$19</f>
        <v>2.2696157415357088</v>
      </c>
      <c r="AH2318" s="3">
        <f>(AG2318/1000)*(10000/Ferez!$D$21)</f>
        <v>5.6740393538392719E-2</v>
      </c>
      <c r="AI2318" s="3">
        <f>AE2318*Ferez!$D$20</f>
        <v>0.30159618147859496</v>
      </c>
    </row>
    <row r="2319" spans="1:35" x14ac:dyDescent="0.25">
      <c r="A2319" s="4">
        <v>744</v>
      </c>
      <c r="B2319" s="19" t="s">
        <v>3521</v>
      </c>
      <c r="C2319" s="104">
        <v>7</v>
      </c>
      <c r="D2319" s="20" t="s">
        <v>1053</v>
      </c>
      <c r="E2319" s="100">
        <v>42719</v>
      </c>
      <c r="F2319" s="100">
        <v>44127</v>
      </c>
      <c r="G2319" s="105">
        <v>3.9</v>
      </c>
      <c r="H2319" s="20" t="s">
        <v>1198</v>
      </c>
      <c r="I2319" s="20" t="s">
        <v>1200</v>
      </c>
      <c r="J2319" s="13">
        <v>3398</v>
      </c>
      <c r="K2319" t="s">
        <v>79</v>
      </c>
      <c r="L2319" t="s">
        <v>78</v>
      </c>
      <c r="M2319" s="20" t="str">
        <f t="shared" si="328"/>
        <v>S</v>
      </c>
      <c r="N2319" s="3">
        <v>6.5</v>
      </c>
      <c r="O2319" s="23">
        <f t="shared" si="329"/>
        <v>4.74</v>
      </c>
      <c r="P2319" s="3">
        <v>15.2</v>
      </c>
      <c r="Q2319" s="3">
        <f>VLOOKUP(J2319,Aux_H_adj!$X$2:$Y$922,2,FALSE)</f>
        <v>14.5</v>
      </c>
      <c r="R2319" s="3">
        <f>VLOOKUP(J2319,Aux_H_adj!$X$2:$Z$922,3,FALSE)</f>
        <v>17.7</v>
      </c>
      <c r="S2319" s="3">
        <f t="shared" si="326"/>
        <v>4.8383102699936185</v>
      </c>
      <c r="T2319" s="3">
        <v>58.7</v>
      </c>
      <c r="U2319" s="23">
        <f t="shared" si="330"/>
        <v>18.53</v>
      </c>
      <c r="V2319" s="3">
        <f t="shared" si="327"/>
        <v>5.8982821909856415</v>
      </c>
      <c r="W2319" s="27">
        <f t="shared" si="331"/>
        <v>1.8E-3</v>
      </c>
      <c r="X2319" s="27">
        <f t="shared" si="332"/>
        <v>2.7000000000000001E-3</v>
      </c>
      <c r="Y2319" s="3">
        <f>VLOOKUP(K2319,SSP!$B$2:$D$113,3,FALSE)</f>
        <v>0.31000000000000155</v>
      </c>
      <c r="Z2319" s="3">
        <f>EXP(Ferez!$B$8+Ferez!$B$9*LN(X2319)+Ferez!$B$10*LN(O2319)+Ferez!$B$11*LN(Y2319))</f>
        <v>2.1140533558452987</v>
      </c>
      <c r="AA2319" s="3">
        <f>EXP(Ferez!$C$8+Ferez!$C$9*LN(Z2319))</f>
        <v>1.3064245173220099</v>
      </c>
      <c r="AB2319" s="3">
        <f>Ferez!$D$8+Ferez!$D$9*Z2319+Ferez!$D$10*AA2319</f>
        <v>0.53095978141902656</v>
      </c>
      <c r="AC2319" s="3">
        <f t="shared" si="333"/>
        <v>3.9514376545863352</v>
      </c>
      <c r="AD2319" s="3">
        <f>AC2319*Ferez!$D$19</f>
        <v>1.9757188272931676</v>
      </c>
      <c r="AE2319" s="3">
        <f>(AD2319/1000)*(10000/Ferez!$D$21)</f>
        <v>4.9392970682329188E-2</v>
      </c>
      <c r="AF2319" s="3">
        <f t="shared" si="334"/>
        <v>2.6450131372643253</v>
      </c>
      <c r="AG2319" s="3">
        <f>AF2319*Ferez!$D$19</f>
        <v>1.3225065686321626</v>
      </c>
      <c r="AH2319" s="3">
        <f>(AG2319/1000)*(10000/Ferez!$D$21)</f>
        <v>3.3062664215804068E-2</v>
      </c>
      <c r="AI2319" s="3">
        <f>AE2319*Ferez!$D$20</f>
        <v>0.18110755916854035</v>
      </c>
    </row>
    <row r="2320" spans="1:35" x14ac:dyDescent="0.25">
      <c r="A2320" s="4">
        <v>745</v>
      </c>
      <c r="B2320" s="19" t="s">
        <v>3521</v>
      </c>
      <c r="C2320" s="104">
        <v>7</v>
      </c>
      <c r="D2320" s="20" t="s">
        <v>1053</v>
      </c>
      <c r="E2320" s="100">
        <v>42719</v>
      </c>
      <c r="F2320" s="100">
        <v>44127</v>
      </c>
      <c r="G2320" s="105">
        <v>3.9</v>
      </c>
      <c r="H2320" s="20" t="s">
        <v>1198</v>
      </c>
      <c r="I2320" s="20" t="s">
        <v>1201</v>
      </c>
      <c r="J2320" s="13">
        <v>3398</v>
      </c>
      <c r="K2320" t="s">
        <v>79</v>
      </c>
      <c r="L2320" t="s">
        <v>78</v>
      </c>
      <c r="M2320" s="20" t="str">
        <f t="shared" si="328"/>
        <v>S</v>
      </c>
      <c r="N2320" s="3">
        <v>6.5</v>
      </c>
      <c r="O2320" s="23">
        <f t="shared" si="329"/>
        <v>4.9000000000000004</v>
      </c>
      <c r="P2320" s="3">
        <v>16</v>
      </c>
      <c r="Q2320" s="3">
        <f>VLOOKUP(J2320,Aux_H_adj!$X$2:$Y$922,2,FALSE)</f>
        <v>14.5</v>
      </c>
      <c r="R2320" s="3">
        <f>VLOOKUP(J2320,Aux_H_adj!$X$2:$Z$922,3,FALSE)</f>
        <v>17.7</v>
      </c>
      <c r="S2320" s="3">
        <f t="shared" si="326"/>
        <v>5.0929581789406511</v>
      </c>
      <c r="T2320" s="3">
        <v>58.7</v>
      </c>
      <c r="U2320" s="23">
        <f t="shared" si="330"/>
        <v>19.510000000000002</v>
      </c>
      <c r="V2320" s="3">
        <f t="shared" si="327"/>
        <v>6.2102258794457565</v>
      </c>
      <c r="W2320" s="27">
        <f t="shared" si="331"/>
        <v>2E-3</v>
      </c>
      <c r="X2320" s="27">
        <f t="shared" si="332"/>
        <v>3.0000000000000001E-3</v>
      </c>
      <c r="Y2320" s="3">
        <f>VLOOKUP(K2320,SSP!$B$2:$D$113,3,FALSE)</f>
        <v>0.31000000000000155</v>
      </c>
      <c r="Z2320" s="3">
        <f>EXP(Ferez!$B$8+Ferez!$B$9*LN(X2320)+Ferez!$B$10*LN(O2320)+Ferez!$B$11*LN(Y2320))</f>
        <v>2.4111057021843081</v>
      </c>
      <c r="AA2320" s="3">
        <f>EXP(Ferez!$C$8+Ferez!$C$9*LN(Z2320))</f>
        <v>1.4402936174693417</v>
      </c>
      <c r="AB2320" s="3">
        <f>Ferez!$D$8+Ferez!$D$9*Z2320+Ferez!$D$10*AA2320</f>
        <v>0.55595799672748503</v>
      </c>
      <c r="AC2320" s="3">
        <f t="shared" si="333"/>
        <v>4.4073573163811348</v>
      </c>
      <c r="AD2320" s="3">
        <f>AC2320*Ferez!$D$19</f>
        <v>2.2036786581905674</v>
      </c>
      <c r="AE2320" s="3">
        <f>(AD2320/1000)*(10000/Ferez!$D$21)</f>
        <v>5.5091966454764184E-2</v>
      </c>
      <c r="AF2320" s="3">
        <f t="shared" si="334"/>
        <v>2.9670636989117929</v>
      </c>
      <c r="AG2320" s="3">
        <f>AF2320*Ferez!$D$19</f>
        <v>1.4835318494558964</v>
      </c>
      <c r="AH2320" s="3">
        <f>(AG2320/1000)*(10000/Ferez!$D$21)</f>
        <v>3.7088296236397408E-2</v>
      </c>
      <c r="AI2320" s="3">
        <f>AE2320*Ferez!$D$20</f>
        <v>0.202003877000802</v>
      </c>
    </row>
    <row r="2321" spans="1:35" x14ac:dyDescent="0.25">
      <c r="A2321" s="4">
        <v>746</v>
      </c>
      <c r="B2321" s="19" t="s">
        <v>3521</v>
      </c>
      <c r="C2321" s="104">
        <v>7</v>
      </c>
      <c r="D2321" s="20" t="s">
        <v>1053</v>
      </c>
      <c r="E2321" s="100">
        <v>42719</v>
      </c>
      <c r="F2321" s="100">
        <v>44127</v>
      </c>
      <c r="G2321" s="105">
        <v>3.9</v>
      </c>
      <c r="H2321" s="20" t="s">
        <v>1198</v>
      </c>
      <c r="I2321" s="20" t="s">
        <v>1202</v>
      </c>
      <c r="J2321" s="13">
        <v>3398</v>
      </c>
      <c r="K2321" t="s">
        <v>79</v>
      </c>
      <c r="L2321" t="s">
        <v>78</v>
      </c>
      <c r="M2321" s="20" t="str">
        <f t="shared" si="328"/>
        <v>S</v>
      </c>
      <c r="N2321" s="3">
        <v>6.5</v>
      </c>
      <c r="O2321" s="23">
        <f t="shared" si="329"/>
        <v>4.68</v>
      </c>
      <c r="P2321" s="3">
        <v>14.9</v>
      </c>
      <c r="Q2321" s="3">
        <f>VLOOKUP(J2321,Aux_H_adj!$X$2:$Y$922,2,FALSE)</f>
        <v>14.5</v>
      </c>
      <c r="R2321" s="3">
        <f>VLOOKUP(J2321,Aux_H_adj!$X$2:$Z$922,3,FALSE)</f>
        <v>17.7</v>
      </c>
      <c r="S2321" s="3">
        <f t="shared" si="326"/>
        <v>4.7428173041384811</v>
      </c>
      <c r="T2321" s="3">
        <v>58.7</v>
      </c>
      <c r="U2321" s="23">
        <f t="shared" si="330"/>
        <v>18.16</v>
      </c>
      <c r="V2321" s="3">
        <f t="shared" si="327"/>
        <v>5.780507533097639</v>
      </c>
      <c r="W2321" s="27">
        <f t="shared" si="331"/>
        <v>1.8E-3</v>
      </c>
      <c r="X2321" s="27">
        <f t="shared" si="332"/>
        <v>2.5999999999999999E-3</v>
      </c>
      <c r="Y2321" s="3">
        <f>VLOOKUP(K2321,SSP!$B$2:$D$113,3,FALSE)</f>
        <v>0.31000000000000155</v>
      </c>
      <c r="Z2321" s="3">
        <f>EXP(Ferez!$B$8+Ferez!$B$9*LN(X2321)+Ferez!$B$10*LN(O2321)+Ferez!$B$11*LN(Y2321))</f>
        <v>2.0151559557027046</v>
      </c>
      <c r="AA2321" s="3">
        <f>EXP(Ferez!$C$8+Ferez!$C$9*LN(Z2321))</f>
        <v>1.2607992543550965</v>
      </c>
      <c r="AB2321" s="3">
        <f>Ferez!$D$8+Ferez!$D$9*Z2321+Ferez!$D$10*AA2321</f>
        <v>0.52272822240049321</v>
      </c>
      <c r="AC2321" s="3">
        <f t="shared" si="333"/>
        <v>3.7986834324582945</v>
      </c>
      <c r="AD2321" s="3">
        <f>AC2321*Ferez!$D$19</f>
        <v>1.8993417162291473</v>
      </c>
      <c r="AE2321" s="3">
        <f>(AD2321/1000)*(10000/Ferez!$D$21)</f>
        <v>4.7483542905728683E-2</v>
      </c>
      <c r="AF2321" s="3">
        <f t="shared" si="334"/>
        <v>2.537884178103198</v>
      </c>
      <c r="AG2321" s="3">
        <f>AF2321*Ferez!$D$19</f>
        <v>1.268942089051599</v>
      </c>
      <c r="AH2321" s="3">
        <f>(AG2321/1000)*(10000/Ferez!$D$21)</f>
        <v>3.1723552226289975E-2</v>
      </c>
      <c r="AI2321" s="3">
        <f>AE2321*Ferez!$D$20</f>
        <v>0.17410632398767184</v>
      </c>
    </row>
    <row r="2322" spans="1:35" x14ac:dyDescent="0.25">
      <c r="A2322" s="4">
        <v>747</v>
      </c>
      <c r="B2322" s="19" t="s">
        <v>3521</v>
      </c>
      <c r="C2322" s="104">
        <v>7</v>
      </c>
      <c r="D2322" s="20" t="s">
        <v>1053</v>
      </c>
      <c r="E2322" s="100">
        <v>42719</v>
      </c>
      <c r="F2322" s="100">
        <v>44127</v>
      </c>
      <c r="G2322" s="105">
        <v>3.9</v>
      </c>
      <c r="H2322" s="20" t="s">
        <v>1198</v>
      </c>
      <c r="I2322" s="20" t="s">
        <v>1203</v>
      </c>
      <c r="J2322" s="13">
        <v>3398</v>
      </c>
      <c r="K2322" t="s">
        <v>79</v>
      </c>
      <c r="L2322" t="s">
        <v>78</v>
      </c>
      <c r="M2322" s="20" t="str">
        <f t="shared" si="328"/>
        <v>S</v>
      </c>
      <c r="N2322" s="3">
        <v>6.5</v>
      </c>
      <c r="O2322" s="23">
        <f t="shared" si="329"/>
        <v>4.7</v>
      </c>
      <c r="P2322" s="3">
        <v>15</v>
      </c>
      <c r="Q2322" s="3">
        <f>VLOOKUP(J2322,Aux_H_adj!$X$2:$Y$922,2,FALSE)</f>
        <v>14.5</v>
      </c>
      <c r="R2322" s="3">
        <f>VLOOKUP(J2322,Aux_H_adj!$X$2:$Z$922,3,FALSE)</f>
        <v>17.7</v>
      </c>
      <c r="S2322" s="3">
        <f t="shared" si="326"/>
        <v>4.7746482927568605</v>
      </c>
      <c r="T2322" s="3">
        <v>58.7</v>
      </c>
      <c r="U2322" s="23">
        <f t="shared" si="330"/>
        <v>18.29</v>
      </c>
      <c r="V2322" s="3">
        <f t="shared" si="327"/>
        <v>5.8218878183015317</v>
      </c>
      <c r="W2322" s="27">
        <f t="shared" si="331"/>
        <v>1.8E-3</v>
      </c>
      <c r="X2322" s="27">
        <f t="shared" si="332"/>
        <v>2.7000000000000001E-3</v>
      </c>
      <c r="Y2322" s="3">
        <f>VLOOKUP(K2322,SSP!$B$2:$D$113,3,FALSE)</f>
        <v>0.31000000000000155</v>
      </c>
      <c r="Z2322" s="3">
        <f>EXP(Ferez!$B$8+Ferez!$B$9*LN(X2322)+Ferez!$B$10*LN(O2322)+Ferez!$B$11*LN(Y2322))</f>
        <v>2.0968978259131017</v>
      </c>
      <c r="AA2322" s="3">
        <f>EXP(Ferez!$C$8+Ferez!$C$9*LN(Z2322))</f>
        <v>1.2985501646133712</v>
      </c>
      <c r="AB2322" s="3">
        <f>Ferez!$D$8+Ferez!$D$9*Z2322+Ferez!$D$10*AA2322</f>
        <v>0.52952840637260568</v>
      </c>
      <c r="AC2322" s="3">
        <f t="shared" si="333"/>
        <v>3.924976396899079</v>
      </c>
      <c r="AD2322" s="3">
        <f>AC2322*Ferez!$D$19</f>
        <v>1.9624881984495395</v>
      </c>
      <c r="AE2322" s="3">
        <f>(AD2322/1000)*(10000/Ferez!$D$21)</f>
        <v>4.9062204961238483E-2</v>
      </c>
      <c r="AF2322" s="3">
        <f t="shared" si="334"/>
        <v>2.6264262322857075</v>
      </c>
      <c r="AG2322" s="3">
        <f>AF2322*Ferez!$D$19</f>
        <v>1.3132131161428537</v>
      </c>
      <c r="AH2322" s="3">
        <f>(AG2322/1000)*(10000/Ferez!$D$21)</f>
        <v>3.2830327903571342E-2</v>
      </c>
      <c r="AI2322" s="3">
        <f>AE2322*Ferez!$D$20</f>
        <v>0.1798947515245411</v>
      </c>
    </row>
    <row r="2323" spans="1:35" x14ac:dyDescent="0.25">
      <c r="A2323" s="4">
        <v>748</v>
      </c>
      <c r="B2323" s="19" t="s">
        <v>3521</v>
      </c>
      <c r="C2323" s="104">
        <v>7</v>
      </c>
      <c r="D2323" s="20" t="s">
        <v>1053</v>
      </c>
      <c r="E2323" s="100">
        <v>42719</v>
      </c>
      <c r="F2323" s="100">
        <v>44127</v>
      </c>
      <c r="G2323" s="105">
        <v>3.9</v>
      </c>
      <c r="H2323" s="20" t="s">
        <v>1198</v>
      </c>
      <c r="I2323" s="20" t="s">
        <v>1204</v>
      </c>
      <c r="J2323" s="13">
        <v>3398</v>
      </c>
      <c r="K2323" t="s">
        <v>79</v>
      </c>
      <c r="L2323" t="s">
        <v>78</v>
      </c>
      <c r="M2323" s="20" t="str">
        <f t="shared" si="328"/>
        <v>S</v>
      </c>
      <c r="N2323" s="3">
        <v>6.5</v>
      </c>
      <c r="O2323" s="23">
        <f t="shared" si="329"/>
        <v>4.5999999999999996</v>
      </c>
      <c r="P2323" s="3">
        <v>14.5</v>
      </c>
      <c r="Q2323" s="3">
        <f>VLOOKUP(J2323,Aux_H_adj!$X$2:$Y$922,2,FALSE)</f>
        <v>14.5</v>
      </c>
      <c r="R2323" s="3">
        <f>VLOOKUP(J2323,Aux_H_adj!$X$2:$Z$922,3,FALSE)</f>
        <v>17.7</v>
      </c>
      <c r="S2323" s="3">
        <f t="shared" si="326"/>
        <v>4.6154933496649653</v>
      </c>
      <c r="T2323" s="3">
        <v>58.7</v>
      </c>
      <c r="U2323" s="23">
        <f t="shared" si="330"/>
        <v>17.68</v>
      </c>
      <c r="V2323" s="3">
        <f t="shared" si="327"/>
        <v>5.6277187877294192</v>
      </c>
      <c r="W2323" s="27">
        <f t="shared" si="331"/>
        <v>1.6999999999999999E-3</v>
      </c>
      <c r="X2323" s="27">
        <f t="shared" si="332"/>
        <v>2.5000000000000001E-3</v>
      </c>
      <c r="Y2323" s="3">
        <f>VLOOKUP(K2323,SSP!$B$2:$D$113,3,FALSE)</f>
        <v>0.31000000000000155</v>
      </c>
      <c r="Z2323" s="3">
        <f>EXP(Ferez!$B$8+Ferez!$B$9*LN(X2323)+Ferez!$B$10*LN(O2323)+Ferez!$B$11*LN(Y2323))</f>
        <v>1.9099133784916031</v>
      </c>
      <c r="AA2323" s="3">
        <f>EXP(Ferez!$C$8+Ferez!$C$9*LN(Z2323))</f>
        <v>1.2116069571095831</v>
      </c>
      <c r="AB2323" s="3">
        <f>Ferez!$D$8+Ferez!$D$9*Z2323+Ferez!$D$10*AA2323</f>
        <v>0.51402369284626392</v>
      </c>
      <c r="AC2323" s="3">
        <f t="shared" si="333"/>
        <v>3.6355440284474501</v>
      </c>
      <c r="AD2323" s="3">
        <f>AC2323*Ferez!$D$19</f>
        <v>1.817772014223725</v>
      </c>
      <c r="AE2323" s="3">
        <f>(AD2323/1000)*(10000/Ferez!$D$21)</f>
        <v>4.5444300355593131E-2</v>
      </c>
      <c r="AF2323" s="3">
        <f t="shared" si="334"/>
        <v>2.4239370713378672</v>
      </c>
      <c r="AG2323" s="3">
        <f>AF2323*Ferez!$D$19</f>
        <v>1.2119685356689336</v>
      </c>
      <c r="AH2323" s="3">
        <f>(AG2323/1000)*(10000/Ferez!$D$21)</f>
        <v>3.029921339172334E-2</v>
      </c>
      <c r="AI2323" s="3">
        <f>AE2323*Ferez!$D$20</f>
        <v>0.16662910130384148</v>
      </c>
    </row>
    <row r="2324" spans="1:35" x14ac:dyDescent="0.25">
      <c r="A2324" s="4">
        <v>749</v>
      </c>
      <c r="B2324" s="19" t="s">
        <v>3521</v>
      </c>
      <c r="C2324" s="104">
        <v>7</v>
      </c>
      <c r="D2324" s="20" t="s">
        <v>1053</v>
      </c>
      <c r="E2324" s="100">
        <v>42719</v>
      </c>
      <c r="F2324" s="100">
        <v>44127</v>
      </c>
      <c r="G2324" s="105">
        <v>3.9</v>
      </c>
      <c r="H2324" s="20" t="s">
        <v>1205</v>
      </c>
      <c r="I2324" s="20" t="s">
        <v>1206</v>
      </c>
      <c r="J2324" s="13">
        <v>3399</v>
      </c>
      <c r="K2324" t="s">
        <v>110</v>
      </c>
      <c r="L2324" t="s">
        <v>109</v>
      </c>
      <c r="M2324" s="20" t="str">
        <f t="shared" si="328"/>
        <v>S</v>
      </c>
      <c r="N2324" s="3">
        <v>5.3</v>
      </c>
      <c r="O2324" s="23">
        <f t="shared" si="329"/>
        <v>3.01</v>
      </c>
      <c r="P2324" s="3">
        <v>8.6999999999999993</v>
      </c>
      <c r="Q2324" s="3">
        <f>VLOOKUP(J2324,Aux_H_adj!$X$2:$Y$922,2,FALSE)</f>
        <v>8.6999999999999993</v>
      </c>
      <c r="R2324" s="3">
        <f>VLOOKUP(J2324,Aux_H_adj!$X$2:$Z$922,3,FALSE)</f>
        <v>12</v>
      </c>
      <c r="S2324" s="3">
        <f t="shared" si="326"/>
        <v>2.7692960097989787</v>
      </c>
      <c r="T2324" s="3">
        <v>21.3</v>
      </c>
      <c r="U2324" s="23">
        <f t="shared" si="330"/>
        <v>10.61</v>
      </c>
      <c r="V2324" s="3">
        <f t="shared" si="327"/>
        <v>3.377267892410019</v>
      </c>
      <c r="W2324" s="27">
        <f t="shared" si="331"/>
        <v>5.9999999999999995E-4</v>
      </c>
      <c r="X2324" s="27">
        <f t="shared" si="332"/>
        <v>8.9999999999999998E-4</v>
      </c>
      <c r="Y2324" s="3">
        <f>VLOOKUP(K2324,SSP!$B$2:$D$113,3,FALSE)</f>
        <v>0.34</v>
      </c>
      <c r="Z2324" s="3">
        <f>EXP(Ferez!$B$8+Ferez!$B$9*LN(X2324)+Ferez!$B$10*LN(O2324)+Ferez!$B$11*LN(Y2324))</f>
        <v>0.53169177097462295</v>
      </c>
      <c r="AA2324" s="3">
        <f>EXP(Ferez!$C$8+Ferez!$C$9*LN(Z2324))</f>
        <v>0.46914376602804503</v>
      </c>
      <c r="AB2324" s="3">
        <f>Ferez!$D$8+Ferez!$D$9*Z2324+Ferez!$D$10*AA2324</f>
        <v>0.40850382924065032</v>
      </c>
      <c r="AC2324" s="3">
        <f t="shared" si="333"/>
        <v>1.4093393662433185</v>
      </c>
      <c r="AD2324" s="3">
        <f>AC2324*Ferez!$D$19</f>
        <v>0.70466968312165923</v>
      </c>
      <c r="AE2324" s="3">
        <f>(AD2324/1000)*(10000/Ferez!$D$21)</f>
        <v>1.7616742078041481E-2</v>
      </c>
      <c r="AF2324" s="3">
        <f t="shared" si="334"/>
        <v>0.94019560021527326</v>
      </c>
      <c r="AG2324" s="3">
        <f>AF2324*Ferez!$D$19</f>
        <v>0.47009780010763663</v>
      </c>
      <c r="AH2324" s="3">
        <f>(AG2324/1000)*(10000/Ferez!$D$21)</f>
        <v>1.1752445002690915E-2</v>
      </c>
      <c r="AI2324" s="3">
        <f>AE2324*Ferez!$D$20</f>
        <v>6.4594720952818763E-2</v>
      </c>
    </row>
    <row r="2325" spans="1:35" x14ac:dyDescent="0.25">
      <c r="A2325" s="4">
        <v>750</v>
      </c>
      <c r="B2325" s="19" t="s">
        <v>3521</v>
      </c>
      <c r="C2325" s="104">
        <v>7</v>
      </c>
      <c r="D2325" s="20" t="s">
        <v>1053</v>
      </c>
      <c r="E2325" s="100">
        <v>42719</v>
      </c>
      <c r="F2325" s="100">
        <v>44127</v>
      </c>
      <c r="G2325" s="105">
        <v>3.9</v>
      </c>
      <c r="H2325" s="20" t="s">
        <v>1205</v>
      </c>
      <c r="I2325" s="20" t="s">
        <v>1207</v>
      </c>
      <c r="J2325" s="13">
        <v>3399</v>
      </c>
      <c r="K2325" t="s">
        <v>110</v>
      </c>
      <c r="L2325" t="s">
        <v>109</v>
      </c>
      <c r="M2325" s="20" t="str">
        <f t="shared" si="328"/>
        <v>S</v>
      </c>
      <c r="N2325" s="3">
        <v>5.3</v>
      </c>
      <c r="O2325" s="23">
        <f t="shared" si="329"/>
        <v>5.3</v>
      </c>
      <c r="P2325" s="3">
        <v>12</v>
      </c>
      <c r="Q2325" s="3">
        <f>VLOOKUP(J2325,Aux_H_adj!$X$2:$Y$922,2,FALSE)</f>
        <v>8.6999999999999993</v>
      </c>
      <c r="R2325" s="3">
        <f>VLOOKUP(J2325,Aux_H_adj!$X$2:$Z$922,3,FALSE)</f>
        <v>12</v>
      </c>
      <c r="S2325" s="3">
        <f t="shared" si="326"/>
        <v>3.8197186342054881</v>
      </c>
      <c r="T2325" s="3">
        <v>21.3</v>
      </c>
      <c r="U2325" s="23">
        <f t="shared" si="330"/>
        <v>14.63</v>
      </c>
      <c r="V2325" s="3">
        <f t="shared" si="327"/>
        <v>4.656873634868858</v>
      </c>
      <c r="W2325" s="27">
        <f t="shared" si="331"/>
        <v>1.1000000000000001E-3</v>
      </c>
      <c r="X2325" s="27">
        <f t="shared" si="332"/>
        <v>1.6999999999999999E-3</v>
      </c>
      <c r="Y2325" s="3">
        <f>VLOOKUP(K2325,SSP!$B$2:$D$113,3,FALSE)</f>
        <v>0.34</v>
      </c>
      <c r="Z2325" s="3">
        <f>EXP(Ferez!$B$8+Ferez!$B$9*LN(X2325)+Ferez!$B$10*LN(O2325)+Ferez!$B$11*LN(Y2325))</f>
        <v>1.6707082512178746</v>
      </c>
      <c r="AA2325" s="3">
        <f>EXP(Ferez!$C$8+Ferez!$C$9*LN(Z2325))</f>
        <v>1.0970934348672019</v>
      </c>
      <c r="AB2325" s="3">
        <f>Ferez!$D$8+Ferez!$D$9*Z2325+Ferez!$D$10*AA2325</f>
        <v>0.49447242602806063</v>
      </c>
      <c r="AC2325" s="3">
        <f t="shared" si="333"/>
        <v>3.2622741121131371</v>
      </c>
      <c r="AD2325" s="3">
        <f>AC2325*Ferez!$D$19</f>
        <v>1.6311370560565686</v>
      </c>
      <c r="AE2325" s="3">
        <f>(AD2325/1000)*(10000/Ferez!$D$21)</f>
        <v>4.0778426401414214E-2</v>
      </c>
      <c r="AF2325" s="3">
        <f t="shared" si="334"/>
        <v>2.1651806772459352</v>
      </c>
      <c r="AG2325" s="3">
        <f>AF2325*Ferez!$D$19</f>
        <v>1.0825903386229676</v>
      </c>
      <c r="AH2325" s="3">
        <f>(AG2325/1000)*(10000/Ferez!$D$21)</f>
        <v>2.7064758465574188E-2</v>
      </c>
      <c r="AI2325" s="3">
        <f>AE2325*Ferez!$D$20</f>
        <v>0.14952089680518543</v>
      </c>
    </row>
    <row r="2326" spans="1:35" x14ac:dyDescent="0.25">
      <c r="A2326" s="4">
        <v>751</v>
      </c>
      <c r="B2326" s="19" t="s">
        <v>3521</v>
      </c>
      <c r="C2326" s="104">
        <v>7</v>
      </c>
      <c r="D2326" s="20" t="s">
        <v>1053</v>
      </c>
      <c r="E2326" s="100">
        <v>42719</v>
      </c>
      <c r="F2326" s="100">
        <v>44127</v>
      </c>
      <c r="G2326" s="105">
        <v>3.9</v>
      </c>
      <c r="H2326" s="20" t="s">
        <v>1208</v>
      </c>
      <c r="I2326" s="20" t="s">
        <v>1209</v>
      </c>
      <c r="J2326" s="13">
        <v>3400</v>
      </c>
      <c r="K2326" t="s">
        <v>125</v>
      </c>
      <c r="L2326" t="s">
        <v>124</v>
      </c>
      <c r="M2326" s="20" t="str">
        <f t="shared" si="328"/>
        <v>S</v>
      </c>
      <c r="N2326" s="3">
        <v>5</v>
      </c>
      <c r="O2326" s="23">
        <f t="shared" si="329"/>
        <v>3.44</v>
      </c>
      <c r="P2326" s="3">
        <v>10</v>
      </c>
      <c r="Q2326" s="3">
        <f>VLOOKUP(J2326,Aux_H_adj!$X$2:$Y$922,2,FALSE)</f>
        <v>7.3</v>
      </c>
      <c r="R2326" s="3">
        <f>VLOOKUP(J2326,Aux_H_adj!$X$2:$Z$922,3,FALSE)</f>
        <v>12</v>
      </c>
      <c r="S2326" s="3">
        <f t="shared" si="326"/>
        <v>3.183098861837907</v>
      </c>
      <c r="T2326" s="3">
        <v>37.700000000000003</v>
      </c>
      <c r="U2326" s="23">
        <f t="shared" si="330"/>
        <v>12.19</v>
      </c>
      <c r="V2326" s="3">
        <f t="shared" si="327"/>
        <v>3.8801975125804082</v>
      </c>
      <c r="W2326" s="27">
        <f t="shared" si="331"/>
        <v>8.0000000000000004E-4</v>
      </c>
      <c r="X2326" s="27">
        <f t="shared" si="332"/>
        <v>1.1999999999999999E-3</v>
      </c>
      <c r="Y2326" s="3">
        <f>VLOOKUP(K2326,SSP!$B$2:$D$113,3,FALSE)</f>
        <v>0.60999999999999954</v>
      </c>
      <c r="Z2326" s="3">
        <f>EXP(Ferez!$B$8+Ferez!$B$9*LN(X2326)+Ferez!$B$10*LN(O2326)+Ferez!$B$11*LN(Y2326))</f>
        <v>1.4420024977816208</v>
      </c>
      <c r="AA2326" s="3">
        <f>EXP(Ferez!$C$8+Ferez!$C$9*LN(Z2326))</f>
        <v>0.98357177478163715</v>
      </c>
      <c r="AB2326" s="3">
        <f>Ferez!$D$8+Ferez!$D$9*Z2326+Ferez!$D$10*AA2326</f>
        <v>0.47612716883044437</v>
      </c>
      <c r="AC2326" s="3">
        <f t="shared" si="333"/>
        <v>2.9017014413937021</v>
      </c>
      <c r="AD2326" s="3">
        <f>AC2326*Ferez!$D$19</f>
        <v>1.4508507206968511</v>
      </c>
      <c r="AE2326" s="3">
        <f>(AD2326/1000)*(10000/Ferez!$D$21)</f>
        <v>3.6271268017421275E-2</v>
      </c>
      <c r="AF2326" s="3">
        <f t="shared" si="334"/>
        <v>1.9181296666120651</v>
      </c>
      <c r="AG2326" s="3">
        <f>AF2326*Ferez!$D$19</f>
        <v>0.95906483330603254</v>
      </c>
      <c r="AH2326" s="3">
        <f>(AG2326/1000)*(10000/Ferez!$D$21)</f>
        <v>2.3976620832650813E-2</v>
      </c>
      <c r="AI2326" s="3">
        <f>AE2326*Ferez!$D$20</f>
        <v>0.13299464939721134</v>
      </c>
    </row>
    <row r="2327" spans="1:35" x14ac:dyDescent="0.25">
      <c r="A2327" s="4">
        <v>752</v>
      </c>
      <c r="B2327" s="19" t="s">
        <v>3521</v>
      </c>
      <c r="C2327" s="104">
        <v>7</v>
      </c>
      <c r="D2327" s="20" t="s">
        <v>1053</v>
      </c>
      <c r="E2327" s="100">
        <v>42719</v>
      </c>
      <c r="F2327" s="100">
        <v>44127</v>
      </c>
      <c r="G2327" s="105">
        <v>3.9</v>
      </c>
      <c r="H2327" s="20" t="s">
        <v>1208</v>
      </c>
      <c r="I2327" s="20" t="s">
        <v>1210</v>
      </c>
      <c r="J2327" s="13">
        <v>3400</v>
      </c>
      <c r="K2327" t="s">
        <v>125</v>
      </c>
      <c r="L2327" t="s">
        <v>124</v>
      </c>
      <c r="M2327" s="20" t="str">
        <f t="shared" si="328"/>
        <v>S</v>
      </c>
      <c r="N2327" s="3">
        <v>5</v>
      </c>
      <c r="O2327" s="23">
        <f t="shared" si="329"/>
        <v>2.82</v>
      </c>
      <c r="P2327" s="3">
        <v>8.1999999999999993</v>
      </c>
      <c r="Q2327" s="3">
        <f>VLOOKUP(J2327,Aux_H_adj!$X$2:$Y$922,2,FALSE)</f>
        <v>7.3</v>
      </c>
      <c r="R2327" s="3">
        <f>VLOOKUP(J2327,Aux_H_adj!$X$2:$Z$922,3,FALSE)</f>
        <v>12</v>
      </c>
      <c r="S2327" s="3">
        <f t="shared" si="326"/>
        <v>2.6101410667070835</v>
      </c>
      <c r="T2327" s="3">
        <v>37.700000000000003</v>
      </c>
      <c r="U2327" s="23">
        <f t="shared" si="330"/>
        <v>10</v>
      </c>
      <c r="V2327" s="3">
        <f t="shared" si="327"/>
        <v>3.183098861837907</v>
      </c>
      <c r="W2327" s="27">
        <f t="shared" si="331"/>
        <v>5.0000000000000001E-4</v>
      </c>
      <c r="X2327" s="27">
        <f t="shared" si="332"/>
        <v>8.0000000000000004E-4</v>
      </c>
      <c r="Y2327" s="3">
        <f>VLOOKUP(K2327,SSP!$B$2:$D$113,3,FALSE)</f>
        <v>0.60999999999999954</v>
      </c>
      <c r="Z2327" s="3">
        <f>EXP(Ferez!$B$8+Ferez!$B$9*LN(X2327)+Ferez!$B$10*LN(O2327)+Ferez!$B$11*LN(Y2327))</f>
        <v>0.81205697822891654</v>
      </c>
      <c r="AA2327" s="3">
        <f>EXP(Ferez!$C$8+Ferez!$C$9*LN(Z2327))</f>
        <v>0.64235327466293257</v>
      </c>
      <c r="AB2327" s="3">
        <f>Ferez!$D$8+Ferez!$D$9*Z2327+Ferez!$D$10*AA2327</f>
        <v>0.42805742955050097</v>
      </c>
      <c r="AC2327" s="3">
        <f t="shared" si="333"/>
        <v>1.8824676824423499</v>
      </c>
      <c r="AD2327" s="3">
        <f>AC2327*Ferez!$D$19</f>
        <v>0.94123384122117493</v>
      </c>
      <c r="AE2327" s="3">
        <f>(AD2327/1000)*(10000/Ferez!$D$21)</f>
        <v>2.3530846030529375E-2</v>
      </c>
      <c r="AF2327" s="3">
        <f t="shared" si="334"/>
        <v>1.2401144077794175</v>
      </c>
      <c r="AG2327" s="3">
        <f>AF2327*Ferez!$D$19</f>
        <v>0.62005720388970875</v>
      </c>
      <c r="AH2327" s="3">
        <f>(AG2327/1000)*(10000/Ferez!$D$21)</f>
        <v>1.5501430097242719E-2</v>
      </c>
      <c r="AI2327" s="3">
        <f>AE2327*Ferez!$D$20</f>
        <v>8.6279768778607699E-2</v>
      </c>
    </row>
    <row r="2328" spans="1:35" x14ac:dyDescent="0.25">
      <c r="A2328" s="4">
        <v>753</v>
      </c>
      <c r="B2328" s="19" t="s">
        <v>3521</v>
      </c>
      <c r="C2328" s="104">
        <v>7</v>
      </c>
      <c r="D2328" s="20" t="s">
        <v>1053</v>
      </c>
      <c r="E2328" s="100">
        <v>42719</v>
      </c>
      <c r="F2328" s="100">
        <v>44127</v>
      </c>
      <c r="G2328" s="105">
        <v>3.9</v>
      </c>
      <c r="H2328" s="20" t="s">
        <v>1208</v>
      </c>
      <c r="I2328" s="20" t="s">
        <v>1211</v>
      </c>
      <c r="J2328" s="13">
        <v>3400</v>
      </c>
      <c r="K2328" t="s">
        <v>125</v>
      </c>
      <c r="L2328" t="s">
        <v>124</v>
      </c>
      <c r="M2328" s="20" t="str">
        <f t="shared" si="328"/>
        <v>S</v>
      </c>
      <c r="N2328" s="3">
        <v>5</v>
      </c>
      <c r="O2328" s="23">
        <f t="shared" si="329"/>
        <v>5</v>
      </c>
      <c r="P2328" s="3">
        <v>12</v>
      </c>
      <c r="Q2328" s="3">
        <f>VLOOKUP(J2328,Aux_H_adj!$X$2:$Y$922,2,FALSE)</f>
        <v>7.3</v>
      </c>
      <c r="R2328" s="3">
        <f>VLOOKUP(J2328,Aux_H_adj!$X$2:$Z$922,3,FALSE)</f>
        <v>12</v>
      </c>
      <c r="S2328" s="3">
        <f t="shared" si="326"/>
        <v>3.8197186342054881</v>
      </c>
      <c r="T2328" s="3">
        <v>37.700000000000003</v>
      </c>
      <c r="U2328" s="23">
        <f t="shared" si="330"/>
        <v>14.63</v>
      </c>
      <c r="V2328" s="3">
        <f t="shared" si="327"/>
        <v>4.656873634868858</v>
      </c>
      <c r="W2328" s="27">
        <f t="shared" si="331"/>
        <v>1.1000000000000001E-3</v>
      </c>
      <c r="X2328" s="27">
        <f t="shared" si="332"/>
        <v>1.6999999999999999E-3</v>
      </c>
      <c r="Y2328" s="3">
        <f>VLOOKUP(K2328,SSP!$B$2:$D$113,3,FALSE)</f>
        <v>0.60999999999999954</v>
      </c>
      <c r="Z2328" s="3">
        <f>EXP(Ferez!$B$8+Ferez!$B$9*LN(X2328)+Ferez!$B$10*LN(O2328)+Ferez!$B$11*LN(Y2328))</f>
        <v>2.8711688531954493</v>
      </c>
      <c r="AA2328" s="3">
        <f>EXP(Ferez!$C$8+Ferez!$C$9*LN(Z2328))</f>
        <v>1.6395470494165236</v>
      </c>
      <c r="AB2328" s="3">
        <f>Ferez!$D$8+Ferez!$D$9*Z2328+Ferez!$D$10*AA2328</f>
        <v>0.59537073403087959</v>
      </c>
      <c r="AC2328" s="3">
        <f t="shared" si="333"/>
        <v>5.1060866366428526</v>
      </c>
      <c r="AD2328" s="3">
        <f>AC2328*Ferez!$D$19</f>
        <v>2.5530433183214263</v>
      </c>
      <c r="AE2328" s="3">
        <f>(AD2328/1000)*(10000/Ferez!$D$21)</f>
        <v>6.3826082958035657E-2</v>
      </c>
      <c r="AF2328" s="3">
        <f t="shared" si="334"/>
        <v>3.4665395872263289</v>
      </c>
      <c r="AG2328" s="3">
        <f>AF2328*Ferez!$D$19</f>
        <v>1.7332697936131645</v>
      </c>
      <c r="AH2328" s="3">
        <f>(AG2328/1000)*(10000/Ferez!$D$21)</f>
        <v>4.333174484032911E-2</v>
      </c>
      <c r="AI2328" s="3">
        <f>AE2328*Ferez!$D$20</f>
        <v>0.23402897084613072</v>
      </c>
    </row>
    <row r="2329" spans="1:35" x14ac:dyDescent="0.25">
      <c r="A2329" s="4">
        <v>754</v>
      </c>
      <c r="B2329" s="19" t="s">
        <v>3521</v>
      </c>
      <c r="C2329" s="104">
        <v>7</v>
      </c>
      <c r="D2329" s="20" t="s">
        <v>1053</v>
      </c>
      <c r="E2329" s="100">
        <v>42719</v>
      </c>
      <c r="F2329" s="100">
        <v>44127</v>
      </c>
      <c r="G2329" s="105">
        <v>3.9</v>
      </c>
      <c r="H2329" s="20" t="s">
        <v>1208</v>
      </c>
      <c r="I2329" s="20" t="s">
        <v>1212</v>
      </c>
      <c r="J2329" s="13">
        <v>3400</v>
      </c>
      <c r="K2329" t="s">
        <v>125</v>
      </c>
      <c r="L2329" t="s">
        <v>124</v>
      </c>
      <c r="M2329" s="20" t="str">
        <f t="shared" si="328"/>
        <v>S</v>
      </c>
      <c r="N2329" s="3">
        <v>5</v>
      </c>
      <c r="O2329" s="23">
        <f t="shared" si="329"/>
        <v>3.21</v>
      </c>
      <c r="P2329" s="3">
        <v>9.3000000000000007</v>
      </c>
      <c r="Q2329" s="3">
        <f>VLOOKUP(J2329,Aux_H_adj!$X$2:$Y$922,2,FALSE)</f>
        <v>7.3</v>
      </c>
      <c r="R2329" s="3">
        <f>VLOOKUP(J2329,Aux_H_adj!$X$2:$Z$922,3,FALSE)</f>
        <v>12</v>
      </c>
      <c r="S2329" s="3">
        <f t="shared" si="326"/>
        <v>2.9602819415092534</v>
      </c>
      <c r="T2329" s="3">
        <v>37.700000000000003</v>
      </c>
      <c r="U2329" s="23">
        <f t="shared" si="330"/>
        <v>11.34</v>
      </c>
      <c r="V2329" s="3">
        <f t="shared" si="327"/>
        <v>3.6096341093241864</v>
      </c>
      <c r="W2329" s="27">
        <f t="shared" si="331"/>
        <v>6.9999999999999999E-4</v>
      </c>
      <c r="X2329" s="27">
        <f t="shared" si="332"/>
        <v>1E-3</v>
      </c>
      <c r="Y2329" s="3">
        <f>VLOOKUP(K2329,SSP!$B$2:$D$113,3,FALSE)</f>
        <v>0.60999999999999954</v>
      </c>
      <c r="Z2329" s="3">
        <f>EXP(Ferez!$B$8+Ferez!$B$9*LN(X2329)+Ferez!$B$10*LN(O2329)+Ferez!$B$11*LN(Y2329))</f>
        <v>1.135661841773755</v>
      </c>
      <c r="AA2329" s="3">
        <f>EXP(Ferez!$C$8+Ferez!$C$9*LN(Z2329))</f>
        <v>0.82385573757201602</v>
      </c>
      <c r="AB2329" s="3">
        <f>Ferez!$D$8+Ferez!$D$9*Z2329+Ferez!$D$10*AA2329</f>
        <v>0.45221492146313036</v>
      </c>
      <c r="AC2329" s="3">
        <f t="shared" si="333"/>
        <v>2.4117325008089012</v>
      </c>
      <c r="AD2329" s="3">
        <f>AC2329*Ferez!$D$19</f>
        <v>1.2058662504044506</v>
      </c>
      <c r="AE2329" s="3">
        <f>(AD2329/1000)*(10000/Ferez!$D$21)</f>
        <v>3.0146656260111263E-2</v>
      </c>
      <c r="AF2329" s="3">
        <f t="shared" si="334"/>
        <v>1.5878767632368853</v>
      </c>
      <c r="AG2329" s="3">
        <f>AF2329*Ferez!$D$19</f>
        <v>0.79393838161844266</v>
      </c>
      <c r="AH2329" s="3">
        <f>(AG2329/1000)*(10000/Ferez!$D$21)</f>
        <v>1.9848459540461067E-2</v>
      </c>
      <c r="AI2329" s="3">
        <f>AE2329*Ferez!$D$20</f>
        <v>0.11053773962040796</v>
      </c>
    </row>
    <row r="2330" spans="1:35" x14ac:dyDescent="0.25">
      <c r="A2330" s="4">
        <v>755</v>
      </c>
      <c r="B2330" s="19" t="s">
        <v>3521</v>
      </c>
      <c r="C2330" s="104">
        <v>7</v>
      </c>
      <c r="D2330" s="20" t="s">
        <v>1053</v>
      </c>
      <c r="E2330" s="100">
        <v>42719</v>
      </c>
      <c r="F2330" s="100">
        <v>44127</v>
      </c>
      <c r="G2330" s="105">
        <v>3.9</v>
      </c>
      <c r="H2330" s="20" t="s">
        <v>1208</v>
      </c>
      <c r="I2330" s="20" t="s">
        <v>1213</v>
      </c>
      <c r="J2330" s="13">
        <v>3400</v>
      </c>
      <c r="K2330" t="s">
        <v>125</v>
      </c>
      <c r="L2330" t="s">
        <v>124</v>
      </c>
      <c r="M2330" s="20" t="str">
        <f t="shared" si="328"/>
        <v>S</v>
      </c>
      <c r="N2330" s="3">
        <v>5</v>
      </c>
      <c r="O2330" s="23">
        <f t="shared" si="329"/>
        <v>3.44</v>
      </c>
      <c r="P2330" s="3">
        <v>10</v>
      </c>
      <c r="Q2330" s="3">
        <f>VLOOKUP(J2330,Aux_H_adj!$X$2:$Y$922,2,FALSE)</f>
        <v>7.3</v>
      </c>
      <c r="R2330" s="3">
        <f>VLOOKUP(J2330,Aux_H_adj!$X$2:$Z$922,3,FALSE)</f>
        <v>12</v>
      </c>
      <c r="S2330" s="3">
        <f t="shared" si="326"/>
        <v>3.183098861837907</v>
      </c>
      <c r="T2330" s="3">
        <v>37.700000000000003</v>
      </c>
      <c r="U2330" s="23">
        <f t="shared" si="330"/>
        <v>12.19</v>
      </c>
      <c r="V2330" s="3">
        <f t="shared" si="327"/>
        <v>3.8801975125804082</v>
      </c>
      <c r="W2330" s="27">
        <f t="shared" si="331"/>
        <v>8.0000000000000004E-4</v>
      </c>
      <c r="X2330" s="27">
        <f t="shared" si="332"/>
        <v>1.1999999999999999E-3</v>
      </c>
      <c r="Y2330" s="3">
        <f>VLOOKUP(K2330,SSP!$B$2:$D$113,3,FALSE)</f>
        <v>0.60999999999999954</v>
      </c>
      <c r="Z2330" s="3">
        <f>EXP(Ferez!$B$8+Ferez!$B$9*LN(X2330)+Ferez!$B$10*LN(O2330)+Ferez!$B$11*LN(Y2330))</f>
        <v>1.4420024977816208</v>
      </c>
      <c r="AA2330" s="3">
        <f>EXP(Ferez!$C$8+Ferez!$C$9*LN(Z2330))</f>
        <v>0.98357177478163715</v>
      </c>
      <c r="AB2330" s="3">
        <f>Ferez!$D$8+Ferez!$D$9*Z2330+Ferez!$D$10*AA2330</f>
        <v>0.47612716883044437</v>
      </c>
      <c r="AC2330" s="3">
        <f t="shared" si="333"/>
        <v>2.9017014413937021</v>
      </c>
      <c r="AD2330" s="3">
        <f>AC2330*Ferez!$D$19</f>
        <v>1.4508507206968511</v>
      </c>
      <c r="AE2330" s="3">
        <f>(AD2330/1000)*(10000/Ferez!$D$21)</f>
        <v>3.6271268017421275E-2</v>
      </c>
      <c r="AF2330" s="3">
        <f t="shared" si="334"/>
        <v>1.9181296666120651</v>
      </c>
      <c r="AG2330" s="3">
        <f>AF2330*Ferez!$D$19</f>
        <v>0.95906483330603254</v>
      </c>
      <c r="AH2330" s="3">
        <f>(AG2330/1000)*(10000/Ferez!$D$21)</f>
        <v>2.3976620832650813E-2</v>
      </c>
      <c r="AI2330" s="3">
        <f>AE2330*Ferez!$D$20</f>
        <v>0.13299464939721134</v>
      </c>
    </row>
    <row r="2331" spans="1:35" x14ac:dyDescent="0.25">
      <c r="A2331" s="4">
        <v>756</v>
      </c>
      <c r="B2331" s="19" t="s">
        <v>3521</v>
      </c>
      <c r="C2331" s="104">
        <v>7</v>
      </c>
      <c r="D2331" s="20" t="s">
        <v>1053</v>
      </c>
      <c r="E2331" s="100">
        <v>42719</v>
      </c>
      <c r="F2331" s="100">
        <v>44127</v>
      </c>
      <c r="G2331" s="105">
        <v>3.9</v>
      </c>
      <c r="H2331" s="20" t="s">
        <v>1208</v>
      </c>
      <c r="I2331" s="20" t="s">
        <v>1214</v>
      </c>
      <c r="J2331" s="13">
        <v>3400</v>
      </c>
      <c r="K2331" t="s">
        <v>125</v>
      </c>
      <c r="L2331" t="s">
        <v>124</v>
      </c>
      <c r="M2331" s="20" t="str">
        <f t="shared" si="328"/>
        <v>S</v>
      </c>
      <c r="N2331" s="3">
        <v>5</v>
      </c>
      <c r="O2331" s="23">
        <f t="shared" si="329"/>
        <v>2.46</v>
      </c>
      <c r="P2331" s="3">
        <v>7.3</v>
      </c>
      <c r="Q2331" s="3">
        <f>VLOOKUP(J2331,Aux_H_adj!$X$2:$Y$922,2,FALSE)</f>
        <v>7.3</v>
      </c>
      <c r="R2331" s="3">
        <f>VLOOKUP(J2331,Aux_H_adj!$X$2:$Z$922,3,FALSE)</f>
        <v>12</v>
      </c>
      <c r="S2331" s="3">
        <f t="shared" si="326"/>
        <v>2.3236621691416719</v>
      </c>
      <c r="T2331" s="3">
        <v>37.700000000000003</v>
      </c>
      <c r="U2331" s="23">
        <f t="shared" si="330"/>
        <v>8.9</v>
      </c>
      <c r="V2331" s="3">
        <f t="shared" si="327"/>
        <v>2.8329579870357371</v>
      </c>
      <c r="W2331" s="27">
        <f t="shared" si="331"/>
        <v>4.0000000000000002E-4</v>
      </c>
      <c r="X2331" s="27">
        <f t="shared" si="332"/>
        <v>5.9999999999999995E-4</v>
      </c>
      <c r="Y2331" s="3">
        <f>VLOOKUP(K2331,SSP!$B$2:$D$113,3,FALSE)</f>
        <v>0.60999999999999954</v>
      </c>
      <c r="Z2331" s="3">
        <f>EXP(Ferez!$B$8+Ferez!$B$9*LN(X2331)+Ferez!$B$10*LN(O2331)+Ferez!$B$11*LN(Y2331))</f>
        <v>0.5426230775525922</v>
      </c>
      <c r="AA2331" s="3">
        <f>EXP(Ferez!$C$8+Ferez!$C$9*LN(Z2331))</f>
        <v>0.476281507057012</v>
      </c>
      <c r="AB2331" s="3">
        <f>Ferez!$D$8+Ferez!$D$9*Z2331+Ferez!$D$10*AA2331</f>
        <v>0.40923307323128882</v>
      </c>
      <c r="AC2331" s="3">
        <f t="shared" si="333"/>
        <v>1.4281376578408931</v>
      </c>
      <c r="AD2331" s="3">
        <f>AC2331*Ferez!$D$19</f>
        <v>0.71406882892044654</v>
      </c>
      <c r="AE2331" s="3">
        <f>(AD2331/1000)*(10000/Ferez!$D$21)</f>
        <v>1.7851720723011163E-2</v>
      </c>
      <c r="AF2331" s="3">
        <f t="shared" si="334"/>
        <v>0.95185615078388097</v>
      </c>
      <c r="AG2331" s="3">
        <f>AF2331*Ferez!$D$19</f>
        <v>0.47592807539194049</v>
      </c>
      <c r="AH2331" s="3">
        <f>(AG2331/1000)*(10000/Ferez!$D$21)</f>
        <v>1.1898201884798513E-2</v>
      </c>
      <c r="AI2331" s="3">
        <f>AE2331*Ferez!$D$20</f>
        <v>6.5456309317707601E-2</v>
      </c>
    </row>
    <row r="2332" spans="1:35" x14ac:dyDescent="0.25">
      <c r="A2332" s="4">
        <v>757</v>
      </c>
      <c r="B2332" s="19" t="s">
        <v>3521</v>
      </c>
      <c r="C2332" s="104">
        <v>7</v>
      </c>
      <c r="D2332" s="20" t="s">
        <v>1053</v>
      </c>
      <c r="E2332" s="100">
        <v>42719</v>
      </c>
      <c r="F2332" s="100">
        <v>44127</v>
      </c>
      <c r="G2332" s="105">
        <v>3.9</v>
      </c>
      <c r="H2332" s="20" t="s">
        <v>1208</v>
      </c>
      <c r="I2332" s="20" t="s">
        <v>1215</v>
      </c>
      <c r="J2332" s="13">
        <v>3400</v>
      </c>
      <c r="K2332" t="s">
        <v>125</v>
      </c>
      <c r="L2332" t="s">
        <v>124</v>
      </c>
      <c r="M2332" s="20" t="str">
        <f t="shared" si="328"/>
        <v>S</v>
      </c>
      <c r="N2332" s="3">
        <v>5</v>
      </c>
      <c r="O2332" s="23">
        <f t="shared" si="329"/>
        <v>3.65</v>
      </c>
      <c r="P2332" s="3">
        <v>10.7</v>
      </c>
      <c r="Q2332" s="3">
        <f>VLOOKUP(J2332,Aux_H_adj!$X$2:$Y$922,2,FALSE)</f>
        <v>7.3</v>
      </c>
      <c r="R2332" s="3">
        <f>VLOOKUP(J2332,Aux_H_adj!$X$2:$Z$922,3,FALSE)</f>
        <v>12</v>
      </c>
      <c r="S2332" s="3">
        <f t="shared" si="326"/>
        <v>3.4059157821665602</v>
      </c>
      <c r="T2332" s="3">
        <v>37.700000000000003</v>
      </c>
      <c r="U2332" s="23">
        <f t="shared" si="330"/>
        <v>13.04</v>
      </c>
      <c r="V2332" s="3">
        <f t="shared" si="327"/>
        <v>4.1507609158366305</v>
      </c>
      <c r="W2332" s="27">
        <f t="shared" si="331"/>
        <v>8.9999999999999998E-4</v>
      </c>
      <c r="X2332" s="27">
        <f t="shared" si="332"/>
        <v>1.4E-3</v>
      </c>
      <c r="Y2332" s="3">
        <f>VLOOKUP(K2332,SSP!$B$2:$D$113,3,FALSE)</f>
        <v>0.60999999999999954</v>
      </c>
      <c r="Z2332" s="3">
        <f>EXP(Ferez!$B$8+Ferez!$B$9*LN(X2332)+Ferez!$B$10*LN(O2332)+Ferez!$B$11*LN(Y2332))</f>
        <v>1.76591415060053</v>
      </c>
      <c r="AA2332" s="3">
        <f>EXP(Ferez!$C$8+Ferez!$C$9*LN(Z2332))</f>
        <v>1.143146969204853</v>
      </c>
      <c r="AB2332" s="3">
        <f>Ferez!$D$8+Ferez!$D$9*Z2332+Ferez!$D$10*AA2332</f>
        <v>0.50221296798052872</v>
      </c>
      <c r="AC2332" s="3">
        <f t="shared" si="333"/>
        <v>3.4112740877859116</v>
      </c>
      <c r="AD2332" s="3">
        <f>AC2332*Ferez!$D$19</f>
        <v>1.7056370438929558</v>
      </c>
      <c r="AE2332" s="3">
        <f>(AD2332/1000)*(10000/Ferez!$D$21)</f>
        <v>4.2640926097323895E-2</v>
      </c>
      <c r="AF2332" s="3">
        <f t="shared" si="334"/>
        <v>2.2681271185810585</v>
      </c>
      <c r="AG2332" s="3">
        <f>AF2332*Ferez!$D$19</f>
        <v>1.1340635592905293</v>
      </c>
      <c r="AH2332" s="3">
        <f>(AG2332/1000)*(10000/Ferez!$D$21)</f>
        <v>2.8351588982263233E-2</v>
      </c>
      <c r="AI2332" s="3">
        <f>AE2332*Ferez!$D$20</f>
        <v>0.15635006235685428</v>
      </c>
    </row>
    <row r="2333" spans="1:35" x14ac:dyDescent="0.25">
      <c r="A2333" s="4">
        <v>758</v>
      </c>
      <c r="B2333" s="19" t="s">
        <v>3521</v>
      </c>
      <c r="C2333" s="104">
        <v>7</v>
      </c>
      <c r="D2333" s="20" t="s">
        <v>1053</v>
      </c>
      <c r="E2333" s="100">
        <v>42719</v>
      </c>
      <c r="F2333" s="100">
        <v>44127</v>
      </c>
      <c r="G2333" s="105">
        <v>3.9</v>
      </c>
      <c r="H2333" s="20" t="s">
        <v>1208</v>
      </c>
      <c r="I2333" s="20" t="s">
        <v>1216</v>
      </c>
      <c r="J2333" s="13">
        <v>3400</v>
      </c>
      <c r="K2333" t="s">
        <v>125</v>
      </c>
      <c r="L2333" t="s">
        <v>124</v>
      </c>
      <c r="M2333" s="20" t="str">
        <f t="shared" si="328"/>
        <v>S</v>
      </c>
      <c r="N2333" s="3">
        <v>5</v>
      </c>
      <c r="O2333" s="23">
        <f t="shared" si="329"/>
        <v>3.74</v>
      </c>
      <c r="P2333" s="3">
        <v>11</v>
      </c>
      <c r="Q2333" s="3">
        <f>VLOOKUP(J2333,Aux_H_adj!$X$2:$Y$922,2,FALSE)</f>
        <v>7.3</v>
      </c>
      <c r="R2333" s="3">
        <f>VLOOKUP(J2333,Aux_H_adj!$X$2:$Z$922,3,FALSE)</f>
        <v>12</v>
      </c>
      <c r="S2333" s="3">
        <f t="shared" si="326"/>
        <v>3.5014087480216975</v>
      </c>
      <c r="T2333" s="3">
        <v>37.700000000000003</v>
      </c>
      <c r="U2333" s="23">
        <f t="shared" si="330"/>
        <v>13.41</v>
      </c>
      <c r="V2333" s="3">
        <f t="shared" si="327"/>
        <v>4.2685355737246331</v>
      </c>
      <c r="W2333" s="27">
        <f t="shared" si="331"/>
        <v>1E-3</v>
      </c>
      <c r="X2333" s="27">
        <f t="shared" si="332"/>
        <v>1.4E-3</v>
      </c>
      <c r="Y2333" s="3">
        <f>VLOOKUP(K2333,SSP!$B$2:$D$113,3,FALSE)</f>
        <v>0.60999999999999954</v>
      </c>
      <c r="Z2333" s="3">
        <f>EXP(Ferez!$B$8+Ferez!$B$9*LN(X2333)+Ferez!$B$10*LN(O2333)+Ferez!$B$11*LN(Y2333))</f>
        <v>1.8077598044932761</v>
      </c>
      <c r="AA2333" s="3">
        <f>EXP(Ferez!$C$8+Ferez!$C$9*LN(Z2333))</f>
        <v>1.1631848826545528</v>
      </c>
      <c r="AB2333" s="3">
        <f>Ferez!$D$8+Ferez!$D$9*Z2333+Ferez!$D$10*AA2333</f>
        <v>0.5056327329682424</v>
      </c>
      <c r="AC2333" s="3">
        <f t="shared" si="333"/>
        <v>3.4765774201160711</v>
      </c>
      <c r="AD2333" s="3">
        <f>AC2333*Ferez!$D$19</f>
        <v>1.7382887100580355</v>
      </c>
      <c r="AE2333" s="3">
        <f>(AD2333/1000)*(10000/Ferez!$D$21)</f>
        <v>4.3457217751450887E-2</v>
      </c>
      <c r="AF2333" s="3">
        <f t="shared" si="334"/>
        <v>2.3133925374615183</v>
      </c>
      <c r="AG2333" s="3">
        <f>AF2333*Ferez!$D$19</f>
        <v>1.1566962687307591</v>
      </c>
      <c r="AH2333" s="3">
        <f>(AG2333/1000)*(10000/Ferez!$D$21)</f>
        <v>2.8917406718268982E-2</v>
      </c>
      <c r="AI2333" s="3">
        <f>AE2333*Ferez!$D$20</f>
        <v>0.15934313175531992</v>
      </c>
    </row>
    <row r="2334" spans="1:35" x14ac:dyDescent="0.25">
      <c r="A2334" s="4">
        <v>759</v>
      </c>
      <c r="B2334" s="19" t="s">
        <v>3521</v>
      </c>
      <c r="C2334" s="104">
        <v>7</v>
      </c>
      <c r="D2334" s="20" t="s">
        <v>1053</v>
      </c>
      <c r="E2334" s="100">
        <v>42719</v>
      </c>
      <c r="F2334" s="100">
        <v>44127</v>
      </c>
      <c r="G2334" s="105">
        <v>3.9</v>
      </c>
      <c r="H2334" s="20" t="s">
        <v>1208</v>
      </c>
      <c r="I2334" s="20" t="s">
        <v>1217</v>
      </c>
      <c r="J2334" s="13">
        <v>3400</v>
      </c>
      <c r="K2334" t="s">
        <v>125</v>
      </c>
      <c r="L2334" t="s">
        <v>124</v>
      </c>
      <c r="M2334" s="20" t="str">
        <f>IF(J2335=J2334,"S",IF(J2333=J2334,"S","N"))</f>
        <v>S</v>
      </c>
      <c r="N2334" s="3">
        <v>5</v>
      </c>
      <c r="O2334" s="23">
        <f t="shared" si="329"/>
        <v>2.5</v>
      </c>
      <c r="P2334" s="3">
        <v>7.4</v>
      </c>
      <c r="Q2334" s="3">
        <f>VLOOKUP(J2334,Aux_H_adj!$X$2:$Y$922,2,FALSE)</f>
        <v>7.3</v>
      </c>
      <c r="R2334" s="3">
        <f>VLOOKUP(J2334,Aux_H_adj!$X$2:$Z$922,3,FALSE)</f>
        <v>12</v>
      </c>
      <c r="S2334" s="3">
        <f t="shared" si="326"/>
        <v>2.3554931577600513</v>
      </c>
      <c r="T2334" s="3">
        <v>37.700000000000003</v>
      </c>
      <c r="U2334" s="23">
        <f t="shared" si="330"/>
        <v>9.02</v>
      </c>
      <c r="V2334" s="3">
        <f t="shared" si="327"/>
        <v>2.871155173377792</v>
      </c>
      <c r="W2334" s="27">
        <f t="shared" si="331"/>
        <v>4.0000000000000002E-4</v>
      </c>
      <c r="X2334" s="27">
        <f t="shared" si="332"/>
        <v>5.9999999999999995E-4</v>
      </c>
      <c r="Y2334" s="3">
        <f>VLOOKUP(K2334,SSP!$B$2:$D$113,3,FALSE)</f>
        <v>0.60999999999999954</v>
      </c>
      <c r="Z2334" s="3">
        <f>EXP(Ferez!$B$8+Ferez!$B$9*LN(X2334)+Ferez!$B$10*LN(O2334)+Ferez!$B$11*LN(Y2334))</f>
        <v>0.55110361892184379</v>
      </c>
      <c r="AA2334" s="3">
        <f>EXP(Ferez!$C$8+Ferez!$C$9*LN(Z2334))</f>
        <v>0.4817934474117721</v>
      </c>
      <c r="AB2334" s="3">
        <f>Ferez!$D$8+Ferez!$D$9*Z2334+Ferez!$D$10*AA2334</f>
        <v>0.40980102512773303</v>
      </c>
      <c r="AC2334" s="3">
        <f t="shared" si="333"/>
        <v>1.442698091461349</v>
      </c>
      <c r="AD2334" s="3">
        <f>AC2334*Ferez!$D$19</f>
        <v>0.72134904573067449</v>
      </c>
      <c r="AE2334" s="3">
        <f>(AD2334/1000)*(10000/Ferez!$D$21)</f>
        <v>1.8033726143266864E-2</v>
      </c>
      <c r="AF2334" s="3">
        <f t="shared" si="334"/>
        <v>0.96090464404957676</v>
      </c>
      <c r="AG2334" s="3">
        <f>AF2334*Ferez!$D$19</f>
        <v>0.48045232202478838</v>
      </c>
      <c r="AH2334" s="3">
        <f>(AG2334/1000)*(10000/Ferez!$D$21)</f>
        <v>1.201130805061971E-2</v>
      </c>
      <c r="AI2334" s="3">
        <f>AE2334*Ferez!$D$20</f>
        <v>6.6123662525311835E-2</v>
      </c>
    </row>
    <row r="2335" spans="1:35" x14ac:dyDescent="0.25">
      <c r="N2335" s="3"/>
      <c r="O2335" s="23"/>
      <c r="P2335" s="23"/>
      <c r="Q2335" s="23"/>
      <c r="R2335" s="23"/>
      <c r="S2335" s="23"/>
      <c r="U2335" s="2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</row>
  </sheetData>
  <sortState ref="A2:AI2334">
    <sortCondition ref="B2:B2334"/>
    <sortCondition ref="D2:D2334"/>
    <sortCondition ref="J2:J2334"/>
    <sortCondition ref="I2:I2334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/>
  </sheetViews>
  <sheetFormatPr defaultRowHeight="15" x14ac:dyDescent="0.25"/>
  <cols>
    <col min="1" max="1" width="7.7109375" bestFit="1" customWidth="1"/>
    <col min="2" max="2" width="5.85546875" bestFit="1" customWidth="1"/>
    <col min="3" max="4" width="10.7109375" bestFit="1" customWidth="1"/>
  </cols>
  <sheetData>
    <row r="1" spans="1:13" ht="30" x14ac:dyDescent="0.25">
      <c r="A1" s="7" t="s">
        <v>0</v>
      </c>
      <c r="B1" s="7" t="s">
        <v>3531</v>
      </c>
      <c r="C1" s="7" t="s">
        <v>3597</v>
      </c>
      <c r="D1" s="7" t="s">
        <v>3599</v>
      </c>
      <c r="F1" s="28" t="s">
        <v>3531</v>
      </c>
      <c r="G1" s="29" t="s">
        <v>3532</v>
      </c>
      <c r="H1" s="28" t="s">
        <v>3536</v>
      </c>
      <c r="K1" s="28" t="s">
        <v>3531</v>
      </c>
      <c r="L1" s="29" t="s">
        <v>3532</v>
      </c>
      <c r="M1" s="28" t="s">
        <v>3536</v>
      </c>
    </row>
    <row r="2" spans="1:13" x14ac:dyDescent="0.25">
      <c r="A2" s="101" t="s">
        <v>1218</v>
      </c>
      <c r="B2" s="101">
        <v>12</v>
      </c>
      <c r="C2" s="102">
        <v>38487</v>
      </c>
      <c r="D2" s="103">
        <v>44204</v>
      </c>
      <c r="F2" s="4">
        <v>1</v>
      </c>
      <c r="G2" s="30">
        <v>7.6</v>
      </c>
      <c r="H2">
        <v>1</v>
      </c>
      <c r="K2" s="4" t="s">
        <v>3537</v>
      </c>
      <c r="L2" s="30">
        <f>G2+G3</f>
        <v>53.1</v>
      </c>
      <c r="M2">
        <f>H2+H3</f>
        <v>9</v>
      </c>
    </row>
    <row r="3" spans="1:13" x14ac:dyDescent="0.25">
      <c r="A3" s="101" t="s">
        <v>1320</v>
      </c>
      <c r="B3" s="101">
        <v>12</v>
      </c>
      <c r="C3" s="102">
        <v>38487</v>
      </c>
      <c r="D3" s="103">
        <v>44204</v>
      </c>
      <c r="F3" s="4">
        <v>2</v>
      </c>
      <c r="G3" s="30">
        <v>45.5</v>
      </c>
      <c r="H3">
        <v>8</v>
      </c>
      <c r="K3" s="4">
        <v>3</v>
      </c>
      <c r="L3" s="30">
        <v>38.6</v>
      </c>
      <c r="M3">
        <v>3</v>
      </c>
    </row>
    <row r="4" spans="1:13" x14ac:dyDescent="0.25">
      <c r="A4" s="101" t="s">
        <v>256</v>
      </c>
      <c r="B4" s="101">
        <v>12</v>
      </c>
      <c r="C4" s="102">
        <v>38487</v>
      </c>
      <c r="D4" s="103">
        <v>44127</v>
      </c>
      <c r="F4" s="4">
        <v>3</v>
      </c>
      <c r="G4" s="30">
        <v>38.6</v>
      </c>
      <c r="H4">
        <v>3</v>
      </c>
      <c r="K4" s="4">
        <v>4</v>
      </c>
      <c r="L4" s="30">
        <v>13.1</v>
      </c>
      <c r="M4">
        <v>3</v>
      </c>
    </row>
    <row r="5" spans="1:13" x14ac:dyDescent="0.25">
      <c r="A5" s="101" t="s">
        <v>283</v>
      </c>
      <c r="B5" s="101">
        <v>12</v>
      </c>
      <c r="C5" s="102">
        <v>38487</v>
      </c>
      <c r="D5" s="103">
        <v>44127</v>
      </c>
      <c r="F5" s="4">
        <v>4</v>
      </c>
      <c r="G5" s="30">
        <v>13.1</v>
      </c>
      <c r="H5">
        <v>3</v>
      </c>
      <c r="K5" s="4">
        <v>5</v>
      </c>
      <c r="L5" s="30">
        <v>5.8</v>
      </c>
      <c r="M5">
        <v>4</v>
      </c>
    </row>
    <row r="6" spans="1:13" x14ac:dyDescent="0.25">
      <c r="A6" s="101" t="s">
        <v>349</v>
      </c>
      <c r="B6" s="101">
        <v>12</v>
      </c>
      <c r="C6" s="102">
        <v>38487</v>
      </c>
      <c r="D6" s="103">
        <v>44127</v>
      </c>
      <c r="F6" s="4">
        <v>5</v>
      </c>
      <c r="G6" s="30">
        <v>5.8</v>
      </c>
      <c r="H6">
        <v>4</v>
      </c>
      <c r="K6" s="4">
        <v>6</v>
      </c>
      <c r="L6" s="30">
        <v>18.3</v>
      </c>
      <c r="M6">
        <v>5</v>
      </c>
    </row>
    <row r="7" spans="1:13" x14ac:dyDescent="0.25">
      <c r="A7" s="101" t="s">
        <v>376</v>
      </c>
      <c r="B7" s="101">
        <v>12</v>
      </c>
      <c r="C7" s="102">
        <v>38487</v>
      </c>
      <c r="D7" s="103">
        <v>44127</v>
      </c>
      <c r="F7" s="4">
        <v>6</v>
      </c>
      <c r="G7" s="30">
        <v>18.3</v>
      </c>
      <c r="H7">
        <v>5</v>
      </c>
      <c r="K7" s="94">
        <v>7</v>
      </c>
      <c r="L7" s="95">
        <v>7</v>
      </c>
      <c r="M7" s="65">
        <v>4</v>
      </c>
    </row>
    <row r="8" spans="1:13" x14ac:dyDescent="0.25">
      <c r="A8" s="101" t="s">
        <v>3533</v>
      </c>
      <c r="B8" s="101">
        <v>12</v>
      </c>
      <c r="C8" s="102">
        <v>38487</v>
      </c>
      <c r="D8" s="103">
        <v>44127</v>
      </c>
      <c r="F8" s="94">
        <v>7</v>
      </c>
      <c r="G8" s="95">
        <v>7</v>
      </c>
      <c r="H8" s="65">
        <v>4</v>
      </c>
      <c r="K8" s="4" t="s">
        <v>3534</v>
      </c>
      <c r="L8" s="30">
        <f>SUM(L2:L7)</f>
        <v>135.9</v>
      </c>
      <c r="M8" s="31">
        <f>SUM(M2:M7)</f>
        <v>28</v>
      </c>
    </row>
    <row r="9" spans="1:13" x14ac:dyDescent="0.25">
      <c r="A9" s="101" t="s">
        <v>1516</v>
      </c>
      <c r="B9" s="101">
        <v>12</v>
      </c>
      <c r="C9" s="102">
        <v>38487</v>
      </c>
      <c r="D9" s="103">
        <v>44204</v>
      </c>
      <c r="F9" s="4" t="s">
        <v>3534</v>
      </c>
      <c r="G9" s="30">
        <f>SUM(G2:G8)</f>
        <v>135.9</v>
      </c>
      <c r="H9" s="31">
        <f>SUM(H2:H8)</f>
        <v>28</v>
      </c>
    </row>
    <row r="10" spans="1:13" x14ac:dyDescent="0.25">
      <c r="A10" s="101" t="s">
        <v>1650</v>
      </c>
      <c r="B10" s="101">
        <v>12</v>
      </c>
      <c r="C10" s="102">
        <v>38487</v>
      </c>
      <c r="D10" s="103">
        <v>44204</v>
      </c>
    </row>
    <row r="11" spans="1:13" x14ac:dyDescent="0.25">
      <c r="A11" s="101" t="s">
        <v>1787</v>
      </c>
      <c r="B11" s="101">
        <v>3</v>
      </c>
      <c r="C11" s="102">
        <v>40709</v>
      </c>
      <c r="D11" s="103">
        <v>44204</v>
      </c>
    </row>
    <row r="12" spans="1:13" x14ac:dyDescent="0.25">
      <c r="A12" s="101" t="s">
        <v>1846</v>
      </c>
      <c r="B12" s="101">
        <v>5</v>
      </c>
      <c r="C12" s="102">
        <v>42719</v>
      </c>
      <c r="D12" s="103">
        <v>44204</v>
      </c>
    </row>
    <row r="13" spans="1:13" x14ac:dyDescent="0.25">
      <c r="A13" s="101" t="s">
        <v>2005</v>
      </c>
      <c r="B13" s="101">
        <v>4</v>
      </c>
      <c r="C13" s="102">
        <v>40801</v>
      </c>
      <c r="D13" s="103">
        <v>44204</v>
      </c>
    </row>
    <row r="14" spans="1:13" x14ac:dyDescent="0.25">
      <c r="A14" s="101" t="s">
        <v>2158</v>
      </c>
      <c r="B14" s="101">
        <v>3</v>
      </c>
      <c r="C14" s="102">
        <v>40709</v>
      </c>
      <c r="D14" s="103">
        <v>44204</v>
      </c>
    </row>
    <row r="15" spans="1:13" x14ac:dyDescent="0.25">
      <c r="A15" s="101" t="s">
        <v>2242</v>
      </c>
      <c r="B15" s="101">
        <v>3</v>
      </c>
      <c r="C15" s="102">
        <v>40709</v>
      </c>
      <c r="D15" s="103">
        <v>44204</v>
      </c>
    </row>
    <row r="16" spans="1:13" x14ac:dyDescent="0.25">
      <c r="A16" s="101" t="s">
        <v>2332</v>
      </c>
      <c r="B16" s="101">
        <v>4</v>
      </c>
      <c r="C16" s="102">
        <v>40801</v>
      </c>
      <c r="D16" s="103">
        <v>44204</v>
      </c>
    </row>
    <row r="17" spans="1:4" x14ac:dyDescent="0.25">
      <c r="A17" s="101" t="s">
        <v>2440</v>
      </c>
      <c r="B17" s="101">
        <v>4</v>
      </c>
      <c r="C17" s="102">
        <v>40801</v>
      </c>
      <c r="D17" s="103">
        <v>44204</v>
      </c>
    </row>
    <row r="18" spans="1:4" x14ac:dyDescent="0.25">
      <c r="A18" s="101" t="s">
        <v>494</v>
      </c>
      <c r="B18" s="101">
        <v>5</v>
      </c>
      <c r="C18" s="102">
        <v>42719</v>
      </c>
      <c r="D18" s="103">
        <v>44127</v>
      </c>
    </row>
    <row r="19" spans="1:4" x14ac:dyDescent="0.25">
      <c r="A19" s="101" t="s">
        <v>2599</v>
      </c>
      <c r="B19" s="101">
        <v>5</v>
      </c>
      <c r="C19" s="102">
        <v>42719</v>
      </c>
      <c r="D19" s="103">
        <v>44204</v>
      </c>
    </row>
    <row r="20" spans="1:4" x14ac:dyDescent="0.25">
      <c r="A20" s="101" t="s">
        <v>2664</v>
      </c>
      <c r="B20" s="101">
        <v>5</v>
      </c>
      <c r="C20" s="102">
        <v>42719</v>
      </c>
      <c r="D20" s="103">
        <v>44204</v>
      </c>
    </row>
    <row r="21" spans="1:4" x14ac:dyDescent="0.25">
      <c r="A21" s="101" t="s">
        <v>2723</v>
      </c>
      <c r="B21" s="101">
        <v>6</v>
      </c>
      <c r="C21" s="102">
        <v>42719</v>
      </c>
      <c r="D21" s="103">
        <v>44204</v>
      </c>
    </row>
    <row r="22" spans="1:4" x14ac:dyDescent="0.25">
      <c r="A22" s="101" t="s">
        <v>2873</v>
      </c>
      <c r="B22" s="101">
        <v>6</v>
      </c>
      <c r="C22" s="102">
        <v>42719</v>
      </c>
      <c r="D22" s="103">
        <v>44204</v>
      </c>
    </row>
    <row r="23" spans="1:4" x14ac:dyDescent="0.25">
      <c r="A23" s="101" t="s">
        <v>2985</v>
      </c>
      <c r="B23" s="101">
        <v>6</v>
      </c>
      <c r="C23" s="102">
        <v>42719</v>
      </c>
      <c r="D23" s="103">
        <v>44204</v>
      </c>
    </row>
    <row r="24" spans="1:4" x14ac:dyDescent="0.25">
      <c r="A24" s="101" t="s">
        <v>3144</v>
      </c>
      <c r="B24" s="101">
        <v>6</v>
      </c>
      <c r="C24" s="102">
        <v>42719</v>
      </c>
      <c r="D24" s="103">
        <v>44204</v>
      </c>
    </row>
    <row r="25" spans="1:4" x14ac:dyDescent="0.25">
      <c r="A25" s="101" t="s">
        <v>3321</v>
      </c>
      <c r="B25" s="101">
        <v>6</v>
      </c>
      <c r="C25" s="102">
        <v>42719</v>
      </c>
      <c r="D25" s="103">
        <v>44204</v>
      </c>
    </row>
    <row r="26" spans="1:4" x14ac:dyDescent="0.25">
      <c r="A26" s="101" t="s">
        <v>596</v>
      </c>
      <c r="B26" s="101">
        <v>7</v>
      </c>
      <c r="C26" s="102">
        <v>42719</v>
      </c>
      <c r="D26" s="103">
        <v>44127</v>
      </c>
    </row>
    <row r="27" spans="1:4" x14ac:dyDescent="0.25">
      <c r="A27" s="101" t="s">
        <v>770</v>
      </c>
      <c r="B27" s="101">
        <v>7</v>
      </c>
      <c r="C27" s="102">
        <v>42719</v>
      </c>
      <c r="D27" s="103">
        <v>44127</v>
      </c>
    </row>
    <row r="28" spans="1:4" x14ac:dyDescent="0.25">
      <c r="A28" s="101" t="s">
        <v>915</v>
      </c>
      <c r="B28" s="101">
        <v>7</v>
      </c>
      <c r="C28" s="102">
        <v>42719</v>
      </c>
      <c r="D28" s="103">
        <v>44127</v>
      </c>
    </row>
    <row r="29" spans="1:4" x14ac:dyDescent="0.25">
      <c r="A29" s="101" t="s">
        <v>1053</v>
      </c>
      <c r="B29" s="101">
        <v>7</v>
      </c>
      <c r="C29" s="102">
        <v>42719</v>
      </c>
      <c r="D29" s="103">
        <v>44127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"/>
  <sheetViews>
    <sheetView workbookViewId="0"/>
  </sheetViews>
  <sheetFormatPr defaultRowHeight="15" x14ac:dyDescent="0.25"/>
  <cols>
    <col min="1" max="1" width="8.140625" bestFit="1" customWidth="1"/>
    <col min="2" max="2" width="20.5703125" style="2" bestFit="1" customWidth="1"/>
    <col min="3" max="3" width="26.42578125" style="2" bestFit="1" customWidth="1"/>
    <col min="4" max="4" width="5" bestFit="1" customWidth="1"/>
    <col min="5" max="5" width="30.85546875" style="2" bestFit="1" customWidth="1"/>
  </cols>
  <sheetData>
    <row r="1" spans="1:5" ht="15.75" thickBot="1" x14ac:dyDescent="0.3">
      <c r="A1" s="1" t="s">
        <v>25</v>
      </c>
      <c r="B1" s="11" t="s">
        <v>27</v>
      </c>
      <c r="C1" s="11" t="s">
        <v>26</v>
      </c>
      <c r="D1" s="1" t="s">
        <v>28</v>
      </c>
      <c r="E1" s="11" t="s">
        <v>3518</v>
      </c>
    </row>
    <row r="2" spans="1:5" x14ac:dyDescent="0.25">
      <c r="A2" s="4">
        <v>1</v>
      </c>
      <c r="B2" s="2" t="s">
        <v>153</v>
      </c>
      <c r="C2" s="16" t="s">
        <v>152</v>
      </c>
      <c r="D2" s="5">
        <v>0.49</v>
      </c>
      <c r="E2" s="2" t="s">
        <v>3519</v>
      </c>
    </row>
    <row r="3" spans="1:5" x14ac:dyDescent="0.25">
      <c r="A3" s="4">
        <v>2</v>
      </c>
      <c r="B3" s="2" t="s">
        <v>8</v>
      </c>
      <c r="C3" s="16" t="s">
        <v>120</v>
      </c>
      <c r="D3" s="5">
        <v>0.62000000000000022</v>
      </c>
      <c r="E3" s="2" t="s">
        <v>3519</v>
      </c>
    </row>
    <row r="4" spans="1:5" x14ac:dyDescent="0.25">
      <c r="A4" s="4">
        <v>3</v>
      </c>
      <c r="B4" s="2" t="s">
        <v>21</v>
      </c>
      <c r="C4" s="16" t="s">
        <v>121</v>
      </c>
      <c r="D4" s="5">
        <v>0.41000000000000003</v>
      </c>
      <c r="E4" s="2" t="s">
        <v>3519</v>
      </c>
    </row>
    <row r="5" spans="1:5" x14ac:dyDescent="0.25">
      <c r="A5" s="4">
        <v>4</v>
      </c>
      <c r="B5" s="2" t="s">
        <v>51</v>
      </c>
      <c r="C5" s="16" t="s">
        <v>50</v>
      </c>
      <c r="D5" s="5">
        <v>0.4900000000000001</v>
      </c>
      <c r="E5" s="2" t="s">
        <v>3519</v>
      </c>
    </row>
    <row r="6" spans="1:5" x14ac:dyDescent="0.25">
      <c r="A6" s="4">
        <v>5</v>
      </c>
      <c r="B6" s="2" t="s">
        <v>146</v>
      </c>
      <c r="C6" s="16" t="s">
        <v>145</v>
      </c>
      <c r="D6" s="5">
        <v>0.55000000000000027</v>
      </c>
      <c r="E6" s="2" t="s">
        <v>3519</v>
      </c>
    </row>
    <row r="7" spans="1:5" x14ac:dyDescent="0.25">
      <c r="A7" s="4">
        <v>6</v>
      </c>
      <c r="B7" s="2" t="s">
        <v>148</v>
      </c>
      <c r="C7" s="16" t="s">
        <v>147</v>
      </c>
      <c r="D7" s="5">
        <v>0.49</v>
      </c>
      <c r="E7" s="2" t="s">
        <v>3519</v>
      </c>
    </row>
    <row r="8" spans="1:5" x14ac:dyDescent="0.25">
      <c r="A8" s="4">
        <v>104</v>
      </c>
      <c r="B8" s="12" t="s">
        <v>203</v>
      </c>
      <c r="C8" s="16" t="s">
        <v>201</v>
      </c>
      <c r="D8" s="4">
        <v>0.74</v>
      </c>
      <c r="E8" s="12" t="s">
        <v>202</v>
      </c>
    </row>
    <row r="9" spans="1:5" x14ac:dyDescent="0.25">
      <c r="A9" s="4">
        <v>7</v>
      </c>
      <c r="B9" s="2" t="s">
        <v>22</v>
      </c>
      <c r="C9" s="16" t="s">
        <v>36</v>
      </c>
      <c r="D9" s="5">
        <v>0.67000000000000026</v>
      </c>
      <c r="E9" s="2" t="s">
        <v>3519</v>
      </c>
    </row>
    <row r="10" spans="1:5" x14ac:dyDescent="0.25">
      <c r="A10" s="4">
        <v>8</v>
      </c>
      <c r="B10" s="2" t="s">
        <v>38</v>
      </c>
      <c r="C10" s="16" t="s">
        <v>37</v>
      </c>
      <c r="D10" s="5">
        <v>0.57999999999999996</v>
      </c>
      <c r="E10" s="2" t="s">
        <v>3519</v>
      </c>
    </row>
    <row r="11" spans="1:5" x14ac:dyDescent="0.25">
      <c r="A11" s="4">
        <v>9</v>
      </c>
      <c r="B11" s="2" t="s">
        <v>144</v>
      </c>
      <c r="C11" s="16" t="s">
        <v>143</v>
      </c>
      <c r="D11" s="5">
        <v>0.84999999999999976</v>
      </c>
      <c r="E11" s="2" t="s">
        <v>3519</v>
      </c>
    </row>
    <row r="12" spans="1:5" x14ac:dyDescent="0.25">
      <c r="A12" s="4">
        <v>12</v>
      </c>
      <c r="B12" s="2" t="s">
        <v>228</v>
      </c>
      <c r="C12" s="16" t="s">
        <v>156</v>
      </c>
      <c r="D12" s="5">
        <v>0.4900000000000001</v>
      </c>
      <c r="E12" s="2" t="s">
        <v>157</v>
      </c>
    </row>
    <row r="13" spans="1:5" x14ac:dyDescent="0.25">
      <c r="A13" s="4">
        <v>11</v>
      </c>
      <c r="B13" s="2" t="s">
        <v>161</v>
      </c>
      <c r="C13" s="16" t="s">
        <v>160</v>
      </c>
      <c r="D13" s="5">
        <v>0.4900000000000001</v>
      </c>
      <c r="E13" s="2" t="s">
        <v>3519</v>
      </c>
    </row>
    <row r="14" spans="1:5" x14ac:dyDescent="0.25">
      <c r="A14" s="4">
        <v>13</v>
      </c>
      <c r="B14" s="2" t="s">
        <v>134</v>
      </c>
      <c r="C14" s="16" t="s">
        <v>133</v>
      </c>
      <c r="D14" s="5">
        <v>0.49</v>
      </c>
      <c r="E14" s="2" t="s">
        <v>3519</v>
      </c>
    </row>
    <row r="15" spans="1:5" x14ac:dyDescent="0.25">
      <c r="A15" s="4">
        <v>14</v>
      </c>
      <c r="B15" s="2" t="s">
        <v>163</v>
      </c>
      <c r="C15" s="16" t="s">
        <v>162</v>
      </c>
      <c r="D15" s="5">
        <v>0.57999999999999863</v>
      </c>
      <c r="E15" s="2" t="s">
        <v>3519</v>
      </c>
    </row>
    <row r="16" spans="1:5" x14ac:dyDescent="0.25">
      <c r="A16" s="4">
        <v>15</v>
      </c>
      <c r="B16" s="2" t="s">
        <v>173</v>
      </c>
      <c r="C16" s="16" t="s">
        <v>172</v>
      </c>
      <c r="D16" s="5">
        <v>0.47999999999999932</v>
      </c>
      <c r="E16" s="2" t="s">
        <v>3519</v>
      </c>
    </row>
    <row r="17" spans="1:5" x14ac:dyDescent="0.25">
      <c r="A17" s="4">
        <v>16</v>
      </c>
      <c r="B17" s="2" t="s">
        <v>127</v>
      </c>
      <c r="C17" s="16" t="s">
        <v>126</v>
      </c>
      <c r="D17" s="5">
        <v>0.61999999999999966</v>
      </c>
      <c r="E17" s="2" t="s">
        <v>227</v>
      </c>
    </row>
    <row r="18" spans="1:5" x14ac:dyDescent="0.25">
      <c r="A18" s="4">
        <v>18</v>
      </c>
      <c r="B18" s="2" t="s">
        <v>15</v>
      </c>
      <c r="C18" s="16" t="s">
        <v>29</v>
      </c>
      <c r="D18" s="5">
        <v>0.69999999999999973</v>
      </c>
      <c r="E18" s="2" t="s">
        <v>3519</v>
      </c>
    </row>
    <row r="19" spans="1:5" x14ac:dyDescent="0.25">
      <c r="A19" s="4">
        <v>102</v>
      </c>
      <c r="B19" s="2" t="s">
        <v>199</v>
      </c>
      <c r="C19" s="16" t="s">
        <v>198</v>
      </c>
      <c r="D19" s="4">
        <v>0.49</v>
      </c>
      <c r="E19" s="2" t="s">
        <v>3519</v>
      </c>
    </row>
    <row r="20" spans="1:5" x14ac:dyDescent="0.25">
      <c r="A20" s="4">
        <v>19</v>
      </c>
      <c r="B20" s="2" t="s">
        <v>10</v>
      </c>
      <c r="C20" s="16" t="s">
        <v>75</v>
      </c>
      <c r="D20" s="5">
        <v>0.4900000000000001</v>
      </c>
      <c r="E20" s="2" t="s">
        <v>3519</v>
      </c>
    </row>
    <row r="21" spans="1:5" x14ac:dyDescent="0.25">
      <c r="A21" s="4">
        <v>20</v>
      </c>
      <c r="B21" s="2" t="s">
        <v>129</v>
      </c>
      <c r="C21" s="16" t="s">
        <v>128</v>
      </c>
      <c r="D21" s="5">
        <v>0.49</v>
      </c>
      <c r="E21" s="2" t="s">
        <v>3519</v>
      </c>
    </row>
    <row r="22" spans="1:5" x14ac:dyDescent="0.25">
      <c r="A22" s="4">
        <v>21</v>
      </c>
      <c r="B22" s="2" t="s">
        <v>138</v>
      </c>
      <c r="C22" s="16" t="s">
        <v>137</v>
      </c>
      <c r="D22" s="5">
        <v>0.49</v>
      </c>
      <c r="E22" s="2" t="s">
        <v>3519</v>
      </c>
    </row>
    <row r="23" spans="1:5" x14ac:dyDescent="0.25">
      <c r="A23" s="4">
        <v>22</v>
      </c>
      <c r="B23" s="2" t="s">
        <v>58</v>
      </c>
      <c r="C23" s="16" t="s">
        <v>57</v>
      </c>
      <c r="D23" s="5">
        <v>0.69</v>
      </c>
      <c r="E23" s="2" t="s">
        <v>3519</v>
      </c>
    </row>
    <row r="24" spans="1:5" x14ac:dyDescent="0.25">
      <c r="A24" s="4">
        <v>23</v>
      </c>
      <c r="B24" s="2" t="s">
        <v>4</v>
      </c>
      <c r="C24" s="16" t="s">
        <v>142</v>
      </c>
      <c r="D24" s="5">
        <v>0.46000000000000074</v>
      </c>
      <c r="E24" s="2" t="s">
        <v>3519</v>
      </c>
    </row>
    <row r="25" spans="1:5" x14ac:dyDescent="0.25">
      <c r="A25" s="4">
        <v>24</v>
      </c>
      <c r="B25" s="2" t="s">
        <v>96</v>
      </c>
      <c r="C25" s="16" t="s">
        <v>95</v>
      </c>
      <c r="D25" s="5">
        <v>0.76000000000000012</v>
      </c>
      <c r="E25" s="2" t="s">
        <v>3519</v>
      </c>
    </row>
    <row r="26" spans="1:5" x14ac:dyDescent="0.25">
      <c r="A26" s="4">
        <v>25</v>
      </c>
      <c r="B26" s="2" t="s">
        <v>165</v>
      </c>
      <c r="C26" s="16" t="s">
        <v>164</v>
      </c>
      <c r="D26" s="5">
        <v>0.48999999999999988</v>
      </c>
      <c r="E26" s="2" t="s">
        <v>3519</v>
      </c>
    </row>
    <row r="27" spans="1:5" x14ac:dyDescent="0.25">
      <c r="A27" s="4">
        <v>26</v>
      </c>
      <c r="B27" s="2" t="s">
        <v>136</v>
      </c>
      <c r="C27" s="16" t="s">
        <v>135</v>
      </c>
      <c r="D27" s="5">
        <v>0.51999999999999968</v>
      </c>
      <c r="E27" s="2" t="s">
        <v>3519</v>
      </c>
    </row>
    <row r="28" spans="1:5" x14ac:dyDescent="0.25">
      <c r="A28" s="4">
        <v>27</v>
      </c>
      <c r="B28" s="2" t="s">
        <v>132</v>
      </c>
      <c r="C28" s="16" t="s">
        <v>131</v>
      </c>
      <c r="D28" s="5">
        <v>0.4</v>
      </c>
      <c r="E28" s="2" t="s">
        <v>3519</v>
      </c>
    </row>
    <row r="29" spans="1:5" x14ac:dyDescent="0.25">
      <c r="A29" s="4">
        <v>28</v>
      </c>
      <c r="B29" s="2" t="s">
        <v>123</v>
      </c>
      <c r="C29" s="16" t="s">
        <v>122</v>
      </c>
      <c r="D29" s="5">
        <v>0.49000000000000016</v>
      </c>
      <c r="E29" s="2" t="s">
        <v>3519</v>
      </c>
    </row>
    <row r="30" spans="1:5" x14ac:dyDescent="0.25">
      <c r="A30" s="4">
        <v>29</v>
      </c>
      <c r="B30" s="2" t="s">
        <v>77</v>
      </c>
      <c r="C30" s="16" t="s">
        <v>76</v>
      </c>
      <c r="D30" s="5">
        <v>0.44999999999999973</v>
      </c>
      <c r="E30" s="2" t="s">
        <v>3519</v>
      </c>
    </row>
    <row r="31" spans="1:5" x14ac:dyDescent="0.25">
      <c r="A31" s="4">
        <v>30</v>
      </c>
      <c r="B31" s="2" t="s">
        <v>69</v>
      </c>
      <c r="C31" s="16" t="s">
        <v>68</v>
      </c>
      <c r="D31" s="5">
        <v>0.36</v>
      </c>
      <c r="E31" s="2" t="s">
        <v>3519</v>
      </c>
    </row>
    <row r="32" spans="1:5" x14ac:dyDescent="0.25">
      <c r="A32" s="4">
        <v>107</v>
      </c>
      <c r="B32" s="2" t="s">
        <v>208</v>
      </c>
      <c r="C32" s="16" t="s">
        <v>255</v>
      </c>
      <c r="D32" s="4">
        <v>0.61</v>
      </c>
      <c r="E32" s="12" t="s">
        <v>3519</v>
      </c>
    </row>
    <row r="33" spans="1:5" x14ac:dyDescent="0.25">
      <c r="A33" s="4">
        <v>31</v>
      </c>
      <c r="B33" s="2" t="s">
        <v>74</v>
      </c>
      <c r="C33" s="16" t="s">
        <v>73</v>
      </c>
      <c r="D33" s="5">
        <v>0.44000000000000006</v>
      </c>
      <c r="E33" s="2" t="s">
        <v>3519</v>
      </c>
    </row>
    <row r="34" spans="1:5" x14ac:dyDescent="0.25">
      <c r="A34" s="4">
        <v>32</v>
      </c>
      <c r="B34" s="2" t="s">
        <v>182</v>
      </c>
      <c r="C34" s="16" t="s">
        <v>181</v>
      </c>
      <c r="D34" s="5">
        <v>0.4900000000000001</v>
      </c>
      <c r="E34" s="2" t="s">
        <v>3519</v>
      </c>
    </row>
    <row r="35" spans="1:5" x14ac:dyDescent="0.25">
      <c r="A35" s="4">
        <v>33</v>
      </c>
      <c r="B35" s="2" t="s">
        <v>20</v>
      </c>
      <c r="C35" s="16" t="s">
        <v>149</v>
      </c>
      <c r="D35" s="5">
        <v>0.69999999999999973</v>
      </c>
      <c r="E35" s="2" t="s">
        <v>194</v>
      </c>
    </row>
    <row r="36" spans="1:5" x14ac:dyDescent="0.25">
      <c r="A36" s="4">
        <v>34</v>
      </c>
      <c r="B36" s="2" t="s">
        <v>197</v>
      </c>
      <c r="C36" s="16" t="s">
        <v>67</v>
      </c>
      <c r="D36" s="5">
        <v>0.41000000000000009</v>
      </c>
      <c r="E36" s="2" t="s">
        <v>196</v>
      </c>
    </row>
    <row r="37" spans="1:5" x14ac:dyDescent="0.25">
      <c r="A37" s="4">
        <v>35</v>
      </c>
      <c r="B37" s="2" t="s">
        <v>19</v>
      </c>
      <c r="C37" s="16" t="s">
        <v>119</v>
      </c>
      <c r="D37" s="5">
        <v>0.49000000000000005</v>
      </c>
      <c r="E37" s="2" t="s">
        <v>3519</v>
      </c>
    </row>
    <row r="38" spans="1:5" x14ac:dyDescent="0.25">
      <c r="A38" s="4">
        <v>36</v>
      </c>
      <c r="B38" s="2" t="s">
        <v>167</v>
      </c>
      <c r="C38" s="16" t="s">
        <v>166</v>
      </c>
      <c r="D38" s="5">
        <v>0.49000000000000016</v>
      </c>
      <c r="E38" s="2" t="s">
        <v>3519</v>
      </c>
    </row>
    <row r="39" spans="1:5" x14ac:dyDescent="0.25">
      <c r="A39" s="4">
        <v>37</v>
      </c>
      <c r="B39" s="2" t="s">
        <v>66</v>
      </c>
      <c r="C39" s="16" t="s">
        <v>65</v>
      </c>
      <c r="D39" s="5">
        <v>0.36</v>
      </c>
      <c r="E39" s="2" t="s">
        <v>3519</v>
      </c>
    </row>
    <row r="40" spans="1:5" x14ac:dyDescent="0.25">
      <c r="A40" s="4">
        <v>38</v>
      </c>
      <c r="B40" s="2" t="s">
        <v>64</v>
      </c>
      <c r="C40" s="16" t="s">
        <v>63</v>
      </c>
      <c r="D40" s="5">
        <v>0.4900000000000001</v>
      </c>
      <c r="E40" s="2" t="s">
        <v>3519</v>
      </c>
    </row>
    <row r="41" spans="1:5" x14ac:dyDescent="0.25">
      <c r="A41" s="4">
        <v>39</v>
      </c>
      <c r="B41" s="2" t="s">
        <v>118</v>
      </c>
      <c r="C41" s="16" t="s">
        <v>117</v>
      </c>
      <c r="D41" s="5">
        <v>0.49</v>
      </c>
      <c r="E41" s="2" t="s">
        <v>3519</v>
      </c>
    </row>
    <row r="42" spans="1:5" x14ac:dyDescent="0.25">
      <c r="A42" s="4">
        <v>40</v>
      </c>
      <c r="B42" s="2" t="s">
        <v>32</v>
      </c>
      <c r="C42" s="16" t="s">
        <v>31</v>
      </c>
      <c r="D42" s="5">
        <v>0.49</v>
      </c>
      <c r="E42" s="2" t="s">
        <v>3519</v>
      </c>
    </row>
    <row r="43" spans="1:5" x14ac:dyDescent="0.25">
      <c r="A43" s="4">
        <v>109</v>
      </c>
      <c r="B43" t="s">
        <v>242</v>
      </c>
      <c r="C43" s="17" t="s">
        <v>172</v>
      </c>
      <c r="D43" s="5">
        <v>0.49000000000000005</v>
      </c>
    </row>
    <row r="44" spans="1:5" x14ac:dyDescent="0.25">
      <c r="A44" s="4">
        <v>41</v>
      </c>
      <c r="B44" s="2" t="s">
        <v>176</v>
      </c>
      <c r="C44" s="16" t="s">
        <v>175</v>
      </c>
      <c r="D44" s="5">
        <v>0.49</v>
      </c>
      <c r="E44" s="2" t="s">
        <v>3519</v>
      </c>
    </row>
    <row r="45" spans="1:5" x14ac:dyDescent="0.25">
      <c r="A45" s="4">
        <v>108</v>
      </c>
      <c r="B45" s="12" t="s">
        <v>6</v>
      </c>
      <c r="C45" s="16" t="s">
        <v>225</v>
      </c>
      <c r="D45" s="4">
        <v>0.55000000000000004</v>
      </c>
      <c r="E45" s="12" t="s">
        <v>3519</v>
      </c>
    </row>
    <row r="46" spans="1:5" x14ac:dyDescent="0.25">
      <c r="A46" s="4">
        <v>42</v>
      </c>
      <c r="B46" s="2" t="s">
        <v>88</v>
      </c>
      <c r="C46" s="16" t="s">
        <v>87</v>
      </c>
      <c r="D46" s="5">
        <v>0.36</v>
      </c>
      <c r="E46" s="2" t="s">
        <v>3519</v>
      </c>
    </row>
    <row r="47" spans="1:5" x14ac:dyDescent="0.25">
      <c r="A47" s="4">
        <v>43</v>
      </c>
      <c r="B47" s="2" t="s">
        <v>90</v>
      </c>
      <c r="C47" s="16" t="s">
        <v>89</v>
      </c>
      <c r="D47" s="5">
        <v>0.6</v>
      </c>
      <c r="E47" s="2" t="s">
        <v>3519</v>
      </c>
    </row>
    <row r="48" spans="1:5" x14ac:dyDescent="0.25">
      <c r="A48" s="4">
        <v>44</v>
      </c>
      <c r="B48" s="2" t="s">
        <v>56</v>
      </c>
      <c r="C48" s="16" t="s">
        <v>254</v>
      </c>
      <c r="D48" s="5">
        <v>0.49</v>
      </c>
      <c r="E48" s="2" t="s">
        <v>3519</v>
      </c>
    </row>
    <row r="49" spans="1:5" x14ac:dyDescent="0.25">
      <c r="A49" s="4">
        <v>45</v>
      </c>
      <c r="B49" s="2" t="s">
        <v>180</v>
      </c>
      <c r="C49" s="16" t="s">
        <v>179</v>
      </c>
      <c r="D49" s="5">
        <v>0.49000000000000016</v>
      </c>
      <c r="E49" s="2" t="s">
        <v>224</v>
      </c>
    </row>
    <row r="50" spans="1:5" x14ac:dyDescent="0.25">
      <c r="A50" s="4">
        <v>46</v>
      </c>
      <c r="B50" s="2" t="s">
        <v>62</v>
      </c>
      <c r="C50" s="16" t="s">
        <v>61</v>
      </c>
      <c r="D50" s="5">
        <v>0.76</v>
      </c>
      <c r="E50" s="2" t="s">
        <v>3519</v>
      </c>
    </row>
    <row r="51" spans="1:5" x14ac:dyDescent="0.25">
      <c r="A51" s="4">
        <v>110</v>
      </c>
      <c r="B51" t="s">
        <v>236</v>
      </c>
      <c r="C51" s="17" t="s">
        <v>237</v>
      </c>
      <c r="D51" s="5">
        <v>0.49000000000000005</v>
      </c>
    </row>
    <row r="52" spans="1:5" x14ac:dyDescent="0.25">
      <c r="A52" s="4">
        <v>47</v>
      </c>
      <c r="B52" s="2" t="s">
        <v>34</v>
      </c>
      <c r="C52" s="16" t="s">
        <v>33</v>
      </c>
      <c r="D52" s="5">
        <v>0.49000000000000016</v>
      </c>
      <c r="E52" s="2" t="s">
        <v>3519</v>
      </c>
    </row>
    <row r="53" spans="1:5" x14ac:dyDescent="0.25">
      <c r="A53" s="4">
        <v>48</v>
      </c>
      <c r="B53" s="2" t="s">
        <v>159</v>
      </c>
      <c r="C53" s="16" t="s">
        <v>158</v>
      </c>
      <c r="D53" s="5">
        <v>0.53</v>
      </c>
      <c r="E53" s="2" t="s">
        <v>3519</v>
      </c>
    </row>
    <row r="54" spans="1:5" x14ac:dyDescent="0.25">
      <c r="A54" s="4">
        <v>49</v>
      </c>
      <c r="B54" s="2" t="s">
        <v>151</v>
      </c>
      <c r="C54" s="16" t="s">
        <v>150</v>
      </c>
      <c r="D54" s="5">
        <v>0.64</v>
      </c>
      <c r="E54" s="2" t="s">
        <v>3519</v>
      </c>
    </row>
    <row r="55" spans="1:5" x14ac:dyDescent="0.25">
      <c r="A55" s="4">
        <v>50</v>
      </c>
      <c r="B55" s="2" t="s">
        <v>141</v>
      </c>
      <c r="C55" s="16" t="s">
        <v>3535</v>
      </c>
      <c r="D55" s="5">
        <v>0.49</v>
      </c>
      <c r="E55" s="2" t="s">
        <v>3519</v>
      </c>
    </row>
    <row r="56" spans="1:5" x14ac:dyDescent="0.25">
      <c r="A56" s="4">
        <v>51</v>
      </c>
      <c r="B56" s="2" t="s">
        <v>49</v>
      </c>
      <c r="C56" s="16" t="s">
        <v>48</v>
      </c>
      <c r="D56" s="5">
        <v>0.41000000000000009</v>
      </c>
      <c r="E56" s="2" t="s">
        <v>3519</v>
      </c>
    </row>
    <row r="57" spans="1:5" x14ac:dyDescent="0.25">
      <c r="A57" s="4">
        <v>111</v>
      </c>
      <c r="B57" s="2" t="s">
        <v>229</v>
      </c>
      <c r="C57" s="16" t="s">
        <v>142</v>
      </c>
      <c r="D57" s="5">
        <v>0.49000000000000005</v>
      </c>
    </row>
    <row r="58" spans="1:5" x14ac:dyDescent="0.25">
      <c r="A58" s="4">
        <v>53</v>
      </c>
      <c r="B58" s="2" t="s">
        <v>230</v>
      </c>
      <c r="C58" s="16" t="s">
        <v>43</v>
      </c>
      <c r="D58" s="5">
        <v>0.49000000000000016</v>
      </c>
      <c r="E58" s="2" t="s">
        <v>44</v>
      </c>
    </row>
    <row r="59" spans="1:5" x14ac:dyDescent="0.25">
      <c r="A59" s="4">
        <v>52</v>
      </c>
      <c r="B59" s="2" t="s">
        <v>140</v>
      </c>
      <c r="C59" s="16" t="s">
        <v>139</v>
      </c>
      <c r="D59" s="5">
        <v>0.69</v>
      </c>
      <c r="E59" s="2" t="s">
        <v>207</v>
      </c>
    </row>
    <row r="60" spans="1:5" x14ac:dyDescent="0.25">
      <c r="A60" s="4">
        <v>55</v>
      </c>
      <c r="B60" s="2" t="s">
        <v>108</v>
      </c>
      <c r="C60" s="16" t="s">
        <v>107</v>
      </c>
      <c r="D60" s="5">
        <v>0.57999999999999874</v>
      </c>
      <c r="E60" s="2" t="s">
        <v>3519</v>
      </c>
    </row>
    <row r="61" spans="1:5" x14ac:dyDescent="0.25">
      <c r="A61" s="4">
        <v>56</v>
      </c>
      <c r="B61" s="2" t="s">
        <v>110</v>
      </c>
      <c r="C61" s="16" t="s">
        <v>109</v>
      </c>
      <c r="D61" s="5">
        <v>0.34</v>
      </c>
      <c r="E61" s="2" t="s">
        <v>3519</v>
      </c>
    </row>
    <row r="62" spans="1:5" x14ac:dyDescent="0.25">
      <c r="A62" s="4">
        <v>57</v>
      </c>
      <c r="B62" s="2" t="s">
        <v>112</v>
      </c>
      <c r="C62" s="16" t="s">
        <v>111</v>
      </c>
      <c r="D62" s="5">
        <v>0.34000000000000219</v>
      </c>
      <c r="E62" s="2" t="s">
        <v>3519</v>
      </c>
    </row>
    <row r="63" spans="1:5" x14ac:dyDescent="0.25">
      <c r="A63" s="4">
        <v>102</v>
      </c>
      <c r="B63" s="2" t="s">
        <v>7</v>
      </c>
      <c r="C63" s="16" t="s">
        <v>193</v>
      </c>
      <c r="D63" s="5">
        <v>0.57999999999999996</v>
      </c>
      <c r="E63" s="2" t="s">
        <v>3519</v>
      </c>
    </row>
    <row r="64" spans="1:5" x14ac:dyDescent="0.25">
      <c r="A64" s="4">
        <v>58</v>
      </c>
      <c r="B64" s="2" t="s">
        <v>105</v>
      </c>
      <c r="C64" s="16" t="s">
        <v>104</v>
      </c>
      <c r="D64" s="5">
        <v>0.98000000000000032</v>
      </c>
      <c r="E64" s="2" t="s">
        <v>3519</v>
      </c>
    </row>
    <row r="65" spans="1:5" x14ac:dyDescent="0.25">
      <c r="A65" s="4">
        <v>59</v>
      </c>
      <c r="B65" s="2" t="s">
        <v>103</v>
      </c>
      <c r="C65" s="16" t="s">
        <v>102</v>
      </c>
      <c r="D65" s="5">
        <v>0.9800000000000002</v>
      </c>
      <c r="E65" s="2" t="s">
        <v>3519</v>
      </c>
    </row>
    <row r="66" spans="1:5" x14ac:dyDescent="0.25">
      <c r="A66" s="4">
        <v>60</v>
      </c>
      <c r="B66" s="2" t="s">
        <v>246</v>
      </c>
      <c r="C66" s="16" t="s">
        <v>98</v>
      </c>
      <c r="D66" s="5">
        <v>0.49</v>
      </c>
      <c r="E66" s="2" t="s">
        <v>99</v>
      </c>
    </row>
    <row r="67" spans="1:5" x14ac:dyDescent="0.25">
      <c r="A67" s="4">
        <v>61</v>
      </c>
      <c r="B67" s="2" t="s">
        <v>40</v>
      </c>
      <c r="C67" s="16" t="s">
        <v>39</v>
      </c>
      <c r="D67" s="5">
        <v>0.49</v>
      </c>
      <c r="E67" s="2" t="s">
        <v>3519</v>
      </c>
    </row>
    <row r="68" spans="1:5" x14ac:dyDescent="0.25">
      <c r="A68" s="4">
        <v>103</v>
      </c>
      <c r="B68" s="2" t="s">
        <v>200</v>
      </c>
      <c r="C68" s="16" t="s">
        <v>226</v>
      </c>
      <c r="D68" s="4">
        <v>0.45</v>
      </c>
      <c r="E68" s="2" t="s">
        <v>3519</v>
      </c>
    </row>
    <row r="69" spans="1:5" x14ac:dyDescent="0.25">
      <c r="A69" s="4">
        <v>62</v>
      </c>
      <c r="B69" s="2" t="s">
        <v>114</v>
      </c>
      <c r="C69" s="16" t="s">
        <v>113</v>
      </c>
      <c r="D69" s="5">
        <v>0.49000000000000016</v>
      </c>
      <c r="E69" s="2" t="s">
        <v>3519</v>
      </c>
    </row>
    <row r="70" spans="1:5" x14ac:dyDescent="0.25">
      <c r="A70" s="4">
        <v>63</v>
      </c>
      <c r="B70" s="2" t="s">
        <v>184</v>
      </c>
      <c r="C70" s="16" t="s">
        <v>183</v>
      </c>
      <c r="D70" s="5">
        <v>0.49</v>
      </c>
      <c r="E70" s="2" t="s">
        <v>3519</v>
      </c>
    </row>
    <row r="71" spans="1:5" x14ac:dyDescent="0.25">
      <c r="A71" s="4">
        <v>112</v>
      </c>
      <c r="B71" t="s">
        <v>252</v>
      </c>
      <c r="C71" s="17" t="s">
        <v>245</v>
      </c>
      <c r="D71" s="5">
        <v>0.49000000000000005</v>
      </c>
      <c r="E71" s="2" t="s">
        <v>253</v>
      </c>
    </row>
    <row r="72" spans="1:5" x14ac:dyDescent="0.25">
      <c r="A72" s="4">
        <v>64</v>
      </c>
      <c r="B72" s="2" t="s">
        <v>116</v>
      </c>
      <c r="C72" s="16" t="s">
        <v>115</v>
      </c>
      <c r="D72" s="5">
        <v>0.49</v>
      </c>
      <c r="E72" s="2" t="s">
        <v>3519</v>
      </c>
    </row>
    <row r="73" spans="1:5" x14ac:dyDescent="0.25">
      <c r="A73" s="4">
        <v>65</v>
      </c>
      <c r="B73" s="2" t="s">
        <v>23</v>
      </c>
      <c r="C73" s="16" t="s">
        <v>106</v>
      </c>
      <c r="D73" s="5">
        <v>0.49</v>
      </c>
      <c r="E73" s="2" t="s">
        <v>3519</v>
      </c>
    </row>
    <row r="74" spans="1:5" x14ac:dyDescent="0.25">
      <c r="A74" s="4">
        <v>66</v>
      </c>
      <c r="B74" s="2" t="s">
        <v>94</v>
      </c>
      <c r="C74" s="16" t="s">
        <v>93</v>
      </c>
      <c r="D74" s="5">
        <v>0.48</v>
      </c>
      <c r="E74" s="2" t="s">
        <v>3519</v>
      </c>
    </row>
    <row r="75" spans="1:5" x14ac:dyDescent="0.25">
      <c r="A75" s="4">
        <v>67</v>
      </c>
      <c r="B75" s="2" t="s">
        <v>35</v>
      </c>
      <c r="C75" s="16" t="s">
        <v>231</v>
      </c>
      <c r="D75" s="5">
        <v>0.4900000000000001</v>
      </c>
      <c r="E75" s="2" t="s">
        <v>3519</v>
      </c>
    </row>
    <row r="76" spans="1:5" x14ac:dyDescent="0.25">
      <c r="A76" s="4">
        <v>68</v>
      </c>
      <c r="B76" s="2" t="s">
        <v>169</v>
      </c>
      <c r="C76" s="16" t="s">
        <v>168</v>
      </c>
      <c r="D76" s="5">
        <v>0.39000000000000007</v>
      </c>
      <c r="E76" s="2" t="s">
        <v>3519</v>
      </c>
    </row>
    <row r="77" spans="1:5" x14ac:dyDescent="0.25">
      <c r="A77" s="4">
        <v>69</v>
      </c>
      <c r="B77" s="2" t="s">
        <v>178</v>
      </c>
      <c r="C77" s="16" t="s">
        <v>177</v>
      </c>
      <c r="D77" s="5">
        <v>0.35999999999999993</v>
      </c>
      <c r="E77" s="2" t="s">
        <v>3519</v>
      </c>
    </row>
    <row r="78" spans="1:5" x14ac:dyDescent="0.25">
      <c r="A78" s="4">
        <v>113</v>
      </c>
      <c r="B78" t="s">
        <v>250</v>
      </c>
      <c r="C78" s="17" t="s">
        <v>244</v>
      </c>
      <c r="D78" s="5">
        <v>0.49000000000000005</v>
      </c>
      <c r="E78" s="2" t="s">
        <v>251</v>
      </c>
    </row>
    <row r="79" spans="1:5" x14ac:dyDescent="0.25">
      <c r="A79" s="4">
        <v>70</v>
      </c>
      <c r="B79" s="2" t="s">
        <v>155</v>
      </c>
      <c r="C79" s="16" t="s">
        <v>154</v>
      </c>
      <c r="D79" s="5">
        <v>0.49</v>
      </c>
      <c r="E79" s="2" t="s">
        <v>3519</v>
      </c>
    </row>
    <row r="80" spans="1:5" x14ac:dyDescent="0.25">
      <c r="A80" s="4">
        <v>71</v>
      </c>
      <c r="B80" s="2" t="s">
        <v>174</v>
      </c>
      <c r="C80" s="16" t="s">
        <v>122</v>
      </c>
      <c r="D80" s="5">
        <v>0.49000000000000016</v>
      </c>
      <c r="E80" s="2" t="s">
        <v>3519</v>
      </c>
    </row>
    <row r="81" spans="1:5" x14ac:dyDescent="0.25">
      <c r="A81" s="4">
        <v>72</v>
      </c>
      <c r="B81" s="2" t="s">
        <v>71</v>
      </c>
      <c r="C81" s="16" t="s">
        <v>70</v>
      </c>
      <c r="D81" s="5">
        <v>0.49</v>
      </c>
      <c r="E81" s="2" t="s">
        <v>3519</v>
      </c>
    </row>
    <row r="82" spans="1:5" x14ac:dyDescent="0.25">
      <c r="A82" s="4">
        <v>73</v>
      </c>
      <c r="B82" s="2" t="s">
        <v>171</v>
      </c>
      <c r="C82" s="16" t="s">
        <v>170</v>
      </c>
      <c r="D82" s="5">
        <v>0.49</v>
      </c>
      <c r="E82" s="2" t="s">
        <v>3519</v>
      </c>
    </row>
    <row r="83" spans="1:5" x14ac:dyDescent="0.25">
      <c r="A83" s="4">
        <v>74</v>
      </c>
      <c r="B83" s="2" t="s">
        <v>125</v>
      </c>
      <c r="C83" s="16" t="s">
        <v>124</v>
      </c>
      <c r="D83" s="5">
        <v>0.60999999999999954</v>
      </c>
      <c r="E83" s="2" t="s">
        <v>3519</v>
      </c>
    </row>
    <row r="84" spans="1:5" x14ac:dyDescent="0.25">
      <c r="A84" s="4">
        <v>75</v>
      </c>
      <c r="B84" s="2" t="s">
        <v>16</v>
      </c>
      <c r="C84" s="16" t="s">
        <v>97</v>
      </c>
      <c r="D84" s="5">
        <v>0.41000000000000009</v>
      </c>
      <c r="E84" s="2" t="s">
        <v>3519</v>
      </c>
    </row>
    <row r="85" spans="1:5" x14ac:dyDescent="0.25">
      <c r="A85" s="4">
        <v>76</v>
      </c>
      <c r="B85" s="2" t="s">
        <v>12</v>
      </c>
      <c r="C85" s="16" t="s">
        <v>30</v>
      </c>
      <c r="D85" s="5">
        <v>0.7000000000000004</v>
      </c>
      <c r="E85" s="2" t="s">
        <v>3519</v>
      </c>
    </row>
    <row r="86" spans="1:5" x14ac:dyDescent="0.25">
      <c r="A86" s="4">
        <v>100</v>
      </c>
      <c r="B86" s="2" t="s">
        <v>191</v>
      </c>
      <c r="C86" s="16"/>
      <c r="D86" s="4"/>
      <c r="E86" s="2" t="s">
        <v>3519</v>
      </c>
    </row>
    <row r="87" spans="1:5" x14ac:dyDescent="0.25">
      <c r="A87" s="4">
        <v>77</v>
      </c>
      <c r="B87" s="2" t="s">
        <v>9</v>
      </c>
      <c r="C87" s="16" t="s">
        <v>232</v>
      </c>
      <c r="D87" s="5">
        <v>0.76000000000000079</v>
      </c>
      <c r="E87" s="2" t="s">
        <v>3519</v>
      </c>
    </row>
    <row r="88" spans="1:5" x14ac:dyDescent="0.25">
      <c r="A88" s="4">
        <v>99</v>
      </c>
      <c r="B88" s="2" t="s">
        <v>130</v>
      </c>
      <c r="C88" s="16" t="s">
        <v>130</v>
      </c>
      <c r="D88" s="5">
        <v>0.49000000000000005</v>
      </c>
    </row>
    <row r="89" spans="1:5" x14ac:dyDescent="0.25">
      <c r="A89" s="4">
        <v>78</v>
      </c>
      <c r="B89" s="2" t="s">
        <v>241</v>
      </c>
      <c r="C89" s="16" t="s">
        <v>233</v>
      </c>
      <c r="D89" s="5">
        <v>0.25</v>
      </c>
      <c r="E89" s="2" t="s">
        <v>72</v>
      </c>
    </row>
    <row r="90" spans="1:5" x14ac:dyDescent="0.25">
      <c r="A90" s="4">
        <v>79</v>
      </c>
      <c r="B90" s="2" t="s">
        <v>53</v>
      </c>
      <c r="C90" s="16" t="s">
        <v>52</v>
      </c>
      <c r="D90" s="5">
        <v>0.49</v>
      </c>
      <c r="E90" s="2" t="s">
        <v>3519</v>
      </c>
    </row>
    <row r="91" spans="1:5" x14ac:dyDescent="0.25">
      <c r="A91" s="4">
        <v>105</v>
      </c>
      <c r="B91" s="12" t="s">
        <v>205</v>
      </c>
      <c r="C91" s="16" t="s">
        <v>204</v>
      </c>
      <c r="D91" s="4">
        <v>0.54</v>
      </c>
      <c r="E91" s="12" t="s">
        <v>3519</v>
      </c>
    </row>
    <row r="92" spans="1:5" x14ac:dyDescent="0.25">
      <c r="A92" s="4">
        <v>80</v>
      </c>
      <c r="B92" s="2" t="s">
        <v>60</v>
      </c>
      <c r="C92" s="16" t="s">
        <v>59</v>
      </c>
      <c r="D92" s="5">
        <v>0.68</v>
      </c>
      <c r="E92" s="2" t="s">
        <v>3519</v>
      </c>
    </row>
    <row r="93" spans="1:5" x14ac:dyDescent="0.25">
      <c r="A93" s="4">
        <v>81</v>
      </c>
      <c r="B93" s="2" t="s">
        <v>188</v>
      </c>
      <c r="C93" s="16" t="s">
        <v>187</v>
      </c>
      <c r="D93" s="5">
        <v>0.49</v>
      </c>
      <c r="E93" s="2" t="s">
        <v>3519</v>
      </c>
    </row>
    <row r="94" spans="1:5" x14ac:dyDescent="0.25">
      <c r="A94" s="4">
        <v>83</v>
      </c>
      <c r="B94" s="2" t="s">
        <v>185</v>
      </c>
      <c r="C94" s="16" t="s">
        <v>234</v>
      </c>
      <c r="D94" s="5">
        <v>0.49</v>
      </c>
      <c r="E94" s="2" t="s">
        <v>3519</v>
      </c>
    </row>
    <row r="95" spans="1:5" x14ac:dyDescent="0.25">
      <c r="A95" s="4">
        <v>84</v>
      </c>
      <c r="B95" s="2" t="s">
        <v>92</v>
      </c>
      <c r="C95" s="16" t="s">
        <v>91</v>
      </c>
      <c r="D95" s="5">
        <v>0.49000000000000005</v>
      </c>
      <c r="E95" s="2" t="s">
        <v>3519</v>
      </c>
    </row>
    <row r="96" spans="1:5" x14ac:dyDescent="0.25">
      <c r="A96" s="4">
        <v>85</v>
      </c>
      <c r="B96" s="2" t="s">
        <v>46</v>
      </c>
      <c r="C96" s="16" t="s">
        <v>45</v>
      </c>
      <c r="D96" s="5">
        <v>0.49</v>
      </c>
      <c r="E96" s="2" t="s">
        <v>3519</v>
      </c>
    </row>
    <row r="97" spans="1:5" x14ac:dyDescent="0.25">
      <c r="A97" s="4">
        <v>86</v>
      </c>
      <c r="B97" s="2" t="s">
        <v>42</v>
      </c>
      <c r="C97" s="16" t="s">
        <v>41</v>
      </c>
      <c r="D97" s="5">
        <v>0.66</v>
      </c>
      <c r="E97" s="2" t="s">
        <v>3519</v>
      </c>
    </row>
    <row r="98" spans="1:5" x14ac:dyDescent="0.25">
      <c r="A98" s="4">
        <v>87</v>
      </c>
      <c r="B98" s="2" t="s">
        <v>47</v>
      </c>
      <c r="C98" s="16" t="s">
        <v>45</v>
      </c>
      <c r="D98" s="5">
        <v>0.79</v>
      </c>
      <c r="E98" s="2" t="s">
        <v>3519</v>
      </c>
    </row>
    <row r="99" spans="1:5" x14ac:dyDescent="0.25">
      <c r="A99" s="4">
        <v>114</v>
      </c>
      <c r="B99" t="s">
        <v>247</v>
      </c>
      <c r="C99" s="17" t="s">
        <v>238</v>
      </c>
      <c r="D99" s="5">
        <v>0.49000000000000005</v>
      </c>
    </row>
    <row r="100" spans="1:5" x14ac:dyDescent="0.25">
      <c r="A100" s="4">
        <v>88</v>
      </c>
      <c r="B100" s="2" t="s">
        <v>190</v>
      </c>
      <c r="C100" s="16" t="s">
        <v>189</v>
      </c>
      <c r="D100" s="5">
        <v>0.7</v>
      </c>
      <c r="E100" s="2" t="s">
        <v>3519</v>
      </c>
    </row>
    <row r="101" spans="1:5" x14ac:dyDescent="0.25">
      <c r="A101" s="4">
        <v>89</v>
      </c>
      <c r="B101" s="2" t="s">
        <v>83</v>
      </c>
      <c r="C101" s="16" t="s">
        <v>82</v>
      </c>
      <c r="D101" s="5">
        <v>0.92000000000000015</v>
      </c>
      <c r="E101" s="2" t="s">
        <v>3519</v>
      </c>
    </row>
    <row r="102" spans="1:5" x14ac:dyDescent="0.25">
      <c r="A102" s="4">
        <v>90</v>
      </c>
      <c r="B102" s="2" t="s">
        <v>86</v>
      </c>
      <c r="C102" s="16" t="s">
        <v>85</v>
      </c>
      <c r="D102" s="5">
        <v>0.49</v>
      </c>
      <c r="E102" s="2" t="s">
        <v>3519</v>
      </c>
    </row>
    <row r="103" spans="1:5" x14ac:dyDescent="0.25">
      <c r="A103" s="4">
        <v>91</v>
      </c>
      <c r="B103" s="2" t="s">
        <v>101</v>
      </c>
      <c r="C103" s="16" t="s">
        <v>100</v>
      </c>
      <c r="D103" s="5">
        <v>0.9800000000000002</v>
      </c>
      <c r="E103" s="2" t="s">
        <v>3519</v>
      </c>
    </row>
    <row r="104" spans="1:5" x14ac:dyDescent="0.25">
      <c r="A104" s="4">
        <v>92</v>
      </c>
      <c r="B104" s="2" t="s">
        <v>55</v>
      </c>
      <c r="C104" s="16" t="s">
        <v>54</v>
      </c>
      <c r="D104" s="5">
        <v>0.4900000000000001</v>
      </c>
      <c r="E104" s="2" t="s">
        <v>3519</v>
      </c>
    </row>
    <row r="105" spans="1:5" x14ac:dyDescent="0.25">
      <c r="A105" s="4">
        <v>93</v>
      </c>
      <c r="B105" s="2" t="s">
        <v>79</v>
      </c>
      <c r="C105" s="16" t="s">
        <v>78</v>
      </c>
      <c r="D105" s="5">
        <v>0.31000000000000155</v>
      </c>
      <c r="E105" s="2" t="s">
        <v>3519</v>
      </c>
    </row>
    <row r="106" spans="1:5" x14ac:dyDescent="0.25">
      <c r="A106" s="4">
        <v>115</v>
      </c>
      <c r="B106" t="s">
        <v>239</v>
      </c>
      <c r="C106" s="17" t="s">
        <v>240</v>
      </c>
      <c r="D106" s="5">
        <v>0.49000000000000005</v>
      </c>
    </row>
    <row r="107" spans="1:5" x14ac:dyDescent="0.25">
      <c r="A107" s="4">
        <v>116</v>
      </c>
      <c r="B107" t="s">
        <v>248</v>
      </c>
      <c r="C107" s="17" t="s">
        <v>243</v>
      </c>
      <c r="D107" s="5">
        <v>0.49000000000000005</v>
      </c>
      <c r="E107" s="2" t="s">
        <v>249</v>
      </c>
    </row>
    <row r="108" spans="1:5" x14ac:dyDescent="0.25">
      <c r="A108" s="4">
        <v>94</v>
      </c>
      <c r="B108" s="2" t="s">
        <v>14</v>
      </c>
      <c r="C108" s="16" t="s">
        <v>235</v>
      </c>
      <c r="D108" s="5">
        <v>0.4900000000000001</v>
      </c>
      <c r="E108" s="2" t="s">
        <v>3519</v>
      </c>
    </row>
    <row r="109" spans="1:5" x14ac:dyDescent="0.25">
      <c r="A109" s="4">
        <v>95</v>
      </c>
      <c r="B109" s="2" t="s">
        <v>17</v>
      </c>
      <c r="C109" s="16" t="s">
        <v>84</v>
      </c>
      <c r="D109" s="5">
        <v>0.29999999999999993</v>
      </c>
      <c r="E109" s="2" t="s">
        <v>3519</v>
      </c>
    </row>
    <row r="110" spans="1:5" x14ac:dyDescent="0.25">
      <c r="A110" s="4">
        <v>96</v>
      </c>
      <c r="B110" s="2" t="s">
        <v>81</v>
      </c>
      <c r="C110" s="16" t="s">
        <v>80</v>
      </c>
      <c r="D110" s="5">
        <v>0.49000000000000016</v>
      </c>
      <c r="E110" s="2" t="s">
        <v>3519</v>
      </c>
    </row>
    <row r="111" spans="1:5" x14ac:dyDescent="0.25">
      <c r="A111" s="4">
        <v>82</v>
      </c>
      <c r="B111" s="2" t="s">
        <v>5</v>
      </c>
      <c r="C111" s="16" t="s">
        <v>186</v>
      </c>
      <c r="D111" s="5">
        <v>0.39999999999999974</v>
      </c>
      <c r="E111" s="2" t="s">
        <v>195</v>
      </c>
    </row>
    <row r="112" spans="1:5" x14ac:dyDescent="0.25">
      <c r="A112" s="4">
        <v>106</v>
      </c>
      <c r="B112" s="12" t="s">
        <v>11</v>
      </c>
      <c r="C112" s="16" t="s">
        <v>206</v>
      </c>
      <c r="D112" s="4">
        <v>0.49</v>
      </c>
      <c r="E112" s="12" t="s">
        <v>3519</v>
      </c>
    </row>
    <row r="113" spans="1:5" x14ac:dyDescent="0.25">
      <c r="A113" s="4">
        <v>101</v>
      </c>
      <c r="B113" s="2" t="s">
        <v>13</v>
      </c>
      <c r="C113" s="16" t="s">
        <v>192</v>
      </c>
      <c r="D113" s="4">
        <v>0.81</v>
      </c>
      <c r="E113" s="2" t="s">
        <v>3519</v>
      </c>
    </row>
  </sheetData>
  <sortState ref="A3:E113">
    <sortCondition ref="B2:B113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sqref="A1:D1"/>
    </sheetView>
  </sheetViews>
  <sheetFormatPr defaultRowHeight="15" x14ac:dyDescent="0.25"/>
  <cols>
    <col min="1" max="3" width="13.42578125" customWidth="1"/>
    <col min="4" max="6" width="10.7109375" bestFit="1" customWidth="1"/>
  </cols>
  <sheetData>
    <row r="1" spans="1:4" ht="15.75" thickBot="1" x14ac:dyDescent="0.3">
      <c r="A1" s="121" t="s">
        <v>209</v>
      </c>
      <c r="B1" s="121"/>
      <c r="C1" s="121"/>
      <c r="D1" s="121"/>
    </row>
    <row r="2" spans="1:4" x14ac:dyDescent="0.25">
      <c r="A2" s="122" t="s">
        <v>210</v>
      </c>
      <c r="B2" s="122"/>
      <c r="C2" s="122"/>
      <c r="D2" s="122"/>
    </row>
    <row r="3" spans="1:4" x14ac:dyDescent="0.25">
      <c r="A3" s="123" t="s">
        <v>211</v>
      </c>
      <c r="B3" s="123"/>
      <c r="C3" s="123"/>
      <c r="D3" s="123"/>
    </row>
    <row r="4" spans="1:4" x14ac:dyDescent="0.25">
      <c r="A4" s="123" t="s">
        <v>212</v>
      </c>
      <c r="B4" s="123"/>
      <c r="C4" s="123"/>
      <c r="D4" s="123"/>
    </row>
    <row r="5" spans="1:4" x14ac:dyDescent="0.25">
      <c r="A5" s="4"/>
      <c r="B5" s="4"/>
      <c r="C5" s="4"/>
      <c r="D5" s="4"/>
    </row>
    <row r="6" spans="1:4" x14ac:dyDescent="0.25">
      <c r="A6" s="4"/>
      <c r="B6" s="124" t="s">
        <v>24</v>
      </c>
      <c r="C6" s="125"/>
      <c r="D6" s="126"/>
    </row>
    <row r="7" spans="1:4" x14ac:dyDescent="0.25">
      <c r="A7" s="4"/>
      <c r="B7" s="6" t="s">
        <v>213</v>
      </c>
      <c r="C7" s="6" t="s">
        <v>214</v>
      </c>
      <c r="D7" s="6" t="s">
        <v>215</v>
      </c>
    </row>
    <row r="8" spans="1:4" x14ac:dyDescent="0.25">
      <c r="A8" s="7" t="s">
        <v>216</v>
      </c>
      <c r="B8" s="8">
        <v>6.03857</v>
      </c>
      <c r="C8" s="8">
        <v>-0.28815000000000002</v>
      </c>
      <c r="D8" s="8">
        <v>0.38355</v>
      </c>
    </row>
    <row r="9" spans="1:4" x14ac:dyDescent="0.25">
      <c r="A9" s="7" t="s">
        <v>217</v>
      </c>
      <c r="B9" s="8">
        <v>0.94494</v>
      </c>
      <c r="C9" s="8">
        <v>0.74197000000000002</v>
      </c>
      <c r="D9" s="8">
        <v>0.12300999999999999</v>
      </c>
    </row>
    <row r="10" spans="1:4" x14ac:dyDescent="0.25">
      <c r="A10" s="7" t="s">
        <v>218</v>
      </c>
      <c r="B10" s="8">
        <v>0.96147000000000005</v>
      </c>
      <c r="C10" s="8"/>
      <c r="D10" s="8">
        <v>-8.6220000000000005E-2</v>
      </c>
    </row>
    <row r="11" spans="1:4" x14ac:dyDescent="0.25">
      <c r="A11" s="7" t="s">
        <v>219</v>
      </c>
      <c r="B11" s="8">
        <v>1.0222100000000001</v>
      </c>
      <c r="C11" s="8"/>
      <c r="D11" s="8"/>
    </row>
    <row r="12" spans="1:4" x14ac:dyDescent="0.25">
      <c r="A12" s="4"/>
      <c r="B12" s="4"/>
      <c r="C12" s="4"/>
      <c r="D12" s="4"/>
    </row>
    <row r="13" spans="1:4" x14ac:dyDescent="0.25">
      <c r="A13" s="120" t="s">
        <v>220</v>
      </c>
      <c r="B13" s="120"/>
      <c r="C13" s="120"/>
      <c r="D13" s="120"/>
    </row>
    <row r="14" spans="1:4" x14ac:dyDescent="0.25">
      <c r="A14" s="120"/>
      <c r="B14" s="120"/>
      <c r="C14" s="120"/>
      <c r="D14" s="120"/>
    </row>
    <row r="15" spans="1:4" x14ac:dyDescent="0.25">
      <c r="A15" s="120"/>
      <c r="B15" s="120"/>
      <c r="C15" s="120"/>
      <c r="D15" s="120"/>
    </row>
    <row r="16" spans="1:4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118" t="s">
        <v>221</v>
      </c>
      <c r="B18" s="118"/>
      <c r="C18" s="118"/>
      <c r="D18" s="118"/>
    </row>
    <row r="19" spans="1:4" x14ac:dyDescent="0.25">
      <c r="A19" s="119" t="s">
        <v>222</v>
      </c>
      <c r="B19" s="119"/>
      <c r="C19" s="119"/>
      <c r="D19" s="9">
        <v>0.5</v>
      </c>
    </row>
    <row r="20" spans="1:4" x14ac:dyDescent="0.25">
      <c r="A20" s="119" t="s">
        <v>3604</v>
      </c>
      <c r="B20" s="119"/>
      <c r="C20" s="119"/>
      <c r="D20" s="9">
        <f>44/12</f>
        <v>3.6666666666666665</v>
      </c>
    </row>
    <row r="21" spans="1:4" x14ac:dyDescent="0.25">
      <c r="A21" s="119" t="s">
        <v>223</v>
      </c>
      <c r="B21" s="119"/>
      <c r="C21" s="119"/>
      <c r="D21" s="10">
        <v>400</v>
      </c>
    </row>
    <row r="22" spans="1:4" ht="15" customHeight="1" x14ac:dyDescent="0.25">
      <c r="A22" s="116" t="s">
        <v>3605</v>
      </c>
      <c r="B22" s="116"/>
      <c r="C22" s="116"/>
      <c r="D22" s="116"/>
    </row>
    <row r="23" spans="1:4" x14ac:dyDescent="0.25">
      <c r="A23" s="117"/>
      <c r="B23" s="117"/>
      <c r="C23" s="117"/>
      <c r="D23" s="117"/>
    </row>
    <row r="24" spans="1:4" ht="14.45" customHeight="1" x14ac:dyDescent="0.25">
      <c r="A24" s="117"/>
      <c r="B24" s="117"/>
      <c r="C24" s="117"/>
      <c r="D24" s="117"/>
    </row>
    <row r="25" spans="1:4" x14ac:dyDescent="0.25">
      <c r="A25" s="117"/>
      <c r="B25" s="117"/>
      <c r="C25" s="117"/>
      <c r="D25" s="117"/>
    </row>
    <row r="26" spans="1:4" x14ac:dyDescent="0.25">
      <c r="A26" s="117"/>
      <c r="B26" s="117"/>
      <c r="C26" s="117"/>
      <c r="D26" s="117"/>
    </row>
    <row r="27" spans="1:4" x14ac:dyDescent="0.25">
      <c r="A27" s="117"/>
      <c r="B27" s="117"/>
      <c r="C27" s="117"/>
      <c r="D27" s="117"/>
    </row>
    <row r="28" spans="1:4" x14ac:dyDescent="0.25">
      <c r="A28" s="117"/>
      <c r="B28" s="117"/>
      <c r="C28" s="117"/>
      <c r="D28" s="117"/>
    </row>
    <row r="29" spans="1:4" x14ac:dyDescent="0.25">
      <c r="A29" s="117"/>
      <c r="B29" s="117"/>
      <c r="C29" s="117"/>
      <c r="D29" s="117"/>
    </row>
    <row r="30" spans="1:4" x14ac:dyDescent="0.25">
      <c r="A30" s="117"/>
      <c r="B30" s="117"/>
      <c r="C30" s="117"/>
      <c r="D30" s="117"/>
    </row>
  </sheetData>
  <sortState ref="A24:D51">
    <sortCondition ref="B24:B51"/>
  </sortState>
  <mergeCells count="11">
    <mergeCell ref="A13:D15"/>
    <mergeCell ref="A1:D1"/>
    <mergeCell ref="A2:D2"/>
    <mergeCell ref="A3:D3"/>
    <mergeCell ref="A4:D4"/>
    <mergeCell ref="B6:D6"/>
    <mergeCell ref="A22:D30"/>
    <mergeCell ref="A18:D18"/>
    <mergeCell ref="A19:C19"/>
    <mergeCell ref="A20:C20"/>
    <mergeCell ref="A21:C2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2"/>
  <sheetViews>
    <sheetView workbookViewId="0"/>
  </sheetViews>
  <sheetFormatPr defaultRowHeight="15" x14ac:dyDescent="0.25"/>
  <cols>
    <col min="1" max="1" width="5.140625" bestFit="1" customWidth="1"/>
    <col min="2" max="2" width="6.42578125" bestFit="1" customWidth="1"/>
    <col min="3" max="3" width="5.42578125" bestFit="1" customWidth="1"/>
    <col min="24" max="24" width="9.7109375" bestFit="1" customWidth="1"/>
    <col min="25" max="25" width="8.5703125" bestFit="1" customWidth="1"/>
    <col min="26" max="26" width="9" bestFit="1" customWidth="1"/>
    <col min="27" max="27" width="9.85546875" bestFit="1" customWidth="1"/>
  </cols>
  <sheetData>
    <row r="1" spans="1:27" x14ac:dyDescent="0.25">
      <c r="A1" s="15" t="s">
        <v>3525</v>
      </c>
      <c r="B1" s="15" t="s">
        <v>3</v>
      </c>
      <c r="C1" s="15" t="s">
        <v>3523</v>
      </c>
      <c r="X1" s="15" t="s">
        <v>3525</v>
      </c>
      <c r="Y1" s="15" t="s">
        <v>3526</v>
      </c>
      <c r="Z1" s="15" t="s">
        <v>3524</v>
      </c>
      <c r="AA1" s="15" t="s">
        <v>3529</v>
      </c>
    </row>
    <row r="2" spans="1:27" x14ac:dyDescent="0.25">
      <c r="A2">
        <v>1347</v>
      </c>
      <c r="B2" s="3">
        <v>26</v>
      </c>
      <c r="C2" s="3">
        <v>3.7</v>
      </c>
      <c r="X2">
        <v>1347</v>
      </c>
      <c r="Y2" s="18">
        <v>22.8</v>
      </c>
      <c r="Z2">
        <v>26</v>
      </c>
      <c r="AA2" s="26">
        <f>(Z2-Y2)/Y2</f>
        <v>0.14035087719298242</v>
      </c>
    </row>
    <row r="3" spans="1:27" x14ac:dyDescent="0.25">
      <c r="A3">
        <v>1819</v>
      </c>
      <c r="B3" s="3">
        <v>20.399999999999999</v>
      </c>
      <c r="C3" s="3">
        <v>5.5</v>
      </c>
      <c r="X3">
        <v>1819</v>
      </c>
      <c r="Y3" s="18">
        <v>12.5</v>
      </c>
      <c r="Z3">
        <v>20.399999999999999</v>
      </c>
      <c r="AA3" s="26">
        <f t="shared" ref="AA3:AA66" si="0">(Z3-Y3)/Y3</f>
        <v>0.6319999999999999</v>
      </c>
    </row>
    <row r="4" spans="1:27" x14ac:dyDescent="0.25">
      <c r="A4">
        <v>1836</v>
      </c>
      <c r="B4" s="3">
        <v>24.3</v>
      </c>
      <c r="C4" s="3">
        <v>6</v>
      </c>
      <c r="X4">
        <v>1836</v>
      </c>
      <c r="Y4" s="18">
        <v>24.3</v>
      </c>
      <c r="Z4">
        <v>24.3</v>
      </c>
      <c r="AA4" s="26">
        <f t="shared" si="0"/>
        <v>0</v>
      </c>
    </row>
    <row r="5" spans="1:27" x14ac:dyDescent="0.25">
      <c r="A5">
        <v>1837</v>
      </c>
      <c r="B5" s="3">
        <v>37.6</v>
      </c>
      <c r="C5" s="3">
        <v>5.3</v>
      </c>
      <c r="X5">
        <v>1837</v>
      </c>
      <c r="Y5" s="18">
        <v>19</v>
      </c>
      <c r="Z5">
        <v>37.6</v>
      </c>
      <c r="AA5" s="26">
        <f t="shared" si="0"/>
        <v>0.97894736842105268</v>
      </c>
    </row>
    <row r="6" spans="1:27" x14ac:dyDescent="0.25">
      <c r="A6">
        <v>1838</v>
      </c>
      <c r="B6" s="3">
        <v>37.6</v>
      </c>
      <c r="C6" s="3">
        <v>7</v>
      </c>
      <c r="X6">
        <v>1838</v>
      </c>
      <c r="Y6" s="18">
        <v>21.5</v>
      </c>
      <c r="Z6">
        <v>37.6</v>
      </c>
      <c r="AA6" s="26">
        <f t="shared" si="0"/>
        <v>0.74883720930232567</v>
      </c>
    </row>
    <row r="7" spans="1:27" x14ac:dyDescent="0.25">
      <c r="A7">
        <v>1839</v>
      </c>
      <c r="B7" s="3">
        <v>49</v>
      </c>
      <c r="C7" s="3">
        <v>7.5</v>
      </c>
      <c r="X7">
        <v>1839</v>
      </c>
      <c r="Y7" s="18">
        <v>49</v>
      </c>
      <c r="Z7">
        <v>49</v>
      </c>
      <c r="AA7" s="26">
        <f t="shared" si="0"/>
        <v>0</v>
      </c>
    </row>
    <row r="8" spans="1:27" x14ac:dyDescent="0.25">
      <c r="A8">
        <v>1842</v>
      </c>
      <c r="B8" s="3">
        <v>44.5</v>
      </c>
      <c r="C8" s="3">
        <v>7</v>
      </c>
      <c r="X8">
        <v>1842</v>
      </c>
      <c r="Y8" s="18">
        <v>44</v>
      </c>
      <c r="Z8">
        <v>44.5</v>
      </c>
      <c r="AA8" s="26">
        <f t="shared" si="0"/>
        <v>1.1363636363636364E-2</v>
      </c>
    </row>
    <row r="9" spans="1:27" x14ac:dyDescent="0.25">
      <c r="A9">
        <v>1843</v>
      </c>
      <c r="B9" s="3">
        <v>125</v>
      </c>
      <c r="C9" s="3">
        <v>8</v>
      </c>
      <c r="X9">
        <v>1843</v>
      </c>
      <c r="Y9" s="18">
        <v>125</v>
      </c>
      <c r="Z9">
        <v>125</v>
      </c>
      <c r="AA9" s="26">
        <f t="shared" si="0"/>
        <v>0</v>
      </c>
    </row>
    <row r="10" spans="1:27" x14ac:dyDescent="0.25">
      <c r="A10">
        <v>1852</v>
      </c>
      <c r="B10" s="3">
        <v>39</v>
      </c>
      <c r="C10" s="3">
        <v>5.2</v>
      </c>
      <c r="X10">
        <v>1852</v>
      </c>
      <c r="Y10" s="18">
        <v>39</v>
      </c>
      <c r="Z10">
        <v>39</v>
      </c>
      <c r="AA10" s="26">
        <f t="shared" si="0"/>
        <v>0</v>
      </c>
    </row>
    <row r="11" spans="1:27" x14ac:dyDescent="0.25">
      <c r="A11">
        <v>1853</v>
      </c>
      <c r="B11" s="3">
        <v>53.4</v>
      </c>
      <c r="C11" s="3">
        <v>5.7</v>
      </c>
      <c r="X11">
        <v>1853</v>
      </c>
      <c r="Y11" s="18">
        <v>27</v>
      </c>
      <c r="Z11">
        <v>53.4</v>
      </c>
      <c r="AA11" s="26">
        <f t="shared" si="0"/>
        <v>0.97777777777777775</v>
      </c>
    </row>
    <row r="12" spans="1:27" x14ac:dyDescent="0.25">
      <c r="A12">
        <v>1854</v>
      </c>
      <c r="B12" s="3">
        <v>46.5</v>
      </c>
      <c r="C12" s="3">
        <v>5.2</v>
      </c>
      <c r="X12">
        <v>1854</v>
      </c>
      <c r="Y12" s="18">
        <v>26.8</v>
      </c>
      <c r="Z12">
        <v>46.5</v>
      </c>
      <c r="AA12" s="26">
        <f t="shared" si="0"/>
        <v>0.7350746268656716</v>
      </c>
    </row>
    <row r="13" spans="1:27" x14ac:dyDescent="0.25">
      <c r="A13">
        <v>1855</v>
      </c>
      <c r="B13" s="3">
        <v>37.299999999999997</v>
      </c>
      <c r="C13" s="3">
        <v>11.5</v>
      </c>
      <c r="X13">
        <v>1855</v>
      </c>
      <c r="Y13" s="18">
        <v>21.7</v>
      </c>
      <c r="Z13">
        <v>37.299999999999997</v>
      </c>
      <c r="AA13" s="26">
        <f t="shared" si="0"/>
        <v>0.71889400921658975</v>
      </c>
    </row>
    <row r="14" spans="1:27" x14ac:dyDescent="0.25">
      <c r="A14">
        <v>1856</v>
      </c>
      <c r="B14" s="3">
        <v>44.8</v>
      </c>
      <c r="C14" s="3">
        <v>7.8</v>
      </c>
      <c r="X14">
        <v>1856</v>
      </c>
      <c r="Y14" s="18">
        <v>25.4</v>
      </c>
      <c r="Z14">
        <v>44.8</v>
      </c>
      <c r="AA14" s="26">
        <f t="shared" si="0"/>
        <v>0.76377952755905509</v>
      </c>
    </row>
    <row r="15" spans="1:27" x14ac:dyDescent="0.25">
      <c r="A15">
        <v>1857</v>
      </c>
      <c r="B15" s="3">
        <v>46.5</v>
      </c>
      <c r="C15" s="3">
        <v>10.799999999999999</v>
      </c>
      <c r="X15">
        <v>1857</v>
      </c>
      <c r="Y15" s="18">
        <v>35.200000000000003</v>
      </c>
      <c r="Z15">
        <v>46.5</v>
      </c>
      <c r="AA15" s="26">
        <f t="shared" si="0"/>
        <v>0.32102272727272718</v>
      </c>
    </row>
    <row r="16" spans="1:27" x14ac:dyDescent="0.25">
      <c r="A16">
        <v>1858</v>
      </c>
      <c r="B16" s="3">
        <v>23</v>
      </c>
      <c r="C16" s="3">
        <v>7</v>
      </c>
      <c r="X16">
        <v>1858</v>
      </c>
      <c r="Y16" s="18">
        <v>23</v>
      </c>
      <c r="Z16">
        <v>23</v>
      </c>
      <c r="AA16" s="26">
        <f t="shared" si="0"/>
        <v>0</v>
      </c>
    </row>
    <row r="17" spans="1:27" x14ac:dyDescent="0.25">
      <c r="A17">
        <v>1860</v>
      </c>
      <c r="B17" s="3">
        <v>33.200000000000003</v>
      </c>
      <c r="C17" s="3">
        <v>7.3</v>
      </c>
      <c r="X17">
        <v>1860</v>
      </c>
      <c r="Y17" s="18">
        <v>33.200000000000003</v>
      </c>
      <c r="Z17">
        <v>33.200000000000003</v>
      </c>
      <c r="AA17" s="26">
        <f t="shared" si="0"/>
        <v>0</v>
      </c>
    </row>
    <row r="18" spans="1:27" x14ac:dyDescent="0.25">
      <c r="A18">
        <v>1861</v>
      </c>
      <c r="B18" s="3">
        <v>15.8</v>
      </c>
      <c r="C18" s="3">
        <v>2.5</v>
      </c>
      <c r="X18">
        <v>1861</v>
      </c>
      <c r="Y18" s="18">
        <v>15.8</v>
      </c>
      <c r="Z18">
        <v>15.8</v>
      </c>
      <c r="AA18" s="26">
        <f t="shared" si="0"/>
        <v>0</v>
      </c>
    </row>
    <row r="19" spans="1:27" x14ac:dyDescent="0.25">
      <c r="A19">
        <v>1862</v>
      </c>
      <c r="B19" s="3">
        <v>20.2</v>
      </c>
      <c r="C19" s="3">
        <v>8</v>
      </c>
      <c r="X19">
        <v>1862</v>
      </c>
      <c r="Y19" s="18">
        <v>20.2</v>
      </c>
      <c r="Z19">
        <v>20.2</v>
      </c>
      <c r="AA19" s="26">
        <f t="shared" si="0"/>
        <v>0</v>
      </c>
    </row>
    <row r="20" spans="1:27" x14ac:dyDescent="0.25">
      <c r="A20">
        <v>1863</v>
      </c>
      <c r="B20" s="3">
        <v>41.7</v>
      </c>
      <c r="C20" s="3">
        <v>9</v>
      </c>
      <c r="X20">
        <v>1863</v>
      </c>
      <c r="Y20" s="18">
        <v>29.8</v>
      </c>
      <c r="Z20">
        <v>41.7</v>
      </c>
      <c r="AA20" s="26">
        <f t="shared" si="0"/>
        <v>0.39932885906040272</v>
      </c>
    </row>
    <row r="21" spans="1:27" x14ac:dyDescent="0.25">
      <c r="A21">
        <v>1864</v>
      </c>
      <c r="B21" s="3">
        <v>40</v>
      </c>
      <c r="C21" s="3">
        <v>7.5</v>
      </c>
      <c r="X21">
        <v>1864</v>
      </c>
      <c r="Y21" s="18">
        <v>40</v>
      </c>
      <c r="Z21">
        <v>40</v>
      </c>
      <c r="AA21" s="26">
        <f t="shared" si="0"/>
        <v>0</v>
      </c>
    </row>
    <row r="22" spans="1:27" x14ac:dyDescent="0.25">
      <c r="A22">
        <v>1865</v>
      </c>
      <c r="B22" s="3">
        <v>53.6</v>
      </c>
      <c r="C22" s="3">
        <v>10.8</v>
      </c>
      <c r="X22">
        <v>1865</v>
      </c>
      <c r="Y22" s="18">
        <v>53.6</v>
      </c>
      <c r="Z22">
        <v>53.6</v>
      </c>
      <c r="AA22" s="26">
        <f t="shared" si="0"/>
        <v>0</v>
      </c>
    </row>
    <row r="23" spans="1:27" x14ac:dyDescent="0.25">
      <c r="A23">
        <v>1866</v>
      </c>
      <c r="B23" s="3">
        <v>33.1</v>
      </c>
      <c r="C23" s="3">
        <v>6</v>
      </c>
      <c r="X23">
        <v>1866</v>
      </c>
      <c r="Y23" s="18">
        <v>27.5</v>
      </c>
      <c r="Z23">
        <v>33.1</v>
      </c>
      <c r="AA23" s="26">
        <f t="shared" si="0"/>
        <v>0.2036363636363637</v>
      </c>
    </row>
    <row r="24" spans="1:27" x14ac:dyDescent="0.25">
      <c r="A24">
        <v>1867</v>
      </c>
      <c r="B24" s="3">
        <v>34.700000000000003</v>
      </c>
      <c r="C24" s="3">
        <v>10.5</v>
      </c>
      <c r="X24">
        <v>1867</v>
      </c>
      <c r="Y24" s="18">
        <v>34.700000000000003</v>
      </c>
      <c r="Z24">
        <v>34.700000000000003</v>
      </c>
      <c r="AA24" s="26">
        <f t="shared" si="0"/>
        <v>0</v>
      </c>
    </row>
    <row r="25" spans="1:27" x14ac:dyDescent="0.25">
      <c r="A25">
        <v>1868</v>
      </c>
      <c r="B25" s="3">
        <v>67.8</v>
      </c>
      <c r="C25" s="3">
        <v>12.3</v>
      </c>
      <c r="X25">
        <v>1868</v>
      </c>
      <c r="Y25" s="18">
        <v>67.8</v>
      </c>
      <c r="Z25">
        <v>67.8</v>
      </c>
      <c r="AA25" s="26">
        <f t="shared" si="0"/>
        <v>0</v>
      </c>
    </row>
    <row r="26" spans="1:27" x14ac:dyDescent="0.25">
      <c r="A26">
        <v>1869</v>
      </c>
      <c r="B26" s="3">
        <v>62.4</v>
      </c>
      <c r="C26" s="3">
        <v>11.8</v>
      </c>
      <c r="X26">
        <v>1869</v>
      </c>
      <c r="Y26" s="18">
        <v>24</v>
      </c>
      <c r="Z26">
        <v>62.4</v>
      </c>
      <c r="AA26" s="26">
        <f t="shared" si="0"/>
        <v>1.5999999999999999</v>
      </c>
    </row>
    <row r="27" spans="1:27" x14ac:dyDescent="0.25">
      <c r="A27">
        <v>1870</v>
      </c>
      <c r="B27" s="3">
        <v>51.5</v>
      </c>
      <c r="C27" s="3">
        <v>11</v>
      </c>
      <c r="X27">
        <v>1870</v>
      </c>
      <c r="Y27" s="18">
        <v>32.4</v>
      </c>
      <c r="Z27">
        <v>51.5</v>
      </c>
      <c r="AA27" s="26">
        <f t="shared" si="0"/>
        <v>0.58950617283950624</v>
      </c>
    </row>
    <row r="28" spans="1:27" x14ac:dyDescent="0.25">
      <c r="A28">
        <v>1871</v>
      </c>
      <c r="B28" s="3">
        <v>30</v>
      </c>
      <c r="C28" s="3">
        <v>9</v>
      </c>
      <c r="X28">
        <v>1871</v>
      </c>
      <c r="Y28" s="18">
        <v>30</v>
      </c>
      <c r="Z28">
        <v>30</v>
      </c>
      <c r="AA28" s="26">
        <f t="shared" si="0"/>
        <v>0</v>
      </c>
    </row>
    <row r="29" spans="1:27" x14ac:dyDescent="0.25">
      <c r="A29">
        <v>1872</v>
      </c>
      <c r="B29" s="3">
        <v>16.100000000000001</v>
      </c>
      <c r="C29" s="3">
        <v>5.8</v>
      </c>
      <c r="X29">
        <v>1872</v>
      </c>
      <c r="Y29" s="18">
        <v>16.100000000000001</v>
      </c>
      <c r="Z29">
        <v>16.100000000000001</v>
      </c>
      <c r="AA29" s="26">
        <f t="shared" si="0"/>
        <v>0</v>
      </c>
    </row>
    <row r="30" spans="1:27" x14ac:dyDescent="0.25">
      <c r="A30">
        <v>1874</v>
      </c>
      <c r="B30" s="3">
        <v>36.700000000000003</v>
      </c>
      <c r="C30" s="3">
        <v>8.5</v>
      </c>
      <c r="X30">
        <v>1874</v>
      </c>
      <c r="Y30" s="18">
        <v>36.700000000000003</v>
      </c>
      <c r="Z30">
        <v>36.700000000000003</v>
      </c>
      <c r="AA30" s="26">
        <f t="shared" si="0"/>
        <v>0</v>
      </c>
    </row>
    <row r="31" spans="1:27" x14ac:dyDescent="0.25">
      <c r="A31">
        <v>1875</v>
      </c>
      <c r="B31" s="3">
        <v>57</v>
      </c>
      <c r="C31" s="3">
        <v>11.9</v>
      </c>
      <c r="X31">
        <v>1875</v>
      </c>
      <c r="Y31" s="18">
        <v>57</v>
      </c>
      <c r="Z31">
        <v>57</v>
      </c>
      <c r="AA31" s="26">
        <f t="shared" si="0"/>
        <v>0</v>
      </c>
    </row>
    <row r="32" spans="1:27" x14ac:dyDescent="0.25">
      <c r="A32">
        <v>1876</v>
      </c>
      <c r="B32" s="3">
        <v>44.5</v>
      </c>
      <c r="C32" s="3">
        <v>10.199999999999999</v>
      </c>
      <c r="X32">
        <v>1876</v>
      </c>
      <c r="Y32" s="18">
        <v>44.5</v>
      </c>
      <c r="Z32">
        <v>44.5</v>
      </c>
      <c r="AA32" s="26">
        <f t="shared" si="0"/>
        <v>0</v>
      </c>
    </row>
    <row r="33" spans="1:27" x14ac:dyDescent="0.25">
      <c r="A33">
        <v>1877</v>
      </c>
      <c r="B33" s="3">
        <v>72.099999999999994</v>
      </c>
      <c r="C33" s="3">
        <v>12</v>
      </c>
      <c r="X33">
        <v>1877</v>
      </c>
      <c r="Y33" s="18">
        <v>72.099999999999994</v>
      </c>
      <c r="Z33">
        <v>72.099999999999994</v>
      </c>
      <c r="AA33" s="26">
        <f t="shared" si="0"/>
        <v>0</v>
      </c>
    </row>
    <row r="34" spans="1:27" x14ac:dyDescent="0.25">
      <c r="A34">
        <v>1878</v>
      </c>
      <c r="B34" s="3">
        <v>30.2</v>
      </c>
      <c r="C34" s="3">
        <v>7.5</v>
      </c>
      <c r="X34">
        <v>1878</v>
      </c>
      <c r="Y34" s="18">
        <v>30.2</v>
      </c>
      <c r="Z34">
        <v>30.2</v>
      </c>
      <c r="AA34" s="26">
        <f t="shared" si="0"/>
        <v>0</v>
      </c>
    </row>
    <row r="35" spans="1:27" x14ac:dyDescent="0.25">
      <c r="A35">
        <v>1879</v>
      </c>
      <c r="B35" s="3">
        <v>39</v>
      </c>
      <c r="C35" s="3">
        <v>11</v>
      </c>
      <c r="X35">
        <v>1879</v>
      </c>
      <c r="Y35" s="18">
        <v>31.4</v>
      </c>
      <c r="Z35">
        <v>39</v>
      </c>
      <c r="AA35" s="26">
        <f t="shared" si="0"/>
        <v>0.24203821656050961</v>
      </c>
    </row>
    <row r="36" spans="1:27" x14ac:dyDescent="0.25">
      <c r="A36">
        <v>1880</v>
      </c>
      <c r="B36" s="3">
        <v>49.2</v>
      </c>
      <c r="C36" s="3">
        <v>10.8</v>
      </c>
      <c r="X36">
        <v>1880</v>
      </c>
      <c r="Y36" s="18">
        <v>49.2</v>
      </c>
      <c r="Z36">
        <v>49.2</v>
      </c>
      <c r="AA36" s="26">
        <f t="shared" si="0"/>
        <v>0</v>
      </c>
    </row>
    <row r="37" spans="1:27" x14ac:dyDescent="0.25">
      <c r="A37">
        <v>1882</v>
      </c>
      <c r="B37" s="3">
        <v>65.2</v>
      </c>
      <c r="C37" s="3">
        <v>11.2</v>
      </c>
      <c r="X37">
        <v>1882</v>
      </c>
      <c r="Y37" s="18">
        <v>65.2</v>
      </c>
      <c r="Z37">
        <v>65.2</v>
      </c>
      <c r="AA37" s="26">
        <f t="shared" si="0"/>
        <v>0</v>
      </c>
    </row>
    <row r="38" spans="1:27" x14ac:dyDescent="0.25">
      <c r="A38">
        <v>1883</v>
      </c>
      <c r="B38" s="3">
        <v>48.2</v>
      </c>
      <c r="C38" s="3">
        <v>9.1999999999999993</v>
      </c>
      <c r="X38">
        <v>1883</v>
      </c>
      <c r="Y38" s="18">
        <v>48.2</v>
      </c>
      <c r="Z38">
        <v>48.2</v>
      </c>
      <c r="AA38" s="26">
        <f t="shared" si="0"/>
        <v>0</v>
      </c>
    </row>
    <row r="39" spans="1:27" x14ac:dyDescent="0.25">
      <c r="A39">
        <v>1884</v>
      </c>
      <c r="B39" s="3">
        <v>30.1</v>
      </c>
      <c r="C39" s="3">
        <v>7.4</v>
      </c>
      <c r="X39">
        <v>1884</v>
      </c>
      <c r="Y39" s="18">
        <v>30.1</v>
      </c>
      <c r="Z39">
        <v>30.1</v>
      </c>
      <c r="AA39" s="26">
        <f t="shared" si="0"/>
        <v>0</v>
      </c>
    </row>
    <row r="40" spans="1:27" x14ac:dyDescent="0.25">
      <c r="A40">
        <v>1885</v>
      </c>
      <c r="B40" s="3">
        <v>115.5</v>
      </c>
      <c r="C40" s="3">
        <v>15</v>
      </c>
      <c r="X40">
        <v>1885</v>
      </c>
      <c r="Y40" s="18">
        <v>12.4</v>
      </c>
      <c r="Z40">
        <v>115.5</v>
      </c>
      <c r="AA40" s="26">
        <f t="shared" si="0"/>
        <v>8.314516129032258</v>
      </c>
    </row>
    <row r="41" spans="1:27" x14ac:dyDescent="0.25">
      <c r="A41">
        <v>1886</v>
      </c>
      <c r="B41" s="3">
        <v>53.5</v>
      </c>
      <c r="C41" s="3">
        <v>9.3000000000000007</v>
      </c>
      <c r="X41">
        <v>1886</v>
      </c>
      <c r="Y41" s="18">
        <v>53.5</v>
      </c>
      <c r="Z41">
        <v>53.5</v>
      </c>
      <c r="AA41" s="26">
        <f t="shared" si="0"/>
        <v>0</v>
      </c>
    </row>
    <row r="42" spans="1:27" x14ac:dyDescent="0.25">
      <c r="A42">
        <v>1887</v>
      </c>
      <c r="B42" s="3">
        <v>47.6</v>
      </c>
      <c r="C42" s="3">
        <v>7.3199999999999985</v>
      </c>
      <c r="X42">
        <v>1887</v>
      </c>
      <c r="Y42" s="18">
        <v>10.4</v>
      </c>
      <c r="Z42">
        <v>47.6</v>
      </c>
      <c r="AA42" s="26">
        <f t="shared" si="0"/>
        <v>3.5769230769230771</v>
      </c>
    </row>
    <row r="43" spans="1:27" x14ac:dyDescent="0.25">
      <c r="A43">
        <v>1888</v>
      </c>
      <c r="B43" s="3">
        <v>26.7</v>
      </c>
      <c r="C43" s="3">
        <v>8</v>
      </c>
      <c r="X43">
        <v>1888</v>
      </c>
      <c r="Y43" s="18">
        <v>12.6</v>
      </c>
      <c r="Z43">
        <v>26.7</v>
      </c>
      <c r="AA43" s="26">
        <f t="shared" si="0"/>
        <v>1.1190476190476191</v>
      </c>
    </row>
    <row r="44" spans="1:27" x14ac:dyDescent="0.25">
      <c r="A44">
        <v>1889</v>
      </c>
      <c r="B44" s="3">
        <v>75.5</v>
      </c>
      <c r="C44" s="3">
        <v>12.2</v>
      </c>
      <c r="X44">
        <v>1889</v>
      </c>
      <c r="Y44" s="18">
        <v>75.5</v>
      </c>
      <c r="Z44">
        <v>75.5</v>
      </c>
      <c r="AA44" s="26">
        <f t="shared" si="0"/>
        <v>0</v>
      </c>
    </row>
    <row r="45" spans="1:27" x14ac:dyDescent="0.25">
      <c r="A45">
        <v>1890</v>
      </c>
      <c r="B45" s="3">
        <v>58.7</v>
      </c>
      <c r="C45" s="3">
        <v>12</v>
      </c>
      <c r="X45">
        <v>1890</v>
      </c>
      <c r="Y45" s="18">
        <v>58.7</v>
      </c>
      <c r="Z45">
        <v>58.7</v>
      </c>
      <c r="AA45" s="26">
        <f t="shared" si="0"/>
        <v>0</v>
      </c>
    </row>
    <row r="46" spans="1:27" x14ac:dyDescent="0.25">
      <c r="A46">
        <v>1891</v>
      </c>
      <c r="B46" s="3">
        <v>85.2</v>
      </c>
      <c r="C46" s="3">
        <v>12.3</v>
      </c>
      <c r="X46">
        <v>1891</v>
      </c>
      <c r="Y46" s="18">
        <v>85.2</v>
      </c>
      <c r="Z46">
        <v>85.2</v>
      </c>
      <c r="AA46" s="26">
        <f t="shared" si="0"/>
        <v>0</v>
      </c>
    </row>
    <row r="47" spans="1:27" x14ac:dyDescent="0.25">
      <c r="A47">
        <v>1892</v>
      </c>
      <c r="B47" s="3">
        <v>62.8</v>
      </c>
      <c r="C47" s="3">
        <v>12.6</v>
      </c>
      <c r="X47">
        <v>1892</v>
      </c>
      <c r="Y47" s="18">
        <v>62.8</v>
      </c>
      <c r="Z47">
        <v>62.8</v>
      </c>
      <c r="AA47" s="26">
        <f t="shared" si="0"/>
        <v>0</v>
      </c>
    </row>
    <row r="48" spans="1:27" x14ac:dyDescent="0.25">
      <c r="A48">
        <v>1893</v>
      </c>
      <c r="B48" s="3">
        <v>64.400000000000006</v>
      </c>
      <c r="C48" s="3">
        <v>11.8</v>
      </c>
      <c r="X48">
        <v>1893</v>
      </c>
      <c r="Y48" s="18">
        <v>64.400000000000006</v>
      </c>
      <c r="Z48">
        <v>64.400000000000006</v>
      </c>
      <c r="AA48" s="26">
        <f t="shared" si="0"/>
        <v>0</v>
      </c>
    </row>
    <row r="49" spans="1:27" x14ac:dyDescent="0.25">
      <c r="A49">
        <v>1894</v>
      </c>
      <c r="B49" s="3">
        <v>33.200000000000003</v>
      </c>
      <c r="C49" s="3">
        <v>10.9</v>
      </c>
      <c r="X49">
        <v>1894</v>
      </c>
      <c r="Y49" s="18">
        <v>21.8</v>
      </c>
      <c r="Z49">
        <v>33.200000000000003</v>
      </c>
      <c r="AA49" s="26">
        <f t="shared" si="0"/>
        <v>0.52293577981651385</v>
      </c>
    </row>
    <row r="50" spans="1:27" x14ac:dyDescent="0.25">
      <c r="A50">
        <v>1895</v>
      </c>
      <c r="B50" s="3">
        <v>32.200000000000003</v>
      </c>
      <c r="C50" s="3">
        <v>11.2</v>
      </c>
      <c r="X50">
        <v>1895</v>
      </c>
      <c r="Y50" s="18">
        <v>32.200000000000003</v>
      </c>
      <c r="Z50">
        <v>32.200000000000003</v>
      </c>
      <c r="AA50" s="26">
        <f t="shared" si="0"/>
        <v>0</v>
      </c>
    </row>
    <row r="51" spans="1:27" x14ac:dyDescent="0.25">
      <c r="A51">
        <v>1896</v>
      </c>
      <c r="B51" s="3">
        <v>58.4</v>
      </c>
      <c r="C51" s="3">
        <v>12.5</v>
      </c>
      <c r="X51">
        <v>1896</v>
      </c>
      <c r="Y51" s="18">
        <v>58.4</v>
      </c>
      <c r="Z51">
        <v>58.4</v>
      </c>
      <c r="AA51" s="26">
        <f t="shared" si="0"/>
        <v>0</v>
      </c>
    </row>
    <row r="52" spans="1:27" x14ac:dyDescent="0.25">
      <c r="A52">
        <v>1897</v>
      </c>
      <c r="B52" s="3">
        <v>26.8</v>
      </c>
      <c r="C52" s="3">
        <v>6</v>
      </c>
      <c r="X52">
        <v>1897</v>
      </c>
      <c r="Y52" s="18">
        <v>26.8</v>
      </c>
      <c r="Z52">
        <v>26.8</v>
      </c>
      <c r="AA52" s="26">
        <f t="shared" si="0"/>
        <v>0</v>
      </c>
    </row>
    <row r="53" spans="1:27" x14ac:dyDescent="0.25">
      <c r="A53">
        <v>1898</v>
      </c>
      <c r="B53" s="3">
        <v>67.5</v>
      </c>
      <c r="C53" s="3">
        <v>12.2</v>
      </c>
      <c r="X53">
        <v>1898</v>
      </c>
      <c r="Y53" s="18">
        <v>67.5</v>
      </c>
      <c r="Z53">
        <v>67.5</v>
      </c>
      <c r="AA53" s="26">
        <f t="shared" si="0"/>
        <v>0</v>
      </c>
    </row>
    <row r="54" spans="1:27" x14ac:dyDescent="0.25">
      <c r="A54">
        <v>1899</v>
      </c>
      <c r="B54" s="3">
        <v>60</v>
      </c>
      <c r="C54" s="3">
        <v>10.3</v>
      </c>
      <c r="X54">
        <v>1899</v>
      </c>
      <c r="Y54" s="18">
        <v>60</v>
      </c>
      <c r="Z54">
        <v>60</v>
      </c>
      <c r="AA54" s="26">
        <f t="shared" si="0"/>
        <v>0</v>
      </c>
    </row>
    <row r="55" spans="1:27" x14ac:dyDescent="0.25">
      <c r="A55">
        <v>1901</v>
      </c>
      <c r="B55" s="3">
        <v>73.5</v>
      </c>
      <c r="C55" s="3">
        <v>4.2</v>
      </c>
      <c r="X55">
        <v>1901</v>
      </c>
      <c r="Y55" s="18">
        <v>40.1</v>
      </c>
      <c r="Z55">
        <v>73.5</v>
      </c>
      <c r="AA55" s="26">
        <f t="shared" si="0"/>
        <v>0.83291770573566082</v>
      </c>
    </row>
    <row r="56" spans="1:27" x14ac:dyDescent="0.25">
      <c r="A56">
        <v>1902</v>
      </c>
      <c r="B56" s="3">
        <v>28</v>
      </c>
      <c r="C56" s="3">
        <v>3.9</v>
      </c>
      <c r="X56">
        <v>1902</v>
      </c>
      <c r="Y56" s="18">
        <v>17</v>
      </c>
      <c r="Z56">
        <v>28</v>
      </c>
      <c r="AA56" s="26">
        <f t="shared" si="0"/>
        <v>0.6470588235294118</v>
      </c>
    </row>
    <row r="57" spans="1:27" x14ac:dyDescent="0.25">
      <c r="A57">
        <v>1904</v>
      </c>
      <c r="B57" s="3">
        <v>45.4</v>
      </c>
      <c r="C57" s="3">
        <v>10.25</v>
      </c>
      <c r="X57">
        <v>1904</v>
      </c>
      <c r="Y57" s="18">
        <v>14.3</v>
      </c>
      <c r="Z57">
        <v>45.4</v>
      </c>
      <c r="AA57" s="26">
        <f t="shared" si="0"/>
        <v>2.1748251748251746</v>
      </c>
    </row>
    <row r="58" spans="1:27" x14ac:dyDescent="0.25">
      <c r="A58">
        <v>1905</v>
      </c>
      <c r="B58" s="3">
        <v>43.5</v>
      </c>
      <c r="C58" s="3">
        <v>10.8</v>
      </c>
      <c r="X58">
        <v>1905</v>
      </c>
      <c r="Y58" s="18">
        <v>43.5</v>
      </c>
      <c r="Z58">
        <v>43.5</v>
      </c>
      <c r="AA58" s="26">
        <f t="shared" si="0"/>
        <v>0</v>
      </c>
    </row>
    <row r="59" spans="1:27" x14ac:dyDescent="0.25">
      <c r="A59">
        <v>1907</v>
      </c>
      <c r="B59" s="3">
        <v>56.2</v>
      </c>
      <c r="C59" s="3">
        <v>9.1999999999999993</v>
      </c>
      <c r="X59">
        <v>1907</v>
      </c>
      <c r="Y59" s="18">
        <v>32.4</v>
      </c>
      <c r="Z59">
        <v>56.2</v>
      </c>
      <c r="AA59" s="26">
        <f t="shared" si="0"/>
        <v>0.73456790123456805</v>
      </c>
    </row>
    <row r="60" spans="1:27" x14ac:dyDescent="0.25">
      <c r="A60">
        <v>1909</v>
      </c>
      <c r="B60" s="3">
        <v>21.5</v>
      </c>
      <c r="C60" s="3">
        <v>6</v>
      </c>
      <c r="X60">
        <v>1909</v>
      </c>
      <c r="Y60" s="18">
        <v>21.5</v>
      </c>
      <c r="Z60">
        <v>21.5</v>
      </c>
      <c r="AA60" s="26">
        <f t="shared" si="0"/>
        <v>0</v>
      </c>
    </row>
    <row r="61" spans="1:27" x14ac:dyDescent="0.25">
      <c r="A61">
        <v>1911</v>
      </c>
      <c r="B61" s="3">
        <v>29</v>
      </c>
      <c r="C61" s="3">
        <v>4</v>
      </c>
      <c r="X61">
        <v>1911</v>
      </c>
      <c r="Y61" s="18">
        <v>29</v>
      </c>
      <c r="Z61">
        <v>29</v>
      </c>
      <c r="AA61" s="26">
        <f t="shared" si="0"/>
        <v>0</v>
      </c>
    </row>
    <row r="62" spans="1:27" x14ac:dyDescent="0.25">
      <c r="A62">
        <v>1912</v>
      </c>
      <c r="B62" s="3">
        <v>54.6</v>
      </c>
      <c r="C62" s="3">
        <v>4</v>
      </c>
      <c r="X62">
        <v>1912</v>
      </c>
      <c r="Y62" s="18">
        <v>54.6</v>
      </c>
      <c r="Z62">
        <v>54.6</v>
      </c>
      <c r="AA62" s="26">
        <f t="shared" si="0"/>
        <v>0</v>
      </c>
    </row>
    <row r="63" spans="1:27" x14ac:dyDescent="0.25">
      <c r="A63">
        <v>1913</v>
      </c>
      <c r="B63" s="3">
        <v>40.200000000000003</v>
      </c>
      <c r="C63" s="3">
        <v>4.25</v>
      </c>
      <c r="X63">
        <v>1913</v>
      </c>
      <c r="Y63" s="18">
        <v>20.3</v>
      </c>
      <c r="Z63">
        <v>40.200000000000003</v>
      </c>
      <c r="AA63" s="26">
        <f t="shared" si="0"/>
        <v>0.98029556650246308</v>
      </c>
    </row>
    <row r="64" spans="1:27" x14ac:dyDescent="0.25">
      <c r="A64">
        <v>1917</v>
      </c>
      <c r="B64" s="3">
        <v>16.5</v>
      </c>
      <c r="C64" s="3">
        <v>2</v>
      </c>
      <c r="X64">
        <v>1917</v>
      </c>
      <c r="Y64" s="18">
        <v>16.5</v>
      </c>
      <c r="Z64">
        <v>16.5</v>
      </c>
      <c r="AA64" s="26">
        <f t="shared" si="0"/>
        <v>0</v>
      </c>
    </row>
    <row r="65" spans="1:27" x14ac:dyDescent="0.25">
      <c r="A65">
        <v>1918</v>
      </c>
      <c r="B65" s="3">
        <v>52.7</v>
      </c>
      <c r="C65" s="3">
        <v>6.5</v>
      </c>
      <c r="X65">
        <v>1918</v>
      </c>
      <c r="Y65" s="18">
        <v>21.5</v>
      </c>
      <c r="Z65">
        <v>52.7</v>
      </c>
      <c r="AA65" s="26">
        <f t="shared" si="0"/>
        <v>1.4511627906976745</v>
      </c>
    </row>
    <row r="66" spans="1:27" x14ac:dyDescent="0.25">
      <c r="A66">
        <v>1920</v>
      </c>
      <c r="B66" s="3">
        <v>11</v>
      </c>
      <c r="C66" s="3">
        <v>2</v>
      </c>
      <c r="X66">
        <v>1920</v>
      </c>
      <c r="Y66" s="18">
        <v>11</v>
      </c>
      <c r="Z66">
        <v>11</v>
      </c>
      <c r="AA66" s="26">
        <f t="shared" si="0"/>
        <v>0</v>
      </c>
    </row>
    <row r="67" spans="1:27" x14ac:dyDescent="0.25">
      <c r="A67">
        <v>1921</v>
      </c>
      <c r="B67" s="3">
        <v>33.200000000000003</v>
      </c>
      <c r="C67" s="3">
        <v>5.9</v>
      </c>
      <c r="X67">
        <v>1921</v>
      </c>
      <c r="Y67" s="18">
        <v>33.200000000000003</v>
      </c>
      <c r="Z67">
        <v>33.200000000000003</v>
      </c>
      <c r="AA67" s="26">
        <f t="shared" ref="AA67:AA130" si="1">(Z67-Y67)/Y67</f>
        <v>0</v>
      </c>
    </row>
    <row r="68" spans="1:27" x14ac:dyDescent="0.25">
      <c r="A68">
        <v>1923</v>
      </c>
      <c r="B68" s="3">
        <v>33.200000000000003</v>
      </c>
      <c r="C68" s="3">
        <v>7.5</v>
      </c>
      <c r="X68">
        <v>1923</v>
      </c>
      <c r="Y68" s="18">
        <v>22.3</v>
      </c>
      <c r="Z68">
        <v>33.200000000000003</v>
      </c>
      <c r="AA68" s="26">
        <f t="shared" si="1"/>
        <v>0.48878923766816151</v>
      </c>
    </row>
    <row r="69" spans="1:27" x14ac:dyDescent="0.25">
      <c r="A69">
        <v>1924</v>
      </c>
      <c r="B69" s="3">
        <v>41.9</v>
      </c>
      <c r="C69" s="3">
        <v>11.2</v>
      </c>
      <c r="X69">
        <v>1924</v>
      </c>
      <c r="Y69" s="18">
        <v>41.9</v>
      </c>
      <c r="Z69">
        <v>41.9</v>
      </c>
      <c r="AA69" s="26">
        <f t="shared" si="1"/>
        <v>0</v>
      </c>
    </row>
    <row r="70" spans="1:27" x14ac:dyDescent="0.25">
      <c r="A70">
        <v>1931</v>
      </c>
      <c r="B70" s="3">
        <v>30.4</v>
      </c>
      <c r="C70" s="3">
        <v>6.3</v>
      </c>
      <c r="X70">
        <v>1931</v>
      </c>
      <c r="Y70" s="18">
        <v>25.6</v>
      </c>
      <c r="Z70">
        <v>30.4</v>
      </c>
      <c r="AA70" s="26">
        <f t="shared" si="1"/>
        <v>0.18749999999999989</v>
      </c>
    </row>
    <row r="71" spans="1:27" x14ac:dyDescent="0.25">
      <c r="A71">
        <v>1933</v>
      </c>
      <c r="B71" s="3">
        <v>68.8</v>
      </c>
      <c r="C71" s="3">
        <v>11.3</v>
      </c>
      <c r="X71">
        <v>1933</v>
      </c>
      <c r="Y71" s="18">
        <v>68.8</v>
      </c>
      <c r="Z71">
        <v>68.8</v>
      </c>
      <c r="AA71" s="26">
        <f t="shared" si="1"/>
        <v>0</v>
      </c>
    </row>
    <row r="72" spans="1:27" x14ac:dyDescent="0.25">
      <c r="A72">
        <v>1935</v>
      </c>
      <c r="B72" s="3">
        <v>48.6</v>
      </c>
      <c r="C72" s="3">
        <v>12.2</v>
      </c>
      <c r="X72">
        <v>1935</v>
      </c>
      <c r="Y72" s="18">
        <v>45.9</v>
      </c>
      <c r="Z72">
        <v>48.6</v>
      </c>
      <c r="AA72" s="26">
        <f t="shared" si="1"/>
        <v>5.8823529411764768E-2</v>
      </c>
    </row>
    <row r="73" spans="1:27" x14ac:dyDescent="0.25">
      <c r="A73">
        <v>1942</v>
      </c>
      <c r="B73" s="3">
        <v>22.1</v>
      </c>
      <c r="C73" s="3">
        <v>3.8</v>
      </c>
      <c r="X73">
        <v>1942</v>
      </c>
      <c r="Y73" s="18">
        <v>21.5</v>
      </c>
      <c r="Z73">
        <v>22.1</v>
      </c>
      <c r="AA73" s="26">
        <f t="shared" si="1"/>
        <v>2.7906976744186112E-2</v>
      </c>
    </row>
    <row r="74" spans="1:27" x14ac:dyDescent="0.25">
      <c r="A74">
        <v>1945</v>
      </c>
      <c r="B74" s="3">
        <v>45.7</v>
      </c>
      <c r="C74" s="3">
        <v>9.1999999999999993</v>
      </c>
      <c r="X74">
        <v>1945</v>
      </c>
      <c r="Y74" s="18">
        <v>45.7</v>
      </c>
      <c r="Z74">
        <v>45.7</v>
      </c>
      <c r="AA74" s="26">
        <f t="shared" si="1"/>
        <v>0</v>
      </c>
    </row>
    <row r="75" spans="1:27" x14ac:dyDescent="0.25">
      <c r="A75">
        <v>1948</v>
      </c>
      <c r="B75" s="3">
        <v>25.1</v>
      </c>
      <c r="C75" s="3">
        <v>6.3</v>
      </c>
      <c r="X75">
        <v>1948</v>
      </c>
      <c r="Y75" s="18">
        <v>25.1</v>
      </c>
      <c r="Z75">
        <v>25.1</v>
      </c>
      <c r="AA75" s="26">
        <f t="shared" si="1"/>
        <v>0</v>
      </c>
    </row>
    <row r="76" spans="1:27" x14ac:dyDescent="0.25">
      <c r="A76">
        <v>1949</v>
      </c>
      <c r="B76" s="3">
        <v>28.1</v>
      </c>
      <c r="C76" s="3">
        <v>5.5</v>
      </c>
      <c r="X76">
        <v>1949</v>
      </c>
      <c r="Y76" s="18">
        <v>28.1</v>
      </c>
      <c r="Z76">
        <v>28.1</v>
      </c>
      <c r="AA76" s="26">
        <f t="shared" si="1"/>
        <v>0</v>
      </c>
    </row>
    <row r="77" spans="1:27" x14ac:dyDescent="0.25">
      <c r="A77">
        <v>1950</v>
      </c>
      <c r="B77" s="3">
        <v>15.7</v>
      </c>
      <c r="C77" s="3">
        <v>4.8</v>
      </c>
      <c r="X77">
        <v>1950</v>
      </c>
      <c r="Y77" s="18">
        <v>8.8000000000000007</v>
      </c>
      <c r="Z77">
        <v>15.7</v>
      </c>
      <c r="AA77" s="26">
        <f t="shared" si="1"/>
        <v>0.78409090909090884</v>
      </c>
    </row>
    <row r="78" spans="1:27" x14ac:dyDescent="0.25">
      <c r="A78">
        <v>1952</v>
      </c>
      <c r="B78" s="3">
        <v>36.799999999999997</v>
      </c>
      <c r="C78" s="3">
        <v>7.2</v>
      </c>
      <c r="X78">
        <v>1952</v>
      </c>
      <c r="Y78" s="18">
        <v>36.799999999999997</v>
      </c>
      <c r="Z78">
        <v>36.799999999999997</v>
      </c>
      <c r="AA78" s="26">
        <f t="shared" si="1"/>
        <v>0</v>
      </c>
    </row>
    <row r="79" spans="1:27" x14ac:dyDescent="0.25">
      <c r="A79">
        <v>1953</v>
      </c>
      <c r="B79" s="3">
        <v>28.8</v>
      </c>
      <c r="C79" s="3">
        <v>5</v>
      </c>
      <c r="X79">
        <v>1953</v>
      </c>
      <c r="Y79" s="18">
        <v>28.8</v>
      </c>
      <c r="Z79">
        <v>28.8</v>
      </c>
      <c r="AA79" s="26">
        <f t="shared" si="1"/>
        <v>0</v>
      </c>
    </row>
    <row r="80" spans="1:27" x14ac:dyDescent="0.25">
      <c r="A80">
        <v>1955</v>
      </c>
      <c r="B80" s="3">
        <v>76.599999999999994</v>
      </c>
      <c r="C80" s="3">
        <v>12</v>
      </c>
      <c r="X80">
        <v>1955</v>
      </c>
      <c r="Y80" s="18">
        <v>34.6</v>
      </c>
      <c r="Z80">
        <v>76.599999999999994</v>
      </c>
      <c r="AA80" s="26">
        <f t="shared" si="1"/>
        <v>1.2138728323699419</v>
      </c>
    </row>
    <row r="81" spans="1:27" x14ac:dyDescent="0.25">
      <c r="A81">
        <v>1956</v>
      </c>
      <c r="B81" s="3">
        <v>52.9</v>
      </c>
      <c r="C81" s="3">
        <v>12.3</v>
      </c>
      <c r="X81">
        <v>1956</v>
      </c>
      <c r="Y81" s="18">
        <v>52</v>
      </c>
      <c r="Z81">
        <v>52.9</v>
      </c>
      <c r="AA81" s="26">
        <f t="shared" si="1"/>
        <v>1.7307692307692281E-2</v>
      </c>
    </row>
    <row r="82" spans="1:27" x14ac:dyDescent="0.25">
      <c r="A82">
        <v>1957</v>
      </c>
      <c r="B82" s="3">
        <v>30.6</v>
      </c>
      <c r="C82" s="3">
        <v>2.2000000000000002</v>
      </c>
      <c r="X82">
        <v>1957</v>
      </c>
      <c r="Y82" s="18">
        <v>30.6</v>
      </c>
      <c r="Z82">
        <v>30.6</v>
      </c>
      <c r="AA82" s="26">
        <f t="shared" si="1"/>
        <v>0</v>
      </c>
    </row>
    <row r="83" spans="1:27" x14ac:dyDescent="0.25">
      <c r="A83">
        <v>1963</v>
      </c>
      <c r="B83" s="3">
        <v>78.2</v>
      </c>
      <c r="C83" s="3">
        <v>12.5</v>
      </c>
      <c r="X83">
        <v>1963</v>
      </c>
      <c r="Y83" s="18">
        <v>68.7</v>
      </c>
      <c r="Z83">
        <v>78.2</v>
      </c>
      <c r="AA83" s="26">
        <f t="shared" si="1"/>
        <v>0.13828238719068414</v>
      </c>
    </row>
    <row r="84" spans="1:27" x14ac:dyDescent="0.25">
      <c r="A84">
        <v>1971</v>
      </c>
      <c r="B84" s="3">
        <v>67.7</v>
      </c>
      <c r="C84" s="3">
        <v>10.8</v>
      </c>
      <c r="X84">
        <v>1971</v>
      </c>
      <c r="Y84" s="18">
        <v>67.7</v>
      </c>
      <c r="Z84">
        <v>67.7</v>
      </c>
      <c r="AA84" s="26">
        <f t="shared" si="1"/>
        <v>0</v>
      </c>
    </row>
    <row r="85" spans="1:27" x14ac:dyDescent="0.25">
      <c r="A85">
        <v>1972</v>
      </c>
      <c r="B85" s="3">
        <v>35</v>
      </c>
      <c r="C85" s="3">
        <v>3.7</v>
      </c>
      <c r="X85">
        <v>1972</v>
      </c>
      <c r="Y85" s="18">
        <v>22.5</v>
      </c>
      <c r="Z85">
        <v>35</v>
      </c>
      <c r="AA85" s="26">
        <f t="shared" si="1"/>
        <v>0.55555555555555558</v>
      </c>
    </row>
    <row r="86" spans="1:27" x14ac:dyDescent="0.25">
      <c r="A86">
        <v>1973</v>
      </c>
      <c r="B86" s="3">
        <v>87</v>
      </c>
      <c r="C86" s="3">
        <v>4.3</v>
      </c>
      <c r="X86">
        <v>1973</v>
      </c>
      <c r="Y86" s="18">
        <v>68.900000000000006</v>
      </c>
      <c r="Z86">
        <v>87</v>
      </c>
      <c r="AA86" s="26">
        <f t="shared" si="1"/>
        <v>0.26269956458635696</v>
      </c>
    </row>
    <row r="87" spans="1:27" x14ac:dyDescent="0.25">
      <c r="A87">
        <v>1977</v>
      </c>
      <c r="B87" s="3">
        <v>22.7</v>
      </c>
      <c r="C87" s="3">
        <v>3.7</v>
      </c>
      <c r="X87">
        <v>1977</v>
      </c>
      <c r="Y87" s="18">
        <v>22.7</v>
      </c>
      <c r="Z87">
        <v>22.7</v>
      </c>
      <c r="AA87" s="26">
        <f t="shared" si="1"/>
        <v>0</v>
      </c>
    </row>
    <row r="88" spans="1:27" x14ac:dyDescent="0.25">
      <c r="A88">
        <v>1979</v>
      </c>
      <c r="B88" s="3">
        <v>37.4</v>
      </c>
      <c r="C88" s="3">
        <v>6.4666666666666659</v>
      </c>
      <c r="X88">
        <v>1979</v>
      </c>
      <c r="Y88" s="18">
        <v>26.6</v>
      </c>
      <c r="Z88">
        <v>37.4</v>
      </c>
      <c r="AA88" s="26">
        <f t="shared" si="1"/>
        <v>0.40601503759398483</v>
      </c>
    </row>
    <row r="89" spans="1:27" x14ac:dyDescent="0.25">
      <c r="A89">
        <v>1980</v>
      </c>
      <c r="B89" s="3">
        <v>33.299999999999997</v>
      </c>
      <c r="C89" s="3">
        <v>10</v>
      </c>
      <c r="X89">
        <v>1980</v>
      </c>
      <c r="Y89" s="18">
        <v>15.8</v>
      </c>
      <c r="Z89">
        <v>33.299999999999997</v>
      </c>
      <c r="AA89" s="26">
        <f t="shared" si="1"/>
        <v>1.1075949367088604</v>
      </c>
    </row>
    <row r="90" spans="1:27" x14ac:dyDescent="0.25">
      <c r="A90">
        <v>1981</v>
      </c>
      <c r="B90" s="3">
        <v>39.4</v>
      </c>
      <c r="C90" s="3">
        <v>8.1</v>
      </c>
      <c r="X90">
        <v>1981</v>
      </c>
      <c r="Y90" s="18">
        <v>14.7</v>
      </c>
      <c r="Z90">
        <v>39.4</v>
      </c>
      <c r="AA90" s="26">
        <f t="shared" si="1"/>
        <v>1.6802721088435375</v>
      </c>
    </row>
    <row r="91" spans="1:27" x14ac:dyDescent="0.25">
      <c r="A91">
        <v>1983</v>
      </c>
      <c r="B91" s="3">
        <v>28.4</v>
      </c>
      <c r="C91" s="3">
        <v>3.5</v>
      </c>
      <c r="X91">
        <v>1983</v>
      </c>
      <c r="Y91" s="18">
        <v>11</v>
      </c>
      <c r="Z91">
        <v>28.4</v>
      </c>
      <c r="AA91" s="26">
        <f t="shared" si="1"/>
        <v>1.5818181818181818</v>
      </c>
    </row>
    <row r="92" spans="1:27" x14ac:dyDescent="0.25">
      <c r="A92">
        <v>1985</v>
      </c>
      <c r="B92" s="3">
        <v>19</v>
      </c>
      <c r="C92" s="3">
        <v>4.3</v>
      </c>
      <c r="X92">
        <v>1985</v>
      </c>
      <c r="Y92" s="18">
        <v>11.8</v>
      </c>
      <c r="Z92">
        <v>19</v>
      </c>
      <c r="AA92" s="26">
        <f t="shared" si="1"/>
        <v>0.61016949152542366</v>
      </c>
    </row>
    <row r="93" spans="1:27" x14ac:dyDescent="0.25">
      <c r="A93">
        <v>1986</v>
      </c>
      <c r="B93" s="3">
        <v>40.200000000000003</v>
      </c>
      <c r="C93" s="3">
        <v>4</v>
      </c>
      <c r="X93">
        <v>1986</v>
      </c>
      <c r="Y93" s="18">
        <v>40.200000000000003</v>
      </c>
      <c r="Z93">
        <v>40.200000000000003</v>
      </c>
      <c r="AA93" s="26">
        <f t="shared" si="1"/>
        <v>0</v>
      </c>
    </row>
    <row r="94" spans="1:27" x14ac:dyDescent="0.25">
      <c r="A94">
        <v>1988</v>
      </c>
      <c r="B94" s="3">
        <v>20.100000000000001</v>
      </c>
      <c r="C94" s="3">
        <v>7</v>
      </c>
      <c r="X94">
        <v>1988</v>
      </c>
      <c r="Y94" s="18">
        <v>20.100000000000001</v>
      </c>
      <c r="Z94">
        <v>20.100000000000001</v>
      </c>
      <c r="AA94" s="26">
        <f t="shared" si="1"/>
        <v>0</v>
      </c>
    </row>
    <row r="95" spans="1:27" x14ac:dyDescent="0.25">
      <c r="A95">
        <v>1989</v>
      </c>
      <c r="B95" s="3">
        <v>34.799999999999997</v>
      </c>
      <c r="C95" s="3">
        <v>10.5</v>
      </c>
      <c r="X95">
        <v>1989</v>
      </c>
      <c r="Y95" s="18">
        <v>34.799999999999997</v>
      </c>
      <c r="Z95">
        <v>34.799999999999997</v>
      </c>
      <c r="AA95" s="26">
        <f t="shared" si="1"/>
        <v>0</v>
      </c>
    </row>
    <row r="96" spans="1:27" x14ac:dyDescent="0.25">
      <c r="A96">
        <v>1990</v>
      </c>
      <c r="B96" s="3">
        <v>41.2</v>
      </c>
      <c r="C96" s="3">
        <v>4</v>
      </c>
      <c r="X96">
        <v>1990</v>
      </c>
      <c r="Y96" s="18">
        <v>34</v>
      </c>
      <c r="Z96">
        <v>41.2</v>
      </c>
      <c r="AA96" s="26">
        <f t="shared" si="1"/>
        <v>0.21176470588235302</v>
      </c>
    </row>
    <row r="97" spans="1:27" x14ac:dyDescent="0.25">
      <c r="A97">
        <v>1991</v>
      </c>
      <c r="B97" s="3">
        <v>45</v>
      </c>
      <c r="C97" s="3">
        <v>3.9</v>
      </c>
      <c r="X97">
        <v>1991</v>
      </c>
      <c r="Y97" s="18">
        <v>26.2</v>
      </c>
      <c r="Z97">
        <v>45</v>
      </c>
      <c r="AA97" s="26">
        <f t="shared" si="1"/>
        <v>0.71755725190839703</v>
      </c>
    </row>
    <row r="98" spans="1:27" x14ac:dyDescent="0.25">
      <c r="A98">
        <v>1992</v>
      </c>
      <c r="B98" s="3">
        <v>78.2</v>
      </c>
      <c r="C98" s="3">
        <v>5</v>
      </c>
      <c r="X98">
        <v>1992</v>
      </c>
      <c r="Y98" s="18">
        <v>49.6</v>
      </c>
      <c r="Z98">
        <v>78.2</v>
      </c>
      <c r="AA98" s="26">
        <f t="shared" si="1"/>
        <v>0.57661290322580649</v>
      </c>
    </row>
    <row r="99" spans="1:27" x14ac:dyDescent="0.25">
      <c r="A99">
        <v>1994</v>
      </c>
      <c r="B99" s="3">
        <v>18.8</v>
      </c>
      <c r="C99" s="3">
        <v>3</v>
      </c>
      <c r="X99">
        <v>1994</v>
      </c>
      <c r="Y99" s="18">
        <v>6.7</v>
      </c>
      <c r="Z99">
        <v>18.8</v>
      </c>
      <c r="AA99" s="26">
        <f t="shared" si="1"/>
        <v>1.8059701492537314</v>
      </c>
    </row>
    <row r="100" spans="1:27" x14ac:dyDescent="0.25">
      <c r="A100">
        <v>1995</v>
      </c>
      <c r="B100" s="3">
        <v>24.6</v>
      </c>
      <c r="C100" s="3">
        <v>6</v>
      </c>
      <c r="X100">
        <v>1995</v>
      </c>
      <c r="Y100" s="18">
        <v>22</v>
      </c>
      <c r="Z100">
        <v>24.6</v>
      </c>
      <c r="AA100" s="26">
        <f t="shared" si="1"/>
        <v>0.11818181818181825</v>
      </c>
    </row>
    <row r="101" spans="1:27" x14ac:dyDescent="0.25">
      <c r="A101">
        <v>1997</v>
      </c>
      <c r="B101" s="3">
        <v>50.4</v>
      </c>
      <c r="C101" s="3">
        <v>12</v>
      </c>
      <c r="X101">
        <v>1997</v>
      </c>
      <c r="Y101" s="18">
        <v>50.4</v>
      </c>
      <c r="Z101">
        <v>50.4</v>
      </c>
      <c r="AA101" s="26">
        <f t="shared" si="1"/>
        <v>0</v>
      </c>
    </row>
    <row r="102" spans="1:27" x14ac:dyDescent="0.25">
      <c r="A102">
        <v>1999</v>
      </c>
      <c r="B102" s="3">
        <v>33.299999999999997</v>
      </c>
      <c r="C102" s="3">
        <v>4</v>
      </c>
      <c r="X102">
        <v>1999</v>
      </c>
      <c r="Y102" s="18">
        <v>33.299999999999997</v>
      </c>
      <c r="Z102">
        <v>33.299999999999997</v>
      </c>
      <c r="AA102" s="26">
        <f t="shared" si="1"/>
        <v>0</v>
      </c>
    </row>
    <row r="103" spans="1:27" x14ac:dyDescent="0.25">
      <c r="A103">
        <v>2018</v>
      </c>
      <c r="B103" s="3">
        <v>23.2</v>
      </c>
      <c r="C103" s="3">
        <v>5.8</v>
      </c>
      <c r="X103">
        <v>2018</v>
      </c>
      <c r="Y103" s="18">
        <v>9.3000000000000007</v>
      </c>
      <c r="Z103">
        <v>23.2</v>
      </c>
      <c r="AA103" s="26">
        <f t="shared" si="1"/>
        <v>1.4946236559139783</v>
      </c>
    </row>
    <row r="104" spans="1:27" x14ac:dyDescent="0.25">
      <c r="A104">
        <v>2101</v>
      </c>
      <c r="B104" s="3">
        <v>56.2</v>
      </c>
      <c r="C104" s="3">
        <v>6</v>
      </c>
      <c r="X104">
        <v>2101</v>
      </c>
      <c r="Y104" s="18">
        <v>43</v>
      </c>
      <c r="Z104">
        <v>56.2</v>
      </c>
      <c r="AA104" s="26">
        <f t="shared" si="1"/>
        <v>0.30697674418604659</v>
      </c>
    </row>
    <row r="105" spans="1:27" x14ac:dyDescent="0.25">
      <c r="A105">
        <v>2102</v>
      </c>
      <c r="B105" s="3">
        <v>19.5</v>
      </c>
      <c r="C105" s="3">
        <v>6</v>
      </c>
      <c r="X105">
        <v>2102</v>
      </c>
      <c r="Y105" s="18">
        <v>19.5</v>
      </c>
      <c r="Z105">
        <v>19.5</v>
      </c>
      <c r="AA105" s="26">
        <f t="shared" si="1"/>
        <v>0</v>
      </c>
    </row>
    <row r="106" spans="1:27" x14ac:dyDescent="0.25">
      <c r="A106">
        <v>2103</v>
      </c>
      <c r="B106" s="3">
        <v>71.3</v>
      </c>
      <c r="C106" s="3">
        <v>10</v>
      </c>
      <c r="X106">
        <v>2103</v>
      </c>
      <c r="Y106" s="18">
        <v>32.700000000000003</v>
      </c>
      <c r="Z106">
        <v>71.3</v>
      </c>
      <c r="AA106" s="26">
        <f t="shared" si="1"/>
        <v>1.1804281345565746</v>
      </c>
    </row>
    <row r="107" spans="1:27" x14ac:dyDescent="0.25">
      <c r="A107">
        <v>2104</v>
      </c>
      <c r="B107" s="3">
        <v>95</v>
      </c>
      <c r="C107" s="3">
        <v>9</v>
      </c>
      <c r="X107">
        <v>2104</v>
      </c>
      <c r="Y107" s="18">
        <v>30.5</v>
      </c>
      <c r="Z107">
        <v>95</v>
      </c>
      <c r="AA107" s="26">
        <f t="shared" si="1"/>
        <v>2.1147540983606556</v>
      </c>
    </row>
    <row r="108" spans="1:27" x14ac:dyDescent="0.25">
      <c r="A108">
        <v>2106</v>
      </c>
      <c r="B108" s="3">
        <v>93.7</v>
      </c>
      <c r="C108" s="3">
        <v>12</v>
      </c>
      <c r="X108">
        <v>2106</v>
      </c>
      <c r="Y108" s="18">
        <v>75.5</v>
      </c>
      <c r="Z108">
        <v>93.7</v>
      </c>
      <c r="AA108" s="26">
        <f t="shared" si="1"/>
        <v>0.24105960264900667</v>
      </c>
    </row>
    <row r="109" spans="1:27" x14ac:dyDescent="0.25">
      <c r="A109">
        <v>2107</v>
      </c>
      <c r="B109" s="3">
        <v>69.5</v>
      </c>
      <c r="C109" s="3">
        <v>11</v>
      </c>
      <c r="X109">
        <v>2107</v>
      </c>
      <c r="Y109" s="18">
        <v>62.5</v>
      </c>
      <c r="Z109">
        <v>69.5</v>
      </c>
      <c r="AA109" s="26">
        <f t="shared" si="1"/>
        <v>0.112</v>
      </c>
    </row>
    <row r="110" spans="1:27" x14ac:dyDescent="0.25">
      <c r="A110">
        <v>2108</v>
      </c>
      <c r="B110" s="3">
        <v>58.9</v>
      </c>
      <c r="C110" s="3">
        <v>8.5</v>
      </c>
      <c r="X110">
        <v>2108</v>
      </c>
      <c r="Y110" s="18">
        <v>30</v>
      </c>
      <c r="Z110">
        <v>58.9</v>
      </c>
      <c r="AA110" s="26">
        <f t="shared" si="1"/>
        <v>0.96333333333333326</v>
      </c>
    </row>
    <row r="111" spans="1:27" x14ac:dyDescent="0.25">
      <c r="A111">
        <v>2109</v>
      </c>
      <c r="B111" s="3">
        <v>19</v>
      </c>
      <c r="C111" s="3">
        <v>6</v>
      </c>
      <c r="X111">
        <v>2109</v>
      </c>
      <c r="Y111" s="18">
        <v>16</v>
      </c>
      <c r="Z111">
        <v>19</v>
      </c>
      <c r="AA111" s="26">
        <f t="shared" si="1"/>
        <v>0.1875</v>
      </c>
    </row>
    <row r="112" spans="1:27" x14ac:dyDescent="0.25">
      <c r="A112">
        <v>2110</v>
      </c>
      <c r="B112" s="3">
        <v>75.5</v>
      </c>
      <c r="C112" s="3">
        <v>8</v>
      </c>
      <c r="X112">
        <v>2110</v>
      </c>
      <c r="Y112" s="18">
        <v>23.3</v>
      </c>
      <c r="Z112">
        <v>75.5</v>
      </c>
      <c r="AA112" s="26">
        <f t="shared" si="1"/>
        <v>2.2403433476394849</v>
      </c>
    </row>
    <row r="113" spans="1:27" x14ac:dyDescent="0.25">
      <c r="A113">
        <v>2111</v>
      </c>
      <c r="B113" s="3">
        <v>52.5</v>
      </c>
      <c r="C113" s="3">
        <v>10</v>
      </c>
      <c r="X113">
        <v>2111</v>
      </c>
      <c r="Y113" s="18">
        <v>31</v>
      </c>
      <c r="Z113">
        <v>52.5</v>
      </c>
      <c r="AA113" s="26">
        <f t="shared" si="1"/>
        <v>0.69354838709677424</v>
      </c>
    </row>
    <row r="114" spans="1:27" x14ac:dyDescent="0.25">
      <c r="A114">
        <v>2112</v>
      </c>
      <c r="B114" s="3">
        <v>67</v>
      </c>
      <c r="C114" s="3">
        <v>11</v>
      </c>
      <c r="X114">
        <v>2112</v>
      </c>
      <c r="Y114" s="18">
        <v>61</v>
      </c>
      <c r="Z114">
        <v>67</v>
      </c>
      <c r="AA114" s="26">
        <f t="shared" si="1"/>
        <v>9.8360655737704916E-2</v>
      </c>
    </row>
    <row r="115" spans="1:27" x14ac:dyDescent="0.25">
      <c r="A115">
        <v>2113</v>
      </c>
      <c r="B115" s="3">
        <v>87.3</v>
      </c>
      <c r="C115" s="3">
        <v>12</v>
      </c>
      <c r="X115">
        <v>2113</v>
      </c>
      <c r="Y115" s="18">
        <v>65</v>
      </c>
      <c r="Z115">
        <v>87.3</v>
      </c>
      <c r="AA115" s="26">
        <f t="shared" si="1"/>
        <v>0.34307692307692306</v>
      </c>
    </row>
    <row r="116" spans="1:27" x14ac:dyDescent="0.25">
      <c r="A116">
        <v>2201</v>
      </c>
      <c r="B116" s="3">
        <v>14</v>
      </c>
      <c r="C116" s="3">
        <v>4</v>
      </c>
      <c r="X116">
        <v>2201</v>
      </c>
      <c r="Y116" s="18">
        <v>12.2</v>
      </c>
      <c r="Z116">
        <v>14</v>
      </c>
      <c r="AA116" s="26">
        <f t="shared" si="1"/>
        <v>0.14754098360655746</v>
      </c>
    </row>
    <row r="117" spans="1:27" x14ac:dyDescent="0.25">
      <c r="A117">
        <v>2202</v>
      </c>
      <c r="B117" s="3">
        <v>22.4</v>
      </c>
      <c r="C117" s="3">
        <v>6</v>
      </c>
      <c r="X117">
        <v>2202</v>
      </c>
      <c r="Y117" s="18">
        <v>22.4</v>
      </c>
      <c r="Z117">
        <v>22.4</v>
      </c>
      <c r="AA117" s="26">
        <f t="shared" si="1"/>
        <v>0</v>
      </c>
    </row>
    <row r="118" spans="1:27" x14ac:dyDescent="0.25">
      <c r="A118">
        <v>2203</v>
      </c>
      <c r="B118" s="3">
        <v>20.5</v>
      </c>
      <c r="C118" s="3">
        <v>6</v>
      </c>
      <c r="X118">
        <v>2203</v>
      </c>
      <c r="Y118" s="18">
        <v>16.5</v>
      </c>
      <c r="Z118">
        <v>20.5</v>
      </c>
      <c r="AA118" s="26">
        <f t="shared" si="1"/>
        <v>0.24242424242424243</v>
      </c>
    </row>
    <row r="119" spans="1:27" x14ac:dyDescent="0.25">
      <c r="A119">
        <v>2204</v>
      </c>
      <c r="B119" s="3">
        <v>11.6</v>
      </c>
      <c r="C119" s="3">
        <v>3</v>
      </c>
      <c r="X119">
        <v>2204</v>
      </c>
      <c r="Y119" s="18">
        <v>11</v>
      </c>
      <c r="Z119">
        <v>11.6</v>
      </c>
      <c r="AA119" s="26">
        <f t="shared" si="1"/>
        <v>5.4545454545454515E-2</v>
      </c>
    </row>
    <row r="120" spans="1:27" x14ac:dyDescent="0.25">
      <c r="A120">
        <v>2205</v>
      </c>
      <c r="B120" s="3">
        <v>34.6</v>
      </c>
      <c r="C120" s="3">
        <v>8</v>
      </c>
      <c r="X120">
        <v>2205</v>
      </c>
      <c r="Y120" s="18">
        <v>34.6</v>
      </c>
      <c r="Z120">
        <v>34.6</v>
      </c>
      <c r="AA120" s="26">
        <f t="shared" si="1"/>
        <v>0</v>
      </c>
    </row>
    <row r="121" spans="1:27" x14ac:dyDescent="0.25">
      <c r="A121">
        <v>2206</v>
      </c>
      <c r="B121" s="3">
        <v>29.5</v>
      </c>
      <c r="C121" s="3">
        <v>7.5</v>
      </c>
      <c r="X121">
        <v>2206</v>
      </c>
      <c r="Y121" s="18">
        <v>7.3</v>
      </c>
      <c r="Z121">
        <v>29.5</v>
      </c>
      <c r="AA121" s="26">
        <f t="shared" si="1"/>
        <v>3.0410958904109591</v>
      </c>
    </row>
    <row r="122" spans="1:27" x14ac:dyDescent="0.25">
      <c r="A122">
        <v>2207</v>
      </c>
      <c r="B122" s="3">
        <v>18.600000000000001</v>
      </c>
      <c r="C122" s="3">
        <v>7.3</v>
      </c>
      <c r="X122">
        <v>2207</v>
      </c>
      <c r="Y122" s="18">
        <v>18.600000000000001</v>
      </c>
      <c r="Z122">
        <v>18.600000000000001</v>
      </c>
      <c r="AA122" s="26">
        <f t="shared" si="1"/>
        <v>0</v>
      </c>
    </row>
    <row r="123" spans="1:27" x14ac:dyDescent="0.25">
      <c r="A123">
        <v>2208</v>
      </c>
      <c r="B123" s="3">
        <v>20</v>
      </c>
      <c r="C123" s="3">
        <v>5</v>
      </c>
      <c r="X123">
        <v>2208</v>
      </c>
      <c r="Y123" s="18">
        <v>20</v>
      </c>
      <c r="Z123">
        <v>20</v>
      </c>
      <c r="AA123" s="26">
        <f t="shared" si="1"/>
        <v>0</v>
      </c>
    </row>
    <row r="124" spans="1:27" x14ac:dyDescent="0.25">
      <c r="A124">
        <v>2209</v>
      </c>
      <c r="B124" s="3">
        <v>48</v>
      </c>
      <c r="C124" s="3">
        <v>7.5</v>
      </c>
      <c r="X124">
        <v>2209</v>
      </c>
      <c r="Y124" s="18">
        <v>34.700000000000003</v>
      </c>
      <c r="Z124">
        <v>48</v>
      </c>
      <c r="AA124" s="26">
        <f t="shared" si="1"/>
        <v>0.38328530259365984</v>
      </c>
    </row>
    <row r="125" spans="1:27" x14ac:dyDescent="0.25">
      <c r="A125">
        <v>2210</v>
      </c>
      <c r="B125" s="3">
        <v>15.4</v>
      </c>
      <c r="C125" s="3">
        <v>3.5</v>
      </c>
      <c r="X125">
        <v>2210</v>
      </c>
      <c r="Y125" s="18">
        <v>11.6</v>
      </c>
      <c r="Z125">
        <v>15.4</v>
      </c>
      <c r="AA125" s="26">
        <f t="shared" si="1"/>
        <v>0.32758620689655177</v>
      </c>
    </row>
    <row r="126" spans="1:27" x14ac:dyDescent="0.25">
      <c r="A126">
        <v>2211</v>
      </c>
      <c r="B126" s="3">
        <v>23</v>
      </c>
      <c r="C126" s="3">
        <v>6.3</v>
      </c>
      <c r="X126">
        <v>2211</v>
      </c>
      <c r="Y126" s="18">
        <v>11.5</v>
      </c>
      <c r="Z126">
        <v>23</v>
      </c>
      <c r="AA126" s="26">
        <f t="shared" si="1"/>
        <v>1</v>
      </c>
    </row>
    <row r="127" spans="1:27" x14ac:dyDescent="0.25">
      <c r="A127">
        <v>2212</v>
      </c>
      <c r="B127" s="3">
        <v>14.7</v>
      </c>
      <c r="C127" s="3">
        <v>5.8</v>
      </c>
      <c r="X127">
        <v>2212</v>
      </c>
      <c r="Y127" s="18">
        <v>9.1999999999999993</v>
      </c>
      <c r="Z127">
        <v>14.7</v>
      </c>
      <c r="AA127" s="26">
        <f t="shared" si="1"/>
        <v>0.59782608695652184</v>
      </c>
    </row>
    <row r="128" spans="1:27" x14ac:dyDescent="0.25">
      <c r="A128">
        <v>2213</v>
      </c>
      <c r="B128" s="3">
        <v>52</v>
      </c>
      <c r="C128" s="3">
        <v>8.5</v>
      </c>
      <c r="X128">
        <v>2213</v>
      </c>
      <c r="Y128" s="18">
        <v>33.4</v>
      </c>
      <c r="Z128">
        <v>52</v>
      </c>
      <c r="AA128" s="26">
        <f t="shared" si="1"/>
        <v>0.55688622754491024</v>
      </c>
    </row>
    <row r="129" spans="1:27" x14ac:dyDescent="0.25">
      <c r="A129">
        <v>2214</v>
      </c>
      <c r="B129" s="3">
        <v>12.8</v>
      </c>
      <c r="C129" s="3">
        <v>6.2</v>
      </c>
      <c r="X129">
        <v>2214</v>
      </c>
      <c r="Y129" s="18">
        <v>12.8</v>
      </c>
      <c r="Z129">
        <v>12.8</v>
      </c>
      <c r="AA129" s="26">
        <f t="shared" si="1"/>
        <v>0</v>
      </c>
    </row>
    <row r="130" spans="1:27" x14ac:dyDescent="0.25">
      <c r="A130">
        <v>2215</v>
      </c>
      <c r="B130" s="3">
        <v>20</v>
      </c>
      <c r="C130" s="3">
        <v>4</v>
      </c>
      <c r="X130">
        <v>2215</v>
      </c>
      <c r="Y130" s="18">
        <v>11</v>
      </c>
      <c r="Z130">
        <v>20</v>
      </c>
      <c r="AA130" s="26">
        <f t="shared" si="1"/>
        <v>0.81818181818181823</v>
      </c>
    </row>
    <row r="131" spans="1:27" x14ac:dyDescent="0.25">
      <c r="A131">
        <v>2216</v>
      </c>
      <c r="B131" s="3">
        <v>68</v>
      </c>
      <c r="C131" s="3">
        <v>10.9</v>
      </c>
      <c r="X131">
        <v>2216</v>
      </c>
      <c r="Y131" s="18">
        <v>68</v>
      </c>
      <c r="Z131">
        <v>68</v>
      </c>
      <c r="AA131" s="26">
        <f t="shared" ref="AA131:AA194" si="2">(Z131-Y131)/Y131</f>
        <v>0</v>
      </c>
    </row>
    <row r="132" spans="1:27" x14ac:dyDescent="0.25">
      <c r="A132">
        <v>2217</v>
      </c>
      <c r="B132" s="3">
        <v>17.5</v>
      </c>
      <c r="C132" s="3">
        <v>5</v>
      </c>
      <c r="X132">
        <v>2217</v>
      </c>
      <c r="Y132" s="18">
        <v>14</v>
      </c>
      <c r="Z132">
        <v>17.5</v>
      </c>
      <c r="AA132" s="26">
        <f t="shared" si="2"/>
        <v>0.25</v>
      </c>
    </row>
    <row r="133" spans="1:27" x14ac:dyDescent="0.25">
      <c r="A133">
        <v>2219</v>
      </c>
      <c r="B133" s="3">
        <v>32</v>
      </c>
      <c r="C133" s="3">
        <v>7.2</v>
      </c>
      <c r="X133">
        <v>2219</v>
      </c>
      <c r="Y133" s="18">
        <v>16</v>
      </c>
      <c r="Z133">
        <v>32</v>
      </c>
      <c r="AA133" s="26">
        <f t="shared" si="2"/>
        <v>1</v>
      </c>
    </row>
    <row r="134" spans="1:27" x14ac:dyDescent="0.25">
      <c r="A134">
        <v>2220</v>
      </c>
      <c r="B134" s="3">
        <v>34.4</v>
      </c>
      <c r="C134" s="3">
        <v>7</v>
      </c>
      <c r="X134">
        <v>2220</v>
      </c>
      <c r="Y134" s="18">
        <v>24.8</v>
      </c>
      <c r="Z134">
        <v>34.4</v>
      </c>
      <c r="AA134" s="26">
        <f t="shared" si="2"/>
        <v>0.38709677419354827</v>
      </c>
    </row>
    <row r="135" spans="1:27" x14ac:dyDescent="0.25">
      <c r="A135">
        <v>2221</v>
      </c>
      <c r="B135" s="3">
        <v>9.8000000000000007</v>
      </c>
      <c r="C135" s="3">
        <v>3.5</v>
      </c>
      <c r="X135">
        <v>2221</v>
      </c>
      <c r="Y135" s="18">
        <v>9.8000000000000007</v>
      </c>
      <c r="Z135">
        <v>9.8000000000000007</v>
      </c>
      <c r="AA135" s="26">
        <f t="shared" si="2"/>
        <v>0</v>
      </c>
    </row>
    <row r="136" spans="1:27" x14ac:dyDescent="0.25">
      <c r="A136">
        <v>2222</v>
      </c>
      <c r="B136" s="3">
        <v>47.4</v>
      </c>
      <c r="C136" s="3">
        <v>10.3</v>
      </c>
      <c r="X136">
        <v>2222</v>
      </c>
      <c r="Y136" s="18">
        <v>37</v>
      </c>
      <c r="Z136">
        <v>47.4</v>
      </c>
      <c r="AA136" s="26">
        <f t="shared" si="2"/>
        <v>0.28108108108108104</v>
      </c>
    </row>
    <row r="137" spans="1:27" x14ac:dyDescent="0.25">
      <c r="A137">
        <v>2223</v>
      </c>
      <c r="B137" s="3">
        <v>22.4</v>
      </c>
      <c r="C137" s="3">
        <v>4</v>
      </c>
      <c r="X137">
        <v>2223</v>
      </c>
      <c r="Y137" s="18">
        <v>22</v>
      </c>
      <c r="Z137">
        <v>22.4</v>
      </c>
      <c r="AA137" s="26">
        <f t="shared" si="2"/>
        <v>1.8181818181818118E-2</v>
      </c>
    </row>
    <row r="138" spans="1:27" x14ac:dyDescent="0.25">
      <c r="A138">
        <v>2224</v>
      </c>
      <c r="B138" s="3">
        <v>17</v>
      </c>
      <c r="C138" s="3">
        <v>9</v>
      </c>
      <c r="X138">
        <v>2224</v>
      </c>
      <c r="Y138" s="18">
        <v>17</v>
      </c>
      <c r="Z138">
        <v>17</v>
      </c>
      <c r="AA138" s="26">
        <f t="shared" si="2"/>
        <v>0</v>
      </c>
    </row>
    <row r="139" spans="1:27" x14ac:dyDescent="0.25">
      <c r="A139">
        <v>2225</v>
      </c>
      <c r="B139" s="3">
        <v>46</v>
      </c>
      <c r="C139" s="3">
        <v>8.1</v>
      </c>
      <c r="X139">
        <v>2225</v>
      </c>
      <c r="Y139" s="18">
        <v>14</v>
      </c>
      <c r="Z139">
        <v>46</v>
      </c>
      <c r="AA139" s="26">
        <f t="shared" si="2"/>
        <v>2.2857142857142856</v>
      </c>
    </row>
    <row r="140" spans="1:27" x14ac:dyDescent="0.25">
      <c r="A140">
        <v>2226</v>
      </c>
      <c r="B140" s="3">
        <v>18</v>
      </c>
      <c r="C140" s="3">
        <v>4</v>
      </c>
      <c r="X140">
        <v>2226</v>
      </c>
      <c r="Y140" s="18">
        <v>18</v>
      </c>
      <c r="Z140">
        <v>18</v>
      </c>
      <c r="AA140" s="26">
        <f t="shared" si="2"/>
        <v>0</v>
      </c>
    </row>
    <row r="141" spans="1:27" x14ac:dyDescent="0.25">
      <c r="A141">
        <v>2227</v>
      </c>
      <c r="B141" s="3">
        <v>60.5</v>
      </c>
      <c r="C141" s="3">
        <v>11</v>
      </c>
      <c r="X141">
        <v>2227</v>
      </c>
      <c r="Y141" s="18">
        <v>14.2</v>
      </c>
      <c r="Z141">
        <v>60.5</v>
      </c>
      <c r="AA141" s="26">
        <f t="shared" si="2"/>
        <v>3.26056338028169</v>
      </c>
    </row>
    <row r="142" spans="1:27" x14ac:dyDescent="0.25">
      <c r="A142">
        <v>2228</v>
      </c>
      <c r="B142" s="3">
        <v>12.8</v>
      </c>
      <c r="C142" s="3">
        <v>3</v>
      </c>
      <c r="X142">
        <v>2228</v>
      </c>
      <c r="Y142" s="18">
        <v>12.8</v>
      </c>
      <c r="Z142">
        <v>12.8</v>
      </c>
      <c r="AA142" s="26">
        <f t="shared" si="2"/>
        <v>0</v>
      </c>
    </row>
    <row r="143" spans="1:27" x14ac:dyDescent="0.25">
      <c r="A143">
        <v>2229</v>
      </c>
      <c r="B143" s="3">
        <v>14</v>
      </c>
      <c r="C143" s="3">
        <v>3.8</v>
      </c>
      <c r="X143">
        <v>2229</v>
      </c>
      <c r="Y143" s="18">
        <v>14</v>
      </c>
      <c r="Z143">
        <v>14</v>
      </c>
      <c r="AA143" s="26">
        <f t="shared" si="2"/>
        <v>0</v>
      </c>
    </row>
    <row r="144" spans="1:27" x14ac:dyDescent="0.25">
      <c r="A144">
        <v>2232</v>
      </c>
      <c r="B144" s="3">
        <v>29.4</v>
      </c>
      <c r="C144" s="3">
        <v>6</v>
      </c>
      <c r="X144">
        <v>2232</v>
      </c>
      <c r="Y144" s="18">
        <v>24.5</v>
      </c>
      <c r="Z144">
        <v>29.4</v>
      </c>
      <c r="AA144" s="26">
        <f t="shared" si="2"/>
        <v>0.19999999999999996</v>
      </c>
    </row>
    <row r="145" spans="1:27" x14ac:dyDescent="0.25">
      <c r="A145">
        <v>2233</v>
      </c>
      <c r="B145" s="3">
        <v>63.5</v>
      </c>
      <c r="C145" s="3">
        <v>13</v>
      </c>
      <c r="X145">
        <v>2233</v>
      </c>
      <c r="Y145" s="18">
        <v>63.5</v>
      </c>
      <c r="Z145">
        <v>63.5</v>
      </c>
      <c r="AA145" s="26">
        <f t="shared" si="2"/>
        <v>0</v>
      </c>
    </row>
    <row r="146" spans="1:27" x14ac:dyDescent="0.25">
      <c r="A146">
        <v>2234</v>
      </c>
      <c r="B146" s="3">
        <v>35.6</v>
      </c>
      <c r="C146" s="3">
        <v>7.5</v>
      </c>
      <c r="X146">
        <v>2234</v>
      </c>
      <c r="Y146" s="18">
        <v>35.6</v>
      </c>
      <c r="Z146">
        <v>35.6</v>
      </c>
      <c r="AA146" s="26">
        <f t="shared" si="2"/>
        <v>0</v>
      </c>
    </row>
    <row r="147" spans="1:27" x14ac:dyDescent="0.25">
      <c r="A147">
        <v>2235</v>
      </c>
      <c r="B147" s="3">
        <v>31.8</v>
      </c>
      <c r="C147" s="3">
        <v>8</v>
      </c>
      <c r="X147">
        <v>2235</v>
      </c>
      <c r="Y147" s="18">
        <v>31.8</v>
      </c>
      <c r="Z147">
        <v>31.8</v>
      </c>
      <c r="AA147" s="26">
        <f t="shared" si="2"/>
        <v>0</v>
      </c>
    </row>
    <row r="148" spans="1:27" x14ac:dyDescent="0.25">
      <c r="A148">
        <v>2236</v>
      </c>
      <c r="B148" s="3">
        <v>20.5</v>
      </c>
      <c r="C148" s="3">
        <v>6</v>
      </c>
      <c r="X148">
        <v>2236</v>
      </c>
      <c r="Y148" s="18">
        <v>20.5</v>
      </c>
      <c r="Z148">
        <v>20.5</v>
      </c>
      <c r="AA148" s="26">
        <f t="shared" si="2"/>
        <v>0</v>
      </c>
    </row>
    <row r="149" spans="1:27" x14ac:dyDescent="0.25">
      <c r="A149">
        <v>2237</v>
      </c>
      <c r="B149" s="3">
        <v>31</v>
      </c>
      <c r="C149" s="3">
        <v>6</v>
      </c>
      <c r="X149">
        <v>2237</v>
      </c>
      <c r="Y149" s="18">
        <v>21.7</v>
      </c>
      <c r="Z149">
        <v>31</v>
      </c>
      <c r="AA149" s="26">
        <f t="shared" si="2"/>
        <v>0.4285714285714286</v>
      </c>
    </row>
    <row r="150" spans="1:27" x14ac:dyDescent="0.25">
      <c r="A150">
        <v>2238</v>
      </c>
      <c r="B150" s="3">
        <v>73</v>
      </c>
      <c r="C150" s="3">
        <v>10</v>
      </c>
      <c r="X150">
        <v>2238</v>
      </c>
      <c r="Y150" s="18">
        <v>50.7</v>
      </c>
      <c r="Z150">
        <v>73</v>
      </c>
      <c r="AA150" s="26">
        <f t="shared" si="2"/>
        <v>0.43984220907297822</v>
      </c>
    </row>
    <row r="151" spans="1:27" x14ac:dyDescent="0.25">
      <c r="A151">
        <v>2239</v>
      </c>
      <c r="B151" s="3">
        <v>67.8</v>
      </c>
      <c r="C151" s="3">
        <v>12</v>
      </c>
      <c r="X151">
        <v>2239</v>
      </c>
      <c r="Y151" s="18">
        <v>67.8</v>
      </c>
      <c r="Z151">
        <v>67.8</v>
      </c>
      <c r="AA151" s="26">
        <f t="shared" si="2"/>
        <v>0</v>
      </c>
    </row>
    <row r="152" spans="1:27" x14ac:dyDescent="0.25">
      <c r="A152">
        <v>2240</v>
      </c>
      <c r="B152" s="3">
        <v>22.4</v>
      </c>
      <c r="C152" s="3">
        <v>5</v>
      </c>
      <c r="X152">
        <v>2240</v>
      </c>
      <c r="Y152" s="18">
        <v>10.199999999999999</v>
      </c>
      <c r="Z152">
        <v>22.4</v>
      </c>
      <c r="AA152" s="26">
        <f t="shared" si="2"/>
        <v>1.196078431372549</v>
      </c>
    </row>
    <row r="153" spans="1:27" x14ac:dyDescent="0.25">
      <c r="A153">
        <v>2241</v>
      </c>
      <c r="B153" s="3">
        <v>41.4</v>
      </c>
      <c r="C153" s="3">
        <v>5</v>
      </c>
      <c r="X153">
        <v>2241</v>
      </c>
      <c r="Y153" s="18">
        <v>31.5</v>
      </c>
      <c r="Z153">
        <v>41.4</v>
      </c>
      <c r="AA153" s="26">
        <f t="shared" si="2"/>
        <v>0.31428571428571422</v>
      </c>
    </row>
    <row r="154" spans="1:27" x14ac:dyDescent="0.25">
      <c r="A154">
        <v>2242</v>
      </c>
      <c r="B154" s="3">
        <v>51.2</v>
      </c>
      <c r="C154" s="3">
        <v>11</v>
      </c>
      <c r="X154">
        <v>2242</v>
      </c>
      <c r="Y154" s="18">
        <v>49.5</v>
      </c>
      <c r="Z154">
        <v>51.2</v>
      </c>
      <c r="AA154" s="26">
        <f t="shared" si="2"/>
        <v>3.4343434343434398E-2</v>
      </c>
    </row>
    <row r="155" spans="1:27" x14ac:dyDescent="0.25">
      <c r="A155">
        <v>2243</v>
      </c>
      <c r="B155" s="3">
        <v>22</v>
      </c>
      <c r="C155" s="3">
        <v>6.5</v>
      </c>
      <c r="X155">
        <v>2243</v>
      </c>
      <c r="Y155" s="18">
        <v>20.5</v>
      </c>
      <c r="Z155">
        <v>22</v>
      </c>
      <c r="AA155" s="26">
        <f t="shared" si="2"/>
        <v>7.3170731707317069E-2</v>
      </c>
    </row>
    <row r="156" spans="1:27" x14ac:dyDescent="0.25">
      <c r="A156">
        <v>2244</v>
      </c>
      <c r="B156" s="3">
        <v>32.4</v>
      </c>
      <c r="C156" s="3">
        <v>12.3</v>
      </c>
      <c r="X156">
        <v>2244</v>
      </c>
      <c r="Y156" s="18">
        <v>32.4</v>
      </c>
      <c r="Z156">
        <v>32.4</v>
      </c>
      <c r="AA156" s="26">
        <f t="shared" si="2"/>
        <v>0</v>
      </c>
    </row>
    <row r="157" spans="1:27" x14ac:dyDescent="0.25">
      <c r="A157">
        <v>2245</v>
      </c>
      <c r="B157" s="3">
        <v>41.7</v>
      </c>
      <c r="C157" s="3">
        <v>7.5</v>
      </c>
      <c r="X157">
        <v>2245</v>
      </c>
      <c r="Y157" s="18">
        <v>41.7</v>
      </c>
      <c r="Z157">
        <v>41.7</v>
      </c>
      <c r="AA157" s="26">
        <f t="shared" si="2"/>
        <v>0</v>
      </c>
    </row>
    <row r="158" spans="1:27" x14ac:dyDescent="0.25">
      <c r="A158">
        <v>2246</v>
      </c>
      <c r="B158" s="3">
        <v>25</v>
      </c>
      <c r="C158" s="3">
        <v>5</v>
      </c>
      <c r="X158">
        <v>2246</v>
      </c>
      <c r="Y158" s="18">
        <v>25</v>
      </c>
      <c r="Z158">
        <v>25</v>
      </c>
      <c r="AA158" s="26">
        <f t="shared" si="2"/>
        <v>0</v>
      </c>
    </row>
    <row r="159" spans="1:27" x14ac:dyDescent="0.25">
      <c r="A159">
        <v>2247</v>
      </c>
      <c r="B159" s="3">
        <v>38.200000000000003</v>
      </c>
      <c r="C159" s="3">
        <v>7</v>
      </c>
      <c r="X159">
        <v>2247</v>
      </c>
      <c r="Y159" s="18">
        <v>20.6</v>
      </c>
      <c r="Z159">
        <v>38.200000000000003</v>
      </c>
      <c r="AA159" s="26">
        <f t="shared" si="2"/>
        <v>0.85436893203883502</v>
      </c>
    </row>
    <row r="160" spans="1:27" x14ac:dyDescent="0.25">
      <c r="A160">
        <v>2248</v>
      </c>
      <c r="B160" s="3">
        <v>72.5</v>
      </c>
      <c r="C160" s="3">
        <v>11.199999999999998</v>
      </c>
      <c r="X160">
        <v>2248</v>
      </c>
      <c r="Y160" s="18">
        <v>33.700000000000003</v>
      </c>
      <c r="Z160">
        <v>72.5</v>
      </c>
      <c r="AA160" s="26">
        <f t="shared" si="2"/>
        <v>1.1513353115727001</v>
      </c>
    </row>
    <row r="161" spans="1:27" x14ac:dyDescent="0.25">
      <c r="A161">
        <v>2249</v>
      </c>
      <c r="B161" s="3">
        <v>30</v>
      </c>
      <c r="C161" s="3">
        <v>5</v>
      </c>
      <c r="X161">
        <v>2249</v>
      </c>
      <c r="Y161" s="18">
        <v>30</v>
      </c>
      <c r="Z161">
        <v>30</v>
      </c>
      <c r="AA161" s="26">
        <f t="shared" si="2"/>
        <v>0</v>
      </c>
    </row>
    <row r="162" spans="1:27" x14ac:dyDescent="0.25">
      <c r="A162">
        <v>2250</v>
      </c>
      <c r="B162" s="3">
        <v>31.6</v>
      </c>
      <c r="C162" s="3">
        <v>5.8</v>
      </c>
      <c r="X162">
        <v>2250</v>
      </c>
      <c r="Y162" s="18">
        <v>21.1</v>
      </c>
      <c r="Z162">
        <v>31.6</v>
      </c>
      <c r="AA162" s="26">
        <f t="shared" si="2"/>
        <v>0.49763033175355448</v>
      </c>
    </row>
    <row r="163" spans="1:27" x14ac:dyDescent="0.25">
      <c r="A163">
        <v>2251</v>
      </c>
      <c r="B163" s="3">
        <v>49</v>
      </c>
      <c r="C163" s="3">
        <v>8</v>
      </c>
      <c r="X163">
        <v>2251</v>
      </c>
      <c r="Y163" s="18">
        <v>46</v>
      </c>
      <c r="Z163">
        <v>49</v>
      </c>
      <c r="AA163" s="26">
        <f t="shared" si="2"/>
        <v>6.5217391304347824E-2</v>
      </c>
    </row>
    <row r="164" spans="1:27" x14ac:dyDescent="0.25">
      <c r="A164">
        <v>2252</v>
      </c>
      <c r="B164" s="3">
        <v>42</v>
      </c>
      <c r="C164" s="3">
        <v>7</v>
      </c>
      <c r="X164">
        <v>2252</v>
      </c>
      <c r="Y164" s="18">
        <v>16.7</v>
      </c>
      <c r="Z164">
        <v>42</v>
      </c>
      <c r="AA164" s="26">
        <f t="shared" si="2"/>
        <v>1.5149700598802396</v>
      </c>
    </row>
    <row r="165" spans="1:27" x14ac:dyDescent="0.25">
      <c r="A165">
        <v>2254</v>
      </c>
      <c r="B165" s="3">
        <v>42</v>
      </c>
      <c r="C165" s="3">
        <v>4.3</v>
      </c>
      <c r="X165">
        <v>2254</v>
      </c>
      <c r="Y165" s="18">
        <v>42</v>
      </c>
      <c r="Z165">
        <v>42</v>
      </c>
      <c r="AA165" s="26">
        <f t="shared" si="2"/>
        <v>0</v>
      </c>
    </row>
    <row r="166" spans="1:27" x14ac:dyDescent="0.25">
      <c r="A166">
        <v>2255</v>
      </c>
      <c r="B166" s="3">
        <v>21.7</v>
      </c>
      <c r="C166" s="3">
        <v>2.5</v>
      </c>
      <c r="X166">
        <v>2255</v>
      </c>
      <c r="Y166" s="18">
        <v>14.5</v>
      </c>
      <c r="Z166">
        <v>21.7</v>
      </c>
      <c r="AA166" s="26">
        <f t="shared" si="2"/>
        <v>0.49655172413793097</v>
      </c>
    </row>
    <row r="167" spans="1:27" x14ac:dyDescent="0.25">
      <c r="A167">
        <v>2256</v>
      </c>
      <c r="B167" s="3">
        <v>56.5</v>
      </c>
      <c r="C167" s="3">
        <v>5</v>
      </c>
      <c r="X167">
        <v>2256</v>
      </c>
      <c r="Y167" s="18">
        <v>56.5</v>
      </c>
      <c r="Z167">
        <v>56.5</v>
      </c>
      <c r="AA167" s="26">
        <f t="shared" si="2"/>
        <v>0</v>
      </c>
    </row>
    <row r="168" spans="1:27" x14ac:dyDescent="0.25">
      <c r="A168">
        <v>2257</v>
      </c>
      <c r="B168" s="3">
        <v>42.6</v>
      </c>
      <c r="C168" s="3">
        <v>7</v>
      </c>
      <c r="X168">
        <v>2257</v>
      </c>
      <c r="Y168" s="18">
        <v>42.6</v>
      </c>
      <c r="Z168">
        <v>42.6</v>
      </c>
      <c r="AA168" s="26">
        <f t="shared" si="2"/>
        <v>0</v>
      </c>
    </row>
    <row r="169" spans="1:27" x14ac:dyDescent="0.25">
      <c r="A169">
        <v>2258</v>
      </c>
      <c r="B169" s="3">
        <v>33.799999999999997</v>
      </c>
      <c r="C169" s="3">
        <v>3.8</v>
      </c>
      <c r="X169">
        <v>2258</v>
      </c>
      <c r="Y169" s="18">
        <v>30.6</v>
      </c>
      <c r="Z169">
        <v>33.799999999999997</v>
      </c>
      <c r="AA169" s="26">
        <f t="shared" si="2"/>
        <v>0.10457516339869266</v>
      </c>
    </row>
    <row r="170" spans="1:27" x14ac:dyDescent="0.25">
      <c r="A170">
        <v>2259</v>
      </c>
      <c r="B170" s="3">
        <v>42.5</v>
      </c>
      <c r="C170" s="3">
        <v>7.5</v>
      </c>
      <c r="X170">
        <v>2259</v>
      </c>
      <c r="Y170" s="18">
        <v>23.4</v>
      </c>
      <c r="Z170">
        <v>42.5</v>
      </c>
      <c r="AA170" s="26">
        <f t="shared" si="2"/>
        <v>0.81623931623931634</v>
      </c>
    </row>
    <row r="171" spans="1:27" x14ac:dyDescent="0.25">
      <c r="A171">
        <v>2260</v>
      </c>
      <c r="B171" s="3">
        <v>28.3</v>
      </c>
      <c r="C171" s="3">
        <v>6.5</v>
      </c>
      <c r="X171">
        <v>2260</v>
      </c>
      <c r="Y171" s="18">
        <v>28.3</v>
      </c>
      <c r="Z171">
        <v>28.3</v>
      </c>
      <c r="AA171" s="26">
        <f t="shared" si="2"/>
        <v>0</v>
      </c>
    </row>
    <row r="172" spans="1:27" x14ac:dyDescent="0.25">
      <c r="A172">
        <v>2261</v>
      </c>
      <c r="B172" s="3">
        <v>38.200000000000003</v>
      </c>
      <c r="C172" s="3">
        <v>7.2</v>
      </c>
      <c r="X172">
        <v>2261</v>
      </c>
      <c r="Y172" s="18">
        <v>38.200000000000003</v>
      </c>
      <c r="Z172">
        <v>38.200000000000003</v>
      </c>
      <c r="AA172" s="26">
        <f t="shared" si="2"/>
        <v>0</v>
      </c>
    </row>
    <row r="173" spans="1:27" x14ac:dyDescent="0.25">
      <c r="A173">
        <v>2262</v>
      </c>
      <c r="B173" s="3">
        <v>45</v>
      </c>
      <c r="C173" s="3">
        <v>6.8</v>
      </c>
      <c r="X173">
        <v>2262</v>
      </c>
      <c r="Y173" s="18">
        <v>45</v>
      </c>
      <c r="Z173">
        <v>45</v>
      </c>
      <c r="AA173" s="26">
        <f t="shared" si="2"/>
        <v>0</v>
      </c>
    </row>
    <row r="174" spans="1:27" x14ac:dyDescent="0.25">
      <c r="A174">
        <v>2263</v>
      </c>
      <c r="B174" s="3">
        <v>24.7</v>
      </c>
      <c r="C174" s="3">
        <v>2.5</v>
      </c>
      <c r="X174">
        <v>2263</v>
      </c>
      <c r="Y174" s="18">
        <v>24.7</v>
      </c>
      <c r="Z174">
        <v>24.7</v>
      </c>
      <c r="AA174" s="26">
        <f t="shared" si="2"/>
        <v>0</v>
      </c>
    </row>
    <row r="175" spans="1:27" x14ac:dyDescent="0.25">
      <c r="A175">
        <v>2264</v>
      </c>
      <c r="B175" s="3">
        <v>71</v>
      </c>
      <c r="C175" s="3">
        <v>7</v>
      </c>
      <c r="X175">
        <v>2264</v>
      </c>
      <c r="Y175" s="18">
        <v>12.4</v>
      </c>
      <c r="Z175">
        <v>71</v>
      </c>
      <c r="AA175" s="26">
        <f t="shared" si="2"/>
        <v>4.725806451612903</v>
      </c>
    </row>
    <row r="176" spans="1:27" x14ac:dyDescent="0.25">
      <c r="A176">
        <v>2265</v>
      </c>
      <c r="B176" s="3">
        <v>32.299999999999997</v>
      </c>
      <c r="C176" s="3">
        <v>8.5</v>
      </c>
      <c r="X176">
        <v>2265</v>
      </c>
      <c r="Y176" s="18">
        <v>32.299999999999997</v>
      </c>
      <c r="Z176">
        <v>32.299999999999997</v>
      </c>
      <c r="AA176" s="26">
        <f t="shared" si="2"/>
        <v>0</v>
      </c>
    </row>
    <row r="177" spans="1:27" x14ac:dyDescent="0.25">
      <c r="A177">
        <v>2266</v>
      </c>
      <c r="B177" s="3">
        <v>60.5</v>
      </c>
      <c r="C177" s="3">
        <v>12</v>
      </c>
      <c r="X177">
        <v>2266</v>
      </c>
      <c r="Y177" s="18">
        <v>60.5</v>
      </c>
      <c r="Z177">
        <v>60.5</v>
      </c>
      <c r="AA177" s="26">
        <f t="shared" si="2"/>
        <v>0</v>
      </c>
    </row>
    <row r="178" spans="1:27" x14ac:dyDescent="0.25">
      <c r="A178">
        <v>2267</v>
      </c>
      <c r="B178" s="3">
        <v>18</v>
      </c>
      <c r="C178" s="3">
        <v>4.5</v>
      </c>
      <c r="X178">
        <v>2267</v>
      </c>
      <c r="Y178" s="18">
        <v>7.7</v>
      </c>
      <c r="Z178">
        <v>18</v>
      </c>
      <c r="AA178" s="26">
        <f t="shared" si="2"/>
        <v>1.3376623376623378</v>
      </c>
    </row>
    <row r="179" spans="1:27" x14ac:dyDescent="0.25">
      <c r="A179">
        <v>2268</v>
      </c>
      <c r="B179" s="3">
        <v>17.600000000000001</v>
      </c>
      <c r="C179" s="3">
        <v>3</v>
      </c>
      <c r="X179">
        <v>2268</v>
      </c>
      <c r="Y179" s="18">
        <v>12</v>
      </c>
      <c r="Z179">
        <v>17.600000000000001</v>
      </c>
      <c r="AA179" s="26">
        <f t="shared" si="2"/>
        <v>0.46666666666666679</v>
      </c>
    </row>
    <row r="180" spans="1:27" x14ac:dyDescent="0.25">
      <c r="A180">
        <v>2269</v>
      </c>
      <c r="B180" s="3">
        <v>30.8</v>
      </c>
      <c r="C180" s="3">
        <v>8</v>
      </c>
      <c r="X180">
        <v>2269</v>
      </c>
      <c r="Y180" s="18">
        <v>14.8</v>
      </c>
      <c r="Z180">
        <v>30.8</v>
      </c>
      <c r="AA180" s="26">
        <f t="shared" si="2"/>
        <v>1.0810810810810809</v>
      </c>
    </row>
    <row r="181" spans="1:27" x14ac:dyDescent="0.25">
      <c r="A181">
        <v>2270</v>
      </c>
      <c r="B181" s="3">
        <v>22.7</v>
      </c>
      <c r="C181" s="3">
        <v>6.5</v>
      </c>
      <c r="X181">
        <v>2270</v>
      </c>
      <c r="Y181" s="18">
        <v>22.7</v>
      </c>
      <c r="Z181">
        <v>22.7</v>
      </c>
      <c r="AA181" s="26">
        <f t="shared" si="2"/>
        <v>0</v>
      </c>
    </row>
    <row r="182" spans="1:27" x14ac:dyDescent="0.25">
      <c r="A182">
        <v>2271</v>
      </c>
      <c r="B182" s="3">
        <v>52.5</v>
      </c>
      <c r="C182" s="3">
        <v>9.5</v>
      </c>
      <c r="X182">
        <v>2271</v>
      </c>
      <c r="Y182" s="18">
        <v>43.3</v>
      </c>
      <c r="Z182">
        <v>52.5</v>
      </c>
      <c r="AA182" s="26">
        <f t="shared" si="2"/>
        <v>0.21247113163972295</v>
      </c>
    </row>
    <row r="183" spans="1:27" x14ac:dyDescent="0.25">
      <c r="A183">
        <v>2272</v>
      </c>
      <c r="B183" s="3">
        <v>44.8</v>
      </c>
      <c r="C183" s="3">
        <v>9.5</v>
      </c>
      <c r="X183">
        <v>2272</v>
      </c>
      <c r="Y183" s="18">
        <v>13.6</v>
      </c>
      <c r="Z183">
        <v>44.8</v>
      </c>
      <c r="AA183" s="26">
        <f t="shared" si="2"/>
        <v>2.2941176470588234</v>
      </c>
    </row>
    <row r="184" spans="1:27" x14ac:dyDescent="0.25">
      <c r="A184">
        <v>2273</v>
      </c>
      <c r="B184" s="3">
        <v>24.4</v>
      </c>
      <c r="C184" s="3">
        <v>6.7</v>
      </c>
      <c r="X184">
        <v>2273</v>
      </c>
      <c r="Y184" s="18">
        <v>24.4</v>
      </c>
      <c r="Z184">
        <v>24.4</v>
      </c>
      <c r="AA184" s="26">
        <f t="shared" si="2"/>
        <v>0</v>
      </c>
    </row>
    <row r="185" spans="1:27" x14ac:dyDescent="0.25">
      <c r="A185">
        <v>2275</v>
      </c>
      <c r="B185" s="3">
        <v>50.2</v>
      </c>
      <c r="C185" s="3">
        <v>9.5</v>
      </c>
      <c r="X185">
        <v>2275</v>
      </c>
      <c r="Y185" s="18">
        <v>30.5</v>
      </c>
      <c r="Z185">
        <v>50.2</v>
      </c>
      <c r="AA185" s="26">
        <f t="shared" si="2"/>
        <v>0.64590163934426237</v>
      </c>
    </row>
    <row r="186" spans="1:27" x14ac:dyDescent="0.25">
      <c r="A186">
        <v>2276</v>
      </c>
      <c r="B186" s="3">
        <v>41.6</v>
      </c>
      <c r="C186" s="3">
        <v>8</v>
      </c>
      <c r="X186">
        <v>2276</v>
      </c>
      <c r="Y186" s="18">
        <v>41.6</v>
      </c>
      <c r="Z186">
        <v>41.6</v>
      </c>
      <c r="AA186" s="26">
        <f t="shared" si="2"/>
        <v>0</v>
      </c>
    </row>
    <row r="187" spans="1:27" x14ac:dyDescent="0.25">
      <c r="A187">
        <v>2277</v>
      </c>
      <c r="B187" s="3">
        <v>19.399999999999999</v>
      </c>
      <c r="C187" s="3">
        <v>7</v>
      </c>
      <c r="X187">
        <v>2277</v>
      </c>
      <c r="Y187" s="18">
        <v>19.399999999999999</v>
      </c>
      <c r="Z187">
        <v>19.399999999999999</v>
      </c>
      <c r="AA187" s="26">
        <f t="shared" si="2"/>
        <v>0</v>
      </c>
    </row>
    <row r="188" spans="1:27" x14ac:dyDescent="0.25">
      <c r="A188">
        <v>2278</v>
      </c>
      <c r="B188" s="3">
        <v>50.3</v>
      </c>
      <c r="C188" s="3">
        <v>8.5</v>
      </c>
      <c r="X188">
        <v>2278</v>
      </c>
      <c r="Y188" s="18">
        <v>50.3</v>
      </c>
      <c r="Z188">
        <v>50.3</v>
      </c>
      <c r="AA188" s="26">
        <f t="shared" si="2"/>
        <v>0</v>
      </c>
    </row>
    <row r="189" spans="1:27" x14ac:dyDescent="0.25">
      <c r="A189">
        <v>2279</v>
      </c>
      <c r="B189" s="3">
        <v>31</v>
      </c>
      <c r="C189" s="3">
        <v>3</v>
      </c>
      <c r="X189">
        <v>2279</v>
      </c>
      <c r="Y189" s="18">
        <v>26</v>
      </c>
      <c r="Z189">
        <v>31</v>
      </c>
      <c r="AA189" s="26">
        <f t="shared" si="2"/>
        <v>0.19230769230769232</v>
      </c>
    </row>
    <row r="190" spans="1:27" x14ac:dyDescent="0.25">
      <c r="A190">
        <v>2280</v>
      </c>
      <c r="B190" s="3">
        <v>31.1</v>
      </c>
      <c r="C190" s="3">
        <v>6.3</v>
      </c>
      <c r="X190">
        <v>2280</v>
      </c>
      <c r="Y190" s="18">
        <v>31.1</v>
      </c>
      <c r="Z190">
        <v>31.1</v>
      </c>
      <c r="AA190" s="26">
        <f t="shared" si="2"/>
        <v>0</v>
      </c>
    </row>
    <row r="191" spans="1:27" x14ac:dyDescent="0.25">
      <c r="A191">
        <v>2281</v>
      </c>
      <c r="B191" s="3">
        <v>61.4</v>
      </c>
      <c r="C191" s="3">
        <v>8.5</v>
      </c>
      <c r="X191">
        <v>2281</v>
      </c>
      <c r="Y191" s="18">
        <v>31</v>
      </c>
      <c r="Z191">
        <v>61.4</v>
      </c>
      <c r="AA191" s="26">
        <f t="shared" si="2"/>
        <v>0.98064516129032253</v>
      </c>
    </row>
    <row r="192" spans="1:27" x14ac:dyDescent="0.25">
      <c r="A192">
        <v>2283</v>
      </c>
      <c r="B192" s="3">
        <v>27</v>
      </c>
      <c r="C192" s="3">
        <v>5.8</v>
      </c>
      <c r="X192">
        <v>2283</v>
      </c>
      <c r="Y192" s="18">
        <v>13</v>
      </c>
      <c r="Z192">
        <v>27</v>
      </c>
      <c r="AA192" s="26">
        <f t="shared" si="2"/>
        <v>1.0769230769230769</v>
      </c>
    </row>
    <row r="193" spans="1:27" x14ac:dyDescent="0.25">
      <c r="A193">
        <v>2284</v>
      </c>
      <c r="B193" s="3">
        <v>25.2</v>
      </c>
      <c r="C193" s="3">
        <v>6.5</v>
      </c>
      <c r="X193">
        <v>2284</v>
      </c>
      <c r="Y193" s="18">
        <v>25.2</v>
      </c>
      <c r="Z193">
        <v>25.2</v>
      </c>
      <c r="AA193" s="26">
        <f t="shared" si="2"/>
        <v>0</v>
      </c>
    </row>
    <row r="194" spans="1:27" x14ac:dyDescent="0.25">
      <c r="A194">
        <v>2287</v>
      </c>
      <c r="B194" s="3">
        <v>40.6</v>
      </c>
      <c r="C194" s="3">
        <v>7.8</v>
      </c>
      <c r="X194">
        <v>2287</v>
      </c>
      <c r="Y194" s="18">
        <v>40.6</v>
      </c>
      <c r="Z194">
        <v>40.6</v>
      </c>
      <c r="AA194" s="26">
        <f t="shared" si="2"/>
        <v>0</v>
      </c>
    </row>
    <row r="195" spans="1:27" x14ac:dyDescent="0.25">
      <c r="A195">
        <v>2289</v>
      </c>
      <c r="B195" s="3">
        <v>40.6</v>
      </c>
      <c r="C195" s="3">
        <v>8</v>
      </c>
      <c r="X195">
        <v>2289</v>
      </c>
      <c r="Y195" s="18">
        <v>40.6</v>
      </c>
      <c r="Z195">
        <v>40.6</v>
      </c>
      <c r="AA195" s="26">
        <f t="shared" ref="AA195:AA258" si="3">(Z195-Y195)/Y195</f>
        <v>0</v>
      </c>
    </row>
    <row r="196" spans="1:27" x14ac:dyDescent="0.25">
      <c r="A196">
        <v>2290</v>
      </c>
      <c r="B196" s="3">
        <v>43</v>
      </c>
      <c r="C196" s="3">
        <v>8</v>
      </c>
      <c r="X196">
        <v>2290</v>
      </c>
      <c r="Y196" s="18">
        <v>43</v>
      </c>
      <c r="Z196">
        <v>43</v>
      </c>
      <c r="AA196" s="26">
        <f t="shared" si="3"/>
        <v>0</v>
      </c>
    </row>
    <row r="197" spans="1:27" x14ac:dyDescent="0.25">
      <c r="A197">
        <v>2291</v>
      </c>
      <c r="B197" s="3">
        <v>34.5</v>
      </c>
      <c r="C197" s="3">
        <v>6.8</v>
      </c>
      <c r="X197">
        <v>2291</v>
      </c>
      <c r="Y197" s="18">
        <v>11</v>
      </c>
      <c r="Z197">
        <v>34.5</v>
      </c>
      <c r="AA197" s="26">
        <f t="shared" si="3"/>
        <v>2.1363636363636362</v>
      </c>
    </row>
    <row r="198" spans="1:27" x14ac:dyDescent="0.25">
      <c r="A198">
        <v>2294</v>
      </c>
      <c r="B198" s="3">
        <v>51.3</v>
      </c>
      <c r="C198" s="3">
        <v>8.5</v>
      </c>
      <c r="X198">
        <v>2294</v>
      </c>
      <c r="Y198" s="18">
        <v>33.5</v>
      </c>
      <c r="Z198">
        <v>51.3</v>
      </c>
      <c r="AA198" s="26">
        <f t="shared" si="3"/>
        <v>0.53134328358208949</v>
      </c>
    </row>
    <row r="199" spans="1:27" x14ac:dyDescent="0.25">
      <c r="A199">
        <v>2295</v>
      </c>
      <c r="B199" s="3">
        <v>41.6</v>
      </c>
      <c r="C199" s="3">
        <v>9</v>
      </c>
      <c r="X199">
        <v>2295</v>
      </c>
      <c r="Y199" s="18">
        <v>39.9</v>
      </c>
      <c r="Z199">
        <v>41.6</v>
      </c>
      <c r="AA199" s="26">
        <f t="shared" si="3"/>
        <v>4.2606516290726891E-2</v>
      </c>
    </row>
    <row r="200" spans="1:27" x14ac:dyDescent="0.25">
      <c r="A200">
        <v>2296</v>
      </c>
      <c r="B200" s="3">
        <v>27</v>
      </c>
      <c r="C200" s="3">
        <v>8.5</v>
      </c>
      <c r="X200">
        <v>2296</v>
      </c>
      <c r="Y200" s="18">
        <v>16</v>
      </c>
      <c r="Z200">
        <v>27</v>
      </c>
      <c r="AA200" s="26">
        <f t="shared" si="3"/>
        <v>0.6875</v>
      </c>
    </row>
    <row r="201" spans="1:27" x14ac:dyDescent="0.25">
      <c r="A201">
        <v>2297</v>
      </c>
      <c r="B201" s="3">
        <v>54</v>
      </c>
      <c r="C201" s="3">
        <v>8</v>
      </c>
      <c r="X201">
        <v>2297</v>
      </c>
      <c r="Y201" s="18">
        <v>39</v>
      </c>
      <c r="Z201">
        <v>54</v>
      </c>
      <c r="AA201" s="26">
        <f t="shared" si="3"/>
        <v>0.38461538461538464</v>
      </c>
    </row>
    <row r="202" spans="1:27" x14ac:dyDescent="0.25">
      <c r="A202">
        <v>2298</v>
      </c>
      <c r="B202" s="3">
        <v>23.7</v>
      </c>
      <c r="C202" s="3">
        <v>6.3</v>
      </c>
      <c r="X202">
        <v>2298</v>
      </c>
      <c r="Y202" s="18">
        <v>23.7</v>
      </c>
      <c r="Z202">
        <v>23.7</v>
      </c>
      <c r="AA202" s="26">
        <f t="shared" si="3"/>
        <v>0</v>
      </c>
    </row>
    <row r="203" spans="1:27" x14ac:dyDescent="0.25">
      <c r="A203">
        <v>2299</v>
      </c>
      <c r="B203" s="3">
        <v>17.7</v>
      </c>
      <c r="C203" s="3">
        <v>2.2999999999999998</v>
      </c>
      <c r="X203">
        <v>2299</v>
      </c>
      <c r="Y203" s="18">
        <v>17.7</v>
      </c>
      <c r="Z203">
        <v>17.7</v>
      </c>
      <c r="AA203" s="26">
        <f t="shared" si="3"/>
        <v>0</v>
      </c>
    </row>
    <row r="204" spans="1:27" x14ac:dyDescent="0.25">
      <c r="A204">
        <v>2300</v>
      </c>
      <c r="B204" s="3">
        <v>21.7</v>
      </c>
      <c r="C204" s="3">
        <v>6</v>
      </c>
      <c r="X204">
        <v>2300</v>
      </c>
      <c r="Y204" s="18">
        <v>15.5</v>
      </c>
      <c r="Z204">
        <v>21.7</v>
      </c>
      <c r="AA204" s="26">
        <f t="shared" si="3"/>
        <v>0.39999999999999997</v>
      </c>
    </row>
    <row r="205" spans="1:27" x14ac:dyDescent="0.25">
      <c r="A205">
        <v>2373</v>
      </c>
      <c r="B205" s="3">
        <v>18</v>
      </c>
      <c r="C205" s="3">
        <v>5.5</v>
      </c>
      <c r="X205">
        <v>2373</v>
      </c>
      <c r="Y205" s="18">
        <v>9.4</v>
      </c>
      <c r="Z205">
        <v>18</v>
      </c>
      <c r="AA205" s="26">
        <f t="shared" si="3"/>
        <v>0.91489361702127647</v>
      </c>
    </row>
    <row r="206" spans="1:27" x14ac:dyDescent="0.25">
      <c r="A206">
        <v>2374</v>
      </c>
      <c r="B206" s="3">
        <v>16</v>
      </c>
      <c r="C206" s="3">
        <v>5</v>
      </c>
      <c r="X206">
        <v>2374</v>
      </c>
      <c r="Y206" s="18">
        <v>16</v>
      </c>
      <c r="Z206">
        <v>16</v>
      </c>
      <c r="AA206" s="26">
        <f t="shared" si="3"/>
        <v>0</v>
      </c>
    </row>
    <row r="207" spans="1:27" x14ac:dyDescent="0.25">
      <c r="A207">
        <v>2375</v>
      </c>
      <c r="B207" s="3">
        <v>46.2</v>
      </c>
      <c r="C207" s="3">
        <v>8.5</v>
      </c>
      <c r="X207">
        <v>2375</v>
      </c>
      <c r="Y207" s="18">
        <v>17.399999999999999</v>
      </c>
      <c r="Z207">
        <v>46.2</v>
      </c>
      <c r="AA207" s="26">
        <f t="shared" si="3"/>
        <v>1.6551724137931039</v>
      </c>
    </row>
    <row r="208" spans="1:27" x14ac:dyDescent="0.25">
      <c r="A208">
        <v>2376</v>
      </c>
      <c r="B208" s="3">
        <v>46.2</v>
      </c>
      <c r="C208" s="3">
        <v>8.5</v>
      </c>
      <c r="X208">
        <v>2376</v>
      </c>
      <c r="Y208" s="18">
        <v>10.5</v>
      </c>
      <c r="Z208">
        <v>46.2</v>
      </c>
      <c r="AA208" s="26">
        <f t="shared" si="3"/>
        <v>3.4000000000000004</v>
      </c>
    </row>
    <row r="209" spans="1:27" x14ac:dyDescent="0.25">
      <c r="A209">
        <v>2377</v>
      </c>
      <c r="B209" s="3">
        <v>26</v>
      </c>
      <c r="C209" s="3">
        <v>6</v>
      </c>
      <c r="X209">
        <v>2377</v>
      </c>
      <c r="Y209" s="18">
        <v>10.5</v>
      </c>
      <c r="Z209">
        <v>26</v>
      </c>
      <c r="AA209" s="26">
        <f t="shared" si="3"/>
        <v>1.4761904761904763</v>
      </c>
    </row>
    <row r="210" spans="1:27" x14ac:dyDescent="0.25">
      <c r="A210">
        <v>2378</v>
      </c>
      <c r="B210" s="3">
        <v>41</v>
      </c>
      <c r="C210" s="3">
        <v>7</v>
      </c>
      <c r="X210">
        <v>2378</v>
      </c>
      <c r="Y210" s="18">
        <v>37.200000000000003</v>
      </c>
      <c r="Z210">
        <v>41</v>
      </c>
      <c r="AA210" s="26">
        <f t="shared" si="3"/>
        <v>0.10215053763440851</v>
      </c>
    </row>
    <row r="211" spans="1:27" x14ac:dyDescent="0.25">
      <c r="A211">
        <v>2379</v>
      </c>
      <c r="B211" s="3">
        <v>17.5</v>
      </c>
      <c r="C211" s="3">
        <v>6.5</v>
      </c>
      <c r="X211">
        <v>2379</v>
      </c>
      <c r="Y211" s="18">
        <v>8</v>
      </c>
      <c r="Z211">
        <v>17.5</v>
      </c>
      <c r="AA211" s="26">
        <f t="shared" si="3"/>
        <v>1.1875</v>
      </c>
    </row>
    <row r="212" spans="1:27" x14ac:dyDescent="0.25">
      <c r="A212">
        <v>2380</v>
      </c>
      <c r="B212" s="3">
        <v>20</v>
      </c>
      <c r="C212" s="3">
        <v>5.5</v>
      </c>
      <c r="X212">
        <v>2380</v>
      </c>
      <c r="Y212" s="18">
        <v>11.2</v>
      </c>
      <c r="Z212">
        <v>20</v>
      </c>
      <c r="AA212" s="26">
        <f t="shared" si="3"/>
        <v>0.78571428571428581</v>
      </c>
    </row>
    <row r="213" spans="1:27" x14ac:dyDescent="0.25">
      <c r="A213">
        <v>2381</v>
      </c>
      <c r="B213" s="3">
        <v>19.2</v>
      </c>
      <c r="C213" s="3">
        <v>5.5</v>
      </c>
      <c r="X213">
        <v>2381</v>
      </c>
      <c r="Y213" s="18">
        <v>19.2</v>
      </c>
      <c r="Z213">
        <v>19.2</v>
      </c>
      <c r="AA213" s="26">
        <f t="shared" si="3"/>
        <v>0</v>
      </c>
    </row>
    <row r="214" spans="1:27" x14ac:dyDescent="0.25">
      <c r="A214">
        <v>2382</v>
      </c>
      <c r="B214" s="3">
        <v>13.6</v>
      </c>
      <c r="C214" s="3">
        <v>6</v>
      </c>
      <c r="X214">
        <v>2382</v>
      </c>
      <c r="Y214" s="18">
        <v>10.5</v>
      </c>
      <c r="Z214">
        <v>13.6</v>
      </c>
      <c r="AA214" s="26">
        <f t="shared" si="3"/>
        <v>0.29523809523809519</v>
      </c>
    </row>
    <row r="215" spans="1:27" x14ac:dyDescent="0.25">
      <c r="A215">
        <v>2383</v>
      </c>
      <c r="B215" s="3">
        <v>21</v>
      </c>
      <c r="C215" s="3">
        <v>5.5</v>
      </c>
      <c r="X215">
        <v>2383</v>
      </c>
      <c r="Y215" s="18">
        <v>13.6</v>
      </c>
      <c r="Z215">
        <v>21</v>
      </c>
      <c r="AA215" s="26">
        <f t="shared" si="3"/>
        <v>0.54411764705882359</v>
      </c>
    </row>
    <row r="216" spans="1:27" x14ac:dyDescent="0.25">
      <c r="A216">
        <v>2384</v>
      </c>
      <c r="B216" s="3">
        <v>24.6</v>
      </c>
      <c r="C216" s="3">
        <v>9</v>
      </c>
      <c r="X216">
        <v>2384</v>
      </c>
      <c r="Y216" s="18">
        <v>24.6</v>
      </c>
      <c r="Z216">
        <v>24.6</v>
      </c>
      <c r="AA216" s="26">
        <f t="shared" si="3"/>
        <v>0</v>
      </c>
    </row>
    <row r="217" spans="1:27" x14ac:dyDescent="0.25">
      <c r="A217">
        <v>2385</v>
      </c>
      <c r="B217" s="3">
        <v>17</v>
      </c>
      <c r="C217" s="3">
        <v>5</v>
      </c>
      <c r="X217">
        <v>2385</v>
      </c>
      <c r="Y217" s="18">
        <v>10.3</v>
      </c>
      <c r="Z217">
        <v>17</v>
      </c>
      <c r="AA217" s="26">
        <f t="shared" si="3"/>
        <v>0.65048543689320382</v>
      </c>
    </row>
    <row r="218" spans="1:27" x14ac:dyDescent="0.25">
      <c r="A218">
        <v>2386</v>
      </c>
      <c r="B218" s="3">
        <v>37.200000000000003</v>
      </c>
      <c r="C218" s="3">
        <v>10.5</v>
      </c>
      <c r="X218">
        <v>2386</v>
      </c>
      <c r="Y218" s="18">
        <v>34.700000000000003</v>
      </c>
      <c r="Z218">
        <v>37.200000000000003</v>
      </c>
      <c r="AA218" s="26">
        <f t="shared" si="3"/>
        <v>7.2046109510086456E-2</v>
      </c>
    </row>
    <row r="219" spans="1:27" x14ac:dyDescent="0.25">
      <c r="A219">
        <v>2387</v>
      </c>
      <c r="B219" s="3">
        <v>50</v>
      </c>
      <c r="C219" s="3">
        <v>6.5</v>
      </c>
      <c r="X219">
        <v>2387</v>
      </c>
      <c r="Y219" s="18">
        <v>22.7</v>
      </c>
      <c r="Z219">
        <v>50</v>
      </c>
      <c r="AA219" s="26">
        <f t="shared" si="3"/>
        <v>1.2026431718061674</v>
      </c>
    </row>
    <row r="220" spans="1:27" x14ac:dyDescent="0.25">
      <c r="A220">
        <v>2388</v>
      </c>
      <c r="B220" s="3">
        <v>25.4</v>
      </c>
      <c r="C220" s="3">
        <v>5.8</v>
      </c>
      <c r="X220">
        <v>2388</v>
      </c>
      <c r="Y220" s="18">
        <v>25.4</v>
      </c>
      <c r="Z220">
        <v>25.4</v>
      </c>
      <c r="AA220" s="26">
        <f t="shared" si="3"/>
        <v>0</v>
      </c>
    </row>
    <row r="221" spans="1:27" x14ac:dyDescent="0.25">
      <c r="A221">
        <v>2389</v>
      </c>
      <c r="B221" s="3">
        <v>36</v>
      </c>
      <c r="C221" s="3">
        <v>9</v>
      </c>
      <c r="X221">
        <v>2389</v>
      </c>
      <c r="Y221" s="18">
        <v>11.7</v>
      </c>
      <c r="Z221">
        <v>36</v>
      </c>
      <c r="AA221" s="26">
        <f t="shared" si="3"/>
        <v>2.0769230769230771</v>
      </c>
    </row>
    <row r="222" spans="1:27" x14ac:dyDescent="0.25">
      <c r="A222">
        <v>2390</v>
      </c>
      <c r="B222" s="3">
        <v>34.200000000000003</v>
      </c>
      <c r="C222" s="3">
        <v>6</v>
      </c>
      <c r="X222">
        <v>2390</v>
      </c>
      <c r="Y222" s="18">
        <v>19</v>
      </c>
      <c r="Z222">
        <v>34.200000000000003</v>
      </c>
      <c r="AA222" s="26">
        <f t="shared" si="3"/>
        <v>0.80000000000000016</v>
      </c>
    </row>
    <row r="223" spans="1:27" x14ac:dyDescent="0.25">
      <c r="A223">
        <v>2391</v>
      </c>
      <c r="B223" s="3">
        <v>44</v>
      </c>
      <c r="C223" s="3">
        <v>8</v>
      </c>
      <c r="X223">
        <v>2391</v>
      </c>
      <c r="Y223" s="18">
        <v>41.2</v>
      </c>
      <c r="Z223">
        <v>44</v>
      </c>
      <c r="AA223" s="26">
        <f t="shared" si="3"/>
        <v>6.7961165048543618E-2</v>
      </c>
    </row>
    <row r="224" spans="1:27" x14ac:dyDescent="0.25">
      <c r="A224">
        <v>2392</v>
      </c>
      <c r="B224" s="3">
        <v>38.4</v>
      </c>
      <c r="C224" s="3">
        <v>10</v>
      </c>
      <c r="X224">
        <v>2392</v>
      </c>
      <c r="Y224" s="18">
        <v>14</v>
      </c>
      <c r="Z224">
        <v>38.4</v>
      </c>
      <c r="AA224" s="26">
        <f t="shared" si="3"/>
        <v>1.7428571428571427</v>
      </c>
    </row>
    <row r="225" spans="1:27" x14ac:dyDescent="0.25">
      <c r="A225">
        <v>2394</v>
      </c>
      <c r="B225" s="3">
        <v>51</v>
      </c>
      <c r="C225" s="3">
        <v>9.5</v>
      </c>
      <c r="X225">
        <v>2394</v>
      </c>
      <c r="Y225" s="18">
        <v>12</v>
      </c>
      <c r="Z225">
        <v>51</v>
      </c>
      <c r="AA225" s="26">
        <f t="shared" si="3"/>
        <v>3.25</v>
      </c>
    </row>
    <row r="226" spans="1:27" x14ac:dyDescent="0.25">
      <c r="A226">
        <v>2395</v>
      </c>
      <c r="B226" s="3">
        <v>60.7</v>
      </c>
      <c r="C226" s="3">
        <v>10</v>
      </c>
      <c r="X226">
        <v>2395</v>
      </c>
      <c r="Y226" s="18">
        <v>60.7</v>
      </c>
      <c r="Z226">
        <v>60.7</v>
      </c>
      <c r="AA226" s="26">
        <f t="shared" si="3"/>
        <v>0</v>
      </c>
    </row>
    <row r="227" spans="1:27" x14ac:dyDescent="0.25">
      <c r="A227">
        <v>2397</v>
      </c>
      <c r="B227" s="3">
        <v>40.299999999999997</v>
      </c>
      <c r="C227" s="3">
        <v>5.6</v>
      </c>
      <c r="X227">
        <v>2397</v>
      </c>
      <c r="Y227" s="18">
        <v>11.3</v>
      </c>
      <c r="Z227">
        <v>40.299999999999997</v>
      </c>
      <c r="AA227" s="26">
        <f t="shared" si="3"/>
        <v>2.5663716814159288</v>
      </c>
    </row>
    <row r="228" spans="1:27" x14ac:dyDescent="0.25">
      <c r="A228">
        <v>2398</v>
      </c>
      <c r="B228" s="3">
        <v>58.2</v>
      </c>
      <c r="C228" s="3">
        <v>9</v>
      </c>
      <c r="X228">
        <v>2398</v>
      </c>
      <c r="Y228" s="18">
        <v>58.2</v>
      </c>
      <c r="Z228">
        <v>58.2</v>
      </c>
      <c r="AA228" s="26">
        <f t="shared" si="3"/>
        <v>0</v>
      </c>
    </row>
    <row r="229" spans="1:27" x14ac:dyDescent="0.25">
      <c r="A229">
        <v>2399</v>
      </c>
      <c r="B229" s="3">
        <v>47.8</v>
      </c>
      <c r="C229" s="3">
        <v>11</v>
      </c>
      <c r="X229">
        <v>2399</v>
      </c>
      <c r="Y229" s="18">
        <v>27.6</v>
      </c>
      <c r="Z229">
        <v>47.8</v>
      </c>
      <c r="AA229" s="26">
        <f t="shared" si="3"/>
        <v>0.7318840579710143</v>
      </c>
    </row>
    <row r="230" spans="1:27" x14ac:dyDescent="0.25">
      <c r="A230">
        <v>2400</v>
      </c>
      <c r="B230" s="3">
        <v>37.6</v>
      </c>
      <c r="C230" s="3">
        <v>6.2000000000000011</v>
      </c>
      <c r="X230">
        <v>2400</v>
      </c>
      <c r="Y230" s="18">
        <v>12.7</v>
      </c>
      <c r="Z230">
        <v>37.6</v>
      </c>
      <c r="AA230" s="26">
        <f t="shared" si="3"/>
        <v>1.9606299212598428</v>
      </c>
    </row>
    <row r="231" spans="1:27" x14ac:dyDescent="0.25">
      <c r="A231">
        <v>2500</v>
      </c>
      <c r="B231" s="3">
        <v>32.799999999999997</v>
      </c>
      <c r="C231" s="3">
        <v>6.5</v>
      </c>
      <c r="X231">
        <v>2500</v>
      </c>
      <c r="Y231" s="18">
        <v>21.3</v>
      </c>
      <c r="Z231">
        <v>32.799999999999997</v>
      </c>
      <c r="AA231" s="26">
        <f t="shared" si="3"/>
        <v>0.53990610328638478</v>
      </c>
    </row>
    <row r="232" spans="1:27" x14ac:dyDescent="0.25">
      <c r="A232">
        <v>2507</v>
      </c>
      <c r="B232" s="3">
        <v>34.6</v>
      </c>
      <c r="C232" s="3">
        <v>7.5</v>
      </c>
      <c r="X232">
        <v>2507</v>
      </c>
      <c r="Y232" s="18">
        <v>34.6</v>
      </c>
      <c r="Z232">
        <v>34.6</v>
      </c>
      <c r="AA232" s="26">
        <f t="shared" si="3"/>
        <v>0</v>
      </c>
    </row>
    <row r="233" spans="1:27" x14ac:dyDescent="0.25">
      <c r="A233">
        <v>2521</v>
      </c>
      <c r="B233" s="3">
        <v>35.5</v>
      </c>
      <c r="C233" s="3">
        <v>7</v>
      </c>
      <c r="X233">
        <v>2521</v>
      </c>
      <c r="Y233" s="18">
        <v>30.6</v>
      </c>
      <c r="Z233">
        <v>35.5</v>
      </c>
      <c r="AA233" s="26">
        <f t="shared" si="3"/>
        <v>0.16013071895424832</v>
      </c>
    </row>
    <row r="234" spans="1:27" x14ac:dyDescent="0.25">
      <c r="A234">
        <v>3008</v>
      </c>
      <c r="B234" s="3">
        <v>12.8</v>
      </c>
      <c r="C234" s="3">
        <v>3.5</v>
      </c>
      <c r="X234">
        <v>3008</v>
      </c>
      <c r="Y234" s="18">
        <v>12.8</v>
      </c>
      <c r="Z234">
        <v>12.8</v>
      </c>
      <c r="AA234" s="26">
        <f t="shared" si="3"/>
        <v>0</v>
      </c>
    </row>
    <row r="235" spans="1:27" x14ac:dyDescent="0.25">
      <c r="A235">
        <v>3022</v>
      </c>
      <c r="B235" s="3">
        <v>8.8000000000000007</v>
      </c>
      <c r="C235" s="3">
        <v>3.8</v>
      </c>
      <c r="X235">
        <v>3022</v>
      </c>
      <c r="Y235" s="18">
        <v>5.8</v>
      </c>
      <c r="Z235">
        <v>8.8000000000000007</v>
      </c>
      <c r="AA235" s="26">
        <f t="shared" si="3"/>
        <v>0.51724137931034497</v>
      </c>
    </row>
    <row r="236" spans="1:27" x14ac:dyDescent="0.25">
      <c r="A236">
        <v>3023</v>
      </c>
      <c r="B236" s="3">
        <v>22.1</v>
      </c>
      <c r="C236" s="3">
        <v>4</v>
      </c>
      <c r="X236">
        <v>3023</v>
      </c>
      <c r="Y236" s="18">
        <v>11</v>
      </c>
      <c r="Z236">
        <v>22.1</v>
      </c>
      <c r="AA236" s="26">
        <f t="shared" si="3"/>
        <v>1.0090909090909093</v>
      </c>
    </row>
    <row r="237" spans="1:27" x14ac:dyDescent="0.25">
      <c r="A237">
        <v>3024</v>
      </c>
      <c r="B237" s="3">
        <v>19.399999999999999</v>
      </c>
      <c r="C237" s="3">
        <v>4.8</v>
      </c>
      <c r="X237">
        <v>3024</v>
      </c>
      <c r="Y237" s="18">
        <v>18.600000000000001</v>
      </c>
      <c r="Z237">
        <v>19.399999999999999</v>
      </c>
      <c r="AA237" s="26">
        <f t="shared" si="3"/>
        <v>4.3010752688171887E-2</v>
      </c>
    </row>
    <row r="238" spans="1:27" x14ac:dyDescent="0.25">
      <c r="A238">
        <v>3025</v>
      </c>
      <c r="B238" s="3">
        <v>15.5</v>
      </c>
      <c r="C238" s="3">
        <v>3.9</v>
      </c>
      <c r="X238">
        <v>3025</v>
      </c>
      <c r="Y238" s="18">
        <v>15.5</v>
      </c>
      <c r="Z238">
        <v>15.5</v>
      </c>
      <c r="AA238" s="26">
        <f t="shared" si="3"/>
        <v>0</v>
      </c>
    </row>
    <row r="239" spans="1:27" x14ac:dyDescent="0.25">
      <c r="A239">
        <v>3026</v>
      </c>
      <c r="B239" s="3">
        <v>15.4</v>
      </c>
      <c r="C239" s="3">
        <v>4.2</v>
      </c>
      <c r="X239">
        <v>3026</v>
      </c>
      <c r="Y239" s="18">
        <v>7.4</v>
      </c>
      <c r="Z239">
        <v>15.4</v>
      </c>
      <c r="AA239" s="26">
        <f t="shared" si="3"/>
        <v>1.0810810810810809</v>
      </c>
    </row>
    <row r="240" spans="1:27" x14ac:dyDescent="0.25">
      <c r="A240">
        <v>3027</v>
      </c>
      <c r="B240" s="3">
        <v>11.6</v>
      </c>
      <c r="C240" s="3">
        <v>6</v>
      </c>
      <c r="X240">
        <v>3027</v>
      </c>
      <c r="Y240" s="18">
        <v>6.3</v>
      </c>
      <c r="Z240">
        <v>11.6</v>
      </c>
      <c r="AA240" s="26">
        <f t="shared" si="3"/>
        <v>0.84126984126984128</v>
      </c>
    </row>
    <row r="241" spans="1:27" x14ac:dyDescent="0.25">
      <c r="A241">
        <v>3028</v>
      </c>
      <c r="B241" s="3">
        <v>20</v>
      </c>
      <c r="C241" s="3">
        <v>5.2</v>
      </c>
      <c r="X241">
        <v>3028</v>
      </c>
      <c r="Y241" s="18">
        <v>20</v>
      </c>
      <c r="Z241">
        <v>20</v>
      </c>
      <c r="AA241" s="26">
        <f t="shared" si="3"/>
        <v>0</v>
      </c>
    </row>
    <row r="242" spans="1:27" x14ac:dyDescent="0.25">
      <c r="A242">
        <v>3029</v>
      </c>
      <c r="B242" s="3">
        <v>14.5</v>
      </c>
      <c r="C242" s="3">
        <v>4</v>
      </c>
      <c r="X242">
        <v>3029</v>
      </c>
      <c r="Y242" s="18">
        <v>7.7</v>
      </c>
      <c r="Z242">
        <v>14.5</v>
      </c>
      <c r="AA242" s="26">
        <f t="shared" si="3"/>
        <v>0.88311688311688308</v>
      </c>
    </row>
    <row r="243" spans="1:27" x14ac:dyDescent="0.25">
      <c r="A243">
        <v>3030</v>
      </c>
      <c r="B243" s="3">
        <v>9.5</v>
      </c>
      <c r="C243" s="3">
        <v>2.4</v>
      </c>
      <c r="X243">
        <v>3030</v>
      </c>
      <c r="Y243" s="18">
        <v>6</v>
      </c>
      <c r="Z243">
        <v>9.5</v>
      </c>
      <c r="AA243" s="26">
        <f t="shared" si="3"/>
        <v>0.58333333333333337</v>
      </c>
    </row>
    <row r="244" spans="1:27" x14ac:dyDescent="0.25">
      <c r="A244">
        <v>3031</v>
      </c>
      <c r="B244" s="3">
        <v>16.600000000000001</v>
      </c>
      <c r="C244" s="3">
        <v>3.9</v>
      </c>
      <c r="X244">
        <v>3031</v>
      </c>
      <c r="Y244" s="18">
        <v>10.9</v>
      </c>
      <c r="Z244">
        <v>16.600000000000001</v>
      </c>
      <c r="AA244" s="26">
        <f t="shared" si="3"/>
        <v>0.52293577981651385</v>
      </c>
    </row>
    <row r="245" spans="1:27" x14ac:dyDescent="0.25">
      <c r="A245">
        <v>3032</v>
      </c>
      <c r="B245" s="3">
        <v>12.2</v>
      </c>
      <c r="C245" s="3">
        <v>4</v>
      </c>
      <c r="X245">
        <v>3032</v>
      </c>
      <c r="Y245" s="18">
        <v>11</v>
      </c>
      <c r="Z245">
        <v>12.2</v>
      </c>
      <c r="AA245" s="26">
        <f t="shared" si="3"/>
        <v>0.10909090909090903</v>
      </c>
    </row>
    <row r="246" spans="1:27" x14ac:dyDescent="0.25">
      <c r="A246">
        <v>3033</v>
      </c>
      <c r="B246" s="3">
        <v>19.7</v>
      </c>
      <c r="C246" s="3">
        <v>4.1000000000000005</v>
      </c>
      <c r="X246">
        <v>3033</v>
      </c>
      <c r="Y246" s="18">
        <v>8.5</v>
      </c>
      <c r="Z246">
        <v>19.7</v>
      </c>
      <c r="AA246" s="26">
        <f t="shared" si="3"/>
        <v>1.3176470588235294</v>
      </c>
    </row>
    <row r="247" spans="1:27" x14ac:dyDescent="0.25">
      <c r="A247">
        <v>3034</v>
      </c>
      <c r="B247" s="3">
        <v>34.6</v>
      </c>
      <c r="C247" s="3">
        <v>8.1999999999999993</v>
      </c>
      <c r="X247">
        <v>3034</v>
      </c>
      <c r="Y247" s="18">
        <v>34.6</v>
      </c>
      <c r="Z247">
        <v>34.6</v>
      </c>
      <c r="AA247" s="26">
        <f t="shared" si="3"/>
        <v>0</v>
      </c>
    </row>
    <row r="248" spans="1:27" x14ac:dyDescent="0.25">
      <c r="A248">
        <v>3036</v>
      </c>
      <c r="B248" s="3">
        <v>15.6</v>
      </c>
      <c r="C248" s="3">
        <v>4.5</v>
      </c>
      <c r="X248">
        <v>3036</v>
      </c>
      <c r="Y248" s="18">
        <v>15.6</v>
      </c>
      <c r="Z248">
        <v>15.6</v>
      </c>
      <c r="AA248" s="26">
        <f t="shared" si="3"/>
        <v>0</v>
      </c>
    </row>
    <row r="249" spans="1:27" x14ac:dyDescent="0.25">
      <c r="A249">
        <v>3037</v>
      </c>
      <c r="B249" s="3">
        <v>9.4</v>
      </c>
      <c r="C249" s="3">
        <v>3.2</v>
      </c>
      <c r="X249">
        <v>3037</v>
      </c>
      <c r="Y249" s="18">
        <v>7.2</v>
      </c>
      <c r="Z249">
        <v>9.4</v>
      </c>
      <c r="AA249" s="26">
        <f t="shared" si="3"/>
        <v>0.30555555555555558</v>
      </c>
    </row>
    <row r="250" spans="1:27" x14ac:dyDescent="0.25">
      <c r="A250">
        <v>3038</v>
      </c>
      <c r="B250" s="3">
        <v>9.1999999999999993</v>
      </c>
      <c r="C250" s="3">
        <v>3.3</v>
      </c>
      <c r="X250">
        <v>3038</v>
      </c>
      <c r="Y250" s="18">
        <v>7.5</v>
      </c>
      <c r="Z250">
        <v>9.1999999999999993</v>
      </c>
      <c r="AA250" s="26">
        <f t="shared" si="3"/>
        <v>0.22666666666666657</v>
      </c>
    </row>
    <row r="251" spans="1:27" x14ac:dyDescent="0.25">
      <c r="A251">
        <v>3039</v>
      </c>
      <c r="B251" s="3">
        <v>13.5</v>
      </c>
      <c r="C251" s="3">
        <v>3.9</v>
      </c>
      <c r="X251">
        <v>3039</v>
      </c>
      <c r="Y251" s="18">
        <v>13.5</v>
      </c>
      <c r="Z251">
        <v>13.5</v>
      </c>
      <c r="AA251" s="26">
        <f t="shared" si="3"/>
        <v>0</v>
      </c>
    </row>
    <row r="252" spans="1:27" x14ac:dyDescent="0.25">
      <c r="A252">
        <v>3040</v>
      </c>
      <c r="B252" s="3">
        <v>15.5</v>
      </c>
      <c r="C252" s="3">
        <v>3</v>
      </c>
      <c r="X252">
        <v>3040</v>
      </c>
      <c r="Y252" s="18">
        <v>15.5</v>
      </c>
      <c r="Z252">
        <v>15.5</v>
      </c>
      <c r="AA252" s="26">
        <f t="shared" si="3"/>
        <v>0</v>
      </c>
    </row>
    <row r="253" spans="1:27" x14ac:dyDescent="0.25">
      <c r="A253">
        <v>3041</v>
      </c>
      <c r="B253" s="3">
        <v>10.4</v>
      </c>
      <c r="C253" s="3">
        <v>2.7000000000000006</v>
      </c>
      <c r="X253">
        <v>3041</v>
      </c>
      <c r="Y253" s="18">
        <v>6.4</v>
      </c>
      <c r="Z253">
        <v>10.4</v>
      </c>
      <c r="AA253" s="26">
        <f t="shared" si="3"/>
        <v>0.625</v>
      </c>
    </row>
    <row r="254" spans="1:27" x14ac:dyDescent="0.25">
      <c r="A254">
        <v>3043</v>
      </c>
      <c r="B254" s="3">
        <v>34.6</v>
      </c>
      <c r="C254" s="3">
        <v>6.5</v>
      </c>
      <c r="X254">
        <v>3043</v>
      </c>
      <c r="Y254" s="18">
        <v>11</v>
      </c>
      <c r="Z254">
        <v>34.6</v>
      </c>
      <c r="AA254" s="26">
        <f t="shared" si="3"/>
        <v>2.1454545454545455</v>
      </c>
    </row>
    <row r="255" spans="1:27" x14ac:dyDescent="0.25">
      <c r="A255">
        <v>3044</v>
      </c>
      <c r="B255" s="3">
        <v>15.2</v>
      </c>
      <c r="C255" s="3">
        <v>3.899999999999999</v>
      </c>
      <c r="X255">
        <v>3044</v>
      </c>
      <c r="Y255" s="18">
        <v>7.5</v>
      </c>
      <c r="Z255">
        <v>15.2</v>
      </c>
      <c r="AA255" s="26">
        <f t="shared" si="3"/>
        <v>1.0266666666666666</v>
      </c>
    </row>
    <row r="256" spans="1:27" x14ac:dyDescent="0.25">
      <c r="A256">
        <v>3045</v>
      </c>
      <c r="B256" s="3">
        <v>18.399999999999999</v>
      </c>
      <c r="C256" s="3">
        <v>4.7000000000000011</v>
      </c>
      <c r="X256">
        <v>3045</v>
      </c>
      <c r="Y256" s="18">
        <v>8</v>
      </c>
      <c r="Z256">
        <v>18.399999999999999</v>
      </c>
      <c r="AA256" s="26">
        <f t="shared" si="3"/>
        <v>1.2999999999999998</v>
      </c>
    </row>
    <row r="257" spans="1:27" x14ac:dyDescent="0.25">
      <c r="A257">
        <v>3046</v>
      </c>
      <c r="B257" s="3">
        <v>24.5</v>
      </c>
      <c r="C257" s="3">
        <v>5.8</v>
      </c>
      <c r="X257">
        <v>3046</v>
      </c>
      <c r="Y257" s="18">
        <v>7</v>
      </c>
      <c r="Z257">
        <v>24.5</v>
      </c>
      <c r="AA257" s="26">
        <f t="shared" si="3"/>
        <v>2.5</v>
      </c>
    </row>
    <row r="258" spans="1:27" x14ac:dyDescent="0.25">
      <c r="A258">
        <v>3047</v>
      </c>
      <c r="B258" s="3">
        <v>7.2</v>
      </c>
      <c r="C258" s="3">
        <v>2.8</v>
      </c>
      <c r="X258">
        <v>3047</v>
      </c>
      <c r="Y258" s="18">
        <v>5.7</v>
      </c>
      <c r="Z258">
        <v>7.2</v>
      </c>
      <c r="AA258" s="26">
        <f t="shared" si="3"/>
        <v>0.26315789473684209</v>
      </c>
    </row>
    <row r="259" spans="1:27" x14ac:dyDescent="0.25">
      <c r="A259">
        <v>3048</v>
      </c>
      <c r="B259" s="3">
        <v>13.3</v>
      </c>
      <c r="C259" s="3">
        <v>3</v>
      </c>
      <c r="X259">
        <v>3048</v>
      </c>
      <c r="Y259" s="18">
        <v>8.4</v>
      </c>
      <c r="Z259">
        <v>13.3</v>
      </c>
      <c r="AA259" s="26">
        <f t="shared" ref="AA259:AA322" si="4">(Z259-Y259)/Y259</f>
        <v>0.58333333333333337</v>
      </c>
    </row>
    <row r="260" spans="1:27" x14ac:dyDescent="0.25">
      <c r="A260">
        <v>3049</v>
      </c>
      <c r="B260" s="3">
        <v>18.100000000000001</v>
      </c>
      <c r="C260" s="3">
        <v>6</v>
      </c>
      <c r="X260">
        <v>3049</v>
      </c>
      <c r="Y260" s="18">
        <v>8.9</v>
      </c>
      <c r="Z260">
        <v>18.100000000000001</v>
      </c>
      <c r="AA260" s="26">
        <f t="shared" si="4"/>
        <v>1.0337078651685394</v>
      </c>
    </row>
    <row r="261" spans="1:27" x14ac:dyDescent="0.25">
      <c r="A261">
        <v>3050</v>
      </c>
      <c r="B261" s="3">
        <v>10.5</v>
      </c>
      <c r="C261" s="3">
        <v>4.5999999999999996</v>
      </c>
      <c r="X261">
        <v>3050</v>
      </c>
      <c r="Y261" s="18">
        <v>9.6</v>
      </c>
      <c r="Z261">
        <v>10.5</v>
      </c>
      <c r="AA261" s="26">
        <f t="shared" si="4"/>
        <v>9.3750000000000042E-2</v>
      </c>
    </row>
    <row r="262" spans="1:27" x14ac:dyDescent="0.25">
      <c r="A262">
        <v>3051</v>
      </c>
      <c r="B262" s="3">
        <v>10.5</v>
      </c>
      <c r="C262" s="3">
        <v>4</v>
      </c>
      <c r="X262">
        <v>3051</v>
      </c>
      <c r="Y262" s="18">
        <v>10.5</v>
      </c>
      <c r="Z262">
        <v>10.5</v>
      </c>
      <c r="AA262" s="26">
        <f t="shared" si="4"/>
        <v>0</v>
      </c>
    </row>
    <row r="263" spans="1:27" x14ac:dyDescent="0.25">
      <c r="A263">
        <v>3052</v>
      </c>
      <c r="B263" s="3">
        <v>20.5</v>
      </c>
      <c r="C263" s="3">
        <v>4.9000000000000004</v>
      </c>
      <c r="X263">
        <v>3052</v>
      </c>
      <c r="Y263" s="18">
        <v>8.6</v>
      </c>
      <c r="Z263">
        <v>20.5</v>
      </c>
      <c r="AA263" s="26">
        <f t="shared" si="4"/>
        <v>1.3837209302325582</v>
      </c>
    </row>
    <row r="264" spans="1:27" x14ac:dyDescent="0.25">
      <c r="A264">
        <v>3053</v>
      </c>
      <c r="B264" s="3">
        <v>19.3</v>
      </c>
      <c r="C264" s="3">
        <v>5.0999999999999996</v>
      </c>
      <c r="X264">
        <v>3053</v>
      </c>
      <c r="Y264" s="18">
        <v>19.3</v>
      </c>
      <c r="Z264">
        <v>19.3</v>
      </c>
      <c r="AA264" s="26">
        <f t="shared" si="4"/>
        <v>0</v>
      </c>
    </row>
    <row r="265" spans="1:27" x14ac:dyDescent="0.25">
      <c r="A265">
        <v>3054</v>
      </c>
      <c r="B265" s="3">
        <v>10.5</v>
      </c>
      <c r="C265" s="3">
        <v>2.9</v>
      </c>
      <c r="X265">
        <v>3054</v>
      </c>
      <c r="Y265" s="18">
        <v>10.5</v>
      </c>
      <c r="Z265">
        <v>10.5</v>
      </c>
      <c r="AA265" s="26">
        <f t="shared" si="4"/>
        <v>0</v>
      </c>
    </row>
    <row r="266" spans="1:27" x14ac:dyDescent="0.25">
      <c r="A266">
        <v>3056</v>
      </c>
      <c r="B266" s="3">
        <v>16.399999999999999</v>
      </c>
      <c r="C266" s="3">
        <v>4.8</v>
      </c>
      <c r="X266">
        <v>3056</v>
      </c>
      <c r="Y266" s="18">
        <v>16.399999999999999</v>
      </c>
      <c r="Z266">
        <v>16.399999999999999</v>
      </c>
      <c r="AA266" s="26">
        <f t="shared" si="4"/>
        <v>0</v>
      </c>
    </row>
    <row r="267" spans="1:27" x14ac:dyDescent="0.25">
      <c r="A267">
        <v>3057</v>
      </c>
      <c r="B267" s="3">
        <v>15.1</v>
      </c>
      <c r="C267" s="3">
        <v>4.5</v>
      </c>
      <c r="X267">
        <v>3057</v>
      </c>
      <c r="Y267" s="18">
        <v>7</v>
      </c>
      <c r="Z267">
        <v>15.1</v>
      </c>
      <c r="AA267" s="26">
        <f t="shared" si="4"/>
        <v>1.157142857142857</v>
      </c>
    </row>
    <row r="268" spans="1:27" x14ac:dyDescent="0.25">
      <c r="A268">
        <v>3058</v>
      </c>
      <c r="B268" s="3">
        <v>27.4</v>
      </c>
      <c r="C268" s="3">
        <v>7.2000000000000011</v>
      </c>
      <c r="X268">
        <v>3058</v>
      </c>
      <c r="Y268" s="18">
        <v>8.8000000000000007</v>
      </c>
      <c r="Z268">
        <v>27.4</v>
      </c>
      <c r="AA268" s="26">
        <f t="shared" si="4"/>
        <v>2.1136363636363633</v>
      </c>
    </row>
    <row r="269" spans="1:27" x14ac:dyDescent="0.25">
      <c r="A269">
        <v>3059</v>
      </c>
      <c r="B269" s="3">
        <v>13.4</v>
      </c>
      <c r="C269" s="3">
        <v>4.2</v>
      </c>
      <c r="X269">
        <v>3059</v>
      </c>
      <c r="Y269" s="18">
        <v>13.4</v>
      </c>
      <c r="Z269">
        <v>13.4</v>
      </c>
      <c r="AA269" s="26">
        <f t="shared" si="4"/>
        <v>0</v>
      </c>
    </row>
    <row r="270" spans="1:27" x14ac:dyDescent="0.25">
      <c r="A270">
        <v>3060</v>
      </c>
      <c r="B270" s="3">
        <v>49</v>
      </c>
      <c r="C270" s="3">
        <v>8.5</v>
      </c>
      <c r="X270">
        <v>3060</v>
      </c>
      <c r="Y270" s="18">
        <v>12.5</v>
      </c>
      <c r="Z270">
        <v>49</v>
      </c>
      <c r="AA270" s="26">
        <f t="shared" si="4"/>
        <v>2.92</v>
      </c>
    </row>
    <row r="271" spans="1:27" x14ac:dyDescent="0.25">
      <c r="A271">
        <v>3061</v>
      </c>
      <c r="B271" s="3">
        <v>11</v>
      </c>
      <c r="C271" s="3">
        <v>3.399999999999999</v>
      </c>
      <c r="X271">
        <v>3061</v>
      </c>
      <c r="Y271" s="18">
        <v>7</v>
      </c>
      <c r="Z271">
        <v>11</v>
      </c>
      <c r="AA271" s="26">
        <f t="shared" si="4"/>
        <v>0.5714285714285714</v>
      </c>
    </row>
    <row r="272" spans="1:27" x14ac:dyDescent="0.25">
      <c r="A272">
        <v>3062</v>
      </c>
      <c r="B272" s="3">
        <v>30.7</v>
      </c>
      <c r="C272" s="3">
        <v>6.7999999999999989</v>
      </c>
      <c r="X272">
        <v>3062</v>
      </c>
      <c r="Y272" s="18">
        <v>8.5</v>
      </c>
      <c r="Z272">
        <v>30.7</v>
      </c>
      <c r="AA272" s="26">
        <f t="shared" si="4"/>
        <v>2.611764705882353</v>
      </c>
    </row>
    <row r="273" spans="1:27" x14ac:dyDescent="0.25">
      <c r="A273">
        <v>3063</v>
      </c>
      <c r="B273" s="3">
        <v>20.7</v>
      </c>
      <c r="C273" s="3">
        <v>4.8</v>
      </c>
      <c r="X273">
        <v>3063</v>
      </c>
      <c r="Y273" s="18">
        <v>6.9</v>
      </c>
      <c r="Z273">
        <v>20.7</v>
      </c>
      <c r="AA273" s="26">
        <f t="shared" si="4"/>
        <v>1.9999999999999998</v>
      </c>
    </row>
    <row r="274" spans="1:27" x14ac:dyDescent="0.25">
      <c r="A274">
        <v>3064</v>
      </c>
      <c r="B274" s="3">
        <v>30</v>
      </c>
      <c r="C274" s="3">
        <v>5.0999999999999996</v>
      </c>
      <c r="X274">
        <v>3064</v>
      </c>
      <c r="Y274" s="18">
        <v>6.6</v>
      </c>
      <c r="Z274">
        <v>30</v>
      </c>
      <c r="AA274" s="26">
        <f t="shared" si="4"/>
        <v>3.5454545454545454</v>
      </c>
    </row>
    <row r="275" spans="1:27" x14ac:dyDescent="0.25">
      <c r="A275">
        <v>3065</v>
      </c>
      <c r="B275" s="3">
        <v>20.399999999999999</v>
      </c>
      <c r="C275" s="3">
        <v>4.5</v>
      </c>
      <c r="X275">
        <v>3065</v>
      </c>
      <c r="Y275" s="18">
        <v>9.1999999999999993</v>
      </c>
      <c r="Z275">
        <v>20.399999999999999</v>
      </c>
      <c r="AA275" s="26">
        <f t="shared" si="4"/>
        <v>1.2173913043478262</v>
      </c>
    </row>
    <row r="276" spans="1:27" x14ac:dyDescent="0.25">
      <c r="A276">
        <v>3066</v>
      </c>
      <c r="B276" s="3">
        <v>35.9</v>
      </c>
      <c r="C276" s="3">
        <v>4.3</v>
      </c>
      <c r="X276">
        <v>3066</v>
      </c>
      <c r="Y276" s="18">
        <v>20.5</v>
      </c>
      <c r="Z276">
        <v>35.9</v>
      </c>
      <c r="AA276" s="26">
        <f t="shared" si="4"/>
        <v>0.75121951219512184</v>
      </c>
    </row>
    <row r="277" spans="1:27" x14ac:dyDescent="0.25">
      <c r="A277">
        <v>3067</v>
      </c>
      <c r="B277" s="3">
        <v>11.8</v>
      </c>
      <c r="C277" s="3">
        <v>4</v>
      </c>
      <c r="X277">
        <v>3067</v>
      </c>
      <c r="Y277" s="18">
        <v>6.3</v>
      </c>
      <c r="Z277">
        <v>11.8</v>
      </c>
      <c r="AA277" s="26">
        <f t="shared" si="4"/>
        <v>0.87301587301587313</v>
      </c>
    </row>
    <row r="278" spans="1:27" x14ac:dyDescent="0.25">
      <c r="A278">
        <v>3068</v>
      </c>
      <c r="B278" s="3">
        <v>21.5</v>
      </c>
      <c r="C278" s="3">
        <v>4.3</v>
      </c>
      <c r="X278">
        <v>3068</v>
      </c>
      <c r="Y278" s="18">
        <v>8.3000000000000007</v>
      </c>
      <c r="Z278">
        <v>21.5</v>
      </c>
      <c r="AA278" s="26">
        <f t="shared" si="4"/>
        <v>1.5903614457831323</v>
      </c>
    </row>
    <row r="279" spans="1:27" x14ac:dyDescent="0.25">
      <c r="A279">
        <v>3069</v>
      </c>
      <c r="B279" s="3">
        <v>7.2</v>
      </c>
      <c r="C279" s="3">
        <v>3</v>
      </c>
      <c r="X279">
        <v>3069</v>
      </c>
      <c r="Y279" s="18">
        <v>5.9</v>
      </c>
      <c r="Z279">
        <v>7.2</v>
      </c>
      <c r="AA279" s="26">
        <f t="shared" si="4"/>
        <v>0.22033898305084743</v>
      </c>
    </row>
    <row r="280" spans="1:27" x14ac:dyDescent="0.25">
      <c r="A280">
        <v>3070</v>
      </c>
      <c r="B280" s="3">
        <v>18</v>
      </c>
      <c r="C280" s="3">
        <v>5</v>
      </c>
      <c r="X280">
        <v>3070</v>
      </c>
      <c r="Y280" s="18">
        <v>18</v>
      </c>
      <c r="Z280">
        <v>18</v>
      </c>
      <c r="AA280" s="26">
        <f t="shared" si="4"/>
        <v>0</v>
      </c>
    </row>
    <row r="281" spans="1:27" x14ac:dyDescent="0.25">
      <c r="A281">
        <v>3071</v>
      </c>
      <c r="B281" s="3">
        <v>33.4</v>
      </c>
      <c r="C281" s="3">
        <v>7.5</v>
      </c>
      <c r="X281">
        <v>3071</v>
      </c>
      <c r="Y281" s="18">
        <v>33.4</v>
      </c>
      <c r="Z281">
        <v>33.4</v>
      </c>
      <c r="AA281" s="26">
        <f t="shared" si="4"/>
        <v>0</v>
      </c>
    </row>
    <row r="282" spans="1:27" x14ac:dyDescent="0.25">
      <c r="A282">
        <v>3072</v>
      </c>
      <c r="B282" s="3">
        <v>32.799999999999997</v>
      </c>
      <c r="C282" s="3">
        <v>5.0999999999999996</v>
      </c>
      <c r="X282">
        <v>3072</v>
      </c>
      <c r="Y282" s="18">
        <v>13.4</v>
      </c>
      <c r="Z282">
        <v>32.799999999999997</v>
      </c>
      <c r="AA282" s="26">
        <f t="shared" si="4"/>
        <v>1.4477611940298507</v>
      </c>
    </row>
    <row r="283" spans="1:27" x14ac:dyDescent="0.25">
      <c r="A283">
        <v>3073</v>
      </c>
      <c r="B283" s="3">
        <v>11.8</v>
      </c>
      <c r="C283" s="3">
        <v>3</v>
      </c>
      <c r="X283">
        <v>3073</v>
      </c>
      <c r="Y283" s="18">
        <v>7.1</v>
      </c>
      <c r="Z283">
        <v>11.8</v>
      </c>
      <c r="AA283" s="26">
        <f t="shared" si="4"/>
        <v>0.66197183098591572</v>
      </c>
    </row>
    <row r="284" spans="1:27" x14ac:dyDescent="0.25">
      <c r="A284">
        <v>3074</v>
      </c>
      <c r="B284" s="3">
        <v>7.8</v>
      </c>
      <c r="C284" s="3">
        <v>4</v>
      </c>
      <c r="X284">
        <v>3074</v>
      </c>
      <c r="Y284" s="18">
        <v>5.5</v>
      </c>
      <c r="Z284">
        <v>7.8</v>
      </c>
      <c r="AA284" s="26">
        <f t="shared" si="4"/>
        <v>0.41818181818181815</v>
      </c>
    </row>
    <row r="285" spans="1:27" x14ac:dyDescent="0.25">
      <c r="A285">
        <v>3079</v>
      </c>
      <c r="B285" s="3">
        <v>8.8000000000000007</v>
      </c>
      <c r="C285" s="3">
        <v>4</v>
      </c>
      <c r="X285">
        <v>3079</v>
      </c>
      <c r="Y285" s="18">
        <v>8</v>
      </c>
      <c r="Z285">
        <v>8.8000000000000007</v>
      </c>
      <c r="AA285" s="26">
        <f t="shared" si="4"/>
        <v>0.10000000000000009</v>
      </c>
    </row>
    <row r="286" spans="1:27" x14ac:dyDescent="0.25">
      <c r="A286">
        <v>3085</v>
      </c>
      <c r="B286" s="3">
        <v>14.6</v>
      </c>
      <c r="C286" s="3">
        <v>3.8</v>
      </c>
      <c r="X286">
        <v>3085</v>
      </c>
      <c r="Y286" s="18">
        <v>14.6</v>
      </c>
      <c r="Z286">
        <v>14.6</v>
      </c>
      <c r="AA286" s="26">
        <f t="shared" si="4"/>
        <v>0</v>
      </c>
    </row>
    <row r="287" spans="1:27" x14ac:dyDescent="0.25">
      <c r="A287">
        <v>3087</v>
      </c>
      <c r="B287" s="3">
        <v>24.8</v>
      </c>
      <c r="C287" s="3">
        <v>4.2</v>
      </c>
      <c r="X287">
        <v>3087</v>
      </c>
      <c r="Y287" s="18">
        <v>24.8</v>
      </c>
      <c r="Z287">
        <v>24.8</v>
      </c>
      <c r="AA287" s="26">
        <f t="shared" si="4"/>
        <v>0</v>
      </c>
    </row>
    <row r="288" spans="1:27" x14ac:dyDescent="0.25">
      <c r="A288">
        <v>3089</v>
      </c>
      <c r="B288" s="3">
        <v>14.1</v>
      </c>
      <c r="C288" s="3">
        <v>3.5</v>
      </c>
      <c r="X288">
        <v>3089</v>
      </c>
      <c r="Y288" s="18">
        <v>14.1</v>
      </c>
      <c r="Z288">
        <v>14.1</v>
      </c>
      <c r="AA288" s="26">
        <f t="shared" si="4"/>
        <v>0</v>
      </c>
    </row>
    <row r="289" spans="1:27" x14ac:dyDescent="0.25">
      <c r="A289">
        <v>3090</v>
      </c>
      <c r="B289" s="3">
        <v>8.5</v>
      </c>
      <c r="C289" s="3">
        <v>3.8000000000000003</v>
      </c>
      <c r="X289">
        <v>3090</v>
      </c>
      <c r="Y289" s="18">
        <v>5.3</v>
      </c>
      <c r="Z289">
        <v>8.5</v>
      </c>
      <c r="AA289" s="26">
        <f t="shared" si="4"/>
        <v>0.60377358490566047</v>
      </c>
    </row>
    <row r="290" spans="1:27" x14ac:dyDescent="0.25">
      <c r="A290">
        <v>3091</v>
      </c>
      <c r="B290" s="3">
        <v>12.8</v>
      </c>
      <c r="C290" s="3">
        <v>3.9</v>
      </c>
      <c r="X290">
        <v>3091</v>
      </c>
      <c r="Y290" s="18">
        <v>12.8</v>
      </c>
      <c r="Z290">
        <v>12.8</v>
      </c>
      <c r="AA290" s="26">
        <f t="shared" si="4"/>
        <v>0</v>
      </c>
    </row>
    <row r="291" spans="1:27" x14ac:dyDescent="0.25">
      <c r="A291">
        <v>3092</v>
      </c>
      <c r="B291" s="3">
        <v>13.7</v>
      </c>
      <c r="C291" s="3">
        <v>4.2</v>
      </c>
      <c r="X291">
        <v>3092</v>
      </c>
      <c r="Y291" s="18">
        <v>10.8</v>
      </c>
      <c r="Z291">
        <v>13.7</v>
      </c>
      <c r="AA291" s="26">
        <f t="shared" si="4"/>
        <v>0.26851851851851838</v>
      </c>
    </row>
    <row r="292" spans="1:27" x14ac:dyDescent="0.25">
      <c r="A292">
        <v>3093</v>
      </c>
      <c r="B292" s="3">
        <v>11.8</v>
      </c>
      <c r="C292" s="3">
        <v>3</v>
      </c>
      <c r="X292">
        <v>3093</v>
      </c>
      <c r="Y292" s="18">
        <v>5</v>
      </c>
      <c r="Z292">
        <v>11.8</v>
      </c>
      <c r="AA292" s="26">
        <f t="shared" si="4"/>
        <v>1.36</v>
      </c>
    </row>
    <row r="293" spans="1:27" x14ac:dyDescent="0.25">
      <c r="A293">
        <v>3096</v>
      </c>
      <c r="B293" s="3">
        <v>14.5</v>
      </c>
      <c r="C293" s="3">
        <v>3.9</v>
      </c>
      <c r="X293">
        <v>3096</v>
      </c>
      <c r="Y293" s="18">
        <v>14.5</v>
      </c>
      <c r="Z293">
        <v>14.5</v>
      </c>
      <c r="AA293" s="26">
        <f t="shared" si="4"/>
        <v>0</v>
      </c>
    </row>
    <row r="294" spans="1:27" x14ac:dyDescent="0.25">
      <c r="A294">
        <v>3097</v>
      </c>
      <c r="B294" s="3">
        <v>12</v>
      </c>
      <c r="C294" s="3">
        <v>4</v>
      </c>
      <c r="X294">
        <v>3097</v>
      </c>
      <c r="Y294" s="18">
        <v>8.5</v>
      </c>
      <c r="Z294">
        <v>12</v>
      </c>
      <c r="AA294" s="26">
        <f t="shared" si="4"/>
        <v>0.41176470588235292</v>
      </c>
    </row>
    <row r="295" spans="1:27" x14ac:dyDescent="0.25">
      <c r="A295">
        <v>3098</v>
      </c>
      <c r="B295" s="3">
        <v>16.3</v>
      </c>
      <c r="C295" s="3">
        <v>4.3</v>
      </c>
      <c r="X295">
        <v>3098</v>
      </c>
      <c r="Y295" s="18">
        <v>15</v>
      </c>
      <c r="Z295">
        <v>16.3</v>
      </c>
      <c r="AA295" s="26">
        <f t="shared" si="4"/>
        <v>8.6666666666666711E-2</v>
      </c>
    </row>
    <row r="296" spans="1:27" x14ac:dyDescent="0.25">
      <c r="A296">
        <v>3099</v>
      </c>
      <c r="B296" s="3">
        <v>15.8</v>
      </c>
      <c r="C296" s="3">
        <v>3.9</v>
      </c>
      <c r="X296">
        <v>3099</v>
      </c>
      <c r="Y296" s="18">
        <v>5</v>
      </c>
      <c r="Z296">
        <v>15.8</v>
      </c>
      <c r="AA296" s="26">
        <f t="shared" si="4"/>
        <v>2.16</v>
      </c>
    </row>
    <row r="297" spans="1:27" x14ac:dyDescent="0.25">
      <c r="A297">
        <v>3100</v>
      </c>
      <c r="B297" s="3">
        <v>12.9</v>
      </c>
      <c r="C297" s="3">
        <v>3.9</v>
      </c>
      <c r="X297">
        <v>3100</v>
      </c>
      <c r="Y297" s="18">
        <v>12.9</v>
      </c>
      <c r="Z297">
        <v>12.9</v>
      </c>
      <c r="AA297" s="26">
        <f t="shared" si="4"/>
        <v>0</v>
      </c>
    </row>
    <row r="298" spans="1:27" x14ac:dyDescent="0.25">
      <c r="A298">
        <v>3128</v>
      </c>
      <c r="B298" s="3">
        <v>16</v>
      </c>
      <c r="C298" s="3">
        <v>5.8</v>
      </c>
      <c r="X298">
        <v>3128</v>
      </c>
      <c r="Y298" s="18">
        <v>6.8</v>
      </c>
      <c r="Z298">
        <v>16</v>
      </c>
      <c r="AA298" s="26">
        <f t="shared" si="4"/>
        <v>1.3529411764705881</v>
      </c>
    </row>
    <row r="299" spans="1:27" x14ac:dyDescent="0.25">
      <c r="A299">
        <v>3129</v>
      </c>
      <c r="B299" s="3">
        <v>19.600000000000001</v>
      </c>
      <c r="C299" s="3">
        <v>6.2999999999999989</v>
      </c>
      <c r="X299">
        <v>3129</v>
      </c>
      <c r="Y299" s="18">
        <v>9.5</v>
      </c>
      <c r="Z299">
        <v>19.600000000000001</v>
      </c>
      <c r="AA299" s="26">
        <f t="shared" si="4"/>
        <v>1.0631578947368423</v>
      </c>
    </row>
    <row r="300" spans="1:27" x14ac:dyDescent="0.25">
      <c r="A300">
        <v>3130</v>
      </c>
      <c r="B300" s="3">
        <v>20.5</v>
      </c>
      <c r="C300" s="3">
        <v>4.5</v>
      </c>
      <c r="X300">
        <v>3130</v>
      </c>
      <c r="Y300" s="18">
        <v>8.6999999999999993</v>
      </c>
      <c r="Z300">
        <v>20.5</v>
      </c>
      <c r="AA300" s="26">
        <f t="shared" si="4"/>
        <v>1.3563218390804599</v>
      </c>
    </row>
    <row r="301" spans="1:27" x14ac:dyDescent="0.25">
      <c r="A301">
        <v>3131</v>
      </c>
      <c r="B301" s="3">
        <v>7.4</v>
      </c>
      <c r="C301" s="3">
        <v>2.9</v>
      </c>
      <c r="X301">
        <v>3131</v>
      </c>
      <c r="Y301" s="18">
        <v>5.3</v>
      </c>
      <c r="Z301">
        <v>7.4</v>
      </c>
      <c r="AA301" s="26">
        <f t="shared" si="4"/>
        <v>0.39622641509433976</v>
      </c>
    </row>
    <row r="302" spans="1:27" x14ac:dyDescent="0.25">
      <c r="A302">
        <v>3132</v>
      </c>
      <c r="B302" s="3">
        <v>10</v>
      </c>
      <c r="C302" s="3">
        <v>3.7</v>
      </c>
      <c r="X302">
        <v>3132</v>
      </c>
      <c r="Y302" s="18">
        <v>6.6</v>
      </c>
      <c r="Z302">
        <v>10</v>
      </c>
      <c r="AA302" s="26">
        <f t="shared" si="4"/>
        <v>0.51515151515151525</v>
      </c>
    </row>
    <row r="303" spans="1:27" x14ac:dyDescent="0.25">
      <c r="A303">
        <v>3133</v>
      </c>
      <c r="B303" s="3">
        <v>24.3</v>
      </c>
      <c r="C303" s="3">
        <v>7.8</v>
      </c>
      <c r="X303">
        <v>3133</v>
      </c>
      <c r="Y303" s="18">
        <v>24.3</v>
      </c>
      <c r="Z303">
        <v>24.3</v>
      </c>
      <c r="AA303" s="26">
        <f t="shared" si="4"/>
        <v>0</v>
      </c>
    </row>
    <row r="304" spans="1:27" x14ac:dyDescent="0.25">
      <c r="A304">
        <v>3134</v>
      </c>
      <c r="B304" s="3">
        <v>8.1999999999999993</v>
      </c>
      <c r="C304" s="3">
        <v>2.5</v>
      </c>
      <c r="X304">
        <v>3134</v>
      </c>
      <c r="Y304" s="18">
        <v>6</v>
      </c>
      <c r="Z304">
        <v>8.1999999999999993</v>
      </c>
      <c r="AA304" s="26">
        <f t="shared" si="4"/>
        <v>0.36666666666666653</v>
      </c>
    </row>
    <row r="305" spans="1:27" x14ac:dyDescent="0.25">
      <c r="A305">
        <v>3135</v>
      </c>
      <c r="B305" s="3">
        <v>39.1</v>
      </c>
      <c r="C305" s="3">
        <v>9</v>
      </c>
      <c r="X305">
        <v>3135</v>
      </c>
      <c r="Y305" s="18">
        <v>39.1</v>
      </c>
      <c r="Z305">
        <v>39.1</v>
      </c>
      <c r="AA305" s="26">
        <f t="shared" si="4"/>
        <v>0</v>
      </c>
    </row>
    <row r="306" spans="1:27" x14ac:dyDescent="0.25">
      <c r="A306">
        <v>3136</v>
      </c>
      <c r="B306" s="3">
        <v>8.1999999999999993</v>
      </c>
      <c r="C306" s="3">
        <v>3.5</v>
      </c>
      <c r="X306">
        <v>3136</v>
      </c>
      <c r="Y306" s="18">
        <v>6.8</v>
      </c>
      <c r="Z306">
        <v>8.1999999999999993</v>
      </c>
      <c r="AA306" s="26">
        <f t="shared" si="4"/>
        <v>0.20588235294117641</v>
      </c>
    </row>
    <row r="307" spans="1:27" x14ac:dyDescent="0.25">
      <c r="A307">
        <v>3137</v>
      </c>
      <c r="B307" s="3">
        <v>17.8</v>
      </c>
      <c r="C307" s="3">
        <v>4</v>
      </c>
      <c r="X307">
        <v>3137</v>
      </c>
      <c r="Y307" s="18">
        <v>8.6999999999999993</v>
      </c>
      <c r="Z307">
        <v>17.8</v>
      </c>
      <c r="AA307" s="26">
        <f t="shared" si="4"/>
        <v>1.045977011494253</v>
      </c>
    </row>
    <row r="308" spans="1:27" x14ac:dyDescent="0.25">
      <c r="A308">
        <v>3138</v>
      </c>
      <c r="B308" s="3">
        <v>16.7</v>
      </c>
      <c r="C308" s="3">
        <v>4.9000000000000004</v>
      </c>
      <c r="X308">
        <v>3138</v>
      </c>
      <c r="Y308" s="18">
        <v>9.6</v>
      </c>
      <c r="Z308">
        <v>16.7</v>
      </c>
      <c r="AA308" s="26">
        <f t="shared" si="4"/>
        <v>0.73958333333333337</v>
      </c>
    </row>
    <row r="309" spans="1:27" x14ac:dyDescent="0.25">
      <c r="A309">
        <v>3139</v>
      </c>
      <c r="B309" s="3">
        <v>13.3</v>
      </c>
      <c r="C309" s="3">
        <v>4.5999999999999996</v>
      </c>
      <c r="X309">
        <v>3139</v>
      </c>
      <c r="Y309" s="18">
        <v>10.8</v>
      </c>
      <c r="Z309">
        <v>13.3</v>
      </c>
      <c r="AA309" s="26">
        <f t="shared" si="4"/>
        <v>0.23148148148148145</v>
      </c>
    </row>
    <row r="310" spans="1:27" x14ac:dyDescent="0.25">
      <c r="A310">
        <v>3140</v>
      </c>
      <c r="B310" s="3">
        <v>21.5</v>
      </c>
      <c r="C310" s="3">
        <v>4.7</v>
      </c>
      <c r="X310">
        <v>3140</v>
      </c>
      <c r="Y310" s="18">
        <v>7</v>
      </c>
      <c r="Z310">
        <v>21.5</v>
      </c>
      <c r="AA310" s="26">
        <f t="shared" si="4"/>
        <v>2.0714285714285716</v>
      </c>
    </row>
    <row r="311" spans="1:27" x14ac:dyDescent="0.25">
      <c r="A311">
        <v>3141</v>
      </c>
      <c r="B311" s="3">
        <v>16</v>
      </c>
      <c r="C311" s="3">
        <v>5</v>
      </c>
      <c r="X311">
        <v>3141</v>
      </c>
      <c r="Y311" s="18">
        <v>7</v>
      </c>
      <c r="Z311">
        <v>16</v>
      </c>
      <c r="AA311" s="26">
        <f t="shared" si="4"/>
        <v>1.2857142857142858</v>
      </c>
    </row>
    <row r="312" spans="1:27" x14ac:dyDescent="0.25">
      <c r="A312">
        <v>3142</v>
      </c>
      <c r="B312" s="3">
        <v>9</v>
      </c>
      <c r="C312" s="3">
        <v>3.5</v>
      </c>
      <c r="X312">
        <v>3142</v>
      </c>
      <c r="Y312" s="18">
        <v>6</v>
      </c>
      <c r="Z312">
        <v>9</v>
      </c>
      <c r="AA312" s="26">
        <f t="shared" si="4"/>
        <v>0.5</v>
      </c>
    </row>
    <row r="313" spans="1:27" x14ac:dyDescent="0.25">
      <c r="A313">
        <v>3143</v>
      </c>
      <c r="B313" s="3">
        <v>27</v>
      </c>
      <c r="C313" s="3">
        <v>4.5</v>
      </c>
      <c r="X313">
        <v>3143</v>
      </c>
      <c r="Y313" s="18">
        <v>9.5</v>
      </c>
      <c r="Z313">
        <v>27</v>
      </c>
      <c r="AA313" s="26">
        <f t="shared" si="4"/>
        <v>1.8421052631578947</v>
      </c>
    </row>
    <row r="314" spans="1:27" x14ac:dyDescent="0.25">
      <c r="A314">
        <v>3144</v>
      </c>
      <c r="B314" s="3">
        <v>14.7</v>
      </c>
      <c r="C314" s="3">
        <v>6</v>
      </c>
      <c r="X314">
        <v>3144</v>
      </c>
      <c r="Y314" s="18">
        <v>7.5</v>
      </c>
      <c r="Z314">
        <v>14.7</v>
      </c>
      <c r="AA314" s="26">
        <f t="shared" si="4"/>
        <v>0.95999999999999985</v>
      </c>
    </row>
    <row r="315" spans="1:27" x14ac:dyDescent="0.25">
      <c r="A315">
        <v>3145</v>
      </c>
      <c r="B315" s="3">
        <v>21.2</v>
      </c>
      <c r="C315" s="3">
        <v>5</v>
      </c>
      <c r="X315">
        <v>3145</v>
      </c>
      <c r="Y315" s="18">
        <v>9.1</v>
      </c>
      <c r="Z315">
        <v>21.2</v>
      </c>
      <c r="AA315" s="26">
        <f t="shared" si="4"/>
        <v>1.3296703296703296</v>
      </c>
    </row>
    <row r="316" spans="1:27" x14ac:dyDescent="0.25">
      <c r="A316">
        <v>3146</v>
      </c>
      <c r="B316" s="3">
        <v>9.6</v>
      </c>
      <c r="C316" s="3">
        <v>3.4</v>
      </c>
      <c r="X316">
        <v>3146</v>
      </c>
      <c r="Y316" s="18">
        <v>9.6</v>
      </c>
      <c r="Z316">
        <v>9.6</v>
      </c>
      <c r="AA316" s="26">
        <f t="shared" si="4"/>
        <v>0</v>
      </c>
    </row>
    <row r="317" spans="1:27" x14ac:dyDescent="0.25">
      <c r="A317">
        <v>3147</v>
      </c>
      <c r="B317" s="3">
        <v>13.2</v>
      </c>
      <c r="C317" s="3">
        <v>4</v>
      </c>
      <c r="X317">
        <v>3147</v>
      </c>
      <c r="Y317" s="18">
        <v>8.6</v>
      </c>
      <c r="Z317">
        <v>13.2</v>
      </c>
      <c r="AA317" s="26">
        <f t="shared" si="4"/>
        <v>0.53488372093023251</v>
      </c>
    </row>
    <row r="318" spans="1:27" x14ac:dyDescent="0.25">
      <c r="A318">
        <v>3148</v>
      </c>
      <c r="B318" s="3">
        <v>9.5</v>
      </c>
      <c r="C318" s="3">
        <v>4</v>
      </c>
      <c r="X318">
        <v>3148</v>
      </c>
      <c r="Y318" s="18">
        <v>8.4</v>
      </c>
      <c r="Z318">
        <v>9.5</v>
      </c>
      <c r="AA318" s="26">
        <f t="shared" si="4"/>
        <v>0.1309523809523809</v>
      </c>
    </row>
    <row r="319" spans="1:27" x14ac:dyDescent="0.25">
      <c r="A319">
        <v>3150</v>
      </c>
      <c r="B319" s="3">
        <v>12</v>
      </c>
      <c r="C319" s="3">
        <v>4</v>
      </c>
      <c r="X319">
        <v>3150</v>
      </c>
      <c r="Y319" s="18">
        <v>8</v>
      </c>
      <c r="Z319">
        <v>12</v>
      </c>
      <c r="AA319" s="26">
        <f t="shared" si="4"/>
        <v>0.5</v>
      </c>
    </row>
    <row r="320" spans="1:27" x14ac:dyDescent="0.25">
      <c r="A320">
        <v>3151</v>
      </c>
      <c r="B320" s="3">
        <v>11</v>
      </c>
      <c r="C320" s="3">
        <v>3.9</v>
      </c>
      <c r="X320">
        <v>3151</v>
      </c>
      <c r="Y320" s="18">
        <v>8.1999999999999993</v>
      </c>
      <c r="Z320">
        <v>11</v>
      </c>
      <c r="AA320" s="26">
        <f t="shared" si="4"/>
        <v>0.34146341463414648</v>
      </c>
    </row>
    <row r="321" spans="1:27" x14ac:dyDescent="0.25">
      <c r="A321">
        <v>3152</v>
      </c>
      <c r="B321" s="3">
        <v>6</v>
      </c>
      <c r="C321" s="3">
        <v>2.2000000000000002</v>
      </c>
      <c r="X321">
        <v>3152</v>
      </c>
      <c r="Y321" s="18">
        <v>5.5</v>
      </c>
      <c r="Z321">
        <v>6</v>
      </c>
      <c r="AA321" s="26">
        <f t="shared" si="4"/>
        <v>9.0909090909090912E-2</v>
      </c>
    </row>
    <row r="322" spans="1:27" x14ac:dyDescent="0.25">
      <c r="A322">
        <v>3153</v>
      </c>
      <c r="B322" s="3">
        <v>17</v>
      </c>
      <c r="C322" s="3">
        <v>3.5</v>
      </c>
      <c r="X322">
        <v>3153</v>
      </c>
      <c r="Y322" s="18">
        <v>11</v>
      </c>
      <c r="Z322">
        <v>17</v>
      </c>
      <c r="AA322" s="26">
        <f t="shared" si="4"/>
        <v>0.54545454545454541</v>
      </c>
    </row>
    <row r="323" spans="1:27" x14ac:dyDescent="0.25">
      <c r="A323">
        <v>3154</v>
      </c>
      <c r="B323" s="3">
        <v>26.2</v>
      </c>
      <c r="C323" s="3">
        <v>3.3</v>
      </c>
      <c r="X323">
        <v>3154</v>
      </c>
      <c r="Y323" s="18">
        <v>17</v>
      </c>
      <c r="Z323">
        <v>26.2</v>
      </c>
      <c r="AA323" s="26">
        <f t="shared" ref="AA323:AA386" si="5">(Z323-Y323)/Y323</f>
        <v>0.54117647058823526</v>
      </c>
    </row>
    <row r="324" spans="1:27" x14ac:dyDescent="0.25">
      <c r="A324">
        <v>3155</v>
      </c>
      <c r="B324" s="3">
        <v>9.5</v>
      </c>
      <c r="C324" s="3">
        <v>3</v>
      </c>
      <c r="X324">
        <v>3155</v>
      </c>
      <c r="Y324" s="18">
        <v>9.5</v>
      </c>
      <c r="Z324">
        <v>9.5</v>
      </c>
      <c r="AA324" s="26">
        <f t="shared" si="5"/>
        <v>0</v>
      </c>
    </row>
    <row r="325" spans="1:27" x14ac:dyDescent="0.25">
      <c r="A325">
        <v>3156</v>
      </c>
      <c r="B325" s="3">
        <v>12.7</v>
      </c>
      <c r="C325" s="3">
        <v>4</v>
      </c>
      <c r="X325">
        <v>3156</v>
      </c>
      <c r="Y325" s="18">
        <v>5.7</v>
      </c>
      <c r="Z325">
        <v>12.7</v>
      </c>
      <c r="AA325" s="26">
        <f t="shared" si="5"/>
        <v>1.2280701754385963</v>
      </c>
    </row>
    <row r="326" spans="1:27" x14ac:dyDescent="0.25">
      <c r="A326">
        <v>3157</v>
      </c>
      <c r="B326" s="3">
        <v>17</v>
      </c>
      <c r="C326" s="3">
        <v>4</v>
      </c>
      <c r="X326">
        <v>3157</v>
      </c>
      <c r="Y326" s="18">
        <v>11</v>
      </c>
      <c r="Z326">
        <v>17</v>
      </c>
      <c r="AA326" s="26">
        <f t="shared" si="5"/>
        <v>0.54545454545454541</v>
      </c>
    </row>
    <row r="327" spans="1:27" x14ac:dyDescent="0.25">
      <c r="A327">
        <v>3158</v>
      </c>
      <c r="B327" s="3">
        <v>22.6</v>
      </c>
      <c r="C327" s="3">
        <v>4</v>
      </c>
      <c r="X327">
        <v>3158</v>
      </c>
      <c r="Y327" s="18">
        <v>10.5</v>
      </c>
      <c r="Z327">
        <v>22.6</v>
      </c>
      <c r="AA327" s="26">
        <f t="shared" si="5"/>
        <v>1.1523809523809525</v>
      </c>
    </row>
    <row r="328" spans="1:27" x14ac:dyDescent="0.25">
      <c r="A328">
        <v>3159</v>
      </c>
      <c r="B328" s="3">
        <v>16</v>
      </c>
      <c r="C328" s="3">
        <v>2.6</v>
      </c>
      <c r="X328">
        <v>3159</v>
      </c>
      <c r="Y328" s="18">
        <v>9</v>
      </c>
      <c r="Z328">
        <v>16</v>
      </c>
      <c r="AA328" s="26">
        <f t="shared" si="5"/>
        <v>0.77777777777777779</v>
      </c>
    </row>
    <row r="329" spans="1:27" x14ac:dyDescent="0.25">
      <c r="A329">
        <v>3160</v>
      </c>
      <c r="B329" s="3">
        <v>18</v>
      </c>
      <c r="C329" s="3">
        <v>3.4</v>
      </c>
      <c r="X329">
        <v>3160</v>
      </c>
      <c r="Y329" s="18">
        <v>13.5</v>
      </c>
      <c r="Z329">
        <v>18</v>
      </c>
      <c r="AA329" s="26">
        <f t="shared" si="5"/>
        <v>0.33333333333333331</v>
      </c>
    </row>
    <row r="330" spans="1:27" x14ac:dyDescent="0.25">
      <c r="A330">
        <v>3162</v>
      </c>
      <c r="B330" s="3">
        <v>9.5</v>
      </c>
      <c r="C330" s="3">
        <v>2</v>
      </c>
      <c r="X330">
        <v>3162</v>
      </c>
      <c r="Y330" s="18">
        <v>9.5</v>
      </c>
      <c r="Z330">
        <v>9.5</v>
      </c>
      <c r="AA330" s="26">
        <f t="shared" si="5"/>
        <v>0</v>
      </c>
    </row>
    <row r="331" spans="1:27" x14ac:dyDescent="0.25">
      <c r="A331">
        <v>3164</v>
      </c>
      <c r="B331" s="3">
        <v>10</v>
      </c>
      <c r="C331" s="3">
        <v>2</v>
      </c>
      <c r="X331">
        <v>3164</v>
      </c>
      <c r="Y331" s="18">
        <v>10</v>
      </c>
      <c r="Z331">
        <v>10</v>
      </c>
      <c r="AA331" s="26">
        <f t="shared" si="5"/>
        <v>0</v>
      </c>
    </row>
    <row r="332" spans="1:27" x14ac:dyDescent="0.25">
      <c r="A332">
        <v>3165</v>
      </c>
      <c r="B332" s="3">
        <v>10</v>
      </c>
      <c r="C332" s="3">
        <v>2</v>
      </c>
      <c r="X332">
        <v>3165</v>
      </c>
      <c r="Y332" s="18">
        <v>10</v>
      </c>
      <c r="Z332">
        <v>10</v>
      </c>
      <c r="AA332" s="26">
        <f t="shared" si="5"/>
        <v>0</v>
      </c>
    </row>
    <row r="333" spans="1:27" x14ac:dyDescent="0.25">
      <c r="A333">
        <v>3166</v>
      </c>
      <c r="B333" s="3">
        <v>11.5</v>
      </c>
      <c r="C333" s="3">
        <v>2.4</v>
      </c>
      <c r="X333">
        <v>3166</v>
      </c>
      <c r="Y333" s="18">
        <v>11.5</v>
      </c>
      <c r="Z333">
        <v>11.5</v>
      </c>
      <c r="AA333" s="26">
        <f t="shared" si="5"/>
        <v>0</v>
      </c>
    </row>
    <row r="334" spans="1:27" x14ac:dyDescent="0.25">
      <c r="A334">
        <v>3167</v>
      </c>
      <c r="B334" s="3">
        <v>14.4</v>
      </c>
      <c r="C334" s="3">
        <v>1.8</v>
      </c>
      <c r="X334">
        <v>3167</v>
      </c>
      <c r="Y334" s="18">
        <v>9.5</v>
      </c>
      <c r="Z334">
        <v>14.4</v>
      </c>
      <c r="AA334" s="26">
        <f t="shared" si="5"/>
        <v>0.51578947368421058</v>
      </c>
    </row>
    <row r="335" spans="1:27" x14ac:dyDescent="0.25">
      <c r="A335">
        <v>3168</v>
      </c>
      <c r="B335" s="3">
        <v>15.5</v>
      </c>
      <c r="C335" s="3">
        <v>1.95</v>
      </c>
      <c r="X335">
        <v>3168</v>
      </c>
      <c r="Y335" s="18">
        <v>10</v>
      </c>
      <c r="Z335">
        <v>15.5</v>
      </c>
      <c r="AA335" s="26">
        <f t="shared" si="5"/>
        <v>0.55000000000000004</v>
      </c>
    </row>
    <row r="336" spans="1:27" x14ac:dyDescent="0.25">
      <c r="A336">
        <v>3169</v>
      </c>
      <c r="B336" s="3">
        <v>13</v>
      </c>
      <c r="C336" s="3">
        <v>2</v>
      </c>
      <c r="X336">
        <v>3169</v>
      </c>
      <c r="Y336" s="18">
        <v>13</v>
      </c>
      <c r="Z336">
        <v>13</v>
      </c>
      <c r="AA336" s="26">
        <f t="shared" si="5"/>
        <v>0</v>
      </c>
    </row>
    <row r="337" spans="1:27" x14ac:dyDescent="0.25">
      <c r="A337">
        <v>3171</v>
      </c>
      <c r="B337" s="3">
        <v>15.6</v>
      </c>
      <c r="C337" s="3">
        <v>2</v>
      </c>
      <c r="X337">
        <v>3171</v>
      </c>
      <c r="Y337" s="18">
        <v>15.6</v>
      </c>
      <c r="Z337">
        <v>15.6</v>
      </c>
      <c r="AA337" s="26">
        <f t="shared" si="5"/>
        <v>0</v>
      </c>
    </row>
    <row r="338" spans="1:27" x14ac:dyDescent="0.25">
      <c r="A338">
        <v>3172</v>
      </c>
      <c r="B338" s="3">
        <v>16.399999999999999</v>
      </c>
      <c r="C338" s="3">
        <v>2.4</v>
      </c>
      <c r="X338">
        <v>3172</v>
      </c>
      <c r="Y338" s="18">
        <v>16.399999999999999</v>
      </c>
      <c r="Z338">
        <v>16.399999999999999</v>
      </c>
      <c r="AA338" s="26">
        <f t="shared" si="5"/>
        <v>0</v>
      </c>
    </row>
    <row r="339" spans="1:27" x14ac:dyDescent="0.25">
      <c r="A339">
        <v>3173</v>
      </c>
      <c r="B339" s="3">
        <v>9</v>
      </c>
      <c r="C339" s="3">
        <v>3.5</v>
      </c>
      <c r="X339">
        <v>3173</v>
      </c>
      <c r="Y339" s="18">
        <v>6</v>
      </c>
      <c r="Z339">
        <v>9</v>
      </c>
      <c r="AA339" s="26">
        <f t="shared" si="5"/>
        <v>0.5</v>
      </c>
    </row>
    <row r="340" spans="1:27" x14ac:dyDescent="0.25">
      <c r="A340">
        <v>3174</v>
      </c>
      <c r="B340" s="3">
        <v>12</v>
      </c>
      <c r="C340" s="3">
        <v>4.0999999999999996</v>
      </c>
      <c r="X340">
        <v>3174</v>
      </c>
      <c r="Y340" s="18">
        <v>6.5</v>
      </c>
      <c r="Z340">
        <v>12</v>
      </c>
      <c r="AA340" s="26">
        <f t="shared" si="5"/>
        <v>0.84615384615384615</v>
      </c>
    </row>
    <row r="341" spans="1:27" x14ac:dyDescent="0.25">
      <c r="A341">
        <v>3175</v>
      </c>
      <c r="B341" s="3">
        <v>8.5</v>
      </c>
      <c r="C341" s="3">
        <v>3.7</v>
      </c>
      <c r="X341">
        <v>3175</v>
      </c>
      <c r="Y341" s="18">
        <v>7</v>
      </c>
      <c r="Z341">
        <v>8.5</v>
      </c>
      <c r="AA341" s="26">
        <f t="shared" si="5"/>
        <v>0.21428571428571427</v>
      </c>
    </row>
    <row r="342" spans="1:27" x14ac:dyDescent="0.25">
      <c r="A342">
        <v>3176</v>
      </c>
      <c r="B342" s="3">
        <v>29.6</v>
      </c>
      <c r="C342" s="3">
        <v>5</v>
      </c>
      <c r="X342">
        <v>3176</v>
      </c>
      <c r="Y342" s="18">
        <v>29.6</v>
      </c>
      <c r="Z342">
        <v>29.6</v>
      </c>
      <c r="AA342" s="26">
        <f t="shared" si="5"/>
        <v>0</v>
      </c>
    </row>
    <row r="343" spans="1:27" x14ac:dyDescent="0.25">
      <c r="A343">
        <v>3177</v>
      </c>
      <c r="B343" s="3">
        <v>11</v>
      </c>
      <c r="C343" s="3">
        <v>2.8</v>
      </c>
      <c r="X343">
        <v>3177</v>
      </c>
      <c r="Y343" s="18">
        <v>9.5</v>
      </c>
      <c r="Z343">
        <v>11</v>
      </c>
      <c r="AA343" s="26">
        <f t="shared" si="5"/>
        <v>0.15789473684210525</v>
      </c>
    </row>
    <row r="344" spans="1:27" x14ac:dyDescent="0.25">
      <c r="A344">
        <v>3178</v>
      </c>
      <c r="B344" s="3">
        <v>10</v>
      </c>
      <c r="C344" s="3">
        <v>4</v>
      </c>
      <c r="X344">
        <v>3178</v>
      </c>
      <c r="Y344" s="18">
        <v>10</v>
      </c>
      <c r="Z344">
        <v>10</v>
      </c>
      <c r="AA344" s="26">
        <f t="shared" si="5"/>
        <v>0</v>
      </c>
    </row>
    <row r="345" spans="1:27" x14ac:dyDescent="0.25">
      <c r="A345">
        <v>3179</v>
      </c>
      <c r="B345" s="3">
        <v>11</v>
      </c>
      <c r="C345" s="3">
        <v>3.8</v>
      </c>
      <c r="X345">
        <v>3179</v>
      </c>
      <c r="Y345" s="18">
        <v>11</v>
      </c>
      <c r="Z345">
        <v>11</v>
      </c>
      <c r="AA345" s="26">
        <f t="shared" si="5"/>
        <v>0</v>
      </c>
    </row>
    <row r="346" spans="1:27" x14ac:dyDescent="0.25">
      <c r="A346">
        <v>3180</v>
      </c>
      <c r="B346" s="3">
        <v>94.2</v>
      </c>
      <c r="C346" s="3">
        <v>10</v>
      </c>
      <c r="X346">
        <v>3180</v>
      </c>
      <c r="Y346" s="18">
        <v>94.2</v>
      </c>
      <c r="Z346">
        <v>94.2</v>
      </c>
      <c r="AA346" s="26">
        <f t="shared" si="5"/>
        <v>0</v>
      </c>
    </row>
    <row r="347" spans="1:27" x14ac:dyDescent="0.25">
      <c r="A347">
        <v>3181</v>
      </c>
      <c r="B347" s="3">
        <v>42.5</v>
      </c>
      <c r="C347" s="3">
        <v>5</v>
      </c>
      <c r="X347">
        <v>3181</v>
      </c>
      <c r="Y347" s="18">
        <v>42.5</v>
      </c>
      <c r="Z347">
        <v>42.5</v>
      </c>
      <c r="AA347" s="26">
        <f t="shared" si="5"/>
        <v>0</v>
      </c>
    </row>
    <row r="348" spans="1:27" x14ac:dyDescent="0.25">
      <c r="A348">
        <v>3183</v>
      </c>
      <c r="B348" s="3">
        <v>31.6</v>
      </c>
      <c r="C348" s="3">
        <v>7</v>
      </c>
      <c r="X348">
        <v>3183</v>
      </c>
      <c r="Y348" s="18">
        <v>31.6</v>
      </c>
      <c r="Z348">
        <v>31.6</v>
      </c>
      <c r="AA348" s="26">
        <f t="shared" si="5"/>
        <v>0</v>
      </c>
    </row>
    <row r="349" spans="1:27" x14ac:dyDescent="0.25">
      <c r="A349">
        <v>3184</v>
      </c>
      <c r="B349" s="3">
        <v>14.8</v>
      </c>
      <c r="C349" s="3">
        <v>3.5</v>
      </c>
      <c r="X349">
        <v>3184</v>
      </c>
      <c r="Y349" s="18">
        <v>8.3000000000000007</v>
      </c>
      <c r="Z349">
        <v>14.8</v>
      </c>
      <c r="AA349" s="26">
        <f t="shared" si="5"/>
        <v>0.7831325301204819</v>
      </c>
    </row>
    <row r="350" spans="1:27" x14ac:dyDescent="0.25">
      <c r="A350">
        <v>3185</v>
      </c>
      <c r="B350" s="3">
        <v>14.1</v>
      </c>
      <c r="C350" s="3">
        <v>4.2</v>
      </c>
      <c r="X350">
        <v>3185</v>
      </c>
      <c r="Y350" s="18">
        <v>8</v>
      </c>
      <c r="Z350">
        <v>14.1</v>
      </c>
      <c r="AA350" s="26">
        <f t="shared" si="5"/>
        <v>0.76249999999999996</v>
      </c>
    </row>
    <row r="351" spans="1:27" x14ac:dyDescent="0.25">
      <c r="A351">
        <v>3186</v>
      </c>
      <c r="B351" s="3">
        <v>24.5</v>
      </c>
      <c r="C351" s="3">
        <v>8.4</v>
      </c>
      <c r="X351">
        <v>3186</v>
      </c>
      <c r="Y351" s="18">
        <v>24.5</v>
      </c>
      <c r="Z351">
        <v>24.5</v>
      </c>
      <c r="AA351" s="26">
        <f t="shared" si="5"/>
        <v>0</v>
      </c>
    </row>
    <row r="352" spans="1:27" x14ac:dyDescent="0.25">
      <c r="A352">
        <v>3187</v>
      </c>
      <c r="B352" s="3">
        <v>11.7</v>
      </c>
      <c r="C352" s="3">
        <v>3.9</v>
      </c>
      <c r="X352">
        <v>3187</v>
      </c>
      <c r="Y352" s="18">
        <v>7.2</v>
      </c>
      <c r="Z352">
        <v>11.7</v>
      </c>
      <c r="AA352" s="26">
        <f t="shared" si="5"/>
        <v>0.62499999999999989</v>
      </c>
    </row>
    <row r="353" spans="1:27" x14ac:dyDescent="0.25">
      <c r="A353">
        <v>3188</v>
      </c>
      <c r="B353" s="3">
        <v>55</v>
      </c>
      <c r="C353" s="3">
        <v>3.5</v>
      </c>
      <c r="X353">
        <v>3188</v>
      </c>
      <c r="Y353" s="18">
        <v>6</v>
      </c>
      <c r="Z353">
        <v>55</v>
      </c>
      <c r="AA353" s="26">
        <f t="shared" si="5"/>
        <v>8.1666666666666661</v>
      </c>
    </row>
    <row r="354" spans="1:27" x14ac:dyDescent="0.25">
      <c r="A354">
        <v>3189</v>
      </c>
      <c r="B354" s="3">
        <v>18.2</v>
      </c>
      <c r="C354" s="3">
        <v>5</v>
      </c>
      <c r="X354">
        <v>3189</v>
      </c>
      <c r="Y354" s="18">
        <v>11.4</v>
      </c>
      <c r="Z354">
        <v>18.2</v>
      </c>
      <c r="AA354" s="26">
        <f t="shared" si="5"/>
        <v>0.59649122807017529</v>
      </c>
    </row>
    <row r="355" spans="1:27" x14ac:dyDescent="0.25">
      <c r="A355">
        <v>3190</v>
      </c>
      <c r="B355" s="3">
        <v>10</v>
      </c>
      <c r="C355" s="3">
        <v>3.2999999999999994</v>
      </c>
      <c r="X355">
        <v>3190</v>
      </c>
      <c r="Y355" s="18">
        <v>6.6</v>
      </c>
      <c r="Z355">
        <v>10</v>
      </c>
      <c r="AA355" s="26">
        <f t="shared" si="5"/>
        <v>0.51515151515151525</v>
      </c>
    </row>
    <row r="356" spans="1:27" x14ac:dyDescent="0.25">
      <c r="A356">
        <v>3191</v>
      </c>
      <c r="B356" s="3">
        <v>17.600000000000001</v>
      </c>
      <c r="C356" s="3">
        <v>5.8</v>
      </c>
      <c r="X356">
        <v>3191</v>
      </c>
      <c r="Y356" s="18">
        <v>8.3000000000000007</v>
      </c>
      <c r="Z356">
        <v>17.600000000000001</v>
      </c>
      <c r="AA356" s="26">
        <f t="shared" si="5"/>
        <v>1.1204819277108433</v>
      </c>
    </row>
    <row r="357" spans="1:27" x14ac:dyDescent="0.25">
      <c r="A357">
        <v>3192</v>
      </c>
      <c r="B357" s="3">
        <v>31.2</v>
      </c>
      <c r="C357" s="3">
        <v>7.7999999999999989</v>
      </c>
      <c r="X357">
        <v>3192</v>
      </c>
      <c r="Y357" s="18">
        <v>8.4</v>
      </c>
      <c r="Z357">
        <v>31.2</v>
      </c>
      <c r="AA357" s="26">
        <f t="shared" si="5"/>
        <v>2.714285714285714</v>
      </c>
    </row>
    <row r="358" spans="1:27" x14ac:dyDescent="0.25">
      <c r="A358">
        <v>3193</v>
      </c>
      <c r="B358" s="3">
        <v>29.5</v>
      </c>
      <c r="C358" s="3">
        <v>8.1999999999999993</v>
      </c>
      <c r="X358">
        <v>3193</v>
      </c>
      <c r="Y358" s="18">
        <v>29.5</v>
      </c>
      <c r="Z358">
        <v>29.5</v>
      </c>
      <c r="AA358" s="26">
        <f t="shared" si="5"/>
        <v>0</v>
      </c>
    </row>
    <row r="359" spans="1:27" x14ac:dyDescent="0.25">
      <c r="A359">
        <v>3194</v>
      </c>
      <c r="B359" s="3">
        <v>9.6999999999999993</v>
      </c>
      <c r="C359" s="3">
        <v>3.1</v>
      </c>
      <c r="X359">
        <v>3194</v>
      </c>
      <c r="Y359" s="18">
        <v>9.6999999999999993</v>
      </c>
      <c r="Z359">
        <v>9.6999999999999993</v>
      </c>
      <c r="AA359" s="26">
        <f t="shared" si="5"/>
        <v>0</v>
      </c>
    </row>
    <row r="360" spans="1:27" x14ac:dyDescent="0.25">
      <c r="A360">
        <v>3195</v>
      </c>
      <c r="B360" s="3">
        <v>10.8</v>
      </c>
      <c r="C360" s="3">
        <v>3.2</v>
      </c>
      <c r="X360">
        <v>3195</v>
      </c>
      <c r="Y360" s="18">
        <v>10.8</v>
      </c>
      <c r="Z360">
        <v>10.8</v>
      </c>
      <c r="AA360" s="26">
        <f t="shared" si="5"/>
        <v>0</v>
      </c>
    </row>
    <row r="361" spans="1:27" x14ac:dyDescent="0.25">
      <c r="A361">
        <v>3196</v>
      </c>
      <c r="B361" s="3">
        <v>11.9</v>
      </c>
      <c r="C361" s="3">
        <v>3.5</v>
      </c>
      <c r="X361">
        <v>3196</v>
      </c>
      <c r="Y361" s="18">
        <v>6</v>
      </c>
      <c r="Z361">
        <v>11.9</v>
      </c>
      <c r="AA361" s="26">
        <f t="shared" si="5"/>
        <v>0.98333333333333339</v>
      </c>
    </row>
    <row r="362" spans="1:27" x14ac:dyDescent="0.25">
      <c r="A362">
        <v>3197</v>
      </c>
      <c r="B362" s="3">
        <v>11.2</v>
      </c>
      <c r="C362" s="3">
        <v>3.8</v>
      </c>
      <c r="X362">
        <v>3197</v>
      </c>
      <c r="Y362" s="18">
        <v>11.2</v>
      </c>
      <c r="Z362">
        <v>11.2</v>
      </c>
      <c r="AA362" s="26">
        <f t="shared" si="5"/>
        <v>0</v>
      </c>
    </row>
    <row r="363" spans="1:27" x14ac:dyDescent="0.25">
      <c r="A363">
        <v>3198</v>
      </c>
      <c r="B363" s="3">
        <v>18.5</v>
      </c>
      <c r="C363" s="3">
        <v>3.5</v>
      </c>
      <c r="X363">
        <v>3198</v>
      </c>
      <c r="Y363" s="18">
        <v>13</v>
      </c>
      <c r="Z363">
        <v>18.5</v>
      </c>
      <c r="AA363" s="26">
        <f t="shared" si="5"/>
        <v>0.42307692307692307</v>
      </c>
    </row>
    <row r="364" spans="1:27" x14ac:dyDescent="0.25">
      <c r="A364">
        <v>3199</v>
      </c>
      <c r="B364" s="3">
        <v>28.4</v>
      </c>
      <c r="C364" s="3">
        <v>3.8</v>
      </c>
      <c r="X364">
        <v>3199</v>
      </c>
      <c r="Y364" s="18">
        <v>15.8</v>
      </c>
      <c r="Z364">
        <v>28.4</v>
      </c>
      <c r="AA364" s="26">
        <f t="shared" si="5"/>
        <v>0.79746835443037956</v>
      </c>
    </row>
    <row r="365" spans="1:27" x14ac:dyDescent="0.25">
      <c r="A365">
        <v>3200</v>
      </c>
      <c r="B365" s="3">
        <v>25</v>
      </c>
      <c r="C365" s="3">
        <v>3.5</v>
      </c>
      <c r="X365">
        <v>3200</v>
      </c>
      <c r="Y365" s="18">
        <v>13.5</v>
      </c>
      <c r="Z365">
        <v>25</v>
      </c>
      <c r="AA365" s="26">
        <f t="shared" si="5"/>
        <v>0.85185185185185186</v>
      </c>
    </row>
    <row r="366" spans="1:27" x14ac:dyDescent="0.25">
      <c r="A366">
        <v>3223</v>
      </c>
      <c r="B366" s="3">
        <v>10</v>
      </c>
      <c r="C366" s="3">
        <v>5.8</v>
      </c>
      <c r="X366">
        <v>3223</v>
      </c>
      <c r="Y366" s="18">
        <v>10</v>
      </c>
      <c r="Z366">
        <v>10</v>
      </c>
      <c r="AA366" s="26">
        <f t="shared" si="5"/>
        <v>0</v>
      </c>
    </row>
    <row r="367" spans="1:27" x14ac:dyDescent="0.25">
      <c r="A367">
        <v>3226</v>
      </c>
      <c r="B367" s="3">
        <v>59.4</v>
      </c>
      <c r="C367" s="3">
        <v>12.1</v>
      </c>
      <c r="X367">
        <v>3226</v>
      </c>
      <c r="Y367" s="18">
        <v>52.3</v>
      </c>
      <c r="Z367">
        <v>59.4</v>
      </c>
      <c r="AA367" s="26">
        <f t="shared" si="5"/>
        <v>0.13575525812619507</v>
      </c>
    </row>
    <row r="368" spans="1:27" x14ac:dyDescent="0.25">
      <c r="A368">
        <v>3227</v>
      </c>
      <c r="B368" s="3">
        <v>11.4</v>
      </c>
      <c r="C368" s="3">
        <v>5.3</v>
      </c>
      <c r="X368">
        <v>3227</v>
      </c>
      <c r="Y368" s="18">
        <v>11.4</v>
      </c>
      <c r="Z368">
        <v>11.4</v>
      </c>
      <c r="AA368" s="26">
        <f t="shared" si="5"/>
        <v>0</v>
      </c>
    </row>
    <row r="369" spans="1:27" x14ac:dyDescent="0.25">
      <c r="A369">
        <v>3229</v>
      </c>
      <c r="B369" s="3">
        <v>10.8</v>
      </c>
      <c r="C369" s="3">
        <v>5</v>
      </c>
      <c r="X369">
        <v>3229</v>
      </c>
      <c r="Y369" s="18">
        <v>10.8</v>
      </c>
      <c r="Z369">
        <v>10.8</v>
      </c>
      <c r="AA369" s="26">
        <f t="shared" si="5"/>
        <v>0</v>
      </c>
    </row>
    <row r="370" spans="1:27" x14ac:dyDescent="0.25">
      <c r="A370">
        <v>3230</v>
      </c>
      <c r="B370" s="3">
        <v>13</v>
      </c>
      <c r="C370" s="3">
        <v>4.0999999999999996</v>
      </c>
      <c r="X370">
        <v>3230</v>
      </c>
      <c r="Y370" s="18">
        <v>13</v>
      </c>
      <c r="Z370">
        <v>13</v>
      </c>
      <c r="AA370" s="26">
        <f t="shared" si="5"/>
        <v>0</v>
      </c>
    </row>
    <row r="371" spans="1:27" x14ac:dyDescent="0.25">
      <c r="A371">
        <v>3231</v>
      </c>
      <c r="B371" s="3">
        <v>22.6</v>
      </c>
      <c r="C371" s="3">
        <v>4.2</v>
      </c>
      <c r="X371">
        <v>3231</v>
      </c>
      <c r="Y371" s="18">
        <v>22.6</v>
      </c>
      <c r="Z371">
        <v>22.6</v>
      </c>
      <c r="AA371" s="26">
        <f t="shared" si="5"/>
        <v>0</v>
      </c>
    </row>
    <row r="372" spans="1:27" x14ac:dyDescent="0.25">
      <c r="A372">
        <v>3232</v>
      </c>
      <c r="B372" s="3">
        <v>11.4</v>
      </c>
      <c r="C372" s="3">
        <v>5</v>
      </c>
      <c r="X372">
        <v>3232</v>
      </c>
      <c r="Y372" s="18">
        <v>11.4</v>
      </c>
      <c r="Z372">
        <v>11.4</v>
      </c>
      <c r="AA372" s="26">
        <f t="shared" si="5"/>
        <v>0</v>
      </c>
    </row>
    <row r="373" spans="1:27" x14ac:dyDescent="0.25">
      <c r="A373">
        <v>3235</v>
      </c>
      <c r="B373" s="3">
        <v>13</v>
      </c>
      <c r="C373" s="3">
        <v>3.9</v>
      </c>
      <c r="X373">
        <v>3235</v>
      </c>
      <c r="Y373" s="18">
        <v>13</v>
      </c>
      <c r="Z373">
        <v>13</v>
      </c>
      <c r="AA373" s="26">
        <f t="shared" si="5"/>
        <v>0</v>
      </c>
    </row>
    <row r="374" spans="1:27" x14ac:dyDescent="0.25">
      <c r="A374">
        <v>3236</v>
      </c>
      <c r="B374" s="3">
        <v>11.5</v>
      </c>
      <c r="C374" s="3">
        <v>3.9</v>
      </c>
      <c r="X374">
        <v>3236</v>
      </c>
      <c r="Y374" s="18">
        <v>11.5</v>
      </c>
      <c r="Z374">
        <v>11.5</v>
      </c>
      <c r="AA374" s="26">
        <f t="shared" si="5"/>
        <v>0</v>
      </c>
    </row>
    <row r="375" spans="1:27" x14ac:dyDescent="0.25">
      <c r="A375">
        <v>3237</v>
      </c>
      <c r="B375" s="3">
        <v>10.5</v>
      </c>
      <c r="C375" s="3">
        <v>5.2</v>
      </c>
      <c r="X375">
        <v>3237</v>
      </c>
      <c r="Y375" s="18">
        <v>10.5</v>
      </c>
      <c r="Z375">
        <v>10.5</v>
      </c>
      <c r="AA375" s="26">
        <f t="shared" si="5"/>
        <v>0</v>
      </c>
    </row>
    <row r="376" spans="1:27" x14ac:dyDescent="0.25">
      <c r="A376">
        <v>3238</v>
      </c>
      <c r="B376" s="3">
        <v>13</v>
      </c>
      <c r="C376" s="3">
        <v>4</v>
      </c>
      <c r="X376">
        <v>3238</v>
      </c>
      <c r="Y376" s="18">
        <v>13</v>
      </c>
      <c r="Z376">
        <v>13</v>
      </c>
      <c r="AA376" s="26">
        <f t="shared" si="5"/>
        <v>0</v>
      </c>
    </row>
    <row r="377" spans="1:27" x14ac:dyDescent="0.25">
      <c r="A377">
        <v>3239</v>
      </c>
      <c r="B377" s="3">
        <v>15.7</v>
      </c>
      <c r="C377" s="3">
        <v>5.5</v>
      </c>
      <c r="X377">
        <v>3239</v>
      </c>
      <c r="Y377" s="18">
        <v>15.7</v>
      </c>
      <c r="Z377">
        <v>15.7</v>
      </c>
      <c r="AA377" s="26">
        <f t="shared" si="5"/>
        <v>0</v>
      </c>
    </row>
    <row r="378" spans="1:27" x14ac:dyDescent="0.25">
      <c r="A378">
        <v>3240</v>
      </c>
      <c r="B378" s="3">
        <v>29</v>
      </c>
      <c r="C378" s="3">
        <v>5.8</v>
      </c>
      <c r="X378">
        <v>3240</v>
      </c>
      <c r="Y378" s="18">
        <v>25.3</v>
      </c>
      <c r="Z378">
        <v>29</v>
      </c>
      <c r="AA378" s="26">
        <f t="shared" si="5"/>
        <v>0.14624505928853751</v>
      </c>
    </row>
    <row r="379" spans="1:27" x14ac:dyDescent="0.25">
      <c r="A379">
        <v>3241</v>
      </c>
      <c r="B379" s="3">
        <v>14.6</v>
      </c>
      <c r="C379" s="3">
        <v>5</v>
      </c>
      <c r="X379">
        <v>3241</v>
      </c>
      <c r="Y379" s="18">
        <v>11.1</v>
      </c>
      <c r="Z379">
        <v>14.6</v>
      </c>
      <c r="AA379" s="26">
        <f t="shared" si="5"/>
        <v>0.31531531531531531</v>
      </c>
    </row>
    <row r="380" spans="1:27" x14ac:dyDescent="0.25">
      <c r="A380">
        <v>3242</v>
      </c>
      <c r="B380" s="3">
        <v>10</v>
      </c>
      <c r="C380" s="3">
        <v>3.5</v>
      </c>
      <c r="X380">
        <v>3242</v>
      </c>
      <c r="Y380" s="18">
        <v>10</v>
      </c>
      <c r="Z380">
        <v>10</v>
      </c>
      <c r="AA380" s="26">
        <f t="shared" si="5"/>
        <v>0</v>
      </c>
    </row>
    <row r="381" spans="1:27" x14ac:dyDescent="0.25">
      <c r="A381">
        <v>3243</v>
      </c>
      <c r="B381" s="3">
        <v>12.2</v>
      </c>
      <c r="C381" s="3">
        <v>5.5</v>
      </c>
      <c r="X381">
        <v>3243</v>
      </c>
      <c r="Y381" s="18">
        <v>10.6</v>
      </c>
      <c r="Z381">
        <v>12.2</v>
      </c>
      <c r="AA381" s="26">
        <f t="shared" si="5"/>
        <v>0.15094339622641506</v>
      </c>
    </row>
    <row r="382" spans="1:27" x14ac:dyDescent="0.25">
      <c r="A382">
        <v>3244</v>
      </c>
      <c r="B382" s="3">
        <v>14.8</v>
      </c>
      <c r="C382" s="3">
        <v>5.0999999999999996</v>
      </c>
      <c r="X382">
        <v>3244</v>
      </c>
      <c r="Y382" s="18">
        <v>14.8</v>
      </c>
      <c r="Z382">
        <v>14.8</v>
      </c>
      <c r="AA382" s="26">
        <f t="shared" si="5"/>
        <v>0</v>
      </c>
    </row>
    <row r="383" spans="1:27" x14ac:dyDescent="0.25">
      <c r="A383">
        <v>3254</v>
      </c>
      <c r="B383" s="3">
        <v>21</v>
      </c>
      <c r="C383" s="3">
        <v>4.0999999999999996</v>
      </c>
      <c r="X383">
        <v>3254</v>
      </c>
      <c r="Y383" s="18">
        <v>21</v>
      </c>
      <c r="Z383">
        <v>21</v>
      </c>
      <c r="AA383" s="26">
        <f t="shared" si="5"/>
        <v>0</v>
      </c>
    </row>
    <row r="384" spans="1:27" x14ac:dyDescent="0.25">
      <c r="A384">
        <v>3255</v>
      </c>
      <c r="B384" s="3">
        <v>15.7</v>
      </c>
      <c r="C384" s="3">
        <v>5.8</v>
      </c>
      <c r="X384">
        <v>3255</v>
      </c>
      <c r="Y384" s="18">
        <v>15.7</v>
      </c>
      <c r="Z384">
        <v>15.7</v>
      </c>
      <c r="AA384" s="26">
        <f t="shared" si="5"/>
        <v>0</v>
      </c>
    </row>
    <row r="385" spans="1:27" x14ac:dyDescent="0.25">
      <c r="A385">
        <v>3267</v>
      </c>
      <c r="B385" s="3">
        <v>15.7</v>
      </c>
      <c r="C385" s="3">
        <v>3.9</v>
      </c>
      <c r="X385">
        <v>3267</v>
      </c>
      <c r="Y385" s="18">
        <v>15.7</v>
      </c>
      <c r="Z385">
        <v>15.7</v>
      </c>
      <c r="AA385" s="26">
        <f t="shared" si="5"/>
        <v>0</v>
      </c>
    </row>
    <row r="386" spans="1:27" x14ac:dyDescent="0.25">
      <c r="A386">
        <v>3268</v>
      </c>
      <c r="B386" s="3">
        <v>15</v>
      </c>
      <c r="C386" s="3">
        <v>5.7</v>
      </c>
      <c r="X386">
        <v>3268</v>
      </c>
      <c r="Y386" s="18">
        <v>15</v>
      </c>
      <c r="Z386">
        <v>15</v>
      </c>
      <c r="AA386" s="26">
        <f t="shared" si="5"/>
        <v>0</v>
      </c>
    </row>
    <row r="387" spans="1:27" x14ac:dyDescent="0.25">
      <c r="A387">
        <v>3269</v>
      </c>
      <c r="B387" s="3">
        <v>13.5</v>
      </c>
      <c r="C387" s="3">
        <v>4.7</v>
      </c>
      <c r="X387">
        <v>3269</v>
      </c>
      <c r="Y387" s="18">
        <v>13.5</v>
      </c>
      <c r="Z387">
        <v>13.5</v>
      </c>
      <c r="AA387" s="26">
        <f t="shared" ref="AA387:AA450" si="6">(Z387-Y387)/Y387</f>
        <v>0</v>
      </c>
    </row>
    <row r="388" spans="1:27" x14ac:dyDescent="0.25">
      <c r="A388">
        <v>3270</v>
      </c>
      <c r="B388" s="3">
        <v>10.3</v>
      </c>
      <c r="C388" s="3">
        <v>5.5</v>
      </c>
      <c r="X388">
        <v>3270</v>
      </c>
      <c r="Y388" s="18">
        <v>10.3</v>
      </c>
      <c r="Z388">
        <v>10.3</v>
      </c>
      <c r="AA388" s="26">
        <f t="shared" si="6"/>
        <v>0</v>
      </c>
    </row>
    <row r="389" spans="1:27" x14ac:dyDescent="0.25">
      <c r="A389">
        <v>3271</v>
      </c>
      <c r="B389" s="3">
        <v>21.6</v>
      </c>
      <c r="C389" s="3">
        <v>7.1</v>
      </c>
      <c r="X389">
        <v>3271</v>
      </c>
      <c r="Y389" s="18">
        <v>21.6</v>
      </c>
      <c r="Z389">
        <v>21.6</v>
      </c>
      <c r="AA389" s="26">
        <f t="shared" si="6"/>
        <v>0</v>
      </c>
    </row>
    <row r="390" spans="1:27" x14ac:dyDescent="0.25">
      <c r="A390">
        <v>3272</v>
      </c>
      <c r="B390" s="3">
        <v>11.5</v>
      </c>
      <c r="C390" s="3">
        <v>2.5</v>
      </c>
      <c r="X390">
        <v>3272</v>
      </c>
      <c r="Y390" s="18">
        <v>11.5</v>
      </c>
      <c r="Z390">
        <v>11.5</v>
      </c>
      <c r="AA390" s="26">
        <f t="shared" si="6"/>
        <v>0</v>
      </c>
    </row>
    <row r="391" spans="1:27" x14ac:dyDescent="0.25">
      <c r="A391">
        <v>3273</v>
      </c>
      <c r="B391" s="3">
        <v>10.7</v>
      </c>
      <c r="C391" s="3">
        <v>5.8</v>
      </c>
      <c r="X391">
        <v>3273</v>
      </c>
      <c r="Y391" s="18">
        <v>10.7</v>
      </c>
      <c r="Z391">
        <v>10.7</v>
      </c>
      <c r="AA391" s="26">
        <f t="shared" si="6"/>
        <v>0</v>
      </c>
    </row>
    <row r="392" spans="1:27" x14ac:dyDescent="0.25">
      <c r="A392">
        <v>3282</v>
      </c>
      <c r="B392" s="3">
        <v>10.3</v>
      </c>
      <c r="C392" s="3">
        <v>4.2</v>
      </c>
      <c r="X392">
        <v>3282</v>
      </c>
      <c r="Y392" s="18">
        <v>8.8000000000000007</v>
      </c>
      <c r="Z392">
        <v>10.3</v>
      </c>
      <c r="AA392" s="26">
        <f t="shared" si="6"/>
        <v>0.17045454545454544</v>
      </c>
    </row>
    <row r="393" spans="1:27" x14ac:dyDescent="0.25">
      <c r="A393">
        <v>3283</v>
      </c>
      <c r="B393" s="3">
        <v>10.4</v>
      </c>
      <c r="C393" s="3">
        <v>3.9</v>
      </c>
      <c r="X393">
        <v>3283</v>
      </c>
      <c r="Y393" s="18">
        <v>10.4</v>
      </c>
      <c r="Z393">
        <v>10.4</v>
      </c>
      <c r="AA393" s="26">
        <f t="shared" si="6"/>
        <v>0</v>
      </c>
    </row>
    <row r="394" spans="1:27" x14ac:dyDescent="0.25">
      <c r="A394">
        <v>3284</v>
      </c>
      <c r="B394" s="3">
        <v>26</v>
      </c>
      <c r="C394" s="3">
        <v>10</v>
      </c>
      <c r="X394">
        <v>3284</v>
      </c>
      <c r="Y394" s="18">
        <v>26</v>
      </c>
      <c r="Z394">
        <v>26</v>
      </c>
      <c r="AA394" s="26">
        <f t="shared" si="6"/>
        <v>0</v>
      </c>
    </row>
    <row r="395" spans="1:27" x14ac:dyDescent="0.25">
      <c r="A395">
        <v>3285</v>
      </c>
      <c r="B395" s="3">
        <v>16.2</v>
      </c>
      <c r="C395" s="3">
        <v>5.8</v>
      </c>
      <c r="X395">
        <v>3285</v>
      </c>
      <c r="Y395" s="18">
        <v>16.2</v>
      </c>
      <c r="Z395">
        <v>16.2</v>
      </c>
      <c r="AA395" s="26">
        <f t="shared" si="6"/>
        <v>0</v>
      </c>
    </row>
    <row r="396" spans="1:27" x14ac:dyDescent="0.25">
      <c r="A396">
        <v>3286</v>
      </c>
      <c r="B396" s="3">
        <v>16.5</v>
      </c>
      <c r="C396" s="3">
        <v>5.8</v>
      </c>
      <c r="X396">
        <v>3286</v>
      </c>
      <c r="Y396" s="18">
        <v>16.5</v>
      </c>
      <c r="Z396">
        <v>16.5</v>
      </c>
      <c r="AA396" s="26">
        <f t="shared" si="6"/>
        <v>0</v>
      </c>
    </row>
    <row r="397" spans="1:27" x14ac:dyDescent="0.25">
      <c r="A397">
        <v>3287</v>
      </c>
      <c r="B397" s="3">
        <v>15.3</v>
      </c>
      <c r="C397" s="3">
        <v>6.2</v>
      </c>
      <c r="X397">
        <v>3287</v>
      </c>
      <c r="Y397" s="18">
        <v>15.3</v>
      </c>
      <c r="Z397">
        <v>15.3</v>
      </c>
      <c r="AA397" s="26">
        <f t="shared" si="6"/>
        <v>0</v>
      </c>
    </row>
    <row r="398" spans="1:27" x14ac:dyDescent="0.25">
      <c r="A398">
        <v>3288</v>
      </c>
      <c r="B398" s="3">
        <v>12.3</v>
      </c>
      <c r="C398" s="3">
        <v>6</v>
      </c>
      <c r="X398">
        <v>3288</v>
      </c>
      <c r="Y398" s="18">
        <v>12.3</v>
      </c>
      <c r="Z398">
        <v>12.3</v>
      </c>
      <c r="AA398" s="26">
        <f t="shared" si="6"/>
        <v>0</v>
      </c>
    </row>
    <row r="399" spans="1:27" x14ac:dyDescent="0.25">
      <c r="A399">
        <v>3289</v>
      </c>
      <c r="B399" s="3">
        <v>18</v>
      </c>
      <c r="C399" s="3">
        <v>5.5</v>
      </c>
      <c r="X399">
        <v>3289</v>
      </c>
      <c r="Y399" s="18">
        <v>13.6</v>
      </c>
      <c r="Z399">
        <v>18</v>
      </c>
      <c r="AA399" s="26">
        <f t="shared" si="6"/>
        <v>0.3235294117647059</v>
      </c>
    </row>
    <row r="400" spans="1:27" x14ac:dyDescent="0.25">
      <c r="A400">
        <v>3290</v>
      </c>
      <c r="B400" s="3">
        <v>25.3</v>
      </c>
      <c r="C400" s="3">
        <v>9</v>
      </c>
      <c r="X400">
        <v>3290</v>
      </c>
      <c r="Y400" s="18">
        <v>25.3</v>
      </c>
      <c r="Z400">
        <v>25.3</v>
      </c>
      <c r="AA400" s="26">
        <f t="shared" si="6"/>
        <v>0</v>
      </c>
    </row>
    <row r="401" spans="1:27" x14ac:dyDescent="0.25">
      <c r="A401">
        <v>3291</v>
      </c>
      <c r="B401" s="3">
        <v>21</v>
      </c>
      <c r="C401" s="3">
        <v>8</v>
      </c>
      <c r="X401">
        <v>3291</v>
      </c>
      <c r="Y401" s="18">
        <v>21</v>
      </c>
      <c r="Z401">
        <v>21</v>
      </c>
      <c r="AA401" s="26">
        <f t="shared" si="6"/>
        <v>0</v>
      </c>
    </row>
    <row r="402" spans="1:27" x14ac:dyDescent="0.25">
      <c r="A402">
        <v>3292</v>
      </c>
      <c r="B402" s="3">
        <v>11.3</v>
      </c>
      <c r="C402" s="3">
        <v>7</v>
      </c>
      <c r="X402">
        <v>3292</v>
      </c>
      <c r="Y402" s="18">
        <v>11.3</v>
      </c>
      <c r="Z402">
        <v>11.3</v>
      </c>
      <c r="AA402" s="26">
        <f t="shared" si="6"/>
        <v>0</v>
      </c>
    </row>
    <row r="403" spans="1:27" x14ac:dyDescent="0.25">
      <c r="A403">
        <v>3293</v>
      </c>
      <c r="B403" s="3">
        <v>13.6</v>
      </c>
      <c r="C403" s="3">
        <v>7.5</v>
      </c>
      <c r="X403">
        <v>3293</v>
      </c>
      <c r="Y403" s="18">
        <v>13.6</v>
      </c>
      <c r="Z403">
        <v>13.6</v>
      </c>
      <c r="AA403" s="26">
        <f t="shared" si="6"/>
        <v>0</v>
      </c>
    </row>
    <row r="404" spans="1:27" x14ac:dyDescent="0.25">
      <c r="A404">
        <v>3294</v>
      </c>
      <c r="B404" s="3">
        <v>14.6</v>
      </c>
      <c r="C404" s="3">
        <v>5.5</v>
      </c>
      <c r="X404">
        <v>3294</v>
      </c>
      <c r="Y404" s="18">
        <v>14.6</v>
      </c>
      <c r="Z404">
        <v>14.6</v>
      </c>
      <c r="AA404" s="26">
        <f t="shared" si="6"/>
        <v>0</v>
      </c>
    </row>
    <row r="405" spans="1:27" x14ac:dyDescent="0.25">
      <c r="A405">
        <v>3295</v>
      </c>
      <c r="B405" s="3">
        <v>14.6</v>
      </c>
      <c r="C405" s="3">
        <v>5</v>
      </c>
      <c r="X405">
        <v>3295</v>
      </c>
      <c r="Y405" s="18">
        <v>14.6</v>
      </c>
      <c r="Z405">
        <v>14.6</v>
      </c>
      <c r="AA405" s="26">
        <f t="shared" si="6"/>
        <v>0</v>
      </c>
    </row>
    <row r="406" spans="1:27" x14ac:dyDescent="0.25">
      <c r="A406">
        <v>3296</v>
      </c>
      <c r="B406" s="3">
        <v>14.9</v>
      </c>
      <c r="C406" s="3">
        <v>2.1</v>
      </c>
      <c r="X406">
        <v>3296</v>
      </c>
      <c r="Y406" s="18">
        <v>9.8000000000000007</v>
      </c>
      <c r="Z406">
        <v>14.9</v>
      </c>
      <c r="AA406" s="26">
        <f t="shared" si="6"/>
        <v>0.52040816326530603</v>
      </c>
    </row>
    <row r="407" spans="1:27" x14ac:dyDescent="0.25">
      <c r="A407">
        <v>3297</v>
      </c>
      <c r="B407" s="3">
        <v>12.6</v>
      </c>
      <c r="C407" s="3">
        <v>4.8</v>
      </c>
      <c r="X407">
        <v>3297</v>
      </c>
      <c r="Y407" s="18">
        <v>12.4</v>
      </c>
      <c r="Z407">
        <v>12.6</v>
      </c>
      <c r="AA407" s="26">
        <f t="shared" si="6"/>
        <v>1.6129032258064457E-2</v>
      </c>
    </row>
    <row r="408" spans="1:27" x14ac:dyDescent="0.25">
      <c r="A408">
        <v>3298</v>
      </c>
      <c r="B408" s="3">
        <v>10.199999999999999</v>
      </c>
      <c r="C408" s="3">
        <v>4.8</v>
      </c>
      <c r="X408">
        <v>3298</v>
      </c>
      <c r="Y408" s="18">
        <v>10.199999999999999</v>
      </c>
      <c r="Z408">
        <v>10.199999999999999</v>
      </c>
      <c r="AA408" s="26">
        <f t="shared" si="6"/>
        <v>0</v>
      </c>
    </row>
    <row r="409" spans="1:27" x14ac:dyDescent="0.25">
      <c r="A409">
        <v>3299</v>
      </c>
      <c r="B409" s="3">
        <v>11.6</v>
      </c>
      <c r="C409" s="3">
        <v>4.5</v>
      </c>
      <c r="X409">
        <v>3299</v>
      </c>
      <c r="Y409" s="18">
        <v>11.6</v>
      </c>
      <c r="Z409">
        <v>11.6</v>
      </c>
      <c r="AA409" s="26">
        <f t="shared" si="6"/>
        <v>0</v>
      </c>
    </row>
    <row r="410" spans="1:27" x14ac:dyDescent="0.25">
      <c r="A410">
        <v>3300</v>
      </c>
      <c r="B410" s="3">
        <v>11.8</v>
      </c>
      <c r="C410" s="3">
        <v>5.7</v>
      </c>
      <c r="X410">
        <v>3300</v>
      </c>
      <c r="Y410" s="18">
        <v>9.5</v>
      </c>
      <c r="Z410">
        <v>11.8</v>
      </c>
      <c r="AA410" s="26">
        <f t="shared" si="6"/>
        <v>0.24210526315789482</v>
      </c>
    </row>
    <row r="411" spans="1:27" x14ac:dyDescent="0.25">
      <c r="A411">
        <v>3301</v>
      </c>
      <c r="B411" s="3">
        <v>14.1</v>
      </c>
      <c r="C411" s="3">
        <v>5.0999999999999996</v>
      </c>
      <c r="X411">
        <v>3301</v>
      </c>
      <c r="Y411" s="18">
        <v>14.1</v>
      </c>
      <c r="Z411">
        <v>14.1</v>
      </c>
      <c r="AA411" s="26">
        <f t="shared" si="6"/>
        <v>0</v>
      </c>
    </row>
    <row r="412" spans="1:27" x14ac:dyDescent="0.25">
      <c r="A412">
        <v>3302</v>
      </c>
      <c r="B412" s="3">
        <v>10</v>
      </c>
      <c r="C412" s="3">
        <v>3.9</v>
      </c>
      <c r="X412">
        <v>3302</v>
      </c>
      <c r="Y412" s="18">
        <v>10</v>
      </c>
      <c r="Z412">
        <v>10</v>
      </c>
      <c r="AA412" s="26">
        <f t="shared" si="6"/>
        <v>0</v>
      </c>
    </row>
    <row r="413" spans="1:27" x14ac:dyDescent="0.25">
      <c r="A413">
        <v>3303</v>
      </c>
      <c r="B413" s="3">
        <v>12.8</v>
      </c>
      <c r="C413" s="3">
        <v>4.5</v>
      </c>
      <c r="X413">
        <v>3303</v>
      </c>
      <c r="Y413" s="18">
        <v>12.8</v>
      </c>
      <c r="Z413">
        <v>12.8</v>
      </c>
      <c r="AA413" s="26">
        <f t="shared" si="6"/>
        <v>0</v>
      </c>
    </row>
    <row r="414" spans="1:27" x14ac:dyDescent="0.25">
      <c r="A414">
        <v>3304</v>
      </c>
      <c r="B414" s="3">
        <v>13.3</v>
      </c>
      <c r="C414" s="3">
        <v>4.0999999999999996</v>
      </c>
      <c r="X414">
        <v>3304</v>
      </c>
      <c r="Y414" s="18">
        <v>10.7</v>
      </c>
      <c r="Z414">
        <v>13.3</v>
      </c>
      <c r="AA414" s="26">
        <f t="shared" si="6"/>
        <v>0.24299065420560761</v>
      </c>
    </row>
    <row r="415" spans="1:27" x14ac:dyDescent="0.25">
      <c r="A415">
        <v>3305</v>
      </c>
      <c r="B415" s="3">
        <v>14.1</v>
      </c>
      <c r="C415" s="3">
        <v>5</v>
      </c>
      <c r="X415">
        <v>3305</v>
      </c>
      <c r="Y415" s="18">
        <v>14.1</v>
      </c>
      <c r="Z415">
        <v>14.1</v>
      </c>
      <c r="AA415" s="26">
        <f t="shared" si="6"/>
        <v>0</v>
      </c>
    </row>
    <row r="416" spans="1:27" x14ac:dyDescent="0.25">
      <c r="A416">
        <v>3306</v>
      </c>
      <c r="B416" s="3">
        <v>10.7</v>
      </c>
      <c r="C416" s="3">
        <v>3.9</v>
      </c>
      <c r="X416">
        <v>3306</v>
      </c>
      <c r="Y416" s="18">
        <v>10.7</v>
      </c>
      <c r="Z416">
        <v>10.7</v>
      </c>
      <c r="AA416" s="26">
        <f t="shared" si="6"/>
        <v>0</v>
      </c>
    </row>
    <row r="417" spans="1:27" x14ac:dyDescent="0.25">
      <c r="A417">
        <v>3307</v>
      </c>
      <c r="B417" s="3">
        <v>11</v>
      </c>
      <c r="C417" s="3">
        <v>4</v>
      </c>
      <c r="X417">
        <v>3307</v>
      </c>
      <c r="Y417" s="18">
        <v>11</v>
      </c>
      <c r="Z417">
        <v>11</v>
      </c>
      <c r="AA417" s="26">
        <f t="shared" si="6"/>
        <v>0</v>
      </c>
    </row>
    <row r="418" spans="1:27" x14ac:dyDescent="0.25">
      <c r="A418">
        <v>3309</v>
      </c>
      <c r="B418" s="3">
        <v>13.5</v>
      </c>
      <c r="C418" s="3">
        <v>4.5</v>
      </c>
      <c r="X418">
        <v>3309</v>
      </c>
      <c r="Y418" s="18">
        <v>13.5</v>
      </c>
      <c r="Z418">
        <v>13.5</v>
      </c>
      <c r="AA418" s="26">
        <f t="shared" si="6"/>
        <v>0</v>
      </c>
    </row>
    <row r="419" spans="1:27" x14ac:dyDescent="0.25">
      <c r="A419">
        <v>3310</v>
      </c>
      <c r="B419" s="3">
        <v>14.4</v>
      </c>
      <c r="C419" s="3">
        <v>4.4000000000000004</v>
      </c>
      <c r="X419">
        <v>3310</v>
      </c>
      <c r="Y419" s="18">
        <v>14.4</v>
      </c>
      <c r="Z419">
        <v>14.4</v>
      </c>
      <c r="AA419" s="26">
        <f t="shared" si="6"/>
        <v>0</v>
      </c>
    </row>
    <row r="420" spans="1:27" x14ac:dyDescent="0.25">
      <c r="A420">
        <v>3311</v>
      </c>
      <c r="B420" s="3">
        <v>10</v>
      </c>
      <c r="C420" s="3">
        <v>4.2</v>
      </c>
      <c r="X420">
        <v>3311</v>
      </c>
      <c r="Y420" s="18">
        <v>10</v>
      </c>
      <c r="Z420">
        <v>10</v>
      </c>
      <c r="AA420" s="26">
        <f t="shared" si="6"/>
        <v>0</v>
      </c>
    </row>
    <row r="421" spans="1:27" x14ac:dyDescent="0.25">
      <c r="A421">
        <v>3312</v>
      </c>
      <c r="B421" s="3">
        <v>14.4</v>
      </c>
      <c r="C421" s="3">
        <v>4.5</v>
      </c>
      <c r="X421">
        <v>3312</v>
      </c>
      <c r="Y421" s="18">
        <v>12.5</v>
      </c>
      <c r="Z421">
        <v>14.4</v>
      </c>
      <c r="AA421" s="26">
        <f t="shared" si="6"/>
        <v>0.15200000000000002</v>
      </c>
    </row>
    <row r="422" spans="1:27" x14ac:dyDescent="0.25">
      <c r="A422">
        <v>3313</v>
      </c>
      <c r="B422" s="3">
        <v>13.4</v>
      </c>
      <c r="C422" s="3">
        <v>4</v>
      </c>
      <c r="X422">
        <v>3313</v>
      </c>
      <c r="Y422" s="18">
        <v>13.4</v>
      </c>
      <c r="Z422">
        <v>13.4</v>
      </c>
      <c r="AA422" s="26">
        <f t="shared" si="6"/>
        <v>0</v>
      </c>
    </row>
    <row r="423" spans="1:27" x14ac:dyDescent="0.25">
      <c r="A423">
        <v>3314</v>
      </c>
      <c r="B423" s="3">
        <v>12</v>
      </c>
      <c r="C423" s="3">
        <v>4.2</v>
      </c>
      <c r="X423">
        <v>3314</v>
      </c>
      <c r="Y423" s="18">
        <v>12</v>
      </c>
      <c r="Z423">
        <v>12</v>
      </c>
      <c r="AA423" s="26">
        <f t="shared" si="6"/>
        <v>0</v>
      </c>
    </row>
    <row r="424" spans="1:27" x14ac:dyDescent="0.25">
      <c r="A424">
        <v>3315</v>
      </c>
      <c r="B424" s="3">
        <v>35.200000000000003</v>
      </c>
      <c r="C424" s="3">
        <v>11</v>
      </c>
      <c r="X424">
        <v>3315</v>
      </c>
      <c r="Y424" s="18">
        <v>35.200000000000003</v>
      </c>
      <c r="Z424">
        <v>35.200000000000003</v>
      </c>
      <c r="AA424" s="26">
        <f t="shared" si="6"/>
        <v>0</v>
      </c>
    </row>
    <row r="425" spans="1:27" x14ac:dyDescent="0.25">
      <c r="A425">
        <v>3316</v>
      </c>
      <c r="B425" s="3">
        <v>14.8</v>
      </c>
      <c r="C425" s="3">
        <v>6</v>
      </c>
      <c r="X425">
        <v>3316</v>
      </c>
      <c r="Y425" s="18">
        <v>14.8</v>
      </c>
      <c r="Z425">
        <v>14.8</v>
      </c>
      <c r="AA425" s="26">
        <f t="shared" si="6"/>
        <v>0</v>
      </c>
    </row>
    <row r="426" spans="1:27" x14ac:dyDescent="0.25">
      <c r="A426">
        <v>3317</v>
      </c>
      <c r="B426" s="3">
        <v>18</v>
      </c>
      <c r="C426" s="3">
        <v>6</v>
      </c>
      <c r="X426">
        <v>3317</v>
      </c>
      <c r="Y426" s="18">
        <v>18</v>
      </c>
      <c r="Z426">
        <v>18</v>
      </c>
      <c r="AA426" s="26">
        <f t="shared" si="6"/>
        <v>0</v>
      </c>
    </row>
    <row r="427" spans="1:27" x14ac:dyDescent="0.25">
      <c r="A427">
        <v>3318</v>
      </c>
      <c r="B427" s="3">
        <v>16.5</v>
      </c>
      <c r="C427" s="3">
        <v>4.5</v>
      </c>
      <c r="X427">
        <v>3318</v>
      </c>
      <c r="Y427" s="18">
        <v>14.4</v>
      </c>
      <c r="Z427">
        <v>16.5</v>
      </c>
      <c r="AA427" s="26">
        <f t="shared" si="6"/>
        <v>0.14583333333333331</v>
      </c>
    </row>
    <row r="428" spans="1:27" x14ac:dyDescent="0.25">
      <c r="A428">
        <v>3319</v>
      </c>
      <c r="B428" s="3">
        <v>10.1</v>
      </c>
      <c r="C428" s="3">
        <v>5</v>
      </c>
      <c r="X428">
        <v>3319</v>
      </c>
      <c r="Y428" s="18">
        <v>10.1</v>
      </c>
      <c r="Z428">
        <v>10.1</v>
      </c>
      <c r="AA428" s="26">
        <f t="shared" si="6"/>
        <v>0</v>
      </c>
    </row>
    <row r="429" spans="1:27" x14ac:dyDescent="0.25">
      <c r="A429">
        <v>3320</v>
      </c>
      <c r="B429" s="3">
        <v>10.199999999999999</v>
      </c>
      <c r="C429" s="3">
        <v>5.4</v>
      </c>
      <c r="X429">
        <v>3320</v>
      </c>
      <c r="Y429" s="18">
        <v>10.199999999999999</v>
      </c>
      <c r="Z429">
        <v>10.199999999999999</v>
      </c>
      <c r="AA429" s="26">
        <f t="shared" si="6"/>
        <v>0</v>
      </c>
    </row>
    <row r="430" spans="1:27" x14ac:dyDescent="0.25">
      <c r="A430">
        <v>3321</v>
      </c>
      <c r="B430" s="3">
        <v>12.1</v>
      </c>
      <c r="C430" s="3">
        <v>3.1</v>
      </c>
      <c r="X430">
        <v>3321</v>
      </c>
      <c r="Y430" s="18">
        <v>12.1</v>
      </c>
      <c r="Z430">
        <v>12.1</v>
      </c>
      <c r="AA430" s="26">
        <f t="shared" si="6"/>
        <v>0</v>
      </c>
    </row>
    <row r="431" spans="1:27" x14ac:dyDescent="0.25">
      <c r="A431">
        <v>3322</v>
      </c>
      <c r="B431" s="3">
        <v>12.4</v>
      </c>
      <c r="C431" s="3">
        <v>5</v>
      </c>
      <c r="X431">
        <v>3322</v>
      </c>
      <c r="Y431" s="18">
        <v>12.4</v>
      </c>
      <c r="Z431">
        <v>12.4</v>
      </c>
      <c r="AA431" s="26">
        <f t="shared" si="6"/>
        <v>0</v>
      </c>
    </row>
    <row r="432" spans="1:27" x14ac:dyDescent="0.25">
      <c r="A432">
        <v>3323</v>
      </c>
      <c r="B432" s="3">
        <v>13</v>
      </c>
      <c r="C432" s="3">
        <v>6</v>
      </c>
      <c r="X432">
        <v>3323</v>
      </c>
      <c r="Y432" s="18">
        <v>13</v>
      </c>
      <c r="Z432">
        <v>13</v>
      </c>
      <c r="AA432" s="26">
        <f t="shared" si="6"/>
        <v>0</v>
      </c>
    </row>
    <row r="433" spans="1:27" x14ac:dyDescent="0.25">
      <c r="A433">
        <v>3324</v>
      </c>
      <c r="B433" s="3">
        <v>12</v>
      </c>
      <c r="C433" s="3">
        <v>6.5</v>
      </c>
      <c r="X433">
        <v>3324</v>
      </c>
      <c r="Y433" s="18">
        <v>12</v>
      </c>
      <c r="Z433">
        <v>12</v>
      </c>
      <c r="AA433" s="26">
        <f t="shared" si="6"/>
        <v>0</v>
      </c>
    </row>
    <row r="434" spans="1:27" x14ac:dyDescent="0.25">
      <c r="A434">
        <v>3325</v>
      </c>
      <c r="B434" s="3">
        <v>14</v>
      </c>
      <c r="C434" s="3">
        <v>4.5</v>
      </c>
      <c r="X434">
        <v>3325</v>
      </c>
      <c r="Y434" s="18">
        <v>14</v>
      </c>
      <c r="Z434">
        <v>14</v>
      </c>
      <c r="AA434" s="26">
        <f t="shared" si="6"/>
        <v>0</v>
      </c>
    </row>
    <row r="435" spans="1:27" x14ac:dyDescent="0.25">
      <c r="A435">
        <v>3326</v>
      </c>
      <c r="B435" s="3">
        <v>12.7</v>
      </c>
      <c r="C435" s="3">
        <v>5</v>
      </c>
      <c r="X435">
        <v>3326</v>
      </c>
      <c r="Y435" s="18">
        <v>12.7</v>
      </c>
      <c r="Z435">
        <v>12.7</v>
      </c>
      <c r="AA435" s="26">
        <f t="shared" si="6"/>
        <v>0</v>
      </c>
    </row>
    <row r="436" spans="1:27" x14ac:dyDescent="0.25">
      <c r="A436">
        <v>3327</v>
      </c>
      <c r="B436" s="3">
        <v>10.5</v>
      </c>
      <c r="C436" s="3">
        <v>3.9</v>
      </c>
      <c r="X436">
        <v>3327</v>
      </c>
      <c r="Y436" s="18">
        <v>10.5</v>
      </c>
      <c r="Z436">
        <v>10.5</v>
      </c>
      <c r="AA436" s="26">
        <f t="shared" si="6"/>
        <v>0</v>
      </c>
    </row>
    <row r="437" spans="1:27" x14ac:dyDescent="0.25">
      <c r="A437">
        <v>3328</v>
      </c>
      <c r="B437" s="3">
        <v>12.3</v>
      </c>
      <c r="C437" s="3">
        <v>3.8</v>
      </c>
      <c r="X437">
        <v>3328</v>
      </c>
      <c r="Y437" s="18">
        <v>12.3</v>
      </c>
      <c r="Z437">
        <v>12.3</v>
      </c>
      <c r="AA437" s="26">
        <f t="shared" si="6"/>
        <v>0</v>
      </c>
    </row>
    <row r="438" spans="1:27" x14ac:dyDescent="0.25">
      <c r="A438">
        <v>3329</v>
      </c>
      <c r="B438" s="3">
        <v>10.3</v>
      </c>
      <c r="C438" s="3">
        <v>4.8</v>
      </c>
      <c r="X438">
        <v>3329</v>
      </c>
      <c r="Y438" s="18">
        <v>10.3</v>
      </c>
      <c r="Z438">
        <v>10.3</v>
      </c>
      <c r="AA438" s="26">
        <f t="shared" si="6"/>
        <v>0</v>
      </c>
    </row>
    <row r="439" spans="1:27" x14ac:dyDescent="0.25">
      <c r="A439">
        <v>3330</v>
      </c>
      <c r="B439" s="3">
        <v>13.7</v>
      </c>
      <c r="C439" s="3">
        <v>5.5</v>
      </c>
      <c r="X439">
        <v>3330</v>
      </c>
      <c r="Y439" s="18">
        <v>13.7</v>
      </c>
      <c r="Z439">
        <v>13.7</v>
      </c>
      <c r="AA439" s="26">
        <f t="shared" si="6"/>
        <v>0</v>
      </c>
    </row>
    <row r="440" spans="1:27" x14ac:dyDescent="0.25">
      <c r="A440">
        <v>3331</v>
      </c>
      <c r="B440" s="3">
        <v>20.7</v>
      </c>
      <c r="C440" s="3">
        <v>7</v>
      </c>
      <c r="X440">
        <v>3331</v>
      </c>
      <c r="Y440" s="18">
        <v>20.7</v>
      </c>
      <c r="Z440">
        <v>20.7</v>
      </c>
      <c r="AA440" s="26">
        <f t="shared" si="6"/>
        <v>0</v>
      </c>
    </row>
    <row r="441" spans="1:27" x14ac:dyDescent="0.25">
      <c r="A441">
        <v>3332</v>
      </c>
      <c r="B441" s="3">
        <v>10</v>
      </c>
      <c r="C441" s="3">
        <v>4.2</v>
      </c>
      <c r="X441">
        <v>3332</v>
      </c>
      <c r="Y441" s="18">
        <v>8</v>
      </c>
      <c r="Z441">
        <v>10</v>
      </c>
      <c r="AA441" s="26">
        <f t="shared" si="6"/>
        <v>0.25</v>
      </c>
    </row>
    <row r="442" spans="1:27" x14ac:dyDescent="0.25">
      <c r="A442">
        <v>3333</v>
      </c>
      <c r="B442" s="3">
        <v>10</v>
      </c>
      <c r="C442" s="3">
        <v>5.8</v>
      </c>
      <c r="X442">
        <v>3333</v>
      </c>
      <c r="Y442" s="18">
        <v>10</v>
      </c>
      <c r="Z442">
        <v>10</v>
      </c>
      <c r="AA442" s="26">
        <f t="shared" si="6"/>
        <v>0</v>
      </c>
    </row>
    <row r="443" spans="1:27" x14ac:dyDescent="0.25">
      <c r="A443">
        <v>3334</v>
      </c>
      <c r="B443" s="3">
        <v>11.7</v>
      </c>
      <c r="C443" s="3">
        <v>4.5</v>
      </c>
      <c r="X443">
        <v>3334</v>
      </c>
      <c r="Y443" s="18">
        <v>11.7</v>
      </c>
      <c r="Z443">
        <v>11.7</v>
      </c>
      <c r="AA443" s="26">
        <f t="shared" si="6"/>
        <v>0</v>
      </c>
    </row>
    <row r="444" spans="1:27" x14ac:dyDescent="0.25">
      <c r="A444">
        <v>3335</v>
      </c>
      <c r="B444" s="3">
        <v>10.3</v>
      </c>
      <c r="C444" s="3">
        <v>3.8</v>
      </c>
      <c r="X444">
        <v>3335</v>
      </c>
      <c r="Y444" s="18">
        <v>10.3</v>
      </c>
      <c r="Z444">
        <v>10.3</v>
      </c>
      <c r="AA444" s="26">
        <f t="shared" si="6"/>
        <v>0</v>
      </c>
    </row>
    <row r="445" spans="1:27" x14ac:dyDescent="0.25">
      <c r="A445">
        <v>3336</v>
      </c>
      <c r="B445" s="3">
        <v>10.1</v>
      </c>
      <c r="C445" s="3">
        <v>4.2</v>
      </c>
      <c r="X445">
        <v>3336</v>
      </c>
      <c r="Y445" s="18">
        <v>7.5</v>
      </c>
      <c r="Z445">
        <v>10.1</v>
      </c>
      <c r="AA445" s="26">
        <f t="shared" si="6"/>
        <v>0.34666666666666662</v>
      </c>
    </row>
    <row r="446" spans="1:27" x14ac:dyDescent="0.25">
      <c r="A446">
        <v>3337</v>
      </c>
      <c r="B446" s="3">
        <v>12.5</v>
      </c>
      <c r="C446" s="3">
        <v>4</v>
      </c>
      <c r="X446">
        <v>3337</v>
      </c>
      <c r="Y446" s="18">
        <v>8</v>
      </c>
      <c r="Z446">
        <v>12.5</v>
      </c>
      <c r="AA446" s="26">
        <f t="shared" si="6"/>
        <v>0.5625</v>
      </c>
    </row>
    <row r="447" spans="1:27" x14ac:dyDescent="0.25">
      <c r="A447">
        <v>3338</v>
      </c>
      <c r="B447" s="3">
        <v>32.700000000000003</v>
      </c>
      <c r="C447" s="3">
        <v>5</v>
      </c>
      <c r="X447">
        <v>3338</v>
      </c>
      <c r="Y447" s="18">
        <v>18</v>
      </c>
      <c r="Z447">
        <v>32.700000000000003</v>
      </c>
      <c r="AA447" s="26">
        <f t="shared" si="6"/>
        <v>0.81666666666666687</v>
      </c>
    </row>
    <row r="448" spans="1:27" x14ac:dyDescent="0.25">
      <c r="A448">
        <v>3339</v>
      </c>
      <c r="B448" s="3">
        <v>27.6</v>
      </c>
      <c r="C448" s="3">
        <v>5.7</v>
      </c>
      <c r="X448">
        <v>3339</v>
      </c>
      <c r="Y448" s="18">
        <v>27.6</v>
      </c>
      <c r="Z448">
        <v>27.6</v>
      </c>
      <c r="AA448" s="26">
        <f t="shared" si="6"/>
        <v>0</v>
      </c>
    </row>
    <row r="449" spans="1:27" x14ac:dyDescent="0.25">
      <c r="A449">
        <v>3340</v>
      </c>
      <c r="B449" s="3">
        <v>34</v>
      </c>
      <c r="C449" s="3">
        <v>5.6</v>
      </c>
      <c r="X449">
        <v>3340</v>
      </c>
      <c r="Y449" s="18">
        <v>19.5</v>
      </c>
      <c r="Z449">
        <v>34</v>
      </c>
      <c r="AA449" s="26">
        <f t="shared" si="6"/>
        <v>0.74358974358974361</v>
      </c>
    </row>
    <row r="450" spans="1:27" x14ac:dyDescent="0.25">
      <c r="A450">
        <v>3341</v>
      </c>
      <c r="B450" s="3">
        <v>38.4</v>
      </c>
      <c r="C450" s="3">
        <v>6</v>
      </c>
      <c r="X450">
        <v>3341</v>
      </c>
      <c r="Y450" s="18">
        <v>11.2</v>
      </c>
      <c r="Z450">
        <v>38.4</v>
      </c>
      <c r="AA450" s="26">
        <f t="shared" si="6"/>
        <v>2.4285714285714288</v>
      </c>
    </row>
    <row r="451" spans="1:27" x14ac:dyDescent="0.25">
      <c r="A451">
        <v>3342</v>
      </c>
      <c r="B451" s="3">
        <v>19.8</v>
      </c>
      <c r="C451" s="3">
        <v>5</v>
      </c>
      <c r="X451">
        <v>3342</v>
      </c>
      <c r="Y451" s="18">
        <v>14.4</v>
      </c>
      <c r="Z451">
        <v>19.8</v>
      </c>
      <c r="AA451" s="26">
        <f t="shared" ref="AA451:AA514" si="7">(Z451-Y451)/Y451</f>
        <v>0.375</v>
      </c>
    </row>
    <row r="452" spans="1:27" x14ac:dyDescent="0.25">
      <c r="A452">
        <v>3343</v>
      </c>
      <c r="B452" s="3">
        <v>31.6</v>
      </c>
      <c r="C452" s="3">
        <v>6.2</v>
      </c>
      <c r="X452">
        <v>3343</v>
      </c>
      <c r="Y452" s="18">
        <v>16</v>
      </c>
      <c r="Z452">
        <v>31.6</v>
      </c>
      <c r="AA452" s="26">
        <f t="shared" si="7"/>
        <v>0.97500000000000009</v>
      </c>
    </row>
    <row r="453" spans="1:27" x14ac:dyDescent="0.25">
      <c r="A453">
        <v>3344</v>
      </c>
      <c r="B453" s="3">
        <v>11.6</v>
      </c>
      <c r="C453" s="3">
        <v>3</v>
      </c>
      <c r="X453">
        <v>3344</v>
      </c>
      <c r="Y453" s="18">
        <v>8</v>
      </c>
      <c r="Z453">
        <v>11.6</v>
      </c>
      <c r="AA453" s="26">
        <f t="shared" si="7"/>
        <v>0.44999999999999996</v>
      </c>
    </row>
    <row r="454" spans="1:27" x14ac:dyDescent="0.25">
      <c r="A454">
        <v>3345</v>
      </c>
      <c r="B454" s="3">
        <v>14.2</v>
      </c>
      <c r="C454" s="3">
        <v>5</v>
      </c>
      <c r="X454">
        <v>3345</v>
      </c>
      <c r="Y454" s="18">
        <v>9.1999999999999993</v>
      </c>
      <c r="Z454">
        <v>14.2</v>
      </c>
      <c r="AA454" s="26">
        <f t="shared" si="7"/>
        <v>0.5434782608695653</v>
      </c>
    </row>
    <row r="455" spans="1:27" x14ac:dyDescent="0.25">
      <c r="A455">
        <v>3346</v>
      </c>
      <c r="B455" s="3">
        <v>14.2</v>
      </c>
      <c r="C455" s="3">
        <v>4.2</v>
      </c>
      <c r="X455">
        <v>3346</v>
      </c>
      <c r="Y455" s="18">
        <v>10</v>
      </c>
      <c r="Z455">
        <v>14.2</v>
      </c>
      <c r="AA455" s="26">
        <f t="shared" si="7"/>
        <v>0.41999999999999993</v>
      </c>
    </row>
    <row r="456" spans="1:27" x14ac:dyDescent="0.25">
      <c r="A456">
        <v>3347</v>
      </c>
      <c r="B456" s="3">
        <v>10</v>
      </c>
      <c r="C456" s="3">
        <v>4</v>
      </c>
      <c r="X456">
        <v>3347</v>
      </c>
      <c r="Y456" s="18">
        <v>9.6</v>
      </c>
      <c r="Z456">
        <v>10</v>
      </c>
      <c r="AA456" s="26">
        <f t="shared" si="7"/>
        <v>4.1666666666666706E-2</v>
      </c>
    </row>
    <row r="457" spans="1:27" x14ac:dyDescent="0.25">
      <c r="A457">
        <v>3348</v>
      </c>
      <c r="B457" s="3">
        <v>13.6</v>
      </c>
      <c r="C457" s="3">
        <v>3.5</v>
      </c>
      <c r="X457">
        <v>3348</v>
      </c>
      <c r="Y457" s="18">
        <v>7.3</v>
      </c>
      <c r="Z457">
        <v>13.6</v>
      </c>
      <c r="AA457" s="26">
        <f t="shared" si="7"/>
        <v>0.86301369863013699</v>
      </c>
    </row>
    <row r="458" spans="1:27" x14ac:dyDescent="0.25">
      <c r="A458">
        <v>3349</v>
      </c>
      <c r="B458" s="3">
        <v>21.3</v>
      </c>
      <c r="C458" s="3">
        <v>5.5</v>
      </c>
      <c r="X458">
        <v>3349</v>
      </c>
      <c r="Y458" s="18">
        <v>14.6</v>
      </c>
      <c r="Z458">
        <v>21.3</v>
      </c>
      <c r="AA458" s="26">
        <f t="shared" si="7"/>
        <v>0.45890410958904115</v>
      </c>
    </row>
    <row r="459" spans="1:27" x14ac:dyDescent="0.25">
      <c r="A459">
        <v>3350</v>
      </c>
      <c r="B459" s="3">
        <v>17.399999999999999</v>
      </c>
      <c r="C459" s="3">
        <v>6</v>
      </c>
      <c r="X459">
        <v>3350</v>
      </c>
      <c r="Y459" s="18">
        <v>17.399999999999999</v>
      </c>
      <c r="Z459">
        <v>17.399999999999999</v>
      </c>
      <c r="AA459" s="26">
        <f t="shared" si="7"/>
        <v>0</v>
      </c>
    </row>
    <row r="460" spans="1:27" x14ac:dyDescent="0.25">
      <c r="A460">
        <v>3351</v>
      </c>
      <c r="B460" s="3">
        <v>30.3</v>
      </c>
      <c r="C460" s="3">
        <v>5.2</v>
      </c>
      <c r="X460">
        <v>3351</v>
      </c>
      <c r="Y460" s="18">
        <v>30.3</v>
      </c>
      <c r="Z460">
        <v>30.3</v>
      </c>
      <c r="AA460" s="26">
        <f t="shared" si="7"/>
        <v>0</v>
      </c>
    </row>
    <row r="461" spans="1:27" x14ac:dyDescent="0.25">
      <c r="A461">
        <v>3352</v>
      </c>
      <c r="B461" s="3">
        <v>19.399999999999999</v>
      </c>
      <c r="C461" s="3">
        <v>14.2</v>
      </c>
      <c r="X461">
        <v>3352</v>
      </c>
      <c r="Y461" s="18">
        <v>10.6</v>
      </c>
      <c r="Z461">
        <v>19.399999999999999</v>
      </c>
      <c r="AA461" s="26">
        <f t="shared" si="7"/>
        <v>0.83018867924528295</v>
      </c>
    </row>
    <row r="462" spans="1:27" x14ac:dyDescent="0.25">
      <c r="A462">
        <v>3353</v>
      </c>
      <c r="B462" s="3">
        <v>12.8</v>
      </c>
      <c r="C462" s="3">
        <v>3.8</v>
      </c>
      <c r="X462">
        <v>3353</v>
      </c>
      <c r="Y462" s="18">
        <v>12.8</v>
      </c>
      <c r="Z462">
        <v>12.8</v>
      </c>
      <c r="AA462" s="26">
        <f t="shared" si="7"/>
        <v>0</v>
      </c>
    </row>
    <row r="463" spans="1:27" x14ac:dyDescent="0.25">
      <c r="A463">
        <v>3354</v>
      </c>
      <c r="B463" s="3">
        <v>13.5</v>
      </c>
      <c r="C463" s="3">
        <v>3.5</v>
      </c>
      <c r="X463">
        <v>3354</v>
      </c>
      <c r="Y463" s="18">
        <v>9.5</v>
      </c>
      <c r="Z463">
        <v>13.5</v>
      </c>
      <c r="AA463" s="26">
        <f t="shared" si="7"/>
        <v>0.42105263157894735</v>
      </c>
    </row>
    <row r="464" spans="1:27" x14ac:dyDescent="0.25">
      <c r="A464">
        <v>3355</v>
      </c>
      <c r="B464" s="3">
        <v>26</v>
      </c>
      <c r="C464" s="3">
        <v>5.0999999999999996</v>
      </c>
      <c r="X464">
        <v>3355</v>
      </c>
      <c r="Y464" s="18">
        <v>8.5</v>
      </c>
      <c r="Z464">
        <v>26</v>
      </c>
      <c r="AA464" s="26">
        <f t="shared" si="7"/>
        <v>2.0588235294117645</v>
      </c>
    </row>
    <row r="465" spans="1:27" x14ac:dyDescent="0.25">
      <c r="A465">
        <v>3356</v>
      </c>
      <c r="B465" s="3">
        <v>25.7</v>
      </c>
      <c r="C465" s="3">
        <v>7</v>
      </c>
      <c r="X465">
        <v>3356</v>
      </c>
      <c r="Y465" s="18">
        <v>25.7</v>
      </c>
      <c r="Z465">
        <v>25.7</v>
      </c>
      <c r="AA465" s="26">
        <f t="shared" si="7"/>
        <v>0</v>
      </c>
    </row>
    <row r="466" spans="1:27" x14ac:dyDescent="0.25">
      <c r="A466">
        <v>3357</v>
      </c>
      <c r="B466" s="3">
        <v>10.7</v>
      </c>
      <c r="C466" s="3">
        <v>4.5</v>
      </c>
      <c r="X466">
        <v>3357</v>
      </c>
      <c r="Y466" s="18">
        <v>9.3000000000000007</v>
      </c>
      <c r="Z466">
        <v>10.7</v>
      </c>
      <c r="AA466" s="26">
        <f t="shared" si="7"/>
        <v>0.15053763440860199</v>
      </c>
    </row>
    <row r="467" spans="1:27" x14ac:dyDescent="0.25">
      <c r="A467">
        <v>3358</v>
      </c>
      <c r="B467" s="3">
        <v>46.6</v>
      </c>
      <c r="C467" s="3">
        <v>7</v>
      </c>
      <c r="X467">
        <v>3358</v>
      </c>
      <c r="Y467" s="18">
        <v>20.399999999999999</v>
      </c>
      <c r="Z467">
        <v>46.6</v>
      </c>
      <c r="AA467" s="26">
        <f t="shared" si="7"/>
        <v>1.2843137254901964</v>
      </c>
    </row>
    <row r="468" spans="1:27" x14ac:dyDescent="0.25">
      <c r="A468">
        <v>3359</v>
      </c>
      <c r="B468" s="3">
        <v>24.6</v>
      </c>
      <c r="C468" s="3">
        <v>4.5</v>
      </c>
      <c r="X468">
        <v>3359</v>
      </c>
      <c r="Y468" s="18">
        <v>18.8</v>
      </c>
      <c r="Z468">
        <v>24.6</v>
      </c>
      <c r="AA468" s="26">
        <f t="shared" si="7"/>
        <v>0.30851063829787234</v>
      </c>
    </row>
    <row r="469" spans="1:27" x14ac:dyDescent="0.25">
      <c r="A469">
        <v>3360</v>
      </c>
      <c r="B469" s="3">
        <v>12.1</v>
      </c>
      <c r="C469" s="3">
        <v>2</v>
      </c>
      <c r="X469">
        <v>3360</v>
      </c>
      <c r="Y469" s="18">
        <v>10</v>
      </c>
      <c r="Z469">
        <v>12.1</v>
      </c>
      <c r="AA469" s="26">
        <f t="shared" si="7"/>
        <v>0.20999999999999996</v>
      </c>
    </row>
    <row r="470" spans="1:27" x14ac:dyDescent="0.25">
      <c r="A470">
        <v>3361</v>
      </c>
      <c r="B470" s="3">
        <v>17</v>
      </c>
      <c r="C470" s="3">
        <v>6.2</v>
      </c>
      <c r="X470">
        <v>3361</v>
      </c>
      <c r="Y470" s="18">
        <v>12.1</v>
      </c>
      <c r="Z470">
        <v>17</v>
      </c>
      <c r="AA470" s="26">
        <f t="shared" si="7"/>
        <v>0.40495867768595045</v>
      </c>
    </row>
    <row r="471" spans="1:27" x14ac:dyDescent="0.25">
      <c r="A471">
        <v>3362</v>
      </c>
      <c r="B471" s="3">
        <v>31.5</v>
      </c>
      <c r="C471" s="3">
        <v>7.5</v>
      </c>
      <c r="X471">
        <v>3362</v>
      </c>
      <c r="Y471" s="18">
        <v>12.2</v>
      </c>
      <c r="Z471">
        <v>31.5</v>
      </c>
      <c r="AA471" s="26">
        <f t="shared" si="7"/>
        <v>1.5819672131147542</v>
      </c>
    </row>
    <row r="472" spans="1:27" x14ac:dyDescent="0.25">
      <c r="A472">
        <v>3363</v>
      </c>
      <c r="B472" s="3">
        <v>13</v>
      </c>
      <c r="C472" s="3">
        <v>7.5999999999999988</v>
      </c>
      <c r="X472">
        <v>3363</v>
      </c>
      <c r="Y472" s="18">
        <v>8</v>
      </c>
      <c r="Z472">
        <v>13</v>
      </c>
      <c r="AA472" s="26">
        <f t="shared" si="7"/>
        <v>0.625</v>
      </c>
    </row>
    <row r="473" spans="1:27" x14ac:dyDescent="0.25">
      <c r="A473">
        <v>3364</v>
      </c>
      <c r="B473" s="3">
        <v>16.2</v>
      </c>
      <c r="C473" s="3">
        <v>4.3</v>
      </c>
      <c r="X473">
        <v>3364</v>
      </c>
      <c r="Y473" s="18">
        <v>16.2</v>
      </c>
      <c r="Z473">
        <v>16.2</v>
      </c>
      <c r="AA473" s="26">
        <f t="shared" si="7"/>
        <v>0</v>
      </c>
    </row>
    <row r="474" spans="1:27" x14ac:dyDescent="0.25">
      <c r="A474">
        <v>3365</v>
      </c>
      <c r="B474" s="3">
        <v>15.4</v>
      </c>
      <c r="C474" s="3">
        <v>4</v>
      </c>
      <c r="X474">
        <v>3365</v>
      </c>
      <c r="Y474" s="18">
        <v>7</v>
      </c>
      <c r="Z474">
        <v>15.4</v>
      </c>
      <c r="AA474" s="26">
        <f t="shared" si="7"/>
        <v>1.2</v>
      </c>
    </row>
    <row r="475" spans="1:27" x14ac:dyDescent="0.25">
      <c r="A475">
        <v>3366</v>
      </c>
      <c r="B475" s="3">
        <v>12.2</v>
      </c>
      <c r="C475" s="3">
        <v>3</v>
      </c>
      <c r="X475">
        <v>3366</v>
      </c>
      <c r="Y475" s="18">
        <v>9.3000000000000007</v>
      </c>
      <c r="Z475">
        <v>12.2</v>
      </c>
      <c r="AA475" s="26">
        <f t="shared" si="7"/>
        <v>0.31182795698924715</v>
      </c>
    </row>
    <row r="476" spans="1:27" x14ac:dyDescent="0.25">
      <c r="A476">
        <v>3367</v>
      </c>
      <c r="B476" s="3">
        <v>8.5</v>
      </c>
      <c r="C476" s="3">
        <v>2</v>
      </c>
      <c r="X476">
        <v>3367</v>
      </c>
      <c r="Y476" s="18">
        <v>6.4</v>
      </c>
      <c r="Z476">
        <v>8.5</v>
      </c>
      <c r="AA476" s="26">
        <f t="shared" si="7"/>
        <v>0.32812499999999994</v>
      </c>
    </row>
    <row r="477" spans="1:27" x14ac:dyDescent="0.25">
      <c r="A477">
        <v>3368</v>
      </c>
      <c r="B477" s="3">
        <v>12</v>
      </c>
      <c r="C477" s="3">
        <v>3.9</v>
      </c>
      <c r="X477">
        <v>3368</v>
      </c>
      <c r="Y477" s="18">
        <v>10.4</v>
      </c>
      <c r="Z477">
        <v>12</v>
      </c>
      <c r="AA477" s="26">
        <f t="shared" si="7"/>
        <v>0.1538461538461538</v>
      </c>
    </row>
    <row r="478" spans="1:27" x14ac:dyDescent="0.25">
      <c r="A478">
        <v>3369</v>
      </c>
      <c r="B478" s="3">
        <v>12.6</v>
      </c>
      <c r="C478" s="3">
        <v>4</v>
      </c>
      <c r="X478">
        <v>3369</v>
      </c>
      <c r="Y478" s="18">
        <v>7.7</v>
      </c>
      <c r="Z478">
        <v>12.6</v>
      </c>
      <c r="AA478" s="26">
        <f t="shared" si="7"/>
        <v>0.63636363636363624</v>
      </c>
    </row>
    <row r="479" spans="1:27" x14ac:dyDescent="0.25">
      <c r="A479">
        <v>3370</v>
      </c>
      <c r="B479" s="3">
        <v>13.6</v>
      </c>
      <c r="C479" s="3">
        <v>4</v>
      </c>
      <c r="X479">
        <v>3370</v>
      </c>
      <c r="Y479" s="18">
        <v>13.2</v>
      </c>
      <c r="Z479">
        <v>13.6</v>
      </c>
      <c r="AA479" s="26">
        <f t="shared" si="7"/>
        <v>3.0303030303030332E-2</v>
      </c>
    </row>
    <row r="480" spans="1:27" x14ac:dyDescent="0.25">
      <c r="A480">
        <v>3371</v>
      </c>
      <c r="B480" s="3">
        <v>10.1</v>
      </c>
      <c r="C480" s="3">
        <v>5</v>
      </c>
      <c r="X480">
        <v>3371</v>
      </c>
      <c r="Y480" s="18">
        <v>9.3000000000000007</v>
      </c>
      <c r="Z480">
        <v>10.1</v>
      </c>
      <c r="AA480" s="26">
        <f t="shared" si="7"/>
        <v>8.6021505376343968E-2</v>
      </c>
    </row>
    <row r="481" spans="1:27" x14ac:dyDescent="0.25">
      <c r="A481">
        <v>3372</v>
      </c>
      <c r="B481" s="3">
        <v>40.4</v>
      </c>
      <c r="C481" s="3">
        <v>8</v>
      </c>
      <c r="X481">
        <v>3372</v>
      </c>
      <c r="Y481" s="18">
        <v>19.600000000000001</v>
      </c>
      <c r="Z481">
        <v>40.4</v>
      </c>
      <c r="AA481" s="26">
        <f t="shared" si="7"/>
        <v>1.0612244897959182</v>
      </c>
    </row>
    <row r="482" spans="1:27" x14ac:dyDescent="0.25">
      <c r="A482">
        <v>3373</v>
      </c>
      <c r="B482" s="3">
        <v>8.6999999999999993</v>
      </c>
      <c r="C482" s="3">
        <v>5</v>
      </c>
      <c r="X482">
        <v>3373</v>
      </c>
      <c r="Y482" s="18">
        <v>8.4</v>
      </c>
      <c r="Z482">
        <v>8.6999999999999993</v>
      </c>
      <c r="AA482" s="26">
        <f t="shared" si="7"/>
        <v>3.5714285714285587E-2</v>
      </c>
    </row>
    <row r="483" spans="1:27" x14ac:dyDescent="0.25">
      <c r="A483">
        <v>3374</v>
      </c>
      <c r="B483" s="3">
        <v>18.100000000000001</v>
      </c>
      <c r="C483" s="3">
        <v>4.8</v>
      </c>
      <c r="X483">
        <v>3374</v>
      </c>
      <c r="Y483" s="18">
        <v>11.5</v>
      </c>
      <c r="Z483">
        <v>18.100000000000001</v>
      </c>
      <c r="AA483" s="26">
        <f t="shared" si="7"/>
        <v>0.573913043478261</v>
      </c>
    </row>
    <row r="484" spans="1:27" x14ac:dyDescent="0.25">
      <c r="A484">
        <v>3376</v>
      </c>
      <c r="B484" s="3">
        <v>22.7</v>
      </c>
      <c r="C484" s="3">
        <v>6</v>
      </c>
      <c r="X484">
        <v>3376</v>
      </c>
      <c r="Y484" s="18">
        <v>22.7</v>
      </c>
      <c r="Z484">
        <v>22.7</v>
      </c>
      <c r="AA484" s="26">
        <f t="shared" si="7"/>
        <v>0</v>
      </c>
    </row>
    <row r="485" spans="1:27" x14ac:dyDescent="0.25">
      <c r="A485">
        <v>3377</v>
      </c>
      <c r="B485" s="3">
        <v>26.2</v>
      </c>
      <c r="C485" s="3">
        <v>4.7</v>
      </c>
      <c r="X485">
        <v>3377</v>
      </c>
      <c r="Y485" s="18">
        <v>19.399999999999999</v>
      </c>
      <c r="Z485">
        <v>26.2</v>
      </c>
      <c r="AA485" s="26">
        <f t="shared" si="7"/>
        <v>0.35051546391752586</v>
      </c>
    </row>
    <row r="486" spans="1:27" x14ac:dyDescent="0.25">
      <c r="A486">
        <v>3378</v>
      </c>
      <c r="B486" s="3">
        <v>22.1</v>
      </c>
      <c r="C486" s="3">
        <v>5.7999999999999989</v>
      </c>
      <c r="X486">
        <v>3378</v>
      </c>
      <c r="Y486" s="18">
        <v>12.9</v>
      </c>
      <c r="Z486">
        <v>22.1</v>
      </c>
      <c r="AA486" s="26">
        <f t="shared" si="7"/>
        <v>0.71317829457364346</v>
      </c>
    </row>
    <row r="487" spans="1:27" x14ac:dyDescent="0.25">
      <c r="A487">
        <v>3379</v>
      </c>
      <c r="B487" s="3">
        <v>20</v>
      </c>
      <c r="C487" s="3">
        <v>3.2</v>
      </c>
      <c r="X487">
        <v>3379</v>
      </c>
      <c r="Y487" s="18">
        <v>9.1</v>
      </c>
      <c r="Z487">
        <v>20</v>
      </c>
      <c r="AA487" s="26">
        <f t="shared" si="7"/>
        <v>1.197802197802198</v>
      </c>
    </row>
    <row r="488" spans="1:27" x14ac:dyDescent="0.25">
      <c r="A488">
        <v>3380</v>
      </c>
      <c r="B488" s="3">
        <v>10.1</v>
      </c>
      <c r="C488" s="3">
        <v>3.2</v>
      </c>
      <c r="X488">
        <v>3380</v>
      </c>
      <c r="Y488" s="18">
        <v>10.1</v>
      </c>
      <c r="Z488">
        <v>10.1</v>
      </c>
      <c r="AA488" s="26">
        <f t="shared" si="7"/>
        <v>0</v>
      </c>
    </row>
    <row r="489" spans="1:27" x14ac:dyDescent="0.25">
      <c r="A489">
        <v>3381</v>
      </c>
      <c r="B489" s="3">
        <v>25</v>
      </c>
      <c r="C489" s="3">
        <v>5.3</v>
      </c>
      <c r="X489">
        <v>3381</v>
      </c>
      <c r="Y489" s="18">
        <v>14.4</v>
      </c>
      <c r="Z489">
        <v>25</v>
      </c>
      <c r="AA489" s="26">
        <f t="shared" si="7"/>
        <v>0.73611111111111105</v>
      </c>
    </row>
    <row r="490" spans="1:27" x14ac:dyDescent="0.25">
      <c r="A490">
        <v>3382</v>
      </c>
      <c r="B490" s="3">
        <v>16</v>
      </c>
      <c r="C490" s="3">
        <v>4.5</v>
      </c>
      <c r="X490">
        <v>3382</v>
      </c>
      <c r="Y490" s="18">
        <v>8</v>
      </c>
      <c r="Z490">
        <v>16</v>
      </c>
      <c r="AA490" s="26">
        <f t="shared" si="7"/>
        <v>1</v>
      </c>
    </row>
    <row r="491" spans="1:27" x14ac:dyDescent="0.25">
      <c r="A491">
        <v>3383</v>
      </c>
      <c r="B491" s="3">
        <v>15</v>
      </c>
      <c r="C491" s="3">
        <v>5.2999999999999989</v>
      </c>
      <c r="X491">
        <v>3383</v>
      </c>
      <c r="Y491" s="18">
        <v>8.5</v>
      </c>
      <c r="Z491">
        <v>15</v>
      </c>
      <c r="AA491" s="26">
        <f t="shared" si="7"/>
        <v>0.76470588235294112</v>
      </c>
    </row>
    <row r="492" spans="1:27" x14ac:dyDescent="0.25">
      <c r="A492">
        <v>3384</v>
      </c>
      <c r="B492" s="3">
        <v>16.8</v>
      </c>
      <c r="C492" s="3">
        <v>3.9</v>
      </c>
      <c r="X492">
        <v>3384</v>
      </c>
      <c r="Y492" s="18">
        <v>7.5</v>
      </c>
      <c r="Z492">
        <v>16.8</v>
      </c>
      <c r="AA492" s="26">
        <f t="shared" si="7"/>
        <v>1.24</v>
      </c>
    </row>
    <row r="493" spans="1:27" x14ac:dyDescent="0.25">
      <c r="A493">
        <v>3385</v>
      </c>
      <c r="B493" s="3">
        <v>11.8</v>
      </c>
      <c r="C493" s="3">
        <v>4</v>
      </c>
      <c r="X493">
        <v>3385</v>
      </c>
      <c r="Y493" s="18">
        <v>11.8</v>
      </c>
      <c r="Z493">
        <v>11.8</v>
      </c>
      <c r="AA493" s="26">
        <f t="shared" si="7"/>
        <v>0</v>
      </c>
    </row>
    <row r="494" spans="1:27" x14ac:dyDescent="0.25">
      <c r="A494">
        <v>3386</v>
      </c>
      <c r="B494" s="3">
        <v>31</v>
      </c>
      <c r="C494" s="3">
        <v>4</v>
      </c>
      <c r="X494">
        <v>3386</v>
      </c>
      <c r="Y494" s="18">
        <v>24.9</v>
      </c>
      <c r="Z494">
        <v>31</v>
      </c>
      <c r="AA494" s="26">
        <f t="shared" si="7"/>
        <v>0.24497991967871494</v>
      </c>
    </row>
    <row r="495" spans="1:27" x14ac:dyDescent="0.25">
      <c r="A495">
        <v>3387</v>
      </c>
      <c r="B495" s="3">
        <v>14</v>
      </c>
      <c r="C495" s="3">
        <v>3.9</v>
      </c>
      <c r="X495">
        <v>3387</v>
      </c>
      <c r="Y495" s="18">
        <v>9</v>
      </c>
      <c r="Z495">
        <v>14</v>
      </c>
      <c r="AA495" s="26">
        <f t="shared" si="7"/>
        <v>0.55555555555555558</v>
      </c>
    </row>
    <row r="496" spans="1:27" x14ac:dyDescent="0.25">
      <c r="A496">
        <v>3388</v>
      </c>
      <c r="B496" s="3">
        <v>15.5</v>
      </c>
      <c r="C496" s="3">
        <v>4</v>
      </c>
      <c r="X496">
        <v>3388</v>
      </c>
      <c r="Y496" s="18">
        <v>12</v>
      </c>
      <c r="Z496">
        <v>15.5</v>
      </c>
      <c r="AA496" s="26">
        <f t="shared" si="7"/>
        <v>0.29166666666666669</v>
      </c>
    </row>
    <row r="497" spans="1:27" x14ac:dyDescent="0.25">
      <c r="A497">
        <v>3389</v>
      </c>
      <c r="B497" s="3">
        <v>12.9</v>
      </c>
      <c r="C497" s="3">
        <v>4</v>
      </c>
      <c r="X497">
        <v>3389</v>
      </c>
      <c r="Y497" s="18">
        <v>10.199999999999999</v>
      </c>
      <c r="Z497">
        <v>12.9</v>
      </c>
      <c r="AA497" s="26">
        <f t="shared" si="7"/>
        <v>0.26470588235294129</v>
      </c>
    </row>
    <row r="498" spans="1:27" x14ac:dyDescent="0.25">
      <c r="A498">
        <v>3390</v>
      </c>
      <c r="B498" s="3">
        <v>25</v>
      </c>
      <c r="C498" s="3">
        <v>6.0999999999999988</v>
      </c>
      <c r="X498">
        <v>3390</v>
      </c>
      <c r="Y498" s="18">
        <v>12.5</v>
      </c>
      <c r="Z498">
        <v>25</v>
      </c>
      <c r="AA498" s="26">
        <f t="shared" si="7"/>
        <v>1</v>
      </c>
    </row>
    <row r="499" spans="1:27" x14ac:dyDescent="0.25">
      <c r="A499">
        <v>3391</v>
      </c>
      <c r="B499" s="3">
        <v>10</v>
      </c>
      <c r="C499" s="3">
        <v>3.7999999999999994</v>
      </c>
      <c r="X499">
        <v>3391</v>
      </c>
      <c r="Y499" s="18">
        <v>7</v>
      </c>
      <c r="Z499">
        <v>10</v>
      </c>
      <c r="AA499" s="26">
        <f t="shared" si="7"/>
        <v>0.42857142857142855</v>
      </c>
    </row>
    <row r="500" spans="1:27" x14ac:dyDescent="0.25">
      <c r="A500">
        <v>3392</v>
      </c>
      <c r="B500" s="3">
        <v>17.600000000000001</v>
      </c>
      <c r="C500" s="3">
        <v>4.9000000000000004</v>
      </c>
      <c r="X500">
        <v>3392</v>
      </c>
      <c r="Y500" s="18">
        <v>17.600000000000001</v>
      </c>
      <c r="Z500">
        <v>17.600000000000001</v>
      </c>
      <c r="AA500" s="26">
        <f t="shared" si="7"/>
        <v>0</v>
      </c>
    </row>
    <row r="501" spans="1:27" x14ac:dyDescent="0.25">
      <c r="A501">
        <v>3393</v>
      </c>
      <c r="B501" s="3">
        <v>10.1</v>
      </c>
      <c r="C501" s="3">
        <v>4.0999999999999996</v>
      </c>
      <c r="X501">
        <v>3393</v>
      </c>
      <c r="Y501" s="18">
        <v>10.1</v>
      </c>
      <c r="Z501">
        <v>10.1</v>
      </c>
      <c r="AA501" s="26">
        <f t="shared" si="7"/>
        <v>0</v>
      </c>
    </row>
    <row r="502" spans="1:27" x14ac:dyDescent="0.25">
      <c r="A502">
        <v>3394</v>
      </c>
      <c r="B502" s="3">
        <v>36.4</v>
      </c>
      <c r="C502" s="3">
        <v>6</v>
      </c>
      <c r="X502">
        <v>3394</v>
      </c>
      <c r="Y502" s="18">
        <v>36.4</v>
      </c>
      <c r="Z502">
        <v>36.4</v>
      </c>
      <c r="AA502" s="26">
        <f t="shared" si="7"/>
        <v>0</v>
      </c>
    </row>
    <row r="503" spans="1:27" x14ac:dyDescent="0.25">
      <c r="A503">
        <v>3395</v>
      </c>
      <c r="B503" s="3">
        <v>16.3</v>
      </c>
      <c r="C503" s="3">
        <v>5.0999999999999996</v>
      </c>
      <c r="X503">
        <v>3395</v>
      </c>
      <c r="Y503" s="18">
        <v>10.7</v>
      </c>
      <c r="Z503">
        <v>16.3</v>
      </c>
      <c r="AA503" s="26">
        <f t="shared" si="7"/>
        <v>0.52336448598130858</v>
      </c>
    </row>
    <row r="504" spans="1:27" x14ac:dyDescent="0.25">
      <c r="A504">
        <v>3396</v>
      </c>
      <c r="B504" s="3">
        <v>20.100000000000001</v>
      </c>
      <c r="C504" s="3">
        <v>5.3</v>
      </c>
      <c r="X504">
        <v>3396</v>
      </c>
      <c r="Y504" s="18">
        <v>16.5</v>
      </c>
      <c r="Z504">
        <v>20.100000000000001</v>
      </c>
      <c r="AA504" s="26">
        <f t="shared" si="7"/>
        <v>0.21818181818181825</v>
      </c>
    </row>
    <row r="505" spans="1:27" x14ac:dyDescent="0.25">
      <c r="A505">
        <v>3397</v>
      </c>
      <c r="B505" s="3">
        <v>26.2</v>
      </c>
      <c r="C505" s="3">
        <v>4.8</v>
      </c>
      <c r="X505">
        <v>3397</v>
      </c>
      <c r="Y505" s="18">
        <v>10.9</v>
      </c>
      <c r="Z505">
        <v>26.2</v>
      </c>
      <c r="AA505" s="26">
        <f t="shared" si="7"/>
        <v>1.403669724770642</v>
      </c>
    </row>
    <row r="506" spans="1:27" x14ac:dyDescent="0.25">
      <c r="A506">
        <v>3398</v>
      </c>
      <c r="B506" s="3">
        <v>17.7</v>
      </c>
      <c r="C506" s="3">
        <v>6.5</v>
      </c>
      <c r="X506">
        <v>3398</v>
      </c>
      <c r="Y506" s="18">
        <v>14.5</v>
      </c>
      <c r="Z506">
        <v>17.7</v>
      </c>
      <c r="AA506" s="26">
        <f t="shared" si="7"/>
        <v>0.22068965517241373</v>
      </c>
    </row>
    <row r="507" spans="1:27" x14ac:dyDescent="0.25">
      <c r="A507">
        <v>3399</v>
      </c>
      <c r="B507" s="3">
        <v>12</v>
      </c>
      <c r="C507" s="3">
        <v>5.3</v>
      </c>
      <c r="X507">
        <v>3399</v>
      </c>
      <c r="Y507" s="18">
        <v>8.6999999999999993</v>
      </c>
      <c r="Z507">
        <v>12</v>
      </c>
      <c r="AA507" s="26">
        <f t="shared" si="7"/>
        <v>0.3793103448275863</v>
      </c>
    </row>
    <row r="508" spans="1:27" x14ac:dyDescent="0.25">
      <c r="A508">
        <v>3400</v>
      </c>
      <c r="B508" s="3">
        <v>12</v>
      </c>
      <c r="C508" s="3">
        <v>5</v>
      </c>
      <c r="X508">
        <v>3400</v>
      </c>
      <c r="Y508" s="18">
        <v>7.3</v>
      </c>
      <c r="Z508">
        <v>12</v>
      </c>
      <c r="AA508" s="26">
        <f t="shared" si="7"/>
        <v>0.64383561643835618</v>
      </c>
    </row>
    <row r="509" spans="1:27" x14ac:dyDescent="0.25">
      <c r="A509">
        <v>3533</v>
      </c>
      <c r="B509" s="3">
        <v>28</v>
      </c>
      <c r="C509" s="3">
        <v>5.8999999999999995</v>
      </c>
      <c r="X509">
        <v>3533</v>
      </c>
      <c r="Y509" s="18">
        <v>11.2</v>
      </c>
      <c r="Z509">
        <v>28</v>
      </c>
      <c r="AA509" s="26">
        <f t="shared" si="7"/>
        <v>1.5000000000000002</v>
      </c>
    </row>
    <row r="510" spans="1:27" x14ac:dyDescent="0.25">
      <c r="A510">
        <v>3534</v>
      </c>
      <c r="B510" s="3">
        <v>17.8</v>
      </c>
      <c r="C510" s="3">
        <v>5</v>
      </c>
      <c r="X510">
        <v>3534</v>
      </c>
      <c r="Y510" s="18">
        <v>10</v>
      </c>
      <c r="Z510">
        <v>17.8</v>
      </c>
      <c r="AA510" s="26">
        <f t="shared" si="7"/>
        <v>0.78</v>
      </c>
    </row>
    <row r="511" spans="1:27" x14ac:dyDescent="0.25">
      <c r="A511">
        <v>3535</v>
      </c>
      <c r="B511" s="3">
        <v>24</v>
      </c>
      <c r="C511" s="3">
        <v>7</v>
      </c>
      <c r="X511">
        <v>3535</v>
      </c>
      <c r="Y511" s="18">
        <v>14</v>
      </c>
      <c r="Z511">
        <v>24</v>
      </c>
      <c r="AA511" s="26">
        <f t="shared" si="7"/>
        <v>0.7142857142857143</v>
      </c>
    </row>
    <row r="512" spans="1:27" x14ac:dyDescent="0.25">
      <c r="A512">
        <v>3536</v>
      </c>
      <c r="B512" s="3">
        <v>27</v>
      </c>
      <c r="C512" s="3">
        <v>4.8</v>
      </c>
      <c r="X512">
        <v>3536</v>
      </c>
      <c r="Y512" s="18">
        <v>23</v>
      </c>
      <c r="Z512">
        <v>27</v>
      </c>
      <c r="AA512" s="26">
        <f t="shared" si="7"/>
        <v>0.17391304347826086</v>
      </c>
    </row>
    <row r="513" spans="1:27" x14ac:dyDescent="0.25">
      <c r="A513">
        <v>3537</v>
      </c>
      <c r="B513" s="3">
        <v>22.6</v>
      </c>
      <c r="C513" s="3">
        <v>3.9</v>
      </c>
      <c r="X513">
        <v>3537</v>
      </c>
      <c r="Y513" s="18">
        <v>19.8</v>
      </c>
      <c r="Z513">
        <v>22.6</v>
      </c>
      <c r="AA513" s="26">
        <f t="shared" si="7"/>
        <v>0.14141414141414144</v>
      </c>
    </row>
    <row r="514" spans="1:27" x14ac:dyDescent="0.25">
      <c r="A514">
        <v>3538</v>
      </c>
      <c r="B514" s="3">
        <v>22.7</v>
      </c>
      <c r="C514" s="3">
        <v>7.5</v>
      </c>
      <c r="X514">
        <v>3538</v>
      </c>
      <c r="Y514" s="18">
        <v>22.7</v>
      </c>
      <c r="Z514">
        <v>22.7</v>
      </c>
      <c r="AA514" s="26">
        <f t="shared" si="7"/>
        <v>0</v>
      </c>
    </row>
    <row r="515" spans="1:27" x14ac:dyDescent="0.25">
      <c r="A515">
        <v>3539</v>
      </c>
      <c r="B515" s="3">
        <v>28.1</v>
      </c>
      <c r="C515" s="3">
        <v>6.2</v>
      </c>
      <c r="X515">
        <v>3539</v>
      </c>
      <c r="Y515" s="18">
        <v>9</v>
      </c>
      <c r="Z515">
        <v>28.1</v>
      </c>
      <c r="AA515" s="26">
        <f t="shared" ref="AA515:AA578" si="8">(Z515-Y515)/Y515</f>
        <v>2.1222222222222222</v>
      </c>
    </row>
    <row r="516" spans="1:27" x14ac:dyDescent="0.25">
      <c r="A516">
        <v>3540</v>
      </c>
      <c r="B516" s="3">
        <v>16.7</v>
      </c>
      <c r="C516" s="3">
        <v>5.1000000000000005</v>
      </c>
      <c r="X516">
        <v>3540</v>
      </c>
      <c r="Y516" s="18">
        <v>9.4</v>
      </c>
      <c r="Z516">
        <v>16.7</v>
      </c>
      <c r="AA516" s="26">
        <f t="shared" si="8"/>
        <v>0.77659574468085091</v>
      </c>
    </row>
    <row r="517" spans="1:27" x14ac:dyDescent="0.25">
      <c r="A517">
        <v>3541</v>
      </c>
      <c r="B517" s="3">
        <v>10</v>
      </c>
      <c r="C517" s="3">
        <v>5</v>
      </c>
      <c r="X517">
        <v>3541</v>
      </c>
      <c r="Y517" s="18">
        <v>8.4</v>
      </c>
      <c r="Z517">
        <v>10</v>
      </c>
      <c r="AA517" s="26">
        <f t="shared" si="8"/>
        <v>0.19047619047619044</v>
      </c>
    </row>
    <row r="518" spans="1:27" x14ac:dyDescent="0.25">
      <c r="A518">
        <v>3542</v>
      </c>
      <c r="B518" s="3">
        <v>34.6</v>
      </c>
      <c r="C518" s="3">
        <v>7.2999999999999989</v>
      </c>
      <c r="X518">
        <v>3542</v>
      </c>
      <c r="Y518" s="18">
        <v>10.7</v>
      </c>
      <c r="Z518">
        <v>34.6</v>
      </c>
      <c r="AA518" s="26">
        <f t="shared" si="8"/>
        <v>2.2336448598130842</v>
      </c>
    </row>
    <row r="519" spans="1:27" x14ac:dyDescent="0.25">
      <c r="A519">
        <v>3543</v>
      </c>
      <c r="B519" s="3">
        <v>34.5</v>
      </c>
      <c r="C519" s="3">
        <v>9</v>
      </c>
      <c r="X519">
        <v>3543</v>
      </c>
      <c r="Y519" s="18">
        <v>34.5</v>
      </c>
      <c r="Z519">
        <v>34.5</v>
      </c>
      <c r="AA519" s="26">
        <f t="shared" si="8"/>
        <v>0</v>
      </c>
    </row>
    <row r="520" spans="1:27" x14ac:dyDescent="0.25">
      <c r="A520">
        <v>3544</v>
      </c>
      <c r="B520" s="3">
        <v>18.7</v>
      </c>
      <c r="C520" s="3">
        <v>5</v>
      </c>
      <c r="X520">
        <v>3544</v>
      </c>
      <c r="Y520" s="18">
        <v>18.7</v>
      </c>
      <c r="Z520">
        <v>18.7</v>
      </c>
      <c r="AA520" s="26">
        <f t="shared" si="8"/>
        <v>0</v>
      </c>
    </row>
    <row r="521" spans="1:27" x14ac:dyDescent="0.25">
      <c r="A521">
        <v>3545</v>
      </c>
      <c r="B521" s="3">
        <v>23.6</v>
      </c>
      <c r="C521" s="3">
        <v>5.3</v>
      </c>
      <c r="X521">
        <v>3545</v>
      </c>
      <c r="Y521" s="18">
        <v>17.5</v>
      </c>
      <c r="Z521">
        <v>23.6</v>
      </c>
      <c r="AA521" s="26">
        <f t="shared" si="8"/>
        <v>0.34857142857142864</v>
      </c>
    </row>
    <row r="522" spans="1:27" x14ac:dyDescent="0.25">
      <c r="A522">
        <v>3546</v>
      </c>
      <c r="B522" s="3">
        <v>13.7</v>
      </c>
      <c r="C522" s="3">
        <v>4</v>
      </c>
      <c r="X522">
        <v>3546</v>
      </c>
      <c r="Y522" s="18">
        <v>10</v>
      </c>
      <c r="Z522">
        <v>13.7</v>
      </c>
      <c r="AA522" s="26">
        <f t="shared" si="8"/>
        <v>0.36999999999999994</v>
      </c>
    </row>
    <row r="523" spans="1:27" x14ac:dyDescent="0.25">
      <c r="A523">
        <v>3547</v>
      </c>
      <c r="B523" s="3">
        <v>20.5</v>
      </c>
      <c r="C523" s="3">
        <v>5.2</v>
      </c>
      <c r="X523">
        <v>3547</v>
      </c>
      <c r="Y523" s="18">
        <v>13.6</v>
      </c>
      <c r="Z523">
        <v>20.5</v>
      </c>
      <c r="AA523" s="26">
        <f t="shared" si="8"/>
        <v>0.50735294117647067</v>
      </c>
    </row>
    <row r="524" spans="1:27" x14ac:dyDescent="0.25">
      <c r="A524">
        <v>3548</v>
      </c>
      <c r="B524" s="3">
        <v>36</v>
      </c>
      <c r="C524" s="3">
        <v>6.1</v>
      </c>
      <c r="X524">
        <v>3548</v>
      </c>
      <c r="Y524" s="18">
        <v>36</v>
      </c>
      <c r="Z524">
        <v>36</v>
      </c>
      <c r="AA524" s="26">
        <f t="shared" si="8"/>
        <v>0</v>
      </c>
    </row>
    <row r="525" spans="1:27" x14ac:dyDescent="0.25">
      <c r="A525">
        <v>3549</v>
      </c>
      <c r="B525" s="3">
        <v>11</v>
      </c>
      <c r="C525" s="3">
        <v>4</v>
      </c>
      <c r="X525">
        <v>3549</v>
      </c>
      <c r="Y525" s="18">
        <v>6.6</v>
      </c>
      <c r="Z525">
        <v>11</v>
      </c>
      <c r="AA525" s="26">
        <f t="shared" si="8"/>
        <v>0.66666666666666674</v>
      </c>
    </row>
    <row r="526" spans="1:27" x14ac:dyDescent="0.25">
      <c r="A526">
        <v>3550</v>
      </c>
      <c r="B526" s="3">
        <v>15.6</v>
      </c>
      <c r="C526" s="3">
        <v>3.7</v>
      </c>
      <c r="X526">
        <v>3550</v>
      </c>
      <c r="Y526" s="18">
        <v>9.3000000000000007</v>
      </c>
      <c r="Z526">
        <v>15.6</v>
      </c>
      <c r="AA526" s="26">
        <f t="shared" si="8"/>
        <v>0.67741935483870952</v>
      </c>
    </row>
    <row r="527" spans="1:27" x14ac:dyDescent="0.25">
      <c r="A527">
        <v>3551</v>
      </c>
      <c r="B527" s="3">
        <v>12</v>
      </c>
      <c r="C527" s="3">
        <v>3.8</v>
      </c>
      <c r="X527">
        <v>3551</v>
      </c>
      <c r="Y527" s="18">
        <v>7.5</v>
      </c>
      <c r="Z527">
        <v>12</v>
      </c>
      <c r="AA527" s="26">
        <f t="shared" si="8"/>
        <v>0.6</v>
      </c>
    </row>
    <row r="528" spans="1:27" x14ac:dyDescent="0.25">
      <c r="A528">
        <v>3552</v>
      </c>
      <c r="B528" s="3">
        <v>30.4</v>
      </c>
      <c r="C528" s="3">
        <v>8</v>
      </c>
      <c r="X528">
        <v>3552</v>
      </c>
      <c r="Y528" s="18">
        <v>30.4</v>
      </c>
      <c r="Z528">
        <v>30.4</v>
      </c>
      <c r="AA528" s="26">
        <f t="shared" si="8"/>
        <v>0</v>
      </c>
    </row>
    <row r="529" spans="1:27" x14ac:dyDescent="0.25">
      <c r="A529">
        <v>3553</v>
      </c>
      <c r="B529" s="3">
        <v>17.8</v>
      </c>
      <c r="C529" s="3">
        <v>4.0999999999999996</v>
      </c>
      <c r="X529">
        <v>3553</v>
      </c>
      <c r="Y529" s="18">
        <v>13</v>
      </c>
      <c r="Z529">
        <v>17.8</v>
      </c>
      <c r="AA529" s="26">
        <f t="shared" si="8"/>
        <v>0.36923076923076931</v>
      </c>
    </row>
    <row r="530" spans="1:27" x14ac:dyDescent="0.25">
      <c r="A530">
        <v>3554</v>
      </c>
      <c r="B530" s="3">
        <v>15.7</v>
      </c>
      <c r="C530" s="3">
        <v>3.8</v>
      </c>
      <c r="X530">
        <v>3554</v>
      </c>
      <c r="Y530" s="18">
        <v>8.1999999999999993</v>
      </c>
      <c r="Z530">
        <v>15.7</v>
      </c>
      <c r="AA530" s="26">
        <f t="shared" si="8"/>
        <v>0.91463414634146345</v>
      </c>
    </row>
    <row r="531" spans="1:27" x14ac:dyDescent="0.25">
      <c r="A531">
        <v>3555</v>
      </c>
      <c r="B531" s="3">
        <v>38</v>
      </c>
      <c r="C531" s="3">
        <v>6.5</v>
      </c>
      <c r="X531">
        <v>3555</v>
      </c>
      <c r="Y531" s="18">
        <v>26.8</v>
      </c>
      <c r="Z531">
        <v>38</v>
      </c>
      <c r="AA531" s="26">
        <f t="shared" si="8"/>
        <v>0.41791044776119401</v>
      </c>
    </row>
    <row r="532" spans="1:27" x14ac:dyDescent="0.25">
      <c r="A532">
        <v>3556</v>
      </c>
      <c r="B532" s="3">
        <v>13</v>
      </c>
      <c r="C532" s="3">
        <v>4</v>
      </c>
      <c r="X532">
        <v>3556</v>
      </c>
      <c r="Y532" s="18">
        <v>7.5</v>
      </c>
      <c r="Z532">
        <v>13</v>
      </c>
      <c r="AA532" s="26">
        <f t="shared" si="8"/>
        <v>0.73333333333333328</v>
      </c>
    </row>
    <row r="533" spans="1:27" x14ac:dyDescent="0.25">
      <c r="A533">
        <v>3557</v>
      </c>
      <c r="B533" s="3">
        <v>18.2</v>
      </c>
      <c r="C533" s="3">
        <v>4.8</v>
      </c>
      <c r="X533">
        <v>3557</v>
      </c>
      <c r="Y533" s="18">
        <v>12</v>
      </c>
      <c r="Z533">
        <v>18.2</v>
      </c>
      <c r="AA533" s="26">
        <f t="shared" si="8"/>
        <v>0.51666666666666661</v>
      </c>
    </row>
    <row r="534" spans="1:27" x14ac:dyDescent="0.25">
      <c r="A534">
        <v>3558</v>
      </c>
      <c r="B534" s="3">
        <v>26.5</v>
      </c>
      <c r="C534" s="3">
        <v>7.2</v>
      </c>
      <c r="X534">
        <v>3558</v>
      </c>
      <c r="Y534" s="18">
        <v>26.5</v>
      </c>
      <c r="Z534">
        <v>26.5</v>
      </c>
      <c r="AA534" s="26">
        <f t="shared" si="8"/>
        <v>0</v>
      </c>
    </row>
    <row r="535" spans="1:27" x14ac:dyDescent="0.25">
      <c r="A535">
        <v>3559</v>
      </c>
      <c r="B535" s="3">
        <v>24.5</v>
      </c>
      <c r="C535" s="3">
        <v>5</v>
      </c>
      <c r="X535">
        <v>3559</v>
      </c>
      <c r="Y535" s="18">
        <v>11</v>
      </c>
      <c r="Z535">
        <v>24.5</v>
      </c>
      <c r="AA535" s="26">
        <f t="shared" si="8"/>
        <v>1.2272727272727273</v>
      </c>
    </row>
    <row r="536" spans="1:27" x14ac:dyDescent="0.25">
      <c r="A536">
        <v>3560</v>
      </c>
      <c r="B536" s="3">
        <v>18.600000000000001</v>
      </c>
      <c r="C536" s="3">
        <v>5.8</v>
      </c>
      <c r="X536">
        <v>3560</v>
      </c>
      <c r="Y536" s="18">
        <v>17.600000000000001</v>
      </c>
      <c r="Z536">
        <v>18.600000000000001</v>
      </c>
      <c r="AA536" s="26">
        <f t="shared" si="8"/>
        <v>5.6818181818181816E-2</v>
      </c>
    </row>
    <row r="537" spans="1:27" x14ac:dyDescent="0.25">
      <c r="A537">
        <v>3561</v>
      </c>
      <c r="B537" s="3">
        <v>23.5</v>
      </c>
      <c r="C537" s="3">
        <v>4.8</v>
      </c>
      <c r="X537">
        <v>3561</v>
      </c>
      <c r="Y537" s="18">
        <v>23.5</v>
      </c>
      <c r="Z537">
        <v>23.5</v>
      </c>
      <c r="AA537" s="26">
        <f t="shared" si="8"/>
        <v>0</v>
      </c>
    </row>
    <row r="538" spans="1:27" x14ac:dyDescent="0.25">
      <c r="A538">
        <v>3562</v>
      </c>
      <c r="B538" s="3">
        <v>27.6</v>
      </c>
      <c r="C538" s="3">
        <v>6.1</v>
      </c>
      <c r="X538">
        <v>3562</v>
      </c>
      <c r="Y538" s="18">
        <v>16.2</v>
      </c>
      <c r="Z538">
        <v>27.6</v>
      </c>
      <c r="AA538" s="26">
        <f t="shared" si="8"/>
        <v>0.70370370370370383</v>
      </c>
    </row>
    <row r="539" spans="1:27" x14ac:dyDescent="0.25">
      <c r="A539">
        <v>3563</v>
      </c>
      <c r="B539" s="3">
        <v>18.7</v>
      </c>
      <c r="C539" s="3">
        <v>4.8</v>
      </c>
      <c r="X539">
        <v>3563</v>
      </c>
      <c r="Y539" s="18">
        <v>13.5</v>
      </c>
      <c r="Z539">
        <v>18.7</v>
      </c>
      <c r="AA539" s="26">
        <f t="shared" si="8"/>
        <v>0.38518518518518513</v>
      </c>
    </row>
    <row r="540" spans="1:27" x14ac:dyDescent="0.25">
      <c r="A540">
        <v>3564</v>
      </c>
      <c r="B540" s="3">
        <v>23.4</v>
      </c>
      <c r="C540" s="3">
        <v>5.2</v>
      </c>
      <c r="X540">
        <v>3564</v>
      </c>
      <c r="Y540" s="18">
        <v>23.4</v>
      </c>
      <c r="Z540">
        <v>23.4</v>
      </c>
      <c r="AA540" s="26">
        <f t="shared" si="8"/>
        <v>0</v>
      </c>
    </row>
    <row r="541" spans="1:27" x14ac:dyDescent="0.25">
      <c r="A541">
        <v>3565</v>
      </c>
      <c r="B541" s="3">
        <v>20.2</v>
      </c>
      <c r="C541" s="3">
        <v>6.2000000000000011</v>
      </c>
      <c r="X541">
        <v>3565</v>
      </c>
      <c r="Y541" s="18">
        <v>9.6999999999999993</v>
      </c>
      <c r="Z541">
        <v>20.2</v>
      </c>
      <c r="AA541" s="26">
        <f t="shared" si="8"/>
        <v>1.0824742268041239</v>
      </c>
    </row>
    <row r="542" spans="1:27" x14ac:dyDescent="0.25">
      <c r="A542">
        <v>3566</v>
      </c>
      <c r="B542" s="3">
        <v>15</v>
      </c>
      <c r="C542" s="3">
        <v>3.2</v>
      </c>
      <c r="X542">
        <v>3566</v>
      </c>
      <c r="Y542" s="18">
        <v>14.2</v>
      </c>
      <c r="Z542">
        <v>15</v>
      </c>
      <c r="AA542" s="26">
        <f t="shared" si="8"/>
        <v>5.6338028169014134E-2</v>
      </c>
    </row>
    <row r="543" spans="1:27" x14ac:dyDescent="0.25">
      <c r="A543">
        <v>3567</v>
      </c>
      <c r="B543" s="3">
        <v>11</v>
      </c>
      <c r="C543" s="3">
        <v>3.4</v>
      </c>
      <c r="X543">
        <v>3567</v>
      </c>
      <c r="Y543" s="18">
        <v>11</v>
      </c>
      <c r="Z543">
        <v>11</v>
      </c>
      <c r="AA543" s="26">
        <f t="shared" si="8"/>
        <v>0</v>
      </c>
    </row>
    <row r="544" spans="1:27" x14ac:dyDescent="0.25">
      <c r="A544">
        <v>3568</v>
      </c>
      <c r="B544" s="3">
        <v>26</v>
      </c>
      <c r="C544" s="3">
        <v>4.2</v>
      </c>
      <c r="X544">
        <v>3568</v>
      </c>
      <c r="Y544" s="18">
        <v>26</v>
      </c>
      <c r="Z544">
        <v>26</v>
      </c>
      <c r="AA544" s="26">
        <f t="shared" si="8"/>
        <v>0</v>
      </c>
    </row>
    <row r="545" spans="1:27" x14ac:dyDescent="0.25">
      <c r="A545">
        <v>3569</v>
      </c>
      <c r="B545" s="3">
        <v>14.6</v>
      </c>
      <c r="C545" s="3">
        <v>3.5</v>
      </c>
      <c r="X545">
        <v>3569</v>
      </c>
      <c r="Y545" s="18">
        <v>12.4</v>
      </c>
      <c r="Z545">
        <v>14.6</v>
      </c>
      <c r="AA545" s="26">
        <f t="shared" si="8"/>
        <v>0.1774193548387096</v>
      </c>
    </row>
    <row r="546" spans="1:27" x14ac:dyDescent="0.25">
      <c r="A546">
        <v>3570</v>
      </c>
      <c r="B546" s="3">
        <v>22.6</v>
      </c>
      <c r="C546" s="3">
        <v>5.2</v>
      </c>
      <c r="X546">
        <v>3570</v>
      </c>
      <c r="Y546" s="18">
        <v>12.3</v>
      </c>
      <c r="Z546">
        <v>22.6</v>
      </c>
      <c r="AA546" s="26">
        <f t="shared" si="8"/>
        <v>0.83739837398373984</v>
      </c>
    </row>
    <row r="547" spans="1:27" x14ac:dyDescent="0.25">
      <c r="A547">
        <v>3571</v>
      </c>
      <c r="B547" s="3">
        <v>13</v>
      </c>
      <c r="C547" s="3">
        <v>3.8</v>
      </c>
      <c r="X547">
        <v>3571</v>
      </c>
      <c r="Y547" s="18">
        <v>9</v>
      </c>
      <c r="Z547">
        <v>13</v>
      </c>
      <c r="AA547" s="26">
        <f t="shared" si="8"/>
        <v>0.44444444444444442</v>
      </c>
    </row>
    <row r="548" spans="1:27" x14ac:dyDescent="0.25">
      <c r="A548">
        <v>3572</v>
      </c>
      <c r="B548" s="3">
        <v>10</v>
      </c>
      <c r="C548" s="3">
        <v>3</v>
      </c>
      <c r="X548">
        <v>3572</v>
      </c>
      <c r="Y548" s="18">
        <v>10</v>
      </c>
      <c r="Z548">
        <v>10</v>
      </c>
      <c r="AA548" s="26">
        <f t="shared" si="8"/>
        <v>0</v>
      </c>
    </row>
    <row r="549" spans="1:27" x14ac:dyDescent="0.25">
      <c r="A549">
        <v>3573</v>
      </c>
      <c r="B549" s="3">
        <v>16.2</v>
      </c>
      <c r="C549" s="3">
        <v>4.5</v>
      </c>
      <c r="X549">
        <v>3573</v>
      </c>
      <c r="Y549" s="18">
        <v>7.3</v>
      </c>
      <c r="Z549">
        <v>16.2</v>
      </c>
      <c r="AA549" s="26">
        <f t="shared" si="8"/>
        <v>1.2191780821917806</v>
      </c>
    </row>
    <row r="550" spans="1:27" x14ac:dyDescent="0.25">
      <c r="A550">
        <v>3574</v>
      </c>
      <c r="B550" s="3">
        <v>16.2</v>
      </c>
      <c r="C550" s="3">
        <v>3.5</v>
      </c>
      <c r="X550">
        <v>3574</v>
      </c>
      <c r="Y550" s="18">
        <v>16.2</v>
      </c>
      <c r="Z550">
        <v>16.2</v>
      </c>
      <c r="AA550" s="26">
        <f t="shared" si="8"/>
        <v>0</v>
      </c>
    </row>
    <row r="551" spans="1:27" x14ac:dyDescent="0.25">
      <c r="A551">
        <v>3575</v>
      </c>
      <c r="B551" s="3">
        <v>13.2</v>
      </c>
      <c r="C551" s="3">
        <v>3.5</v>
      </c>
      <c r="X551">
        <v>3575</v>
      </c>
      <c r="Y551" s="18">
        <v>12.8</v>
      </c>
      <c r="Z551">
        <v>13.2</v>
      </c>
      <c r="AA551" s="26">
        <f t="shared" si="8"/>
        <v>3.1249999999999889E-2</v>
      </c>
    </row>
    <row r="552" spans="1:27" x14ac:dyDescent="0.25">
      <c r="A552">
        <v>3576</v>
      </c>
      <c r="B552" s="3">
        <v>25.6</v>
      </c>
      <c r="C552" s="3">
        <v>6</v>
      </c>
      <c r="X552">
        <v>3576</v>
      </c>
      <c r="Y552" s="18">
        <v>5</v>
      </c>
      <c r="Z552">
        <v>25.6</v>
      </c>
      <c r="AA552" s="26">
        <f t="shared" si="8"/>
        <v>4.12</v>
      </c>
    </row>
    <row r="553" spans="1:27" x14ac:dyDescent="0.25">
      <c r="A553">
        <v>3577</v>
      </c>
      <c r="B553" s="3">
        <v>35.6</v>
      </c>
      <c r="C553" s="3">
        <v>6.5</v>
      </c>
      <c r="X553">
        <v>3577</v>
      </c>
      <c r="Y553" s="18">
        <v>12.4</v>
      </c>
      <c r="Z553">
        <v>35.6</v>
      </c>
      <c r="AA553" s="26">
        <f t="shared" si="8"/>
        <v>1.870967741935484</v>
      </c>
    </row>
    <row r="554" spans="1:27" x14ac:dyDescent="0.25">
      <c r="A554">
        <v>3578</v>
      </c>
      <c r="B554" s="3">
        <v>28.2</v>
      </c>
      <c r="C554" s="3">
        <v>4.9000000000000004</v>
      </c>
      <c r="X554">
        <v>3578</v>
      </c>
      <c r="Y554" s="18">
        <v>16</v>
      </c>
      <c r="Z554">
        <v>28.2</v>
      </c>
      <c r="AA554" s="26">
        <f t="shared" si="8"/>
        <v>0.76249999999999996</v>
      </c>
    </row>
    <row r="555" spans="1:27" x14ac:dyDescent="0.25">
      <c r="A555">
        <v>3579</v>
      </c>
      <c r="B555" s="3">
        <v>12</v>
      </c>
      <c r="C555" s="3">
        <v>3.6</v>
      </c>
      <c r="X555">
        <v>3579</v>
      </c>
      <c r="Y555" s="18">
        <v>7.8</v>
      </c>
      <c r="Z555">
        <v>12</v>
      </c>
      <c r="AA555" s="26">
        <f t="shared" si="8"/>
        <v>0.53846153846153855</v>
      </c>
    </row>
    <row r="556" spans="1:27" x14ac:dyDescent="0.25">
      <c r="A556">
        <v>3580</v>
      </c>
      <c r="B556" s="3">
        <v>10.5</v>
      </c>
      <c r="C556" s="3">
        <v>3.7</v>
      </c>
      <c r="X556">
        <v>3580</v>
      </c>
      <c r="Y556" s="18">
        <v>10.5</v>
      </c>
      <c r="Z556">
        <v>10.5</v>
      </c>
      <c r="AA556" s="26">
        <f t="shared" si="8"/>
        <v>0</v>
      </c>
    </row>
    <row r="557" spans="1:27" x14ac:dyDescent="0.25">
      <c r="A557">
        <v>3581</v>
      </c>
      <c r="B557" s="3">
        <v>18.8</v>
      </c>
      <c r="C557" s="3">
        <v>4.5999999999999996</v>
      </c>
      <c r="X557">
        <v>3581</v>
      </c>
      <c r="Y557" s="18">
        <v>18.8</v>
      </c>
      <c r="Z557">
        <v>18.8</v>
      </c>
      <c r="AA557" s="26">
        <f t="shared" si="8"/>
        <v>0</v>
      </c>
    </row>
    <row r="558" spans="1:27" x14ac:dyDescent="0.25">
      <c r="A558">
        <v>3582</v>
      </c>
      <c r="B558" s="3">
        <v>11.4</v>
      </c>
      <c r="C558" s="3">
        <v>3.5</v>
      </c>
      <c r="X558">
        <v>3582</v>
      </c>
      <c r="Y558" s="18">
        <v>11.4</v>
      </c>
      <c r="Z558">
        <v>11.4</v>
      </c>
      <c r="AA558" s="26">
        <f t="shared" si="8"/>
        <v>0</v>
      </c>
    </row>
    <row r="559" spans="1:27" x14ac:dyDescent="0.25">
      <c r="A559">
        <v>3583</v>
      </c>
      <c r="B559" s="3">
        <v>13</v>
      </c>
      <c r="C559" s="3">
        <v>3.5</v>
      </c>
      <c r="X559">
        <v>3583</v>
      </c>
      <c r="Y559" s="18">
        <v>10.5</v>
      </c>
      <c r="Z559">
        <v>13</v>
      </c>
      <c r="AA559" s="26">
        <f t="shared" si="8"/>
        <v>0.23809523809523808</v>
      </c>
    </row>
    <row r="560" spans="1:27" x14ac:dyDescent="0.25">
      <c r="A560">
        <v>3584</v>
      </c>
      <c r="B560" s="3">
        <v>13.2</v>
      </c>
      <c r="C560" s="3">
        <v>4.2</v>
      </c>
      <c r="X560">
        <v>3584</v>
      </c>
      <c r="Y560" s="18">
        <v>13.2</v>
      </c>
      <c r="Z560">
        <v>13.2</v>
      </c>
      <c r="AA560" s="26">
        <f t="shared" si="8"/>
        <v>0</v>
      </c>
    </row>
    <row r="561" spans="1:27" x14ac:dyDescent="0.25">
      <c r="A561">
        <v>3585</v>
      </c>
      <c r="B561" s="3">
        <v>10</v>
      </c>
      <c r="C561" s="3">
        <v>4.8</v>
      </c>
      <c r="X561">
        <v>3585</v>
      </c>
      <c r="Y561" s="18">
        <v>10</v>
      </c>
      <c r="Z561">
        <v>10</v>
      </c>
      <c r="AA561" s="26">
        <f t="shared" si="8"/>
        <v>0</v>
      </c>
    </row>
    <row r="562" spans="1:27" x14ac:dyDescent="0.25">
      <c r="A562">
        <v>3586</v>
      </c>
      <c r="B562" s="3">
        <v>18.399999999999999</v>
      </c>
      <c r="C562" s="3">
        <v>5</v>
      </c>
      <c r="X562">
        <v>3586</v>
      </c>
      <c r="Y562" s="18">
        <v>5.7</v>
      </c>
      <c r="Z562">
        <v>18.399999999999999</v>
      </c>
      <c r="AA562" s="26">
        <f t="shared" si="8"/>
        <v>2.2280701754385963</v>
      </c>
    </row>
    <row r="563" spans="1:27" x14ac:dyDescent="0.25">
      <c r="A563">
        <v>3587</v>
      </c>
      <c r="B563" s="3">
        <v>21</v>
      </c>
      <c r="C563" s="3">
        <v>4.5</v>
      </c>
      <c r="X563">
        <v>3587</v>
      </c>
      <c r="Y563" s="18">
        <v>10.3</v>
      </c>
      <c r="Z563">
        <v>21</v>
      </c>
      <c r="AA563" s="26">
        <f t="shared" si="8"/>
        <v>1.0388349514563104</v>
      </c>
    </row>
    <row r="564" spans="1:27" x14ac:dyDescent="0.25">
      <c r="A564">
        <v>3588</v>
      </c>
      <c r="B564" s="3">
        <v>20</v>
      </c>
      <c r="C564" s="3">
        <v>3.9</v>
      </c>
      <c r="X564">
        <v>3588</v>
      </c>
      <c r="Y564" s="18">
        <v>7.3</v>
      </c>
      <c r="Z564">
        <v>20</v>
      </c>
      <c r="AA564" s="26">
        <f t="shared" si="8"/>
        <v>1.7397260273972601</v>
      </c>
    </row>
    <row r="565" spans="1:27" x14ac:dyDescent="0.25">
      <c r="A565">
        <v>3589</v>
      </c>
      <c r="B565" s="3">
        <v>12</v>
      </c>
      <c r="C565" s="3">
        <v>3.8</v>
      </c>
      <c r="X565">
        <v>3589</v>
      </c>
      <c r="Y565" s="18">
        <v>7.2</v>
      </c>
      <c r="Z565">
        <v>12</v>
      </c>
      <c r="AA565" s="26">
        <f t="shared" si="8"/>
        <v>0.66666666666666663</v>
      </c>
    </row>
    <row r="566" spans="1:27" x14ac:dyDescent="0.25">
      <c r="A566">
        <v>3590</v>
      </c>
      <c r="B566" s="3">
        <v>14</v>
      </c>
      <c r="C566" s="3">
        <v>3</v>
      </c>
      <c r="X566">
        <v>3590</v>
      </c>
      <c r="Y566" s="18">
        <v>14</v>
      </c>
      <c r="Z566">
        <v>14</v>
      </c>
      <c r="AA566" s="26">
        <f t="shared" si="8"/>
        <v>0</v>
      </c>
    </row>
    <row r="567" spans="1:27" x14ac:dyDescent="0.25">
      <c r="A567">
        <v>3591</v>
      </c>
      <c r="B567" s="3">
        <v>16.399999999999999</v>
      </c>
      <c r="C567" s="3">
        <v>3.9</v>
      </c>
      <c r="X567">
        <v>3591</v>
      </c>
      <c r="Y567" s="18">
        <v>13.5</v>
      </c>
      <c r="Z567">
        <v>16.399999999999999</v>
      </c>
      <c r="AA567" s="26">
        <f t="shared" si="8"/>
        <v>0.21481481481481471</v>
      </c>
    </row>
    <row r="568" spans="1:27" x14ac:dyDescent="0.25">
      <c r="A568">
        <v>3592</v>
      </c>
      <c r="B568" s="3">
        <v>14.4</v>
      </c>
      <c r="C568" s="3">
        <v>3.5</v>
      </c>
      <c r="X568">
        <v>3592</v>
      </c>
      <c r="Y568" s="18">
        <v>6.3</v>
      </c>
      <c r="Z568">
        <v>14.4</v>
      </c>
      <c r="AA568" s="26">
        <f t="shared" si="8"/>
        <v>1.285714285714286</v>
      </c>
    </row>
    <row r="569" spans="1:27" x14ac:dyDescent="0.25">
      <c r="A569">
        <v>3593</v>
      </c>
      <c r="B569" s="3">
        <v>12.2</v>
      </c>
      <c r="C569" s="3">
        <v>3.5</v>
      </c>
      <c r="X569">
        <v>3593</v>
      </c>
      <c r="Y569" s="18">
        <v>9.4</v>
      </c>
      <c r="Z569">
        <v>12.2</v>
      </c>
      <c r="AA569" s="26">
        <f t="shared" si="8"/>
        <v>0.29787234042553179</v>
      </c>
    </row>
    <row r="570" spans="1:27" x14ac:dyDescent="0.25">
      <c r="A570">
        <v>3594</v>
      </c>
      <c r="B570" s="3">
        <v>11</v>
      </c>
      <c r="C570" s="3">
        <v>3.9</v>
      </c>
      <c r="X570">
        <v>3594</v>
      </c>
      <c r="Y570" s="18">
        <v>6.5</v>
      </c>
      <c r="Z570">
        <v>11</v>
      </c>
      <c r="AA570" s="26">
        <f t="shared" si="8"/>
        <v>0.69230769230769229</v>
      </c>
    </row>
    <row r="571" spans="1:27" x14ac:dyDescent="0.25">
      <c r="A571">
        <v>3595</v>
      </c>
      <c r="B571" s="3">
        <v>22.6</v>
      </c>
      <c r="C571" s="3">
        <v>4.3999999999999995</v>
      </c>
      <c r="X571">
        <v>3595</v>
      </c>
      <c r="Y571" s="18">
        <v>13.7</v>
      </c>
      <c r="Z571">
        <v>22.6</v>
      </c>
      <c r="AA571" s="26">
        <f t="shared" si="8"/>
        <v>0.64963503649635057</v>
      </c>
    </row>
    <row r="572" spans="1:27" x14ac:dyDescent="0.25">
      <c r="A572">
        <v>3596</v>
      </c>
      <c r="B572" s="3">
        <v>6.2</v>
      </c>
      <c r="C572" s="3">
        <v>3</v>
      </c>
      <c r="X572">
        <v>3596</v>
      </c>
      <c r="Y572" s="18">
        <v>6.2</v>
      </c>
      <c r="Z572">
        <v>6.2</v>
      </c>
      <c r="AA572" s="26">
        <f t="shared" si="8"/>
        <v>0</v>
      </c>
    </row>
    <row r="573" spans="1:27" x14ac:dyDescent="0.25">
      <c r="A573">
        <v>3597</v>
      </c>
      <c r="B573" s="3">
        <v>15.4</v>
      </c>
      <c r="C573" s="3">
        <v>3.5</v>
      </c>
      <c r="X573">
        <v>3597</v>
      </c>
      <c r="Y573" s="18">
        <v>14.2</v>
      </c>
      <c r="Z573">
        <v>15.4</v>
      </c>
      <c r="AA573" s="26">
        <f t="shared" si="8"/>
        <v>8.4507042253521208E-2</v>
      </c>
    </row>
    <row r="574" spans="1:27" x14ac:dyDescent="0.25">
      <c r="A574">
        <v>3598</v>
      </c>
      <c r="B574" s="3">
        <v>31</v>
      </c>
      <c r="C574" s="3">
        <v>6.1000000000000005</v>
      </c>
      <c r="X574">
        <v>3598</v>
      </c>
      <c r="Y574" s="18">
        <v>10.4</v>
      </c>
      <c r="Z574">
        <v>31</v>
      </c>
      <c r="AA574" s="26">
        <f t="shared" si="8"/>
        <v>1.9807692307692308</v>
      </c>
    </row>
    <row r="575" spans="1:27" x14ac:dyDescent="0.25">
      <c r="A575">
        <v>3599</v>
      </c>
      <c r="B575" s="3">
        <v>19.8</v>
      </c>
      <c r="C575" s="3">
        <v>5</v>
      </c>
      <c r="X575">
        <v>3599</v>
      </c>
      <c r="Y575" s="18">
        <v>13.5</v>
      </c>
      <c r="Z575">
        <v>19.8</v>
      </c>
      <c r="AA575" s="26">
        <f t="shared" si="8"/>
        <v>0.46666666666666673</v>
      </c>
    </row>
    <row r="576" spans="1:27" x14ac:dyDescent="0.25">
      <c r="A576">
        <v>3600</v>
      </c>
      <c r="B576" s="3">
        <v>33</v>
      </c>
      <c r="C576" s="3">
        <v>4.5</v>
      </c>
      <c r="X576">
        <v>3600</v>
      </c>
      <c r="Y576" s="18">
        <v>11</v>
      </c>
      <c r="Z576">
        <v>33</v>
      </c>
      <c r="AA576" s="26">
        <f t="shared" si="8"/>
        <v>2</v>
      </c>
    </row>
    <row r="577" spans="1:27" x14ac:dyDescent="0.25">
      <c r="A577">
        <v>3601</v>
      </c>
      <c r="B577" s="3">
        <v>13.8</v>
      </c>
      <c r="C577" s="3">
        <v>6</v>
      </c>
      <c r="X577">
        <v>3601</v>
      </c>
      <c r="Y577" s="18">
        <v>13.8</v>
      </c>
      <c r="Z577">
        <v>13.8</v>
      </c>
      <c r="AA577" s="26">
        <f t="shared" si="8"/>
        <v>0</v>
      </c>
    </row>
    <row r="578" spans="1:27" x14ac:dyDescent="0.25">
      <c r="A578">
        <v>3602</v>
      </c>
      <c r="B578" s="3">
        <v>22.5</v>
      </c>
      <c r="C578" s="3">
        <v>6.3</v>
      </c>
      <c r="X578">
        <v>3602</v>
      </c>
      <c r="Y578" s="18">
        <v>13.5</v>
      </c>
      <c r="Z578">
        <v>22.5</v>
      </c>
      <c r="AA578" s="26">
        <f t="shared" si="8"/>
        <v>0.66666666666666663</v>
      </c>
    </row>
    <row r="579" spans="1:27" x14ac:dyDescent="0.25">
      <c r="A579">
        <v>3603</v>
      </c>
      <c r="B579" s="3">
        <v>16.100000000000001</v>
      </c>
      <c r="C579" s="3">
        <v>6.1</v>
      </c>
      <c r="X579">
        <v>3603</v>
      </c>
      <c r="Y579" s="18">
        <v>16.100000000000001</v>
      </c>
      <c r="Z579">
        <v>16.100000000000001</v>
      </c>
      <c r="AA579" s="26">
        <f t="shared" ref="AA579:AA642" si="9">(Z579-Y579)/Y579</f>
        <v>0</v>
      </c>
    </row>
    <row r="580" spans="1:27" x14ac:dyDescent="0.25">
      <c r="A580">
        <v>3604</v>
      </c>
      <c r="B580" s="3">
        <v>17.2</v>
      </c>
      <c r="C580" s="3">
        <v>5.3</v>
      </c>
      <c r="X580">
        <v>3604</v>
      </c>
      <c r="Y580" s="18">
        <v>17.2</v>
      </c>
      <c r="Z580">
        <v>17.2</v>
      </c>
      <c r="AA580" s="26">
        <f t="shared" si="9"/>
        <v>0</v>
      </c>
    </row>
    <row r="581" spans="1:27" x14ac:dyDescent="0.25">
      <c r="A581">
        <v>3605</v>
      </c>
      <c r="B581" s="3">
        <v>16.7</v>
      </c>
      <c r="C581" s="3">
        <v>5.5</v>
      </c>
      <c r="X581">
        <v>3605</v>
      </c>
      <c r="Y581" s="18">
        <v>16.7</v>
      </c>
      <c r="Z581">
        <v>16.7</v>
      </c>
      <c r="AA581" s="26">
        <f t="shared" si="9"/>
        <v>0</v>
      </c>
    </row>
    <row r="582" spans="1:27" x14ac:dyDescent="0.25">
      <c r="A582">
        <v>3606</v>
      </c>
      <c r="B582" s="3">
        <v>11.8</v>
      </c>
      <c r="C582" s="3">
        <v>5.5</v>
      </c>
      <c r="X582">
        <v>3606</v>
      </c>
      <c r="Y582" s="18">
        <v>11.8</v>
      </c>
      <c r="Z582">
        <v>11.8</v>
      </c>
      <c r="AA582" s="26">
        <f t="shared" si="9"/>
        <v>0</v>
      </c>
    </row>
    <row r="583" spans="1:27" x14ac:dyDescent="0.25">
      <c r="A583">
        <v>3607</v>
      </c>
      <c r="B583" s="3">
        <v>15.2</v>
      </c>
      <c r="C583" s="3">
        <v>5.8</v>
      </c>
      <c r="X583">
        <v>3607</v>
      </c>
      <c r="Y583" s="18">
        <v>15.2</v>
      </c>
      <c r="Z583">
        <v>15.2</v>
      </c>
      <c r="AA583" s="26">
        <f t="shared" si="9"/>
        <v>0</v>
      </c>
    </row>
    <row r="584" spans="1:27" x14ac:dyDescent="0.25">
      <c r="A584">
        <v>3608</v>
      </c>
      <c r="B584" s="3">
        <v>13</v>
      </c>
      <c r="C584" s="3">
        <v>5.2</v>
      </c>
      <c r="X584">
        <v>3608</v>
      </c>
      <c r="Y584" s="18">
        <v>12</v>
      </c>
      <c r="Z584">
        <v>13</v>
      </c>
      <c r="AA584" s="26">
        <f t="shared" si="9"/>
        <v>8.3333333333333329E-2</v>
      </c>
    </row>
    <row r="585" spans="1:27" x14ac:dyDescent="0.25">
      <c r="A585">
        <v>3609</v>
      </c>
      <c r="B585" s="3">
        <v>16.8</v>
      </c>
      <c r="C585" s="3">
        <v>5.8</v>
      </c>
      <c r="X585">
        <v>3609</v>
      </c>
      <c r="Y585" s="18">
        <v>13.2</v>
      </c>
      <c r="Z585">
        <v>16.8</v>
      </c>
      <c r="AA585" s="26">
        <f t="shared" si="9"/>
        <v>0.27272727272727287</v>
      </c>
    </row>
    <row r="586" spans="1:27" x14ac:dyDescent="0.25">
      <c r="A586">
        <v>3610</v>
      </c>
      <c r="B586" s="3">
        <v>12.5</v>
      </c>
      <c r="C586" s="3">
        <v>5</v>
      </c>
      <c r="X586">
        <v>3610</v>
      </c>
      <c r="Y586" s="18">
        <v>12.5</v>
      </c>
      <c r="Z586">
        <v>12.5</v>
      </c>
      <c r="AA586" s="26">
        <f t="shared" si="9"/>
        <v>0</v>
      </c>
    </row>
    <row r="587" spans="1:27" x14ac:dyDescent="0.25">
      <c r="A587">
        <v>3611</v>
      </c>
      <c r="B587" s="3">
        <v>17.2</v>
      </c>
      <c r="C587" s="3">
        <v>5.8</v>
      </c>
      <c r="X587">
        <v>3611</v>
      </c>
      <c r="Y587" s="18">
        <v>17.2</v>
      </c>
      <c r="Z587">
        <v>17.2</v>
      </c>
      <c r="AA587" s="26">
        <f t="shared" si="9"/>
        <v>0</v>
      </c>
    </row>
    <row r="588" spans="1:27" x14ac:dyDescent="0.25">
      <c r="A588">
        <v>3612</v>
      </c>
      <c r="B588" s="3">
        <v>27.7</v>
      </c>
      <c r="C588" s="3">
        <v>6.3</v>
      </c>
      <c r="X588">
        <v>3612</v>
      </c>
      <c r="Y588" s="18">
        <v>27.7</v>
      </c>
      <c r="Z588">
        <v>27.7</v>
      </c>
      <c r="AA588" s="26">
        <f t="shared" si="9"/>
        <v>0</v>
      </c>
    </row>
    <row r="589" spans="1:27" x14ac:dyDescent="0.25">
      <c r="A589">
        <v>3613</v>
      </c>
      <c r="B589" s="3">
        <v>14.4</v>
      </c>
      <c r="C589" s="3">
        <v>5.2</v>
      </c>
      <c r="X589">
        <v>3613</v>
      </c>
      <c r="Y589" s="18">
        <v>14.4</v>
      </c>
      <c r="Z589">
        <v>14.4</v>
      </c>
      <c r="AA589" s="26">
        <f t="shared" si="9"/>
        <v>0</v>
      </c>
    </row>
    <row r="590" spans="1:27" x14ac:dyDescent="0.25">
      <c r="A590">
        <v>3614</v>
      </c>
      <c r="B590" s="3">
        <v>13.9</v>
      </c>
      <c r="C590" s="3">
        <v>5.0999999999999996</v>
      </c>
      <c r="X590">
        <v>3614</v>
      </c>
      <c r="Y590" s="18">
        <v>13.9</v>
      </c>
      <c r="Z590">
        <v>13.9</v>
      </c>
      <c r="AA590" s="26">
        <f t="shared" si="9"/>
        <v>0</v>
      </c>
    </row>
    <row r="591" spans="1:27" x14ac:dyDescent="0.25">
      <c r="A591">
        <v>3615</v>
      </c>
      <c r="B591" s="3">
        <v>14.5</v>
      </c>
      <c r="C591" s="3">
        <v>5.0999999999999996</v>
      </c>
      <c r="X591">
        <v>3615</v>
      </c>
      <c r="Y591" s="18">
        <v>14.5</v>
      </c>
      <c r="Z591">
        <v>14.5</v>
      </c>
      <c r="AA591" s="26">
        <f t="shared" si="9"/>
        <v>0</v>
      </c>
    </row>
    <row r="592" spans="1:27" x14ac:dyDescent="0.25">
      <c r="A592">
        <v>3616</v>
      </c>
      <c r="B592" s="3">
        <v>37.5</v>
      </c>
      <c r="C592" s="3">
        <v>5.5</v>
      </c>
      <c r="X592">
        <v>3616</v>
      </c>
      <c r="Y592" s="18">
        <v>19</v>
      </c>
      <c r="Z592">
        <v>37.5</v>
      </c>
      <c r="AA592" s="26">
        <f t="shared" si="9"/>
        <v>0.97368421052631582</v>
      </c>
    </row>
    <row r="593" spans="1:27" x14ac:dyDescent="0.25">
      <c r="A593">
        <v>3618</v>
      </c>
      <c r="B593" s="3">
        <v>17.5</v>
      </c>
      <c r="C593" s="3">
        <v>6</v>
      </c>
      <c r="X593">
        <v>3618</v>
      </c>
      <c r="Y593" s="18">
        <v>17.5</v>
      </c>
      <c r="Z593">
        <v>17.5</v>
      </c>
      <c r="AA593" s="26">
        <f t="shared" si="9"/>
        <v>0</v>
      </c>
    </row>
    <row r="594" spans="1:27" x14ac:dyDescent="0.25">
      <c r="A594">
        <v>3619</v>
      </c>
      <c r="B594" s="3">
        <v>23</v>
      </c>
      <c r="C594" s="3">
        <v>6.2</v>
      </c>
      <c r="X594">
        <v>3619</v>
      </c>
      <c r="Y594" s="18">
        <v>23</v>
      </c>
      <c r="Z594">
        <v>23</v>
      </c>
      <c r="AA594" s="26">
        <f t="shared" si="9"/>
        <v>0</v>
      </c>
    </row>
    <row r="595" spans="1:27" x14ac:dyDescent="0.25">
      <c r="A595">
        <v>3620</v>
      </c>
      <c r="B595" s="3">
        <v>22.1</v>
      </c>
      <c r="C595" s="3">
        <v>6</v>
      </c>
      <c r="X595">
        <v>3620</v>
      </c>
      <c r="Y595" s="18">
        <v>22</v>
      </c>
      <c r="Z595">
        <v>22.1</v>
      </c>
      <c r="AA595" s="26">
        <f t="shared" si="9"/>
        <v>4.5454545454546103E-3</v>
      </c>
    </row>
    <row r="596" spans="1:27" x14ac:dyDescent="0.25">
      <c r="A596">
        <v>3621</v>
      </c>
      <c r="B596" s="3">
        <v>17.600000000000001</v>
      </c>
      <c r="C596" s="3">
        <v>6.1</v>
      </c>
      <c r="X596">
        <v>3621</v>
      </c>
      <c r="Y596" s="18">
        <v>17</v>
      </c>
      <c r="Z596">
        <v>17.600000000000001</v>
      </c>
      <c r="AA596" s="26">
        <f t="shared" si="9"/>
        <v>3.5294117647058906E-2</v>
      </c>
    </row>
    <row r="597" spans="1:27" x14ac:dyDescent="0.25">
      <c r="A597">
        <v>3622</v>
      </c>
      <c r="B597" s="3">
        <v>16.100000000000001</v>
      </c>
      <c r="C597" s="3">
        <v>6</v>
      </c>
      <c r="X597">
        <v>3622</v>
      </c>
      <c r="Y597" s="18">
        <v>16.100000000000001</v>
      </c>
      <c r="Z597">
        <v>16.100000000000001</v>
      </c>
      <c r="AA597" s="26">
        <f t="shared" si="9"/>
        <v>0</v>
      </c>
    </row>
    <row r="598" spans="1:27" x14ac:dyDescent="0.25">
      <c r="A598">
        <v>3623</v>
      </c>
      <c r="B598" s="3">
        <v>17.2</v>
      </c>
      <c r="C598" s="3">
        <v>5.5</v>
      </c>
      <c r="X598">
        <v>3623</v>
      </c>
      <c r="Y598" s="18">
        <v>17.2</v>
      </c>
      <c r="Z598">
        <v>17.2</v>
      </c>
      <c r="AA598" s="26">
        <f t="shared" si="9"/>
        <v>0</v>
      </c>
    </row>
    <row r="599" spans="1:27" x14ac:dyDescent="0.25">
      <c r="A599">
        <v>3624</v>
      </c>
      <c r="B599" s="3">
        <v>12</v>
      </c>
      <c r="C599" s="3">
        <v>4</v>
      </c>
      <c r="X599">
        <v>3624</v>
      </c>
      <c r="Y599" s="18">
        <v>12</v>
      </c>
      <c r="Z599">
        <v>12</v>
      </c>
      <c r="AA599" s="26">
        <f t="shared" si="9"/>
        <v>0</v>
      </c>
    </row>
    <row r="600" spans="1:27" x14ac:dyDescent="0.25">
      <c r="A600">
        <v>3625</v>
      </c>
      <c r="B600" s="3">
        <v>24.5</v>
      </c>
      <c r="C600" s="3">
        <v>6.3</v>
      </c>
      <c r="X600">
        <v>3625</v>
      </c>
      <c r="Y600" s="18">
        <v>24</v>
      </c>
      <c r="Z600">
        <v>24.5</v>
      </c>
      <c r="AA600" s="26">
        <f t="shared" si="9"/>
        <v>2.0833333333333332E-2</v>
      </c>
    </row>
    <row r="601" spans="1:27" x14ac:dyDescent="0.25">
      <c r="A601">
        <v>3626</v>
      </c>
      <c r="B601" s="3">
        <v>20.100000000000001</v>
      </c>
      <c r="C601" s="3">
        <v>6</v>
      </c>
      <c r="X601">
        <v>3626</v>
      </c>
      <c r="Y601" s="18">
        <v>20.100000000000001</v>
      </c>
      <c r="Z601">
        <v>20.100000000000001</v>
      </c>
      <c r="AA601" s="26">
        <f t="shared" si="9"/>
        <v>0</v>
      </c>
    </row>
    <row r="602" spans="1:27" x14ac:dyDescent="0.25">
      <c r="A602">
        <v>3627</v>
      </c>
      <c r="B602" s="3">
        <v>21.5</v>
      </c>
      <c r="C602" s="3">
        <v>6</v>
      </c>
      <c r="X602">
        <v>3627</v>
      </c>
      <c r="Y602" s="18">
        <v>21.5</v>
      </c>
      <c r="Z602">
        <v>21.5</v>
      </c>
      <c r="AA602" s="26">
        <f t="shared" si="9"/>
        <v>0</v>
      </c>
    </row>
    <row r="603" spans="1:27" x14ac:dyDescent="0.25">
      <c r="A603">
        <v>3628</v>
      </c>
      <c r="B603" s="3">
        <v>26.5</v>
      </c>
      <c r="C603" s="3">
        <v>6.8</v>
      </c>
      <c r="X603">
        <v>3628</v>
      </c>
      <c r="Y603" s="18">
        <v>15.4</v>
      </c>
      <c r="Z603">
        <v>26.5</v>
      </c>
      <c r="AA603" s="26">
        <f t="shared" si="9"/>
        <v>0.72077922077922074</v>
      </c>
    </row>
    <row r="604" spans="1:27" x14ac:dyDescent="0.25">
      <c r="A604">
        <v>3629</v>
      </c>
      <c r="B604" s="3">
        <v>16.5</v>
      </c>
      <c r="C604" s="3">
        <v>6.5</v>
      </c>
      <c r="X604">
        <v>3629</v>
      </c>
      <c r="Y604" s="18">
        <v>16.5</v>
      </c>
      <c r="Z604">
        <v>16.5</v>
      </c>
      <c r="AA604" s="26">
        <f t="shared" si="9"/>
        <v>0</v>
      </c>
    </row>
    <row r="605" spans="1:27" x14ac:dyDescent="0.25">
      <c r="A605">
        <v>3630</v>
      </c>
      <c r="B605" s="3">
        <v>19.2</v>
      </c>
      <c r="C605" s="3">
        <v>6</v>
      </c>
      <c r="X605">
        <v>3630</v>
      </c>
      <c r="Y605" s="18">
        <v>19.2</v>
      </c>
      <c r="Z605">
        <v>19.2</v>
      </c>
      <c r="AA605" s="26">
        <f t="shared" si="9"/>
        <v>0</v>
      </c>
    </row>
    <row r="606" spans="1:27" x14ac:dyDescent="0.25">
      <c r="A606">
        <v>3631</v>
      </c>
      <c r="B606" s="3">
        <v>20.399999999999999</v>
      </c>
      <c r="C606" s="3">
        <v>6</v>
      </c>
      <c r="X606">
        <v>3631</v>
      </c>
      <c r="Y606" s="18">
        <v>20.399999999999999</v>
      </c>
      <c r="Z606">
        <v>20.399999999999999</v>
      </c>
      <c r="AA606" s="26">
        <f t="shared" si="9"/>
        <v>0</v>
      </c>
    </row>
    <row r="607" spans="1:27" x14ac:dyDescent="0.25">
      <c r="A607">
        <v>3632</v>
      </c>
      <c r="B607" s="3">
        <v>14.6</v>
      </c>
      <c r="C607" s="3">
        <v>5</v>
      </c>
      <c r="X607">
        <v>3632</v>
      </c>
      <c r="Y607" s="18">
        <v>14.6</v>
      </c>
      <c r="Z607">
        <v>14.6</v>
      </c>
      <c r="AA607" s="26">
        <f t="shared" si="9"/>
        <v>0</v>
      </c>
    </row>
    <row r="608" spans="1:27" x14ac:dyDescent="0.25">
      <c r="A608">
        <v>3633</v>
      </c>
      <c r="B608" s="3">
        <v>16.7</v>
      </c>
      <c r="C608" s="3">
        <v>6.2</v>
      </c>
      <c r="X608">
        <v>3633</v>
      </c>
      <c r="Y608" s="18">
        <v>16.7</v>
      </c>
      <c r="Z608">
        <v>16.7</v>
      </c>
      <c r="AA608" s="26">
        <f t="shared" si="9"/>
        <v>0</v>
      </c>
    </row>
    <row r="609" spans="1:27" x14ac:dyDescent="0.25">
      <c r="A609">
        <v>3634</v>
      </c>
      <c r="B609" s="3">
        <v>20</v>
      </c>
      <c r="C609" s="3">
        <v>6.3</v>
      </c>
      <c r="X609">
        <v>3634</v>
      </c>
      <c r="Y609" s="18">
        <v>20</v>
      </c>
      <c r="Z609">
        <v>20</v>
      </c>
      <c r="AA609" s="26">
        <f t="shared" si="9"/>
        <v>0</v>
      </c>
    </row>
    <row r="610" spans="1:27" x14ac:dyDescent="0.25">
      <c r="A610">
        <v>3635</v>
      </c>
      <c r="B610" s="3">
        <v>18.600000000000001</v>
      </c>
      <c r="C610" s="3">
        <v>6.4</v>
      </c>
      <c r="X610">
        <v>3635</v>
      </c>
      <c r="Y610" s="18">
        <v>18.600000000000001</v>
      </c>
      <c r="Z610">
        <v>18.600000000000001</v>
      </c>
      <c r="AA610" s="26">
        <f t="shared" si="9"/>
        <v>0</v>
      </c>
    </row>
    <row r="611" spans="1:27" x14ac:dyDescent="0.25">
      <c r="A611">
        <v>3636</v>
      </c>
      <c r="B611" s="3">
        <v>21.5</v>
      </c>
      <c r="C611" s="3">
        <v>6</v>
      </c>
      <c r="X611">
        <v>3636</v>
      </c>
      <c r="Y611" s="18">
        <v>21.5</v>
      </c>
      <c r="Z611">
        <v>21.5</v>
      </c>
      <c r="AA611" s="26">
        <f t="shared" si="9"/>
        <v>0</v>
      </c>
    </row>
    <row r="612" spans="1:27" x14ac:dyDescent="0.25">
      <c r="A612">
        <v>3637</v>
      </c>
      <c r="B612" s="3">
        <v>21</v>
      </c>
      <c r="C612" s="3">
        <v>5.7</v>
      </c>
      <c r="X612">
        <v>3637</v>
      </c>
      <c r="Y612" s="18">
        <v>8.6999999999999993</v>
      </c>
      <c r="Z612">
        <v>21</v>
      </c>
      <c r="AA612" s="26">
        <f t="shared" si="9"/>
        <v>1.413793103448276</v>
      </c>
    </row>
    <row r="613" spans="1:27" x14ac:dyDescent="0.25">
      <c r="A613">
        <v>3638</v>
      </c>
      <c r="B613" s="3">
        <v>15.2</v>
      </c>
      <c r="C613" s="3">
        <v>6</v>
      </c>
      <c r="X613">
        <v>3638</v>
      </c>
      <c r="Y613" s="18">
        <v>15.2</v>
      </c>
      <c r="Z613">
        <v>15.2</v>
      </c>
      <c r="AA613" s="26">
        <f t="shared" si="9"/>
        <v>0</v>
      </c>
    </row>
    <row r="614" spans="1:27" x14ac:dyDescent="0.25">
      <c r="A614">
        <v>3639</v>
      </c>
      <c r="B614" s="3">
        <v>18</v>
      </c>
      <c r="C614" s="3">
        <v>6</v>
      </c>
      <c r="X614">
        <v>3639</v>
      </c>
      <c r="Y614" s="18">
        <v>18</v>
      </c>
      <c r="Z614">
        <v>18</v>
      </c>
      <c r="AA614" s="26">
        <f t="shared" si="9"/>
        <v>0</v>
      </c>
    </row>
    <row r="615" spans="1:27" x14ac:dyDescent="0.25">
      <c r="A615">
        <v>3640</v>
      </c>
      <c r="B615" s="3">
        <v>17.8</v>
      </c>
      <c r="C615" s="3">
        <v>6.2</v>
      </c>
      <c r="X615">
        <v>3640</v>
      </c>
      <c r="Y615" s="18">
        <v>17.8</v>
      </c>
      <c r="Z615">
        <v>17.8</v>
      </c>
      <c r="AA615" s="26">
        <f t="shared" si="9"/>
        <v>0</v>
      </c>
    </row>
    <row r="616" spans="1:27" x14ac:dyDescent="0.25">
      <c r="A616">
        <v>3641</v>
      </c>
      <c r="B616" s="3">
        <v>22.7</v>
      </c>
      <c r="C616" s="3">
        <v>6.3</v>
      </c>
      <c r="X616">
        <v>3641</v>
      </c>
      <c r="Y616" s="18">
        <v>22.7</v>
      </c>
      <c r="Z616">
        <v>22.7</v>
      </c>
      <c r="AA616" s="26">
        <f t="shared" si="9"/>
        <v>0</v>
      </c>
    </row>
    <row r="617" spans="1:27" x14ac:dyDescent="0.25">
      <c r="A617">
        <v>3642</v>
      </c>
      <c r="B617" s="3">
        <v>18.600000000000001</v>
      </c>
      <c r="C617" s="3">
        <v>6.1</v>
      </c>
      <c r="X617">
        <v>3642</v>
      </c>
      <c r="Y617" s="18">
        <v>18.600000000000001</v>
      </c>
      <c r="Z617">
        <v>18.600000000000001</v>
      </c>
      <c r="AA617" s="26">
        <f t="shared" si="9"/>
        <v>0</v>
      </c>
    </row>
    <row r="618" spans="1:27" x14ac:dyDescent="0.25">
      <c r="A618">
        <v>3643</v>
      </c>
      <c r="B618" s="3">
        <v>16.2</v>
      </c>
      <c r="C618" s="3">
        <v>6</v>
      </c>
      <c r="X618">
        <v>3643</v>
      </c>
      <c r="Y618" s="18">
        <v>16.2</v>
      </c>
      <c r="Z618">
        <v>16.2</v>
      </c>
      <c r="AA618" s="26">
        <f t="shared" si="9"/>
        <v>0</v>
      </c>
    </row>
    <row r="619" spans="1:27" x14ac:dyDescent="0.25">
      <c r="A619">
        <v>3644</v>
      </c>
      <c r="B619" s="3">
        <v>15.1</v>
      </c>
      <c r="C619" s="3">
        <v>6</v>
      </c>
      <c r="X619">
        <v>3644</v>
      </c>
      <c r="Y619" s="18">
        <v>15.1</v>
      </c>
      <c r="Z619">
        <v>15.1</v>
      </c>
      <c r="AA619" s="26">
        <f t="shared" si="9"/>
        <v>0</v>
      </c>
    </row>
    <row r="620" spans="1:27" x14ac:dyDescent="0.25">
      <c r="A620">
        <v>3645</v>
      </c>
      <c r="B620" s="3">
        <v>20.7</v>
      </c>
      <c r="C620" s="3">
        <v>6</v>
      </c>
      <c r="X620">
        <v>3645</v>
      </c>
      <c r="Y620" s="18">
        <v>20.7</v>
      </c>
      <c r="Z620">
        <v>20.7</v>
      </c>
      <c r="AA620" s="26">
        <f t="shared" si="9"/>
        <v>0</v>
      </c>
    </row>
    <row r="621" spans="1:27" x14ac:dyDescent="0.25">
      <c r="A621">
        <v>3646</v>
      </c>
      <c r="B621" s="3">
        <v>52.5</v>
      </c>
      <c r="C621" s="3">
        <v>9</v>
      </c>
      <c r="X621">
        <v>3646</v>
      </c>
      <c r="Y621" s="18">
        <v>41.7</v>
      </c>
      <c r="Z621">
        <v>52.5</v>
      </c>
      <c r="AA621" s="26">
        <f t="shared" si="9"/>
        <v>0.25899280575539557</v>
      </c>
    </row>
    <row r="622" spans="1:27" x14ac:dyDescent="0.25">
      <c r="A622">
        <v>3647</v>
      </c>
      <c r="B622" s="3">
        <v>28.6</v>
      </c>
      <c r="C622" s="3">
        <v>8.5</v>
      </c>
      <c r="X622">
        <v>3647</v>
      </c>
      <c r="Y622" s="18">
        <v>28.6</v>
      </c>
      <c r="Z622">
        <v>28.6</v>
      </c>
      <c r="AA622" s="26">
        <f t="shared" si="9"/>
        <v>0</v>
      </c>
    </row>
    <row r="623" spans="1:27" x14ac:dyDescent="0.25">
      <c r="A623">
        <v>3648</v>
      </c>
      <c r="B623" s="3">
        <v>13.7</v>
      </c>
      <c r="C623" s="3">
        <v>5.5</v>
      </c>
      <c r="X623">
        <v>3648</v>
      </c>
      <c r="Y623" s="18">
        <v>10.8</v>
      </c>
      <c r="Z623">
        <v>13.7</v>
      </c>
      <c r="AA623" s="26">
        <f t="shared" si="9"/>
        <v>0.26851851851851838</v>
      </c>
    </row>
    <row r="624" spans="1:27" x14ac:dyDescent="0.25">
      <c r="A624">
        <v>3649</v>
      </c>
      <c r="B624" s="3">
        <v>20.7</v>
      </c>
      <c r="C624" s="3">
        <v>7</v>
      </c>
      <c r="X624">
        <v>3649</v>
      </c>
      <c r="Y624" s="18">
        <v>20.7</v>
      </c>
      <c r="Z624">
        <v>20.7</v>
      </c>
      <c r="AA624" s="26">
        <f t="shared" si="9"/>
        <v>0</v>
      </c>
    </row>
    <row r="625" spans="1:27" x14ac:dyDescent="0.25">
      <c r="A625">
        <v>3650</v>
      </c>
      <c r="B625" s="3">
        <v>42</v>
      </c>
      <c r="C625" s="3">
        <v>9.5</v>
      </c>
      <c r="X625">
        <v>3650</v>
      </c>
      <c r="Y625" s="18">
        <v>27</v>
      </c>
      <c r="Z625">
        <v>42</v>
      </c>
      <c r="AA625" s="26">
        <f t="shared" si="9"/>
        <v>0.55555555555555558</v>
      </c>
    </row>
    <row r="626" spans="1:27" x14ac:dyDescent="0.25">
      <c r="A626">
        <v>3651</v>
      </c>
      <c r="B626" s="3">
        <v>40.299999999999997</v>
      </c>
      <c r="C626" s="3">
        <v>9.5</v>
      </c>
      <c r="X626">
        <v>3651</v>
      </c>
      <c r="Y626" s="18">
        <v>20.100000000000001</v>
      </c>
      <c r="Z626">
        <v>40.299999999999997</v>
      </c>
      <c r="AA626" s="26">
        <f t="shared" si="9"/>
        <v>1.0049751243781091</v>
      </c>
    </row>
    <row r="627" spans="1:27" x14ac:dyDescent="0.25">
      <c r="A627">
        <v>3652</v>
      </c>
      <c r="B627" s="3">
        <v>50</v>
      </c>
      <c r="C627" s="3">
        <v>6.5</v>
      </c>
      <c r="X627">
        <v>3652</v>
      </c>
      <c r="Y627" s="18">
        <v>16.3</v>
      </c>
      <c r="Z627">
        <v>50</v>
      </c>
      <c r="AA627" s="26">
        <f t="shared" si="9"/>
        <v>2.0674846625766872</v>
      </c>
    </row>
    <row r="628" spans="1:27" x14ac:dyDescent="0.25">
      <c r="A628">
        <v>3653</v>
      </c>
      <c r="B628" s="3">
        <v>45.9</v>
      </c>
      <c r="C628" s="3">
        <v>10.5</v>
      </c>
      <c r="X628">
        <v>3653</v>
      </c>
      <c r="Y628" s="18">
        <v>45.9</v>
      </c>
      <c r="Z628">
        <v>45.9</v>
      </c>
      <c r="AA628" s="26">
        <f t="shared" si="9"/>
        <v>0</v>
      </c>
    </row>
    <row r="629" spans="1:27" x14ac:dyDescent="0.25">
      <c r="A629">
        <v>3654</v>
      </c>
      <c r="B629" s="3">
        <v>24.4</v>
      </c>
      <c r="C629" s="3">
        <v>8.3000000000000007</v>
      </c>
      <c r="X629">
        <v>3654</v>
      </c>
      <c r="Y629" s="18">
        <v>24.4</v>
      </c>
      <c r="Z629">
        <v>24.4</v>
      </c>
      <c r="AA629" s="26">
        <f t="shared" si="9"/>
        <v>0</v>
      </c>
    </row>
    <row r="630" spans="1:27" x14ac:dyDescent="0.25">
      <c r="A630">
        <v>3655</v>
      </c>
      <c r="B630" s="3">
        <v>40.5</v>
      </c>
      <c r="C630" s="3">
        <v>7.3</v>
      </c>
      <c r="X630">
        <v>3655</v>
      </c>
      <c r="Y630" s="18">
        <v>20</v>
      </c>
      <c r="Z630">
        <v>40.5</v>
      </c>
      <c r="AA630" s="26">
        <f t="shared" si="9"/>
        <v>1.0249999999999999</v>
      </c>
    </row>
    <row r="631" spans="1:27" x14ac:dyDescent="0.25">
      <c r="A631">
        <v>3656</v>
      </c>
      <c r="B631" s="3">
        <v>75.3</v>
      </c>
      <c r="C631" s="3">
        <v>10</v>
      </c>
      <c r="X631">
        <v>3656</v>
      </c>
      <c r="Y631" s="18">
        <v>75.3</v>
      </c>
      <c r="Z631">
        <v>75.3</v>
      </c>
      <c r="AA631" s="26">
        <f t="shared" si="9"/>
        <v>0</v>
      </c>
    </row>
    <row r="632" spans="1:27" x14ac:dyDescent="0.25">
      <c r="A632">
        <v>3657</v>
      </c>
      <c r="B632" s="3">
        <v>51</v>
      </c>
      <c r="C632" s="3">
        <v>5.8</v>
      </c>
      <c r="X632">
        <v>3657</v>
      </c>
      <c r="Y632" s="18">
        <v>14</v>
      </c>
      <c r="Z632">
        <v>51</v>
      </c>
      <c r="AA632" s="26">
        <f t="shared" si="9"/>
        <v>2.6428571428571428</v>
      </c>
    </row>
    <row r="633" spans="1:27" x14ac:dyDescent="0.25">
      <c r="A633">
        <v>3658</v>
      </c>
      <c r="B633" s="3">
        <v>77.5</v>
      </c>
      <c r="C633" s="3">
        <v>9.5</v>
      </c>
      <c r="X633">
        <v>3658</v>
      </c>
      <c r="Y633" s="18">
        <v>77.5</v>
      </c>
      <c r="Z633">
        <v>77.5</v>
      </c>
      <c r="AA633" s="26">
        <f t="shared" si="9"/>
        <v>0</v>
      </c>
    </row>
    <row r="634" spans="1:27" x14ac:dyDescent="0.25">
      <c r="A634">
        <v>3659</v>
      </c>
      <c r="B634" s="3">
        <v>67.8</v>
      </c>
      <c r="C634" s="3">
        <v>9</v>
      </c>
      <c r="X634">
        <v>3659</v>
      </c>
      <c r="Y634" s="18">
        <v>67.8</v>
      </c>
      <c r="Z634">
        <v>67.8</v>
      </c>
      <c r="AA634" s="26">
        <f t="shared" si="9"/>
        <v>0</v>
      </c>
    </row>
    <row r="635" spans="1:27" x14ac:dyDescent="0.25">
      <c r="A635">
        <v>3660</v>
      </c>
      <c r="B635" s="3">
        <v>60.7</v>
      </c>
      <c r="C635" s="3">
        <v>9</v>
      </c>
      <c r="X635">
        <v>3660</v>
      </c>
      <c r="Y635" s="18">
        <v>60.7</v>
      </c>
      <c r="Z635">
        <v>60.7</v>
      </c>
      <c r="AA635" s="26">
        <f t="shared" si="9"/>
        <v>0</v>
      </c>
    </row>
    <row r="636" spans="1:27" x14ac:dyDescent="0.25">
      <c r="A636">
        <v>3661</v>
      </c>
      <c r="B636" s="3">
        <v>43</v>
      </c>
      <c r="C636" s="3">
        <v>9.5</v>
      </c>
      <c r="X636">
        <v>3661</v>
      </c>
      <c r="Y636" s="18">
        <v>43</v>
      </c>
      <c r="Z636">
        <v>43</v>
      </c>
      <c r="AA636" s="26">
        <f t="shared" si="9"/>
        <v>0</v>
      </c>
    </row>
    <row r="637" spans="1:27" x14ac:dyDescent="0.25">
      <c r="A637">
        <v>3662</v>
      </c>
      <c r="B637" s="3">
        <v>23.2</v>
      </c>
      <c r="C637" s="3">
        <v>4.5</v>
      </c>
      <c r="X637">
        <v>3662</v>
      </c>
      <c r="Y637" s="18">
        <v>12</v>
      </c>
      <c r="Z637">
        <v>23.2</v>
      </c>
      <c r="AA637" s="26">
        <f t="shared" si="9"/>
        <v>0.93333333333333324</v>
      </c>
    </row>
    <row r="638" spans="1:27" x14ac:dyDescent="0.25">
      <c r="A638">
        <v>3663</v>
      </c>
      <c r="B638" s="3">
        <v>45.4</v>
      </c>
      <c r="C638" s="3">
        <v>8</v>
      </c>
      <c r="X638">
        <v>3663</v>
      </c>
      <c r="Y638" s="18">
        <v>45.4</v>
      </c>
      <c r="Z638">
        <v>45.4</v>
      </c>
      <c r="AA638" s="26">
        <f t="shared" si="9"/>
        <v>0</v>
      </c>
    </row>
    <row r="639" spans="1:27" x14ac:dyDescent="0.25">
      <c r="A639">
        <v>3664</v>
      </c>
      <c r="B639" s="3">
        <v>37.799999999999997</v>
      </c>
      <c r="C639" s="3">
        <v>8</v>
      </c>
      <c r="X639">
        <v>3664</v>
      </c>
      <c r="Y639" s="18">
        <v>37.799999999999997</v>
      </c>
      <c r="Z639">
        <v>37.799999999999997</v>
      </c>
      <c r="AA639" s="26">
        <f t="shared" si="9"/>
        <v>0</v>
      </c>
    </row>
    <row r="640" spans="1:27" x14ac:dyDescent="0.25">
      <c r="A640">
        <v>3665</v>
      </c>
      <c r="B640" s="3">
        <v>31.8</v>
      </c>
      <c r="C640" s="3">
        <v>8.5</v>
      </c>
      <c r="X640">
        <v>3665</v>
      </c>
      <c r="Y640" s="18">
        <v>31.8</v>
      </c>
      <c r="Z640">
        <v>31.8</v>
      </c>
      <c r="AA640" s="26">
        <f t="shared" si="9"/>
        <v>0</v>
      </c>
    </row>
    <row r="641" spans="1:27" x14ac:dyDescent="0.25">
      <c r="A641">
        <v>3666</v>
      </c>
      <c r="B641" s="3">
        <v>16.100000000000001</v>
      </c>
      <c r="C641" s="3">
        <v>4.5</v>
      </c>
      <c r="X641">
        <v>3666</v>
      </c>
      <c r="Y641" s="18">
        <v>16.100000000000001</v>
      </c>
      <c r="Z641">
        <v>16.100000000000001</v>
      </c>
      <c r="AA641" s="26">
        <f t="shared" si="9"/>
        <v>0</v>
      </c>
    </row>
    <row r="642" spans="1:27" x14ac:dyDescent="0.25">
      <c r="A642">
        <v>3667</v>
      </c>
      <c r="B642" s="3">
        <v>40.6</v>
      </c>
      <c r="C642" s="3">
        <v>10.5</v>
      </c>
      <c r="X642">
        <v>3667</v>
      </c>
      <c r="Y642" s="18">
        <v>40.6</v>
      </c>
      <c r="Z642">
        <v>40.6</v>
      </c>
      <c r="AA642" s="26">
        <f t="shared" si="9"/>
        <v>0</v>
      </c>
    </row>
    <row r="643" spans="1:27" x14ac:dyDescent="0.25">
      <c r="A643">
        <v>3668</v>
      </c>
      <c r="B643" s="3">
        <v>29</v>
      </c>
      <c r="C643" s="3">
        <v>9</v>
      </c>
      <c r="X643">
        <v>3668</v>
      </c>
      <c r="Y643" s="18">
        <v>17.2</v>
      </c>
      <c r="Z643">
        <v>29</v>
      </c>
      <c r="AA643" s="26">
        <f t="shared" ref="AA643:AA706" si="10">(Z643-Y643)/Y643</f>
        <v>0.68604651162790709</v>
      </c>
    </row>
    <row r="644" spans="1:27" x14ac:dyDescent="0.25">
      <c r="A644">
        <v>3669</v>
      </c>
      <c r="B644" s="3">
        <v>12</v>
      </c>
      <c r="C644" s="3">
        <v>3.2</v>
      </c>
      <c r="X644">
        <v>3669</v>
      </c>
      <c r="Y644" s="18">
        <v>12</v>
      </c>
      <c r="Z644">
        <v>12</v>
      </c>
      <c r="AA644" s="26">
        <f t="shared" si="10"/>
        <v>0</v>
      </c>
    </row>
    <row r="645" spans="1:27" x14ac:dyDescent="0.25">
      <c r="A645">
        <v>3670</v>
      </c>
      <c r="B645" s="3">
        <v>33.1</v>
      </c>
      <c r="C645" s="3">
        <v>7.5</v>
      </c>
      <c r="X645">
        <v>3670</v>
      </c>
      <c r="Y645" s="18">
        <v>33.1</v>
      </c>
      <c r="Z645">
        <v>33.1</v>
      </c>
      <c r="AA645" s="26">
        <f t="shared" si="10"/>
        <v>0</v>
      </c>
    </row>
    <row r="646" spans="1:27" x14ac:dyDescent="0.25">
      <c r="A646">
        <v>3671</v>
      </c>
      <c r="B646" s="3">
        <v>16</v>
      </c>
      <c r="C646" s="3">
        <v>3</v>
      </c>
      <c r="X646">
        <v>3671</v>
      </c>
      <c r="Y646" s="18">
        <v>9.5</v>
      </c>
      <c r="Z646">
        <v>16</v>
      </c>
      <c r="AA646" s="26">
        <f t="shared" si="10"/>
        <v>0.68421052631578949</v>
      </c>
    </row>
    <row r="647" spans="1:27" x14ac:dyDescent="0.25">
      <c r="A647">
        <v>3672</v>
      </c>
      <c r="B647" s="3">
        <v>13.4</v>
      </c>
      <c r="C647" s="3">
        <v>4</v>
      </c>
      <c r="X647">
        <v>3672</v>
      </c>
      <c r="Y647" s="18">
        <v>13.4</v>
      </c>
      <c r="Z647">
        <v>13.4</v>
      </c>
      <c r="AA647" s="26">
        <f t="shared" si="10"/>
        <v>0</v>
      </c>
    </row>
    <row r="648" spans="1:27" x14ac:dyDescent="0.25">
      <c r="A648">
        <v>3673</v>
      </c>
      <c r="B648" s="3">
        <v>11.1</v>
      </c>
      <c r="C648" s="3">
        <v>5</v>
      </c>
      <c r="X648">
        <v>3673</v>
      </c>
      <c r="Y648" s="18">
        <v>11.1</v>
      </c>
      <c r="Z648">
        <v>11.1</v>
      </c>
      <c r="AA648" s="26">
        <f t="shared" si="10"/>
        <v>0</v>
      </c>
    </row>
    <row r="649" spans="1:27" x14ac:dyDescent="0.25">
      <c r="A649">
        <v>3674</v>
      </c>
      <c r="B649" s="3">
        <v>20.7</v>
      </c>
      <c r="C649" s="3">
        <v>6</v>
      </c>
      <c r="X649">
        <v>3674</v>
      </c>
      <c r="Y649" s="18">
        <v>19.5</v>
      </c>
      <c r="Z649">
        <v>20.7</v>
      </c>
      <c r="AA649" s="26">
        <f t="shared" si="10"/>
        <v>6.15384615384615E-2</v>
      </c>
    </row>
    <row r="650" spans="1:27" x14ac:dyDescent="0.25">
      <c r="A650">
        <v>3675</v>
      </c>
      <c r="B650" s="3">
        <v>16.2</v>
      </c>
      <c r="C650" s="3">
        <v>5.5</v>
      </c>
      <c r="X650">
        <v>3675</v>
      </c>
      <c r="Y650" s="18">
        <v>9</v>
      </c>
      <c r="Z650">
        <v>16.2</v>
      </c>
      <c r="AA650" s="26">
        <f t="shared" si="10"/>
        <v>0.79999999999999993</v>
      </c>
    </row>
    <row r="651" spans="1:27" x14ac:dyDescent="0.25">
      <c r="A651">
        <v>3676</v>
      </c>
      <c r="B651" s="3">
        <v>11.1</v>
      </c>
      <c r="C651" s="3">
        <v>5</v>
      </c>
      <c r="X651">
        <v>3676</v>
      </c>
      <c r="Y651" s="18">
        <v>11.1</v>
      </c>
      <c r="Z651">
        <v>11.1</v>
      </c>
      <c r="AA651" s="26">
        <f t="shared" si="10"/>
        <v>0</v>
      </c>
    </row>
    <row r="652" spans="1:27" x14ac:dyDescent="0.25">
      <c r="A652">
        <v>3677</v>
      </c>
      <c r="B652" s="3">
        <v>15</v>
      </c>
      <c r="C652" s="3">
        <v>5.5</v>
      </c>
      <c r="X652">
        <v>3677</v>
      </c>
      <c r="Y652" s="18">
        <v>15</v>
      </c>
      <c r="Z652">
        <v>15</v>
      </c>
      <c r="AA652" s="26">
        <f t="shared" si="10"/>
        <v>0</v>
      </c>
    </row>
    <row r="653" spans="1:27" x14ac:dyDescent="0.25">
      <c r="A653">
        <v>3678</v>
      </c>
      <c r="B653" s="3">
        <v>29</v>
      </c>
      <c r="C653" s="3">
        <v>7</v>
      </c>
      <c r="X653">
        <v>3678</v>
      </c>
      <c r="Y653" s="18">
        <v>29</v>
      </c>
      <c r="Z653">
        <v>29</v>
      </c>
      <c r="AA653" s="26">
        <f t="shared" si="10"/>
        <v>0</v>
      </c>
    </row>
    <row r="654" spans="1:27" x14ac:dyDescent="0.25">
      <c r="A654">
        <v>3679</v>
      </c>
      <c r="B654" s="3">
        <v>11.2</v>
      </c>
      <c r="C654" s="3">
        <v>5</v>
      </c>
      <c r="X654">
        <v>3679</v>
      </c>
      <c r="Y654" s="18">
        <v>11.2</v>
      </c>
      <c r="Z654">
        <v>11.2</v>
      </c>
      <c r="AA654" s="26">
        <f t="shared" si="10"/>
        <v>0</v>
      </c>
    </row>
    <row r="655" spans="1:27" x14ac:dyDescent="0.25">
      <c r="A655">
        <v>3680</v>
      </c>
      <c r="B655" s="3">
        <v>36.799999999999997</v>
      </c>
      <c r="C655" s="3">
        <v>5</v>
      </c>
      <c r="X655">
        <v>3680</v>
      </c>
      <c r="Y655" s="18">
        <v>36.799999999999997</v>
      </c>
      <c r="Z655">
        <v>36.799999999999997</v>
      </c>
      <c r="AA655" s="26">
        <f t="shared" si="10"/>
        <v>0</v>
      </c>
    </row>
    <row r="656" spans="1:27" x14ac:dyDescent="0.25">
      <c r="A656">
        <v>3681</v>
      </c>
      <c r="B656" s="3">
        <v>11.6</v>
      </c>
      <c r="C656" s="3">
        <v>5</v>
      </c>
      <c r="X656">
        <v>3681</v>
      </c>
      <c r="Y656" s="18">
        <v>11.6</v>
      </c>
      <c r="Z656">
        <v>11.6</v>
      </c>
      <c r="AA656" s="26">
        <f t="shared" si="10"/>
        <v>0</v>
      </c>
    </row>
    <row r="657" spans="1:27" x14ac:dyDescent="0.25">
      <c r="A657">
        <v>3682</v>
      </c>
      <c r="B657" s="3">
        <v>12</v>
      </c>
      <c r="C657" s="3">
        <v>4</v>
      </c>
      <c r="X657">
        <v>3682</v>
      </c>
      <c r="Y657" s="18">
        <v>12</v>
      </c>
      <c r="Z657">
        <v>12</v>
      </c>
      <c r="AA657" s="26">
        <f t="shared" si="10"/>
        <v>0</v>
      </c>
    </row>
    <row r="658" spans="1:27" x14ac:dyDescent="0.25">
      <c r="A658">
        <v>3683</v>
      </c>
      <c r="B658" s="3">
        <v>12.2</v>
      </c>
      <c r="C658" s="3">
        <v>4.5</v>
      </c>
      <c r="X658">
        <v>3683</v>
      </c>
      <c r="Y658" s="18">
        <v>12.2</v>
      </c>
      <c r="Z658">
        <v>12.2</v>
      </c>
      <c r="AA658" s="26">
        <f t="shared" si="10"/>
        <v>0</v>
      </c>
    </row>
    <row r="659" spans="1:27" x14ac:dyDescent="0.25">
      <c r="A659">
        <v>3684</v>
      </c>
      <c r="B659" s="3">
        <v>10</v>
      </c>
      <c r="C659" s="3">
        <v>5.5</v>
      </c>
      <c r="X659">
        <v>3684</v>
      </c>
      <c r="Y659" s="18">
        <v>10</v>
      </c>
      <c r="Z659">
        <v>10</v>
      </c>
      <c r="AA659" s="26">
        <f t="shared" si="10"/>
        <v>0</v>
      </c>
    </row>
    <row r="660" spans="1:27" x14ac:dyDescent="0.25">
      <c r="A660">
        <v>3685</v>
      </c>
      <c r="B660" s="3">
        <v>14.8</v>
      </c>
      <c r="C660" s="3">
        <v>4.5</v>
      </c>
      <c r="X660">
        <v>3685</v>
      </c>
      <c r="Y660" s="18">
        <v>14.8</v>
      </c>
      <c r="Z660">
        <v>14.8</v>
      </c>
      <c r="AA660" s="26">
        <f t="shared" si="10"/>
        <v>0</v>
      </c>
    </row>
    <row r="661" spans="1:27" x14ac:dyDescent="0.25">
      <c r="A661">
        <v>3686</v>
      </c>
      <c r="B661" s="3">
        <v>13.8</v>
      </c>
      <c r="C661" s="3">
        <v>5</v>
      </c>
      <c r="X661">
        <v>3686</v>
      </c>
      <c r="Y661" s="18">
        <v>8</v>
      </c>
      <c r="Z661">
        <v>13.8</v>
      </c>
      <c r="AA661" s="26">
        <f t="shared" si="10"/>
        <v>0.72500000000000009</v>
      </c>
    </row>
    <row r="662" spans="1:27" x14ac:dyDescent="0.25">
      <c r="A662">
        <v>3688</v>
      </c>
      <c r="B662" s="3">
        <v>67.099999999999994</v>
      </c>
      <c r="C662" s="3">
        <v>10.5</v>
      </c>
      <c r="X662">
        <v>3688</v>
      </c>
      <c r="Y662" s="18">
        <v>19</v>
      </c>
      <c r="Z662">
        <v>67.099999999999994</v>
      </c>
      <c r="AA662" s="26">
        <f t="shared" si="10"/>
        <v>2.5315789473684207</v>
      </c>
    </row>
    <row r="663" spans="1:27" x14ac:dyDescent="0.25">
      <c r="A663">
        <v>3689</v>
      </c>
      <c r="B663" s="3">
        <v>17.5</v>
      </c>
      <c r="C663" s="3">
        <v>4.2666666666666666</v>
      </c>
      <c r="X663">
        <v>3689</v>
      </c>
      <c r="Y663" s="18">
        <v>12.2</v>
      </c>
      <c r="Z663">
        <v>17.5</v>
      </c>
      <c r="AA663" s="26">
        <f t="shared" si="10"/>
        <v>0.43442622950819682</v>
      </c>
    </row>
    <row r="664" spans="1:27" x14ac:dyDescent="0.25">
      <c r="A664">
        <v>3690</v>
      </c>
      <c r="B664" s="3">
        <v>10.7</v>
      </c>
      <c r="C664" s="3">
        <v>5</v>
      </c>
      <c r="X664">
        <v>3690</v>
      </c>
      <c r="Y664" s="18">
        <v>10.7</v>
      </c>
      <c r="Z664">
        <v>10.7</v>
      </c>
      <c r="AA664" s="26">
        <f t="shared" si="10"/>
        <v>0</v>
      </c>
    </row>
    <row r="665" spans="1:27" x14ac:dyDescent="0.25">
      <c r="A665">
        <v>3691</v>
      </c>
      <c r="B665" s="3">
        <v>18</v>
      </c>
      <c r="C665" s="3">
        <v>4</v>
      </c>
      <c r="X665">
        <v>3691</v>
      </c>
      <c r="Y665" s="18">
        <v>18</v>
      </c>
      <c r="Z665">
        <v>18</v>
      </c>
      <c r="AA665" s="26">
        <f t="shared" si="10"/>
        <v>0</v>
      </c>
    </row>
    <row r="666" spans="1:27" x14ac:dyDescent="0.25">
      <c r="A666">
        <v>3692</v>
      </c>
      <c r="B666" s="3">
        <v>13</v>
      </c>
      <c r="C666" s="3">
        <v>4</v>
      </c>
      <c r="X666">
        <v>3692</v>
      </c>
      <c r="Y666" s="18">
        <v>13</v>
      </c>
      <c r="Z666">
        <v>13</v>
      </c>
      <c r="AA666" s="26">
        <f t="shared" si="10"/>
        <v>0</v>
      </c>
    </row>
    <row r="667" spans="1:27" x14ac:dyDescent="0.25">
      <c r="A667">
        <v>3693</v>
      </c>
      <c r="B667" s="3">
        <v>12.7</v>
      </c>
      <c r="C667" s="3">
        <v>6</v>
      </c>
      <c r="X667">
        <v>3693</v>
      </c>
      <c r="Y667" s="18">
        <v>12.7</v>
      </c>
      <c r="Z667">
        <v>12.7</v>
      </c>
      <c r="AA667" s="26">
        <f t="shared" si="10"/>
        <v>0</v>
      </c>
    </row>
    <row r="668" spans="1:27" x14ac:dyDescent="0.25">
      <c r="A668">
        <v>3694</v>
      </c>
      <c r="B668" s="3">
        <v>19.2</v>
      </c>
      <c r="C668" s="3">
        <v>3.5</v>
      </c>
      <c r="X668">
        <v>3694</v>
      </c>
      <c r="Y668" s="18">
        <v>15.8</v>
      </c>
      <c r="Z668">
        <v>19.2</v>
      </c>
      <c r="AA668" s="26">
        <f t="shared" si="10"/>
        <v>0.21518987341772142</v>
      </c>
    </row>
    <row r="669" spans="1:27" x14ac:dyDescent="0.25">
      <c r="A669">
        <v>3696</v>
      </c>
      <c r="B669" s="3">
        <v>11</v>
      </c>
      <c r="C669" s="3">
        <v>5</v>
      </c>
      <c r="X669">
        <v>3696</v>
      </c>
      <c r="Y669" s="18">
        <v>11</v>
      </c>
      <c r="Z669">
        <v>11</v>
      </c>
      <c r="AA669" s="26">
        <f t="shared" si="10"/>
        <v>0</v>
      </c>
    </row>
    <row r="670" spans="1:27" x14ac:dyDescent="0.25">
      <c r="A670">
        <v>3697</v>
      </c>
      <c r="B670" s="3">
        <v>11.4</v>
      </c>
      <c r="C670" s="3">
        <v>3.8</v>
      </c>
      <c r="X670">
        <v>3697</v>
      </c>
      <c r="Y670" s="18">
        <v>11.4</v>
      </c>
      <c r="Z670">
        <v>11.4</v>
      </c>
      <c r="AA670" s="26">
        <f t="shared" si="10"/>
        <v>0</v>
      </c>
    </row>
    <row r="671" spans="1:27" x14ac:dyDescent="0.25">
      <c r="A671">
        <v>3698</v>
      </c>
      <c r="B671" s="3">
        <v>13</v>
      </c>
      <c r="C671" s="3">
        <v>5.5</v>
      </c>
      <c r="X671">
        <v>3698</v>
      </c>
      <c r="Y671" s="18">
        <v>11.2</v>
      </c>
      <c r="Z671">
        <v>13</v>
      </c>
      <c r="AA671" s="26">
        <f t="shared" si="10"/>
        <v>0.16071428571428578</v>
      </c>
    </row>
    <row r="672" spans="1:27" x14ac:dyDescent="0.25">
      <c r="A672">
        <v>3699</v>
      </c>
      <c r="B672" s="3">
        <v>20</v>
      </c>
      <c r="C672" s="3">
        <v>6</v>
      </c>
      <c r="X672">
        <v>3699</v>
      </c>
      <c r="Y672" s="18">
        <v>20</v>
      </c>
      <c r="Z672">
        <v>20</v>
      </c>
      <c r="AA672" s="26">
        <f t="shared" si="10"/>
        <v>0</v>
      </c>
    </row>
    <row r="673" spans="1:27" x14ac:dyDescent="0.25">
      <c r="A673">
        <v>3700</v>
      </c>
      <c r="B673" s="3">
        <v>13</v>
      </c>
      <c r="C673" s="3">
        <v>4</v>
      </c>
      <c r="X673">
        <v>3700</v>
      </c>
      <c r="Y673" s="18">
        <v>13</v>
      </c>
      <c r="Z673">
        <v>13</v>
      </c>
      <c r="AA673" s="26">
        <f t="shared" si="10"/>
        <v>0</v>
      </c>
    </row>
    <row r="674" spans="1:27" x14ac:dyDescent="0.25">
      <c r="A674">
        <v>3853</v>
      </c>
      <c r="B674" s="3">
        <v>20.7</v>
      </c>
      <c r="C674" s="3">
        <v>4.9000000000000004</v>
      </c>
      <c r="X674">
        <v>3853</v>
      </c>
      <c r="Y674" s="18">
        <v>9.3000000000000007</v>
      </c>
      <c r="Z674">
        <v>20.7</v>
      </c>
      <c r="AA674" s="26">
        <f t="shared" si="10"/>
        <v>1.225806451612903</v>
      </c>
    </row>
    <row r="675" spans="1:27" x14ac:dyDescent="0.25">
      <c r="A675">
        <v>3854</v>
      </c>
      <c r="B675" s="3">
        <v>13</v>
      </c>
      <c r="C675" s="3">
        <v>4</v>
      </c>
      <c r="X675">
        <v>3854</v>
      </c>
      <c r="Y675" s="18">
        <v>13</v>
      </c>
      <c r="Z675">
        <v>13</v>
      </c>
      <c r="AA675" s="26">
        <f t="shared" si="10"/>
        <v>0</v>
      </c>
    </row>
    <row r="676" spans="1:27" x14ac:dyDescent="0.25">
      <c r="A676">
        <v>3855</v>
      </c>
      <c r="B676" s="3">
        <v>73.5</v>
      </c>
      <c r="C676" s="3">
        <v>11</v>
      </c>
      <c r="X676">
        <v>3855</v>
      </c>
      <c r="Y676" s="18">
        <v>73.5</v>
      </c>
      <c r="Z676">
        <v>73.5</v>
      </c>
      <c r="AA676" s="26">
        <f t="shared" si="10"/>
        <v>0</v>
      </c>
    </row>
    <row r="677" spans="1:27" x14ac:dyDescent="0.25">
      <c r="A677">
        <v>3856</v>
      </c>
      <c r="B677" s="3">
        <v>41</v>
      </c>
      <c r="C677" s="3">
        <v>10.5</v>
      </c>
      <c r="X677">
        <v>3856</v>
      </c>
      <c r="Y677" s="18">
        <v>39</v>
      </c>
      <c r="Z677">
        <v>41</v>
      </c>
      <c r="AA677" s="26">
        <f t="shared" si="10"/>
        <v>5.128205128205128E-2</v>
      </c>
    </row>
    <row r="678" spans="1:27" x14ac:dyDescent="0.25">
      <c r="A678">
        <v>3857</v>
      </c>
      <c r="B678" s="3">
        <v>43.4</v>
      </c>
      <c r="C678" s="3">
        <v>6</v>
      </c>
      <c r="X678">
        <v>3857</v>
      </c>
      <c r="Y678" s="18">
        <v>14</v>
      </c>
      <c r="Z678">
        <v>43.4</v>
      </c>
      <c r="AA678" s="26">
        <f t="shared" si="10"/>
        <v>2.1</v>
      </c>
    </row>
    <row r="679" spans="1:27" x14ac:dyDescent="0.25">
      <c r="A679">
        <v>3858</v>
      </c>
      <c r="B679" s="3">
        <v>59</v>
      </c>
      <c r="C679" s="3">
        <v>8</v>
      </c>
      <c r="X679">
        <v>3858</v>
      </c>
      <c r="Y679" s="18">
        <v>59</v>
      </c>
      <c r="Z679">
        <v>59</v>
      </c>
      <c r="AA679" s="26">
        <f t="shared" si="10"/>
        <v>0</v>
      </c>
    </row>
    <row r="680" spans="1:27" x14ac:dyDescent="0.25">
      <c r="A680">
        <v>3859</v>
      </c>
      <c r="B680" s="3">
        <v>28.7</v>
      </c>
      <c r="C680" s="3">
        <v>8.5</v>
      </c>
      <c r="X680">
        <v>3859</v>
      </c>
      <c r="Y680" s="18">
        <v>28.7</v>
      </c>
      <c r="Z680">
        <v>28.7</v>
      </c>
      <c r="AA680" s="26">
        <f t="shared" si="10"/>
        <v>0</v>
      </c>
    </row>
    <row r="681" spans="1:27" x14ac:dyDescent="0.25">
      <c r="A681">
        <v>3860</v>
      </c>
      <c r="B681" s="3">
        <v>16.5</v>
      </c>
      <c r="C681" s="3">
        <v>5</v>
      </c>
      <c r="X681">
        <v>3860</v>
      </c>
      <c r="Y681" s="18">
        <v>16.5</v>
      </c>
      <c r="Z681">
        <v>16.5</v>
      </c>
      <c r="AA681" s="26">
        <f t="shared" si="10"/>
        <v>0</v>
      </c>
    </row>
    <row r="682" spans="1:27" x14ac:dyDescent="0.25">
      <c r="A682">
        <v>3861</v>
      </c>
      <c r="B682" s="3">
        <v>18.399999999999999</v>
      </c>
      <c r="C682" s="3">
        <v>6</v>
      </c>
      <c r="X682">
        <v>3861</v>
      </c>
      <c r="Y682" s="18">
        <v>17.5</v>
      </c>
      <c r="Z682">
        <v>18.399999999999999</v>
      </c>
      <c r="AA682" s="26">
        <f t="shared" si="10"/>
        <v>5.1428571428571344E-2</v>
      </c>
    </row>
    <row r="683" spans="1:27" x14ac:dyDescent="0.25">
      <c r="A683">
        <v>3862</v>
      </c>
      <c r="B683" s="3">
        <v>32.4</v>
      </c>
      <c r="C683" s="3">
        <v>7</v>
      </c>
      <c r="X683">
        <v>3862</v>
      </c>
      <c r="Y683" s="18">
        <v>13.4</v>
      </c>
      <c r="Z683">
        <v>32.4</v>
      </c>
      <c r="AA683" s="26">
        <f t="shared" si="10"/>
        <v>1.4179104477611939</v>
      </c>
    </row>
    <row r="684" spans="1:27" x14ac:dyDescent="0.25">
      <c r="A684">
        <v>3863</v>
      </c>
      <c r="B684" s="3">
        <v>18.5</v>
      </c>
      <c r="C684" s="3">
        <v>6.1</v>
      </c>
      <c r="X684">
        <v>3863</v>
      </c>
      <c r="Y684" s="18">
        <v>18.5</v>
      </c>
      <c r="Z684">
        <v>18.5</v>
      </c>
      <c r="AA684" s="26">
        <f t="shared" si="10"/>
        <v>0</v>
      </c>
    </row>
    <row r="685" spans="1:27" x14ac:dyDescent="0.25">
      <c r="A685">
        <v>3864</v>
      </c>
      <c r="B685" s="3">
        <v>25</v>
      </c>
      <c r="C685" s="3">
        <v>7</v>
      </c>
      <c r="X685">
        <v>3864</v>
      </c>
      <c r="Y685" s="18">
        <v>17.5</v>
      </c>
      <c r="Z685">
        <v>25</v>
      </c>
      <c r="AA685" s="26">
        <f t="shared" si="10"/>
        <v>0.42857142857142855</v>
      </c>
    </row>
    <row r="686" spans="1:27" x14ac:dyDescent="0.25">
      <c r="A686">
        <v>3865</v>
      </c>
      <c r="B686" s="3">
        <v>13.8</v>
      </c>
      <c r="C686" s="3">
        <v>4.7</v>
      </c>
      <c r="X686">
        <v>3865</v>
      </c>
      <c r="Y686" s="18">
        <v>13.8</v>
      </c>
      <c r="Z686">
        <v>13.8</v>
      </c>
      <c r="AA686" s="26">
        <f t="shared" si="10"/>
        <v>0</v>
      </c>
    </row>
    <row r="687" spans="1:27" x14ac:dyDescent="0.25">
      <c r="A687">
        <v>3866</v>
      </c>
      <c r="B687" s="3">
        <v>17</v>
      </c>
      <c r="C687" s="3">
        <v>4.8</v>
      </c>
      <c r="X687">
        <v>3866</v>
      </c>
      <c r="Y687" s="18">
        <v>16.3</v>
      </c>
      <c r="Z687">
        <v>17</v>
      </c>
      <c r="AA687" s="26">
        <f t="shared" si="10"/>
        <v>4.2944785276073573E-2</v>
      </c>
    </row>
    <row r="688" spans="1:27" x14ac:dyDescent="0.25">
      <c r="A688">
        <v>3867</v>
      </c>
      <c r="B688" s="3">
        <v>56.5</v>
      </c>
      <c r="C688" s="3">
        <v>7</v>
      </c>
      <c r="X688">
        <v>3867</v>
      </c>
      <c r="Y688" s="18">
        <v>19.399999999999999</v>
      </c>
      <c r="Z688">
        <v>56.5</v>
      </c>
      <c r="AA688" s="26">
        <f t="shared" si="10"/>
        <v>1.9123711340206189</v>
      </c>
    </row>
    <row r="689" spans="1:27" x14ac:dyDescent="0.25">
      <c r="A689">
        <v>3868</v>
      </c>
      <c r="B689" s="3">
        <v>13</v>
      </c>
      <c r="C689" s="3">
        <v>5.2</v>
      </c>
      <c r="X689">
        <v>3868</v>
      </c>
      <c r="Y689" s="18">
        <v>8.6999999999999993</v>
      </c>
      <c r="Z689">
        <v>13</v>
      </c>
      <c r="AA689" s="26">
        <f t="shared" si="10"/>
        <v>0.49425287356321851</v>
      </c>
    </row>
    <row r="690" spans="1:27" x14ac:dyDescent="0.25">
      <c r="A690">
        <v>3869</v>
      </c>
      <c r="B690" s="3">
        <v>33.799999999999997</v>
      </c>
      <c r="C690" s="3">
        <v>6.5</v>
      </c>
      <c r="X690">
        <v>3869</v>
      </c>
      <c r="Y690" s="18">
        <v>18</v>
      </c>
      <c r="Z690">
        <v>33.799999999999997</v>
      </c>
      <c r="AA690" s="26">
        <f t="shared" si="10"/>
        <v>0.87777777777777766</v>
      </c>
    </row>
    <row r="691" spans="1:27" x14ac:dyDescent="0.25">
      <c r="A691">
        <v>3870</v>
      </c>
      <c r="B691" s="3">
        <v>17.2</v>
      </c>
      <c r="C691" s="3">
        <v>6.2</v>
      </c>
      <c r="X691">
        <v>3870</v>
      </c>
      <c r="Y691" s="18">
        <v>17.2</v>
      </c>
      <c r="Z691">
        <v>17.2</v>
      </c>
      <c r="AA691" s="26">
        <f t="shared" si="10"/>
        <v>0</v>
      </c>
    </row>
    <row r="692" spans="1:27" x14ac:dyDescent="0.25">
      <c r="A692">
        <v>3871</v>
      </c>
      <c r="B692" s="3">
        <v>25.4</v>
      </c>
      <c r="C692" s="3">
        <v>6.2</v>
      </c>
      <c r="X692">
        <v>3871</v>
      </c>
      <c r="Y692" s="18">
        <v>10.4</v>
      </c>
      <c r="Z692">
        <v>25.4</v>
      </c>
      <c r="AA692" s="26">
        <f t="shared" si="10"/>
        <v>1.4423076923076921</v>
      </c>
    </row>
    <row r="693" spans="1:27" x14ac:dyDescent="0.25">
      <c r="A693">
        <v>3872</v>
      </c>
      <c r="B693" s="3">
        <v>24</v>
      </c>
      <c r="C693" s="3">
        <v>6</v>
      </c>
      <c r="X693">
        <v>3872</v>
      </c>
      <c r="Y693" s="18">
        <v>24</v>
      </c>
      <c r="Z693">
        <v>24</v>
      </c>
      <c r="AA693" s="26">
        <f t="shared" si="10"/>
        <v>0</v>
      </c>
    </row>
    <row r="694" spans="1:27" x14ac:dyDescent="0.25">
      <c r="A694">
        <v>3873</v>
      </c>
      <c r="B694" s="3">
        <v>14.4</v>
      </c>
      <c r="C694" s="3">
        <v>5</v>
      </c>
      <c r="X694">
        <v>3873</v>
      </c>
      <c r="Y694" s="18">
        <v>9</v>
      </c>
      <c r="Z694">
        <v>14.4</v>
      </c>
      <c r="AA694" s="26">
        <f t="shared" si="10"/>
        <v>0.60000000000000009</v>
      </c>
    </row>
    <row r="695" spans="1:27" x14ac:dyDescent="0.25">
      <c r="A695">
        <v>3874</v>
      </c>
      <c r="B695" s="3">
        <v>29.2</v>
      </c>
      <c r="C695" s="3">
        <v>5.3</v>
      </c>
      <c r="X695">
        <v>3874</v>
      </c>
      <c r="Y695" s="18">
        <v>29.2</v>
      </c>
      <c r="Z695">
        <v>29.2</v>
      </c>
      <c r="AA695" s="26">
        <f t="shared" si="10"/>
        <v>0</v>
      </c>
    </row>
    <row r="696" spans="1:27" x14ac:dyDescent="0.25">
      <c r="A696">
        <v>3875</v>
      </c>
      <c r="B696" s="3">
        <v>19</v>
      </c>
      <c r="C696" s="3">
        <v>5.5</v>
      </c>
      <c r="X696">
        <v>3875</v>
      </c>
      <c r="Y696" s="18">
        <v>12</v>
      </c>
      <c r="Z696">
        <v>19</v>
      </c>
      <c r="AA696" s="26">
        <f t="shared" si="10"/>
        <v>0.58333333333333337</v>
      </c>
    </row>
    <row r="697" spans="1:27" x14ac:dyDescent="0.25">
      <c r="A697">
        <v>3876</v>
      </c>
      <c r="B697" s="3">
        <v>33.6</v>
      </c>
      <c r="C697" s="3">
        <v>7</v>
      </c>
      <c r="X697">
        <v>3876</v>
      </c>
      <c r="Y697" s="18">
        <v>10.8</v>
      </c>
      <c r="Z697">
        <v>33.6</v>
      </c>
      <c r="AA697" s="26">
        <f t="shared" si="10"/>
        <v>2.1111111111111112</v>
      </c>
    </row>
    <row r="698" spans="1:27" x14ac:dyDescent="0.25">
      <c r="A698">
        <v>3877</v>
      </c>
      <c r="B698" s="3">
        <v>22.5</v>
      </c>
      <c r="C698" s="3">
        <v>6.1000000000000005</v>
      </c>
      <c r="X698">
        <v>3877</v>
      </c>
      <c r="Y698" s="18">
        <v>12.4</v>
      </c>
      <c r="Z698">
        <v>22.5</v>
      </c>
      <c r="AA698" s="26">
        <f t="shared" si="10"/>
        <v>0.81451612903225801</v>
      </c>
    </row>
    <row r="699" spans="1:27" x14ac:dyDescent="0.25">
      <c r="A699">
        <v>3878</v>
      </c>
      <c r="B699" s="3">
        <v>20.2</v>
      </c>
      <c r="C699" s="3">
        <v>5</v>
      </c>
      <c r="X699">
        <v>3878</v>
      </c>
      <c r="Y699" s="18">
        <v>19.5</v>
      </c>
      <c r="Z699">
        <v>20.2</v>
      </c>
      <c r="AA699" s="26">
        <f t="shared" si="10"/>
        <v>3.589743589743586E-2</v>
      </c>
    </row>
    <row r="700" spans="1:27" x14ac:dyDescent="0.25">
      <c r="A700">
        <v>3879</v>
      </c>
      <c r="B700" s="3">
        <v>16</v>
      </c>
      <c r="C700" s="3">
        <v>5.8</v>
      </c>
      <c r="X700">
        <v>3879</v>
      </c>
      <c r="Y700" s="18">
        <v>13.6</v>
      </c>
      <c r="Z700">
        <v>16</v>
      </c>
      <c r="AA700" s="26">
        <f t="shared" si="10"/>
        <v>0.17647058823529416</v>
      </c>
    </row>
    <row r="701" spans="1:27" x14ac:dyDescent="0.25">
      <c r="A701">
        <v>3880</v>
      </c>
      <c r="B701" s="3">
        <v>15</v>
      </c>
      <c r="C701" s="3">
        <v>4.3</v>
      </c>
      <c r="X701">
        <v>3880</v>
      </c>
      <c r="Y701" s="18">
        <v>15</v>
      </c>
      <c r="Z701">
        <v>15</v>
      </c>
      <c r="AA701" s="26">
        <f t="shared" si="10"/>
        <v>0</v>
      </c>
    </row>
    <row r="702" spans="1:27" x14ac:dyDescent="0.25">
      <c r="A702">
        <v>3881</v>
      </c>
      <c r="B702" s="3">
        <v>18.100000000000001</v>
      </c>
      <c r="C702" s="3">
        <v>6</v>
      </c>
      <c r="X702">
        <v>3881</v>
      </c>
      <c r="Y702" s="18">
        <v>12.3</v>
      </c>
      <c r="Z702">
        <v>18.100000000000001</v>
      </c>
      <c r="AA702" s="26">
        <f t="shared" si="10"/>
        <v>0.47154471544715448</v>
      </c>
    </row>
    <row r="703" spans="1:27" x14ac:dyDescent="0.25">
      <c r="A703">
        <v>3882</v>
      </c>
      <c r="B703" s="3">
        <v>16.600000000000001</v>
      </c>
      <c r="C703" s="3">
        <v>5.8</v>
      </c>
      <c r="X703">
        <v>3882</v>
      </c>
      <c r="Y703" s="18">
        <v>12.2</v>
      </c>
      <c r="Z703">
        <v>16.600000000000001</v>
      </c>
      <c r="AA703" s="26">
        <f t="shared" si="10"/>
        <v>0.36065573770491821</v>
      </c>
    </row>
    <row r="704" spans="1:27" x14ac:dyDescent="0.25">
      <c r="A704">
        <v>3883</v>
      </c>
      <c r="B704" s="3">
        <v>17.600000000000001</v>
      </c>
      <c r="C704" s="3">
        <v>4.2</v>
      </c>
      <c r="X704">
        <v>3883</v>
      </c>
      <c r="Y704" s="18">
        <v>17.600000000000001</v>
      </c>
      <c r="Z704">
        <v>17.600000000000001</v>
      </c>
      <c r="AA704" s="26">
        <f t="shared" si="10"/>
        <v>0</v>
      </c>
    </row>
    <row r="705" spans="1:27" x14ac:dyDescent="0.25">
      <c r="A705">
        <v>3884</v>
      </c>
      <c r="B705" s="3">
        <v>34.700000000000003</v>
      </c>
      <c r="C705" s="3">
        <v>8</v>
      </c>
      <c r="X705">
        <v>3884</v>
      </c>
      <c r="Y705" s="18">
        <v>34.700000000000003</v>
      </c>
      <c r="Z705">
        <v>34.700000000000003</v>
      </c>
      <c r="AA705" s="26">
        <f t="shared" si="10"/>
        <v>0</v>
      </c>
    </row>
    <row r="706" spans="1:27" x14ac:dyDescent="0.25">
      <c r="A706">
        <v>3885</v>
      </c>
      <c r="B706" s="3">
        <v>30.3</v>
      </c>
      <c r="C706" s="3">
        <v>7.3</v>
      </c>
      <c r="X706">
        <v>3885</v>
      </c>
      <c r="Y706" s="18">
        <v>16.3</v>
      </c>
      <c r="Z706">
        <v>30.3</v>
      </c>
      <c r="AA706" s="26">
        <f t="shared" si="10"/>
        <v>0.85889570552147232</v>
      </c>
    </row>
    <row r="707" spans="1:27" x14ac:dyDescent="0.25">
      <c r="A707">
        <v>3886</v>
      </c>
      <c r="B707" s="3">
        <v>26.3</v>
      </c>
      <c r="C707" s="3">
        <v>4.8</v>
      </c>
      <c r="X707">
        <v>3886</v>
      </c>
      <c r="Y707" s="18">
        <v>26.3</v>
      </c>
      <c r="Z707">
        <v>26.3</v>
      </c>
      <c r="AA707" s="26">
        <f t="shared" ref="AA707:AA770" si="11">(Z707-Y707)/Y707</f>
        <v>0</v>
      </c>
    </row>
    <row r="708" spans="1:27" x14ac:dyDescent="0.25">
      <c r="A708">
        <v>3887</v>
      </c>
      <c r="B708" s="3">
        <v>9.5</v>
      </c>
      <c r="C708" s="3">
        <v>3.5</v>
      </c>
      <c r="X708">
        <v>3887</v>
      </c>
      <c r="Y708" s="18">
        <v>6.7</v>
      </c>
      <c r="Z708">
        <v>9.5</v>
      </c>
      <c r="AA708" s="26">
        <f t="shared" si="11"/>
        <v>0.41791044776119401</v>
      </c>
    </row>
    <row r="709" spans="1:27" x14ac:dyDescent="0.25">
      <c r="A709">
        <v>3888</v>
      </c>
      <c r="B709" s="3">
        <v>39.299999999999997</v>
      </c>
      <c r="C709" s="3">
        <v>8.1999999999999993</v>
      </c>
      <c r="X709">
        <v>3888</v>
      </c>
      <c r="Y709" s="18">
        <v>22.6</v>
      </c>
      <c r="Z709">
        <v>39.299999999999997</v>
      </c>
      <c r="AA709" s="26">
        <f t="shared" si="11"/>
        <v>0.73893805309734495</v>
      </c>
    </row>
    <row r="710" spans="1:27" x14ac:dyDescent="0.25">
      <c r="A710">
        <v>3889</v>
      </c>
      <c r="B710" s="3">
        <v>31.7</v>
      </c>
      <c r="C710" s="3">
        <v>8.1</v>
      </c>
      <c r="X710">
        <v>3889</v>
      </c>
      <c r="Y710" s="18">
        <v>31.7</v>
      </c>
      <c r="Z710">
        <v>31.7</v>
      </c>
      <c r="AA710" s="26">
        <f t="shared" si="11"/>
        <v>0</v>
      </c>
    </row>
    <row r="711" spans="1:27" x14ac:dyDescent="0.25">
      <c r="A711">
        <v>3890</v>
      </c>
      <c r="B711" s="3">
        <v>38.5</v>
      </c>
      <c r="C711" s="3">
        <v>7.8</v>
      </c>
      <c r="X711">
        <v>3890</v>
      </c>
      <c r="Y711" s="18">
        <v>12</v>
      </c>
      <c r="Z711">
        <v>38.5</v>
      </c>
      <c r="AA711" s="26">
        <f t="shared" si="11"/>
        <v>2.2083333333333335</v>
      </c>
    </row>
    <row r="712" spans="1:27" x14ac:dyDescent="0.25">
      <c r="A712">
        <v>3891</v>
      </c>
      <c r="B712" s="3">
        <v>16.3</v>
      </c>
      <c r="C712" s="3">
        <v>4.3</v>
      </c>
      <c r="X712">
        <v>3891</v>
      </c>
      <c r="Y712" s="18">
        <v>16.3</v>
      </c>
      <c r="Z712">
        <v>16.3</v>
      </c>
      <c r="AA712" s="26">
        <f t="shared" si="11"/>
        <v>0</v>
      </c>
    </row>
    <row r="713" spans="1:27" x14ac:dyDescent="0.25">
      <c r="A713">
        <v>3892</v>
      </c>
      <c r="B713" s="3">
        <v>22.7</v>
      </c>
      <c r="C713" s="3">
        <v>5</v>
      </c>
      <c r="X713">
        <v>3892</v>
      </c>
      <c r="Y713" s="18">
        <v>22</v>
      </c>
      <c r="Z713">
        <v>22.7</v>
      </c>
      <c r="AA713" s="26">
        <f t="shared" si="11"/>
        <v>3.1818181818181787E-2</v>
      </c>
    </row>
    <row r="714" spans="1:27" x14ac:dyDescent="0.25">
      <c r="A714">
        <v>3893</v>
      </c>
      <c r="B714" s="3">
        <v>17.2</v>
      </c>
      <c r="C714" s="3">
        <v>4.2</v>
      </c>
      <c r="X714">
        <v>3893</v>
      </c>
      <c r="Y714" s="18">
        <v>17.2</v>
      </c>
      <c r="Z714">
        <v>17.2</v>
      </c>
      <c r="AA714" s="26">
        <f t="shared" si="11"/>
        <v>0</v>
      </c>
    </row>
    <row r="715" spans="1:27" x14ac:dyDescent="0.25">
      <c r="A715">
        <v>3894</v>
      </c>
      <c r="B715" s="3">
        <v>31</v>
      </c>
      <c r="C715" s="3">
        <v>6.7</v>
      </c>
      <c r="X715">
        <v>3894</v>
      </c>
      <c r="Y715" s="18">
        <v>21</v>
      </c>
      <c r="Z715">
        <v>31</v>
      </c>
      <c r="AA715" s="26">
        <f t="shared" si="11"/>
        <v>0.47619047619047616</v>
      </c>
    </row>
    <row r="716" spans="1:27" x14ac:dyDescent="0.25">
      <c r="A716">
        <v>3895</v>
      </c>
      <c r="B716" s="3">
        <v>29</v>
      </c>
      <c r="C716" s="3">
        <v>6.3</v>
      </c>
      <c r="X716">
        <v>3895</v>
      </c>
      <c r="Y716" s="18">
        <v>23.3</v>
      </c>
      <c r="Z716">
        <v>29</v>
      </c>
      <c r="AA716" s="26">
        <f t="shared" si="11"/>
        <v>0.24463519313304719</v>
      </c>
    </row>
    <row r="717" spans="1:27" x14ac:dyDescent="0.25">
      <c r="A717">
        <v>3896</v>
      </c>
      <c r="B717" s="3">
        <v>26.7</v>
      </c>
      <c r="C717" s="3">
        <v>5.3</v>
      </c>
      <c r="X717">
        <v>3896</v>
      </c>
      <c r="Y717" s="18">
        <v>26.7</v>
      </c>
      <c r="Z717">
        <v>26.7</v>
      </c>
      <c r="AA717" s="26">
        <f t="shared" si="11"/>
        <v>0</v>
      </c>
    </row>
    <row r="718" spans="1:27" x14ac:dyDescent="0.25">
      <c r="A718">
        <v>3897</v>
      </c>
      <c r="B718" s="3">
        <v>15.7</v>
      </c>
      <c r="C718" s="3">
        <v>5</v>
      </c>
      <c r="X718">
        <v>3897</v>
      </c>
      <c r="Y718" s="18">
        <v>10.1</v>
      </c>
      <c r="Z718">
        <v>15.7</v>
      </c>
      <c r="AA718" s="26">
        <f t="shared" si="11"/>
        <v>0.55445544554455439</v>
      </c>
    </row>
    <row r="719" spans="1:27" x14ac:dyDescent="0.25">
      <c r="A719">
        <v>3898</v>
      </c>
      <c r="B719" s="3">
        <v>18.600000000000001</v>
      </c>
      <c r="C719" s="3">
        <v>5.0999999999999996</v>
      </c>
      <c r="X719">
        <v>3898</v>
      </c>
      <c r="Y719" s="18">
        <v>12.6</v>
      </c>
      <c r="Z719">
        <v>18.600000000000001</v>
      </c>
      <c r="AA719" s="26">
        <f t="shared" si="11"/>
        <v>0.47619047619047633</v>
      </c>
    </row>
    <row r="720" spans="1:27" x14ac:dyDescent="0.25">
      <c r="A720">
        <v>3899</v>
      </c>
      <c r="B720" s="3">
        <v>17.7</v>
      </c>
      <c r="C720" s="3">
        <v>6</v>
      </c>
      <c r="X720">
        <v>3899</v>
      </c>
      <c r="Y720" s="18">
        <v>10</v>
      </c>
      <c r="Z720">
        <v>17.7</v>
      </c>
      <c r="AA720" s="26">
        <f t="shared" si="11"/>
        <v>0.76999999999999991</v>
      </c>
    </row>
    <row r="721" spans="1:27" x14ac:dyDescent="0.25">
      <c r="A721">
        <v>3900</v>
      </c>
      <c r="B721" s="3">
        <v>22.7</v>
      </c>
      <c r="C721" s="3">
        <v>5.2</v>
      </c>
      <c r="X721">
        <v>3900</v>
      </c>
      <c r="Y721" s="18">
        <v>11</v>
      </c>
      <c r="Z721">
        <v>22.7</v>
      </c>
      <c r="AA721" s="26">
        <f t="shared" si="11"/>
        <v>1.0636363636363635</v>
      </c>
    </row>
    <row r="722" spans="1:27" x14ac:dyDescent="0.25">
      <c r="A722">
        <v>4019</v>
      </c>
      <c r="B722" s="3">
        <v>20.399999999999999</v>
      </c>
      <c r="C722" s="3">
        <v>3.9</v>
      </c>
      <c r="X722">
        <v>4019</v>
      </c>
      <c r="Y722" s="18">
        <v>8.8000000000000007</v>
      </c>
      <c r="Z722">
        <v>20.399999999999999</v>
      </c>
      <c r="AA722" s="26">
        <f t="shared" si="11"/>
        <v>1.3181818181818179</v>
      </c>
    </row>
    <row r="723" spans="1:27" x14ac:dyDescent="0.25">
      <c r="A723">
        <v>4020</v>
      </c>
      <c r="B723" s="3">
        <v>13</v>
      </c>
      <c r="C723" s="3">
        <v>4</v>
      </c>
      <c r="X723">
        <v>4020</v>
      </c>
      <c r="Y723" s="18">
        <v>13</v>
      </c>
      <c r="Z723">
        <v>13</v>
      </c>
      <c r="AA723" s="26">
        <f t="shared" si="11"/>
        <v>0</v>
      </c>
    </row>
    <row r="724" spans="1:27" x14ac:dyDescent="0.25">
      <c r="A724">
        <v>4021</v>
      </c>
      <c r="B724" s="3">
        <v>14.3</v>
      </c>
      <c r="C724" s="3">
        <v>4.3</v>
      </c>
      <c r="X724">
        <v>4021</v>
      </c>
      <c r="Y724" s="18">
        <v>8.1</v>
      </c>
      <c r="Z724">
        <v>14.3</v>
      </c>
      <c r="AA724" s="26">
        <f t="shared" si="11"/>
        <v>0.76543209876543228</v>
      </c>
    </row>
    <row r="725" spans="1:27" x14ac:dyDescent="0.25">
      <c r="A725">
        <v>4022</v>
      </c>
      <c r="B725" s="3">
        <v>32.5</v>
      </c>
      <c r="C725" s="3">
        <v>6.1</v>
      </c>
      <c r="X725">
        <v>4022</v>
      </c>
      <c r="Y725" s="18">
        <v>11</v>
      </c>
      <c r="Z725">
        <v>32.5</v>
      </c>
      <c r="AA725" s="26">
        <f t="shared" si="11"/>
        <v>1.9545454545454546</v>
      </c>
    </row>
    <row r="726" spans="1:27" x14ac:dyDescent="0.25">
      <c r="A726">
        <v>4023</v>
      </c>
      <c r="B726" s="3">
        <v>36.6</v>
      </c>
      <c r="C726" s="3">
        <v>7.3</v>
      </c>
      <c r="X726">
        <v>4023</v>
      </c>
      <c r="Y726" s="18">
        <v>36.4</v>
      </c>
      <c r="Z726">
        <v>36.6</v>
      </c>
      <c r="AA726" s="26">
        <f t="shared" si="11"/>
        <v>5.494505494505573E-3</v>
      </c>
    </row>
    <row r="727" spans="1:27" x14ac:dyDescent="0.25">
      <c r="A727">
        <v>4024</v>
      </c>
      <c r="B727" s="3">
        <v>29.8</v>
      </c>
      <c r="C727" s="3">
        <v>7.3999999999999995</v>
      </c>
      <c r="X727">
        <v>4024</v>
      </c>
      <c r="Y727" s="18">
        <v>13.4</v>
      </c>
      <c r="Z727">
        <v>29.8</v>
      </c>
      <c r="AA727" s="26">
        <f t="shared" si="11"/>
        <v>1.2238805970149251</v>
      </c>
    </row>
    <row r="728" spans="1:27" x14ac:dyDescent="0.25">
      <c r="A728">
        <v>4025</v>
      </c>
      <c r="B728" s="3">
        <v>33</v>
      </c>
      <c r="C728" s="3">
        <v>6.1</v>
      </c>
      <c r="X728">
        <v>4025</v>
      </c>
      <c r="Y728" s="18">
        <v>30.4</v>
      </c>
      <c r="Z728">
        <v>33</v>
      </c>
      <c r="AA728" s="26">
        <f t="shared" si="11"/>
        <v>8.5526315789473728E-2</v>
      </c>
    </row>
    <row r="729" spans="1:27" x14ac:dyDescent="0.25">
      <c r="A729">
        <v>4026</v>
      </c>
      <c r="B729" s="3">
        <v>31.2</v>
      </c>
      <c r="C729" s="3">
        <v>5.8</v>
      </c>
      <c r="X729">
        <v>4026</v>
      </c>
      <c r="Y729" s="18">
        <v>18.5</v>
      </c>
      <c r="Z729">
        <v>31.2</v>
      </c>
      <c r="AA729" s="26">
        <f t="shared" si="11"/>
        <v>0.68648648648648647</v>
      </c>
    </row>
    <row r="730" spans="1:27" x14ac:dyDescent="0.25">
      <c r="A730">
        <v>4027</v>
      </c>
      <c r="B730" s="3">
        <v>15.3</v>
      </c>
      <c r="C730" s="3">
        <v>4</v>
      </c>
      <c r="X730">
        <v>4027</v>
      </c>
      <c r="Y730" s="18">
        <v>15.3</v>
      </c>
      <c r="Z730">
        <v>15.3</v>
      </c>
      <c r="AA730" s="26">
        <f t="shared" si="11"/>
        <v>0</v>
      </c>
    </row>
    <row r="731" spans="1:27" x14ac:dyDescent="0.25">
      <c r="A731">
        <v>4028</v>
      </c>
      <c r="B731" s="3">
        <v>24.4</v>
      </c>
      <c r="C731" s="3">
        <v>5</v>
      </c>
      <c r="X731">
        <v>4028</v>
      </c>
      <c r="Y731" s="18">
        <v>15.6</v>
      </c>
      <c r="Z731">
        <v>24.4</v>
      </c>
      <c r="AA731" s="26">
        <f t="shared" si="11"/>
        <v>0.5641025641025641</v>
      </c>
    </row>
    <row r="732" spans="1:27" x14ac:dyDescent="0.25">
      <c r="A732">
        <v>4029</v>
      </c>
      <c r="B732" s="3">
        <v>35.4</v>
      </c>
      <c r="C732" s="3">
        <v>6.3</v>
      </c>
      <c r="X732">
        <v>4029</v>
      </c>
      <c r="Y732" s="18">
        <v>23.5</v>
      </c>
      <c r="Z732">
        <v>35.4</v>
      </c>
      <c r="AA732" s="26">
        <f t="shared" si="11"/>
        <v>0.50638297872340421</v>
      </c>
    </row>
    <row r="733" spans="1:27" x14ac:dyDescent="0.25">
      <c r="A733">
        <v>4030</v>
      </c>
      <c r="B733" s="3">
        <v>56.5</v>
      </c>
      <c r="C733" s="3">
        <v>9</v>
      </c>
      <c r="X733">
        <v>4030</v>
      </c>
      <c r="Y733" s="18">
        <v>31.6</v>
      </c>
      <c r="Z733">
        <v>56.5</v>
      </c>
      <c r="AA733" s="26">
        <f t="shared" si="11"/>
        <v>0.78797468354430367</v>
      </c>
    </row>
    <row r="734" spans="1:27" x14ac:dyDescent="0.25">
      <c r="A734">
        <v>4031</v>
      </c>
      <c r="B734" s="3">
        <v>46.8</v>
      </c>
      <c r="C734" s="3">
        <v>6.8</v>
      </c>
      <c r="X734">
        <v>4031</v>
      </c>
      <c r="Y734" s="18">
        <v>28.3</v>
      </c>
      <c r="Z734">
        <v>46.8</v>
      </c>
      <c r="AA734" s="26">
        <f t="shared" si="11"/>
        <v>0.65371024734982319</v>
      </c>
    </row>
    <row r="735" spans="1:27" x14ac:dyDescent="0.25">
      <c r="A735">
        <v>4032</v>
      </c>
      <c r="B735" s="3">
        <v>29.3</v>
      </c>
      <c r="C735" s="3">
        <v>4.8</v>
      </c>
      <c r="X735">
        <v>4032</v>
      </c>
      <c r="Y735" s="18">
        <v>29.3</v>
      </c>
      <c r="Z735">
        <v>29.3</v>
      </c>
      <c r="AA735" s="26">
        <f t="shared" si="11"/>
        <v>0</v>
      </c>
    </row>
    <row r="736" spans="1:27" x14ac:dyDescent="0.25">
      <c r="A736">
        <v>4033</v>
      </c>
      <c r="B736" s="3">
        <v>28.5</v>
      </c>
      <c r="C736" s="3">
        <v>5</v>
      </c>
      <c r="X736">
        <v>4033</v>
      </c>
      <c r="Y736" s="18">
        <v>18.5</v>
      </c>
      <c r="Z736">
        <v>28.5</v>
      </c>
      <c r="AA736" s="26">
        <f t="shared" si="11"/>
        <v>0.54054054054054057</v>
      </c>
    </row>
    <row r="737" spans="1:27" x14ac:dyDescent="0.25">
      <c r="A737">
        <v>4034</v>
      </c>
      <c r="B737" s="3">
        <v>26</v>
      </c>
      <c r="C737" s="3">
        <v>5.8</v>
      </c>
      <c r="X737">
        <v>4034</v>
      </c>
      <c r="Y737" s="18">
        <v>19.8</v>
      </c>
      <c r="Z737">
        <v>26</v>
      </c>
      <c r="AA737" s="26">
        <f t="shared" si="11"/>
        <v>0.31313131313131309</v>
      </c>
    </row>
    <row r="738" spans="1:27" x14ac:dyDescent="0.25">
      <c r="A738">
        <v>4035</v>
      </c>
      <c r="B738" s="3">
        <v>36</v>
      </c>
      <c r="C738" s="3">
        <v>6</v>
      </c>
      <c r="X738">
        <v>4035</v>
      </c>
      <c r="Y738" s="18">
        <v>28.5</v>
      </c>
      <c r="Z738">
        <v>36</v>
      </c>
      <c r="AA738" s="26">
        <f t="shared" si="11"/>
        <v>0.26315789473684209</v>
      </c>
    </row>
    <row r="739" spans="1:27" x14ac:dyDescent="0.25">
      <c r="A739">
        <v>4036</v>
      </c>
      <c r="B739" s="3">
        <v>16.399999999999999</v>
      </c>
      <c r="C739" s="3">
        <v>4.3</v>
      </c>
      <c r="X739">
        <v>4036</v>
      </c>
      <c r="Y739" s="18">
        <v>16.399999999999999</v>
      </c>
      <c r="Z739">
        <v>16.399999999999999</v>
      </c>
      <c r="AA739" s="26">
        <f t="shared" si="11"/>
        <v>0</v>
      </c>
    </row>
    <row r="740" spans="1:27" x14ac:dyDescent="0.25">
      <c r="A740">
        <v>4037</v>
      </c>
      <c r="B740" s="3">
        <v>12.7</v>
      </c>
      <c r="C740" s="3">
        <v>3.9</v>
      </c>
      <c r="X740">
        <v>4037</v>
      </c>
      <c r="Y740" s="18">
        <v>12.7</v>
      </c>
      <c r="Z740">
        <v>12.7</v>
      </c>
      <c r="AA740" s="26">
        <f t="shared" si="11"/>
        <v>0</v>
      </c>
    </row>
    <row r="741" spans="1:27" x14ac:dyDescent="0.25">
      <c r="A741">
        <v>4038</v>
      </c>
      <c r="B741" s="3">
        <v>21.4</v>
      </c>
      <c r="C741" s="3">
        <v>5.7</v>
      </c>
      <c r="X741">
        <v>4038</v>
      </c>
      <c r="Y741" s="18">
        <v>13.5</v>
      </c>
      <c r="Z741">
        <v>21.4</v>
      </c>
      <c r="AA741" s="26">
        <f t="shared" si="11"/>
        <v>0.58518518518518503</v>
      </c>
    </row>
    <row r="742" spans="1:27" x14ac:dyDescent="0.25">
      <c r="A742">
        <v>4039</v>
      </c>
      <c r="B742" s="3">
        <v>24.7</v>
      </c>
      <c r="C742" s="3">
        <v>5.8</v>
      </c>
      <c r="X742">
        <v>4039</v>
      </c>
      <c r="Y742" s="18">
        <v>15.5</v>
      </c>
      <c r="Z742">
        <v>24.7</v>
      </c>
      <c r="AA742" s="26">
        <f t="shared" si="11"/>
        <v>0.59354838709677415</v>
      </c>
    </row>
    <row r="743" spans="1:27" x14ac:dyDescent="0.25">
      <c r="A743">
        <v>4040</v>
      </c>
      <c r="B743" s="3">
        <v>42.5</v>
      </c>
      <c r="C743" s="3">
        <v>6.2</v>
      </c>
      <c r="X743">
        <v>4040</v>
      </c>
      <c r="Y743" s="18">
        <v>30</v>
      </c>
      <c r="Z743">
        <v>42.5</v>
      </c>
      <c r="AA743" s="26">
        <f t="shared" si="11"/>
        <v>0.41666666666666669</v>
      </c>
    </row>
    <row r="744" spans="1:27" x14ac:dyDescent="0.25">
      <c r="A744">
        <v>4041</v>
      </c>
      <c r="B744" s="3">
        <v>31.7</v>
      </c>
      <c r="C744" s="3">
        <v>5.9</v>
      </c>
      <c r="X744">
        <v>4041</v>
      </c>
      <c r="Y744" s="18">
        <v>31.7</v>
      </c>
      <c r="Z744">
        <v>31.7</v>
      </c>
      <c r="AA744" s="26">
        <f t="shared" si="11"/>
        <v>0</v>
      </c>
    </row>
    <row r="745" spans="1:27" x14ac:dyDescent="0.25">
      <c r="A745">
        <v>4042</v>
      </c>
      <c r="B745" s="3">
        <v>24.7</v>
      </c>
      <c r="C745" s="3">
        <v>5.9</v>
      </c>
      <c r="X745">
        <v>4042</v>
      </c>
      <c r="Y745" s="18">
        <v>21.3</v>
      </c>
      <c r="Z745">
        <v>24.7</v>
      </c>
      <c r="AA745" s="26">
        <f t="shared" si="11"/>
        <v>0.15962441314553982</v>
      </c>
    </row>
    <row r="746" spans="1:27" x14ac:dyDescent="0.25">
      <c r="A746">
        <v>4043</v>
      </c>
      <c r="B746" s="3">
        <v>25</v>
      </c>
      <c r="C746" s="3">
        <v>6.2</v>
      </c>
      <c r="X746">
        <v>4043</v>
      </c>
      <c r="Y746" s="18">
        <v>19.7</v>
      </c>
      <c r="Z746">
        <v>25</v>
      </c>
      <c r="AA746" s="26">
        <f t="shared" si="11"/>
        <v>0.26903553299492389</v>
      </c>
    </row>
    <row r="747" spans="1:27" x14ac:dyDescent="0.25">
      <c r="A747">
        <v>4044</v>
      </c>
      <c r="B747" s="3">
        <v>43.2</v>
      </c>
      <c r="C747" s="3">
        <v>6.3</v>
      </c>
      <c r="X747">
        <v>4044</v>
      </c>
      <c r="Y747" s="18">
        <v>33.200000000000003</v>
      </c>
      <c r="Z747">
        <v>43.2</v>
      </c>
      <c r="AA747" s="26">
        <f t="shared" si="11"/>
        <v>0.3012048192771084</v>
      </c>
    </row>
    <row r="748" spans="1:27" x14ac:dyDescent="0.25">
      <c r="A748">
        <v>4045</v>
      </c>
      <c r="B748" s="3">
        <v>10</v>
      </c>
      <c r="C748" s="3">
        <v>2.9</v>
      </c>
      <c r="X748">
        <v>4045</v>
      </c>
      <c r="Y748" s="18">
        <v>10</v>
      </c>
      <c r="Z748">
        <v>10</v>
      </c>
      <c r="AA748" s="26">
        <f t="shared" si="11"/>
        <v>0</v>
      </c>
    </row>
    <row r="749" spans="1:27" x14ac:dyDescent="0.25">
      <c r="A749">
        <v>4046</v>
      </c>
      <c r="B749" s="3">
        <v>27</v>
      </c>
      <c r="C749" s="3">
        <v>3.4</v>
      </c>
      <c r="X749">
        <v>4046</v>
      </c>
      <c r="Y749" s="18">
        <v>27</v>
      </c>
      <c r="Z749">
        <v>27</v>
      </c>
      <c r="AA749" s="26">
        <f t="shared" si="11"/>
        <v>0</v>
      </c>
    </row>
    <row r="750" spans="1:27" x14ac:dyDescent="0.25">
      <c r="A750">
        <v>4047</v>
      </c>
      <c r="B750" s="3">
        <v>10</v>
      </c>
      <c r="C750" s="3">
        <v>2.2999999999999998</v>
      </c>
      <c r="X750">
        <v>4047</v>
      </c>
      <c r="Y750" s="18">
        <v>10</v>
      </c>
      <c r="Z750">
        <v>10</v>
      </c>
      <c r="AA750" s="26">
        <f t="shared" si="11"/>
        <v>0</v>
      </c>
    </row>
    <row r="751" spans="1:27" x14ac:dyDescent="0.25">
      <c r="A751">
        <v>4048</v>
      </c>
      <c r="B751" s="3">
        <v>39.5</v>
      </c>
      <c r="C751" s="3">
        <v>6.0999999999999988</v>
      </c>
      <c r="X751">
        <v>4048</v>
      </c>
      <c r="Y751" s="18">
        <v>31.8</v>
      </c>
      <c r="Z751">
        <v>39.5</v>
      </c>
      <c r="AA751" s="26">
        <f t="shared" si="11"/>
        <v>0.24213836477987419</v>
      </c>
    </row>
    <row r="752" spans="1:27" x14ac:dyDescent="0.25">
      <c r="A752">
        <v>4049</v>
      </c>
      <c r="B752" s="3">
        <v>22.8</v>
      </c>
      <c r="C752" s="3">
        <v>5.5</v>
      </c>
      <c r="X752">
        <v>4049</v>
      </c>
      <c r="Y752" s="18">
        <v>14.5</v>
      </c>
      <c r="Z752">
        <v>22.8</v>
      </c>
      <c r="AA752" s="26">
        <f t="shared" si="11"/>
        <v>0.57241379310344831</v>
      </c>
    </row>
    <row r="753" spans="1:27" x14ac:dyDescent="0.25">
      <c r="A753">
        <v>4050</v>
      </c>
      <c r="B753" s="3">
        <v>13</v>
      </c>
      <c r="C753" s="3">
        <v>4</v>
      </c>
      <c r="X753">
        <v>4050</v>
      </c>
      <c r="Y753" s="18">
        <v>13</v>
      </c>
      <c r="Z753">
        <v>13</v>
      </c>
      <c r="AA753" s="26">
        <f t="shared" si="11"/>
        <v>0</v>
      </c>
    </row>
    <row r="754" spans="1:27" x14ac:dyDescent="0.25">
      <c r="A754">
        <v>4051</v>
      </c>
      <c r="B754" s="3">
        <v>9.1999999999999993</v>
      </c>
      <c r="C754" s="3">
        <v>3.9</v>
      </c>
      <c r="X754">
        <v>4051</v>
      </c>
      <c r="Y754" s="18">
        <v>7</v>
      </c>
      <c r="Z754">
        <v>9.1999999999999993</v>
      </c>
      <c r="AA754" s="26">
        <f t="shared" si="11"/>
        <v>0.31428571428571417</v>
      </c>
    </row>
    <row r="755" spans="1:27" x14ac:dyDescent="0.25">
      <c r="A755">
        <v>4052</v>
      </c>
      <c r="B755" s="3">
        <v>36.299999999999997</v>
      </c>
      <c r="C755" s="3">
        <v>8.8000000000000007</v>
      </c>
      <c r="X755">
        <v>4052</v>
      </c>
      <c r="Y755" s="18">
        <v>36.299999999999997</v>
      </c>
      <c r="Z755">
        <v>36.299999999999997</v>
      </c>
      <c r="AA755" s="26">
        <f t="shared" si="11"/>
        <v>0</v>
      </c>
    </row>
    <row r="756" spans="1:27" x14ac:dyDescent="0.25">
      <c r="A756">
        <v>4053</v>
      </c>
      <c r="B756" s="3">
        <v>29.3</v>
      </c>
      <c r="C756" s="3">
        <v>7</v>
      </c>
      <c r="X756">
        <v>4053</v>
      </c>
      <c r="Y756" s="18">
        <v>28</v>
      </c>
      <c r="Z756">
        <v>29.3</v>
      </c>
      <c r="AA756" s="26">
        <f t="shared" si="11"/>
        <v>4.6428571428571451E-2</v>
      </c>
    </row>
    <row r="757" spans="1:27" x14ac:dyDescent="0.25">
      <c r="A757">
        <v>4054</v>
      </c>
      <c r="B757" s="3">
        <v>36</v>
      </c>
      <c r="C757" s="3">
        <v>8.5</v>
      </c>
      <c r="X757">
        <v>4054</v>
      </c>
      <c r="Y757" s="18">
        <v>27</v>
      </c>
      <c r="Z757">
        <v>36</v>
      </c>
      <c r="AA757" s="26">
        <f t="shared" si="11"/>
        <v>0.33333333333333331</v>
      </c>
    </row>
    <row r="758" spans="1:27" x14ac:dyDescent="0.25">
      <c r="A758">
        <v>4055</v>
      </c>
      <c r="B758" s="3">
        <v>15.1</v>
      </c>
      <c r="C758" s="3">
        <v>4.2</v>
      </c>
      <c r="X758">
        <v>4055</v>
      </c>
      <c r="Y758" s="18">
        <v>8.5</v>
      </c>
      <c r="Z758">
        <v>15.1</v>
      </c>
      <c r="AA758" s="26">
        <f t="shared" si="11"/>
        <v>0.77647058823529402</v>
      </c>
    </row>
    <row r="759" spans="1:27" x14ac:dyDescent="0.25">
      <c r="A759">
        <v>4056</v>
      </c>
      <c r="B759" s="3">
        <v>23.2</v>
      </c>
      <c r="C759" s="3">
        <v>6.5</v>
      </c>
      <c r="X759">
        <v>4056</v>
      </c>
      <c r="Y759" s="18">
        <v>14</v>
      </c>
      <c r="Z759">
        <v>23.2</v>
      </c>
      <c r="AA759" s="26">
        <f t="shared" si="11"/>
        <v>0.65714285714285714</v>
      </c>
    </row>
    <row r="760" spans="1:27" x14ac:dyDescent="0.25">
      <c r="A760">
        <v>4057</v>
      </c>
      <c r="B760" s="3">
        <v>48.4</v>
      </c>
      <c r="C760" s="3">
        <v>9</v>
      </c>
      <c r="X760">
        <v>4057</v>
      </c>
      <c r="Y760" s="18">
        <v>33.799999999999997</v>
      </c>
      <c r="Z760">
        <v>48.4</v>
      </c>
      <c r="AA760" s="26">
        <f t="shared" si="11"/>
        <v>0.43195266272189359</v>
      </c>
    </row>
    <row r="761" spans="1:27" x14ac:dyDescent="0.25">
      <c r="A761">
        <v>4058</v>
      </c>
      <c r="B761" s="3">
        <v>53</v>
      </c>
      <c r="C761" s="3">
        <v>9.5</v>
      </c>
      <c r="X761">
        <v>4058</v>
      </c>
      <c r="Y761" s="18">
        <v>53</v>
      </c>
      <c r="Z761">
        <v>53</v>
      </c>
      <c r="AA761" s="26">
        <f t="shared" si="11"/>
        <v>0</v>
      </c>
    </row>
    <row r="762" spans="1:27" x14ac:dyDescent="0.25">
      <c r="A762">
        <v>4059</v>
      </c>
      <c r="B762" s="3">
        <v>32.4</v>
      </c>
      <c r="C762" s="3">
        <v>9.6999999999999993</v>
      </c>
      <c r="X762">
        <v>4059</v>
      </c>
      <c r="Y762" s="18">
        <v>18.5</v>
      </c>
      <c r="Z762">
        <v>32.4</v>
      </c>
      <c r="AA762" s="26">
        <f t="shared" si="11"/>
        <v>0.75135135135135123</v>
      </c>
    </row>
    <row r="763" spans="1:27" x14ac:dyDescent="0.25">
      <c r="A763">
        <v>4060</v>
      </c>
      <c r="B763" s="3">
        <v>14.7</v>
      </c>
      <c r="C763" s="3">
        <v>6.5</v>
      </c>
      <c r="X763">
        <v>4060</v>
      </c>
      <c r="Y763" s="18">
        <v>14.7</v>
      </c>
      <c r="Z763">
        <v>14.7</v>
      </c>
      <c r="AA763" s="26">
        <f t="shared" si="11"/>
        <v>0</v>
      </c>
    </row>
    <row r="764" spans="1:27" x14ac:dyDescent="0.25">
      <c r="A764">
        <v>4061</v>
      </c>
      <c r="B764" s="3">
        <v>52.3</v>
      </c>
      <c r="C764" s="3">
        <v>10</v>
      </c>
      <c r="X764">
        <v>4061</v>
      </c>
      <c r="Y764" s="18">
        <v>30.3</v>
      </c>
      <c r="Z764">
        <v>52.3</v>
      </c>
      <c r="AA764" s="26">
        <f t="shared" si="11"/>
        <v>0.72607260726072598</v>
      </c>
    </row>
    <row r="765" spans="1:27" x14ac:dyDescent="0.25">
      <c r="A765">
        <v>4062</v>
      </c>
      <c r="B765" s="3">
        <v>45</v>
      </c>
      <c r="C765" s="3">
        <v>9.5</v>
      </c>
      <c r="X765">
        <v>4062</v>
      </c>
      <c r="Y765" s="18">
        <v>45</v>
      </c>
      <c r="Z765">
        <v>45</v>
      </c>
      <c r="AA765" s="26">
        <f t="shared" si="11"/>
        <v>0</v>
      </c>
    </row>
    <row r="766" spans="1:27" x14ac:dyDescent="0.25">
      <c r="A766">
        <v>4063</v>
      </c>
      <c r="B766" s="3">
        <v>13</v>
      </c>
      <c r="C766" s="3">
        <v>6.3</v>
      </c>
      <c r="X766">
        <v>4063</v>
      </c>
      <c r="Y766" s="18">
        <v>13</v>
      </c>
      <c r="Z766">
        <v>13</v>
      </c>
      <c r="AA766" s="26">
        <f t="shared" si="11"/>
        <v>0</v>
      </c>
    </row>
    <row r="767" spans="1:27" x14ac:dyDescent="0.25">
      <c r="A767">
        <v>4064</v>
      </c>
      <c r="B767" s="3">
        <v>31</v>
      </c>
      <c r="C767" s="3">
        <v>10</v>
      </c>
      <c r="X767">
        <v>4064</v>
      </c>
      <c r="Y767" s="18">
        <v>18.8</v>
      </c>
      <c r="Z767">
        <v>31</v>
      </c>
      <c r="AA767" s="26">
        <f t="shared" si="11"/>
        <v>0.64893617021276595</v>
      </c>
    </row>
    <row r="768" spans="1:27" x14ac:dyDescent="0.25">
      <c r="A768">
        <v>4065</v>
      </c>
      <c r="B768" s="3">
        <v>21.8</v>
      </c>
      <c r="C768" s="3">
        <v>6.2</v>
      </c>
      <c r="X768">
        <v>4065</v>
      </c>
      <c r="Y768" s="18">
        <v>21.8</v>
      </c>
      <c r="Z768">
        <v>21.8</v>
      </c>
      <c r="AA768" s="26">
        <f t="shared" si="11"/>
        <v>0</v>
      </c>
    </row>
    <row r="769" spans="1:27" x14ac:dyDescent="0.25">
      <c r="A769">
        <v>4066</v>
      </c>
      <c r="B769" s="3">
        <v>23</v>
      </c>
      <c r="C769" s="3">
        <v>6.2</v>
      </c>
      <c r="X769">
        <v>4066</v>
      </c>
      <c r="Y769" s="18">
        <v>14.6</v>
      </c>
      <c r="Z769">
        <v>23</v>
      </c>
      <c r="AA769" s="26">
        <f t="shared" si="11"/>
        <v>0.57534246575342474</v>
      </c>
    </row>
    <row r="770" spans="1:27" x14ac:dyDescent="0.25">
      <c r="A770">
        <v>4067</v>
      </c>
      <c r="B770" s="3">
        <v>21.7</v>
      </c>
      <c r="C770" s="3">
        <v>5</v>
      </c>
      <c r="X770">
        <v>4067</v>
      </c>
      <c r="Y770" s="18">
        <v>15.3</v>
      </c>
      <c r="Z770">
        <v>21.7</v>
      </c>
      <c r="AA770" s="26">
        <f t="shared" si="11"/>
        <v>0.41830065359477114</v>
      </c>
    </row>
    <row r="771" spans="1:27" x14ac:dyDescent="0.25">
      <c r="A771">
        <v>4068</v>
      </c>
      <c r="B771" s="3">
        <v>21.8</v>
      </c>
      <c r="C771" s="3">
        <v>4.3</v>
      </c>
      <c r="X771">
        <v>4068</v>
      </c>
      <c r="Y771" s="18">
        <v>21.8</v>
      </c>
      <c r="Z771">
        <v>21.8</v>
      </c>
      <c r="AA771" s="26">
        <f t="shared" ref="AA771:AA834" si="12">(Z771-Y771)/Y771</f>
        <v>0</v>
      </c>
    </row>
    <row r="772" spans="1:27" x14ac:dyDescent="0.25">
      <c r="A772">
        <v>4069</v>
      </c>
      <c r="B772" s="3">
        <v>41.5</v>
      </c>
      <c r="C772" s="3">
        <v>11.8</v>
      </c>
      <c r="X772">
        <v>4069</v>
      </c>
      <c r="Y772" s="18">
        <v>41.5</v>
      </c>
      <c r="Z772">
        <v>41.5</v>
      </c>
      <c r="AA772" s="26">
        <f t="shared" si="12"/>
        <v>0</v>
      </c>
    </row>
    <row r="773" spans="1:27" x14ac:dyDescent="0.25">
      <c r="A773">
        <v>4070</v>
      </c>
      <c r="B773" s="3">
        <v>60.4</v>
      </c>
      <c r="C773" s="3">
        <v>12</v>
      </c>
      <c r="X773">
        <v>4070</v>
      </c>
      <c r="Y773" s="18">
        <v>60.4</v>
      </c>
      <c r="Z773">
        <v>60.4</v>
      </c>
      <c r="AA773" s="26">
        <f t="shared" si="12"/>
        <v>0</v>
      </c>
    </row>
    <row r="774" spans="1:27" x14ac:dyDescent="0.25">
      <c r="A774">
        <v>4071</v>
      </c>
      <c r="B774" s="3">
        <v>54.1</v>
      </c>
      <c r="C774" s="3">
        <v>11.5</v>
      </c>
      <c r="X774">
        <v>4071</v>
      </c>
      <c r="Y774" s="18">
        <v>21</v>
      </c>
      <c r="Z774">
        <v>54.1</v>
      </c>
      <c r="AA774" s="26">
        <f t="shared" si="12"/>
        <v>1.5761904761904764</v>
      </c>
    </row>
    <row r="775" spans="1:27" x14ac:dyDescent="0.25">
      <c r="A775">
        <v>4072</v>
      </c>
      <c r="B775" s="3">
        <v>18</v>
      </c>
      <c r="C775" s="3">
        <v>4.5</v>
      </c>
      <c r="X775">
        <v>4072</v>
      </c>
      <c r="Y775" s="18">
        <v>13.6</v>
      </c>
      <c r="Z775">
        <v>18</v>
      </c>
      <c r="AA775" s="26">
        <f t="shared" si="12"/>
        <v>0.3235294117647059</v>
      </c>
    </row>
    <row r="776" spans="1:27" x14ac:dyDescent="0.25">
      <c r="A776">
        <v>4073</v>
      </c>
      <c r="B776" s="3">
        <v>27.9</v>
      </c>
      <c r="C776" s="3">
        <v>7.2</v>
      </c>
      <c r="X776">
        <v>4073</v>
      </c>
      <c r="Y776" s="18">
        <v>21</v>
      </c>
      <c r="Z776">
        <v>27.9</v>
      </c>
      <c r="AA776" s="26">
        <f t="shared" si="12"/>
        <v>0.32857142857142851</v>
      </c>
    </row>
    <row r="777" spans="1:27" x14ac:dyDescent="0.25">
      <c r="A777">
        <v>4074</v>
      </c>
      <c r="B777" s="3">
        <v>17.7</v>
      </c>
      <c r="C777" s="3">
        <v>6</v>
      </c>
      <c r="X777">
        <v>4074</v>
      </c>
      <c r="Y777" s="18">
        <v>13.5</v>
      </c>
      <c r="Z777">
        <v>17.7</v>
      </c>
      <c r="AA777" s="26">
        <f t="shared" si="12"/>
        <v>0.31111111111111106</v>
      </c>
    </row>
    <row r="778" spans="1:27" x14ac:dyDescent="0.25">
      <c r="A778">
        <v>4075</v>
      </c>
      <c r="B778" s="3">
        <v>30.1</v>
      </c>
      <c r="C778" s="3">
        <v>9</v>
      </c>
      <c r="X778">
        <v>4075</v>
      </c>
      <c r="Y778" s="18">
        <v>19.399999999999999</v>
      </c>
      <c r="Z778">
        <v>30.1</v>
      </c>
      <c r="AA778" s="26">
        <f t="shared" si="12"/>
        <v>0.55154639175257747</v>
      </c>
    </row>
    <row r="779" spans="1:27" x14ac:dyDescent="0.25">
      <c r="A779">
        <v>4076</v>
      </c>
      <c r="B779" s="3">
        <v>59</v>
      </c>
      <c r="C779" s="3">
        <v>11.800000000000002</v>
      </c>
      <c r="X779">
        <v>4076</v>
      </c>
      <c r="Y779" s="18">
        <v>43</v>
      </c>
      <c r="Z779">
        <v>59</v>
      </c>
      <c r="AA779" s="26">
        <f t="shared" si="12"/>
        <v>0.37209302325581395</v>
      </c>
    </row>
    <row r="780" spans="1:27" x14ac:dyDescent="0.25">
      <c r="A780">
        <v>4077</v>
      </c>
      <c r="B780" s="3">
        <v>67</v>
      </c>
      <c r="C780" s="3">
        <v>12</v>
      </c>
      <c r="X780">
        <v>4077</v>
      </c>
      <c r="Y780" s="18">
        <v>63.2</v>
      </c>
      <c r="Z780">
        <v>67</v>
      </c>
      <c r="AA780" s="26">
        <f t="shared" si="12"/>
        <v>6.0126582278480965E-2</v>
      </c>
    </row>
    <row r="781" spans="1:27" x14ac:dyDescent="0.25">
      <c r="A781">
        <v>4078</v>
      </c>
      <c r="B781" s="3">
        <v>78</v>
      </c>
      <c r="C781" s="3">
        <v>12</v>
      </c>
      <c r="X781">
        <v>4078</v>
      </c>
      <c r="Y781" s="18">
        <v>60</v>
      </c>
      <c r="Z781">
        <v>78</v>
      </c>
      <c r="AA781" s="26">
        <f t="shared" si="12"/>
        <v>0.3</v>
      </c>
    </row>
    <row r="782" spans="1:27" x14ac:dyDescent="0.25">
      <c r="A782">
        <v>4079</v>
      </c>
      <c r="B782" s="3">
        <v>25.2</v>
      </c>
      <c r="C782" s="3">
        <v>5.5</v>
      </c>
      <c r="X782">
        <v>4079</v>
      </c>
      <c r="Y782" s="18">
        <v>25.2</v>
      </c>
      <c r="Z782">
        <v>25.2</v>
      </c>
      <c r="AA782" s="26">
        <f t="shared" si="12"/>
        <v>0</v>
      </c>
    </row>
    <row r="783" spans="1:27" x14ac:dyDescent="0.25">
      <c r="A783">
        <v>4080</v>
      </c>
      <c r="B783" s="3">
        <v>14.2</v>
      </c>
      <c r="C783" s="3">
        <v>4.2</v>
      </c>
      <c r="X783">
        <v>4080</v>
      </c>
      <c r="Y783" s="18">
        <v>8.6999999999999993</v>
      </c>
      <c r="Z783">
        <v>14.2</v>
      </c>
      <c r="AA783" s="26">
        <f t="shared" si="12"/>
        <v>0.63218390804597702</v>
      </c>
    </row>
    <row r="784" spans="1:27" x14ac:dyDescent="0.25">
      <c r="A784">
        <v>4081</v>
      </c>
      <c r="B784" s="3">
        <v>24</v>
      </c>
      <c r="C784" s="3">
        <v>4.8</v>
      </c>
      <c r="X784">
        <v>4081</v>
      </c>
      <c r="Y784" s="18">
        <v>24</v>
      </c>
      <c r="Z784">
        <v>24</v>
      </c>
      <c r="AA784" s="26">
        <f t="shared" si="12"/>
        <v>0</v>
      </c>
    </row>
    <row r="785" spans="1:27" x14ac:dyDescent="0.25">
      <c r="A785">
        <v>4083</v>
      </c>
      <c r="B785" s="3">
        <v>27</v>
      </c>
      <c r="C785" s="3">
        <v>7</v>
      </c>
      <c r="X785">
        <v>4083</v>
      </c>
      <c r="Y785" s="18">
        <v>11.6</v>
      </c>
      <c r="Z785">
        <v>27</v>
      </c>
      <c r="AA785" s="26">
        <f t="shared" si="12"/>
        <v>1.3275862068965518</v>
      </c>
    </row>
    <row r="786" spans="1:27" x14ac:dyDescent="0.25">
      <c r="A786">
        <v>4084</v>
      </c>
      <c r="B786" s="3">
        <v>58.7</v>
      </c>
      <c r="C786" s="3">
        <v>9.1</v>
      </c>
      <c r="X786">
        <v>4084</v>
      </c>
      <c r="Y786" s="18">
        <v>26.7</v>
      </c>
      <c r="Z786">
        <v>58.7</v>
      </c>
      <c r="AA786" s="26">
        <f t="shared" si="12"/>
        <v>1.1985018726591761</v>
      </c>
    </row>
    <row r="787" spans="1:27" x14ac:dyDescent="0.25">
      <c r="A787">
        <v>4085</v>
      </c>
      <c r="B787" s="3">
        <v>29</v>
      </c>
      <c r="C787" s="3">
        <v>8.6999999999999993</v>
      </c>
      <c r="X787">
        <v>4085</v>
      </c>
      <c r="Y787" s="18">
        <v>16</v>
      </c>
      <c r="Z787">
        <v>29</v>
      </c>
      <c r="AA787" s="26">
        <f t="shared" si="12"/>
        <v>0.8125</v>
      </c>
    </row>
    <row r="788" spans="1:27" x14ac:dyDescent="0.25">
      <c r="A788">
        <v>4086</v>
      </c>
      <c r="B788" s="3">
        <v>41</v>
      </c>
      <c r="C788" s="3">
        <v>10</v>
      </c>
      <c r="X788">
        <v>4086</v>
      </c>
      <c r="Y788" s="18">
        <v>26.7</v>
      </c>
      <c r="Z788">
        <v>41</v>
      </c>
      <c r="AA788" s="26">
        <f t="shared" si="12"/>
        <v>0.53558052434456938</v>
      </c>
    </row>
    <row r="789" spans="1:27" x14ac:dyDescent="0.25">
      <c r="A789">
        <v>4087</v>
      </c>
      <c r="B789" s="3">
        <v>25.3</v>
      </c>
      <c r="C789" s="3">
        <v>7.2</v>
      </c>
      <c r="X789">
        <v>4087</v>
      </c>
      <c r="Y789" s="18">
        <v>25.3</v>
      </c>
      <c r="Z789">
        <v>25.3</v>
      </c>
      <c r="AA789" s="26">
        <f t="shared" si="12"/>
        <v>0</v>
      </c>
    </row>
    <row r="790" spans="1:27" x14ac:dyDescent="0.25">
      <c r="A790">
        <v>4088</v>
      </c>
      <c r="B790" s="3">
        <v>28</v>
      </c>
      <c r="C790" s="3">
        <v>5.9</v>
      </c>
      <c r="X790">
        <v>4088</v>
      </c>
      <c r="Y790" s="18">
        <v>27.6</v>
      </c>
      <c r="Z790">
        <v>28</v>
      </c>
      <c r="AA790" s="26">
        <f t="shared" si="12"/>
        <v>1.4492753623188354E-2</v>
      </c>
    </row>
    <row r="791" spans="1:27" x14ac:dyDescent="0.25">
      <c r="A791">
        <v>4089</v>
      </c>
      <c r="B791" s="3">
        <v>54.7</v>
      </c>
      <c r="C791" s="3">
        <v>11</v>
      </c>
      <c r="X791">
        <v>4089</v>
      </c>
      <c r="Y791" s="18">
        <v>28.3</v>
      </c>
      <c r="Z791">
        <v>54.7</v>
      </c>
      <c r="AA791" s="26">
        <f t="shared" si="12"/>
        <v>0.93286219081272093</v>
      </c>
    </row>
    <row r="792" spans="1:27" x14ac:dyDescent="0.25">
      <c r="A792">
        <v>4090</v>
      </c>
      <c r="B792" s="3">
        <v>27.6</v>
      </c>
      <c r="C792" s="3">
        <v>8.5</v>
      </c>
      <c r="X792">
        <v>4090</v>
      </c>
      <c r="Y792" s="18">
        <v>25.8</v>
      </c>
      <c r="Z792">
        <v>27.6</v>
      </c>
      <c r="AA792" s="26">
        <f t="shared" si="12"/>
        <v>6.9767441860465143E-2</v>
      </c>
    </row>
    <row r="793" spans="1:27" x14ac:dyDescent="0.25">
      <c r="A793">
        <v>4091</v>
      </c>
      <c r="B793" s="3">
        <v>49</v>
      </c>
      <c r="C793" s="3">
        <v>11.5</v>
      </c>
      <c r="X793">
        <v>4091</v>
      </c>
      <c r="Y793" s="18">
        <v>46.7</v>
      </c>
      <c r="Z793">
        <v>49</v>
      </c>
      <c r="AA793" s="26">
        <f t="shared" si="12"/>
        <v>4.9250535331905716E-2</v>
      </c>
    </row>
    <row r="794" spans="1:27" x14ac:dyDescent="0.25">
      <c r="A794">
        <v>4092</v>
      </c>
      <c r="B794" s="3">
        <v>38.5</v>
      </c>
      <c r="C794" s="3">
        <v>9.5</v>
      </c>
      <c r="X794">
        <v>4092</v>
      </c>
      <c r="Y794" s="18">
        <v>16.7</v>
      </c>
      <c r="Z794">
        <v>38.5</v>
      </c>
      <c r="AA794" s="26">
        <f t="shared" si="12"/>
        <v>1.3053892215568863</v>
      </c>
    </row>
    <row r="795" spans="1:27" x14ac:dyDescent="0.25">
      <c r="A795">
        <v>4093</v>
      </c>
      <c r="B795" s="3">
        <v>77.2</v>
      </c>
      <c r="C795" s="3">
        <v>11.5</v>
      </c>
      <c r="X795">
        <v>4093</v>
      </c>
      <c r="Y795" s="18">
        <v>77.2</v>
      </c>
      <c r="Z795">
        <v>77.2</v>
      </c>
      <c r="AA795" s="26">
        <f t="shared" si="12"/>
        <v>0</v>
      </c>
    </row>
    <row r="796" spans="1:27" x14ac:dyDescent="0.25">
      <c r="A796">
        <v>4094</v>
      </c>
      <c r="B796" s="3">
        <v>83.6</v>
      </c>
      <c r="C796" s="3">
        <v>9</v>
      </c>
      <c r="X796">
        <v>4094</v>
      </c>
      <c r="Y796" s="18">
        <v>83.6</v>
      </c>
      <c r="Z796">
        <v>83.6</v>
      </c>
      <c r="AA796" s="26">
        <f t="shared" si="12"/>
        <v>0</v>
      </c>
    </row>
    <row r="797" spans="1:27" x14ac:dyDescent="0.25">
      <c r="A797">
        <v>4095</v>
      </c>
      <c r="B797" s="3">
        <v>48.8</v>
      </c>
      <c r="C797" s="3">
        <v>9.8000000000000007</v>
      </c>
      <c r="X797">
        <v>4095</v>
      </c>
      <c r="Y797" s="18">
        <v>20.8</v>
      </c>
      <c r="Z797">
        <v>48.8</v>
      </c>
      <c r="AA797" s="26">
        <f t="shared" si="12"/>
        <v>1.346153846153846</v>
      </c>
    </row>
    <row r="798" spans="1:27" x14ac:dyDescent="0.25">
      <c r="A798">
        <v>4096</v>
      </c>
      <c r="B798" s="3">
        <v>21.4</v>
      </c>
      <c r="C798" s="3">
        <v>5.5</v>
      </c>
      <c r="X798">
        <v>4096</v>
      </c>
      <c r="Y798" s="18">
        <v>16</v>
      </c>
      <c r="Z798">
        <v>21.4</v>
      </c>
      <c r="AA798" s="26">
        <f t="shared" si="12"/>
        <v>0.33749999999999991</v>
      </c>
    </row>
    <row r="799" spans="1:27" x14ac:dyDescent="0.25">
      <c r="A799">
        <v>4097</v>
      </c>
      <c r="B799" s="3">
        <v>33.6</v>
      </c>
      <c r="C799" s="3">
        <v>6</v>
      </c>
      <c r="X799">
        <v>4097</v>
      </c>
      <c r="Y799" s="18">
        <v>26.8</v>
      </c>
      <c r="Z799">
        <v>33.6</v>
      </c>
      <c r="AA799" s="26">
        <f t="shared" si="12"/>
        <v>0.2537313432835821</v>
      </c>
    </row>
    <row r="800" spans="1:27" x14ac:dyDescent="0.25">
      <c r="A800">
        <v>4098</v>
      </c>
      <c r="B800" s="3">
        <v>28.3</v>
      </c>
      <c r="C800" s="3">
        <v>6</v>
      </c>
      <c r="X800">
        <v>4098</v>
      </c>
      <c r="Y800" s="18">
        <v>24</v>
      </c>
      <c r="Z800">
        <v>28.3</v>
      </c>
      <c r="AA800" s="26">
        <f t="shared" si="12"/>
        <v>0.1791666666666667</v>
      </c>
    </row>
    <row r="801" spans="1:27" x14ac:dyDescent="0.25">
      <c r="A801">
        <v>4099</v>
      </c>
      <c r="B801" s="3">
        <v>32.200000000000003</v>
      </c>
      <c r="C801" s="3">
        <v>8.5</v>
      </c>
      <c r="X801">
        <v>4099</v>
      </c>
      <c r="Y801" s="18">
        <v>13.5</v>
      </c>
      <c r="Z801">
        <v>32.200000000000003</v>
      </c>
      <c r="AA801" s="26">
        <f t="shared" si="12"/>
        <v>1.3851851851851853</v>
      </c>
    </row>
    <row r="802" spans="1:27" x14ac:dyDescent="0.25">
      <c r="A802">
        <v>4100</v>
      </c>
      <c r="B802" s="3">
        <v>34.5</v>
      </c>
      <c r="C802" s="3">
        <v>5.9</v>
      </c>
      <c r="X802">
        <v>4100</v>
      </c>
      <c r="Y802" s="18">
        <v>17.5</v>
      </c>
      <c r="Z802">
        <v>34.5</v>
      </c>
      <c r="AA802" s="26">
        <f t="shared" si="12"/>
        <v>0.97142857142857142</v>
      </c>
    </row>
    <row r="803" spans="1:27" x14ac:dyDescent="0.25">
      <c r="A803">
        <v>4123</v>
      </c>
      <c r="B803" s="3">
        <v>38.200000000000003</v>
      </c>
      <c r="C803" s="3">
        <v>8.3000000000000007</v>
      </c>
      <c r="X803">
        <v>4123</v>
      </c>
      <c r="Y803" s="18">
        <v>38.200000000000003</v>
      </c>
      <c r="Z803">
        <v>38.200000000000003</v>
      </c>
      <c r="AA803" s="26">
        <f t="shared" si="12"/>
        <v>0</v>
      </c>
    </row>
    <row r="804" spans="1:27" x14ac:dyDescent="0.25">
      <c r="A804">
        <v>4124</v>
      </c>
      <c r="B804" s="3">
        <v>22.4</v>
      </c>
      <c r="C804" s="3">
        <v>6.9</v>
      </c>
      <c r="X804">
        <v>4124</v>
      </c>
      <c r="Y804" s="18">
        <v>12.5</v>
      </c>
      <c r="Z804">
        <v>22.4</v>
      </c>
      <c r="AA804" s="26">
        <f t="shared" si="12"/>
        <v>0.79199999999999993</v>
      </c>
    </row>
    <row r="805" spans="1:27" x14ac:dyDescent="0.25">
      <c r="A805">
        <v>4125</v>
      </c>
      <c r="B805" s="3">
        <v>39</v>
      </c>
      <c r="C805" s="3">
        <v>8</v>
      </c>
      <c r="X805">
        <v>4125</v>
      </c>
      <c r="Y805" s="18">
        <v>26</v>
      </c>
      <c r="Z805">
        <v>39</v>
      </c>
      <c r="AA805" s="26">
        <f t="shared" si="12"/>
        <v>0.5</v>
      </c>
    </row>
    <row r="806" spans="1:27" x14ac:dyDescent="0.25">
      <c r="A806">
        <v>4126</v>
      </c>
      <c r="B806" s="3">
        <v>19</v>
      </c>
      <c r="C806" s="3">
        <v>6.1</v>
      </c>
      <c r="X806">
        <v>4126</v>
      </c>
      <c r="Y806" s="18">
        <v>19</v>
      </c>
      <c r="Z806">
        <v>19</v>
      </c>
      <c r="AA806" s="26">
        <f t="shared" si="12"/>
        <v>0</v>
      </c>
    </row>
    <row r="807" spans="1:27" x14ac:dyDescent="0.25">
      <c r="A807">
        <v>4127</v>
      </c>
      <c r="B807" s="3">
        <v>24.4</v>
      </c>
      <c r="C807" s="3">
        <v>6.3</v>
      </c>
      <c r="X807">
        <v>4127</v>
      </c>
      <c r="Y807" s="18">
        <v>24.4</v>
      </c>
      <c r="Z807">
        <v>24.4</v>
      </c>
      <c r="AA807" s="26">
        <f t="shared" si="12"/>
        <v>0</v>
      </c>
    </row>
    <row r="808" spans="1:27" x14ac:dyDescent="0.25">
      <c r="A808">
        <v>4128</v>
      </c>
      <c r="B808" s="3">
        <v>38.5</v>
      </c>
      <c r="C808" s="3">
        <v>6.1</v>
      </c>
      <c r="X808">
        <v>4128</v>
      </c>
      <c r="Y808" s="18">
        <v>38.5</v>
      </c>
      <c r="Z808">
        <v>38.5</v>
      </c>
      <c r="AA808" s="26">
        <f t="shared" si="12"/>
        <v>0</v>
      </c>
    </row>
    <row r="809" spans="1:27" x14ac:dyDescent="0.25">
      <c r="A809">
        <v>4129</v>
      </c>
      <c r="B809" s="3">
        <v>15.2</v>
      </c>
      <c r="C809" s="3">
        <v>4.2</v>
      </c>
      <c r="X809">
        <v>4129</v>
      </c>
      <c r="Y809" s="18">
        <v>12.4</v>
      </c>
      <c r="Z809">
        <v>15.2</v>
      </c>
      <c r="AA809" s="26">
        <f t="shared" si="12"/>
        <v>0.22580645161290314</v>
      </c>
    </row>
    <row r="810" spans="1:27" x14ac:dyDescent="0.25">
      <c r="A810">
        <v>4130</v>
      </c>
      <c r="B810" s="3">
        <v>21</v>
      </c>
      <c r="C810" s="3">
        <v>5.2</v>
      </c>
      <c r="X810">
        <v>4130</v>
      </c>
      <c r="Y810" s="18">
        <v>12.2</v>
      </c>
      <c r="Z810">
        <v>21</v>
      </c>
      <c r="AA810" s="26">
        <f t="shared" si="12"/>
        <v>0.7213114754098362</v>
      </c>
    </row>
    <row r="811" spans="1:27" x14ac:dyDescent="0.25">
      <c r="A811">
        <v>4131</v>
      </c>
      <c r="B811" s="3">
        <v>13</v>
      </c>
      <c r="C811" s="3">
        <v>7.5</v>
      </c>
      <c r="X811">
        <v>4131</v>
      </c>
      <c r="Y811" s="18">
        <v>7.5</v>
      </c>
      <c r="Z811">
        <v>13</v>
      </c>
      <c r="AA811" s="26">
        <f t="shared" si="12"/>
        <v>0.73333333333333328</v>
      </c>
    </row>
    <row r="812" spans="1:27" x14ac:dyDescent="0.25">
      <c r="A812">
        <v>4132</v>
      </c>
      <c r="B812" s="3">
        <v>41</v>
      </c>
      <c r="C812" s="3">
        <v>7.9</v>
      </c>
      <c r="X812">
        <v>4132</v>
      </c>
      <c r="Y812" s="18">
        <v>38</v>
      </c>
      <c r="Z812">
        <v>41</v>
      </c>
      <c r="AA812" s="26">
        <f t="shared" si="12"/>
        <v>7.8947368421052627E-2</v>
      </c>
    </row>
    <row r="813" spans="1:27" x14ac:dyDescent="0.25">
      <c r="A813">
        <v>4133</v>
      </c>
      <c r="B813" s="3">
        <v>16.600000000000001</v>
      </c>
      <c r="C813" s="3">
        <v>5.5</v>
      </c>
      <c r="X813">
        <v>4133</v>
      </c>
      <c r="Y813" s="18">
        <v>16.600000000000001</v>
      </c>
      <c r="Z813">
        <v>16.600000000000001</v>
      </c>
      <c r="AA813" s="26">
        <f t="shared" si="12"/>
        <v>0</v>
      </c>
    </row>
    <row r="814" spans="1:27" x14ac:dyDescent="0.25">
      <c r="A814">
        <v>4134</v>
      </c>
      <c r="B814" s="3">
        <v>15.5</v>
      </c>
      <c r="C814" s="3">
        <v>2.8</v>
      </c>
      <c r="X814">
        <v>4134</v>
      </c>
      <c r="Y814" s="18">
        <v>15.5</v>
      </c>
      <c r="Z814">
        <v>15.5</v>
      </c>
      <c r="AA814" s="26">
        <f t="shared" si="12"/>
        <v>0</v>
      </c>
    </row>
    <row r="815" spans="1:27" x14ac:dyDescent="0.25">
      <c r="A815">
        <v>4135</v>
      </c>
      <c r="B815" s="3">
        <v>24</v>
      </c>
      <c r="C815" s="3">
        <v>5</v>
      </c>
      <c r="X815">
        <v>4135</v>
      </c>
      <c r="Y815" s="18">
        <v>6.3</v>
      </c>
      <c r="Z815">
        <v>24</v>
      </c>
      <c r="AA815" s="26">
        <f t="shared" si="12"/>
        <v>2.8095238095238093</v>
      </c>
    </row>
    <row r="816" spans="1:27" x14ac:dyDescent="0.25">
      <c r="A816">
        <v>4136</v>
      </c>
      <c r="B816" s="3">
        <v>31.5</v>
      </c>
      <c r="C816" s="3">
        <v>8.3000000000000007</v>
      </c>
      <c r="X816">
        <v>4136</v>
      </c>
      <c r="Y816" s="18">
        <v>31.5</v>
      </c>
      <c r="Z816">
        <v>31.5</v>
      </c>
      <c r="AA816" s="26">
        <f t="shared" si="12"/>
        <v>0</v>
      </c>
    </row>
    <row r="817" spans="1:27" x14ac:dyDescent="0.25">
      <c r="A817">
        <v>4137</v>
      </c>
      <c r="B817" s="3">
        <v>41.6</v>
      </c>
      <c r="C817" s="3">
        <v>6.0999999999999988</v>
      </c>
      <c r="X817">
        <v>4137</v>
      </c>
      <c r="Y817" s="18">
        <v>22.8</v>
      </c>
      <c r="Z817">
        <v>41.6</v>
      </c>
      <c r="AA817" s="26">
        <f t="shared" si="12"/>
        <v>0.82456140350877194</v>
      </c>
    </row>
    <row r="818" spans="1:27" x14ac:dyDescent="0.25">
      <c r="A818">
        <v>4138</v>
      </c>
      <c r="B818" s="3">
        <v>12.7</v>
      </c>
      <c r="C818" s="3">
        <v>3.5</v>
      </c>
      <c r="X818">
        <v>4138</v>
      </c>
      <c r="Y818" s="18">
        <v>10.3</v>
      </c>
      <c r="Z818">
        <v>12.7</v>
      </c>
      <c r="AA818" s="26">
        <f t="shared" si="12"/>
        <v>0.23300970873786392</v>
      </c>
    </row>
    <row r="819" spans="1:27" x14ac:dyDescent="0.25">
      <c r="A819">
        <v>4139</v>
      </c>
      <c r="B819" s="3">
        <v>16.2</v>
      </c>
      <c r="C819" s="3">
        <v>4.2</v>
      </c>
      <c r="X819">
        <v>4139</v>
      </c>
      <c r="Y819" s="18">
        <v>7.5</v>
      </c>
      <c r="Z819">
        <v>16.2</v>
      </c>
      <c r="AA819" s="26">
        <f t="shared" si="12"/>
        <v>1.1599999999999999</v>
      </c>
    </row>
    <row r="820" spans="1:27" x14ac:dyDescent="0.25">
      <c r="A820">
        <v>4140</v>
      </c>
      <c r="B820" s="3">
        <v>36.299999999999997</v>
      </c>
      <c r="C820" s="3">
        <v>3.9</v>
      </c>
      <c r="X820">
        <v>4140</v>
      </c>
      <c r="Y820" s="18">
        <v>36.299999999999997</v>
      </c>
      <c r="Z820">
        <v>36.299999999999997</v>
      </c>
      <c r="AA820" s="26">
        <f t="shared" si="12"/>
        <v>0</v>
      </c>
    </row>
    <row r="821" spans="1:27" x14ac:dyDescent="0.25">
      <c r="A821">
        <v>4141</v>
      </c>
      <c r="B821" s="3">
        <v>63.4</v>
      </c>
      <c r="C821" s="3">
        <v>3.8</v>
      </c>
      <c r="X821">
        <v>4141</v>
      </c>
      <c r="Y821" s="18">
        <v>38.799999999999997</v>
      </c>
      <c r="Z821">
        <v>63.4</v>
      </c>
      <c r="AA821" s="26">
        <f t="shared" si="12"/>
        <v>0.63402061855670111</v>
      </c>
    </row>
    <row r="822" spans="1:27" x14ac:dyDescent="0.25">
      <c r="A822">
        <v>4142</v>
      </c>
      <c r="B822" s="3">
        <v>16</v>
      </c>
      <c r="C822" s="3">
        <v>4.3</v>
      </c>
      <c r="X822">
        <v>4142</v>
      </c>
      <c r="Y822" s="18">
        <v>16</v>
      </c>
      <c r="Z822">
        <v>16</v>
      </c>
      <c r="AA822" s="26">
        <f t="shared" si="12"/>
        <v>0</v>
      </c>
    </row>
    <row r="823" spans="1:27" x14ac:dyDescent="0.25">
      <c r="A823">
        <v>4143</v>
      </c>
      <c r="B823" s="3">
        <v>17.7</v>
      </c>
      <c r="C823" s="3">
        <v>4</v>
      </c>
      <c r="X823">
        <v>4143</v>
      </c>
      <c r="Y823" s="18">
        <v>17.7</v>
      </c>
      <c r="Z823">
        <v>17.7</v>
      </c>
      <c r="AA823" s="26">
        <f t="shared" si="12"/>
        <v>0</v>
      </c>
    </row>
    <row r="824" spans="1:27" x14ac:dyDescent="0.25">
      <c r="A824">
        <v>4145</v>
      </c>
      <c r="B824" s="3">
        <v>24.2</v>
      </c>
      <c r="C824" s="3">
        <v>6.5</v>
      </c>
      <c r="X824">
        <v>4145</v>
      </c>
      <c r="Y824" s="18">
        <v>15.5</v>
      </c>
      <c r="Z824">
        <v>24.2</v>
      </c>
      <c r="AA824" s="26">
        <f t="shared" si="12"/>
        <v>0.56129032258064515</v>
      </c>
    </row>
    <row r="825" spans="1:27" x14ac:dyDescent="0.25">
      <c r="A825">
        <v>4146</v>
      </c>
      <c r="B825" s="3">
        <v>21.2</v>
      </c>
      <c r="C825" s="3">
        <v>3.5</v>
      </c>
      <c r="X825">
        <v>4146</v>
      </c>
      <c r="Y825" s="18">
        <v>21.2</v>
      </c>
      <c r="Z825">
        <v>21.2</v>
      </c>
      <c r="AA825" s="26">
        <f t="shared" si="12"/>
        <v>0</v>
      </c>
    </row>
    <row r="826" spans="1:27" x14ac:dyDescent="0.25">
      <c r="A826">
        <v>4147</v>
      </c>
      <c r="B826" s="3">
        <v>46.2</v>
      </c>
      <c r="C826" s="3">
        <v>7.3</v>
      </c>
      <c r="X826">
        <v>4147</v>
      </c>
      <c r="Y826" s="18">
        <v>20</v>
      </c>
      <c r="Z826">
        <v>46.2</v>
      </c>
      <c r="AA826" s="26">
        <f t="shared" si="12"/>
        <v>1.31</v>
      </c>
    </row>
    <row r="827" spans="1:27" x14ac:dyDescent="0.25">
      <c r="A827">
        <v>4148</v>
      </c>
      <c r="B827" s="3">
        <v>38.700000000000003</v>
      </c>
      <c r="C827" s="3">
        <v>6.2</v>
      </c>
      <c r="X827">
        <v>4148</v>
      </c>
      <c r="Y827" s="18">
        <v>31.4</v>
      </c>
      <c r="Z827">
        <v>38.700000000000003</v>
      </c>
      <c r="AA827" s="26">
        <f t="shared" si="12"/>
        <v>0.23248407643312116</v>
      </c>
    </row>
    <row r="828" spans="1:27" x14ac:dyDescent="0.25">
      <c r="A828">
        <v>4149</v>
      </c>
      <c r="B828" s="3">
        <v>33</v>
      </c>
      <c r="C828" s="3">
        <v>6.2000000000000011</v>
      </c>
      <c r="X828">
        <v>4149</v>
      </c>
      <c r="Y828" s="18">
        <v>9</v>
      </c>
      <c r="Z828">
        <v>33</v>
      </c>
      <c r="AA828" s="26">
        <f t="shared" si="12"/>
        <v>2.6666666666666665</v>
      </c>
    </row>
    <row r="829" spans="1:27" x14ac:dyDescent="0.25">
      <c r="A829">
        <v>4150</v>
      </c>
      <c r="B829" s="3">
        <v>11.7</v>
      </c>
      <c r="C829" s="3">
        <v>3.8</v>
      </c>
      <c r="X829">
        <v>4150</v>
      </c>
      <c r="Y829" s="18">
        <v>11.7</v>
      </c>
      <c r="Z829">
        <v>11.7</v>
      </c>
      <c r="AA829" s="26">
        <f t="shared" si="12"/>
        <v>0</v>
      </c>
    </row>
    <row r="830" spans="1:27" x14ac:dyDescent="0.25">
      <c r="A830">
        <v>4151</v>
      </c>
      <c r="B830" s="3">
        <v>16.600000000000001</v>
      </c>
      <c r="C830" s="3">
        <v>5.5</v>
      </c>
      <c r="X830">
        <v>4151</v>
      </c>
      <c r="Y830" s="18">
        <v>10</v>
      </c>
      <c r="Z830">
        <v>16.600000000000001</v>
      </c>
      <c r="AA830" s="26">
        <f t="shared" si="12"/>
        <v>0.66000000000000014</v>
      </c>
    </row>
    <row r="831" spans="1:27" x14ac:dyDescent="0.25">
      <c r="A831">
        <v>4152</v>
      </c>
      <c r="B831" s="3">
        <v>45.8</v>
      </c>
      <c r="C831" s="3">
        <v>8</v>
      </c>
      <c r="X831">
        <v>4152</v>
      </c>
      <c r="Y831" s="18">
        <v>43.4</v>
      </c>
      <c r="Z831">
        <v>45.8</v>
      </c>
      <c r="AA831" s="26">
        <f t="shared" si="12"/>
        <v>5.5299539170506881E-2</v>
      </c>
    </row>
    <row r="832" spans="1:27" x14ac:dyDescent="0.25">
      <c r="A832">
        <v>4153</v>
      </c>
      <c r="B832" s="3">
        <v>32.200000000000003</v>
      </c>
      <c r="C832" s="3">
        <v>6</v>
      </c>
      <c r="X832">
        <v>4153</v>
      </c>
      <c r="Y832" s="18">
        <v>15.6</v>
      </c>
      <c r="Z832">
        <v>32.200000000000003</v>
      </c>
      <c r="AA832" s="26">
        <f t="shared" si="12"/>
        <v>1.0641025641025643</v>
      </c>
    </row>
    <row r="833" spans="1:27" x14ac:dyDescent="0.25">
      <c r="A833">
        <v>4154</v>
      </c>
      <c r="B833" s="3">
        <v>14.6</v>
      </c>
      <c r="C833" s="3">
        <v>5.7999999999999989</v>
      </c>
      <c r="X833">
        <v>4154</v>
      </c>
      <c r="Y833" s="18">
        <v>9.4</v>
      </c>
      <c r="Z833">
        <v>14.6</v>
      </c>
      <c r="AA833" s="26">
        <f t="shared" si="12"/>
        <v>0.55319148936170204</v>
      </c>
    </row>
    <row r="834" spans="1:27" x14ac:dyDescent="0.25">
      <c r="A834">
        <v>4155</v>
      </c>
      <c r="B834" s="3">
        <v>13.7</v>
      </c>
      <c r="C834" s="3">
        <v>3.5</v>
      </c>
      <c r="X834">
        <v>4155</v>
      </c>
      <c r="Y834" s="18">
        <v>11.6</v>
      </c>
      <c r="Z834">
        <v>13.7</v>
      </c>
      <c r="AA834" s="26">
        <f t="shared" si="12"/>
        <v>0.18103448275862066</v>
      </c>
    </row>
    <row r="835" spans="1:27" x14ac:dyDescent="0.25">
      <c r="A835">
        <v>4156</v>
      </c>
      <c r="B835" s="3">
        <v>34.5</v>
      </c>
      <c r="C835" s="3">
        <v>7</v>
      </c>
      <c r="X835">
        <v>4156</v>
      </c>
      <c r="Y835" s="18">
        <v>15.2</v>
      </c>
      <c r="Z835">
        <v>34.5</v>
      </c>
      <c r="AA835" s="26">
        <f t="shared" ref="AA835:AA898" si="13">(Z835-Y835)/Y835</f>
        <v>1.2697368421052633</v>
      </c>
    </row>
    <row r="836" spans="1:27" x14ac:dyDescent="0.25">
      <c r="A836">
        <v>4157</v>
      </c>
      <c r="B836" s="3">
        <v>27.5</v>
      </c>
      <c r="C836" s="3">
        <v>4.5</v>
      </c>
      <c r="X836">
        <v>4157</v>
      </c>
      <c r="Y836" s="18">
        <v>27.5</v>
      </c>
      <c r="Z836">
        <v>27.5</v>
      </c>
      <c r="AA836" s="26">
        <f t="shared" si="13"/>
        <v>0</v>
      </c>
    </row>
    <row r="837" spans="1:27" x14ac:dyDescent="0.25">
      <c r="A837">
        <v>4158</v>
      </c>
      <c r="B837" s="3">
        <v>23.4</v>
      </c>
      <c r="C837" s="3">
        <v>6.5</v>
      </c>
      <c r="X837">
        <v>4158</v>
      </c>
      <c r="Y837" s="18">
        <v>23.4</v>
      </c>
      <c r="Z837">
        <v>23.4</v>
      </c>
      <c r="AA837" s="26">
        <f t="shared" si="13"/>
        <v>0</v>
      </c>
    </row>
    <row r="838" spans="1:27" x14ac:dyDescent="0.25">
      <c r="A838">
        <v>4159</v>
      </c>
      <c r="B838" s="3">
        <v>21.6</v>
      </c>
      <c r="C838" s="3">
        <v>3.5</v>
      </c>
      <c r="X838">
        <v>4159</v>
      </c>
      <c r="Y838" s="18">
        <v>16.8</v>
      </c>
      <c r="Z838">
        <v>21.6</v>
      </c>
      <c r="AA838" s="26">
        <f t="shared" si="13"/>
        <v>0.28571428571428575</v>
      </c>
    </row>
    <row r="839" spans="1:27" x14ac:dyDescent="0.25">
      <c r="A839">
        <v>4160</v>
      </c>
      <c r="B839" s="3">
        <v>20.399999999999999</v>
      </c>
      <c r="C839" s="3">
        <v>6.9</v>
      </c>
      <c r="X839">
        <v>4160</v>
      </c>
      <c r="Y839" s="18">
        <v>16</v>
      </c>
      <c r="Z839">
        <v>20.399999999999999</v>
      </c>
      <c r="AA839" s="26">
        <f t="shared" si="13"/>
        <v>0.27499999999999991</v>
      </c>
    </row>
    <row r="840" spans="1:27" x14ac:dyDescent="0.25">
      <c r="A840">
        <v>4162</v>
      </c>
      <c r="B840" s="3">
        <v>26</v>
      </c>
      <c r="C840" s="3">
        <v>8.4</v>
      </c>
      <c r="X840">
        <v>4162</v>
      </c>
      <c r="Y840" s="18">
        <v>18</v>
      </c>
      <c r="Z840">
        <v>26</v>
      </c>
      <c r="AA840" s="26">
        <f t="shared" si="13"/>
        <v>0.44444444444444442</v>
      </c>
    </row>
    <row r="841" spans="1:27" x14ac:dyDescent="0.25">
      <c r="A841">
        <v>4163</v>
      </c>
      <c r="B841" s="3">
        <v>12.4</v>
      </c>
      <c r="C841" s="3">
        <v>3.9</v>
      </c>
      <c r="X841">
        <v>4163</v>
      </c>
      <c r="Y841" s="18">
        <v>8</v>
      </c>
      <c r="Z841">
        <v>12.4</v>
      </c>
      <c r="AA841" s="26">
        <f t="shared" si="13"/>
        <v>0.55000000000000004</v>
      </c>
    </row>
    <row r="842" spans="1:27" x14ac:dyDescent="0.25">
      <c r="A842">
        <v>4164</v>
      </c>
      <c r="B842" s="3">
        <v>26.3</v>
      </c>
      <c r="C842" s="3">
        <v>8.2999999999999989</v>
      </c>
      <c r="X842">
        <v>4164</v>
      </c>
      <c r="Y842" s="18">
        <v>16.100000000000001</v>
      </c>
      <c r="Z842">
        <v>26.3</v>
      </c>
      <c r="AA842" s="26">
        <f t="shared" si="13"/>
        <v>0.63354037267080732</v>
      </c>
    </row>
    <row r="843" spans="1:27" x14ac:dyDescent="0.25">
      <c r="A843">
        <v>4165</v>
      </c>
      <c r="B843" s="3">
        <v>13.2</v>
      </c>
      <c r="C843" s="3">
        <v>5.9000000000000012</v>
      </c>
      <c r="X843">
        <v>4165</v>
      </c>
      <c r="Y843" s="18">
        <v>11.4</v>
      </c>
      <c r="Z843">
        <v>13.2</v>
      </c>
      <c r="AA843" s="26">
        <f t="shared" si="13"/>
        <v>0.15789473684210517</v>
      </c>
    </row>
    <row r="844" spans="1:27" x14ac:dyDescent="0.25">
      <c r="A844">
        <v>4166</v>
      </c>
      <c r="B844" s="3">
        <v>35.6</v>
      </c>
      <c r="C844" s="3">
        <v>7.9</v>
      </c>
      <c r="X844">
        <v>4166</v>
      </c>
      <c r="Y844" s="18">
        <v>15.2</v>
      </c>
      <c r="Z844">
        <v>35.6</v>
      </c>
      <c r="AA844" s="26">
        <f t="shared" si="13"/>
        <v>1.3421052631578949</v>
      </c>
    </row>
    <row r="845" spans="1:27" x14ac:dyDescent="0.25">
      <c r="A845">
        <v>4167</v>
      </c>
      <c r="B845" s="3">
        <v>38.799999999999997</v>
      </c>
      <c r="C845" s="3">
        <v>7</v>
      </c>
      <c r="X845">
        <v>4167</v>
      </c>
      <c r="Y845" s="18">
        <v>24.7</v>
      </c>
      <c r="Z845">
        <v>38.799999999999997</v>
      </c>
      <c r="AA845" s="26">
        <f t="shared" si="13"/>
        <v>0.57085020242914974</v>
      </c>
    </row>
    <row r="846" spans="1:27" x14ac:dyDescent="0.25">
      <c r="A846">
        <v>4168</v>
      </c>
      <c r="B846" s="3">
        <v>49.5</v>
      </c>
      <c r="C846" s="3">
        <v>8.1999999999999993</v>
      </c>
      <c r="X846">
        <v>4168</v>
      </c>
      <c r="Y846" s="18">
        <v>44.4</v>
      </c>
      <c r="Z846">
        <v>49.5</v>
      </c>
      <c r="AA846" s="26">
        <f t="shared" si="13"/>
        <v>0.1148648648648649</v>
      </c>
    </row>
    <row r="847" spans="1:27" x14ac:dyDescent="0.25">
      <c r="A847">
        <v>4169</v>
      </c>
      <c r="B847" s="3">
        <v>40.299999999999997</v>
      </c>
      <c r="C847" s="3">
        <v>5.0999999999999996</v>
      </c>
      <c r="X847">
        <v>4169</v>
      </c>
      <c r="Y847" s="18">
        <v>40.299999999999997</v>
      </c>
      <c r="Z847">
        <v>40.299999999999997</v>
      </c>
      <c r="AA847" s="26">
        <f t="shared" si="13"/>
        <v>0</v>
      </c>
    </row>
    <row r="848" spans="1:27" x14ac:dyDescent="0.25">
      <c r="A848">
        <v>4170</v>
      </c>
      <c r="B848" s="3">
        <v>27.7</v>
      </c>
      <c r="C848" s="3">
        <v>5.9</v>
      </c>
      <c r="X848">
        <v>4170</v>
      </c>
      <c r="Y848" s="18">
        <v>10.6</v>
      </c>
      <c r="Z848">
        <v>27.7</v>
      </c>
      <c r="AA848" s="26">
        <f t="shared" si="13"/>
        <v>1.6132075471698115</v>
      </c>
    </row>
    <row r="849" spans="1:27" x14ac:dyDescent="0.25">
      <c r="A849">
        <v>4171</v>
      </c>
      <c r="B849" s="3">
        <v>38.700000000000003</v>
      </c>
      <c r="C849" s="3">
        <v>8</v>
      </c>
      <c r="X849">
        <v>4171</v>
      </c>
      <c r="Y849" s="18">
        <v>14.2</v>
      </c>
      <c r="Z849">
        <v>38.700000000000003</v>
      </c>
      <c r="AA849" s="26">
        <f t="shared" si="13"/>
        <v>1.7253521126760567</v>
      </c>
    </row>
    <row r="850" spans="1:27" x14ac:dyDescent="0.25">
      <c r="A850">
        <v>4172</v>
      </c>
      <c r="B850" s="3">
        <v>25.4</v>
      </c>
      <c r="C850" s="3">
        <v>6.2999999999999989</v>
      </c>
      <c r="X850">
        <v>4172</v>
      </c>
      <c r="Y850" s="18">
        <v>10.4</v>
      </c>
      <c r="Z850">
        <v>25.4</v>
      </c>
      <c r="AA850" s="26">
        <f t="shared" si="13"/>
        <v>1.4423076923076921</v>
      </c>
    </row>
    <row r="851" spans="1:27" x14ac:dyDescent="0.25">
      <c r="A851">
        <v>4173</v>
      </c>
      <c r="B851" s="3">
        <v>16.399999999999999</v>
      </c>
      <c r="C851" s="3">
        <v>5.7</v>
      </c>
      <c r="X851">
        <v>4173</v>
      </c>
      <c r="Y851" s="18">
        <v>8</v>
      </c>
      <c r="Z851">
        <v>16.399999999999999</v>
      </c>
      <c r="AA851" s="26">
        <f t="shared" si="13"/>
        <v>1.0499999999999998</v>
      </c>
    </row>
    <row r="852" spans="1:27" x14ac:dyDescent="0.25">
      <c r="A852">
        <v>4174</v>
      </c>
      <c r="B852" s="3">
        <v>17</v>
      </c>
      <c r="C852" s="3">
        <v>5</v>
      </c>
      <c r="X852">
        <v>4174</v>
      </c>
      <c r="Y852" s="18">
        <v>10.4</v>
      </c>
      <c r="Z852">
        <v>17</v>
      </c>
      <c r="AA852" s="26">
        <f t="shared" si="13"/>
        <v>0.63461538461538458</v>
      </c>
    </row>
    <row r="853" spans="1:27" x14ac:dyDescent="0.25">
      <c r="A853">
        <v>4175</v>
      </c>
      <c r="B853" s="3">
        <v>13.7</v>
      </c>
      <c r="C853" s="3">
        <v>4.7</v>
      </c>
      <c r="X853">
        <v>4175</v>
      </c>
      <c r="Y853" s="18">
        <v>9.6</v>
      </c>
      <c r="Z853">
        <v>13.7</v>
      </c>
      <c r="AA853" s="26">
        <f t="shared" si="13"/>
        <v>0.42708333333333331</v>
      </c>
    </row>
    <row r="854" spans="1:27" x14ac:dyDescent="0.25">
      <c r="A854">
        <v>4176</v>
      </c>
      <c r="B854" s="3">
        <v>17.8</v>
      </c>
      <c r="C854" s="3">
        <v>3.8</v>
      </c>
      <c r="X854">
        <v>4176</v>
      </c>
      <c r="Y854" s="18">
        <v>10.199999999999999</v>
      </c>
      <c r="Z854">
        <v>17.8</v>
      </c>
      <c r="AA854" s="26">
        <f t="shared" si="13"/>
        <v>0.74509803921568651</v>
      </c>
    </row>
    <row r="855" spans="1:27" x14ac:dyDescent="0.25">
      <c r="A855">
        <v>4177</v>
      </c>
      <c r="B855" s="3">
        <v>27.7</v>
      </c>
      <c r="C855" s="3">
        <v>6.5</v>
      </c>
      <c r="X855">
        <v>4177</v>
      </c>
      <c r="Y855" s="18">
        <v>27.7</v>
      </c>
      <c r="Z855">
        <v>27.7</v>
      </c>
      <c r="AA855" s="26">
        <f t="shared" si="13"/>
        <v>0</v>
      </c>
    </row>
    <row r="856" spans="1:27" x14ac:dyDescent="0.25">
      <c r="A856">
        <v>4178</v>
      </c>
      <c r="B856" s="3">
        <v>65.2</v>
      </c>
      <c r="C856" s="3">
        <v>8.1</v>
      </c>
      <c r="X856">
        <v>4178</v>
      </c>
      <c r="Y856" s="18">
        <v>65.2</v>
      </c>
      <c r="Z856">
        <v>65.2</v>
      </c>
      <c r="AA856" s="26">
        <f t="shared" si="13"/>
        <v>0</v>
      </c>
    </row>
    <row r="857" spans="1:27" x14ac:dyDescent="0.25">
      <c r="A857">
        <v>4179</v>
      </c>
      <c r="B857" s="3">
        <v>21.1</v>
      </c>
      <c r="C857" s="3">
        <v>6.5</v>
      </c>
      <c r="X857">
        <v>4179</v>
      </c>
      <c r="Y857" s="18">
        <v>11.7</v>
      </c>
      <c r="Z857">
        <v>21.1</v>
      </c>
      <c r="AA857" s="26">
        <f t="shared" si="13"/>
        <v>0.80341880341880367</v>
      </c>
    </row>
    <row r="858" spans="1:27" x14ac:dyDescent="0.25">
      <c r="A858">
        <v>4180</v>
      </c>
      <c r="B858" s="3">
        <v>17.600000000000001</v>
      </c>
      <c r="C858" s="3">
        <v>3.7000000000000006</v>
      </c>
      <c r="X858">
        <v>4180</v>
      </c>
      <c r="Y858" s="18">
        <v>8.1</v>
      </c>
      <c r="Z858">
        <v>17.600000000000001</v>
      </c>
      <c r="AA858" s="26">
        <f t="shared" si="13"/>
        <v>1.1728395061728398</v>
      </c>
    </row>
    <row r="859" spans="1:27" x14ac:dyDescent="0.25">
      <c r="A859">
        <v>4181</v>
      </c>
      <c r="B859" s="3">
        <v>27.4</v>
      </c>
      <c r="C859" s="3">
        <v>7</v>
      </c>
      <c r="X859">
        <v>4181</v>
      </c>
      <c r="Y859" s="18">
        <v>18.3</v>
      </c>
      <c r="Z859">
        <v>27.4</v>
      </c>
      <c r="AA859" s="26">
        <f t="shared" si="13"/>
        <v>0.49726775956284142</v>
      </c>
    </row>
    <row r="860" spans="1:27" x14ac:dyDescent="0.25">
      <c r="A860">
        <v>4182</v>
      </c>
      <c r="B860" s="3">
        <v>53.7</v>
      </c>
      <c r="C860" s="3">
        <v>8.3000000000000007</v>
      </c>
      <c r="X860">
        <v>4182</v>
      </c>
      <c r="Y860" s="18">
        <v>11</v>
      </c>
      <c r="Z860">
        <v>53.7</v>
      </c>
      <c r="AA860" s="26">
        <f t="shared" si="13"/>
        <v>3.8818181818181823</v>
      </c>
    </row>
    <row r="861" spans="1:27" x14ac:dyDescent="0.25">
      <c r="A861">
        <v>4183</v>
      </c>
      <c r="B861" s="3">
        <v>45</v>
      </c>
      <c r="C861" s="3">
        <v>9.8000000000000007</v>
      </c>
      <c r="X861">
        <v>4183</v>
      </c>
      <c r="Y861" s="18">
        <v>32.200000000000003</v>
      </c>
      <c r="Z861">
        <v>45</v>
      </c>
      <c r="AA861" s="26">
        <f t="shared" si="13"/>
        <v>0.39751552795031042</v>
      </c>
    </row>
    <row r="862" spans="1:27" x14ac:dyDescent="0.25">
      <c r="A862">
        <v>4184</v>
      </c>
      <c r="B862" s="3">
        <v>13.5</v>
      </c>
      <c r="C862" s="3">
        <v>5.0999999999999996</v>
      </c>
      <c r="X862">
        <v>4184</v>
      </c>
      <c r="Y862" s="18">
        <v>13.5</v>
      </c>
      <c r="Z862">
        <v>13.5</v>
      </c>
      <c r="AA862" s="26">
        <f t="shared" si="13"/>
        <v>0</v>
      </c>
    </row>
    <row r="863" spans="1:27" x14ac:dyDescent="0.25">
      <c r="A863">
        <v>4185</v>
      </c>
      <c r="B863" s="3">
        <v>46.8</v>
      </c>
      <c r="C863" s="3">
        <v>8</v>
      </c>
      <c r="X863">
        <v>4185</v>
      </c>
      <c r="Y863" s="18">
        <v>18.399999999999999</v>
      </c>
      <c r="Z863">
        <v>46.8</v>
      </c>
      <c r="AA863" s="26">
        <f t="shared" si="13"/>
        <v>1.5434782608695652</v>
      </c>
    </row>
    <row r="864" spans="1:27" x14ac:dyDescent="0.25">
      <c r="A864">
        <v>4186</v>
      </c>
      <c r="B864" s="3">
        <v>48.3</v>
      </c>
      <c r="C864" s="3">
        <v>8.5</v>
      </c>
      <c r="X864">
        <v>4186</v>
      </c>
      <c r="Y864" s="18">
        <v>32.200000000000003</v>
      </c>
      <c r="Z864">
        <v>48.3</v>
      </c>
      <c r="AA864" s="26">
        <f t="shared" si="13"/>
        <v>0.49999999999999978</v>
      </c>
    </row>
    <row r="865" spans="1:27" x14ac:dyDescent="0.25">
      <c r="A865">
        <v>4187</v>
      </c>
      <c r="B865" s="3">
        <v>17.399999999999999</v>
      </c>
      <c r="C865" s="3">
        <v>5.3</v>
      </c>
      <c r="X865">
        <v>4187</v>
      </c>
      <c r="Y865" s="18">
        <v>15.1</v>
      </c>
      <c r="Z865">
        <v>17.399999999999999</v>
      </c>
      <c r="AA865" s="26">
        <f t="shared" si="13"/>
        <v>0.15231788079470193</v>
      </c>
    </row>
    <row r="866" spans="1:27" x14ac:dyDescent="0.25">
      <c r="A866">
        <v>4188</v>
      </c>
      <c r="B866" s="3">
        <v>47</v>
      </c>
      <c r="C866" s="3">
        <v>8.1999999999999993</v>
      </c>
      <c r="X866">
        <v>4188</v>
      </c>
      <c r="Y866" s="18">
        <v>9.4</v>
      </c>
      <c r="Z866">
        <v>47</v>
      </c>
      <c r="AA866" s="26">
        <f t="shared" si="13"/>
        <v>4</v>
      </c>
    </row>
    <row r="867" spans="1:27" x14ac:dyDescent="0.25">
      <c r="A867">
        <v>4189</v>
      </c>
      <c r="B867" s="3">
        <v>17.100000000000001</v>
      </c>
      <c r="C867" s="3">
        <v>7.2</v>
      </c>
      <c r="X867">
        <v>4189</v>
      </c>
      <c r="Y867" s="18">
        <v>17.100000000000001</v>
      </c>
      <c r="Z867">
        <v>17.100000000000001</v>
      </c>
      <c r="AA867" s="26">
        <f t="shared" si="13"/>
        <v>0</v>
      </c>
    </row>
    <row r="868" spans="1:27" x14ac:dyDescent="0.25">
      <c r="A868">
        <v>4190</v>
      </c>
      <c r="B868" s="3">
        <v>24.7</v>
      </c>
      <c r="C868" s="3">
        <v>6.9</v>
      </c>
      <c r="X868">
        <v>4190</v>
      </c>
      <c r="Y868" s="18">
        <v>24.7</v>
      </c>
      <c r="Z868">
        <v>24.7</v>
      </c>
      <c r="AA868" s="26">
        <f t="shared" si="13"/>
        <v>0</v>
      </c>
    </row>
    <row r="869" spans="1:27" x14ac:dyDescent="0.25">
      <c r="A869">
        <v>4191</v>
      </c>
      <c r="B869" s="3">
        <v>24.7</v>
      </c>
      <c r="C869" s="3">
        <v>8.3000000000000007</v>
      </c>
      <c r="X869">
        <v>4191</v>
      </c>
      <c r="Y869" s="18">
        <v>12</v>
      </c>
      <c r="Z869">
        <v>24.7</v>
      </c>
      <c r="AA869" s="26">
        <f t="shared" si="13"/>
        <v>1.0583333333333333</v>
      </c>
    </row>
    <row r="870" spans="1:27" x14ac:dyDescent="0.25">
      <c r="A870">
        <v>4192</v>
      </c>
      <c r="B870" s="3">
        <v>36.799999999999997</v>
      </c>
      <c r="C870" s="3">
        <v>7.3</v>
      </c>
      <c r="X870">
        <v>4192</v>
      </c>
      <c r="Y870" s="18">
        <v>11.2</v>
      </c>
      <c r="Z870">
        <v>36.799999999999997</v>
      </c>
      <c r="AA870" s="26">
        <f t="shared" si="13"/>
        <v>2.2857142857142856</v>
      </c>
    </row>
    <row r="871" spans="1:27" x14ac:dyDescent="0.25">
      <c r="A871">
        <v>4193</v>
      </c>
      <c r="B871" s="3">
        <v>18.600000000000001</v>
      </c>
      <c r="C871" s="3">
        <v>7.5</v>
      </c>
      <c r="X871">
        <v>4193</v>
      </c>
      <c r="Y871" s="18">
        <v>8.1</v>
      </c>
      <c r="Z871">
        <v>18.600000000000001</v>
      </c>
      <c r="AA871" s="26">
        <f t="shared" si="13"/>
        <v>1.2962962962962965</v>
      </c>
    </row>
    <row r="872" spans="1:27" x14ac:dyDescent="0.25">
      <c r="A872">
        <v>4194</v>
      </c>
      <c r="B872" s="3">
        <v>70.5</v>
      </c>
      <c r="C872" s="3">
        <v>10</v>
      </c>
      <c r="X872">
        <v>4194</v>
      </c>
      <c r="Y872" s="18">
        <v>70.5</v>
      </c>
      <c r="Z872">
        <v>70.5</v>
      </c>
      <c r="AA872" s="26">
        <f t="shared" si="13"/>
        <v>0</v>
      </c>
    </row>
    <row r="873" spans="1:27" x14ac:dyDescent="0.25">
      <c r="A873">
        <v>4195</v>
      </c>
      <c r="B873" s="3">
        <v>24.8</v>
      </c>
      <c r="C873" s="3">
        <v>5.4</v>
      </c>
      <c r="X873">
        <v>4195</v>
      </c>
      <c r="Y873" s="18">
        <v>19.399999999999999</v>
      </c>
      <c r="Z873">
        <v>24.8</v>
      </c>
      <c r="AA873" s="26">
        <f t="shared" si="13"/>
        <v>0.27835051546391765</v>
      </c>
    </row>
    <row r="874" spans="1:27" x14ac:dyDescent="0.25">
      <c r="A874">
        <v>4196</v>
      </c>
      <c r="B874" s="3">
        <v>20.3</v>
      </c>
      <c r="C874" s="3">
        <v>5.8</v>
      </c>
      <c r="X874">
        <v>4196</v>
      </c>
      <c r="Y874" s="18">
        <v>20.3</v>
      </c>
      <c r="Z874">
        <v>20.3</v>
      </c>
      <c r="AA874" s="26">
        <f t="shared" si="13"/>
        <v>0</v>
      </c>
    </row>
    <row r="875" spans="1:27" x14ac:dyDescent="0.25">
      <c r="A875">
        <v>4197</v>
      </c>
      <c r="B875" s="3">
        <v>33.700000000000003</v>
      </c>
      <c r="C875" s="3">
        <v>8.1999999999999993</v>
      </c>
      <c r="X875">
        <v>4197</v>
      </c>
      <c r="Y875" s="18">
        <v>16</v>
      </c>
      <c r="Z875">
        <v>33.700000000000003</v>
      </c>
      <c r="AA875" s="26">
        <f t="shared" si="13"/>
        <v>1.1062500000000002</v>
      </c>
    </row>
    <row r="876" spans="1:27" x14ac:dyDescent="0.25">
      <c r="A876">
        <v>4198</v>
      </c>
      <c r="B876" s="3">
        <v>13.1</v>
      </c>
      <c r="C876" s="3">
        <v>3.7999999999999994</v>
      </c>
      <c r="X876">
        <v>4198</v>
      </c>
      <c r="Y876" s="18">
        <v>11.5</v>
      </c>
      <c r="Z876">
        <v>13.1</v>
      </c>
      <c r="AA876" s="26">
        <f t="shared" si="13"/>
        <v>0.13913043478260867</v>
      </c>
    </row>
    <row r="877" spans="1:27" x14ac:dyDescent="0.25">
      <c r="A877">
        <v>4199</v>
      </c>
      <c r="B877" s="3">
        <v>12.4</v>
      </c>
      <c r="C877" s="3">
        <v>3.7999999999999994</v>
      </c>
      <c r="X877">
        <v>4199</v>
      </c>
      <c r="Y877" s="18">
        <v>9.6999999999999993</v>
      </c>
      <c r="Z877">
        <v>12.4</v>
      </c>
      <c r="AA877" s="26">
        <f t="shared" si="13"/>
        <v>0.27835051546391765</v>
      </c>
    </row>
    <row r="878" spans="1:27" x14ac:dyDescent="0.25">
      <c r="A878">
        <v>4200</v>
      </c>
      <c r="B878" s="3">
        <v>48.4</v>
      </c>
      <c r="C878" s="3">
        <v>6.5</v>
      </c>
      <c r="X878">
        <v>4200</v>
      </c>
      <c r="Y878" s="18">
        <v>48.4</v>
      </c>
      <c r="Z878">
        <v>48.4</v>
      </c>
      <c r="AA878" s="26">
        <f t="shared" si="13"/>
        <v>0</v>
      </c>
    </row>
    <row r="879" spans="1:27" x14ac:dyDescent="0.25">
      <c r="A879">
        <v>4256</v>
      </c>
      <c r="B879" s="3">
        <v>14.7</v>
      </c>
      <c r="C879" s="3">
        <v>4.5</v>
      </c>
      <c r="X879">
        <v>4256</v>
      </c>
      <c r="Y879" s="18">
        <v>14.7</v>
      </c>
      <c r="Z879">
        <v>14.7</v>
      </c>
      <c r="AA879" s="26">
        <f t="shared" si="13"/>
        <v>0</v>
      </c>
    </row>
    <row r="880" spans="1:27" x14ac:dyDescent="0.25">
      <c r="A880">
        <v>4257</v>
      </c>
      <c r="B880" s="3">
        <v>36.4</v>
      </c>
      <c r="C880" s="3">
        <v>4.8</v>
      </c>
      <c r="X880">
        <v>4257</v>
      </c>
      <c r="Y880" s="18">
        <v>13</v>
      </c>
      <c r="Z880">
        <v>36.4</v>
      </c>
      <c r="AA880" s="26">
        <f t="shared" si="13"/>
        <v>1.7999999999999998</v>
      </c>
    </row>
    <row r="881" spans="1:27" x14ac:dyDescent="0.25">
      <c r="A881">
        <v>4258</v>
      </c>
      <c r="B881" s="3">
        <v>21.3</v>
      </c>
      <c r="C881" s="3">
        <v>6</v>
      </c>
      <c r="X881">
        <v>4258</v>
      </c>
      <c r="Y881" s="18">
        <v>7.4</v>
      </c>
      <c r="Z881">
        <v>21.3</v>
      </c>
      <c r="AA881" s="26">
        <f t="shared" si="13"/>
        <v>1.8783783783783783</v>
      </c>
    </row>
    <row r="882" spans="1:27" x14ac:dyDescent="0.25">
      <c r="A882">
        <v>4259</v>
      </c>
      <c r="B882" s="3">
        <v>16.399999999999999</v>
      </c>
      <c r="C882" s="3">
        <v>4.8</v>
      </c>
      <c r="X882">
        <v>4259</v>
      </c>
      <c r="Y882" s="18">
        <v>16.399999999999999</v>
      </c>
      <c r="Z882">
        <v>16.399999999999999</v>
      </c>
      <c r="AA882" s="26">
        <f t="shared" si="13"/>
        <v>0</v>
      </c>
    </row>
    <row r="883" spans="1:27" x14ac:dyDescent="0.25">
      <c r="A883">
        <v>4260</v>
      </c>
      <c r="B883" s="3">
        <v>29.3</v>
      </c>
      <c r="C883" s="3">
        <v>6.3</v>
      </c>
      <c r="X883">
        <v>4260</v>
      </c>
      <c r="Y883" s="18">
        <v>6.5</v>
      </c>
      <c r="Z883">
        <v>29.3</v>
      </c>
      <c r="AA883" s="26">
        <f t="shared" si="13"/>
        <v>3.5076923076923077</v>
      </c>
    </row>
    <row r="884" spans="1:27" x14ac:dyDescent="0.25">
      <c r="A884">
        <v>4261</v>
      </c>
      <c r="B884" s="3">
        <v>34.200000000000003</v>
      </c>
      <c r="C884" s="3">
        <v>7.5</v>
      </c>
      <c r="X884">
        <v>4261</v>
      </c>
      <c r="Y884" s="18">
        <v>34.200000000000003</v>
      </c>
      <c r="Z884">
        <v>34.200000000000003</v>
      </c>
      <c r="AA884" s="26">
        <f t="shared" si="13"/>
        <v>0</v>
      </c>
    </row>
    <row r="885" spans="1:27" x14ac:dyDescent="0.25">
      <c r="A885">
        <v>4262</v>
      </c>
      <c r="B885" s="3">
        <v>29.8</v>
      </c>
      <c r="C885" s="3">
        <v>8.1999999999999993</v>
      </c>
      <c r="X885">
        <v>4262</v>
      </c>
      <c r="Y885" s="18">
        <v>29.8</v>
      </c>
      <c r="Z885">
        <v>29.8</v>
      </c>
      <c r="AA885" s="26">
        <f t="shared" si="13"/>
        <v>0</v>
      </c>
    </row>
    <row r="886" spans="1:27" x14ac:dyDescent="0.25">
      <c r="A886">
        <v>4263</v>
      </c>
      <c r="B886" s="3">
        <v>33</v>
      </c>
      <c r="C886" s="3">
        <v>8.1</v>
      </c>
      <c r="X886">
        <v>4263</v>
      </c>
      <c r="Y886" s="18">
        <v>25.8</v>
      </c>
      <c r="Z886">
        <v>33</v>
      </c>
      <c r="AA886" s="26">
        <f t="shared" si="13"/>
        <v>0.27906976744186041</v>
      </c>
    </row>
    <row r="887" spans="1:27" x14ac:dyDescent="0.25">
      <c r="A887">
        <v>4264</v>
      </c>
      <c r="B887" s="3">
        <v>17.3</v>
      </c>
      <c r="C887" s="3">
        <v>5</v>
      </c>
      <c r="X887">
        <v>4264</v>
      </c>
      <c r="Y887" s="18">
        <v>17.3</v>
      </c>
      <c r="Z887">
        <v>17.3</v>
      </c>
      <c r="AA887" s="26">
        <f t="shared" si="13"/>
        <v>0</v>
      </c>
    </row>
    <row r="888" spans="1:27" x14ac:dyDescent="0.25">
      <c r="A888">
        <v>4265</v>
      </c>
      <c r="B888" s="3">
        <v>20.6</v>
      </c>
      <c r="C888" s="3">
        <v>5.8</v>
      </c>
      <c r="X888">
        <v>4265</v>
      </c>
      <c r="Y888" s="18">
        <v>20.6</v>
      </c>
      <c r="Z888">
        <v>20.6</v>
      </c>
      <c r="AA888" s="26">
        <f t="shared" si="13"/>
        <v>0</v>
      </c>
    </row>
    <row r="889" spans="1:27" x14ac:dyDescent="0.25">
      <c r="A889">
        <v>4266</v>
      </c>
      <c r="B889" s="3">
        <v>14.3</v>
      </c>
      <c r="C889" s="3">
        <v>5.5</v>
      </c>
      <c r="X889">
        <v>4266</v>
      </c>
      <c r="Y889" s="18">
        <v>5.7</v>
      </c>
      <c r="Z889">
        <v>14.3</v>
      </c>
      <c r="AA889" s="26">
        <f t="shared" si="13"/>
        <v>1.5087719298245617</v>
      </c>
    </row>
    <row r="890" spans="1:27" x14ac:dyDescent="0.25">
      <c r="A890">
        <v>4267</v>
      </c>
      <c r="B890" s="3">
        <v>57.8</v>
      </c>
      <c r="C890" s="3">
        <v>10</v>
      </c>
      <c r="X890">
        <v>4267</v>
      </c>
      <c r="Y890" s="18">
        <v>57.8</v>
      </c>
      <c r="Z890">
        <v>57.8</v>
      </c>
      <c r="AA890" s="26">
        <f t="shared" si="13"/>
        <v>0</v>
      </c>
    </row>
    <row r="891" spans="1:27" x14ac:dyDescent="0.25">
      <c r="A891">
        <v>4268</v>
      </c>
      <c r="B891" s="3">
        <v>7.2</v>
      </c>
      <c r="C891" s="3">
        <v>3</v>
      </c>
      <c r="X891">
        <v>4268</v>
      </c>
      <c r="Y891" s="18">
        <v>7.2</v>
      </c>
      <c r="Z891">
        <v>7.2</v>
      </c>
      <c r="AA891" s="26">
        <f t="shared" si="13"/>
        <v>0</v>
      </c>
    </row>
    <row r="892" spans="1:27" x14ac:dyDescent="0.25">
      <c r="A892">
        <v>4270</v>
      </c>
      <c r="B892" s="3">
        <v>26.1</v>
      </c>
      <c r="C892" s="3">
        <v>6</v>
      </c>
      <c r="X892">
        <v>4270</v>
      </c>
      <c r="Y892" s="18">
        <v>13</v>
      </c>
      <c r="Z892">
        <v>26.1</v>
      </c>
      <c r="AA892" s="26">
        <f t="shared" si="13"/>
        <v>1.0076923076923079</v>
      </c>
    </row>
    <row r="893" spans="1:27" x14ac:dyDescent="0.25">
      <c r="A893">
        <v>4271</v>
      </c>
      <c r="B893" s="3">
        <v>26.5</v>
      </c>
      <c r="C893" s="3">
        <v>6.2</v>
      </c>
      <c r="X893">
        <v>4271</v>
      </c>
      <c r="Y893" s="18">
        <v>18.100000000000001</v>
      </c>
      <c r="Z893">
        <v>26.5</v>
      </c>
      <c r="AA893" s="26">
        <f t="shared" si="13"/>
        <v>0.46408839779005512</v>
      </c>
    </row>
    <row r="894" spans="1:27" x14ac:dyDescent="0.25">
      <c r="A894">
        <v>4272</v>
      </c>
      <c r="B894" s="3">
        <v>36.700000000000003</v>
      </c>
      <c r="C894" s="3">
        <v>7.5</v>
      </c>
      <c r="X894">
        <v>4272</v>
      </c>
      <c r="Y894" s="18">
        <v>36.700000000000003</v>
      </c>
      <c r="Z894">
        <v>36.700000000000003</v>
      </c>
      <c r="AA894" s="26">
        <f t="shared" si="13"/>
        <v>0</v>
      </c>
    </row>
    <row r="895" spans="1:27" x14ac:dyDescent="0.25">
      <c r="A895">
        <v>4273</v>
      </c>
      <c r="B895" s="3">
        <v>7.5</v>
      </c>
      <c r="C895" s="3">
        <v>3</v>
      </c>
      <c r="X895">
        <v>4273</v>
      </c>
      <c r="Y895" s="18">
        <v>7.5</v>
      </c>
      <c r="Z895">
        <v>7.5</v>
      </c>
      <c r="AA895" s="26">
        <f t="shared" si="13"/>
        <v>0</v>
      </c>
    </row>
    <row r="896" spans="1:27" x14ac:dyDescent="0.25">
      <c r="A896">
        <v>4274</v>
      </c>
      <c r="B896" s="3">
        <v>15.7</v>
      </c>
      <c r="C896" s="3">
        <v>4</v>
      </c>
      <c r="X896">
        <v>4274</v>
      </c>
      <c r="Y896" s="18">
        <v>9.1999999999999993</v>
      </c>
      <c r="Z896">
        <v>15.7</v>
      </c>
      <c r="AA896" s="26">
        <f t="shared" si="13"/>
        <v>0.70652173913043481</v>
      </c>
    </row>
    <row r="897" spans="1:27" x14ac:dyDescent="0.25">
      <c r="A897">
        <v>4275</v>
      </c>
      <c r="B897" s="3">
        <v>20.7</v>
      </c>
      <c r="C897" s="3">
        <v>5</v>
      </c>
      <c r="X897">
        <v>4275</v>
      </c>
      <c r="Y897" s="18">
        <v>11.3</v>
      </c>
      <c r="Z897">
        <v>20.7</v>
      </c>
      <c r="AA897" s="26">
        <f t="shared" si="13"/>
        <v>0.83185840707964587</v>
      </c>
    </row>
    <row r="898" spans="1:27" x14ac:dyDescent="0.25">
      <c r="A898">
        <v>4276</v>
      </c>
      <c r="B898" s="3">
        <v>31.4</v>
      </c>
      <c r="C898" s="3">
        <v>8</v>
      </c>
      <c r="X898">
        <v>4276</v>
      </c>
      <c r="Y898" s="18">
        <v>31.4</v>
      </c>
      <c r="Z898">
        <v>31.4</v>
      </c>
      <c r="AA898" s="26">
        <f t="shared" si="13"/>
        <v>0</v>
      </c>
    </row>
    <row r="899" spans="1:27" x14ac:dyDescent="0.25">
      <c r="A899">
        <v>4277</v>
      </c>
      <c r="B899" s="3">
        <v>10.199999999999999</v>
      </c>
      <c r="C899" s="3">
        <v>4.8</v>
      </c>
      <c r="X899">
        <v>4277</v>
      </c>
      <c r="Y899" s="18">
        <v>10.199999999999999</v>
      </c>
      <c r="Z899">
        <v>10.199999999999999</v>
      </c>
      <c r="AA899" s="26">
        <f t="shared" ref="AA899:AA922" si="14">(Z899-Y899)/Y899</f>
        <v>0</v>
      </c>
    </row>
    <row r="900" spans="1:27" x14ac:dyDescent="0.25">
      <c r="A900">
        <v>4278</v>
      </c>
      <c r="B900" s="3">
        <v>37</v>
      </c>
      <c r="C900" s="3">
        <v>6.8</v>
      </c>
      <c r="X900">
        <v>4278</v>
      </c>
      <c r="Y900" s="18">
        <v>17.7</v>
      </c>
      <c r="Z900">
        <v>37</v>
      </c>
      <c r="AA900" s="26">
        <f t="shared" si="14"/>
        <v>1.0903954802259888</v>
      </c>
    </row>
    <row r="901" spans="1:27" x14ac:dyDescent="0.25">
      <c r="A901">
        <v>4279</v>
      </c>
      <c r="B901" s="3">
        <v>21.8</v>
      </c>
      <c r="C901" s="3">
        <v>5.6</v>
      </c>
      <c r="X901">
        <v>4279</v>
      </c>
      <c r="Y901" s="18">
        <v>21.8</v>
      </c>
      <c r="Z901">
        <v>21.8</v>
      </c>
      <c r="AA901" s="26">
        <f t="shared" si="14"/>
        <v>0</v>
      </c>
    </row>
    <row r="902" spans="1:27" x14ac:dyDescent="0.25">
      <c r="A902">
        <v>4280</v>
      </c>
      <c r="B902" s="3">
        <v>33.5</v>
      </c>
      <c r="C902" s="3">
        <v>7</v>
      </c>
      <c r="X902">
        <v>4280</v>
      </c>
      <c r="Y902" s="18">
        <v>33.5</v>
      </c>
      <c r="Z902">
        <v>33.5</v>
      </c>
      <c r="AA902" s="26">
        <f t="shared" si="14"/>
        <v>0</v>
      </c>
    </row>
    <row r="903" spans="1:27" x14ac:dyDescent="0.25">
      <c r="A903">
        <v>4281</v>
      </c>
      <c r="B903" s="3">
        <v>24.7</v>
      </c>
      <c r="C903" s="3">
        <v>7.5</v>
      </c>
      <c r="X903">
        <v>4281</v>
      </c>
      <c r="Y903" s="18">
        <v>11.7</v>
      </c>
      <c r="Z903">
        <v>24.7</v>
      </c>
      <c r="AA903" s="26">
        <f t="shared" si="14"/>
        <v>1.1111111111111112</v>
      </c>
    </row>
    <row r="904" spans="1:27" x14ac:dyDescent="0.25">
      <c r="A904">
        <v>4282</v>
      </c>
      <c r="B904" s="3">
        <v>39.700000000000003</v>
      </c>
      <c r="C904" s="3">
        <v>7.2</v>
      </c>
      <c r="X904">
        <v>4282</v>
      </c>
      <c r="Y904" s="18">
        <v>39.700000000000003</v>
      </c>
      <c r="Z904">
        <v>39.700000000000003</v>
      </c>
      <c r="AA904" s="26">
        <f t="shared" si="14"/>
        <v>0</v>
      </c>
    </row>
    <row r="905" spans="1:27" x14ac:dyDescent="0.25">
      <c r="A905">
        <v>4283</v>
      </c>
      <c r="B905" s="3">
        <v>34</v>
      </c>
      <c r="C905" s="3">
        <v>6.9</v>
      </c>
      <c r="X905">
        <v>4283</v>
      </c>
      <c r="Y905" s="18">
        <v>8.1999999999999993</v>
      </c>
      <c r="Z905">
        <v>34</v>
      </c>
      <c r="AA905" s="26">
        <f t="shared" si="14"/>
        <v>3.1463414634146347</v>
      </c>
    </row>
    <row r="906" spans="1:27" x14ac:dyDescent="0.25">
      <c r="A906">
        <v>4284</v>
      </c>
      <c r="B906" s="3">
        <v>21.6</v>
      </c>
      <c r="C906" s="3">
        <v>7</v>
      </c>
      <c r="X906">
        <v>4284</v>
      </c>
      <c r="Y906" s="18">
        <v>21.6</v>
      </c>
      <c r="Z906">
        <v>21.6</v>
      </c>
      <c r="AA906" s="26">
        <f t="shared" si="14"/>
        <v>0</v>
      </c>
    </row>
    <row r="907" spans="1:27" x14ac:dyDescent="0.25">
      <c r="A907">
        <v>4285</v>
      </c>
      <c r="B907" s="3">
        <v>28</v>
      </c>
      <c r="C907" s="3">
        <v>5</v>
      </c>
      <c r="X907">
        <v>4285</v>
      </c>
      <c r="Y907" s="18">
        <v>14.8</v>
      </c>
      <c r="Z907">
        <v>28</v>
      </c>
      <c r="AA907" s="26">
        <f t="shared" si="14"/>
        <v>0.89189189189189177</v>
      </c>
    </row>
    <row r="908" spans="1:27" x14ac:dyDescent="0.25">
      <c r="A908">
        <v>4286</v>
      </c>
      <c r="B908" s="3">
        <v>41.6</v>
      </c>
      <c r="C908" s="3">
        <v>7.9</v>
      </c>
      <c r="X908">
        <v>4286</v>
      </c>
      <c r="Y908" s="18">
        <v>41.6</v>
      </c>
      <c r="Z908">
        <v>41.6</v>
      </c>
      <c r="AA908" s="26">
        <f t="shared" si="14"/>
        <v>0</v>
      </c>
    </row>
    <row r="909" spans="1:27" x14ac:dyDescent="0.25">
      <c r="A909">
        <v>4287</v>
      </c>
      <c r="B909" s="3">
        <v>16.3</v>
      </c>
      <c r="C909" s="3">
        <v>4.3</v>
      </c>
      <c r="X909">
        <v>4287</v>
      </c>
      <c r="Y909" s="18">
        <v>16.3</v>
      </c>
      <c r="Z909">
        <v>16.3</v>
      </c>
      <c r="AA909" s="26">
        <f t="shared" si="14"/>
        <v>0</v>
      </c>
    </row>
    <row r="910" spans="1:27" x14ac:dyDescent="0.25">
      <c r="A910">
        <v>4288</v>
      </c>
      <c r="B910" s="3">
        <v>19.5</v>
      </c>
      <c r="C910" s="3">
        <v>5.7</v>
      </c>
      <c r="X910">
        <v>4288</v>
      </c>
      <c r="Y910" s="18">
        <v>19.5</v>
      </c>
      <c r="Z910">
        <v>19.5</v>
      </c>
      <c r="AA910" s="26">
        <f t="shared" si="14"/>
        <v>0</v>
      </c>
    </row>
    <row r="911" spans="1:27" x14ac:dyDescent="0.25">
      <c r="A911">
        <v>4289</v>
      </c>
      <c r="B911" s="3">
        <v>12</v>
      </c>
      <c r="C911" s="3">
        <v>4</v>
      </c>
      <c r="X911">
        <v>4289</v>
      </c>
      <c r="Y911" s="18">
        <v>5.4</v>
      </c>
      <c r="Z911">
        <v>12</v>
      </c>
      <c r="AA911" s="26">
        <f t="shared" si="14"/>
        <v>1.2222222222222221</v>
      </c>
    </row>
    <row r="912" spans="1:27" x14ac:dyDescent="0.25">
      <c r="A912">
        <v>4290</v>
      </c>
      <c r="B912" s="3">
        <v>10.4</v>
      </c>
      <c r="C912" s="3">
        <v>3.5</v>
      </c>
      <c r="X912">
        <v>4290</v>
      </c>
      <c r="Y912" s="18">
        <v>10.4</v>
      </c>
      <c r="Z912">
        <v>10.4</v>
      </c>
      <c r="AA912" s="26">
        <f t="shared" si="14"/>
        <v>0</v>
      </c>
    </row>
    <row r="913" spans="1:27" x14ac:dyDescent="0.25">
      <c r="A913">
        <v>4291</v>
      </c>
      <c r="B913" s="3">
        <v>19</v>
      </c>
      <c r="C913" s="3">
        <v>6.7</v>
      </c>
      <c r="X913">
        <v>4291</v>
      </c>
      <c r="Y913" s="18">
        <v>6</v>
      </c>
      <c r="Z913">
        <v>19</v>
      </c>
      <c r="AA913" s="26">
        <f t="shared" si="14"/>
        <v>2.1666666666666665</v>
      </c>
    </row>
    <row r="914" spans="1:27" x14ac:dyDescent="0.25">
      <c r="A914">
        <v>4292</v>
      </c>
      <c r="B914" s="3">
        <v>27.4</v>
      </c>
      <c r="C914" s="3">
        <v>6.5</v>
      </c>
      <c r="X914">
        <v>4292</v>
      </c>
      <c r="Y914" s="18">
        <v>24.7</v>
      </c>
      <c r="Z914">
        <v>27.4</v>
      </c>
      <c r="AA914" s="26">
        <f t="shared" si="14"/>
        <v>0.10931174089068824</v>
      </c>
    </row>
    <row r="915" spans="1:27" x14ac:dyDescent="0.25">
      <c r="A915">
        <v>4293</v>
      </c>
      <c r="B915" s="3">
        <v>33</v>
      </c>
      <c r="C915" s="3">
        <v>7.3</v>
      </c>
      <c r="X915">
        <v>4293</v>
      </c>
      <c r="Y915" s="18">
        <v>22.2</v>
      </c>
      <c r="Z915">
        <v>33</v>
      </c>
      <c r="AA915" s="26">
        <f t="shared" si="14"/>
        <v>0.48648648648648651</v>
      </c>
    </row>
    <row r="916" spans="1:27" x14ac:dyDescent="0.25">
      <c r="A916">
        <v>4294</v>
      </c>
      <c r="B916" s="3">
        <v>22.8</v>
      </c>
      <c r="C916" s="3">
        <v>5.5</v>
      </c>
      <c r="X916">
        <v>4294</v>
      </c>
      <c r="Y916" s="18">
        <v>12.8</v>
      </c>
      <c r="Z916">
        <v>22.8</v>
      </c>
      <c r="AA916" s="26">
        <f t="shared" si="14"/>
        <v>0.78125</v>
      </c>
    </row>
    <row r="917" spans="1:27" x14ac:dyDescent="0.25">
      <c r="A917">
        <v>4295</v>
      </c>
      <c r="B917" s="3">
        <v>9.6</v>
      </c>
      <c r="C917" s="3">
        <v>4</v>
      </c>
      <c r="X917">
        <v>4295</v>
      </c>
      <c r="Y917" s="18">
        <v>9.6</v>
      </c>
      <c r="Z917">
        <v>9.6</v>
      </c>
      <c r="AA917" s="26">
        <f t="shared" si="14"/>
        <v>0</v>
      </c>
    </row>
    <row r="918" spans="1:27" x14ac:dyDescent="0.25">
      <c r="A918">
        <v>4296</v>
      </c>
      <c r="B918" s="3">
        <v>18</v>
      </c>
      <c r="C918" s="3">
        <v>3.5</v>
      </c>
      <c r="X918">
        <v>4296</v>
      </c>
      <c r="Y918" s="18">
        <v>18</v>
      </c>
      <c r="Z918">
        <v>18</v>
      </c>
      <c r="AA918" s="26">
        <f t="shared" si="14"/>
        <v>0</v>
      </c>
    </row>
    <row r="919" spans="1:27" x14ac:dyDescent="0.25">
      <c r="A919">
        <v>4297</v>
      </c>
      <c r="B919" s="3">
        <v>18.3</v>
      </c>
      <c r="C919" s="3">
        <v>5.5</v>
      </c>
      <c r="X919">
        <v>4297</v>
      </c>
      <c r="Y919" s="18">
        <v>7</v>
      </c>
      <c r="Z919">
        <v>18.3</v>
      </c>
      <c r="AA919" s="26">
        <f t="shared" si="14"/>
        <v>1.6142857142857143</v>
      </c>
    </row>
    <row r="920" spans="1:27" x14ac:dyDescent="0.25">
      <c r="A920">
        <v>4298</v>
      </c>
      <c r="B920" s="3">
        <v>49.6</v>
      </c>
      <c r="C920" s="3">
        <v>7</v>
      </c>
      <c r="X920">
        <v>4298</v>
      </c>
      <c r="Y920" s="18">
        <v>11.5</v>
      </c>
      <c r="Z920">
        <v>49.6</v>
      </c>
      <c r="AA920" s="26">
        <f t="shared" si="14"/>
        <v>3.3130434782608695</v>
      </c>
    </row>
    <row r="921" spans="1:27" x14ac:dyDescent="0.25">
      <c r="A921">
        <v>4299</v>
      </c>
      <c r="B921" s="3">
        <v>25.7</v>
      </c>
      <c r="C921" s="3">
        <v>6</v>
      </c>
      <c r="X921">
        <v>4299</v>
      </c>
      <c r="Y921" s="18">
        <v>16.7</v>
      </c>
      <c r="Z921">
        <v>25.7</v>
      </c>
      <c r="AA921" s="26">
        <f t="shared" si="14"/>
        <v>0.53892215568862278</v>
      </c>
    </row>
    <row r="922" spans="1:27" x14ac:dyDescent="0.25">
      <c r="A922">
        <v>4300</v>
      </c>
      <c r="B922" s="3">
        <v>50.4</v>
      </c>
      <c r="C922" s="3">
        <v>8</v>
      </c>
      <c r="X922">
        <v>4300</v>
      </c>
      <c r="Y922" s="18">
        <v>50.4</v>
      </c>
      <c r="Z922">
        <v>50.4</v>
      </c>
      <c r="AA922" s="26">
        <f t="shared" si="14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7"/>
  <sheetViews>
    <sheetView workbookViewId="0"/>
  </sheetViews>
  <sheetFormatPr defaultRowHeight="15" x14ac:dyDescent="0.25"/>
  <cols>
    <col min="1" max="2" width="8.85546875" bestFit="1" customWidth="1"/>
  </cols>
  <sheetData>
    <row r="1" spans="1:2" x14ac:dyDescent="0.25">
      <c r="A1" s="15" t="s">
        <v>3527</v>
      </c>
      <c r="B1" s="15" t="s">
        <v>3528</v>
      </c>
    </row>
    <row r="2" spans="1:2" x14ac:dyDescent="0.25">
      <c r="A2">
        <v>40</v>
      </c>
      <c r="B2">
        <v>46.6</v>
      </c>
    </row>
    <row r="3" spans="1:2" x14ac:dyDescent="0.25">
      <c r="A3">
        <v>53.6</v>
      </c>
      <c r="B3">
        <v>65.599999999999994</v>
      </c>
    </row>
    <row r="4" spans="1:2" x14ac:dyDescent="0.25">
      <c r="A4">
        <v>34.700000000000003</v>
      </c>
      <c r="B4">
        <v>39</v>
      </c>
    </row>
    <row r="5" spans="1:2" x14ac:dyDescent="0.25">
      <c r="A5">
        <v>67.8</v>
      </c>
      <c r="B5">
        <v>79.2</v>
      </c>
    </row>
    <row r="6" spans="1:2" x14ac:dyDescent="0.25">
      <c r="A6">
        <v>30</v>
      </c>
      <c r="B6">
        <v>36.700000000000003</v>
      </c>
    </row>
    <row r="7" spans="1:2" x14ac:dyDescent="0.25">
      <c r="A7">
        <v>16.100000000000001</v>
      </c>
      <c r="B7">
        <v>20</v>
      </c>
    </row>
    <row r="8" spans="1:2" x14ac:dyDescent="0.25">
      <c r="A8">
        <v>36.700000000000003</v>
      </c>
      <c r="B8">
        <v>38.799999999999997</v>
      </c>
    </row>
    <row r="9" spans="1:2" x14ac:dyDescent="0.25">
      <c r="A9">
        <v>57</v>
      </c>
      <c r="B9">
        <v>70.900000000000006</v>
      </c>
    </row>
    <row r="10" spans="1:2" x14ac:dyDescent="0.25">
      <c r="A10">
        <v>44.5</v>
      </c>
      <c r="B10">
        <v>45.3</v>
      </c>
    </row>
    <row r="11" spans="1:2" x14ac:dyDescent="0.25">
      <c r="A11">
        <v>72.099999999999994</v>
      </c>
      <c r="B11">
        <v>90.7</v>
      </c>
    </row>
    <row r="12" spans="1:2" x14ac:dyDescent="0.25">
      <c r="A12">
        <v>30.2</v>
      </c>
      <c r="B12">
        <v>33.6</v>
      </c>
    </row>
    <row r="13" spans="1:2" x14ac:dyDescent="0.25">
      <c r="A13">
        <v>49.2</v>
      </c>
      <c r="B13">
        <v>55.4</v>
      </c>
    </row>
    <row r="14" spans="1:2" x14ac:dyDescent="0.25">
      <c r="A14">
        <v>65.2</v>
      </c>
      <c r="B14">
        <v>71</v>
      </c>
    </row>
    <row r="15" spans="1:2" x14ac:dyDescent="0.25">
      <c r="A15">
        <v>48.2</v>
      </c>
      <c r="B15">
        <v>53</v>
      </c>
    </row>
    <row r="16" spans="1:2" x14ac:dyDescent="0.25">
      <c r="A16">
        <v>30.1</v>
      </c>
      <c r="B16">
        <v>32.1</v>
      </c>
    </row>
    <row r="17" spans="1:2" x14ac:dyDescent="0.25">
      <c r="A17">
        <v>53.5</v>
      </c>
      <c r="B17">
        <v>58</v>
      </c>
    </row>
    <row r="18" spans="1:2" x14ac:dyDescent="0.25">
      <c r="A18">
        <v>75.5</v>
      </c>
      <c r="B18">
        <v>86.1</v>
      </c>
    </row>
    <row r="19" spans="1:2" x14ac:dyDescent="0.25">
      <c r="A19">
        <v>58.7</v>
      </c>
      <c r="B19">
        <v>70</v>
      </c>
    </row>
    <row r="20" spans="1:2" x14ac:dyDescent="0.25">
      <c r="A20">
        <v>85.2</v>
      </c>
      <c r="B20">
        <v>93.1</v>
      </c>
    </row>
    <row r="21" spans="1:2" x14ac:dyDescent="0.25">
      <c r="A21">
        <v>62.8</v>
      </c>
      <c r="B21">
        <v>71.599999999999994</v>
      </c>
    </row>
    <row r="22" spans="1:2" x14ac:dyDescent="0.25">
      <c r="A22">
        <v>64.400000000000006</v>
      </c>
      <c r="B22">
        <v>74</v>
      </c>
    </row>
    <row r="23" spans="1:2" x14ac:dyDescent="0.25">
      <c r="A23">
        <v>32.200000000000003</v>
      </c>
      <c r="B23">
        <v>39.5</v>
      </c>
    </row>
    <row r="24" spans="1:2" x14ac:dyDescent="0.25">
      <c r="A24">
        <v>58.4</v>
      </c>
      <c r="B24">
        <v>66.3</v>
      </c>
    </row>
    <row r="25" spans="1:2" x14ac:dyDescent="0.25">
      <c r="A25">
        <v>26.8</v>
      </c>
      <c r="B25">
        <v>36.5</v>
      </c>
    </row>
    <row r="26" spans="1:2" x14ac:dyDescent="0.25">
      <c r="A26">
        <v>67.5</v>
      </c>
      <c r="B26">
        <v>77.2</v>
      </c>
    </row>
    <row r="27" spans="1:2" x14ac:dyDescent="0.25">
      <c r="A27">
        <v>60</v>
      </c>
      <c r="B27">
        <v>67.400000000000006</v>
      </c>
    </row>
    <row r="28" spans="1:2" x14ac:dyDescent="0.25">
      <c r="A28">
        <v>12</v>
      </c>
      <c r="B28">
        <v>13.2</v>
      </c>
    </row>
    <row r="29" spans="1:2" x14ac:dyDescent="0.25">
      <c r="A29">
        <v>14</v>
      </c>
      <c r="B29">
        <v>17</v>
      </c>
    </row>
    <row r="30" spans="1:2" x14ac:dyDescent="0.25">
      <c r="A30">
        <v>12.7</v>
      </c>
      <c r="B30">
        <v>14.8</v>
      </c>
    </row>
    <row r="31" spans="1:2" x14ac:dyDescent="0.25">
      <c r="A31">
        <v>10.5</v>
      </c>
      <c r="B31">
        <v>14.2</v>
      </c>
    </row>
    <row r="32" spans="1:2" x14ac:dyDescent="0.25">
      <c r="A32">
        <v>10</v>
      </c>
      <c r="B32">
        <v>12.6</v>
      </c>
    </row>
    <row r="33" spans="1:2" x14ac:dyDescent="0.25">
      <c r="A33">
        <v>11.7</v>
      </c>
      <c r="B33">
        <v>14.6</v>
      </c>
    </row>
    <row r="34" spans="1:2" x14ac:dyDescent="0.25">
      <c r="A34">
        <v>10.3</v>
      </c>
      <c r="B34">
        <v>15.2</v>
      </c>
    </row>
    <row r="35" spans="1:2" x14ac:dyDescent="0.25">
      <c r="A35">
        <v>13.8</v>
      </c>
      <c r="B35">
        <v>17</v>
      </c>
    </row>
    <row r="36" spans="1:2" x14ac:dyDescent="0.25">
      <c r="A36">
        <v>16.100000000000001</v>
      </c>
      <c r="B36">
        <v>28.3</v>
      </c>
    </row>
    <row r="37" spans="1:2" x14ac:dyDescent="0.25">
      <c r="A37">
        <v>17.2</v>
      </c>
      <c r="B37">
        <v>22.8</v>
      </c>
    </row>
    <row r="38" spans="1:2" x14ac:dyDescent="0.25">
      <c r="A38">
        <v>16.7</v>
      </c>
      <c r="B38">
        <v>23.3</v>
      </c>
    </row>
    <row r="39" spans="1:2" x14ac:dyDescent="0.25">
      <c r="A39">
        <v>11.8</v>
      </c>
      <c r="B39">
        <v>13</v>
      </c>
    </row>
    <row r="40" spans="1:2" x14ac:dyDescent="0.25">
      <c r="A40">
        <v>15.2</v>
      </c>
      <c r="B40">
        <v>16.3</v>
      </c>
    </row>
    <row r="41" spans="1:2" x14ac:dyDescent="0.25">
      <c r="A41">
        <v>12.5</v>
      </c>
      <c r="B41">
        <v>14.5</v>
      </c>
    </row>
    <row r="42" spans="1:2" x14ac:dyDescent="0.25">
      <c r="A42">
        <v>17.2</v>
      </c>
      <c r="B42">
        <v>21.1</v>
      </c>
    </row>
    <row r="43" spans="1:2" x14ac:dyDescent="0.25">
      <c r="A43">
        <v>27.7</v>
      </c>
      <c r="B43">
        <v>32</v>
      </c>
    </row>
    <row r="44" spans="1:2" x14ac:dyDescent="0.25">
      <c r="A44">
        <v>14.4</v>
      </c>
      <c r="B44">
        <v>16.600000000000001</v>
      </c>
    </row>
    <row r="45" spans="1:2" x14ac:dyDescent="0.25">
      <c r="A45">
        <v>13.9</v>
      </c>
      <c r="B45">
        <v>17.100000000000001</v>
      </c>
    </row>
    <row r="46" spans="1:2" x14ac:dyDescent="0.25">
      <c r="A46">
        <v>14.5</v>
      </c>
      <c r="B46">
        <v>17</v>
      </c>
    </row>
    <row r="47" spans="1:2" x14ac:dyDescent="0.25">
      <c r="A47">
        <v>17.5</v>
      </c>
      <c r="B47">
        <v>19</v>
      </c>
    </row>
    <row r="48" spans="1:2" x14ac:dyDescent="0.25">
      <c r="A48">
        <v>23</v>
      </c>
      <c r="B48">
        <v>27.8</v>
      </c>
    </row>
    <row r="49" spans="1:2" x14ac:dyDescent="0.25">
      <c r="A49">
        <v>16.100000000000001</v>
      </c>
      <c r="B49">
        <v>19</v>
      </c>
    </row>
    <row r="50" spans="1:2" x14ac:dyDescent="0.25">
      <c r="A50">
        <v>17.2</v>
      </c>
      <c r="B50">
        <v>20</v>
      </c>
    </row>
    <row r="51" spans="1:2" x14ac:dyDescent="0.25">
      <c r="A51">
        <v>12</v>
      </c>
      <c r="B51">
        <v>14.5</v>
      </c>
    </row>
    <row r="52" spans="1:2" x14ac:dyDescent="0.25">
      <c r="A52">
        <v>20.100000000000001</v>
      </c>
      <c r="B52">
        <v>25.6</v>
      </c>
    </row>
    <row r="53" spans="1:2" x14ac:dyDescent="0.25">
      <c r="A53">
        <v>21.5</v>
      </c>
      <c r="B53">
        <v>28.5</v>
      </c>
    </row>
    <row r="54" spans="1:2" x14ac:dyDescent="0.25">
      <c r="A54">
        <v>16.5</v>
      </c>
      <c r="B54">
        <v>21</v>
      </c>
    </row>
    <row r="55" spans="1:2" x14ac:dyDescent="0.25">
      <c r="A55">
        <v>19.2</v>
      </c>
      <c r="B55">
        <v>27</v>
      </c>
    </row>
    <row r="56" spans="1:2" x14ac:dyDescent="0.25">
      <c r="A56">
        <v>20.399999999999999</v>
      </c>
      <c r="B56">
        <v>25</v>
      </c>
    </row>
    <row r="57" spans="1:2" x14ac:dyDescent="0.25">
      <c r="A57">
        <v>14.6</v>
      </c>
      <c r="B57">
        <v>19.600000000000001</v>
      </c>
    </row>
    <row r="58" spans="1:2" x14ac:dyDescent="0.25">
      <c r="A58">
        <v>16.7</v>
      </c>
      <c r="B58">
        <v>19</v>
      </c>
    </row>
    <row r="59" spans="1:2" x14ac:dyDescent="0.25">
      <c r="A59">
        <v>20</v>
      </c>
      <c r="B59">
        <v>23.5</v>
      </c>
    </row>
    <row r="60" spans="1:2" x14ac:dyDescent="0.25">
      <c r="A60">
        <v>18.600000000000001</v>
      </c>
      <c r="B60">
        <v>21.5</v>
      </c>
    </row>
    <row r="61" spans="1:2" x14ac:dyDescent="0.25">
      <c r="A61">
        <v>21.5</v>
      </c>
      <c r="B61">
        <v>25</v>
      </c>
    </row>
    <row r="62" spans="1:2" x14ac:dyDescent="0.25">
      <c r="A62">
        <v>15.2</v>
      </c>
      <c r="B62">
        <v>20</v>
      </c>
    </row>
    <row r="63" spans="1:2" x14ac:dyDescent="0.25">
      <c r="A63">
        <v>18</v>
      </c>
      <c r="B63">
        <v>21.2</v>
      </c>
    </row>
    <row r="64" spans="1:2" x14ac:dyDescent="0.25">
      <c r="A64">
        <v>17.8</v>
      </c>
      <c r="B64">
        <v>19.5</v>
      </c>
    </row>
    <row r="65" spans="1:2" x14ac:dyDescent="0.25">
      <c r="A65">
        <v>22.7</v>
      </c>
      <c r="B65">
        <v>26.7</v>
      </c>
    </row>
    <row r="66" spans="1:2" x14ac:dyDescent="0.25">
      <c r="A66">
        <v>18.600000000000001</v>
      </c>
      <c r="B66">
        <v>23.5</v>
      </c>
    </row>
    <row r="67" spans="1:2" x14ac:dyDescent="0.25">
      <c r="A67">
        <v>16.2</v>
      </c>
      <c r="B67">
        <v>23.2</v>
      </c>
    </row>
    <row r="68" spans="1:2" x14ac:dyDescent="0.25">
      <c r="A68">
        <v>15.1</v>
      </c>
      <c r="B68">
        <v>17</v>
      </c>
    </row>
    <row r="69" spans="1:2" x14ac:dyDescent="0.25">
      <c r="A69">
        <v>20.7</v>
      </c>
      <c r="B69">
        <v>28</v>
      </c>
    </row>
    <row r="70" spans="1:2" x14ac:dyDescent="0.25">
      <c r="A70">
        <v>28.6</v>
      </c>
      <c r="B70">
        <v>33.799999999999997</v>
      </c>
    </row>
    <row r="71" spans="1:2" x14ac:dyDescent="0.25">
      <c r="A71">
        <v>20.7</v>
      </c>
      <c r="B71">
        <v>25.2</v>
      </c>
    </row>
    <row r="72" spans="1:2" x14ac:dyDescent="0.25">
      <c r="A72">
        <v>45.9</v>
      </c>
      <c r="B72">
        <v>52.8</v>
      </c>
    </row>
    <row r="73" spans="1:2" x14ac:dyDescent="0.25">
      <c r="A73">
        <v>24.4</v>
      </c>
      <c r="B73">
        <v>33.700000000000003</v>
      </c>
    </row>
    <row r="74" spans="1:2" x14ac:dyDescent="0.25">
      <c r="A74">
        <v>75.3</v>
      </c>
      <c r="B74">
        <v>91.4</v>
      </c>
    </row>
    <row r="75" spans="1:2" x14ac:dyDescent="0.25">
      <c r="A75">
        <v>77.5</v>
      </c>
      <c r="B75">
        <v>87.3</v>
      </c>
    </row>
    <row r="76" spans="1:2" x14ac:dyDescent="0.25">
      <c r="A76">
        <v>67.8</v>
      </c>
      <c r="B76">
        <v>74</v>
      </c>
    </row>
    <row r="77" spans="1:2" x14ac:dyDescent="0.25">
      <c r="A77">
        <v>60.7</v>
      </c>
      <c r="B77">
        <v>63</v>
      </c>
    </row>
    <row r="78" spans="1:2" x14ac:dyDescent="0.25">
      <c r="A78">
        <v>43</v>
      </c>
      <c r="B78">
        <v>52.6</v>
      </c>
    </row>
    <row r="79" spans="1:2" x14ac:dyDescent="0.25">
      <c r="A79">
        <v>45.4</v>
      </c>
      <c r="B79">
        <v>49.3</v>
      </c>
    </row>
    <row r="80" spans="1:2" x14ac:dyDescent="0.25">
      <c r="A80">
        <v>37.799999999999997</v>
      </c>
      <c r="B80">
        <v>38.4</v>
      </c>
    </row>
    <row r="81" spans="1:2" x14ac:dyDescent="0.25">
      <c r="A81">
        <v>31.8</v>
      </c>
      <c r="B81">
        <v>41.1</v>
      </c>
    </row>
    <row r="82" spans="1:2" x14ac:dyDescent="0.25">
      <c r="A82">
        <v>16.100000000000001</v>
      </c>
      <c r="B82">
        <v>19.399999999999999</v>
      </c>
    </row>
    <row r="83" spans="1:2" x14ac:dyDescent="0.25">
      <c r="A83">
        <v>40.6</v>
      </c>
      <c r="B83">
        <v>57.4</v>
      </c>
    </row>
    <row r="84" spans="1:2" x14ac:dyDescent="0.25">
      <c r="A84">
        <v>12</v>
      </c>
      <c r="B84">
        <v>15</v>
      </c>
    </row>
    <row r="85" spans="1:2" x14ac:dyDescent="0.25">
      <c r="A85">
        <v>33.1</v>
      </c>
      <c r="B85">
        <v>31.6</v>
      </c>
    </row>
    <row r="86" spans="1:2" x14ac:dyDescent="0.25">
      <c r="A86">
        <v>13</v>
      </c>
      <c r="B86">
        <v>16</v>
      </c>
    </row>
    <row r="87" spans="1:2" x14ac:dyDescent="0.25">
      <c r="A87">
        <v>73.5</v>
      </c>
      <c r="B87">
        <v>78.099999999999994</v>
      </c>
    </row>
    <row r="88" spans="1:2" x14ac:dyDescent="0.25">
      <c r="A88">
        <v>59</v>
      </c>
      <c r="B88">
        <v>51.5</v>
      </c>
    </row>
    <row r="89" spans="1:2" x14ac:dyDescent="0.25">
      <c r="A89">
        <v>28.7</v>
      </c>
      <c r="B89">
        <v>30.3</v>
      </c>
    </row>
    <row r="90" spans="1:2" x14ac:dyDescent="0.25">
      <c r="A90">
        <v>16.5</v>
      </c>
      <c r="B90">
        <v>24.5</v>
      </c>
    </row>
    <row r="91" spans="1:2" x14ac:dyDescent="0.25">
      <c r="A91">
        <v>18.5</v>
      </c>
      <c r="B91">
        <v>24</v>
      </c>
    </row>
    <row r="92" spans="1:2" x14ac:dyDescent="0.25">
      <c r="A92">
        <v>40.200000000000003</v>
      </c>
      <c r="B92">
        <v>61.6</v>
      </c>
    </row>
    <row r="93" spans="1:2" x14ac:dyDescent="0.25">
      <c r="A93">
        <v>11</v>
      </c>
      <c r="B93">
        <v>20</v>
      </c>
    </row>
    <row r="94" spans="1:2" x14ac:dyDescent="0.25">
      <c r="A94">
        <v>33.200000000000003</v>
      </c>
      <c r="B94">
        <v>41.6</v>
      </c>
    </row>
    <row r="95" spans="1:2" x14ac:dyDescent="0.25">
      <c r="A95">
        <v>25.1</v>
      </c>
      <c r="B95">
        <v>29.2</v>
      </c>
    </row>
    <row r="96" spans="1:2" x14ac:dyDescent="0.25">
      <c r="A96">
        <v>28.1</v>
      </c>
      <c r="B96">
        <v>42.7</v>
      </c>
    </row>
    <row r="97" spans="1:2" x14ac:dyDescent="0.25">
      <c r="A97">
        <v>36.799999999999997</v>
      </c>
      <c r="B97">
        <v>42</v>
      </c>
    </row>
    <row r="98" spans="1:2" x14ac:dyDescent="0.25">
      <c r="A98">
        <v>28.8</v>
      </c>
      <c r="B98">
        <v>37.5</v>
      </c>
    </row>
    <row r="99" spans="1:2" x14ac:dyDescent="0.25">
      <c r="A99">
        <v>67.7</v>
      </c>
      <c r="B99">
        <v>82.6</v>
      </c>
    </row>
    <row r="100" spans="1:2" x14ac:dyDescent="0.25">
      <c r="A100">
        <v>22.7</v>
      </c>
      <c r="B100">
        <v>29.8</v>
      </c>
    </row>
    <row r="101" spans="1:2" x14ac:dyDescent="0.25">
      <c r="A101">
        <v>40.200000000000003</v>
      </c>
      <c r="B101">
        <v>104.2</v>
      </c>
    </row>
    <row r="102" spans="1:2" x14ac:dyDescent="0.25">
      <c r="A102">
        <v>10</v>
      </c>
      <c r="B102">
        <v>18</v>
      </c>
    </row>
    <row r="103" spans="1:2" x14ac:dyDescent="0.25">
      <c r="A103">
        <v>11.4</v>
      </c>
      <c r="B103">
        <v>14.4</v>
      </c>
    </row>
    <row r="104" spans="1:2" x14ac:dyDescent="0.25">
      <c r="A104">
        <v>10.8</v>
      </c>
      <c r="B104">
        <v>12.8</v>
      </c>
    </row>
    <row r="105" spans="1:2" x14ac:dyDescent="0.25">
      <c r="A105">
        <v>13</v>
      </c>
      <c r="B105">
        <v>22.4</v>
      </c>
    </row>
    <row r="106" spans="1:2" x14ac:dyDescent="0.25">
      <c r="A106">
        <v>22.6</v>
      </c>
      <c r="B106">
        <v>32.4</v>
      </c>
    </row>
    <row r="107" spans="1:2" x14ac:dyDescent="0.25">
      <c r="A107">
        <v>11.4</v>
      </c>
      <c r="B107">
        <v>14.2</v>
      </c>
    </row>
    <row r="108" spans="1:2" x14ac:dyDescent="0.25">
      <c r="A108">
        <v>13</v>
      </c>
      <c r="B108">
        <v>22</v>
      </c>
    </row>
    <row r="109" spans="1:2" x14ac:dyDescent="0.25">
      <c r="A109">
        <v>10.5</v>
      </c>
      <c r="B109">
        <v>13.2</v>
      </c>
    </row>
    <row r="110" spans="1:2" x14ac:dyDescent="0.25">
      <c r="A110">
        <v>13</v>
      </c>
      <c r="B110">
        <v>16.5</v>
      </c>
    </row>
    <row r="111" spans="1:2" x14ac:dyDescent="0.25">
      <c r="A111">
        <v>15.7</v>
      </c>
      <c r="B111">
        <v>19.8</v>
      </c>
    </row>
    <row r="112" spans="1:2" x14ac:dyDescent="0.25">
      <c r="A112">
        <v>10</v>
      </c>
      <c r="B112">
        <v>16.8</v>
      </c>
    </row>
    <row r="113" spans="1:2" x14ac:dyDescent="0.25">
      <c r="A113">
        <v>14.8</v>
      </c>
      <c r="B113">
        <v>17</v>
      </c>
    </row>
    <row r="114" spans="1:2" x14ac:dyDescent="0.25">
      <c r="A114">
        <v>21</v>
      </c>
      <c r="B114">
        <v>26.7</v>
      </c>
    </row>
    <row r="115" spans="1:2" x14ac:dyDescent="0.25">
      <c r="A115">
        <v>15.7</v>
      </c>
      <c r="B115">
        <v>19.7</v>
      </c>
    </row>
    <row r="116" spans="1:2" x14ac:dyDescent="0.25">
      <c r="A116">
        <v>15</v>
      </c>
      <c r="B116">
        <v>17.399999999999999</v>
      </c>
    </row>
    <row r="117" spans="1:2" x14ac:dyDescent="0.25">
      <c r="A117">
        <v>13.5</v>
      </c>
      <c r="B117">
        <v>16.8</v>
      </c>
    </row>
    <row r="118" spans="1:2" x14ac:dyDescent="0.25">
      <c r="A118">
        <v>10.3</v>
      </c>
      <c r="B118">
        <v>13.5</v>
      </c>
    </row>
    <row r="119" spans="1:2" x14ac:dyDescent="0.25">
      <c r="A119">
        <v>21.6</v>
      </c>
      <c r="B119">
        <v>26.7</v>
      </c>
    </row>
    <row r="120" spans="1:2" x14ac:dyDescent="0.25">
      <c r="A120">
        <v>11.5</v>
      </c>
      <c r="B120">
        <v>17.399999999999999</v>
      </c>
    </row>
    <row r="121" spans="1:2" x14ac:dyDescent="0.25">
      <c r="A121">
        <v>10.7</v>
      </c>
      <c r="B121">
        <v>12.8</v>
      </c>
    </row>
    <row r="122" spans="1:2" x14ac:dyDescent="0.25">
      <c r="A122">
        <v>10.4</v>
      </c>
      <c r="B122">
        <v>13.6</v>
      </c>
    </row>
    <row r="123" spans="1:2" x14ac:dyDescent="0.25">
      <c r="A123">
        <v>14.6</v>
      </c>
      <c r="B123">
        <v>19.2</v>
      </c>
    </row>
    <row r="124" spans="1:2" x14ac:dyDescent="0.25">
      <c r="A124">
        <v>10.199999999999999</v>
      </c>
      <c r="B124">
        <v>12.2</v>
      </c>
    </row>
    <row r="125" spans="1:2" x14ac:dyDescent="0.25">
      <c r="A125">
        <v>11.6</v>
      </c>
      <c r="B125">
        <v>15.7</v>
      </c>
    </row>
    <row r="126" spans="1:2" x14ac:dyDescent="0.25">
      <c r="A126">
        <v>43.5</v>
      </c>
      <c r="B126">
        <v>53.6</v>
      </c>
    </row>
    <row r="127" spans="1:2" x14ac:dyDescent="0.25">
      <c r="A127">
        <v>21.5</v>
      </c>
      <c r="B127">
        <v>35</v>
      </c>
    </row>
    <row r="128" spans="1:2" x14ac:dyDescent="0.25">
      <c r="A128">
        <v>41.9</v>
      </c>
      <c r="B128">
        <v>55.5</v>
      </c>
    </row>
    <row r="129" spans="1:2" x14ac:dyDescent="0.25">
      <c r="A129">
        <v>68.8</v>
      </c>
      <c r="B129">
        <v>80.2</v>
      </c>
    </row>
    <row r="130" spans="1:2" x14ac:dyDescent="0.25">
      <c r="A130">
        <v>45.7</v>
      </c>
      <c r="B130">
        <v>55.8</v>
      </c>
    </row>
    <row r="131" spans="1:2" x14ac:dyDescent="0.25">
      <c r="A131">
        <v>20.100000000000001</v>
      </c>
      <c r="B131">
        <v>24</v>
      </c>
    </row>
    <row r="132" spans="1:2" x14ac:dyDescent="0.25">
      <c r="A132">
        <v>34.799999999999997</v>
      </c>
      <c r="B132">
        <v>47.5</v>
      </c>
    </row>
    <row r="133" spans="1:2" x14ac:dyDescent="0.25">
      <c r="A133">
        <v>50.4</v>
      </c>
      <c r="B133">
        <v>62.6</v>
      </c>
    </row>
    <row r="134" spans="1:2" x14ac:dyDescent="0.25">
      <c r="A134">
        <v>33.299999999999997</v>
      </c>
      <c r="B134">
        <v>38.9</v>
      </c>
    </row>
    <row r="135" spans="1:2" x14ac:dyDescent="0.25">
      <c r="A135">
        <v>12.8</v>
      </c>
      <c r="B135">
        <v>18.3</v>
      </c>
    </row>
    <row r="136" spans="1:2" x14ac:dyDescent="0.25">
      <c r="A136">
        <v>11.5</v>
      </c>
      <c r="B136">
        <v>13.3</v>
      </c>
    </row>
    <row r="137" spans="1:2" x14ac:dyDescent="0.25">
      <c r="A137">
        <v>15.7</v>
      </c>
      <c r="B137">
        <v>18.100000000000001</v>
      </c>
    </row>
    <row r="138" spans="1:2" x14ac:dyDescent="0.25">
      <c r="A138">
        <v>26</v>
      </c>
      <c r="B138">
        <v>32.799999999999997</v>
      </c>
    </row>
    <row r="139" spans="1:2" x14ac:dyDescent="0.25">
      <c r="A139">
        <v>16.2</v>
      </c>
      <c r="B139">
        <v>20</v>
      </c>
    </row>
    <row r="140" spans="1:2" x14ac:dyDescent="0.25">
      <c r="A140">
        <v>16.5</v>
      </c>
      <c r="B140">
        <v>18.399999999999999</v>
      </c>
    </row>
    <row r="141" spans="1:2" x14ac:dyDescent="0.25">
      <c r="A141">
        <v>15.3</v>
      </c>
      <c r="B141">
        <v>17.5</v>
      </c>
    </row>
    <row r="142" spans="1:2" x14ac:dyDescent="0.25">
      <c r="A142">
        <v>12.3</v>
      </c>
      <c r="B142">
        <v>14.4</v>
      </c>
    </row>
    <row r="143" spans="1:2" x14ac:dyDescent="0.25">
      <c r="A143">
        <v>25.3</v>
      </c>
      <c r="B143">
        <v>28.4</v>
      </c>
    </row>
    <row r="144" spans="1:2" x14ac:dyDescent="0.25">
      <c r="A144">
        <v>21</v>
      </c>
      <c r="B144">
        <v>23</v>
      </c>
    </row>
    <row r="145" spans="1:2" x14ac:dyDescent="0.25">
      <c r="A145">
        <v>11.3</v>
      </c>
      <c r="B145">
        <v>18</v>
      </c>
    </row>
    <row r="146" spans="1:2" x14ac:dyDescent="0.25">
      <c r="A146">
        <v>13.6</v>
      </c>
      <c r="B146">
        <v>12.6</v>
      </c>
    </row>
    <row r="147" spans="1:2" x14ac:dyDescent="0.25">
      <c r="A147">
        <v>14.6</v>
      </c>
      <c r="B147">
        <v>17.399999999999999</v>
      </c>
    </row>
    <row r="148" spans="1:2" x14ac:dyDescent="0.25">
      <c r="A148">
        <v>14.1</v>
      </c>
      <c r="B148">
        <v>19</v>
      </c>
    </row>
    <row r="149" spans="1:2" x14ac:dyDescent="0.25">
      <c r="A149">
        <v>10</v>
      </c>
      <c r="B149">
        <v>13</v>
      </c>
    </row>
    <row r="150" spans="1:2" x14ac:dyDescent="0.25">
      <c r="A150">
        <v>12.8</v>
      </c>
      <c r="B150">
        <v>17.399999999999999</v>
      </c>
    </row>
    <row r="151" spans="1:2" x14ac:dyDescent="0.25">
      <c r="A151">
        <v>14.1</v>
      </c>
      <c r="B151">
        <v>16</v>
      </c>
    </row>
    <row r="152" spans="1:2" x14ac:dyDescent="0.25">
      <c r="A152">
        <v>10.7</v>
      </c>
      <c r="B152">
        <v>13.4</v>
      </c>
    </row>
    <row r="153" spans="1:2" x14ac:dyDescent="0.25">
      <c r="A153">
        <v>11</v>
      </c>
      <c r="B153">
        <v>14.6</v>
      </c>
    </row>
    <row r="154" spans="1:2" x14ac:dyDescent="0.25">
      <c r="A154">
        <v>13.5</v>
      </c>
      <c r="B154">
        <v>17</v>
      </c>
    </row>
    <row r="155" spans="1:2" x14ac:dyDescent="0.25">
      <c r="A155">
        <v>14.4</v>
      </c>
      <c r="B155">
        <v>17.2</v>
      </c>
    </row>
    <row r="156" spans="1:2" x14ac:dyDescent="0.25">
      <c r="A156">
        <v>10</v>
      </c>
      <c r="B156">
        <v>11.8</v>
      </c>
    </row>
    <row r="157" spans="1:2" x14ac:dyDescent="0.25">
      <c r="A157">
        <v>13.4</v>
      </c>
      <c r="B157">
        <v>18</v>
      </c>
    </row>
    <row r="158" spans="1:2" x14ac:dyDescent="0.25">
      <c r="A158">
        <v>12</v>
      </c>
      <c r="B158">
        <v>17.7</v>
      </c>
    </row>
    <row r="159" spans="1:2" x14ac:dyDescent="0.25">
      <c r="A159">
        <v>35.200000000000003</v>
      </c>
      <c r="B159">
        <v>43.6</v>
      </c>
    </row>
    <row r="160" spans="1:2" x14ac:dyDescent="0.25">
      <c r="A160">
        <v>14.8</v>
      </c>
      <c r="B160">
        <v>19.5</v>
      </c>
    </row>
    <row r="161" spans="1:2" x14ac:dyDescent="0.25">
      <c r="A161">
        <v>18</v>
      </c>
      <c r="B161">
        <v>22.8</v>
      </c>
    </row>
    <row r="162" spans="1:2" x14ac:dyDescent="0.25">
      <c r="A162">
        <v>10.1</v>
      </c>
      <c r="B162">
        <v>13.5</v>
      </c>
    </row>
    <row r="163" spans="1:2" x14ac:dyDescent="0.25">
      <c r="A163">
        <v>10.199999999999999</v>
      </c>
      <c r="B163">
        <v>12.1</v>
      </c>
    </row>
    <row r="164" spans="1:2" x14ac:dyDescent="0.25">
      <c r="A164">
        <v>12.1</v>
      </c>
      <c r="B164">
        <v>18.3</v>
      </c>
    </row>
    <row r="165" spans="1:2" x14ac:dyDescent="0.25">
      <c r="A165">
        <v>12.4</v>
      </c>
      <c r="B165">
        <v>17.8</v>
      </c>
    </row>
    <row r="166" spans="1:2" x14ac:dyDescent="0.25">
      <c r="A166">
        <v>13</v>
      </c>
      <c r="B166">
        <v>16.5</v>
      </c>
    </row>
    <row r="167" spans="1:2" x14ac:dyDescent="0.25">
      <c r="A167">
        <v>12.3</v>
      </c>
      <c r="B167">
        <v>15</v>
      </c>
    </row>
    <row r="168" spans="1:2" x14ac:dyDescent="0.25">
      <c r="A168">
        <v>10.3</v>
      </c>
      <c r="B168">
        <v>12.4</v>
      </c>
    </row>
    <row r="169" spans="1:2" x14ac:dyDescent="0.25">
      <c r="A169">
        <v>13.7</v>
      </c>
      <c r="B169">
        <v>18</v>
      </c>
    </row>
    <row r="170" spans="1:2" x14ac:dyDescent="0.25">
      <c r="A170">
        <v>20.7</v>
      </c>
      <c r="B170">
        <v>28</v>
      </c>
    </row>
    <row r="171" spans="1:2" x14ac:dyDescent="0.25">
      <c r="A171">
        <v>19.5</v>
      </c>
      <c r="B171">
        <v>23.4</v>
      </c>
    </row>
    <row r="172" spans="1:2" x14ac:dyDescent="0.25">
      <c r="A172">
        <v>12.2</v>
      </c>
      <c r="B172">
        <v>12.2</v>
      </c>
    </row>
    <row r="173" spans="1:2" x14ac:dyDescent="0.25">
      <c r="A173">
        <v>10</v>
      </c>
      <c r="B173">
        <v>11</v>
      </c>
    </row>
    <row r="174" spans="1:2" x14ac:dyDescent="0.25">
      <c r="A174">
        <v>16</v>
      </c>
      <c r="B174">
        <v>18</v>
      </c>
    </row>
    <row r="175" spans="1:2" x14ac:dyDescent="0.25">
      <c r="A175">
        <v>19.2</v>
      </c>
      <c r="B175">
        <v>26</v>
      </c>
    </row>
    <row r="176" spans="1:2" x14ac:dyDescent="0.25">
      <c r="A176">
        <v>24.6</v>
      </c>
      <c r="B176">
        <v>32</v>
      </c>
    </row>
    <row r="177" spans="1:2" x14ac:dyDescent="0.25">
      <c r="A177">
        <v>25.4</v>
      </c>
      <c r="B177">
        <v>26.4</v>
      </c>
    </row>
    <row r="178" spans="1:2" x14ac:dyDescent="0.25">
      <c r="A178">
        <v>60.7</v>
      </c>
      <c r="B178">
        <v>69.400000000000006</v>
      </c>
    </row>
    <row r="179" spans="1:2" x14ac:dyDescent="0.25">
      <c r="A179">
        <v>58.2</v>
      </c>
      <c r="B179">
        <v>69.8</v>
      </c>
    </row>
    <row r="180" spans="1:2" x14ac:dyDescent="0.25">
      <c r="A180">
        <v>13.4</v>
      </c>
      <c r="B180">
        <v>17</v>
      </c>
    </row>
    <row r="181" spans="1:2" x14ac:dyDescent="0.25">
      <c r="A181">
        <v>11.1</v>
      </c>
      <c r="B181">
        <v>13</v>
      </c>
    </row>
    <row r="182" spans="1:2" x14ac:dyDescent="0.25">
      <c r="A182">
        <v>11.1</v>
      </c>
      <c r="B182">
        <v>11.2</v>
      </c>
    </row>
    <row r="183" spans="1:2" x14ac:dyDescent="0.25">
      <c r="A183">
        <v>15</v>
      </c>
      <c r="B183">
        <v>15.4</v>
      </c>
    </row>
    <row r="184" spans="1:2" x14ac:dyDescent="0.25">
      <c r="A184">
        <v>29</v>
      </c>
      <c r="B184">
        <v>39</v>
      </c>
    </row>
    <row r="185" spans="1:2" x14ac:dyDescent="0.25">
      <c r="A185">
        <v>11.2</v>
      </c>
      <c r="B185">
        <v>13.3</v>
      </c>
    </row>
    <row r="186" spans="1:2" x14ac:dyDescent="0.25">
      <c r="A186">
        <v>36.799999999999997</v>
      </c>
      <c r="B186">
        <v>41.1</v>
      </c>
    </row>
    <row r="187" spans="1:2" x14ac:dyDescent="0.25">
      <c r="A187">
        <v>11.6</v>
      </c>
      <c r="B187">
        <v>14.4</v>
      </c>
    </row>
    <row r="188" spans="1:2" x14ac:dyDescent="0.25">
      <c r="A188">
        <v>12</v>
      </c>
      <c r="B188">
        <v>13</v>
      </c>
    </row>
    <row r="189" spans="1:2" x14ac:dyDescent="0.25">
      <c r="A189">
        <v>13</v>
      </c>
      <c r="B189">
        <v>15</v>
      </c>
    </row>
    <row r="190" spans="1:2" x14ac:dyDescent="0.25">
      <c r="A190">
        <v>22.4</v>
      </c>
      <c r="B190">
        <v>26.8</v>
      </c>
    </row>
    <row r="191" spans="1:2" x14ac:dyDescent="0.25">
      <c r="A191">
        <v>34.6</v>
      </c>
      <c r="B191">
        <v>38.5</v>
      </c>
    </row>
    <row r="192" spans="1:2" x14ac:dyDescent="0.25">
      <c r="A192">
        <v>18.600000000000001</v>
      </c>
      <c r="B192">
        <v>24.4</v>
      </c>
    </row>
    <row r="193" spans="1:2" x14ac:dyDescent="0.25">
      <c r="A193">
        <v>20</v>
      </c>
      <c r="B193">
        <v>36.799999999999997</v>
      </c>
    </row>
    <row r="194" spans="1:2" x14ac:dyDescent="0.25">
      <c r="A194">
        <v>12.8</v>
      </c>
      <c r="B194">
        <v>23.8</v>
      </c>
    </row>
    <row r="195" spans="1:2" x14ac:dyDescent="0.25">
      <c r="A195">
        <v>68</v>
      </c>
      <c r="B195">
        <v>77</v>
      </c>
    </row>
    <row r="196" spans="1:2" x14ac:dyDescent="0.25">
      <c r="A196">
        <v>9.8000000000000007</v>
      </c>
      <c r="B196">
        <v>25</v>
      </c>
    </row>
    <row r="197" spans="1:2" x14ac:dyDescent="0.25">
      <c r="A197">
        <v>17</v>
      </c>
      <c r="B197">
        <v>20</v>
      </c>
    </row>
    <row r="198" spans="1:2" x14ac:dyDescent="0.25">
      <c r="A198">
        <v>18</v>
      </c>
      <c r="B198">
        <v>24.2</v>
      </c>
    </row>
    <row r="199" spans="1:2" x14ac:dyDescent="0.25">
      <c r="A199">
        <v>12.8</v>
      </c>
      <c r="B199">
        <v>19.399999999999999</v>
      </c>
    </row>
    <row r="200" spans="1:2" x14ac:dyDescent="0.25">
      <c r="A200">
        <v>14</v>
      </c>
      <c r="B200">
        <v>18.5</v>
      </c>
    </row>
    <row r="201" spans="1:2" x14ac:dyDescent="0.25">
      <c r="A201">
        <v>63.5</v>
      </c>
      <c r="B201">
        <v>72</v>
      </c>
    </row>
    <row r="202" spans="1:2" x14ac:dyDescent="0.25">
      <c r="A202">
        <v>35.6</v>
      </c>
      <c r="B202">
        <v>43.6</v>
      </c>
    </row>
    <row r="203" spans="1:2" x14ac:dyDescent="0.25">
      <c r="A203">
        <v>31.8</v>
      </c>
      <c r="B203">
        <v>37</v>
      </c>
    </row>
    <row r="204" spans="1:2" x14ac:dyDescent="0.25">
      <c r="A204">
        <v>20.5</v>
      </c>
      <c r="B204">
        <v>27.5</v>
      </c>
    </row>
    <row r="205" spans="1:2" x14ac:dyDescent="0.25">
      <c r="A205">
        <v>67.8</v>
      </c>
      <c r="B205">
        <v>74.5</v>
      </c>
    </row>
    <row r="206" spans="1:2" x14ac:dyDescent="0.25">
      <c r="A206">
        <v>32.4</v>
      </c>
      <c r="B206">
        <v>51.5</v>
      </c>
    </row>
    <row r="207" spans="1:2" x14ac:dyDescent="0.25">
      <c r="A207">
        <v>41.7</v>
      </c>
      <c r="B207">
        <v>44.8</v>
      </c>
    </row>
    <row r="208" spans="1:2" x14ac:dyDescent="0.25">
      <c r="A208">
        <v>25</v>
      </c>
      <c r="B208">
        <v>31.2</v>
      </c>
    </row>
    <row r="209" spans="1:2" x14ac:dyDescent="0.25">
      <c r="A209">
        <v>13.7</v>
      </c>
      <c r="B209">
        <v>17</v>
      </c>
    </row>
    <row r="210" spans="1:2" x14ac:dyDescent="0.25">
      <c r="A210">
        <v>12.7</v>
      </c>
      <c r="B210">
        <v>16</v>
      </c>
    </row>
    <row r="211" spans="1:2" x14ac:dyDescent="0.25">
      <c r="A211">
        <v>11</v>
      </c>
      <c r="B211">
        <v>14</v>
      </c>
    </row>
    <row r="212" spans="1:2" x14ac:dyDescent="0.25">
      <c r="A212">
        <v>11.4</v>
      </c>
      <c r="B212">
        <v>16.2</v>
      </c>
    </row>
    <row r="213" spans="1:2" x14ac:dyDescent="0.25">
      <c r="A213">
        <v>20</v>
      </c>
      <c r="B213">
        <v>24.6</v>
      </c>
    </row>
    <row r="214" spans="1:2" x14ac:dyDescent="0.25">
      <c r="A214">
        <v>13</v>
      </c>
      <c r="B214">
        <v>15.7</v>
      </c>
    </row>
    <row r="215" spans="1:2" x14ac:dyDescent="0.25">
      <c r="A215">
        <v>30</v>
      </c>
      <c r="B215">
        <v>39</v>
      </c>
    </row>
    <row r="216" spans="1:2" x14ac:dyDescent="0.25">
      <c r="A216">
        <v>56.5</v>
      </c>
      <c r="B216">
        <v>73.2</v>
      </c>
    </row>
    <row r="217" spans="1:2" x14ac:dyDescent="0.25">
      <c r="A217">
        <v>42.6</v>
      </c>
      <c r="B217">
        <v>51.5</v>
      </c>
    </row>
    <row r="218" spans="1:2" x14ac:dyDescent="0.25">
      <c r="A218">
        <v>28.3</v>
      </c>
      <c r="B218">
        <v>38</v>
      </c>
    </row>
    <row r="219" spans="1:2" x14ac:dyDescent="0.25">
      <c r="A219">
        <v>38.200000000000003</v>
      </c>
      <c r="B219">
        <v>42.4</v>
      </c>
    </row>
    <row r="220" spans="1:2" x14ac:dyDescent="0.25">
      <c r="A220">
        <v>45</v>
      </c>
      <c r="B220">
        <v>56</v>
      </c>
    </row>
    <row r="221" spans="1:2" x14ac:dyDescent="0.25">
      <c r="A221">
        <v>24.7</v>
      </c>
      <c r="B221">
        <v>61.6</v>
      </c>
    </row>
    <row r="222" spans="1:2" x14ac:dyDescent="0.25">
      <c r="A222">
        <v>32.299999999999997</v>
      </c>
      <c r="B222">
        <v>37</v>
      </c>
    </row>
    <row r="223" spans="1:2" x14ac:dyDescent="0.25">
      <c r="A223">
        <v>60.5</v>
      </c>
      <c r="B223">
        <v>74.400000000000006</v>
      </c>
    </row>
    <row r="224" spans="1:2" x14ac:dyDescent="0.25">
      <c r="A224">
        <v>10.7</v>
      </c>
      <c r="B224">
        <v>14</v>
      </c>
    </row>
    <row r="225" spans="1:2" x14ac:dyDescent="0.25">
      <c r="A225">
        <v>18</v>
      </c>
      <c r="B225">
        <v>25.4</v>
      </c>
    </row>
    <row r="226" spans="1:2" x14ac:dyDescent="0.25">
      <c r="A226">
        <v>22.7</v>
      </c>
      <c r="B226">
        <v>29.5</v>
      </c>
    </row>
    <row r="227" spans="1:2" x14ac:dyDescent="0.25">
      <c r="A227">
        <v>24.4</v>
      </c>
      <c r="B227">
        <v>30.5</v>
      </c>
    </row>
    <row r="228" spans="1:2" x14ac:dyDescent="0.25">
      <c r="A228">
        <v>41.6</v>
      </c>
      <c r="B228">
        <v>48.2</v>
      </c>
    </row>
    <row r="229" spans="1:2" x14ac:dyDescent="0.25">
      <c r="A229">
        <v>19.399999999999999</v>
      </c>
      <c r="B229">
        <v>20.5</v>
      </c>
    </row>
    <row r="230" spans="1:2" x14ac:dyDescent="0.25">
      <c r="A230">
        <v>50.3</v>
      </c>
      <c r="B230">
        <v>62</v>
      </c>
    </row>
    <row r="231" spans="1:2" x14ac:dyDescent="0.25">
      <c r="A231">
        <v>31.1</v>
      </c>
      <c r="B231">
        <v>33.1</v>
      </c>
    </row>
    <row r="232" spans="1:2" x14ac:dyDescent="0.25">
      <c r="A232">
        <v>25.2</v>
      </c>
      <c r="B232">
        <v>33.1</v>
      </c>
    </row>
    <row r="233" spans="1:2" x14ac:dyDescent="0.25">
      <c r="A233">
        <v>40.6</v>
      </c>
      <c r="B233">
        <v>48.5</v>
      </c>
    </row>
    <row r="234" spans="1:2" x14ac:dyDescent="0.25">
      <c r="A234">
        <v>40.6</v>
      </c>
      <c r="B234">
        <v>56.2</v>
      </c>
    </row>
    <row r="235" spans="1:2" x14ac:dyDescent="0.25">
      <c r="A235">
        <v>43</v>
      </c>
      <c r="B235">
        <v>56.5</v>
      </c>
    </row>
    <row r="236" spans="1:2" x14ac:dyDescent="0.25">
      <c r="A236">
        <v>23.7</v>
      </c>
      <c r="B236">
        <v>29.4</v>
      </c>
    </row>
    <row r="237" spans="1:2" x14ac:dyDescent="0.25">
      <c r="A237">
        <v>17.7</v>
      </c>
      <c r="B237">
        <v>25.5</v>
      </c>
    </row>
    <row r="238" spans="1:2" x14ac:dyDescent="0.25">
      <c r="A238">
        <v>34.6</v>
      </c>
      <c r="B238">
        <v>51.2</v>
      </c>
    </row>
    <row r="239" spans="1:2" x14ac:dyDescent="0.25">
      <c r="A239">
        <v>14.8</v>
      </c>
      <c r="B239">
        <v>20.6</v>
      </c>
    </row>
    <row r="240" spans="1:2" x14ac:dyDescent="0.25">
      <c r="A240">
        <v>13</v>
      </c>
      <c r="B240">
        <v>17.3</v>
      </c>
    </row>
    <row r="241" spans="1:2" x14ac:dyDescent="0.25">
      <c r="A241">
        <v>15.3</v>
      </c>
      <c r="B241">
        <v>18.5</v>
      </c>
    </row>
    <row r="242" spans="1:2" x14ac:dyDescent="0.25">
      <c r="A242">
        <v>29.3</v>
      </c>
      <c r="B242">
        <v>35</v>
      </c>
    </row>
    <row r="243" spans="1:2" x14ac:dyDescent="0.25">
      <c r="A243">
        <v>16.399999999999999</v>
      </c>
      <c r="B243">
        <v>22.7</v>
      </c>
    </row>
    <row r="244" spans="1:2" x14ac:dyDescent="0.25">
      <c r="A244">
        <v>12.7</v>
      </c>
      <c r="B244">
        <v>23</v>
      </c>
    </row>
    <row r="245" spans="1:2" x14ac:dyDescent="0.25">
      <c r="A245">
        <v>31.7</v>
      </c>
      <c r="B245">
        <v>39.299999999999997</v>
      </c>
    </row>
    <row r="246" spans="1:2" x14ac:dyDescent="0.25">
      <c r="A246">
        <v>10</v>
      </c>
      <c r="B246">
        <v>11.7</v>
      </c>
    </row>
    <row r="247" spans="1:2" x14ac:dyDescent="0.25">
      <c r="A247">
        <v>27</v>
      </c>
      <c r="B247">
        <v>40.200000000000003</v>
      </c>
    </row>
    <row r="248" spans="1:2" x14ac:dyDescent="0.25">
      <c r="A248">
        <v>10</v>
      </c>
      <c r="B248">
        <v>12.5</v>
      </c>
    </row>
    <row r="249" spans="1:2" x14ac:dyDescent="0.25">
      <c r="A249">
        <v>13</v>
      </c>
      <c r="B249">
        <v>17.3</v>
      </c>
    </row>
    <row r="250" spans="1:2" x14ac:dyDescent="0.25">
      <c r="A250">
        <v>36.299999999999997</v>
      </c>
      <c r="B250">
        <v>59.4</v>
      </c>
    </row>
    <row r="251" spans="1:2" x14ac:dyDescent="0.25">
      <c r="A251">
        <v>53</v>
      </c>
      <c r="B251">
        <v>60</v>
      </c>
    </row>
    <row r="252" spans="1:2" x14ac:dyDescent="0.25">
      <c r="A252">
        <v>14.7</v>
      </c>
      <c r="B252">
        <v>45</v>
      </c>
    </row>
    <row r="253" spans="1:2" x14ac:dyDescent="0.25">
      <c r="A253">
        <v>45</v>
      </c>
      <c r="B253">
        <v>66</v>
      </c>
    </row>
    <row r="254" spans="1:2" x14ac:dyDescent="0.25">
      <c r="A254">
        <v>13</v>
      </c>
      <c r="B254">
        <v>25.3</v>
      </c>
    </row>
    <row r="255" spans="1:2" x14ac:dyDescent="0.25">
      <c r="A255">
        <v>21.8</v>
      </c>
      <c r="B255">
        <v>25.1</v>
      </c>
    </row>
    <row r="256" spans="1:2" x14ac:dyDescent="0.25">
      <c r="A256">
        <v>21.8</v>
      </c>
      <c r="B256">
        <v>32</v>
      </c>
    </row>
    <row r="257" spans="1:2" x14ac:dyDescent="0.25">
      <c r="A257">
        <v>41.5</v>
      </c>
      <c r="B257">
        <v>64.400000000000006</v>
      </c>
    </row>
    <row r="258" spans="1:2" x14ac:dyDescent="0.25">
      <c r="A258">
        <v>60.4</v>
      </c>
      <c r="B258">
        <v>77.5</v>
      </c>
    </row>
    <row r="259" spans="1:2" x14ac:dyDescent="0.25">
      <c r="A259">
        <v>25.2</v>
      </c>
      <c r="B259">
        <v>31.8</v>
      </c>
    </row>
    <row r="260" spans="1:2" x14ac:dyDescent="0.25">
      <c r="A260">
        <v>24</v>
      </c>
      <c r="B260">
        <v>29</v>
      </c>
    </row>
    <row r="261" spans="1:2" x14ac:dyDescent="0.25">
      <c r="A261">
        <v>25.3</v>
      </c>
      <c r="B261">
        <v>31</v>
      </c>
    </row>
    <row r="262" spans="1:2" x14ac:dyDescent="0.25">
      <c r="A262">
        <v>77.2</v>
      </c>
      <c r="B262">
        <v>95.4</v>
      </c>
    </row>
    <row r="263" spans="1:2" x14ac:dyDescent="0.25">
      <c r="A263">
        <v>83.6</v>
      </c>
      <c r="B263">
        <v>77.599999999999994</v>
      </c>
    </row>
    <row r="264" spans="1:2" x14ac:dyDescent="0.25">
      <c r="A264">
        <v>14</v>
      </c>
      <c r="B264">
        <v>20.6</v>
      </c>
    </row>
    <row r="265" spans="1:2" x14ac:dyDescent="0.25">
      <c r="A265">
        <v>6.2</v>
      </c>
      <c r="B265">
        <v>18.2</v>
      </c>
    </row>
    <row r="266" spans="1:2" x14ac:dyDescent="0.25">
      <c r="A266">
        <v>10</v>
      </c>
      <c r="B266">
        <v>31</v>
      </c>
    </row>
    <row r="267" spans="1:2" x14ac:dyDescent="0.25">
      <c r="A267">
        <v>16.2</v>
      </c>
      <c r="B267">
        <v>28.5</v>
      </c>
    </row>
    <row r="268" spans="1:2" x14ac:dyDescent="0.25">
      <c r="A268">
        <v>10.5</v>
      </c>
      <c r="B268">
        <v>17.3</v>
      </c>
    </row>
    <row r="269" spans="1:2" x14ac:dyDescent="0.25">
      <c r="A269">
        <v>18.8</v>
      </c>
      <c r="B269">
        <v>23.1</v>
      </c>
    </row>
    <row r="270" spans="1:2" x14ac:dyDescent="0.25">
      <c r="A270">
        <v>11.4</v>
      </c>
      <c r="B270">
        <v>15.5</v>
      </c>
    </row>
    <row r="271" spans="1:2" x14ac:dyDescent="0.25">
      <c r="A271">
        <v>13.2</v>
      </c>
      <c r="B271">
        <v>22.3</v>
      </c>
    </row>
    <row r="272" spans="1:2" x14ac:dyDescent="0.25">
      <c r="A272">
        <v>10</v>
      </c>
      <c r="B272">
        <v>15.2</v>
      </c>
    </row>
    <row r="273" spans="1:2" x14ac:dyDescent="0.25">
      <c r="A273">
        <v>14.7</v>
      </c>
      <c r="B273">
        <v>21</v>
      </c>
    </row>
    <row r="274" spans="1:2" x14ac:dyDescent="0.25">
      <c r="A274">
        <v>16.399999999999999</v>
      </c>
      <c r="B274">
        <v>29.6</v>
      </c>
    </row>
    <row r="275" spans="1:2" x14ac:dyDescent="0.25">
      <c r="A275">
        <v>34.200000000000003</v>
      </c>
      <c r="B275">
        <v>43.1</v>
      </c>
    </row>
    <row r="276" spans="1:2" x14ac:dyDescent="0.25">
      <c r="A276">
        <v>29.8</v>
      </c>
      <c r="B276">
        <v>39</v>
      </c>
    </row>
    <row r="277" spans="1:2" x14ac:dyDescent="0.25">
      <c r="A277">
        <v>17.3</v>
      </c>
      <c r="B277">
        <v>21.5</v>
      </c>
    </row>
    <row r="278" spans="1:2" x14ac:dyDescent="0.25">
      <c r="A278">
        <v>20.6</v>
      </c>
      <c r="B278">
        <v>29.4</v>
      </c>
    </row>
    <row r="279" spans="1:2" x14ac:dyDescent="0.25">
      <c r="A279">
        <v>57.8</v>
      </c>
      <c r="B279">
        <v>73</v>
      </c>
    </row>
    <row r="280" spans="1:2" x14ac:dyDescent="0.25">
      <c r="A280">
        <v>7.2</v>
      </c>
      <c r="B280">
        <v>22</v>
      </c>
    </row>
    <row r="281" spans="1:2" x14ac:dyDescent="0.25">
      <c r="A281">
        <v>36.700000000000003</v>
      </c>
      <c r="B281">
        <v>45</v>
      </c>
    </row>
    <row r="282" spans="1:2" x14ac:dyDescent="0.25">
      <c r="A282">
        <v>7.5</v>
      </c>
      <c r="B282">
        <v>18.7</v>
      </c>
    </row>
    <row r="283" spans="1:2" x14ac:dyDescent="0.25">
      <c r="A283">
        <v>31.4</v>
      </c>
      <c r="B283">
        <v>39.700000000000003</v>
      </c>
    </row>
    <row r="284" spans="1:2" x14ac:dyDescent="0.25">
      <c r="A284">
        <v>10.199999999999999</v>
      </c>
      <c r="B284">
        <v>19.5</v>
      </c>
    </row>
    <row r="285" spans="1:2" x14ac:dyDescent="0.25">
      <c r="A285">
        <v>21.8</v>
      </c>
      <c r="B285">
        <v>31.2</v>
      </c>
    </row>
    <row r="286" spans="1:2" x14ac:dyDescent="0.25">
      <c r="A286">
        <v>33.5</v>
      </c>
      <c r="B286">
        <v>40.299999999999997</v>
      </c>
    </row>
    <row r="287" spans="1:2" x14ac:dyDescent="0.25">
      <c r="A287">
        <v>39.700000000000003</v>
      </c>
      <c r="B287">
        <v>45.8</v>
      </c>
    </row>
    <row r="288" spans="1:2" x14ac:dyDescent="0.25">
      <c r="A288">
        <v>21.6</v>
      </c>
      <c r="B288">
        <v>49.2</v>
      </c>
    </row>
    <row r="289" spans="1:2" x14ac:dyDescent="0.25">
      <c r="A289">
        <v>41.6</v>
      </c>
      <c r="B289">
        <v>43.6</v>
      </c>
    </row>
    <row r="290" spans="1:2" x14ac:dyDescent="0.25">
      <c r="A290">
        <v>16.3</v>
      </c>
      <c r="B290">
        <v>21</v>
      </c>
    </row>
    <row r="291" spans="1:2" x14ac:dyDescent="0.25">
      <c r="A291">
        <v>19.5</v>
      </c>
      <c r="B291">
        <v>22.8</v>
      </c>
    </row>
    <row r="292" spans="1:2" x14ac:dyDescent="0.25">
      <c r="A292">
        <v>10.4</v>
      </c>
      <c r="B292">
        <v>16.8</v>
      </c>
    </row>
    <row r="293" spans="1:2" x14ac:dyDescent="0.25">
      <c r="A293">
        <v>9.6</v>
      </c>
      <c r="B293">
        <v>20</v>
      </c>
    </row>
    <row r="294" spans="1:2" x14ac:dyDescent="0.25">
      <c r="A294">
        <v>18</v>
      </c>
      <c r="B294">
        <v>23.2</v>
      </c>
    </row>
    <row r="295" spans="1:2" x14ac:dyDescent="0.25">
      <c r="A295">
        <v>50.4</v>
      </c>
      <c r="B295">
        <v>67.599999999999994</v>
      </c>
    </row>
    <row r="296" spans="1:2" x14ac:dyDescent="0.25">
      <c r="A296">
        <v>38.200000000000003</v>
      </c>
      <c r="B296">
        <v>50.2</v>
      </c>
    </row>
    <row r="297" spans="1:2" x14ac:dyDescent="0.25">
      <c r="A297">
        <v>19</v>
      </c>
      <c r="B297">
        <v>26.7</v>
      </c>
    </row>
    <row r="298" spans="1:2" x14ac:dyDescent="0.25">
      <c r="A298">
        <v>24.4</v>
      </c>
      <c r="B298">
        <v>38.5</v>
      </c>
    </row>
    <row r="299" spans="1:2" x14ac:dyDescent="0.25">
      <c r="A299">
        <v>38.5</v>
      </c>
      <c r="B299">
        <v>44.3</v>
      </c>
    </row>
    <row r="300" spans="1:2" x14ac:dyDescent="0.25">
      <c r="A300">
        <v>16.600000000000001</v>
      </c>
      <c r="B300">
        <v>23.4</v>
      </c>
    </row>
    <row r="301" spans="1:2" x14ac:dyDescent="0.25">
      <c r="A301">
        <v>15.5</v>
      </c>
      <c r="B301">
        <v>46.7</v>
      </c>
    </row>
    <row r="302" spans="1:2" x14ac:dyDescent="0.25">
      <c r="A302">
        <v>31.5</v>
      </c>
      <c r="B302">
        <v>45</v>
      </c>
    </row>
    <row r="303" spans="1:2" x14ac:dyDescent="0.25">
      <c r="A303">
        <v>36.299999999999997</v>
      </c>
      <c r="B303">
        <v>48</v>
      </c>
    </row>
    <row r="304" spans="1:2" x14ac:dyDescent="0.25">
      <c r="A304">
        <v>16</v>
      </c>
      <c r="B304">
        <v>21</v>
      </c>
    </row>
    <row r="305" spans="1:2" x14ac:dyDescent="0.25">
      <c r="A305">
        <v>17.7</v>
      </c>
      <c r="B305">
        <v>24</v>
      </c>
    </row>
    <row r="306" spans="1:2" x14ac:dyDescent="0.25">
      <c r="A306">
        <v>21.2</v>
      </c>
      <c r="B306">
        <v>31</v>
      </c>
    </row>
    <row r="307" spans="1:2" x14ac:dyDescent="0.25">
      <c r="A307">
        <v>11.7</v>
      </c>
      <c r="B307">
        <v>17.100000000000001</v>
      </c>
    </row>
    <row r="308" spans="1:2" x14ac:dyDescent="0.25">
      <c r="A308">
        <v>13.8</v>
      </c>
      <c r="B308">
        <v>17.8</v>
      </c>
    </row>
    <row r="309" spans="1:2" x14ac:dyDescent="0.25">
      <c r="A309">
        <v>17.2</v>
      </c>
      <c r="B309">
        <v>23</v>
      </c>
    </row>
    <row r="310" spans="1:2" x14ac:dyDescent="0.25">
      <c r="A310">
        <v>24</v>
      </c>
      <c r="B310">
        <v>31</v>
      </c>
    </row>
    <row r="311" spans="1:2" x14ac:dyDescent="0.25">
      <c r="A311">
        <v>29.2</v>
      </c>
      <c r="B311">
        <v>34</v>
      </c>
    </row>
    <row r="312" spans="1:2" x14ac:dyDescent="0.25">
      <c r="A312">
        <v>15</v>
      </c>
      <c r="B312">
        <v>21</v>
      </c>
    </row>
    <row r="313" spans="1:2" x14ac:dyDescent="0.25">
      <c r="A313">
        <v>17.600000000000001</v>
      </c>
      <c r="B313">
        <v>47</v>
      </c>
    </row>
    <row r="314" spans="1:2" x14ac:dyDescent="0.25">
      <c r="A314">
        <v>34.700000000000003</v>
      </c>
      <c r="B314">
        <v>46</v>
      </c>
    </row>
    <row r="315" spans="1:2" x14ac:dyDescent="0.25">
      <c r="A315">
        <v>26.3</v>
      </c>
      <c r="B315">
        <v>34.5</v>
      </c>
    </row>
    <row r="316" spans="1:2" x14ac:dyDescent="0.25">
      <c r="A316">
        <v>31.7</v>
      </c>
      <c r="B316">
        <v>39.200000000000003</v>
      </c>
    </row>
    <row r="317" spans="1:2" x14ac:dyDescent="0.25">
      <c r="A317">
        <v>16.3</v>
      </c>
      <c r="B317">
        <v>22.2</v>
      </c>
    </row>
    <row r="318" spans="1:2" x14ac:dyDescent="0.25">
      <c r="A318">
        <v>17.2</v>
      </c>
      <c r="B318">
        <v>26</v>
      </c>
    </row>
    <row r="319" spans="1:2" x14ac:dyDescent="0.25">
      <c r="A319">
        <v>26.7</v>
      </c>
      <c r="B319">
        <v>37.4</v>
      </c>
    </row>
    <row r="320" spans="1:2" x14ac:dyDescent="0.25">
      <c r="A320">
        <v>22.7</v>
      </c>
      <c r="B320">
        <v>30</v>
      </c>
    </row>
    <row r="321" spans="1:2" x14ac:dyDescent="0.25">
      <c r="A321">
        <v>34.5</v>
      </c>
      <c r="B321">
        <v>43</v>
      </c>
    </row>
    <row r="322" spans="1:2" x14ac:dyDescent="0.25">
      <c r="A322">
        <v>18.7</v>
      </c>
      <c r="B322">
        <v>32.799999999999997</v>
      </c>
    </row>
    <row r="323" spans="1:2" x14ac:dyDescent="0.25">
      <c r="A323">
        <v>36</v>
      </c>
      <c r="B323">
        <v>55</v>
      </c>
    </row>
    <row r="324" spans="1:2" x14ac:dyDescent="0.25">
      <c r="A324">
        <v>30.4</v>
      </c>
      <c r="B324">
        <v>40.5</v>
      </c>
    </row>
    <row r="325" spans="1:2" x14ac:dyDescent="0.25">
      <c r="A325">
        <v>26.5</v>
      </c>
      <c r="B325">
        <v>35.5</v>
      </c>
    </row>
    <row r="326" spans="1:2" x14ac:dyDescent="0.25">
      <c r="A326">
        <v>23.5</v>
      </c>
      <c r="B326">
        <v>29</v>
      </c>
    </row>
    <row r="327" spans="1:2" x14ac:dyDescent="0.25">
      <c r="A327">
        <v>23.4</v>
      </c>
      <c r="B327">
        <v>47</v>
      </c>
    </row>
    <row r="328" spans="1:2" x14ac:dyDescent="0.25">
      <c r="A328">
        <v>11</v>
      </c>
      <c r="B328">
        <v>23</v>
      </c>
    </row>
    <row r="329" spans="1:2" x14ac:dyDescent="0.25">
      <c r="A329">
        <v>26</v>
      </c>
      <c r="B329">
        <v>30</v>
      </c>
    </row>
    <row r="330" spans="1:2" x14ac:dyDescent="0.25">
      <c r="A330">
        <v>27.5</v>
      </c>
      <c r="B330">
        <v>29.1</v>
      </c>
    </row>
    <row r="331" spans="1:2" x14ac:dyDescent="0.25">
      <c r="A331">
        <v>23.4</v>
      </c>
      <c r="B331">
        <v>25</v>
      </c>
    </row>
    <row r="332" spans="1:2" x14ac:dyDescent="0.25">
      <c r="A332">
        <v>40.299999999999997</v>
      </c>
      <c r="B332">
        <v>59.1</v>
      </c>
    </row>
    <row r="333" spans="1:2" x14ac:dyDescent="0.25">
      <c r="A333">
        <v>27.7</v>
      </c>
      <c r="B333">
        <v>47.2</v>
      </c>
    </row>
    <row r="334" spans="1:2" x14ac:dyDescent="0.25">
      <c r="A334">
        <v>65.2</v>
      </c>
      <c r="B334">
        <v>71.599999999999994</v>
      </c>
    </row>
    <row r="335" spans="1:2" x14ac:dyDescent="0.25">
      <c r="A335">
        <v>13.5</v>
      </c>
      <c r="B335">
        <v>19.600000000000001</v>
      </c>
    </row>
    <row r="336" spans="1:2" x14ac:dyDescent="0.25">
      <c r="A336">
        <v>17.100000000000001</v>
      </c>
      <c r="B336">
        <v>24</v>
      </c>
    </row>
    <row r="337" spans="1:2" x14ac:dyDescent="0.25">
      <c r="A337">
        <v>24.7</v>
      </c>
      <c r="B337">
        <v>33</v>
      </c>
    </row>
    <row r="338" spans="1:2" x14ac:dyDescent="0.25">
      <c r="A338">
        <v>70.5</v>
      </c>
      <c r="B338">
        <v>68.8</v>
      </c>
    </row>
    <row r="339" spans="1:2" x14ac:dyDescent="0.25">
      <c r="A339">
        <v>20.3</v>
      </c>
      <c r="B339">
        <v>32.9</v>
      </c>
    </row>
    <row r="340" spans="1:2" x14ac:dyDescent="0.25">
      <c r="A340">
        <v>48.4</v>
      </c>
      <c r="B340">
        <v>75.599999999999994</v>
      </c>
    </row>
    <row r="341" spans="1:2" x14ac:dyDescent="0.25">
      <c r="A341">
        <v>29.6</v>
      </c>
      <c r="B341">
        <v>41</v>
      </c>
    </row>
    <row r="342" spans="1:2" x14ac:dyDescent="0.25">
      <c r="A342">
        <v>10</v>
      </c>
      <c r="B342">
        <v>12</v>
      </c>
    </row>
    <row r="343" spans="1:2" x14ac:dyDescent="0.25">
      <c r="A343">
        <v>11</v>
      </c>
      <c r="B343">
        <v>25.5</v>
      </c>
    </row>
    <row r="344" spans="1:2" x14ac:dyDescent="0.25">
      <c r="A344">
        <v>94.2</v>
      </c>
      <c r="B344">
        <v>112</v>
      </c>
    </row>
    <row r="345" spans="1:2" x14ac:dyDescent="0.25">
      <c r="A345">
        <v>42.5</v>
      </c>
      <c r="B345">
        <v>49</v>
      </c>
    </row>
    <row r="346" spans="1:2" x14ac:dyDescent="0.25">
      <c r="A346">
        <v>31.6</v>
      </c>
      <c r="B346">
        <v>39.6</v>
      </c>
    </row>
    <row r="347" spans="1:2" x14ac:dyDescent="0.25">
      <c r="A347">
        <v>39</v>
      </c>
      <c r="B347">
        <v>39</v>
      </c>
    </row>
    <row r="348" spans="1:2" x14ac:dyDescent="0.25">
      <c r="A348">
        <v>23</v>
      </c>
      <c r="B348">
        <v>23</v>
      </c>
    </row>
    <row r="349" spans="1:2" x14ac:dyDescent="0.25">
      <c r="A349">
        <v>33.200000000000003</v>
      </c>
      <c r="B349">
        <v>33.200000000000003</v>
      </c>
    </row>
    <row r="350" spans="1:2" x14ac:dyDescent="0.25">
      <c r="A350">
        <v>15.8</v>
      </c>
      <c r="B350">
        <v>15.8</v>
      </c>
    </row>
    <row r="351" spans="1:2" x14ac:dyDescent="0.25">
      <c r="A351">
        <v>20.2</v>
      </c>
      <c r="B351">
        <v>20.2</v>
      </c>
    </row>
    <row r="352" spans="1:2" x14ac:dyDescent="0.25">
      <c r="A352">
        <v>9.5</v>
      </c>
      <c r="B352">
        <v>10</v>
      </c>
    </row>
    <row r="353" spans="1:2" x14ac:dyDescent="0.25">
      <c r="A353">
        <v>9.5</v>
      </c>
      <c r="B353">
        <v>19.5</v>
      </c>
    </row>
    <row r="354" spans="1:2" x14ac:dyDescent="0.25">
      <c r="A354">
        <v>125</v>
      </c>
      <c r="B354">
        <v>124</v>
      </c>
    </row>
    <row r="355" spans="1:2" x14ac:dyDescent="0.25">
      <c r="A355">
        <v>11.2</v>
      </c>
      <c r="B355">
        <v>12.3</v>
      </c>
    </row>
    <row r="356" spans="1:2" x14ac:dyDescent="0.25">
      <c r="A356">
        <v>24.3</v>
      </c>
      <c r="B356">
        <v>34</v>
      </c>
    </row>
    <row r="357" spans="1:2" x14ac:dyDescent="0.25">
      <c r="A357">
        <v>49</v>
      </c>
      <c r="B357">
        <v>58</v>
      </c>
    </row>
    <row r="358" spans="1:2" x14ac:dyDescent="0.25">
      <c r="A358">
        <v>14.6</v>
      </c>
      <c r="B358">
        <v>16.2</v>
      </c>
    </row>
    <row r="359" spans="1:2" x14ac:dyDescent="0.25">
      <c r="A359">
        <v>24.8</v>
      </c>
      <c r="B359">
        <v>26.2</v>
      </c>
    </row>
    <row r="360" spans="1:2" x14ac:dyDescent="0.25">
      <c r="A360">
        <v>14.1</v>
      </c>
      <c r="B360">
        <v>14.6</v>
      </c>
    </row>
    <row r="361" spans="1:2" x14ac:dyDescent="0.25">
      <c r="A361">
        <v>12.8</v>
      </c>
      <c r="B361">
        <v>16.7</v>
      </c>
    </row>
    <row r="362" spans="1:2" x14ac:dyDescent="0.25">
      <c r="A362">
        <v>14.5</v>
      </c>
      <c r="B362">
        <v>18</v>
      </c>
    </row>
    <row r="363" spans="1:2" x14ac:dyDescent="0.25">
      <c r="A363">
        <v>12.9</v>
      </c>
      <c r="B363">
        <v>23.2</v>
      </c>
    </row>
    <row r="364" spans="1:2" x14ac:dyDescent="0.25">
      <c r="A364">
        <v>29</v>
      </c>
      <c r="B364">
        <v>37</v>
      </c>
    </row>
    <row r="365" spans="1:2" x14ac:dyDescent="0.25">
      <c r="A365">
        <v>54.6</v>
      </c>
      <c r="B365">
        <v>58.4</v>
      </c>
    </row>
    <row r="366" spans="1:2" x14ac:dyDescent="0.25">
      <c r="A366">
        <v>20.3</v>
      </c>
      <c r="B366">
        <v>30.5</v>
      </c>
    </row>
    <row r="367" spans="1:2" x14ac:dyDescent="0.25">
      <c r="A367">
        <v>16.5</v>
      </c>
      <c r="B367">
        <v>18</v>
      </c>
    </row>
    <row r="368" spans="1:2" x14ac:dyDescent="0.25">
      <c r="A368">
        <v>30.6</v>
      </c>
      <c r="B368">
        <v>35.299999999999997</v>
      </c>
    </row>
    <row r="369" spans="1:2" x14ac:dyDescent="0.25">
      <c r="A369">
        <v>9.5</v>
      </c>
      <c r="B369">
        <v>12.5</v>
      </c>
    </row>
    <row r="370" spans="1:2" x14ac:dyDescent="0.25">
      <c r="A370">
        <v>10</v>
      </c>
      <c r="B370">
        <v>12.6</v>
      </c>
    </row>
    <row r="371" spans="1:2" x14ac:dyDescent="0.25">
      <c r="A371">
        <v>10</v>
      </c>
      <c r="B371">
        <v>12.5</v>
      </c>
    </row>
    <row r="372" spans="1:2" x14ac:dyDescent="0.25">
      <c r="A372">
        <v>11.5</v>
      </c>
      <c r="B372">
        <v>14</v>
      </c>
    </row>
    <row r="373" spans="1:2" x14ac:dyDescent="0.25">
      <c r="A373">
        <v>13</v>
      </c>
      <c r="B373">
        <v>15.5</v>
      </c>
    </row>
    <row r="374" spans="1:2" x14ac:dyDescent="0.25">
      <c r="A374">
        <v>15.6</v>
      </c>
      <c r="B374">
        <v>17.8</v>
      </c>
    </row>
    <row r="375" spans="1:2" x14ac:dyDescent="0.25">
      <c r="A375">
        <v>16.399999999999999</v>
      </c>
      <c r="B375">
        <v>19.600000000000001</v>
      </c>
    </row>
    <row r="376" spans="1:2" x14ac:dyDescent="0.25">
      <c r="A376">
        <v>27.6</v>
      </c>
      <c r="B376">
        <v>34.1</v>
      </c>
    </row>
    <row r="377" spans="1:2" x14ac:dyDescent="0.25">
      <c r="A377">
        <v>17.399999999999999</v>
      </c>
      <c r="B377">
        <v>20</v>
      </c>
    </row>
    <row r="378" spans="1:2" x14ac:dyDescent="0.25">
      <c r="A378">
        <v>30.3</v>
      </c>
      <c r="B378">
        <v>37.5</v>
      </c>
    </row>
    <row r="379" spans="1:2" x14ac:dyDescent="0.25">
      <c r="A379">
        <v>12.8</v>
      </c>
      <c r="B379">
        <v>20.399999999999999</v>
      </c>
    </row>
    <row r="380" spans="1:2" x14ac:dyDescent="0.25">
      <c r="A380">
        <v>25.7</v>
      </c>
      <c r="B380">
        <v>33.799999999999997</v>
      </c>
    </row>
    <row r="381" spans="1:2" x14ac:dyDescent="0.25">
      <c r="A381">
        <v>16.2</v>
      </c>
      <c r="B381">
        <v>19.399999999999999</v>
      </c>
    </row>
    <row r="382" spans="1:2" x14ac:dyDescent="0.25">
      <c r="A382">
        <v>24.3</v>
      </c>
      <c r="B382">
        <v>32.6</v>
      </c>
    </row>
    <row r="383" spans="1:2" x14ac:dyDescent="0.25">
      <c r="A383">
        <v>39.1</v>
      </c>
      <c r="B383">
        <v>54</v>
      </c>
    </row>
    <row r="384" spans="1:2" x14ac:dyDescent="0.25">
      <c r="A384">
        <v>27</v>
      </c>
      <c r="B384">
        <v>35.6</v>
      </c>
    </row>
    <row r="385" spans="1:2" x14ac:dyDescent="0.25">
      <c r="A385">
        <v>9.6</v>
      </c>
      <c r="B385">
        <v>13.5</v>
      </c>
    </row>
    <row r="386" spans="1:2" x14ac:dyDescent="0.25">
      <c r="A386">
        <v>24.5</v>
      </c>
      <c r="B386">
        <v>30.4</v>
      </c>
    </row>
    <row r="387" spans="1:2" x14ac:dyDescent="0.25">
      <c r="A387">
        <v>29.5</v>
      </c>
      <c r="B387">
        <v>39</v>
      </c>
    </row>
    <row r="388" spans="1:2" x14ac:dyDescent="0.25">
      <c r="A388">
        <v>10.8</v>
      </c>
      <c r="B388">
        <v>44.5</v>
      </c>
    </row>
    <row r="389" spans="1:2" x14ac:dyDescent="0.25">
      <c r="A389">
        <v>10.5</v>
      </c>
      <c r="B389">
        <v>13.7</v>
      </c>
    </row>
    <row r="390" spans="1:2" x14ac:dyDescent="0.25">
      <c r="A390">
        <v>19.3</v>
      </c>
      <c r="B390">
        <v>28</v>
      </c>
    </row>
    <row r="391" spans="1:2" x14ac:dyDescent="0.25">
      <c r="A391">
        <v>10.5</v>
      </c>
      <c r="B391">
        <v>17.5</v>
      </c>
    </row>
    <row r="392" spans="1:2" x14ac:dyDescent="0.25">
      <c r="A392">
        <v>16.399999999999999</v>
      </c>
      <c r="B392">
        <v>21.8</v>
      </c>
    </row>
    <row r="393" spans="1:2" x14ac:dyDescent="0.25">
      <c r="A393">
        <v>13.4</v>
      </c>
      <c r="B393">
        <v>19.899999999999999</v>
      </c>
    </row>
    <row r="394" spans="1:2" x14ac:dyDescent="0.25">
      <c r="A394">
        <v>18</v>
      </c>
      <c r="B394">
        <v>51.2</v>
      </c>
    </row>
    <row r="395" spans="1:2" x14ac:dyDescent="0.25">
      <c r="A395">
        <v>33.4</v>
      </c>
      <c r="B395">
        <v>40.6</v>
      </c>
    </row>
    <row r="396" spans="1:2" x14ac:dyDescent="0.25">
      <c r="A396">
        <v>15.5</v>
      </c>
      <c r="B396">
        <v>18.399999999999999</v>
      </c>
    </row>
    <row r="397" spans="1:2" x14ac:dyDescent="0.25">
      <c r="A397">
        <v>20</v>
      </c>
      <c r="B397">
        <v>24.7</v>
      </c>
    </row>
    <row r="398" spans="1:2" x14ac:dyDescent="0.25">
      <c r="A398">
        <v>34.6</v>
      </c>
      <c r="B398">
        <v>47</v>
      </c>
    </row>
    <row r="399" spans="1:2" x14ac:dyDescent="0.25">
      <c r="A399">
        <v>15.6</v>
      </c>
      <c r="B399">
        <v>21.7</v>
      </c>
    </row>
    <row r="400" spans="1:2" x14ac:dyDescent="0.25">
      <c r="A400">
        <v>13.5</v>
      </c>
      <c r="B400">
        <v>38.4</v>
      </c>
    </row>
    <row r="401" spans="1:2" x14ac:dyDescent="0.25">
      <c r="A401">
        <v>15.5</v>
      </c>
      <c r="B401">
        <v>22.8</v>
      </c>
    </row>
    <row r="402" spans="1:2" x14ac:dyDescent="0.25">
      <c r="A402">
        <v>22.7</v>
      </c>
      <c r="B402">
        <v>28.4</v>
      </c>
    </row>
    <row r="403" spans="1:2" x14ac:dyDescent="0.25">
      <c r="A403">
        <v>10.1</v>
      </c>
      <c r="B403">
        <v>13.9</v>
      </c>
    </row>
    <row r="404" spans="1:2" x14ac:dyDescent="0.25">
      <c r="A404">
        <v>11.8</v>
      </c>
      <c r="B404">
        <v>17</v>
      </c>
    </row>
    <row r="405" spans="1:2" x14ac:dyDescent="0.25">
      <c r="A405">
        <v>17.600000000000001</v>
      </c>
      <c r="B405">
        <v>35.5</v>
      </c>
    </row>
    <row r="406" spans="1:2" x14ac:dyDescent="0.25">
      <c r="A406">
        <v>10.1</v>
      </c>
      <c r="B406">
        <v>13.4</v>
      </c>
    </row>
    <row r="407" spans="1:2" x14ac:dyDescent="0.25">
      <c r="A407">
        <v>36.4</v>
      </c>
      <c r="B407">
        <v>62.6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selection sqref="A1:A2"/>
    </sheetView>
  </sheetViews>
  <sheetFormatPr defaultRowHeight="15" x14ac:dyDescent="0.25"/>
  <cols>
    <col min="1" max="1" width="7.140625" bestFit="1" customWidth="1"/>
    <col min="2" max="7" width="7.5703125" customWidth="1"/>
  </cols>
  <sheetData>
    <row r="1" spans="1:15" x14ac:dyDescent="0.25">
      <c r="A1" s="129" t="s">
        <v>0</v>
      </c>
      <c r="B1" s="127" t="s">
        <v>3559</v>
      </c>
      <c r="C1" s="128"/>
      <c r="D1" s="128"/>
      <c r="E1" s="128"/>
      <c r="F1" s="128"/>
      <c r="G1" s="128"/>
    </row>
    <row r="2" spans="1:15" x14ac:dyDescent="0.25">
      <c r="A2" s="130"/>
      <c r="B2" s="80">
        <v>12</v>
      </c>
      <c r="C2" s="80">
        <v>3</v>
      </c>
      <c r="D2" s="80">
        <v>4</v>
      </c>
      <c r="E2" s="80">
        <v>5</v>
      </c>
      <c r="F2" s="80">
        <v>6</v>
      </c>
      <c r="G2" s="80">
        <v>7</v>
      </c>
    </row>
    <row r="3" spans="1:15" x14ac:dyDescent="0.25">
      <c r="A3" s="77" t="s">
        <v>1218</v>
      </c>
      <c r="B3" s="78" t="s">
        <v>3560</v>
      </c>
      <c r="C3" s="78"/>
      <c r="D3" s="78"/>
      <c r="E3" s="78"/>
      <c r="F3" s="78"/>
      <c r="G3" s="79"/>
      <c r="K3" s="93" t="s">
        <v>1218</v>
      </c>
      <c r="L3" s="93">
        <v>44</v>
      </c>
      <c r="M3" s="93">
        <v>57</v>
      </c>
      <c r="N3" s="93"/>
      <c r="O3" s="93"/>
    </row>
    <row r="4" spans="1:15" x14ac:dyDescent="0.25">
      <c r="A4" s="38" t="s">
        <v>1320</v>
      </c>
      <c r="B4" s="71" t="s">
        <v>3561</v>
      </c>
      <c r="C4" s="71"/>
      <c r="D4" s="71"/>
      <c r="E4" s="71"/>
      <c r="F4" s="71"/>
      <c r="G4" s="72"/>
      <c r="K4" s="92" t="s">
        <v>1320</v>
      </c>
      <c r="L4" s="92">
        <v>79</v>
      </c>
      <c r="M4" s="92">
        <v>116</v>
      </c>
      <c r="N4" s="92"/>
      <c r="O4" s="92"/>
    </row>
    <row r="5" spans="1:15" x14ac:dyDescent="0.25">
      <c r="A5" s="43" t="s">
        <v>256</v>
      </c>
      <c r="B5" s="73" t="s">
        <v>3572</v>
      </c>
      <c r="C5" s="73"/>
      <c r="D5" s="73"/>
      <c r="E5" s="73"/>
      <c r="F5" s="73"/>
      <c r="G5" s="74"/>
      <c r="K5" s="92" t="s">
        <v>256</v>
      </c>
      <c r="L5" s="92">
        <v>10</v>
      </c>
      <c r="M5" s="92">
        <v>17</v>
      </c>
      <c r="N5" s="92"/>
      <c r="O5" s="92"/>
    </row>
    <row r="6" spans="1:15" x14ac:dyDescent="0.25">
      <c r="A6" s="38" t="s">
        <v>283</v>
      </c>
      <c r="B6" s="71" t="s">
        <v>3573</v>
      </c>
      <c r="C6" s="71"/>
      <c r="D6" s="71"/>
      <c r="E6" s="71"/>
      <c r="F6" s="71"/>
      <c r="G6" s="72"/>
      <c r="K6" s="92" t="s">
        <v>283</v>
      </c>
      <c r="L6" s="92">
        <v>23</v>
      </c>
      <c r="M6" s="92">
        <v>54</v>
      </c>
      <c r="N6" s="92"/>
      <c r="O6" s="92"/>
    </row>
    <row r="7" spans="1:15" x14ac:dyDescent="0.25">
      <c r="A7" s="43" t="s">
        <v>349</v>
      </c>
      <c r="B7" s="73" t="s">
        <v>3574</v>
      </c>
      <c r="C7" s="73"/>
      <c r="D7" s="73"/>
      <c r="E7" s="73"/>
      <c r="F7" s="73"/>
      <c r="G7" s="74"/>
      <c r="K7" s="92" t="s">
        <v>349</v>
      </c>
      <c r="L7" s="92">
        <v>7</v>
      </c>
      <c r="M7" s="92">
        <v>20</v>
      </c>
      <c r="N7" s="92"/>
      <c r="O7" s="92"/>
    </row>
    <row r="8" spans="1:15" x14ac:dyDescent="0.25">
      <c r="A8" s="38" t="s">
        <v>376</v>
      </c>
      <c r="B8" s="71" t="s">
        <v>3562</v>
      </c>
      <c r="C8" s="71"/>
      <c r="D8" s="71"/>
      <c r="E8" s="71"/>
      <c r="F8" s="71"/>
      <c r="G8" s="72"/>
      <c r="K8" s="92" t="s">
        <v>376</v>
      </c>
      <c r="L8" s="92">
        <v>18</v>
      </c>
      <c r="M8" s="92">
        <v>38</v>
      </c>
      <c r="N8" s="92"/>
      <c r="O8" s="92"/>
    </row>
    <row r="9" spans="1:15" x14ac:dyDescent="0.25">
      <c r="A9" s="43" t="s">
        <v>3533</v>
      </c>
      <c r="B9" s="73" t="s">
        <v>3580</v>
      </c>
      <c r="C9" s="73"/>
      <c r="D9" s="73"/>
      <c r="E9" s="73"/>
      <c r="F9" s="73"/>
      <c r="G9" s="74"/>
      <c r="K9" s="92" t="s">
        <v>3533</v>
      </c>
      <c r="L9" s="92">
        <v>22</v>
      </c>
      <c r="M9" s="92">
        <v>46</v>
      </c>
      <c r="N9" s="92"/>
      <c r="O9" s="92"/>
    </row>
    <row r="10" spans="1:15" x14ac:dyDescent="0.25">
      <c r="A10" s="38" t="s">
        <v>1516</v>
      </c>
      <c r="B10" s="71" t="s">
        <v>3581</v>
      </c>
      <c r="C10" s="71"/>
      <c r="D10" s="71"/>
      <c r="E10" s="71"/>
      <c r="F10" s="71"/>
      <c r="G10" s="72"/>
      <c r="K10" s="92" t="s">
        <v>1516</v>
      </c>
      <c r="L10" s="92">
        <v>53</v>
      </c>
      <c r="M10" s="92">
        <v>80</v>
      </c>
      <c r="N10" s="92"/>
      <c r="O10" s="92"/>
    </row>
    <row r="11" spans="1:15" x14ac:dyDescent="0.25">
      <c r="A11" s="43" t="s">
        <v>1650</v>
      </c>
      <c r="B11" s="73" t="s">
        <v>3582</v>
      </c>
      <c r="C11" s="73"/>
      <c r="D11" s="73"/>
      <c r="E11" s="73"/>
      <c r="F11" s="73"/>
      <c r="G11" s="74"/>
      <c r="K11" s="92" t="s">
        <v>1650</v>
      </c>
      <c r="L11" s="92">
        <v>59</v>
      </c>
      <c r="M11" s="92">
        <v>77</v>
      </c>
      <c r="N11" s="92">
        <f>SUM(L3:L11)</f>
        <v>315</v>
      </c>
      <c r="O11" s="92">
        <f>SUM(M3:M11)</f>
        <v>505</v>
      </c>
    </row>
    <row r="12" spans="1:15" x14ac:dyDescent="0.25">
      <c r="A12" s="38" t="s">
        <v>1787</v>
      </c>
      <c r="B12" s="71"/>
      <c r="C12" s="71" t="s">
        <v>3563</v>
      </c>
      <c r="D12" s="71"/>
      <c r="E12" s="71"/>
      <c r="F12" s="71"/>
      <c r="G12" s="72"/>
      <c r="K12" t="s">
        <v>1787</v>
      </c>
      <c r="L12">
        <v>14</v>
      </c>
      <c r="M12">
        <v>44</v>
      </c>
    </row>
    <row r="13" spans="1:15" x14ac:dyDescent="0.25">
      <c r="A13" s="43" t="s">
        <v>2158</v>
      </c>
      <c r="B13" s="73"/>
      <c r="C13" s="73" t="s">
        <v>3583</v>
      </c>
      <c r="D13" s="73"/>
      <c r="E13" s="73"/>
      <c r="F13" s="73"/>
      <c r="G13" s="74"/>
      <c r="K13" t="s">
        <v>2158</v>
      </c>
      <c r="L13">
        <v>27</v>
      </c>
      <c r="M13">
        <v>56</v>
      </c>
    </row>
    <row r="14" spans="1:15" x14ac:dyDescent="0.25">
      <c r="A14" s="38" t="s">
        <v>2242</v>
      </c>
      <c r="B14" s="71"/>
      <c r="C14" s="71" t="s">
        <v>3584</v>
      </c>
      <c r="D14" s="71"/>
      <c r="E14" s="71"/>
      <c r="F14" s="71"/>
      <c r="G14" s="72"/>
      <c r="K14" t="s">
        <v>2242</v>
      </c>
      <c r="L14">
        <v>30</v>
      </c>
      <c r="M14">
        <v>59</v>
      </c>
    </row>
    <row r="15" spans="1:15" x14ac:dyDescent="0.25">
      <c r="A15" s="43" t="s">
        <v>2005</v>
      </c>
      <c r="B15" s="73"/>
      <c r="C15" s="73"/>
      <c r="D15" s="73" t="s">
        <v>3575</v>
      </c>
      <c r="E15" s="73"/>
      <c r="F15" s="73"/>
      <c r="G15" s="74"/>
      <c r="K15" s="92" t="s">
        <v>2005</v>
      </c>
      <c r="L15" s="92">
        <v>52</v>
      </c>
      <c r="M15" s="92">
        <v>101</v>
      </c>
      <c r="N15" s="92"/>
      <c r="O15" s="92"/>
    </row>
    <row r="16" spans="1:15" x14ac:dyDescent="0.25">
      <c r="A16" s="38" t="s">
        <v>2332</v>
      </c>
      <c r="B16" s="71"/>
      <c r="C16" s="71"/>
      <c r="D16" s="71" t="s">
        <v>3576</v>
      </c>
      <c r="E16" s="71"/>
      <c r="F16" s="71"/>
      <c r="G16" s="72"/>
      <c r="K16" s="92" t="s">
        <v>2332</v>
      </c>
      <c r="L16" s="92">
        <v>31</v>
      </c>
      <c r="M16" s="92">
        <v>77</v>
      </c>
      <c r="N16" s="92"/>
      <c r="O16" s="92"/>
    </row>
    <row r="17" spans="1:15" x14ac:dyDescent="0.25">
      <c r="A17" s="43" t="s">
        <v>2440</v>
      </c>
      <c r="B17" s="73"/>
      <c r="C17" s="73"/>
      <c r="D17" s="73" t="s">
        <v>3564</v>
      </c>
      <c r="E17" s="73"/>
      <c r="F17" s="73"/>
      <c r="G17" s="74"/>
      <c r="K17" s="92" t="s">
        <v>2440</v>
      </c>
      <c r="L17" s="92">
        <v>50</v>
      </c>
      <c r="M17" s="92">
        <v>108</v>
      </c>
      <c r="N17" s="92">
        <f>SUM(L12:L17)</f>
        <v>204</v>
      </c>
      <c r="O17" s="92">
        <f>SUM(M12:M17)</f>
        <v>445</v>
      </c>
    </row>
    <row r="18" spans="1:15" x14ac:dyDescent="0.25">
      <c r="A18" s="38" t="s">
        <v>1846</v>
      </c>
      <c r="B18" s="71"/>
      <c r="C18" s="71"/>
      <c r="D18" s="71"/>
      <c r="E18" s="71" t="s">
        <v>3565</v>
      </c>
      <c r="F18" s="71"/>
      <c r="G18" s="72"/>
      <c r="K18" t="s">
        <v>1846</v>
      </c>
      <c r="L18">
        <v>39</v>
      </c>
      <c r="M18">
        <v>119</v>
      </c>
    </row>
    <row r="19" spans="1:15" x14ac:dyDescent="0.25">
      <c r="A19" s="43" t="s">
        <v>494</v>
      </c>
      <c r="B19" s="73"/>
      <c r="C19" s="73"/>
      <c r="D19" s="73"/>
      <c r="E19" s="73" t="s">
        <v>3577</v>
      </c>
      <c r="F19" s="73"/>
      <c r="G19" s="74"/>
      <c r="K19" t="s">
        <v>494</v>
      </c>
      <c r="L19">
        <v>28</v>
      </c>
      <c r="M19">
        <v>74</v>
      </c>
    </row>
    <row r="20" spans="1:15" x14ac:dyDescent="0.25">
      <c r="A20" s="38" t="s">
        <v>2599</v>
      </c>
      <c r="B20" s="71"/>
      <c r="C20" s="71"/>
      <c r="D20" s="71"/>
      <c r="E20" s="71" t="s">
        <v>3566</v>
      </c>
      <c r="F20" s="71"/>
      <c r="G20" s="72"/>
      <c r="K20" t="s">
        <v>2599</v>
      </c>
      <c r="L20">
        <v>15</v>
      </c>
      <c r="M20">
        <v>49</v>
      </c>
    </row>
    <row r="21" spans="1:15" x14ac:dyDescent="0.25">
      <c r="A21" s="43" t="s">
        <v>2664</v>
      </c>
      <c r="B21" s="73"/>
      <c r="C21" s="73"/>
      <c r="D21" s="73"/>
      <c r="E21" s="73" t="s">
        <v>3563</v>
      </c>
      <c r="F21" s="73"/>
      <c r="G21" s="74"/>
      <c r="K21" t="s">
        <v>2664</v>
      </c>
      <c r="L21">
        <v>14</v>
      </c>
      <c r="M21">
        <v>44</v>
      </c>
      <c r="N21">
        <f>SUM(L18:L21)</f>
        <v>96</v>
      </c>
      <c r="O21">
        <f>SUM(M18:M21)</f>
        <v>286</v>
      </c>
    </row>
    <row r="22" spans="1:15" x14ac:dyDescent="0.25">
      <c r="A22" s="38" t="s">
        <v>2723</v>
      </c>
      <c r="B22" s="71"/>
      <c r="C22" s="71"/>
      <c r="D22" s="71"/>
      <c r="E22" s="71"/>
      <c r="F22" s="71" t="s">
        <v>3585</v>
      </c>
      <c r="G22" s="72"/>
      <c r="K22" s="92" t="s">
        <v>2723</v>
      </c>
      <c r="L22" s="92">
        <v>45</v>
      </c>
      <c r="M22" s="92">
        <v>104</v>
      </c>
      <c r="N22" s="92"/>
      <c r="O22" s="92"/>
    </row>
    <row r="23" spans="1:15" x14ac:dyDescent="0.25">
      <c r="A23" s="43" t="s">
        <v>2873</v>
      </c>
      <c r="B23" s="73"/>
      <c r="C23" s="73"/>
      <c r="D23" s="73"/>
      <c r="E23" s="73"/>
      <c r="F23" s="73" t="s">
        <v>3567</v>
      </c>
      <c r="G23" s="74"/>
      <c r="K23" s="92" t="s">
        <v>2873</v>
      </c>
      <c r="L23" s="92">
        <v>31</v>
      </c>
      <c r="M23" s="92">
        <v>80</v>
      </c>
      <c r="N23" s="92"/>
      <c r="O23" s="92"/>
    </row>
    <row r="24" spans="1:15" x14ac:dyDescent="0.25">
      <c r="A24" s="38" t="s">
        <v>2985</v>
      </c>
      <c r="B24" s="71"/>
      <c r="C24" s="71"/>
      <c r="D24" s="71"/>
      <c r="E24" s="71"/>
      <c r="F24" s="71" t="s">
        <v>3568</v>
      </c>
      <c r="G24" s="72"/>
      <c r="K24" s="92" t="s">
        <v>2985</v>
      </c>
      <c r="L24" s="92">
        <v>38</v>
      </c>
      <c r="M24" s="92">
        <v>120</v>
      </c>
      <c r="N24" s="92"/>
      <c r="O24" s="92"/>
    </row>
    <row r="25" spans="1:15" x14ac:dyDescent="0.25">
      <c r="A25" s="43" t="s">
        <v>3144</v>
      </c>
      <c r="B25" s="73"/>
      <c r="C25" s="73"/>
      <c r="D25" s="73"/>
      <c r="E25" s="73"/>
      <c r="F25" s="73" t="s">
        <v>3569</v>
      </c>
      <c r="G25" s="74"/>
      <c r="K25" s="92" t="s">
        <v>3144</v>
      </c>
      <c r="L25" s="92">
        <v>39</v>
      </c>
      <c r="M25" s="92">
        <v>137</v>
      </c>
      <c r="N25" s="92"/>
      <c r="O25" s="92"/>
    </row>
    <row r="26" spans="1:15" x14ac:dyDescent="0.25">
      <c r="A26" s="38" t="s">
        <v>3321</v>
      </c>
      <c r="B26" s="71"/>
      <c r="C26" s="71"/>
      <c r="D26" s="71"/>
      <c r="E26" s="71"/>
      <c r="F26" s="71" t="s">
        <v>3586</v>
      </c>
      <c r="G26" s="72"/>
      <c r="K26" s="92" t="s">
        <v>3321</v>
      </c>
      <c r="L26" s="92">
        <v>46</v>
      </c>
      <c r="M26" s="92">
        <v>150</v>
      </c>
      <c r="N26" s="92">
        <f>SUM(L22:L26)</f>
        <v>199</v>
      </c>
      <c r="O26" s="92">
        <f>SUM(M22:M26)</f>
        <v>591</v>
      </c>
    </row>
    <row r="27" spans="1:15" x14ac:dyDescent="0.25">
      <c r="A27" s="43" t="s">
        <v>596</v>
      </c>
      <c r="B27" s="73"/>
      <c r="C27" s="73"/>
      <c r="D27" s="73"/>
      <c r="E27" s="73"/>
      <c r="F27" s="73"/>
      <c r="G27" s="74" t="s">
        <v>3570</v>
      </c>
      <c r="K27" t="s">
        <v>596</v>
      </c>
      <c r="L27">
        <v>32</v>
      </c>
      <c r="M27">
        <v>141</v>
      </c>
    </row>
    <row r="28" spans="1:15" x14ac:dyDescent="0.25">
      <c r="A28" s="38" t="s">
        <v>770</v>
      </c>
      <c r="B28" s="71"/>
      <c r="C28" s="71"/>
      <c r="D28" s="71"/>
      <c r="E28" s="71"/>
      <c r="F28" s="71"/>
      <c r="G28" s="72" t="s">
        <v>3578</v>
      </c>
      <c r="K28" t="s">
        <v>770</v>
      </c>
      <c r="L28">
        <v>25</v>
      </c>
      <c r="M28">
        <v>120</v>
      </c>
    </row>
    <row r="29" spans="1:15" x14ac:dyDescent="0.25">
      <c r="A29" s="43" t="s">
        <v>915</v>
      </c>
      <c r="B29" s="73"/>
      <c r="C29" s="73"/>
      <c r="D29" s="73"/>
      <c r="E29" s="73"/>
      <c r="F29" s="73"/>
      <c r="G29" s="74" t="s">
        <v>3579</v>
      </c>
      <c r="K29" t="s">
        <v>915</v>
      </c>
      <c r="L29">
        <v>24</v>
      </c>
      <c r="M29">
        <v>116</v>
      </c>
    </row>
    <row r="30" spans="1:15" x14ac:dyDescent="0.25">
      <c r="A30" s="70" t="s">
        <v>1053</v>
      </c>
      <c r="B30" s="75"/>
      <c r="C30" s="75"/>
      <c r="D30" s="75"/>
      <c r="E30" s="75"/>
      <c r="F30" s="75"/>
      <c r="G30" s="76" t="s">
        <v>3571</v>
      </c>
      <c r="K30" s="65" t="s">
        <v>1053</v>
      </c>
      <c r="L30" s="65">
        <v>35</v>
      </c>
      <c r="M30" s="65">
        <v>129</v>
      </c>
      <c r="N30" s="65">
        <f>SUM(L27:L30)</f>
        <v>116</v>
      </c>
      <c r="O30" s="65">
        <f>SUM(M27:M30)</f>
        <v>506</v>
      </c>
    </row>
    <row r="31" spans="1:15" x14ac:dyDescent="0.25">
      <c r="K31" s="91" t="s">
        <v>3534</v>
      </c>
      <c r="L31" s="86">
        <f>SUM(L3:L30)</f>
        <v>930</v>
      </c>
      <c r="M31" s="86">
        <f>SUM(M3:M30)</f>
        <v>2333</v>
      </c>
    </row>
  </sheetData>
  <mergeCells count="2">
    <mergeCell ref="B1:G1"/>
    <mergeCell ref="A1:A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workbookViewId="0"/>
  </sheetViews>
  <sheetFormatPr defaultRowHeight="15" x14ac:dyDescent="0.25"/>
  <cols>
    <col min="1" max="1" width="20.5703125" bestFit="1" customWidth="1"/>
    <col min="2" max="2" width="26.42578125" bestFit="1" customWidth="1"/>
    <col min="3" max="3" width="23.5703125" style="4" bestFit="1" customWidth="1"/>
    <col min="5" max="5" width="21.85546875" bestFit="1" customWidth="1"/>
    <col min="6" max="6" width="28.85546875" bestFit="1" customWidth="1"/>
    <col min="7" max="7" width="7.85546875" bestFit="1" customWidth="1"/>
    <col min="8" max="8" width="6.7109375" bestFit="1" customWidth="1"/>
    <col min="9" max="9" width="13.28515625" bestFit="1" customWidth="1"/>
    <col min="10" max="10" width="12.28515625" bestFit="1" customWidth="1"/>
    <col min="11" max="11" width="14.85546875" bestFit="1" customWidth="1"/>
  </cols>
  <sheetData>
    <row r="1" spans="1:3" ht="15.75" thickBot="1" x14ac:dyDescent="0.3">
      <c r="A1" s="54" t="s">
        <v>27</v>
      </c>
      <c r="B1" s="54" t="s">
        <v>26</v>
      </c>
      <c r="C1" s="66" t="s">
        <v>3556</v>
      </c>
    </row>
    <row r="2" spans="1:3" x14ac:dyDescent="0.25">
      <c r="A2" s="50" t="s">
        <v>79</v>
      </c>
      <c r="B2" s="82" t="s">
        <v>78</v>
      </c>
      <c r="C2" s="67">
        <v>98</v>
      </c>
    </row>
    <row r="3" spans="1:3" x14ac:dyDescent="0.25">
      <c r="A3" s="37" t="s">
        <v>197</v>
      </c>
      <c r="B3" s="83" t="s">
        <v>67</v>
      </c>
      <c r="C3" s="68">
        <v>92</v>
      </c>
    </row>
    <row r="4" spans="1:3" x14ac:dyDescent="0.25">
      <c r="A4" s="42" t="s">
        <v>173</v>
      </c>
      <c r="B4" s="84" t="s">
        <v>172</v>
      </c>
      <c r="C4" s="69">
        <v>88</v>
      </c>
    </row>
    <row r="5" spans="1:3" x14ac:dyDescent="0.25">
      <c r="A5" s="37" t="s">
        <v>7</v>
      </c>
      <c r="B5" s="83" t="s">
        <v>193</v>
      </c>
      <c r="C5" s="68">
        <v>77</v>
      </c>
    </row>
    <row r="6" spans="1:3" x14ac:dyDescent="0.25">
      <c r="A6" s="42" t="s">
        <v>110</v>
      </c>
      <c r="B6" s="84" t="s">
        <v>109</v>
      </c>
      <c r="C6" s="69">
        <v>67</v>
      </c>
    </row>
    <row r="7" spans="1:3" x14ac:dyDescent="0.25">
      <c r="A7" s="37" t="s">
        <v>4</v>
      </c>
      <c r="B7" s="83" t="s">
        <v>142</v>
      </c>
      <c r="C7" s="68">
        <v>65</v>
      </c>
    </row>
    <row r="8" spans="1:3" x14ac:dyDescent="0.25">
      <c r="A8" s="42" t="s">
        <v>9</v>
      </c>
      <c r="B8" s="84" t="s">
        <v>232</v>
      </c>
      <c r="C8" s="69">
        <v>63</v>
      </c>
    </row>
    <row r="9" spans="1:3" x14ac:dyDescent="0.25">
      <c r="A9" s="37" t="s">
        <v>12</v>
      </c>
      <c r="B9" s="83" t="s">
        <v>30</v>
      </c>
      <c r="C9" s="68">
        <v>29</v>
      </c>
    </row>
    <row r="10" spans="1:3" x14ac:dyDescent="0.25">
      <c r="A10" s="42" t="s">
        <v>77</v>
      </c>
      <c r="B10" s="84" t="s">
        <v>76</v>
      </c>
      <c r="C10" s="69">
        <v>22</v>
      </c>
    </row>
    <row r="11" spans="1:3" x14ac:dyDescent="0.25">
      <c r="A11" s="37" t="s">
        <v>8</v>
      </c>
      <c r="B11" s="83" t="s">
        <v>120</v>
      </c>
      <c r="C11" s="68">
        <v>21</v>
      </c>
    </row>
    <row r="12" spans="1:3" x14ac:dyDescent="0.25">
      <c r="A12" s="42" t="s">
        <v>81</v>
      </c>
      <c r="B12" s="84" t="s">
        <v>80</v>
      </c>
      <c r="C12" s="69">
        <v>20</v>
      </c>
    </row>
    <row r="13" spans="1:3" x14ac:dyDescent="0.25">
      <c r="A13" s="37" t="s">
        <v>125</v>
      </c>
      <c r="B13" s="83" t="s">
        <v>124</v>
      </c>
      <c r="C13" s="68">
        <v>19</v>
      </c>
    </row>
    <row r="14" spans="1:3" x14ac:dyDescent="0.25">
      <c r="A14" s="42" t="s">
        <v>96</v>
      </c>
      <c r="B14" s="84" t="s">
        <v>95</v>
      </c>
      <c r="C14" s="69">
        <v>18</v>
      </c>
    </row>
    <row r="15" spans="1:3" x14ac:dyDescent="0.25">
      <c r="A15" s="37" t="s">
        <v>159</v>
      </c>
      <c r="B15" s="83" t="s">
        <v>158</v>
      </c>
      <c r="C15" s="68">
        <v>15</v>
      </c>
    </row>
    <row r="16" spans="1:3" x14ac:dyDescent="0.25">
      <c r="A16" s="42" t="s">
        <v>241</v>
      </c>
      <c r="B16" s="84" t="s">
        <v>233</v>
      </c>
      <c r="C16" s="69">
        <v>13</v>
      </c>
    </row>
    <row r="17" spans="1:3" x14ac:dyDescent="0.25">
      <c r="A17" s="37" t="s">
        <v>6</v>
      </c>
      <c r="B17" s="83" t="s">
        <v>225</v>
      </c>
      <c r="C17" s="68">
        <v>13</v>
      </c>
    </row>
    <row r="18" spans="1:3" x14ac:dyDescent="0.25">
      <c r="A18" s="42" t="s">
        <v>5</v>
      </c>
      <c r="B18" s="84" t="s">
        <v>186</v>
      </c>
      <c r="C18" s="69">
        <v>12</v>
      </c>
    </row>
    <row r="19" spans="1:3" x14ac:dyDescent="0.25">
      <c r="A19" s="37" t="s">
        <v>15</v>
      </c>
      <c r="B19" s="83" t="s">
        <v>29</v>
      </c>
      <c r="C19" s="68">
        <v>11</v>
      </c>
    </row>
    <row r="20" spans="1:3" x14ac:dyDescent="0.25">
      <c r="A20" s="42" t="s">
        <v>239</v>
      </c>
      <c r="B20" s="84" t="s">
        <v>240</v>
      </c>
      <c r="C20" s="69">
        <v>11</v>
      </c>
    </row>
    <row r="21" spans="1:3" x14ac:dyDescent="0.25">
      <c r="A21" s="37" t="s">
        <v>200</v>
      </c>
      <c r="B21" s="83" t="s">
        <v>226</v>
      </c>
      <c r="C21" s="68">
        <v>11</v>
      </c>
    </row>
    <row r="22" spans="1:3" x14ac:dyDescent="0.25">
      <c r="A22" s="42" t="s">
        <v>38</v>
      </c>
      <c r="B22" s="84" t="s">
        <v>37</v>
      </c>
      <c r="C22" s="69">
        <v>11</v>
      </c>
    </row>
    <row r="23" spans="1:3" x14ac:dyDescent="0.25">
      <c r="A23" s="37" t="s">
        <v>127</v>
      </c>
      <c r="B23" s="83" t="s">
        <v>126</v>
      </c>
      <c r="C23" s="68">
        <v>10</v>
      </c>
    </row>
    <row r="24" spans="1:3" x14ac:dyDescent="0.25">
      <c r="A24" s="42" t="s">
        <v>49</v>
      </c>
      <c r="B24" s="84" t="s">
        <v>48</v>
      </c>
      <c r="C24" s="69">
        <v>10</v>
      </c>
    </row>
    <row r="25" spans="1:3" x14ac:dyDescent="0.25">
      <c r="A25" s="37" t="s">
        <v>103</v>
      </c>
      <c r="B25" s="83" t="s">
        <v>102</v>
      </c>
      <c r="C25" s="68">
        <v>9</v>
      </c>
    </row>
    <row r="26" spans="1:3" x14ac:dyDescent="0.25">
      <c r="A26" s="42" t="s">
        <v>203</v>
      </c>
      <c r="B26" s="84" t="s">
        <v>201</v>
      </c>
      <c r="C26" s="69">
        <v>9</v>
      </c>
    </row>
    <row r="27" spans="1:3" x14ac:dyDescent="0.25">
      <c r="A27" s="37" t="s">
        <v>22</v>
      </c>
      <c r="B27" s="83" t="s">
        <v>36</v>
      </c>
      <c r="C27" s="68">
        <v>9</v>
      </c>
    </row>
    <row r="28" spans="1:3" x14ac:dyDescent="0.25">
      <c r="A28" s="42" t="s">
        <v>123</v>
      </c>
      <c r="B28" s="84" t="s">
        <v>122</v>
      </c>
      <c r="C28" s="69">
        <v>8</v>
      </c>
    </row>
    <row r="29" spans="1:3" x14ac:dyDescent="0.25">
      <c r="A29" s="37" t="s">
        <v>14</v>
      </c>
      <c r="B29" s="83" t="s">
        <v>235</v>
      </c>
      <c r="C29" s="68">
        <v>8</v>
      </c>
    </row>
    <row r="30" spans="1:3" x14ac:dyDescent="0.25">
      <c r="A30" s="42" t="s">
        <v>185</v>
      </c>
      <c r="B30" s="84" t="s">
        <v>234</v>
      </c>
      <c r="C30" s="69">
        <v>7</v>
      </c>
    </row>
    <row r="31" spans="1:3" x14ac:dyDescent="0.25">
      <c r="A31" s="37" t="s">
        <v>144</v>
      </c>
      <c r="B31" s="83" t="s">
        <v>143</v>
      </c>
      <c r="C31" s="68">
        <v>7</v>
      </c>
    </row>
    <row r="32" spans="1:3" x14ac:dyDescent="0.25">
      <c r="A32" s="42" t="s">
        <v>169</v>
      </c>
      <c r="B32" s="84" t="s">
        <v>168</v>
      </c>
      <c r="C32" s="69">
        <v>7</v>
      </c>
    </row>
    <row r="33" spans="1:3" x14ac:dyDescent="0.25">
      <c r="A33" s="37" t="s">
        <v>208</v>
      </c>
      <c r="B33" s="83" t="s">
        <v>255</v>
      </c>
      <c r="C33" s="68">
        <v>5</v>
      </c>
    </row>
    <row r="34" spans="1:3" x14ac:dyDescent="0.25">
      <c r="A34" s="42" t="s">
        <v>199</v>
      </c>
      <c r="B34" s="84" t="s">
        <v>198</v>
      </c>
      <c r="C34" s="69">
        <v>5</v>
      </c>
    </row>
    <row r="35" spans="1:3" x14ac:dyDescent="0.25">
      <c r="A35" s="37" t="s">
        <v>18</v>
      </c>
      <c r="B35" s="83" t="s">
        <v>68</v>
      </c>
      <c r="C35" s="68">
        <v>5</v>
      </c>
    </row>
    <row r="36" spans="1:3" x14ac:dyDescent="0.25">
      <c r="A36" s="42" t="s">
        <v>23</v>
      </c>
      <c r="B36" s="84" t="s">
        <v>106</v>
      </c>
      <c r="C36" s="69">
        <v>4</v>
      </c>
    </row>
    <row r="37" spans="1:3" x14ac:dyDescent="0.25">
      <c r="A37" s="37" t="s">
        <v>130</v>
      </c>
      <c r="B37" s="83" t="s">
        <v>130</v>
      </c>
      <c r="C37" s="68">
        <v>4</v>
      </c>
    </row>
    <row r="38" spans="1:3" x14ac:dyDescent="0.25">
      <c r="A38" s="42" t="s">
        <v>94</v>
      </c>
      <c r="B38" s="84" t="s">
        <v>93</v>
      </c>
      <c r="C38" s="69">
        <v>4</v>
      </c>
    </row>
    <row r="39" spans="1:3" x14ac:dyDescent="0.25">
      <c r="A39" s="37" t="s">
        <v>51</v>
      </c>
      <c r="B39" s="83" t="s">
        <v>50</v>
      </c>
      <c r="C39" s="68">
        <v>4</v>
      </c>
    </row>
    <row r="40" spans="1:3" x14ac:dyDescent="0.25">
      <c r="A40" s="42" t="s">
        <v>205</v>
      </c>
      <c r="B40" s="84" t="s">
        <v>204</v>
      </c>
      <c r="C40" s="69">
        <v>4</v>
      </c>
    </row>
    <row r="41" spans="1:3" x14ac:dyDescent="0.25">
      <c r="A41" s="37" t="s">
        <v>242</v>
      </c>
      <c r="B41" s="83" t="s">
        <v>172</v>
      </c>
      <c r="C41" s="68">
        <v>3</v>
      </c>
    </row>
    <row r="42" spans="1:3" x14ac:dyDescent="0.25">
      <c r="A42" s="42" t="s">
        <v>180</v>
      </c>
      <c r="B42" s="84" t="s">
        <v>179</v>
      </c>
      <c r="C42" s="69">
        <v>3</v>
      </c>
    </row>
    <row r="43" spans="1:3" x14ac:dyDescent="0.25">
      <c r="A43" s="37" t="s">
        <v>11</v>
      </c>
      <c r="B43" s="83" t="s">
        <v>206</v>
      </c>
      <c r="C43" s="68">
        <v>3</v>
      </c>
    </row>
    <row r="44" spans="1:3" x14ac:dyDescent="0.25">
      <c r="A44" s="42" t="s">
        <v>32</v>
      </c>
      <c r="B44" s="84" t="s">
        <v>31</v>
      </c>
      <c r="C44" s="69">
        <v>3</v>
      </c>
    </row>
    <row r="45" spans="1:3" x14ac:dyDescent="0.25">
      <c r="A45" s="37" t="s">
        <v>148</v>
      </c>
      <c r="B45" s="83" t="s">
        <v>147</v>
      </c>
      <c r="C45" s="68">
        <v>2</v>
      </c>
    </row>
    <row r="46" spans="1:3" x14ac:dyDescent="0.25">
      <c r="A46" s="42" t="s">
        <v>10</v>
      </c>
      <c r="B46" s="84" t="s">
        <v>75</v>
      </c>
      <c r="C46" s="69">
        <v>2</v>
      </c>
    </row>
    <row r="47" spans="1:3" x14ac:dyDescent="0.25">
      <c r="A47" s="37" t="s">
        <v>13</v>
      </c>
      <c r="B47" s="83" t="s">
        <v>192</v>
      </c>
      <c r="C47" s="68">
        <v>2</v>
      </c>
    </row>
    <row r="48" spans="1:3" x14ac:dyDescent="0.25">
      <c r="A48" s="42" t="s">
        <v>236</v>
      </c>
      <c r="B48" s="84" t="s">
        <v>237</v>
      </c>
      <c r="C48" s="69">
        <v>2</v>
      </c>
    </row>
    <row r="49" spans="1:3" x14ac:dyDescent="0.25">
      <c r="A49" s="37" t="s">
        <v>16</v>
      </c>
      <c r="B49" s="83" t="s">
        <v>97</v>
      </c>
      <c r="C49" s="68">
        <v>2</v>
      </c>
    </row>
    <row r="50" spans="1:3" x14ac:dyDescent="0.25">
      <c r="A50" s="42" t="s">
        <v>246</v>
      </c>
      <c r="B50" s="84" t="s">
        <v>98</v>
      </c>
      <c r="C50" s="69">
        <v>2</v>
      </c>
    </row>
    <row r="51" spans="1:3" x14ac:dyDescent="0.25">
      <c r="A51" s="37" t="s">
        <v>17</v>
      </c>
      <c r="B51" s="83" t="s">
        <v>84</v>
      </c>
      <c r="C51" s="68">
        <v>1</v>
      </c>
    </row>
    <row r="52" spans="1:3" x14ac:dyDescent="0.25">
      <c r="A52" s="42" t="s">
        <v>53</v>
      </c>
      <c r="B52" s="84" t="s">
        <v>52</v>
      </c>
      <c r="C52" s="69">
        <v>1</v>
      </c>
    </row>
    <row r="53" spans="1:3" x14ac:dyDescent="0.25">
      <c r="A53" s="37" t="s">
        <v>19</v>
      </c>
      <c r="B53" s="83" t="s">
        <v>119</v>
      </c>
      <c r="C53" s="68">
        <v>1</v>
      </c>
    </row>
    <row r="54" spans="1:3" x14ac:dyDescent="0.25">
      <c r="A54" s="42" t="s">
        <v>250</v>
      </c>
      <c r="B54" s="84" t="s">
        <v>244</v>
      </c>
      <c r="C54" s="69">
        <v>1</v>
      </c>
    </row>
    <row r="55" spans="1:3" x14ac:dyDescent="0.25">
      <c r="A55" s="37" t="s">
        <v>252</v>
      </c>
      <c r="B55" s="83" t="s">
        <v>245</v>
      </c>
      <c r="C55" s="68">
        <v>1</v>
      </c>
    </row>
    <row r="56" spans="1:3" x14ac:dyDescent="0.25">
      <c r="A56" s="42" t="s">
        <v>247</v>
      </c>
      <c r="B56" s="84" t="s">
        <v>3555</v>
      </c>
      <c r="C56" s="69">
        <v>1</v>
      </c>
    </row>
    <row r="57" spans="1:3" x14ac:dyDescent="0.25">
      <c r="A57" s="37" t="s">
        <v>3554</v>
      </c>
      <c r="B57" s="83" t="s">
        <v>149</v>
      </c>
      <c r="C57" s="68">
        <v>1</v>
      </c>
    </row>
    <row r="58" spans="1:3" x14ac:dyDescent="0.25">
      <c r="A58" s="42" t="s">
        <v>141</v>
      </c>
      <c r="B58" s="84" t="s">
        <v>3535</v>
      </c>
      <c r="C58" s="69">
        <v>1</v>
      </c>
    </row>
    <row r="59" spans="1:3" x14ac:dyDescent="0.25">
      <c r="A59" s="37" t="s">
        <v>35</v>
      </c>
      <c r="B59" s="83" t="s">
        <v>231</v>
      </c>
      <c r="C59" s="68">
        <v>1</v>
      </c>
    </row>
    <row r="60" spans="1:3" x14ac:dyDescent="0.25">
      <c r="A60" s="42" t="s">
        <v>184</v>
      </c>
      <c r="B60" s="84" t="s">
        <v>183</v>
      </c>
      <c r="C60" s="69">
        <v>1</v>
      </c>
    </row>
    <row r="61" spans="1:3" x14ac:dyDescent="0.25">
      <c r="A61" s="37" t="s">
        <v>40</v>
      </c>
      <c r="B61" s="83" t="s">
        <v>39</v>
      </c>
      <c r="C61" s="68">
        <v>1</v>
      </c>
    </row>
    <row r="62" spans="1:3" x14ac:dyDescent="0.25">
      <c r="A62" s="47" t="s">
        <v>248</v>
      </c>
      <c r="B62" s="85" t="s">
        <v>243</v>
      </c>
      <c r="C62" s="81">
        <v>1</v>
      </c>
    </row>
  </sheetData>
  <sortState ref="E2:K62">
    <sortCondition descending="1" ref="I2:I6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2"/>
  <sheetViews>
    <sheetView workbookViewId="0"/>
  </sheetViews>
  <sheetFormatPr defaultRowHeight="15" x14ac:dyDescent="0.25"/>
  <cols>
    <col min="1" max="1" width="5.5703125" bestFit="1" customWidth="1"/>
    <col min="2" max="2" width="7.7109375" bestFit="1" customWidth="1"/>
    <col min="3" max="3" width="21.85546875" bestFit="1" customWidth="1"/>
    <col min="4" max="4" width="28.85546875" bestFit="1" customWidth="1"/>
    <col min="5" max="5" width="6.7109375" bestFit="1" customWidth="1"/>
    <col min="6" max="6" width="9.28515625" bestFit="1" customWidth="1"/>
    <col min="7" max="7" width="8.42578125" bestFit="1" customWidth="1"/>
    <col min="8" max="8" width="10.85546875" customWidth="1"/>
  </cols>
  <sheetData>
    <row r="1" spans="1:8" ht="33" thickBot="1" x14ac:dyDescent="0.3">
      <c r="A1" s="33" t="s">
        <v>3525</v>
      </c>
      <c r="B1" s="33" t="s">
        <v>0</v>
      </c>
      <c r="C1" s="33" t="s">
        <v>3540</v>
      </c>
      <c r="D1" s="33" t="s">
        <v>2</v>
      </c>
      <c r="E1" s="33" t="s">
        <v>3551</v>
      </c>
      <c r="F1" s="34" t="s">
        <v>3552</v>
      </c>
      <c r="G1" s="34" t="s">
        <v>3553</v>
      </c>
      <c r="H1" s="34" t="s">
        <v>3624</v>
      </c>
    </row>
    <row r="2" spans="1:8" x14ac:dyDescent="0.25">
      <c r="A2" s="50">
        <v>1347</v>
      </c>
      <c r="B2" s="50" t="s">
        <v>3533</v>
      </c>
      <c r="C2" s="50" t="s">
        <v>9</v>
      </c>
      <c r="D2" s="50" t="s">
        <v>232</v>
      </c>
      <c r="E2" s="58">
        <v>2</v>
      </c>
      <c r="F2" s="52">
        <v>31.857529234558562</v>
      </c>
      <c r="G2" s="52">
        <v>15.928764617279281</v>
      </c>
      <c r="H2" s="59">
        <v>9.4999999999999998E-3</v>
      </c>
    </row>
    <row r="3" spans="1:8" x14ac:dyDescent="0.25">
      <c r="A3" s="37">
        <v>1819</v>
      </c>
      <c r="B3" s="37" t="s">
        <v>1516</v>
      </c>
      <c r="C3" s="37" t="s">
        <v>7</v>
      </c>
      <c r="D3" s="37" t="s">
        <v>193</v>
      </c>
      <c r="E3" s="36">
        <v>2</v>
      </c>
      <c r="F3" s="39">
        <v>17.142970644347262</v>
      </c>
      <c r="G3" s="39">
        <v>8.5714853221736309</v>
      </c>
      <c r="H3" s="60">
        <v>4.4999999999999997E-3</v>
      </c>
    </row>
    <row r="4" spans="1:8" x14ac:dyDescent="0.25">
      <c r="A4" s="42">
        <v>1836</v>
      </c>
      <c r="B4" s="42" t="s">
        <v>376</v>
      </c>
      <c r="C4" s="42" t="s">
        <v>8</v>
      </c>
      <c r="D4" s="42" t="s">
        <v>120</v>
      </c>
      <c r="E4" s="41">
        <v>1</v>
      </c>
      <c r="F4" s="44">
        <v>25.291534895478865</v>
      </c>
      <c r="G4" s="44">
        <v>12.645767447739432</v>
      </c>
      <c r="H4" s="61">
        <v>4.7000000000000002E-3</v>
      </c>
    </row>
    <row r="5" spans="1:8" x14ac:dyDescent="0.25">
      <c r="A5" s="37">
        <v>1837</v>
      </c>
      <c r="B5" s="37" t="s">
        <v>376</v>
      </c>
      <c r="C5" s="37" t="s">
        <v>173</v>
      </c>
      <c r="D5" s="37" t="s">
        <v>172</v>
      </c>
      <c r="E5" s="36">
        <v>2</v>
      </c>
      <c r="F5" s="39">
        <v>39.261121412991855</v>
      </c>
      <c r="G5" s="39">
        <v>19.630560706495928</v>
      </c>
      <c r="H5" s="60">
        <v>1.4200000000000001E-2</v>
      </c>
    </row>
    <row r="6" spans="1:8" x14ac:dyDescent="0.25">
      <c r="A6" s="42">
        <v>1838</v>
      </c>
      <c r="B6" s="42" t="s">
        <v>376</v>
      </c>
      <c r="C6" s="42" t="s">
        <v>7</v>
      </c>
      <c r="D6" s="42" t="s">
        <v>193</v>
      </c>
      <c r="E6" s="41">
        <v>3</v>
      </c>
      <c r="F6" s="44">
        <v>81.406842441515948</v>
      </c>
      <c r="G6" s="44">
        <v>40.703421220757974</v>
      </c>
      <c r="H6" s="61">
        <v>0.02</v>
      </c>
    </row>
    <row r="7" spans="1:8" x14ac:dyDescent="0.25">
      <c r="A7" s="37">
        <v>1839</v>
      </c>
      <c r="B7" s="37" t="s">
        <v>376</v>
      </c>
      <c r="C7" s="37" t="s">
        <v>144</v>
      </c>
      <c r="D7" s="37" t="s">
        <v>143</v>
      </c>
      <c r="E7" s="36">
        <v>1</v>
      </c>
      <c r="F7" s="39">
        <v>108.70131999906212</v>
      </c>
      <c r="G7" s="39">
        <v>54.350659999531061</v>
      </c>
      <c r="H7" s="60">
        <v>1.9099999999999999E-2</v>
      </c>
    </row>
    <row r="8" spans="1:8" x14ac:dyDescent="0.25">
      <c r="A8" s="42">
        <v>1842</v>
      </c>
      <c r="B8" s="42" t="s">
        <v>349</v>
      </c>
      <c r="C8" s="42" t="s">
        <v>110</v>
      </c>
      <c r="D8" s="42" t="s">
        <v>109</v>
      </c>
      <c r="E8" s="41">
        <v>2</v>
      </c>
      <c r="F8" s="44">
        <v>73.851107563701788</v>
      </c>
      <c r="G8" s="44">
        <v>36.925553781850894</v>
      </c>
      <c r="H8" s="61">
        <v>3.1199999999999999E-2</v>
      </c>
    </row>
    <row r="9" spans="1:8" x14ac:dyDescent="0.25">
      <c r="A9" s="37">
        <v>1843</v>
      </c>
      <c r="B9" s="37" t="s">
        <v>349</v>
      </c>
      <c r="C9" s="37" t="s">
        <v>144</v>
      </c>
      <c r="D9" s="37" t="s">
        <v>143</v>
      </c>
      <c r="E9" s="36">
        <v>1</v>
      </c>
      <c r="F9" s="39">
        <v>459.04510044240772</v>
      </c>
      <c r="G9" s="39">
        <v>229.52255022120386</v>
      </c>
      <c r="H9" s="60">
        <v>0.12429999999999999</v>
      </c>
    </row>
    <row r="10" spans="1:8" x14ac:dyDescent="0.25">
      <c r="A10" s="42">
        <v>1852</v>
      </c>
      <c r="B10" s="42" t="s">
        <v>283</v>
      </c>
      <c r="C10" s="42" t="s">
        <v>4</v>
      </c>
      <c r="D10" s="42" t="s">
        <v>142</v>
      </c>
      <c r="E10" s="41">
        <v>1</v>
      </c>
      <c r="F10" s="44">
        <v>21.337736716948829</v>
      </c>
      <c r="G10" s="44">
        <v>10.668868358474414</v>
      </c>
      <c r="H10" s="61">
        <v>1.21E-2</v>
      </c>
    </row>
    <row r="11" spans="1:8" x14ac:dyDescent="0.25">
      <c r="A11" s="37">
        <v>1853</v>
      </c>
      <c r="B11" s="37" t="s">
        <v>283</v>
      </c>
      <c r="C11" s="37" t="s">
        <v>16</v>
      </c>
      <c r="D11" s="37" t="s">
        <v>97</v>
      </c>
      <c r="E11" s="36">
        <v>4</v>
      </c>
      <c r="F11" s="39">
        <v>112.29513797100913</v>
      </c>
      <c r="G11" s="39">
        <v>56.147568985504563</v>
      </c>
      <c r="H11" s="60">
        <v>4.6600000000000003E-2</v>
      </c>
    </row>
    <row r="12" spans="1:8" x14ac:dyDescent="0.25">
      <c r="A12" s="42">
        <v>1854</v>
      </c>
      <c r="B12" s="42" t="s">
        <v>283</v>
      </c>
      <c r="C12" s="42" t="s">
        <v>4</v>
      </c>
      <c r="D12" s="42" t="s">
        <v>142</v>
      </c>
      <c r="E12" s="41">
        <v>4</v>
      </c>
      <c r="F12" s="44">
        <v>107.10050917852409</v>
      </c>
      <c r="G12" s="44">
        <v>53.550254589262046</v>
      </c>
      <c r="H12" s="61">
        <v>4.2500000000000003E-2</v>
      </c>
    </row>
    <row r="13" spans="1:8" x14ac:dyDescent="0.25">
      <c r="A13" s="37">
        <v>1855</v>
      </c>
      <c r="B13" s="37" t="s">
        <v>283</v>
      </c>
      <c r="C13" s="37" t="s">
        <v>17</v>
      </c>
      <c r="D13" s="37" t="s">
        <v>84</v>
      </c>
      <c r="E13" s="36">
        <v>2</v>
      </c>
      <c r="F13" s="39">
        <v>46.19581784345317</v>
      </c>
      <c r="G13" s="39">
        <v>23.097908921726585</v>
      </c>
      <c r="H13" s="60">
        <v>1.4800000000000001E-2</v>
      </c>
    </row>
    <row r="14" spans="1:8" x14ac:dyDescent="0.25">
      <c r="A14" s="42">
        <v>1856</v>
      </c>
      <c r="B14" s="42" t="s">
        <v>283</v>
      </c>
      <c r="C14" s="42" t="s">
        <v>18</v>
      </c>
      <c r="D14" s="42" t="s">
        <v>68</v>
      </c>
      <c r="E14" s="41">
        <v>4</v>
      </c>
      <c r="F14" s="44">
        <v>110.94461199687336</v>
      </c>
      <c r="G14" s="44">
        <v>55.472305998436681</v>
      </c>
      <c r="H14" s="61">
        <v>4.0500000000000001E-2</v>
      </c>
    </row>
    <row r="15" spans="1:8" x14ac:dyDescent="0.25">
      <c r="A15" s="37">
        <v>1857</v>
      </c>
      <c r="B15" s="37" t="s">
        <v>283</v>
      </c>
      <c r="C15" s="37" t="s">
        <v>19</v>
      </c>
      <c r="D15" s="37" t="s">
        <v>119</v>
      </c>
      <c r="E15" s="36">
        <v>6</v>
      </c>
      <c r="F15" s="39">
        <v>328.86665488301315</v>
      </c>
      <c r="G15" s="39">
        <v>164.43332744150658</v>
      </c>
      <c r="H15" s="60">
        <v>8.1600000000000006E-2</v>
      </c>
    </row>
    <row r="16" spans="1:8" x14ac:dyDescent="0.25">
      <c r="A16" s="42">
        <v>1858</v>
      </c>
      <c r="B16" s="42" t="s">
        <v>283</v>
      </c>
      <c r="C16" s="42" t="s">
        <v>8</v>
      </c>
      <c r="D16" s="42" t="s">
        <v>120</v>
      </c>
      <c r="E16" s="41">
        <v>1</v>
      </c>
      <c r="F16" s="44">
        <v>14.668620836543948</v>
      </c>
      <c r="G16" s="44">
        <v>7.3343104182719738</v>
      </c>
      <c r="H16" s="61">
        <v>4.1999999999999997E-3</v>
      </c>
    </row>
    <row r="17" spans="1:8" x14ac:dyDescent="0.25">
      <c r="A17" s="37">
        <v>1860</v>
      </c>
      <c r="B17" s="37" t="s">
        <v>283</v>
      </c>
      <c r="C17" s="37" t="s">
        <v>16</v>
      </c>
      <c r="D17" s="37" t="s">
        <v>97</v>
      </c>
      <c r="E17" s="36">
        <v>1</v>
      </c>
      <c r="F17" s="39">
        <v>19.59667514356649</v>
      </c>
      <c r="G17" s="39">
        <v>9.7983375717832448</v>
      </c>
      <c r="H17" s="60">
        <v>8.8000000000000005E-3</v>
      </c>
    </row>
    <row r="18" spans="1:8" x14ac:dyDescent="0.25">
      <c r="A18" s="42">
        <v>1861</v>
      </c>
      <c r="B18" s="42" t="s">
        <v>283</v>
      </c>
      <c r="C18" s="42" t="s">
        <v>173</v>
      </c>
      <c r="D18" s="42" t="s">
        <v>172</v>
      </c>
      <c r="E18" s="41">
        <v>1</v>
      </c>
      <c r="F18" s="44">
        <v>2.7484923151069767</v>
      </c>
      <c r="G18" s="44">
        <v>1.3742461575534883</v>
      </c>
      <c r="H18" s="61">
        <v>2E-3</v>
      </c>
    </row>
    <row r="19" spans="1:8" x14ac:dyDescent="0.25">
      <c r="A19" s="37">
        <v>1862</v>
      </c>
      <c r="B19" s="37" t="s">
        <v>283</v>
      </c>
      <c r="C19" s="37" t="s">
        <v>18</v>
      </c>
      <c r="D19" s="37" t="s">
        <v>68</v>
      </c>
      <c r="E19" s="36">
        <v>1</v>
      </c>
      <c r="F19" s="39">
        <v>7.943971369179696</v>
      </c>
      <c r="G19" s="39">
        <v>3.971985684589848</v>
      </c>
      <c r="H19" s="60">
        <v>3.2000000000000002E-3</v>
      </c>
    </row>
    <row r="20" spans="1:8" x14ac:dyDescent="0.25">
      <c r="A20" s="42">
        <v>1863</v>
      </c>
      <c r="B20" s="42" t="s">
        <v>1218</v>
      </c>
      <c r="C20" s="42" t="s">
        <v>4</v>
      </c>
      <c r="D20" s="42" t="s">
        <v>142</v>
      </c>
      <c r="E20" s="41">
        <v>2</v>
      </c>
      <c r="F20" s="44">
        <v>79.921694917727919</v>
      </c>
      <c r="G20" s="44">
        <v>39.96084745886396</v>
      </c>
      <c r="H20" s="61">
        <v>2.0899999999999998E-2</v>
      </c>
    </row>
    <row r="21" spans="1:8" x14ac:dyDescent="0.25">
      <c r="A21" s="37">
        <v>1864</v>
      </c>
      <c r="B21" s="37" t="s">
        <v>1218</v>
      </c>
      <c r="C21" s="37" t="s">
        <v>9</v>
      </c>
      <c r="D21" s="37" t="s">
        <v>232</v>
      </c>
      <c r="E21" s="36">
        <v>1</v>
      </c>
      <c r="F21" s="39">
        <v>65.799056586772238</v>
      </c>
      <c r="G21" s="39">
        <v>32.899528293386119</v>
      </c>
      <c r="H21" s="60">
        <v>1.2699999999999999E-2</v>
      </c>
    </row>
    <row r="22" spans="1:8" x14ac:dyDescent="0.25">
      <c r="A22" s="42">
        <v>1865</v>
      </c>
      <c r="B22" s="42" t="s">
        <v>1218</v>
      </c>
      <c r="C22" s="42" t="s">
        <v>4</v>
      </c>
      <c r="D22" s="42" t="s">
        <v>142</v>
      </c>
      <c r="E22" s="41">
        <v>1</v>
      </c>
      <c r="F22" s="44">
        <v>103.96949249859409</v>
      </c>
      <c r="G22" s="44">
        <v>51.984746249297046</v>
      </c>
      <c r="H22" s="61">
        <v>2.29E-2</v>
      </c>
    </row>
    <row r="23" spans="1:8" x14ac:dyDescent="0.25">
      <c r="A23" s="37">
        <v>1866</v>
      </c>
      <c r="B23" s="37" t="s">
        <v>1218</v>
      </c>
      <c r="C23" s="37" t="s">
        <v>169</v>
      </c>
      <c r="D23" s="37" t="s">
        <v>168</v>
      </c>
      <c r="E23" s="36">
        <v>2</v>
      </c>
      <c r="F23" s="39">
        <v>37.958420062602912</v>
      </c>
      <c r="G23" s="39">
        <v>18.979210031301456</v>
      </c>
      <c r="H23" s="60">
        <v>1.47E-2</v>
      </c>
    </row>
    <row r="24" spans="1:8" x14ac:dyDescent="0.25">
      <c r="A24" s="42">
        <v>1867</v>
      </c>
      <c r="B24" s="42" t="s">
        <v>1218</v>
      </c>
      <c r="C24" s="42" t="s">
        <v>197</v>
      </c>
      <c r="D24" s="42" t="s">
        <v>67</v>
      </c>
      <c r="E24" s="41">
        <v>1</v>
      </c>
      <c r="F24" s="44">
        <v>35.841014497324281</v>
      </c>
      <c r="G24" s="44">
        <v>17.92050724866214</v>
      </c>
      <c r="H24" s="61">
        <v>9.5999999999999992E-3</v>
      </c>
    </row>
    <row r="25" spans="1:8" x14ac:dyDescent="0.25">
      <c r="A25" s="37">
        <v>1868</v>
      </c>
      <c r="B25" s="37" t="s">
        <v>1218</v>
      </c>
      <c r="C25" s="37" t="s">
        <v>4</v>
      </c>
      <c r="D25" s="37" t="s">
        <v>142</v>
      </c>
      <c r="E25" s="36">
        <v>1</v>
      </c>
      <c r="F25" s="39">
        <v>164.87256475273173</v>
      </c>
      <c r="G25" s="39">
        <v>82.436282376365867</v>
      </c>
      <c r="H25" s="60">
        <v>3.6600000000000001E-2</v>
      </c>
    </row>
    <row r="26" spans="1:8" x14ac:dyDescent="0.25">
      <c r="A26" s="42">
        <v>1869</v>
      </c>
      <c r="B26" s="42" t="s">
        <v>1218</v>
      </c>
      <c r="C26" s="42" t="s">
        <v>4</v>
      </c>
      <c r="D26" s="42" t="s">
        <v>142</v>
      </c>
      <c r="E26" s="41">
        <v>2</v>
      </c>
      <c r="F26" s="44">
        <v>162.4676949021819</v>
      </c>
      <c r="G26" s="44">
        <v>81.233847451090952</v>
      </c>
      <c r="H26" s="61">
        <v>3.56E-2</v>
      </c>
    </row>
    <row r="27" spans="1:8" x14ac:dyDescent="0.25">
      <c r="A27" s="37">
        <v>1870</v>
      </c>
      <c r="B27" s="37" t="s">
        <v>1218</v>
      </c>
      <c r="C27" s="37" t="s">
        <v>9</v>
      </c>
      <c r="D27" s="37" t="s">
        <v>232</v>
      </c>
      <c r="E27" s="36">
        <v>2</v>
      </c>
      <c r="F27" s="39">
        <v>206.42546197819948</v>
      </c>
      <c r="G27" s="39">
        <v>103.21273098909974</v>
      </c>
      <c r="H27" s="60">
        <v>2.9499999999999998E-2</v>
      </c>
    </row>
    <row r="28" spans="1:8" x14ac:dyDescent="0.25">
      <c r="A28" s="42">
        <v>1871</v>
      </c>
      <c r="B28" s="42" t="s">
        <v>1218</v>
      </c>
      <c r="C28" s="42" t="s">
        <v>4</v>
      </c>
      <c r="D28" s="42" t="s">
        <v>142</v>
      </c>
      <c r="E28" s="41">
        <v>1</v>
      </c>
      <c r="F28" s="44">
        <v>31.248877486411242</v>
      </c>
      <c r="G28" s="44">
        <v>15.624438743205621</v>
      </c>
      <c r="H28" s="61">
        <v>7.1999999999999998E-3</v>
      </c>
    </row>
    <row r="29" spans="1:8" x14ac:dyDescent="0.25">
      <c r="A29" s="37">
        <v>1872</v>
      </c>
      <c r="B29" s="37" t="s">
        <v>1218</v>
      </c>
      <c r="C29" s="37" t="s">
        <v>9</v>
      </c>
      <c r="D29" s="37" t="s">
        <v>232</v>
      </c>
      <c r="E29" s="36">
        <v>1</v>
      </c>
      <c r="F29" s="39">
        <v>11.913926639938088</v>
      </c>
      <c r="G29" s="39">
        <v>5.9569633199690442</v>
      </c>
      <c r="H29" s="60">
        <v>2.0999999999999999E-3</v>
      </c>
    </row>
    <row r="30" spans="1:8" x14ac:dyDescent="0.25">
      <c r="A30" s="42">
        <v>1874</v>
      </c>
      <c r="B30" s="42" t="s">
        <v>1218</v>
      </c>
      <c r="C30" s="42" t="s">
        <v>9</v>
      </c>
      <c r="D30" s="42" t="s">
        <v>232</v>
      </c>
      <c r="E30" s="41">
        <v>1</v>
      </c>
      <c r="F30" s="44">
        <v>53.176844363529781</v>
      </c>
      <c r="G30" s="44">
        <v>26.588422181764891</v>
      </c>
      <c r="H30" s="61">
        <v>1.0699999999999999E-2</v>
      </c>
    </row>
    <row r="31" spans="1:8" x14ac:dyDescent="0.25">
      <c r="A31" s="37">
        <v>1875</v>
      </c>
      <c r="B31" s="37" t="s">
        <v>1218</v>
      </c>
      <c r="C31" s="37" t="s">
        <v>4</v>
      </c>
      <c r="D31" s="37" t="s">
        <v>142</v>
      </c>
      <c r="E31" s="36">
        <v>1</v>
      </c>
      <c r="F31" s="39">
        <v>130.91587221613219</v>
      </c>
      <c r="G31" s="39">
        <v>65.457936108066093</v>
      </c>
      <c r="H31" s="60">
        <v>2.5899999999999999E-2</v>
      </c>
    </row>
    <row r="32" spans="1:8" x14ac:dyDescent="0.25">
      <c r="A32" s="42">
        <v>1876</v>
      </c>
      <c r="B32" s="42" t="s">
        <v>1218</v>
      </c>
      <c r="C32" s="42" t="s">
        <v>9</v>
      </c>
      <c r="D32" s="42" t="s">
        <v>232</v>
      </c>
      <c r="E32" s="41">
        <v>1</v>
      </c>
      <c r="F32" s="44">
        <v>82.575956326986116</v>
      </c>
      <c r="G32" s="44">
        <v>41.287978163493058</v>
      </c>
      <c r="H32" s="61">
        <v>1.5800000000000002E-2</v>
      </c>
    </row>
    <row r="33" spans="1:8" x14ac:dyDescent="0.25">
      <c r="A33" s="37">
        <v>1877</v>
      </c>
      <c r="B33" s="37" t="s">
        <v>1218</v>
      </c>
      <c r="C33" s="37" t="s">
        <v>4</v>
      </c>
      <c r="D33" s="37" t="s">
        <v>142</v>
      </c>
      <c r="E33" s="36">
        <v>1</v>
      </c>
      <c r="F33" s="39">
        <v>206.2827903506433</v>
      </c>
      <c r="G33" s="39">
        <v>103.14139517532165</v>
      </c>
      <c r="H33" s="60">
        <v>4.1399999999999999E-2</v>
      </c>
    </row>
    <row r="34" spans="1:8" x14ac:dyDescent="0.25">
      <c r="A34" s="42">
        <v>1878</v>
      </c>
      <c r="B34" s="42" t="s">
        <v>1218</v>
      </c>
      <c r="C34" s="42" t="s">
        <v>9</v>
      </c>
      <c r="D34" s="42" t="s">
        <v>232</v>
      </c>
      <c r="E34" s="41">
        <v>1</v>
      </c>
      <c r="F34" s="44">
        <v>36.781551380554511</v>
      </c>
      <c r="G34" s="44">
        <v>18.390775690277255</v>
      </c>
      <c r="H34" s="61">
        <v>7.3000000000000001E-3</v>
      </c>
    </row>
    <row r="35" spans="1:8" x14ac:dyDescent="0.25">
      <c r="A35" s="37">
        <v>1879</v>
      </c>
      <c r="B35" s="37" t="s">
        <v>1218</v>
      </c>
      <c r="C35" s="37" t="s">
        <v>9</v>
      </c>
      <c r="D35" s="37" t="s">
        <v>232</v>
      </c>
      <c r="E35" s="36">
        <v>2</v>
      </c>
      <c r="F35" s="39">
        <v>140.34995093239684</v>
      </c>
      <c r="G35" s="39">
        <v>70.174975466198418</v>
      </c>
      <c r="H35" s="60">
        <v>1.9900000000000001E-2</v>
      </c>
    </row>
    <row r="36" spans="1:8" x14ac:dyDescent="0.25">
      <c r="A36" s="42">
        <v>1880</v>
      </c>
      <c r="B36" s="42" t="s">
        <v>1218</v>
      </c>
      <c r="C36" s="42" t="s">
        <v>9</v>
      </c>
      <c r="D36" s="42" t="s">
        <v>232</v>
      </c>
      <c r="E36" s="41">
        <v>1</v>
      </c>
      <c r="F36" s="44">
        <v>125.15104649136578</v>
      </c>
      <c r="G36" s="44">
        <v>62.575523245682888</v>
      </c>
      <c r="H36" s="61">
        <v>1.9300000000000001E-2</v>
      </c>
    </row>
    <row r="37" spans="1:8" x14ac:dyDescent="0.25">
      <c r="A37" s="37">
        <v>1882</v>
      </c>
      <c r="B37" s="37" t="s">
        <v>1218</v>
      </c>
      <c r="C37" s="37" t="s">
        <v>7</v>
      </c>
      <c r="D37" s="37" t="s">
        <v>193</v>
      </c>
      <c r="E37" s="36">
        <v>1</v>
      </c>
      <c r="F37" s="39">
        <v>155.69455815172671</v>
      </c>
      <c r="G37" s="39">
        <v>77.847279075863355</v>
      </c>
      <c r="H37" s="60">
        <v>3.3799999999999997E-2</v>
      </c>
    </row>
    <row r="38" spans="1:8" x14ac:dyDescent="0.25">
      <c r="A38" s="42">
        <v>1883</v>
      </c>
      <c r="B38" s="42" t="s">
        <v>1218</v>
      </c>
      <c r="C38" s="42" t="s">
        <v>7</v>
      </c>
      <c r="D38" s="42" t="s">
        <v>193</v>
      </c>
      <c r="E38" s="41">
        <v>1</v>
      </c>
      <c r="F38" s="44">
        <v>76.889370688204664</v>
      </c>
      <c r="G38" s="44">
        <v>38.444685344102332</v>
      </c>
      <c r="H38" s="61">
        <v>1.8499999999999999E-2</v>
      </c>
    </row>
    <row r="39" spans="1:8" x14ac:dyDescent="0.25">
      <c r="A39" s="37">
        <v>1884</v>
      </c>
      <c r="B39" s="37" t="s">
        <v>1218</v>
      </c>
      <c r="C39" s="37" t="s">
        <v>9</v>
      </c>
      <c r="D39" s="37" t="s">
        <v>232</v>
      </c>
      <c r="E39" s="36">
        <v>1</v>
      </c>
      <c r="F39" s="39">
        <v>33.470445074059313</v>
      </c>
      <c r="G39" s="39">
        <v>16.735222537029657</v>
      </c>
      <c r="H39" s="60">
        <v>7.1999999999999998E-3</v>
      </c>
    </row>
    <row r="40" spans="1:8" x14ac:dyDescent="0.25">
      <c r="A40" s="42">
        <v>1885</v>
      </c>
      <c r="B40" s="42" t="s">
        <v>1218</v>
      </c>
      <c r="C40" s="42" t="s">
        <v>38</v>
      </c>
      <c r="D40" s="42" t="s">
        <v>37</v>
      </c>
      <c r="E40" s="41">
        <v>3</v>
      </c>
      <c r="F40" s="44">
        <v>736.33900976264215</v>
      </c>
      <c r="G40" s="44">
        <v>368.16950488132107</v>
      </c>
      <c r="H40" s="61">
        <v>0.112</v>
      </c>
    </row>
    <row r="41" spans="1:8" x14ac:dyDescent="0.25">
      <c r="A41" s="37">
        <v>1886</v>
      </c>
      <c r="B41" s="37" t="s">
        <v>1218</v>
      </c>
      <c r="C41" s="37" t="s">
        <v>9</v>
      </c>
      <c r="D41" s="37" t="s">
        <v>232</v>
      </c>
      <c r="E41" s="36">
        <v>1</v>
      </c>
      <c r="F41" s="39">
        <v>118.72935037960534</v>
      </c>
      <c r="G41" s="39">
        <v>59.364675189802668</v>
      </c>
      <c r="H41" s="60">
        <v>2.2800000000000001E-2</v>
      </c>
    </row>
    <row r="42" spans="1:8" x14ac:dyDescent="0.25">
      <c r="A42" s="42">
        <v>1887</v>
      </c>
      <c r="B42" s="42" t="s">
        <v>1218</v>
      </c>
      <c r="C42" s="42" t="s">
        <v>144</v>
      </c>
      <c r="D42" s="42" t="s">
        <v>143</v>
      </c>
      <c r="E42" s="41">
        <v>2</v>
      </c>
      <c r="F42" s="44">
        <v>121.01854294482715</v>
      </c>
      <c r="G42" s="44">
        <v>60.509271472413573</v>
      </c>
      <c r="H42" s="61">
        <v>1.9199999999999998E-2</v>
      </c>
    </row>
    <row r="43" spans="1:8" x14ac:dyDescent="0.25">
      <c r="A43" s="37"/>
      <c r="B43" s="37" t="s">
        <v>1516</v>
      </c>
      <c r="C43" s="37" t="s">
        <v>96</v>
      </c>
      <c r="D43" s="37" t="s">
        <v>95</v>
      </c>
      <c r="E43" s="36">
        <v>3</v>
      </c>
      <c r="F43" s="39">
        <v>115.31130268328221</v>
      </c>
      <c r="G43" s="39">
        <v>57.655651341641104</v>
      </c>
      <c r="H43" s="60">
        <v>2.4E-2</v>
      </c>
    </row>
    <row r="44" spans="1:8" x14ac:dyDescent="0.25">
      <c r="A44" s="42">
        <v>1888</v>
      </c>
      <c r="B44" s="42" t="s">
        <v>1218</v>
      </c>
      <c r="C44" s="42" t="s">
        <v>9</v>
      </c>
      <c r="D44" s="42" t="s">
        <v>232</v>
      </c>
      <c r="E44" s="41">
        <v>2</v>
      </c>
      <c r="F44" s="44">
        <v>42.492804533099147</v>
      </c>
      <c r="G44" s="44">
        <v>21.246402266549573</v>
      </c>
      <c r="H44" s="61">
        <v>7.0000000000000001E-3</v>
      </c>
    </row>
    <row r="45" spans="1:8" x14ac:dyDescent="0.25">
      <c r="A45" s="37">
        <v>1889</v>
      </c>
      <c r="B45" s="37" t="s">
        <v>1218</v>
      </c>
      <c r="C45" s="37" t="s">
        <v>4</v>
      </c>
      <c r="D45" s="37" t="s">
        <v>142</v>
      </c>
      <c r="E45" s="36">
        <v>1</v>
      </c>
      <c r="F45" s="39">
        <v>190.48984585352301</v>
      </c>
      <c r="G45" s="39">
        <v>95.244922926761504</v>
      </c>
      <c r="H45" s="60">
        <v>4.5400000000000003E-2</v>
      </c>
    </row>
    <row r="46" spans="1:8" x14ac:dyDescent="0.25">
      <c r="A46" s="42">
        <v>1890</v>
      </c>
      <c r="B46" s="42" t="s">
        <v>1218</v>
      </c>
      <c r="C46" s="42" t="s">
        <v>9</v>
      </c>
      <c r="D46" s="42" t="s">
        <v>232</v>
      </c>
      <c r="E46" s="41">
        <v>1</v>
      </c>
      <c r="F46" s="44">
        <v>210.95788696933215</v>
      </c>
      <c r="G46" s="44">
        <v>105.47894348466608</v>
      </c>
      <c r="H46" s="61">
        <v>2.7400000000000001E-2</v>
      </c>
    </row>
    <row r="47" spans="1:8" x14ac:dyDescent="0.25">
      <c r="A47" s="37">
        <v>1891</v>
      </c>
      <c r="B47" s="37" t="s">
        <v>1218</v>
      </c>
      <c r="C47" s="37" t="s">
        <v>9</v>
      </c>
      <c r="D47" s="37" t="s">
        <v>232</v>
      </c>
      <c r="E47" s="36">
        <v>1</v>
      </c>
      <c r="F47" s="39">
        <v>363.0346572278105</v>
      </c>
      <c r="G47" s="39">
        <v>181.51732861390525</v>
      </c>
      <c r="H47" s="60">
        <v>5.7799999999999997E-2</v>
      </c>
    </row>
    <row r="48" spans="1:8" x14ac:dyDescent="0.25">
      <c r="A48" s="42">
        <v>1892</v>
      </c>
      <c r="B48" s="42" t="s">
        <v>1218</v>
      </c>
      <c r="C48" s="42" t="s">
        <v>4</v>
      </c>
      <c r="D48" s="42" t="s">
        <v>142</v>
      </c>
      <c r="E48" s="41">
        <v>1</v>
      </c>
      <c r="F48" s="44">
        <v>140.47843230776832</v>
      </c>
      <c r="G48" s="44">
        <v>70.239216153884158</v>
      </c>
      <c r="H48" s="61">
        <v>3.1399999999999997E-2</v>
      </c>
    </row>
    <row r="49" spans="1:8" x14ac:dyDescent="0.25">
      <c r="A49" s="37">
        <v>1893</v>
      </c>
      <c r="B49" s="37" t="s">
        <v>1218</v>
      </c>
      <c r="C49" s="37" t="s">
        <v>4</v>
      </c>
      <c r="D49" s="37" t="s">
        <v>142</v>
      </c>
      <c r="E49" s="36">
        <v>1</v>
      </c>
      <c r="F49" s="39">
        <v>140.43145348315869</v>
      </c>
      <c r="G49" s="39">
        <v>70.215726741579346</v>
      </c>
      <c r="H49" s="60">
        <v>3.3000000000000002E-2</v>
      </c>
    </row>
    <row r="50" spans="1:8" x14ac:dyDescent="0.25">
      <c r="A50" s="42">
        <v>1894</v>
      </c>
      <c r="B50" s="42" t="s">
        <v>1218</v>
      </c>
      <c r="C50" s="42" t="s">
        <v>49</v>
      </c>
      <c r="D50" s="42" t="s">
        <v>48</v>
      </c>
      <c r="E50" s="41">
        <v>2</v>
      </c>
      <c r="F50" s="44">
        <v>50.480803327790838</v>
      </c>
      <c r="G50" s="44">
        <v>25.240401663895419</v>
      </c>
      <c r="H50" s="61">
        <v>1.26E-2</v>
      </c>
    </row>
    <row r="51" spans="1:8" x14ac:dyDescent="0.25">
      <c r="A51" s="37">
        <v>1895</v>
      </c>
      <c r="B51" s="37" t="s">
        <v>1218</v>
      </c>
      <c r="C51" s="37" t="s">
        <v>4</v>
      </c>
      <c r="D51" s="37" t="s">
        <v>142</v>
      </c>
      <c r="E51" s="36">
        <v>1</v>
      </c>
      <c r="F51" s="39">
        <v>43.348405629312069</v>
      </c>
      <c r="G51" s="39">
        <v>21.674202814656034</v>
      </c>
      <c r="H51" s="60">
        <v>8.3000000000000001E-3</v>
      </c>
    </row>
    <row r="52" spans="1:8" x14ac:dyDescent="0.25">
      <c r="A52" s="42">
        <v>1896</v>
      </c>
      <c r="B52" s="42" t="s">
        <v>1218</v>
      </c>
      <c r="C52" s="42" t="s">
        <v>4</v>
      </c>
      <c r="D52" s="42" t="s">
        <v>142</v>
      </c>
      <c r="E52" s="41">
        <v>1</v>
      </c>
      <c r="F52" s="44">
        <v>121.40519474040019</v>
      </c>
      <c r="G52" s="44">
        <v>60.702597370200095</v>
      </c>
      <c r="H52" s="61">
        <v>2.7099999999999999E-2</v>
      </c>
    </row>
    <row r="53" spans="1:8" x14ac:dyDescent="0.25">
      <c r="A53" s="37">
        <v>1897</v>
      </c>
      <c r="B53" s="37" t="s">
        <v>1218</v>
      </c>
      <c r="C53" s="37" t="s">
        <v>49</v>
      </c>
      <c r="D53" s="37" t="s">
        <v>48</v>
      </c>
      <c r="E53" s="36">
        <v>1</v>
      </c>
      <c r="F53" s="39">
        <v>19.369058128130717</v>
      </c>
      <c r="G53" s="39">
        <v>9.6845290640653587</v>
      </c>
      <c r="H53" s="60">
        <v>5.7000000000000002E-3</v>
      </c>
    </row>
    <row r="54" spans="1:8" x14ac:dyDescent="0.25">
      <c r="A54" s="42">
        <v>1898</v>
      </c>
      <c r="B54" s="42" t="s">
        <v>1218</v>
      </c>
      <c r="C54" s="42" t="s">
        <v>4</v>
      </c>
      <c r="D54" s="42" t="s">
        <v>142</v>
      </c>
      <c r="E54" s="41">
        <v>1</v>
      </c>
      <c r="F54" s="44">
        <v>156.19001330341106</v>
      </c>
      <c r="G54" s="44">
        <v>78.095006651705532</v>
      </c>
      <c r="H54" s="61">
        <v>3.6299999999999999E-2</v>
      </c>
    </row>
    <row r="55" spans="1:8" x14ac:dyDescent="0.25">
      <c r="A55" s="37">
        <v>1899</v>
      </c>
      <c r="B55" s="37" t="s">
        <v>1218</v>
      </c>
      <c r="C55" s="37" t="s">
        <v>9</v>
      </c>
      <c r="D55" s="37" t="s">
        <v>232</v>
      </c>
      <c r="E55" s="36">
        <v>1</v>
      </c>
      <c r="F55" s="39">
        <v>171.21367289233459</v>
      </c>
      <c r="G55" s="39">
        <v>85.606836446167293</v>
      </c>
      <c r="H55" s="60">
        <v>2.86E-2</v>
      </c>
    </row>
    <row r="56" spans="1:8" x14ac:dyDescent="0.25">
      <c r="A56" s="42">
        <v>1901</v>
      </c>
      <c r="B56" s="42" t="s">
        <v>3533</v>
      </c>
      <c r="C56" s="42" t="s">
        <v>7</v>
      </c>
      <c r="D56" s="42" t="s">
        <v>193</v>
      </c>
      <c r="E56" s="41">
        <v>3</v>
      </c>
      <c r="F56" s="44">
        <v>185.78986251205248</v>
      </c>
      <c r="G56" s="44">
        <v>92.89493125602624</v>
      </c>
      <c r="H56" s="61">
        <v>7.9699999999999993E-2</v>
      </c>
    </row>
    <row r="57" spans="1:8" x14ac:dyDescent="0.25">
      <c r="A57" s="37">
        <v>1902</v>
      </c>
      <c r="B57" s="37" t="s">
        <v>3533</v>
      </c>
      <c r="C57" s="37" t="s">
        <v>79</v>
      </c>
      <c r="D57" s="37" t="s">
        <v>78</v>
      </c>
      <c r="E57" s="36">
        <v>2</v>
      </c>
      <c r="F57" s="39">
        <v>13.24006988215082</v>
      </c>
      <c r="G57" s="39">
        <v>6.62003494107541</v>
      </c>
      <c r="H57" s="60">
        <v>8.5000000000000006E-3</v>
      </c>
    </row>
    <row r="58" spans="1:8" x14ac:dyDescent="0.25">
      <c r="A58" s="42">
        <v>1904</v>
      </c>
      <c r="B58" s="42" t="s">
        <v>1650</v>
      </c>
      <c r="C58" s="42" t="s">
        <v>197</v>
      </c>
      <c r="D58" s="42" t="s">
        <v>67</v>
      </c>
      <c r="E58" s="41">
        <v>1</v>
      </c>
      <c r="F58" s="44">
        <v>17.409829380131512</v>
      </c>
      <c r="G58" s="44">
        <v>8.7049146900657561</v>
      </c>
      <c r="H58" s="61">
        <v>5.7999999999999996E-3</v>
      </c>
    </row>
    <row r="59" spans="1:8" x14ac:dyDescent="0.25">
      <c r="A59" s="37"/>
      <c r="B59" s="37"/>
      <c r="C59" s="37" t="s">
        <v>7</v>
      </c>
      <c r="D59" s="37" t="s">
        <v>193</v>
      </c>
      <c r="E59" s="36">
        <v>3</v>
      </c>
      <c r="F59" s="39">
        <v>142.16197712095249</v>
      </c>
      <c r="G59" s="39">
        <v>71.080988560476243</v>
      </c>
      <c r="H59" s="60">
        <v>2.69E-2</v>
      </c>
    </row>
    <row r="60" spans="1:8" x14ac:dyDescent="0.25">
      <c r="A60" s="42">
        <v>1905</v>
      </c>
      <c r="B60" s="42" t="s">
        <v>1650</v>
      </c>
      <c r="C60" s="42" t="s">
        <v>7</v>
      </c>
      <c r="D60" s="42" t="s">
        <v>193</v>
      </c>
      <c r="E60" s="41">
        <v>1</v>
      </c>
      <c r="F60" s="44">
        <v>90.808620672614978</v>
      </c>
      <c r="G60" s="44">
        <v>45.404310336307489</v>
      </c>
      <c r="H60" s="61">
        <v>1.5100000000000001E-2</v>
      </c>
    </row>
    <row r="61" spans="1:8" x14ac:dyDescent="0.25">
      <c r="A61" s="37">
        <v>1907</v>
      </c>
      <c r="B61" s="37" t="s">
        <v>1650</v>
      </c>
      <c r="C61" s="37" t="s">
        <v>7</v>
      </c>
      <c r="D61" s="37" t="s">
        <v>193</v>
      </c>
      <c r="E61" s="36">
        <v>3</v>
      </c>
      <c r="F61" s="39">
        <v>196.89409489030638</v>
      </c>
      <c r="G61" s="39">
        <v>98.447047445153189</v>
      </c>
      <c r="H61" s="60">
        <v>4.2500000000000003E-2</v>
      </c>
    </row>
    <row r="62" spans="1:8" x14ac:dyDescent="0.25">
      <c r="A62" s="42">
        <v>1909</v>
      </c>
      <c r="B62" s="42" t="s">
        <v>1650</v>
      </c>
      <c r="C62" s="42" t="s">
        <v>7</v>
      </c>
      <c r="D62" s="42" t="s">
        <v>193</v>
      </c>
      <c r="E62" s="41">
        <v>1</v>
      </c>
      <c r="F62" s="44">
        <v>24.869224332807029</v>
      </c>
      <c r="G62" s="44">
        <v>12.434612166403515</v>
      </c>
      <c r="H62" s="61">
        <v>3.7000000000000002E-3</v>
      </c>
    </row>
    <row r="63" spans="1:8" x14ac:dyDescent="0.25">
      <c r="A63" s="37">
        <v>1911</v>
      </c>
      <c r="B63" s="37" t="s">
        <v>3533</v>
      </c>
      <c r="C63" s="37" t="s">
        <v>7</v>
      </c>
      <c r="D63" s="37" t="s">
        <v>193</v>
      </c>
      <c r="E63" s="36">
        <v>1</v>
      </c>
      <c r="F63" s="39">
        <v>19.21129623872681</v>
      </c>
      <c r="G63" s="39">
        <v>9.6056481193634049</v>
      </c>
      <c r="H63" s="60">
        <v>6.7000000000000002E-3</v>
      </c>
    </row>
    <row r="64" spans="1:8" x14ac:dyDescent="0.25">
      <c r="A64" s="42">
        <v>1912</v>
      </c>
      <c r="B64" s="42" t="s">
        <v>3533</v>
      </c>
      <c r="C64" s="42" t="s">
        <v>7</v>
      </c>
      <c r="D64" s="42" t="s">
        <v>193</v>
      </c>
      <c r="E64" s="41">
        <v>1</v>
      </c>
      <c r="F64" s="44">
        <v>42.773595709480354</v>
      </c>
      <c r="G64" s="44">
        <v>21.386797854740177</v>
      </c>
      <c r="H64" s="61">
        <v>2.3699999999999999E-2</v>
      </c>
    </row>
    <row r="65" spans="1:8" x14ac:dyDescent="0.25">
      <c r="A65" s="37">
        <v>1913</v>
      </c>
      <c r="B65" s="37" t="s">
        <v>3533</v>
      </c>
      <c r="C65" s="37" t="s">
        <v>9</v>
      </c>
      <c r="D65" s="37" t="s">
        <v>232</v>
      </c>
      <c r="E65" s="36">
        <v>1</v>
      </c>
      <c r="F65" s="39">
        <v>13.748155979171653</v>
      </c>
      <c r="G65" s="39">
        <v>6.8740779895858264</v>
      </c>
      <c r="H65" s="60">
        <v>3.3E-3</v>
      </c>
    </row>
    <row r="66" spans="1:8" x14ac:dyDescent="0.25">
      <c r="A66" s="42"/>
      <c r="B66" s="42" t="s">
        <v>1516</v>
      </c>
      <c r="C66" s="42" t="s">
        <v>96</v>
      </c>
      <c r="D66" s="42" t="s">
        <v>95</v>
      </c>
      <c r="E66" s="41">
        <v>1</v>
      </c>
      <c r="F66" s="44">
        <v>81.707896345934444</v>
      </c>
      <c r="G66" s="44">
        <v>40.853948172967222</v>
      </c>
      <c r="H66" s="61">
        <v>1.29E-2</v>
      </c>
    </row>
    <row r="67" spans="1:8" x14ac:dyDescent="0.25">
      <c r="A67" s="37">
        <v>1917</v>
      </c>
      <c r="B67" s="37" t="s">
        <v>3533</v>
      </c>
      <c r="C67" s="37" t="s">
        <v>173</v>
      </c>
      <c r="D67" s="37" t="s">
        <v>172</v>
      </c>
      <c r="E67" s="36">
        <v>1</v>
      </c>
      <c r="F67" s="39">
        <v>2.8211793985615081</v>
      </c>
      <c r="G67" s="39">
        <v>1.4105896992807541</v>
      </c>
      <c r="H67" s="60">
        <v>2.2000000000000001E-3</v>
      </c>
    </row>
    <row r="68" spans="1:8" x14ac:dyDescent="0.25">
      <c r="A68" s="42">
        <v>1918</v>
      </c>
      <c r="B68" s="42" t="s">
        <v>1516</v>
      </c>
      <c r="C68" s="42" t="s">
        <v>96</v>
      </c>
      <c r="D68" s="42" t="s">
        <v>95</v>
      </c>
      <c r="E68" s="41">
        <v>3</v>
      </c>
      <c r="F68" s="44">
        <v>164.20583964529129</v>
      </c>
      <c r="G68" s="44">
        <v>82.102919822645646</v>
      </c>
      <c r="H68" s="61">
        <v>3.4000000000000002E-2</v>
      </c>
    </row>
    <row r="69" spans="1:8" x14ac:dyDescent="0.25">
      <c r="A69" s="37">
        <v>1920</v>
      </c>
      <c r="B69" s="37" t="s">
        <v>1516</v>
      </c>
      <c r="C69" s="37" t="s">
        <v>203</v>
      </c>
      <c r="D69" s="37" t="s">
        <v>201</v>
      </c>
      <c r="E69" s="36">
        <v>1</v>
      </c>
      <c r="F69" s="39">
        <v>4.7485369918113225</v>
      </c>
      <c r="G69" s="39">
        <v>2.3742684959056612</v>
      </c>
      <c r="H69" s="60">
        <v>1E-3</v>
      </c>
    </row>
    <row r="70" spans="1:8" x14ac:dyDescent="0.25">
      <c r="A70" s="42">
        <v>1921</v>
      </c>
      <c r="B70" s="42" t="s">
        <v>1516</v>
      </c>
      <c r="C70" s="42" t="s">
        <v>96</v>
      </c>
      <c r="D70" s="42" t="s">
        <v>95</v>
      </c>
      <c r="E70" s="41">
        <v>1</v>
      </c>
      <c r="F70" s="44">
        <v>43.269480759448115</v>
      </c>
      <c r="G70" s="44">
        <v>21.634740379724057</v>
      </c>
      <c r="H70" s="61">
        <v>8.8000000000000005E-3</v>
      </c>
    </row>
    <row r="71" spans="1:8" x14ac:dyDescent="0.25">
      <c r="A71" s="37">
        <v>1923</v>
      </c>
      <c r="B71" s="37" t="s">
        <v>1650</v>
      </c>
      <c r="C71" s="37" t="s">
        <v>7</v>
      </c>
      <c r="D71" s="37" t="s">
        <v>193</v>
      </c>
      <c r="E71" s="36">
        <v>3</v>
      </c>
      <c r="F71" s="39">
        <v>75.168014877218837</v>
      </c>
      <c r="G71" s="39">
        <v>37.584007438609419</v>
      </c>
      <c r="H71" s="60">
        <v>1.7600000000000001E-2</v>
      </c>
    </row>
    <row r="72" spans="1:8" x14ac:dyDescent="0.25">
      <c r="A72" s="42">
        <v>1924</v>
      </c>
      <c r="B72" s="42" t="s">
        <v>1650</v>
      </c>
      <c r="C72" s="42" t="s">
        <v>7</v>
      </c>
      <c r="D72" s="42" t="s">
        <v>193</v>
      </c>
      <c r="E72" s="41">
        <v>1</v>
      </c>
      <c r="F72" s="44">
        <v>99.767617197866997</v>
      </c>
      <c r="G72" s="44">
        <v>49.883808598933499</v>
      </c>
      <c r="H72" s="61">
        <v>1.4E-2</v>
      </c>
    </row>
    <row r="73" spans="1:8" x14ac:dyDescent="0.25">
      <c r="A73" s="37">
        <v>1931</v>
      </c>
      <c r="B73" s="37" t="s">
        <v>1650</v>
      </c>
      <c r="C73" s="37" t="s">
        <v>79</v>
      </c>
      <c r="D73" s="37" t="s">
        <v>78</v>
      </c>
      <c r="E73" s="36">
        <v>3</v>
      </c>
      <c r="F73" s="39">
        <v>40.133195146768607</v>
      </c>
      <c r="G73" s="39">
        <v>20.066597573384303</v>
      </c>
      <c r="H73" s="60">
        <v>1.7999999999999999E-2</v>
      </c>
    </row>
    <row r="74" spans="1:8" x14ac:dyDescent="0.25">
      <c r="A74" s="42">
        <v>1933</v>
      </c>
      <c r="B74" s="42" t="s">
        <v>1650</v>
      </c>
      <c r="C74" s="42" t="s">
        <v>7</v>
      </c>
      <c r="D74" s="42" t="s">
        <v>193</v>
      </c>
      <c r="E74" s="41">
        <v>1</v>
      </c>
      <c r="F74" s="44">
        <v>195.92528529372231</v>
      </c>
      <c r="G74" s="44">
        <v>97.962642646861156</v>
      </c>
      <c r="H74" s="61">
        <v>3.7699999999999997E-2</v>
      </c>
    </row>
    <row r="75" spans="1:8" x14ac:dyDescent="0.25">
      <c r="A75" s="37">
        <v>1935</v>
      </c>
      <c r="B75" s="37" t="s">
        <v>1650</v>
      </c>
      <c r="C75" s="37" t="s">
        <v>7</v>
      </c>
      <c r="D75" s="37" t="s">
        <v>193</v>
      </c>
      <c r="E75" s="36">
        <v>2</v>
      </c>
      <c r="F75" s="39">
        <v>197.36123317344521</v>
      </c>
      <c r="G75" s="39">
        <v>98.680616586722607</v>
      </c>
      <c r="H75" s="60">
        <v>3.56E-2</v>
      </c>
    </row>
    <row r="76" spans="1:8" x14ac:dyDescent="0.25">
      <c r="A76" s="42">
        <v>1942</v>
      </c>
      <c r="B76" s="42" t="s">
        <v>3533</v>
      </c>
      <c r="C76" s="42" t="s">
        <v>7</v>
      </c>
      <c r="D76" s="42" t="s">
        <v>193</v>
      </c>
      <c r="E76" s="41">
        <v>2</v>
      </c>
      <c r="F76" s="44">
        <v>20.904444699300512</v>
      </c>
      <c r="G76" s="44">
        <v>10.452222349650256</v>
      </c>
      <c r="H76" s="61">
        <v>7.6E-3</v>
      </c>
    </row>
    <row r="77" spans="1:8" x14ac:dyDescent="0.25">
      <c r="A77" s="37">
        <v>1945</v>
      </c>
      <c r="B77" s="37" t="s">
        <v>1650</v>
      </c>
      <c r="C77" s="37" t="s">
        <v>197</v>
      </c>
      <c r="D77" s="37" t="s">
        <v>67</v>
      </c>
      <c r="E77" s="36">
        <v>1</v>
      </c>
      <c r="F77" s="39">
        <v>60.191384851834542</v>
      </c>
      <c r="G77" s="39">
        <v>30.095692425917271</v>
      </c>
      <c r="H77" s="60">
        <v>1.66E-2</v>
      </c>
    </row>
    <row r="78" spans="1:8" x14ac:dyDescent="0.25">
      <c r="A78" s="42">
        <v>1948</v>
      </c>
      <c r="B78" s="42" t="s">
        <v>1516</v>
      </c>
      <c r="C78" s="42" t="s">
        <v>81</v>
      </c>
      <c r="D78" s="42" t="s">
        <v>80</v>
      </c>
      <c r="E78" s="41">
        <v>1</v>
      </c>
      <c r="F78" s="44">
        <v>16.267536889658416</v>
      </c>
      <c r="G78" s="44">
        <v>8.133768444829208</v>
      </c>
      <c r="H78" s="61">
        <v>5.0000000000000001E-3</v>
      </c>
    </row>
    <row r="79" spans="1:8" x14ac:dyDescent="0.25">
      <c r="A79" s="37">
        <v>1949</v>
      </c>
      <c r="B79" s="37" t="s">
        <v>1516</v>
      </c>
      <c r="C79" s="37" t="s">
        <v>148</v>
      </c>
      <c r="D79" s="37" t="s">
        <v>147</v>
      </c>
      <c r="E79" s="36">
        <v>1</v>
      </c>
      <c r="F79" s="39">
        <v>27.899624645662026</v>
      </c>
      <c r="G79" s="39">
        <v>13.949812322831013</v>
      </c>
      <c r="H79" s="60">
        <v>6.3E-3</v>
      </c>
    </row>
    <row r="80" spans="1:8" x14ac:dyDescent="0.25">
      <c r="A80" s="42">
        <v>1950</v>
      </c>
      <c r="B80" s="42" t="s">
        <v>1650</v>
      </c>
      <c r="C80" s="42" t="s">
        <v>7</v>
      </c>
      <c r="D80" s="42" t="s">
        <v>193</v>
      </c>
      <c r="E80" s="41">
        <v>2</v>
      </c>
      <c r="F80" s="44">
        <v>9.3691496382197066</v>
      </c>
      <c r="G80" s="44">
        <v>4.6845748191098533</v>
      </c>
      <c r="H80" s="61">
        <v>2.5999999999999999E-3</v>
      </c>
    </row>
    <row r="81" spans="1:8" x14ac:dyDescent="0.25">
      <c r="A81" s="37">
        <v>1952</v>
      </c>
      <c r="B81" s="37" t="s">
        <v>1516</v>
      </c>
      <c r="C81" s="37" t="s">
        <v>81</v>
      </c>
      <c r="D81" s="37" t="s">
        <v>80</v>
      </c>
      <c r="E81" s="36">
        <v>1</v>
      </c>
      <c r="F81" s="39">
        <v>34.437012694863654</v>
      </c>
      <c r="G81" s="39">
        <v>17.218506347431827</v>
      </c>
      <c r="H81" s="60">
        <v>1.0800000000000001E-2</v>
      </c>
    </row>
    <row r="82" spans="1:8" x14ac:dyDescent="0.25">
      <c r="A82" s="42">
        <v>1953</v>
      </c>
      <c r="B82" s="42" t="s">
        <v>1516</v>
      </c>
      <c r="C82" s="42" t="s">
        <v>96</v>
      </c>
      <c r="D82" s="42" t="s">
        <v>95</v>
      </c>
      <c r="E82" s="41">
        <v>1</v>
      </c>
      <c r="F82" s="44">
        <v>30.995231636272873</v>
      </c>
      <c r="G82" s="44">
        <v>15.497615818136437</v>
      </c>
      <c r="H82" s="61">
        <v>6.6E-3</v>
      </c>
    </row>
    <row r="83" spans="1:8" x14ac:dyDescent="0.25">
      <c r="A83" s="37">
        <v>1955</v>
      </c>
      <c r="B83" s="37" t="s">
        <v>1516</v>
      </c>
      <c r="C83" s="37" t="s">
        <v>7</v>
      </c>
      <c r="D83" s="37" t="s">
        <v>193</v>
      </c>
      <c r="E83" s="36">
        <v>3</v>
      </c>
      <c r="F83" s="39">
        <v>420.02394242192725</v>
      </c>
      <c r="G83" s="39">
        <v>210.01197121096362</v>
      </c>
      <c r="H83" s="60">
        <v>7.9000000000000001E-2</v>
      </c>
    </row>
    <row r="84" spans="1:8" x14ac:dyDescent="0.25">
      <c r="A84" s="42">
        <v>1956</v>
      </c>
      <c r="B84" s="42" t="s">
        <v>1650</v>
      </c>
      <c r="C84" s="42" t="s">
        <v>7</v>
      </c>
      <c r="D84" s="42" t="s">
        <v>193</v>
      </c>
      <c r="E84" s="41">
        <v>2</v>
      </c>
      <c r="F84" s="44">
        <v>241.96293255641655</v>
      </c>
      <c r="G84" s="44">
        <v>120.98146627820827</v>
      </c>
      <c r="H84" s="61">
        <v>4.3799999999999999E-2</v>
      </c>
    </row>
    <row r="85" spans="1:8" x14ac:dyDescent="0.25">
      <c r="A85" s="37">
        <v>1957</v>
      </c>
      <c r="B85" s="37" t="s">
        <v>3533</v>
      </c>
      <c r="C85" s="37" t="s">
        <v>8</v>
      </c>
      <c r="D85" s="37" t="s">
        <v>120</v>
      </c>
      <c r="E85" s="36">
        <v>1</v>
      </c>
      <c r="F85" s="39">
        <v>11.156688759381241</v>
      </c>
      <c r="G85" s="39">
        <v>5.5783443796906207</v>
      </c>
      <c r="H85" s="60">
        <v>7.4999999999999997E-3</v>
      </c>
    </row>
    <row r="86" spans="1:8" x14ac:dyDescent="0.25">
      <c r="A86" s="42">
        <v>1963</v>
      </c>
      <c r="B86" s="42" t="s">
        <v>1650</v>
      </c>
      <c r="C86" s="42" t="s">
        <v>7</v>
      </c>
      <c r="D86" s="42" t="s">
        <v>193</v>
      </c>
      <c r="E86" s="41">
        <v>2</v>
      </c>
      <c r="F86" s="44">
        <v>473.90585217050034</v>
      </c>
      <c r="G86" s="44">
        <v>236.95292608525017</v>
      </c>
      <c r="H86" s="61">
        <v>8.6300000000000002E-2</v>
      </c>
    </row>
    <row r="87" spans="1:8" x14ac:dyDescent="0.25">
      <c r="A87" s="37">
        <v>1971</v>
      </c>
      <c r="B87" s="37" t="s">
        <v>1516</v>
      </c>
      <c r="C87" s="37" t="s">
        <v>236</v>
      </c>
      <c r="D87" s="37" t="s">
        <v>237</v>
      </c>
      <c r="E87" s="36">
        <v>1</v>
      </c>
      <c r="F87" s="39">
        <v>167.96814895690972</v>
      </c>
      <c r="G87" s="39">
        <v>83.984074478454858</v>
      </c>
      <c r="H87" s="60">
        <v>3.6499999999999998E-2</v>
      </c>
    </row>
    <row r="88" spans="1:8" x14ac:dyDescent="0.25">
      <c r="A88" s="42">
        <v>1972</v>
      </c>
      <c r="B88" s="42" t="s">
        <v>3533</v>
      </c>
      <c r="C88" s="42" t="s">
        <v>7</v>
      </c>
      <c r="D88" s="42" t="s">
        <v>193</v>
      </c>
      <c r="E88" s="41">
        <v>2</v>
      </c>
      <c r="F88" s="44">
        <v>33.737662974581362</v>
      </c>
      <c r="G88" s="44">
        <v>16.868831487290681</v>
      </c>
      <c r="H88" s="61">
        <v>1.37E-2</v>
      </c>
    </row>
    <row r="89" spans="1:8" x14ac:dyDescent="0.25">
      <c r="A89" s="37">
        <v>1973</v>
      </c>
      <c r="B89" s="37" t="s">
        <v>3533</v>
      </c>
      <c r="C89" s="37" t="s">
        <v>7</v>
      </c>
      <c r="D89" s="37" t="s">
        <v>193</v>
      </c>
      <c r="E89" s="36">
        <v>4</v>
      </c>
      <c r="F89" s="39">
        <v>432.45952434850074</v>
      </c>
      <c r="G89" s="39">
        <v>216.22976217425037</v>
      </c>
      <c r="H89" s="60">
        <v>0.19120000000000001</v>
      </c>
    </row>
    <row r="90" spans="1:8" x14ac:dyDescent="0.25">
      <c r="A90" s="42">
        <v>1977</v>
      </c>
      <c r="B90" s="42" t="s">
        <v>1516</v>
      </c>
      <c r="C90" s="42" t="s">
        <v>38</v>
      </c>
      <c r="D90" s="42" t="s">
        <v>37</v>
      </c>
      <c r="E90" s="41">
        <v>1</v>
      </c>
      <c r="F90" s="44">
        <v>12.402758127429344</v>
      </c>
      <c r="G90" s="44">
        <v>6.201379063714672</v>
      </c>
      <c r="H90" s="61">
        <v>4.1000000000000003E-3</v>
      </c>
    </row>
    <row r="91" spans="1:8" x14ac:dyDescent="0.25">
      <c r="A91" s="37">
        <v>1979</v>
      </c>
      <c r="B91" s="37" t="s">
        <v>1516</v>
      </c>
      <c r="C91" s="37" t="s">
        <v>4</v>
      </c>
      <c r="D91" s="37" t="s">
        <v>142</v>
      </c>
      <c r="E91" s="36">
        <v>2</v>
      </c>
      <c r="F91" s="39">
        <v>39.978343750084775</v>
      </c>
      <c r="G91" s="39">
        <v>19.989171875042388</v>
      </c>
      <c r="H91" s="60">
        <v>1.2800000000000001E-2</v>
      </c>
    </row>
    <row r="92" spans="1:8" x14ac:dyDescent="0.25">
      <c r="A92" s="42"/>
      <c r="B92" s="42"/>
      <c r="C92" s="42" t="s">
        <v>236</v>
      </c>
      <c r="D92" s="42" t="s">
        <v>237</v>
      </c>
      <c r="E92" s="41">
        <v>1</v>
      </c>
      <c r="F92" s="44">
        <v>39.825524107488711</v>
      </c>
      <c r="G92" s="44">
        <v>19.912762053744355</v>
      </c>
      <c r="H92" s="61">
        <v>1.11E-2</v>
      </c>
    </row>
    <row r="93" spans="1:8" x14ac:dyDescent="0.25">
      <c r="A93" s="37">
        <v>1980</v>
      </c>
      <c r="B93" s="37" t="s">
        <v>1516</v>
      </c>
      <c r="C93" s="37" t="s">
        <v>7</v>
      </c>
      <c r="D93" s="37" t="s">
        <v>193</v>
      </c>
      <c r="E93" s="36">
        <v>4</v>
      </c>
      <c r="F93" s="39">
        <v>113.97388404320361</v>
      </c>
      <c r="G93" s="39">
        <v>56.986942021601806</v>
      </c>
      <c r="H93" s="60">
        <v>2.3900000000000001E-2</v>
      </c>
    </row>
    <row r="94" spans="1:8" x14ac:dyDescent="0.25">
      <c r="A94" s="42">
        <v>1981</v>
      </c>
      <c r="B94" s="42" t="s">
        <v>1516</v>
      </c>
      <c r="C94" s="42" t="s">
        <v>7</v>
      </c>
      <c r="D94" s="42" t="s">
        <v>193</v>
      </c>
      <c r="E94" s="41">
        <v>5</v>
      </c>
      <c r="F94" s="44">
        <v>183.56145758448091</v>
      </c>
      <c r="G94" s="44">
        <v>91.780728792240453</v>
      </c>
      <c r="H94" s="61">
        <v>4.1700000000000001E-2</v>
      </c>
    </row>
    <row r="95" spans="1:8" x14ac:dyDescent="0.25">
      <c r="A95" s="37">
        <v>1983</v>
      </c>
      <c r="B95" s="37" t="s">
        <v>1516</v>
      </c>
      <c r="C95" s="37" t="s">
        <v>96</v>
      </c>
      <c r="D95" s="37" t="s">
        <v>95</v>
      </c>
      <c r="E95" s="36">
        <v>2</v>
      </c>
      <c r="F95" s="39">
        <v>23.498005416294852</v>
      </c>
      <c r="G95" s="39">
        <v>11.749002708147426</v>
      </c>
      <c r="H95" s="60">
        <v>7.4000000000000003E-3</v>
      </c>
    </row>
    <row r="96" spans="1:8" x14ac:dyDescent="0.25">
      <c r="A96" s="42">
        <v>1985</v>
      </c>
      <c r="B96" s="42" t="s">
        <v>1516</v>
      </c>
      <c r="C96" s="42" t="s">
        <v>22</v>
      </c>
      <c r="D96" s="42" t="s">
        <v>36</v>
      </c>
      <c r="E96" s="41">
        <v>2</v>
      </c>
      <c r="F96" s="44">
        <v>14.897707598519851</v>
      </c>
      <c r="G96" s="44">
        <v>7.4488537992599255</v>
      </c>
      <c r="H96" s="61">
        <v>4.0000000000000001E-3</v>
      </c>
    </row>
    <row r="97" spans="1:8" x14ac:dyDescent="0.25">
      <c r="A97" s="37">
        <v>1986</v>
      </c>
      <c r="B97" s="37" t="s">
        <v>1516</v>
      </c>
      <c r="C97" s="37" t="s">
        <v>77</v>
      </c>
      <c r="D97" s="37" t="s">
        <v>76</v>
      </c>
      <c r="E97" s="36">
        <v>1</v>
      </c>
      <c r="F97" s="39">
        <v>94.364247750390859</v>
      </c>
      <c r="G97" s="39">
        <v>47.18212387519543</v>
      </c>
      <c r="H97" s="60">
        <v>1.29E-2</v>
      </c>
    </row>
    <row r="98" spans="1:8" x14ac:dyDescent="0.25">
      <c r="A98" s="42">
        <v>1988</v>
      </c>
      <c r="B98" s="42" t="s">
        <v>1650</v>
      </c>
      <c r="C98" s="42" t="s">
        <v>79</v>
      </c>
      <c r="D98" s="42" t="s">
        <v>78</v>
      </c>
      <c r="E98" s="41">
        <v>1</v>
      </c>
      <c r="F98" s="44">
        <v>8.3882673517004775</v>
      </c>
      <c r="G98" s="44">
        <v>4.1941336758502388</v>
      </c>
      <c r="H98" s="61">
        <v>3.2000000000000002E-3</v>
      </c>
    </row>
    <row r="99" spans="1:8" x14ac:dyDescent="0.25">
      <c r="A99" s="37">
        <v>1989</v>
      </c>
      <c r="B99" s="37" t="s">
        <v>1650</v>
      </c>
      <c r="C99" s="37" t="s">
        <v>7</v>
      </c>
      <c r="D99" s="37" t="s">
        <v>193</v>
      </c>
      <c r="E99" s="36">
        <v>1</v>
      </c>
      <c r="F99" s="39">
        <v>71.297968722629747</v>
      </c>
      <c r="G99" s="39">
        <v>35.648984361314874</v>
      </c>
      <c r="H99" s="60">
        <v>9.5999999999999992E-3</v>
      </c>
    </row>
    <row r="100" spans="1:8" x14ac:dyDescent="0.25">
      <c r="A100" s="42">
        <v>1990</v>
      </c>
      <c r="B100" s="42" t="s">
        <v>3533</v>
      </c>
      <c r="C100" s="42" t="s">
        <v>7</v>
      </c>
      <c r="D100" s="42" t="s">
        <v>193</v>
      </c>
      <c r="E100" s="41">
        <v>2</v>
      </c>
      <c r="F100" s="44">
        <v>56.281248097286081</v>
      </c>
      <c r="G100" s="44">
        <v>28.140624048643041</v>
      </c>
      <c r="H100" s="61">
        <v>2.2700000000000001E-2</v>
      </c>
    </row>
    <row r="101" spans="1:8" x14ac:dyDescent="0.25">
      <c r="A101" s="37">
        <v>1991</v>
      </c>
      <c r="B101" s="37" t="s">
        <v>3533</v>
      </c>
      <c r="C101" s="37" t="s">
        <v>7</v>
      </c>
      <c r="D101" s="37" t="s">
        <v>193</v>
      </c>
      <c r="E101" s="36">
        <v>4</v>
      </c>
      <c r="F101" s="39">
        <v>102.56586910049643</v>
      </c>
      <c r="G101" s="39">
        <v>51.282934550248214</v>
      </c>
      <c r="H101" s="60">
        <v>4.2299999999999997E-2</v>
      </c>
    </row>
    <row r="102" spans="1:8" x14ac:dyDescent="0.25">
      <c r="A102" s="42">
        <v>1992</v>
      </c>
      <c r="B102" s="42" t="s">
        <v>3533</v>
      </c>
      <c r="C102" s="42" t="s">
        <v>22</v>
      </c>
      <c r="D102" s="42" t="s">
        <v>36</v>
      </c>
      <c r="E102" s="41">
        <v>3</v>
      </c>
      <c r="F102" s="44">
        <v>339.66886743266957</v>
      </c>
      <c r="G102" s="44">
        <v>169.83443371633479</v>
      </c>
      <c r="H102" s="61">
        <v>0.1113</v>
      </c>
    </row>
    <row r="103" spans="1:8" x14ac:dyDescent="0.25">
      <c r="A103" s="37">
        <v>1994</v>
      </c>
      <c r="B103" s="37" t="s">
        <v>3533</v>
      </c>
      <c r="C103" s="37" t="s">
        <v>3554</v>
      </c>
      <c r="D103" s="37" t="s">
        <v>149</v>
      </c>
      <c r="E103" s="36">
        <v>6</v>
      </c>
      <c r="F103" s="39">
        <v>35.882551283215122</v>
      </c>
      <c r="G103" s="39">
        <v>17.941275641607561</v>
      </c>
      <c r="H103" s="60">
        <v>1.2500000000000001E-2</v>
      </c>
    </row>
    <row r="104" spans="1:8" x14ac:dyDescent="0.25">
      <c r="A104" s="42">
        <v>1995</v>
      </c>
      <c r="B104" s="42" t="s">
        <v>1516</v>
      </c>
      <c r="C104" s="42" t="s">
        <v>96</v>
      </c>
      <c r="D104" s="42" t="s">
        <v>95</v>
      </c>
      <c r="E104" s="41">
        <v>2</v>
      </c>
      <c r="F104" s="44">
        <v>44.629651091261621</v>
      </c>
      <c r="G104" s="44">
        <v>22.314825545630811</v>
      </c>
      <c r="H104" s="61">
        <v>8.6999999999999994E-3</v>
      </c>
    </row>
    <row r="105" spans="1:8" x14ac:dyDescent="0.25">
      <c r="A105" s="37">
        <v>1997</v>
      </c>
      <c r="B105" s="37" t="s">
        <v>1650</v>
      </c>
      <c r="C105" s="37" t="s">
        <v>7</v>
      </c>
      <c r="D105" s="37" t="s">
        <v>193</v>
      </c>
      <c r="E105" s="36">
        <v>1</v>
      </c>
      <c r="F105" s="39">
        <v>132.20139103888317</v>
      </c>
      <c r="G105" s="39">
        <v>66.100695519441587</v>
      </c>
      <c r="H105" s="60">
        <v>2.0199999999999999E-2</v>
      </c>
    </row>
    <row r="106" spans="1:8" x14ac:dyDescent="0.25">
      <c r="A106" s="42">
        <v>1999</v>
      </c>
      <c r="B106" s="42" t="s">
        <v>1650</v>
      </c>
      <c r="C106" s="42" t="s">
        <v>7</v>
      </c>
      <c r="D106" s="42" t="s">
        <v>193</v>
      </c>
      <c r="E106" s="41">
        <v>1</v>
      </c>
      <c r="F106" s="44">
        <v>20.887098239972893</v>
      </c>
      <c r="G106" s="44">
        <v>10.443549119986447</v>
      </c>
      <c r="H106" s="61">
        <v>8.8000000000000005E-3</v>
      </c>
    </row>
    <row r="107" spans="1:8" x14ac:dyDescent="0.25">
      <c r="A107" s="37">
        <v>2018</v>
      </c>
      <c r="B107" s="37" t="s">
        <v>2005</v>
      </c>
      <c r="C107" s="37" t="s">
        <v>110</v>
      </c>
      <c r="D107" s="37" t="s">
        <v>109</v>
      </c>
      <c r="E107" s="36">
        <v>4</v>
      </c>
      <c r="F107" s="39">
        <v>21.317123717853725</v>
      </c>
      <c r="G107" s="39">
        <v>10.658561858926863</v>
      </c>
      <c r="H107" s="60">
        <v>8.9999999999999993E-3</v>
      </c>
    </row>
    <row r="108" spans="1:8" x14ac:dyDescent="0.25">
      <c r="A108" s="42">
        <v>2101</v>
      </c>
      <c r="B108" s="42" t="s">
        <v>1787</v>
      </c>
      <c r="C108" s="42" t="s">
        <v>125</v>
      </c>
      <c r="D108" s="42" t="s">
        <v>124</v>
      </c>
      <c r="E108" s="41">
        <v>4</v>
      </c>
      <c r="F108" s="44">
        <v>253.5375457687316</v>
      </c>
      <c r="G108" s="44">
        <v>126.7687728843658</v>
      </c>
      <c r="H108" s="61">
        <v>7.1199999999999999E-2</v>
      </c>
    </row>
    <row r="109" spans="1:8" x14ac:dyDescent="0.25">
      <c r="A109" s="37">
        <v>2102</v>
      </c>
      <c r="B109" s="37" t="s">
        <v>1787</v>
      </c>
      <c r="C109" s="37" t="s">
        <v>110</v>
      </c>
      <c r="D109" s="37" t="s">
        <v>109</v>
      </c>
      <c r="E109" s="36">
        <v>1</v>
      </c>
      <c r="F109" s="39">
        <v>7.7091566565718654</v>
      </c>
      <c r="G109" s="39">
        <v>3.8545783282859327</v>
      </c>
      <c r="H109" s="60">
        <v>3.0000000000000001E-3</v>
      </c>
    </row>
    <row r="110" spans="1:8" x14ac:dyDescent="0.25">
      <c r="A110" s="42">
        <v>2103</v>
      </c>
      <c r="B110" s="42" t="s">
        <v>1787</v>
      </c>
      <c r="C110" s="42" t="s">
        <v>7</v>
      </c>
      <c r="D110" s="42" t="s">
        <v>193</v>
      </c>
      <c r="E110" s="41">
        <v>2</v>
      </c>
      <c r="F110" s="44">
        <v>238.96370737211839</v>
      </c>
      <c r="G110" s="44">
        <v>119.4818536860592</v>
      </c>
      <c r="H110" s="61">
        <v>4.9000000000000002E-2</v>
      </c>
    </row>
    <row r="111" spans="1:8" x14ac:dyDescent="0.25">
      <c r="A111" s="37">
        <v>2104</v>
      </c>
      <c r="B111" s="37" t="s">
        <v>1787</v>
      </c>
      <c r="C111" s="37" t="s">
        <v>125</v>
      </c>
      <c r="D111" s="37" t="s">
        <v>124</v>
      </c>
      <c r="E111" s="36">
        <v>10</v>
      </c>
      <c r="F111" s="39">
        <v>1203.1473519210581</v>
      </c>
      <c r="G111" s="39">
        <v>601.57367596052904</v>
      </c>
      <c r="H111" s="60">
        <v>0.2571</v>
      </c>
    </row>
    <row r="112" spans="1:8" x14ac:dyDescent="0.25">
      <c r="A112" s="42">
        <v>2106</v>
      </c>
      <c r="B112" s="42" t="s">
        <v>1787</v>
      </c>
      <c r="C112" s="42" t="s">
        <v>12</v>
      </c>
      <c r="D112" s="42" t="s">
        <v>30</v>
      </c>
      <c r="E112" s="41">
        <v>2</v>
      </c>
      <c r="F112" s="44">
        <v>738.99879616767976</v>
      </c>
      <c r="G112" s="44">
        <v>369.49939808383988</v>
      </c>
      <c r="H112" s="61">
        <v>0.1153</v>
      </c>
    </row>
    <row r="113" spans="1:8" x14ac:dyDescent="0.25">
      <c r="A113" s="37">
        <v>2107</v>
      </c>
      <c r="B113" s="37" t="s">
        <v>1787</v>
      </c>
      <c r="C113" s="37" t="s">
        <v>7</v>
      </c>
      <c r="D113" s="37" t="s">
        <v>193</v>
      </c>
      <c r="E113" s="36">
        <v>2</v>
      </c>
      <c r="F113" s="39">
        <v>357.93455637998977</v>
      </c>
      <c r="G113" s="39">
        <v>178.96727818999489</v>
      </c>
      <c r="H113" s="60">
        <v>6.9500000000000006E-2</v>
      </c>
    </row>
    <row r="114" spans="1:8" x14ac:dyDescent="0.25">
      <c r="A114" s="42">
        <v>2108</v>
      </c>
      <c r="B114" s="42" t="s">
        <v>1787</v>
      </c>
      <c r="C114" s="42" t="s">
        <v>79</v>
      </c>
      <c r="D114" s="42" t="s">
        <v>78</v>
      </c>
      <c r="E114" s="41">
        <v>5</v>
      </c>
      <c r="F114" s="44">
        <v>253.87629440969397</v>
      </c>
      <c r="G114" s="44">
        <v>126.93814720484698</v>
      </c>
      <c r="H114" s="61">
        <v>0.10349999999999999</v>
      </c>
    </row>
    <row r="115" spans="1:8" x14ac:dyDescent="0.25">
      <c r="A115" s="37">
        <v>2109</v>
      </c>
      <c r="B115" s="37" t="s">
        <v>1787</v>
      </c>
      <c r="C115" s="37" t="s">
        <v>110</v>
      </c>
      <c r="D115" s="37" t="s">
        <v>109</v>
      </c>
      <c r="E115" s="36">
        <v>2</v>
      </c>
      <c r="F115" s="39">
        <v>12.334473612767564</v>
      </c>
      <c r="G115" s="39">
        <v>6.1672368063837819</v>
      </c>
      <c r="H115" s="60">
        <v>4.8999999999999998E-3</v>
      </c>
    </row>
    <row r="116" spans="1:8" x14ac:dyDescent="0.25">
      <c r="A116" s="42">
        <v>2110</v>
      </c>
      <c r="B116" s="42" t="s">
        <v>1787</v>
      </c>
      <c r="C116" s="42" t="s">
        <v>125</v>
      </c>
      <c r="D116" s="42" t="s">
        <v>124</v>
      </c>
      <c r="E116" s="41">
        <v>5</v>
      </c>
      <c r="F116" s="44">
        <v>431.31897614520443</v>
      </c>
      <c r="G116" s="44">
        <v>215.65948807260222</v>
      </c>
      <c r="H116" s="61">
        <v>9.74E-2</v>
      </c>
    </row>
    <row r="117" spans="1:8" x14ac:dyDescent="0.25">
      <c r="A117" s="37">
        <v>2111</v>
      </c>
      <c r="B117" s="37" t="s">
        <v>1787</v>
      </c>
      <c r="C117" s="37" t="s">
        <v>22</v>
      </c>
      <c r="D117" s="37" t="s">
        <v>36</v>
      </c>
      <c r="E117" s="36">
        <v>4</v>
      </c>
      <c r="F117" s="39">
        <v>381.92021668101785</v>
      </c>
      <c r="G117" s="39">
        <v>190.96010834050892</v>
      </c>
      <c r="H117" s="60">
        <v>6.93E-2</v>
      </c>
    </row>
    <row r="118" spans="1:8" x14ac:dyDescent="0.25">
      <c r="A118" s="42">
        <v>2112</v>
      </c>
      <c r="B118" s="42" t="s">
        <v>1787</v>
      </c>
      <c r="C118" s="42" t="s">
        <v>22</v>
      </c>
      <c r="D118" s="42" t="s">
        <v>36</v>
      </c>
      <c r="E118" s="41">
        <v>2</v>
      </c>
      <c r="F118" s="44">
        <v>388.24402260656541</v>
      </c>
      <c r="G118" s="44">
        <v>194.1220113032827</v>
      </c>
      <c r="H118" s="61">
        <v>6.5299999999999997E-2</v>
      </c>
    </row>
    <row r="119" spans="1:8" x14ac:dyDescent="0.25">
      <c r="A119" s="37">
        <v>2113</v>
      </c>
      <c r="B119" s="37" t="s">
        <v>1787</v>
      </c>
      <c r="C119" s="37" t="s">
        <v>7</v>
      </c>
      <c r="D119" s="37" t="s">
        <v>193</v>
      </c>
      <c r="E119" s="36">
        <v>3</v>
      </c>
      <c r="F119" s="39">
        <v>690.25316780351932</v>
      </c>
      <c r="G119" s="39">
        <v>345.12658390175966</v>
      </c>
      <c r="H119" s="60">
        <v>0.1326</v>
      </c>
    </row>
    <row r="120" spans="1:8" x14ac:dyDescent="0.25">
      <c r="A120" s="42">
        <v>2201</v>
      </c>
      <c r="B120" s="42" t="s">
        <v>2005</v>
      </c>
      <c r="C120" s="42" t="s">
        <v>7</v>
      </c>
      <c r="D120" s="42" t="s">
        <v>193</v>
      </c>
      <c r="E120" s="41">
        <v>3</v>
      </c>
      <c r="F120" s="44">
        <v>14.473046980695177</v>
      </c>
      <c r="G120" s="44">
        <v>7.2365234903475883</v>
      </c>
      <c r="H120" s="61">
        <v>4.3E-3</v>
      </c>
    </row>
    <row r="121" spans="1:8" x14ac:dyDescent="0.25">
      <c r="A121" s="37">
        <v>2202</v>
      </c>
      <c r="B121" s="37" t="s">
        <v>2005</v>
      </c>
      <c r="C121" s="37" t="s">
        <v>79</v>
      </c>
      <c r="D121" s="37" t="s">
        <v>78</v>
      </c>
      <c r="E121" s="36">
        <v>1</v>
      </c>
      <c r="F121" s="39">
        <v>8.8020199287066703</v>
      </c>
      <c r="G121" s="39">
        <v>4.4010099643533351</v>
      </c>
      <c r="H121" s="60">
        <v>4.0000000000000001E-3</v>
      </c>
    </row>
    <row r="122" spans="1:8" x14ac:dyDescent="0.25">
      <c r="A122" s="42">
        <v>2203</v>
      </c>
      <c r="B122" s="42" t="s">
        <v>2005</v>
      </c>
      <c r="C122" s="42" t="s">
        <v>103</v>
      </c>
      <c r="D122" s="42" t="s">
        <v>102</v>
      </c>
      <c r="E122" s="41">
        <v>2</v>
      </c>
      <c r="F122" s="44">
        <v>36.125506158072824</v>
      </c>
      <c r="G122" s="44">
        <v>18.062753079036412</v>
      </c>
      <c r="H122" s="61">
        <v>5.4999999999999997E-3</v>
      </c>
    </row>
    <row r="123" spans="1:8" x14ac:dyDescent="0.25">
      <c r="A123" s="37">
        <v>2204</v>
      </c>
      <c r="B123" s="37" t="s">
        <v>2005</v>
      </c>
      <c r="C123" s="37" t="s">
        <v>7</v>
      </c>
      <c r="D123" s="37" t="s">
        <v>193</v>
      </c>
      <c r="E123" s="36">
        <v>2</v>
      </c>
      <c r="F123" s="39">
        <v>5.9305518039320102</v>
      </c>
      <c r="G123" s="39">
        <v>2.9652759019660051</v>
      </c>
      <c r="H123" s="60">
        <v>2.0999999999999999E-3</v>
      </c>
    </row>
    <row r="124" spans="1:8" x14ac:dyDescent="0.25">
      <c r="A124" s="42">
        <v>2205</v>
      </c>
      <c r="B124" s="42" t="s">
        <v>2005</v>
      </c>
      <c r="C124" s="42" t="s">
        <v>38</v>
      </c>
      <c r="D124" s="42" t="s">
        <v>37</v>
      </c>
      <c r="E124" s="41">
        <v>1</v>
      </c>
      <c r="F124" s="44">
        <v>38.24726794744538</v>
      </c>
      <c r="G124" s="44">
        <v>19.12363397372269</v>
      </c>
      <c r="H124" s="61">
        <v>9.4999999999999998E-3</v>
      </c>
    </row>
    <row r="125" spans="1:8" x14ac:dyDescent="0.25">
      <c r="A125" s="37">
        <v>2206</v>
      </c>
      <c r="B125" s="37" t="s">
        <v>2005</v>
      </c>
      <c r="C125" s="37" t="s">
        <v>7</v>
      </c>
      <c r="D125" s="37" t="s">
        <v>193</v>
      </c>
      <c r="E125" s="36">
        <v>2</v>
      </c>
      <c r="F125" s="39">
        <v>33.386817603369146</v>
      </c>
      <c r="G125" s="39">
        <v>16.693408801684573</v>
      </c>
      <c r="H125" s="60">
        <v>7.3000000000000001E-3</v>
      </c>
    </row>
    <row r="126" spans="1:8" x14ac:dyDescent="0.25">
      <c r="A126" s="42">
        <v>2207</v>
      </c>
      <c r="B126" s="42" t="s">
        <v>2005</v>
      </c>
      <c r="C126" s="42" t="s">
        <v>239</v>
      </c>
      <c r="D126" s="42" t="s">
        <v>240</v>
      </c>
      <c r="E126" s="41">
        <v>1</v>
      </c>
      <c r="F126" s="44">
        <v>13.469374206142563</v>
      </c>
      <c r="G126" s="44">
        <v>6.7346871030712814</v>
      </c>
      <c r="H126" s="61">
        <v>2.8E-3</v>
      </c>
    </row>
    <row r="127" spans="1:8" x14ac:dyDescent="0.25">
      <c r="A127" s="37">
        <v>2208</v>
      </c>
      <c r="B127" s="37" t="s">
        <v>2005</v>
      </c>
      <c r="C127" s="37" t="s">
        <v>239</v>
      </c>
      <c r="D127" s="37" t="s">
        <v>240</v>
      </c>
      <c r="E127" s="36">
        <v>1</v>
      </c>
      <c r="F127" s="39">
        <v>19.811869813504654</v>
      </c>
      <c r="G127" s="39">
        <v>9.9059349067523268</v>
      </c>
      <c r="H127" s="60">
        <v>3.2000000000000002E-3</v>
      </c>
    </row>
    <row r="128" spans="1:8" x14ac:dyDescent="0.25">
      <c r="A128" s="42">
        <v>2209</v>
      </c>
      <c r="B128" s="42" t="s">
        <v>2005</v>
      </c>
      <c r="C128" s="42" t="s">
        <v>7</v>
      </c>
      <c r="D128" s="42" t="s">
        <v>193</v>
      </c>
      <c r="E128" s="41">
        <v>2</v>
      </c>
      <c r="F128" s="44">
        <v>117.74615080742524</v>
      </c>
      <c r="G128" s="44">
        <v>58.873075403712619</v>
      </c>
      <c r="H128" s="61">
        <v>2.7900000000000001E-2</v>
      </c>
    </row>
    <row r="129" spans="1:8" x14ac:dyDescent="0.25">
      <c r="A129" s="37">
        <v>2210</v>
      </c>
      <c r="B129" s="37" t="s">
        <v>2005</v>
      </c>
      <c r="C129" s="37" t="s">
        <v>110</v>
      </c>
      <c r="D129" s="37" t="s">
        <v>109</v>
      </c>
      <c r="E129" s="36">
        <v>3</v>
      </c>
      <c r="F129" s="39">
        <v>9.0148914718236419</v>
      </c>
      <c r="G129" s="39">
        <v>4.507445735911821</v>
      </c>
      <c r="H129" s="60">
        <v>4.7000000000000002E-3</v>
      </c>
    </row>
    <row r="130" spans="1:8" x14ac:dyDescent="0.25">
      <c r="A130" s="42">
        <v>2211</v>
      </c>
      <c r="B130" s="42" t="s">
        <v>2005</v>
      </c>
      <c r="C130" s="42" t="s">
        <v>239</v>
      </c>
      <c r="D130" s="42" t="s">
        <v>240</v>
      </c>
      <c r="E130" s="41">
        <v>2</v>
      </c>
      <c r="F130" s="44">
        <v>18.53643222016591</v>
      </c>
      <c r="G130" s="44">
        <v>9.268216110082955</v>
      </c>
      <c r="H130" s="61">
        <v>5.3E-3</v>
      </c>
    </row>
    <row r="131" spans="1:8" x14ac:dyDescent="0.25">
      <c r="A131" s="37">
        <v>2212</v>
      </c>
      <c r="B131" s="37" t="s">
        <v>2005</v>
      </c>
      <c r="C131" s="37" t="s">
        <v>110</v>
      </c>
      <c r="D131" s="37" t="s">
        <v>109</v>
      </c>
      <c r="E131" s="36">
        <v>2</v>
      </c>
      <c r="F131" s="39">
        <v>6.4395574621321217</v>
      </c>
      <c r="G131" s="39">
        <v>3.2197787310660608</v>
      </c>
      <c r="H131" s="60">
        <v>2.3999999999999998E-3</v>
      </c>
    </row>
    <row r="132" spans="1:8" x14ac:dyDescent="0.25">
      <c r="A132" s="42">
        <v>2213</v>
      </c>
      <c r="B132" s="42" t="s">
        <v>2005</v>
      </c>
      <c r="C132" s="42" t="s">
        <v>7</v>
      </c>
      <c r="D132" s="42" t="s">
        <v>193</v>
      </c>
      <c r="E132" s="41">
        <v>3</v>
      </c>
      <c r="F132" s="44">
        <v>222.49205967919903</v>
      </c>
      <c r="G132" s="44">
        <v>111.24602983959952</v>
      </c>
      <c r="H132" s="61">
        <v>4.9099999999999998E-2</v>
      </c>
    </row>
    <row r="133" spans="1:8" x14ac:dyDescent="0.25">
      <c r="A133" s="37">
        <v>2214</v>
      </c>
      <c r="B133" s="37" t="s">
        <v>2005</v>
      </c>
      <c r="C133" s="37" t="s">
        <v>79</v>
      </c>
      <c r="D133" s="37" t="s">
        <v>78</v>
      </c>
      <c r="E133" s="36">
        <v>1</v>
      </c>
      <c r="F133" s="39">
        <v>7.4323384532992574</v>
      </c>
      <c r="G133" s="39">
        <v>3.7161692266496287</v>
      </c>
      <c r="H133" s="60">
        <v>1.2999999999999999E-3</v>
      </c>
    </row>
    <row r="134" spans="1:8" x14ac:dyDescent="0.25">
      <c r="A134" s="42">
        <v>2215</v>
      </c>
      <c r="B134" s="42" t="s">
        <v>2005</v>
      </c>
      <c r="C134" s="42" t="s">
        <v>110</v>
      </c>
      <c r="D134" s="42" t="s">
        <v>109</v>
      </c>
      <c r="E134" s="41">
        <v>4</v>
      </c>
      <c r="F134" s="44">
        <v>16.551221806505499</v>
      </c>
      <c r="G134" s="44">
        <v>8.2756109032527494</v>
      </c>
      <c r="H134" s="61">
        <v>8.5000000000000006E-3</v>
      </c>
    </row>
    <row r="135" spans="1:8" x14ac:dyDescent="0.25">
      <c r="A135" s="37">
        <v>2216</v>
      </c>
      <c r="B135" s="37" t="s">
        <v>2005</v>
      </c>
      <c r="C135" s="37" t="s">
        <v>38</v>
      </c>
      <c r="D135" s="37" t="s">
        <v>37</v>
      </c>
      <c r="E135" s="36">
        <v>1</v>
      </c>
      <c r="F135" s="39">
        <v>176.02402287484239</v>
      </c>
      <c r="G135" s="39">
        <v>88.012011437421194</v>
      </c>
      <c r="H135" s="60">
        <v>3.6799999999999999E-2</v>
      </c>
    </row>
    <row r="136" spans="1:8" x14ac:dyDescent="0.25">
      <c r="A136" s="42">
        <v>2217</v>
      </c>
      <c r="B136" s="42" t="s">
        <v>2005</v>
      </c>
      <c r="C136" s="42" t="s">
        <v>110</v>
      </c>
      <c r="D136" s="42" t="s">
        <v>109</v>
      </c>
      <c r="E136" s="41">
        <v>4</v>
      </c>
      <c r="F136" s="44">
        <v>18.541785897631001</v>
      </c>
      <c r="G136" s="44">
        <v>9.2708929488155007</v>
      </c>
      <c r="H136" s="61">
        <v>7.9000000000000008E-3</v>
      </c>
    </row>
    <row r="137" spans="1:8" x14ac:dyDescent="0.25">
      <c r="A137" s="37">
        <v>2219</v>
      </c>
      <c r="B137" s="37" t="s">
        <v>2005</v>
      </c>
      <c r="C137" s="37" t="s">
        <v>110</v>
      </c>
      <c r="D137" s="37" t="s">
        <v>109</v>
      </c>
      <c r="E137" s="36">
        <v>5</v>
      </c>
      <c r="F137" s="39">
        <v>57.943942802630694</v>
      </c>
      <c r="G137" s="39">
        <v>28.971971401315347</v>
      </c>
      <c r="H137" s="60">
        <v>2.3E-2</v>
      </c>
    </row>
    <row r="138" spans="1:8" x14ac:dyDescent="0.25">
      <c r="A138" s="42">
        <v>2220</v>
      </c>
      <c r="B138" s="42" t="s">
        <v>2005</v>
      </c>
      <c r="C138" s="42" t="s">
        <v>77</v>
      </c>
      <c r="D138" s="42" t="s">
        <v>76</v>
      </c>
      <c r="E138" s="41">
        <v>3</v>
      </c>
      <c r="F138" s="44">
        <v>70.677136944277891</v>
      </c>
      <c r="G138" s="44">
        <v>35.338568472138945</v>
      </c>
      <c r="H138" s="61">
        <v>2.1499999999999998E-2</v>
      </c>
    </row>
    <row r="139" spans="1:8" x14ac:dyDescent="0.25">
      <c r="A139" s="37">
        <v>2221</v>
      </c>
      <c r="B139" s="37" t="s">
        <v>2005</v>
      </c>
      <c r="C139" s="37" t="s">
        <v>4</v>
      </c>
      <c r="D139" s="37" t="s">
        <v>142</v>
      </c>
      <c r="E139" s="36">
        <v>1</v>
      </c>
      <c r="F139" s="39">
        <v>7.1341828448689997</v>
      </c>
      <c r="G139" s="39">
        <v>3.5670914224344998</v>
      </c>
      <c r="H139" s="60">
        <v>8.0000000000000004E-4</v>
      </c>
    </row>
    <row r="140" spans="1:8" x14ac:dyDescent="0.25">
      <c r="A140" s="42">
        <v>2222</v>
      </c>
      <c r="B140" s="42" t="s">
        <v>2005</v>
      </c>
      <c r="C140" s="42" t="s">
        <v>7</v>
      </c>
      <c r="D140" s="42" t="s">
        <v>193</v>
      </c>
      <c r="E140" s="41">
        <v>3</v>
      </c>
      <c r="F140" s="44">
        <v>195.21874047980654</v>
      </c>
      <c r="G140" s="44">
        <v>97.609370239903271</v>
      </c>
      <c r="H140" s="61">
        <v>3.9699999999999999E-2</v>
      </c>
    </row>
    <row r="141" spans="1:8" x14ac:dyDescent="0.25">
      <c r="A141" s="37">
        <v>2223</v>
      </c>
      <c r="B141" s="37" t="s">
        <v>2005</v>
      </c>
      <c r="C141" s="37" t="s">
        <v>110</v>
      </c>
      <c r="D141" s="37" t="s">
        <v>109</v>
      </c>
      <c r="E141" s="36">
        <v>2</v>
      </c>
      <c r="F141" s="39">
        <v>13.774288264603749</v>
      </c>
      <c r="G141" s="39">
        <v>6.8871441323018745</v>
      </c>
      <c r="H141" s="60">
        <v>7.9000000000000008E-3</v>
      </c>
    </row>
    <row r="142" spans="1:8" x14ac:dyDescent="0.25">
      <c r="A142" s="42">
        <v>2224</v>
      </c>
      <c r="B142" s="42" t="s">
        <v>2005</v>
      </c>
      <c r="C142" s="42" t="s">
        <v>197</v>
      </c>
      <c r="D142" s="42" t="s">
        <v>67</v>
      </c>
      <c r="E142" s="41">
        <v>1</v>
      </c>
      <c r="F142" s="44">
        <v>9.8821050255994631</v>
      </c>
      <c r="G142" s="44">
        <v>4.9410525127997316</v>
      </c>
      <c r="H142" s="61">
        <v>2.3E-3</v>
      </c>
    </row>
    <row r="143" spans="1:8" x14ac:dyDescent="0.25">
      <c r="A143" s="37">
        <v>2225</v>
      </c>
      <c r="B143" s="37" t="s">
        <v>2005</v>
      </c>
      <c r="C143" s="37" t="s">
        <v>110</v>
      </c>
      <c r="D143" s="37" t="s">
        <v>109</v>
      </c>
      <c r="E143" s="36">
        <v>5</v>
      </c>
      <c r="F143" s="39">
        <v>129.96843485706717</v>
      </c>
      <c r="G143" s="39">
        <v>64.984217428533583</v>
      </c>
      <c r="H143" s="60">
        <v>4.9200000000000001E-2</v>
      </c>
    </row>
    <row r="144" spans="1:8" x14ac:dyDescent="0.25">
      <c r="A144" s="42">
        <v>2226</v>
      </c>
      <c r="B144" s="42" t="s">
        <v>2005</v>
      </c>
      <c r="C144" s="42" t="s">
        <v>4</v>
      </c>
      <c r="D144" s="42" t="s">
        <v>142</v>
      </c>
      <c r="E144" s="41">
        <v>1</v>
      </c>
      <c r="F144" s="44">
        <v>7.5847558236786785</v>
      </c>
      <c r="G144" s="44">
        <v>3.7923779118393393</v>
      </c>
      <c r="H144" s="61">
        <v>2.5999999999999999E-3</v>
      </c>
    </row>
    <row r="145" spans="1:8" x14ac:dyDescent="0.25">
      <c r="A145" s="37">
        <v>2227</v>
      </c>
      <c r="B145" s="37" t="s">
        <v>2005</v>
      </c>
      <c r="C145" s="37" t="s">
        <v>7</v>
      </c>
      <c r="D145" s="37" t="s">
        <v>193</v>
      </c>
      <c r="E145" s="36">
        <v>5</v>
      </c>
      <c r="F145" s="39">
        <v>325.51505003169308</v>
      </c>
      <c r="G145" s="39">
        <v>162.75752501584654</v>
      </c>
      <c r="H145" s="60">
        <v>6.5000000000000002E-2</v>
      </c>
    </row>
    <row r="146" spans="1:8" x14ac:dyDescent="0.25">
      <c r="A146" s="42">
        <v>2228</v>
      </c>
      <c r="B146" s="42" t="s">
        <v>2005</v>
      </c>
      <c r="C146" s="42" t="s">
        <v>7</v>
      </c>
      <c r="D146" s="42" t="s">
        <v>193</v>
      </c>
      <c r="E146" s="41">
        <v>1</v>
      </c>
      <c r="F146" s="44">
        <v>5.0802143416429768</v>
      </c>
      <c r="G146" s="44">
        <v>2.5401071708214884</v>
      </c>
      <c r="H146" s="61">
        <v>1.2999999999999999E-3</v>
      </c>
    </row>
    <row r="147" spans="1:8" x14ac:dyDescent="0.25">
      <c r="A147" s="37">
        <v>2229</v>
      </c>
      <c r="B147" s="37" t="s">
        <v>2005</v>
      </c>
      <c r="C147" s="37" t="s">
        <v>8</v>
      </c>
      <c r="D147" s="37" t="s">
        <v>120</v>
      </c>
      <c r="E147" s="36">
        <v>1</v>
      </c>
      <c r="F147" s="39">
        <v>6.0071343999232765</v>
      </c>
      <c r="G147" s="39">
        <v>3.0035671999616382</v>
      </c>
      <c r="H147" s="60">
        <v>1.6000000000000001E-3</v>
      </c>
    </row>
    <row r="148" spans="1:8" x14ac:dyDescent="0.25">
      <c r="A148" s="42">
        <v>2232</v>
      </c>
      <c r="B148" s="42" t="s">
        <v>2005</v>
      </c>
      <c r="C148" s="42" t="s">
        <v>110</v>
      </c>
      <c r="D148" s="42" t="s">
        <v>109</v>
      </c>
      <c r="E148" s="41">
        <v>2</v>
      </c>
      <c r="F148" s="44">
        <v>27.249969212937007</v>
      </c>
      <c r="G148" s="44">
        <v>13.624984606468503</v>
      </c>
      <c r="H148" s="61">
        <v>1.17E-2</v>
      </c>
    </row>
    <row r="149" spans="1:8" x14ac:dyDescent="0.25">
      <c r="A149" s="37">
        <v>2233</v>
      </c>
      <c r="B149" s="37" t="s">
        <v>2005</v>
      </c>
      <c r="C149" s="37" t="s">
        <v>38</v>
      </c>
      <c r="D149" s="37" t="s">
        <v>37</v>
      </c>
      <c r="E149" s="36">
        <v>1</v>
      </c>
      <c r="F149" s="39">
        <v>183.48211175266434</v>
      </c>
      <c r="G149" s="39">
        <v>91.741055876332169</v>
      </c>
      <c r="H149" s="60">
        <v>3.2099999999999997E-2</v>
      </c>
    </row>
    <row r="150" spans="1:8" x14ac:dyDescent="0.25">
      <c r="A150" s="42">
        <v>2234</v>
      </c>
      <c r="B150" s="42" t="s">
        <v>2005</v>
      </c>
      <c r="C150" s="42" t="s">
        <v>12</v>
      </c>
      <c r="D150" s="42" t="s">
        <v>30</v>
      </c>
      <c r="E150" s="41">
        <v>1</v>
      </c>
      <c r="F150" s="44">
        <v>53.819449201007792</v>
      </c>
      <c r="G150" s="44">
        <v>26.909724600503896</v>
      </c>
      <c r="H150" s="61">
        <v>1.01E-2</v>
      </c>
    </row>
    <row r="151" spans="1:8" x14ac:dyDescent="0.25">
      <c r="A151" s="37">
        <v>2235</v>
      </c>
      <c r="B151" s="37" t="s">
        <v>2005</v>
      </c>
      <c r="C151" s="37" t="s">
        <v>12</v>
      </c>
      <c r="D151" s="37" t="s">
        <v>30</v>
      </c>
      <c r="E151" s="36">
        <v>1</v>
      </c>
      <c r="F151" s="39">
        <v>42.695127409504828</v>
      </c>
      <c r="G151" s="39">
        <v>21.347563704752414</v>
      </c>
      <c r="H151" s="60">
        <v>8.0000000000000002E-3</v>
      </c>
    </row>
    <row r="152" spans="1:8" x14ac:dyDescent="0.25">
      <c r="A152" s="42">
        <v>2236</v>
      </c>
      <c r="B152" s="42" t="s">
        <v>2005</v>
      </c>
      <c r="C152" s="42" t="s">
        <v>4</v>
      </c>
      <c r="D152" s="42" t="s">
        <v>142</v>
      </c>
      <c r="E152" s="41">
        <v>1</v>
      </c>
      <c r="F152" s="44">
        <v>13.198859328490279</v>
      </c>
      <c r="G152" s="44">
        <v>6.5994296642451395</v>
      </c>
      <c r="H152" s="61">
        <v>3.3E-3</v>
      </c>
    </row>
    <row r="153" spans="1:8" x14ac:dyDescent="0.25">
      <c r="A153" s="37">
        <v>2237</v>
      </c>
      <c r="B153" s="37" t="s">
        <v>2005</v>
      </c>
      <c r="C153" s="37" t="s">
        <v>110</v>
      </c>
      <c r="D153" s="37" t="s">
        <v>109</v>
      </c>
      <c r="E153" s="36">
        <v>3</v>
      </c>
      <c r="F153" s="39">
        <v>36.489352684940783</v>
      </c>
      <c r="G153" s="39">
        <v>18.244676342470392</v>
      </c>
      <c r="H153" s="60">
        <v>1.5299999999999999E-2</v>
      </c>
    </row>
    <row r="154" spans="1:8" x14ac:dyDescent="0.25">
      <c r="A154" s="42">
        <v>2238</v>
      </c>
      <c r="B154" s="42" t="s">
        <v>2005</v>
      </c>
      <c r="C154" s="42" t="s">
        <v>7</v>
      </c>
      <c r="D154" s="42" t="s">
        <v>193</v>
      </c>
      <c r="E154" s="41">
        <v>2</v>
      </c>
      <c r="F154" s="44">
        <v>305.38344036006947</v>
      </c>
      <c r="G154" s="44">
        <v>152.69172018003474</v>
      </c>
      <c r="H154" s="61">
        <v>6.2899999999999998E-2</v>
      </c>
    </row>
    <row r="155" spans="1:8" x14ac:dyDescent="0.25">
      <c r="A155" s="37">
        <v>2239</v>
      </c>
      <c r="B155" s="37" t="s">
        <v>2005</v>
      </c>
      <c r="C155" s="37" t="s">
        <v>38</v>
      </c>
      <c r="D155" s="37" t="s">
        <v>37</v>
      </c>
      <c r="E155" s="36">
        <v>1</v>
      </c>
      <c r="F155" s="39">
        <v>181.23484703983982</v>
      </c>
      <c r="G155" s="39">
        <v>90.61742351991991</v>
      </c>
      <c r="H155" s="60">
        <v>3.6600000000000001E-2</v>
      </c>
    </row>
    <row r="156" spans="1:8" x14ac:dyDescent="0.25">
      <c r="A156" s="42">
        <v>2240</v>
      </c>
      <c r="B156" s="42" t="s">
        <v>2005</v>
      </c>
      <c r="C156" s="42" t="s">
        <v>8</v>
      </c>
      <c r="D156" s="42" t="s">
        <v>120</v>
      </c>
      <c r="E156" s="41">
        <v>2</v>
      </c>
      <c r="F156" s="44">
        <v>17.616139588787146</v>
      </c>
      <c r="G156" s="44">
        <v>8.8080697943935728</v>
      </c>
      <c r="H156" s="61">
        <v>4.7999999999999996E-3</v>
      </c>
    </row>
    <row r="157" spans="1:8" x14ac:dyDescent="0.25">
      <c r="A157" s="37">
        <v>2241</v>
      </c>
      <c r="B157" s="37" t="s">
        <v>2005</v>
      </c>
      <c r="C157" s="37" t="s">
        <v>110</v>
      </c>
      <c r="D157" s="37" t="s">
        <v>109</v>
      </c>
      <c r="E157" s="36">
        <v>3</v>
      </c>
      <c r="F157" s="39">
        <v>56.480264037586721</v>
      </c>
      <c r="G157" s="39">
        <v>28.240132018793361</v>
      </c>
      <c r="H157" s="60">
        <v>3.0599999999999999E-2</v>
      </c>
    </row>
    <row r="158" spans="1:8" x14ac:dyDescent="0.25">
      <c r="A158" s="42">
        <v>2242</v>
      </c>
      <c r="B158" s="42" t="s">
        <v>2005</v>
      </c>
      <c r="C158" s="42" t="s">
        <v>239</v>
      </c>
      <c r="D158" s="42" t="s">
        <v>240</v>
      </c>
      <c r="E158" s="41">
        <v>2</v>
      </c>
      <c r="F158" s="44">
        <v>178.83131636010623</v>
      </c>
      <c r="G158" s="44">
        <v>89.415658180053114</v>
      </c>
      <c r="H158" s="61">
        <v>4.0399999999999998E-2</v>
      </c>
    </row>
    <row r="159" spans="1:8" x14ac:dyDescent="0.25">
      <c r="A159" s="37">
        <v>2243</v>
      </c>
      <c r="B159" s="37" t="s">
        <v>2005</v>
      </c>
      <c r="C159" s="37" t="s">
        <v>7</v>
      </c>
      <c r="D159" s="37" t="s">
        <v>193</v>
      </c>
      <c r="E159" s="36">
        <v>2</v>
      </c>
      <c r="F159" s="39">
        <v>30.149658334003011</v>
      </c>
      <c r="G159" s="39">
        <v>15.074829167001505</v>
      </c>
      <c r="H159" s="60">
        <v>7.1999999999999998E-3</v>
      </c>
    </row>
    <row r="160" spans="1:8" x14ac:dyDescent="0.25">
      <c r="A160" s="42">
        <v>2244</v>
      </c>
      <c r="B160" s="42" t="s">
        <v>2005</v>
      </c>
      <c r="C160" s="42" t="s">
        <v>239</v>
      </c>
      <c r="D160" s="42" t="s">
        <v>240</v>
      </c>
      <c r="E160" s="41">
        <v>1</v>
      </c>
      <c r="F160" s="44">
        <v>80.655153505708199</v>
      </c>
      <c r="G160" s="44">
        <v>40.3275767528541</v>
      </c>
      <c r="H160" s="61">
        <v>8.3999999999999995E-3</v>
      </c>
    </row>
    <row r="161" spans="1:8" x14ac:dyDescent="0.25">
      <c r="A161" s="37">
        <v>2245</v>
      </c>
      <c r="B161" s="37" t="s">
        <v>2005</v>
      </c>
      <c r="C161" s="37" t="s">
        <v>79</v>
      </c>
      <c r="D161" s="37" t="s">
        <v>78</v>
      </c>
      <c r="E161" s="36">
        <v>1</v>
      </c>
      <c r="F161" s="39">
        <v>25.979194748737271</v>
      </c>
      <c r="G161" s="39">
        <v>12.989597374368635</v>
      </c>
      <c r="H161" s="60">
        <v>1.38E-2</v>
      </c>
    </row>
    <row r="162" spans="1:8" x14ac:dyDescent="0.25">
      <c r="A162" s="42">
        <v>2246</v>
      </c>
      <c r="B162" s="42" t="s">
        <v>2005</v>
      </c>
      <c r="C162" s="42" t="s">
        <v>4</v>
      </c>
      <c r="D162" s="42" t="s">
        <v>142</v>
      </c>
      <c r="E162" s="41">
        <v>1</v>
      </c>
      <c r="F162" s="44">
        <v>13.942339568210112</v>
      </c>
      <c r="G162" s="44">
        <v>6.9711697841050562</v>
      </c>
      <c r="H162" s="61">
        <v>5.0000000000000001E-3</v>
      </c>
    </row>
    <row r="163" spans="1:8" x14ac:dyDescent="0.25">
      <c r="A163" s="37">
        <v>2247</v>
      </c>
      <c r="B163" s="37" t="s">
        <v>2158</v>
      </c>
      <c r="C163" s="37" t="s">
        <v>110</v>
      </c>
      <c r="D163" s="37" t="s">
        <v>109</v>
      </c>
      <c r="E163" s="36">
        <v>6</v>
      </c>
      <c r="F163" s="39">
        <v>107.18040974134041</v>
      </c>
      <c r="G163" s="39">
        <v>53.590204870670206</v>
      </c>
      <c r="H163" s="60">
        <v>4.2700000000000002E-2</v>
      </c>
    </row>
    <row r="164" spans="1:8" x14ac:dyDescent="0.25">
      <c r="A164" s="42">
        <v>2248</v>
      </c>
      <c r="B164" s="42" t="s">
        <v>2158</v>
      </c>
      <c r="C164" s="42" t="s">
        <v>7</v>
      </c>
      <c r="D164" s="42" t="s">
        <v>193</v>
      </c>
      <c r="E164" s="41">
        <v>3</v>
      </c>
      <c r="F164" s="44">
        <v>367.69686928225485</v>
      </c>
      <c r="G164" s="44">
        <v>183.84843464112743</v>
      </c>
      <c r="H164" s="61">
        <v>7.1800000000000003E-2</v>
      </c>
    </row>
    <row r="165" spans="1:8" x14ac:dyDescent="0.25">
      <c r="A165" s="37">
        <v>2249</v>
      </c>
      <c r="B165" s="37" t="s">
        <v>2158</v>
      </c>
      <c r="C165" s="37" t="s">
        <v>18</v>
      </c>
      <c r="D165" s="37" t="s">
        <v>68</v>
      </c>
      <c r="E165" s="36">
        <v>1</v>
      </c>
      <c r="F165" s="39">
        <v>16.374875642458068</v>
      </c>
      <c r="G165" s="39">
        <v>8.1874378212290342</v>
      </c>
      <c r="H165" s="60">
        <v>7.1999999999999998E-3</v>
      </c>
    </row>
    <row r="166" spans="1:8" x14ac:dyDescent="0.25">
      <c r="A166" s="42">
        <v>2250</v>
      </c>
      <c r="B166" s="42" t="s">
        <v>2158</v>
      </c>
      <c r="C166" s="42" t="s">
        <v>159</v>
      </c>
      <c r="D166" s="42" t="s">
        <v>158</v>
      </c>
      <c r="E166" s="41">
        <v>2</v>
      </c>
      <c r="F166" s="44">
        <v>39.382905458177632</v>
      </c>
      <c r="G166" s="44">
        <v>19.691452729088816</v>
      </c>
      <c r="H166" s="61">
        <v>1.14E-2</v>
      </c>
    </row>
    <row r="167" spans="1:8" x14ac:dyDescent="0.25">
      <c r="A167" s="37">
        <v>2251</v>
      </c>
      <c r="B167" s="37" t="s">
        <v>2158</v>
      </c>
      <c r="C167" s="37" t="s">
        <v>12</v>
      </c>
      <c r="D167" s="37" t="s">
        <v>30</v>
      </c>
      <c r="E167" s="36">
        <v>2</v>
      </c>
      <c r="F167" s="39">
        <v>190.21785390671602</v>
      </c>
      <c r="G167" s="39">
        <v>95.108926953358008</v>
      </c>
      <c r="H167" s="60">
        <v>3.5900000000000001E-2</v>
      </c>
    </row>
    <row r="168" spans="1:8" x14ac:dyDescent="0.25">
      <c r="A168" s="42">
        <v>2252</v>
      </c>
      <c r="B168" s="42" t="s">
        <v>2158</v>
      </c>
      <c r="C168" s="42" t="s">
        <v>7</v>
      </c>
      <c r="D168" s="42" t="s">
        <v>193</v>
      </c>
      <c r="E168" s="41">
        <v>4</v>
      </c>
      <c r="F168" s="44">
        <v>167.55856408259518</v>
      </c>
      <c r="G168" s="44">
        <v>83.779282041297591</v>
      </c>
      <c r="H168" s="61">
        <v>4.1500000000000002E-2</v>
      </c>
    </row>
    <row r="169" spans="1:8" x14ac:dyDescent="0.25">
      <c r="A169" s="37">
        <v>2254</v>
      </c>
      <c r="B169" s="37" t="s">
        <v>2158</v>
      </c>
      <c r="C169" s="37" t="s">
        <v>241</v>
      </c>
      <c r="D169" s="37" t="s">
        <v>233</v>
      </c>
      <c r="E169" s="36">
        <v>2</v>
      </c>
      <c r="F169" s="39">
        <v>32.710790187374329</v>
      </c>
      <c r="G169" s="39">
        <v>16.355395093687164</v>
      </c>
      <c r="H169" s="60">
        <v>2.8000000000000001E-2</v>
      </c>
    </row>
    <row r="170" spans="1:8" x14ac:dyDescent="0.25">
      <c r="A170" s="42">
        <v>2255</v>
      </c>
      <c r="B170" s="42" t="s">
        <v>2158</v>
      </c>
      <c r="C170" s="42" t="s">
        <v>241</v>
      </c>
      <c r="D170" s="42" t="s">
        <v>233</v>
      </c>
      <c r="E170" s="41">
        <v>2</v>
      </c>
      <c r="F170" s="44">
        <v>5.4575172810995438</v>
      </c>
      <c r="G170" s="44">
        <v>2.7287586405497719</v>
      </c>
      <c r="H170" s="61">
        <v>5.4000000000000003E-3</v>
      </c>
    </row>
    <row r="171" spans="1:8" x14ac:dyDescent="0.25">
      <c r="A171" s="37">
        <v>2256</v>
      </c>
      <c r="B171" s="37" t="s">
        <v>2158</v>
      </c>
      <c r="C171" s="37" t="s">
        <v>241</v>
      </c>
      <c r="D171" s="37" t="s">
        <v>233</v>
      </c>
      <c r="E171" s="36">
        <v>1</v>
      </c>
      <c r="F171" s="39">
        <v>34.859492049115495</v>
      </c>
      <c r="G171" s="39">
        <v>17.429746024557748</v>
      </c>
      <c r="H171" s="60">
        <v>2.5399999999999999E-2</v>
      </c>
    </row>
    <row r="172" spans="1:8" x14ac:dyDescent="0.25">
      <c r="A172" s="42">
        <v>2257</v>
      </c>
      <c r="B172" s="42" t="s">
        <v>2158</v>
      </c>
      <c r="C172" s="42" t="s">
        <v>22</v>
      </c>
      <c r="D172" s="42" t="s">
        <v>36</v>
      </c>
      <c r="E172" s="41">
        <v>1</v>
      </c>
      <c r="F172" s="44">
        <v>65.330844627679241</v>
      </c>
      <c r="G172" s="44">
        <v>32.66542231383962</v>
      </c>
      <c r="H172" s="61">
        <v>1.44E-2</v>
      </c>
    </row>
    <row r="173" spans="1:8" x14ac:dyDescent="0.25">
      <c r="A173" s="37">
        <v>2258</v>
      </c>
      <c r="B173" s="37" t="s">
        <v>2158</v>
      </c>
      <c r="C173" s="37" t="s">
        <v>241</v>
      </c>
      <c r="D173" s="37" t="s">
        <v>233</v>
      </c>
      <c r="E173" s="36">
        <v>2</v>
      </c>
      <c r="F173" s="39">
        <v>18.687369302420862</v>
      </c>
      <c r="G173" s="39">
        <v>9.343684651210431</v>
      </c>
      <c r="H173" s="60">
        <v>1.66E-2</v>
      </c>
    </row>
    <row r="174" spans="1:8" x14ac:dyDescent="0.25">
      <c r="A174" s="42">
        <v>2259</v>
      </c>
      <c r="B174" s="42" t="s">
        <v>2158</v>
      </c>
      <c r="C174" s="42" t="s">
        <v>159</v>
      </c>
      <c r="D174" s="42" t="s">
        <v>158</v>
      </c>
      <c r="E174" s="41">
        <v>2</v>
      </c>
      <c r="F174" s="44">
        <v>72.502843403607372</v>
      </c>
      <c r="G174" s="44">
        <v>36.251421701803686</v>
      </c>
      <c r="H174" s="61">
        <v>1.8800000000000001E-2</v>
      </c>
    </row>
    <row r="175" spans="1:8" x14ac:dyDescent="0.25">
      <c r="A175" s="37">
        <v>2260</v>
      </c>
      <c r="B175" s="37" t="s">
        <v>2158</v>
      </c>
      <c r="C175" s="37" t="s">
        <v>32</v>
      </c>
      <c r="D175" s="37" t="s">
        <v>31</v>
      </c>
      <c r="E175" s="36">
        <v>1</v>
      </c>
      <c r="F175" s="39">
        <v>26.425611801083459</v>
      </c>
      <c r="G175" s="39">
        <v>13.21280590054173</v>
      </c>
      <c r="H175" s="60">
        <v>6.4000000000000003E-3</v>
      </c>
    </row>
    <row r="176" spans="1:8" x14ac:dyDescent="0.25">
      <c r="A176" s="42">
        <v>2261</v>
      </c>
      <c r="B176" s="42" t="s">
        <v>2158</v>
      </c>
      <c r="C176" s="42" t="s">
        <v>22</v>
      </c>
      <c r="D176" s="42" t="s">
        <v>36</v>
      </c>
      <c r="E176" s="41">
        <v>1</v>
      </c>
      <c r="F176" s="44">
        <v>47.3687719163864</v>
      </c>
      <c r="G176" s="44">
        <v>23.6843859581932</v>
      </c>
      <c r="H176" s="61">
        <v>1.1599999999999999E-2</v>
      </c>
    </row>
    <row r="177" spans="1:8" x14ac:dyDescent="0.25">
      <c r="A177" s="37">
        <v>2262</v>
      </c>
      <c r="B177" s="37" t="s">
        <v>2158</v>
      </c>
      <c r="C177" s="37" t="s">
        <v>79</v>
      </c>
      <c r="D177" s="37" t="s">
        <v>78</v>
      </c>
      <c r="E177" s="36">
        <v>1</v>
      </c>
      <c r="F177" s="39">
        <v>35.249388046222485</v>
      </c>
      <c r="G177" s="39">
        <v>17.624694023111243</v>
      </c>
      <c r="H177" s="60">
        <v>1.61E-2</v>
      </c>
    </row>
    <row r="178" spans="1:8" x14ac:dyDescent="0.25">
      <c r="A178" s="42">
        <v>2263</v>
      </c>
      <c r="B178" s="42" t="s">
        <v>2158</v>
      </c>
      <c r="C178" s="42" t="s">
        <v>241</v>
      </c>
      <c r="D178" s="42" t="s">
        <v>233</v>
      </c>
      <c r="E178" s="41">
        <v>1</v>
      </c>
      <c r="F178" s="44">
        <v>13.962947852995329</v>
      </c>
      <c r="G178" s="44">
        <v>6.9814739264976646</v>
      </c>
      <c r="H178" s="61">
        <v>4.8999999999999998E-3</v>
      </c>
    </row>
    <row r="179" spans="1:8" x14ac:dyDescent="0.25">
      <c r="A179" s="37">
        <v>2264</v>
      </c>
      <c r="B179" s="37" t="s">
        <v>2158</v>
      </c>
      <c r="C179" s="37" t="s">
        <v>241</v>
      </c>
      <c r="D179" s="37" t="s">
        <v>233</v>
      </c>
      <c r="E179" s="36">
        <v>4</v>
      </c>
      <c r="F179" s="39">
        <v>116.18461803468905</v>
      </c>
      <c r="G179" s="39">
        <v>58.092309017344526</v>
      </c>
      <c r="H179" s="60">
        <v>7.1599999999999997E-2</v>
      </c>
    </row>
    <row r="180" spans="1:8" x14ac:dyDescent="0.25">
      <c r="A180" s="42">
        <v>2265</v>
      </c>
      <c r="B180" s="42" t="s">
        <v>2158</v>
      </c>
      <c r="C180" s="42" t="s">
        <v>49</v>
      </c>
      <c r="D180" s="42" t="s">
        <v>48</v>
      </c>
      <c r="E180" s="41">
        <v>1</v>
      </c>
      <c r="F180" s="44">
        <v>27.048513678078983</v>
      </c>
      <c r="G180" s="44">
        <v>13.524256839039491</v>
      </c>
      <c r="H180" s="61">
        <v>8.3000000000000001E-3</v>
      </c>
    </row>
    <row r="181" spans="1:8" x14ac:dyDescent="0.25">
      <c r="A181" s="37">
        <v>2266</v>
      </c>
      <c r="B181" s="37" t="s">
        <v>2158</v>
      </c>
      <c r="C181" s="37" t="s">
        <v>197</v>
      </c>
      <c r="D181" s="37" t="s">
        <v>67</v>
      </c>
      <c r="E181" s="36">
        <v>1</v>
      </c>
      <c r="F181" s="39">
        <v>128.49476418842954</v>
      </c>
      <c r="G181" s="39">
        <v>64.247382094214771</v>
      </c>
      <c r="H181" s="60">
        <v>2.9100000000000001E-2</v>
      </c>
    </row>
    <row r="182" spans="1:8" x14ac:dyDescent="0.25">
      <c r="A182" s="42">
        <v>2267</v>
      </c>
      <c r="B182" s="42" t="s">
        <v>2158</v>
      </c>
      <c r="C182" s="42" t="s">
        <v>40</v>
      </c>
      <c r="D182" s="42" t="s">
        <v>39</v>
      </c>
      <c r="E182" s="41">
        <v>3</v>
      </c>
      <c r="F182" s="44">
        <v>10.844063941044281</v>
      </c>
      <c r="G182" s="44">
        <v>5.4220319705221405</v>
      </c>
      <c r="H182" s="61">
        <v>3.7000000000000002E-3</v>
      </c>
    </row>
    <row r="183" spans="1:8" x14ac:dyDescent="0.25">
      <c r="A183" s="37">
        <v>2268</v>
      </c>
      <c r="B183" s="37" t="s">
        <v>2158</v>
      </c>
      <c r="C183" s="37" t="s">
        <v>53</v>
      </c>
      <c r="D183" s="37" t="s">
        <v>52</v>
      </c>
      <c r="E183" s="36">
        <v>3</v>
      </c>
      <c r="F183" s="39">
        <v>11.000660489168112</v>
      </c>
      <c r="G183" s="39">
        <v>5.5003302445840561</v>
      </c>
      <c r="H183" s="60">
        <v>4.7999999999999996E-3</v>
      </c>
    </row>
    <row r="184" spans="1:8" x14ac:dyDescent="0.25">
      <c r="A184" s="42">
        <v>2269</v>
      </c>
      <c r="B184" s="42" t="s">
        <v>2242</v>
      </c>
      <c r="C184" s="42" t="s">
        <v>200</v>
      </c>
      <c r="D184" s="42" t="s">
        <v>226</v>
      </c>
      <c r="E184" s="41">
        <v>2</v>
      </c>
      <c r="F184" s="44">
        <v>33.873580770558902</v>
      </c>
      <c r="G184" s="44">
        <v>16.936790385279451</v>
      </c>
      <c r="H184" s="61">
        <v>9.1999999999999998E-3</v>
      </c>
    </row>
    <row r="185" spans="1:8" x14ac:dyDescent="0.25">
      <c r="A185" s="37">
        <v>2270</v>
      </c>
      <c r="B185" s="37" t="s">
        <v>2242</v>
      </c>
      <c r="C185" s="37" t="s">
        <v>127</v>
      </c>
      <c r="D185" s="37" t="s">
        <v>126</v>
      </c>
      <c r="E185" s="36">
        <v>1</v>
      </c>
      <c r="F185" s="39">
        <v>21.120606417640133</v>
      </c>
      <c r="G185" s="39">
        <v>10.560303208820066</v>
      </c>
      <c r="H185" s="60">
        <v>4.1000000000000003E-3</v>
      </c>
    </row>
    <row r="186" spans="1:8" x14ac:dyDescent="0.25">
      <c r="A186" s="42">
        <v>2271</v>
      </c>
      <c r="B186" s="42" t="s">
        <v>2242</v>
      </c>
      <c r="C186" s="42" t="s">
        <v>12</v>
      </c>
      <c r="D186" s="42" t="s">
        <v>30</v>
      </c>
      <c r="E186" s="41">
        <v>3</v>
      </c>
      <c r="F186" s="44">
        <v>332.08823390328223</v>
      </c>
      <c r="G186" s="44">
        <v>166.04411695164112</v>
      </c>
      <c r="H186" s="61">
        <v>5.8200000000000002E-2</v>
      </c>
    </row>
    <row r="187" spans="1:8" x14ac:dyDescent="0.25">
      <c r="A187" s="37">
        <v>2272</v>
      </c>
      <c r="B187" s="37" t="s">
        <v>2242</v>
      </c>
      <c r="C187" s="37" t="s">
        <v>7</v>
      </c>
      <c r="D187" s="37" t="s">
        <v>193</v>
      </c>
      <c r="E187" s="36">
        <v>4</v>
      </c>
      <c r="F187" s="39">
        <v>223.72730032007755</v>
      </c>
      <c r="G187" s="39">
        <v>111.86365016003877</v>
      </c>
      <c r="H187" s="60">
        <v>4.7500000000000001E-2</v>
      </c>
    </row>
    <row r="188" spans="1:8" x14ac:dyDescent="0.25">
      <c r="A188" s="42">
        <v>2273</v>
      </c>
      <c r="B188" s="42" t="s">
        <v>2242</v>
      </c>
      <c r="C188" s="42" t="s">
        <v>4</v>
      </c>
      <c r="D188" s="42" t="s">
        <v>142</v>
      </c>
      <c r="E188" s="41">
        <v>1</v>
      </c>
      <c r="F188" s="44">
        <v>17.415056286481445</v>
      </c>
      <c r="G188" s="44">
        <v>8.7075281432407223</v>
      </c>
      <c r="H188" s="61">
        <v>4.7000000000000002E-3</v>
      </c>
    </row>
    <row r="189" spans="1:8" x14ac:dyDescent="0.25">
      <c r="A189" s="37">
        <v>2275</v>
      </c>
      <c r="B189" s="37" t="s">
        <v>2242</v>
      </c>
      <c r="C189" s="37" t="s">
        <v>49</v>
      </c>
      <c r="D189" s="37" t="s">
        <v>48</v>
      </c>
      <c r="E189" s="36">
        <v>3</v>
      </c>
      <c r="F189" s="39">
        <v>119.26116554780154</v>
      </c>
      <c r="G189" s="39">
        <v>59.63058277390077</v>
      </c>
      <c r="H189" s="60">
        <v>3.5099999999999999E-2</v>
      </c>
    </row>
    <row r="190" spans="1:8" x14ac:dyDescent="0.25">
      <c r="A190" s="42">
        <v>2276</v>
      </c>
      <c r="B190" s="42" t="s">
        <v>2242</v>
      </c>
      <c r="C190" s="42" t="s">
        <v>9</v>
      </c>
      <c r="D190" s="42" t="s">
        <v>232</v>
      </c>
      <c r="E190" s="41">
        <v>1</v>
      </c>
      <c r="F190" s="44">
        <v>74.106360149257355</v>
      </c>
      <c r="G190" s="44">
        <v>37.053180074628678</v>
      </c>
      <c r="H190" s="61">
        <v>1.38E-2</v>
      </c>
    </row>
    <row r="191" spans="1:8" x14ac:dyDescent="0.25">
      <c r="A191" s="37">
        <v>2277</v>
      </c>
      <c r="B191" s="37" t="s">
        <v>2242</v>
      </c>
      <c r="C191" s="37" t="s">
        <v>32</v>
      </c>
      <c r="D191" s="37" t="s">
        <v>31</v>
      </c>
      <c r="E191" s="36">
        <v>1</v>
      </c>
      <c r="F191" s="39">
        <v>9.61821545038576</v>
      </c>
      <c r="G191" s="39">
        <v>4.80910772519288</v>
      </c>
      <c r="H191" s="60">
        <v>3.0000000000000001E-3</v>
      </c>
    </row>
    <row r="192" spans="1:8" x14ac:dyDescent="0.25">
      <c r="A192" s="42">
        <v>2278</v>
      </c>
      <c r="B192" s="42" t="s">
        <v>2242</v>
      </c>
      <c r="C192" s="42" t="s">
        <v>103</v>
      </c>
      <c r="D192" s="42" t="s">
        <v>102</v>
      </c>
      <c r="E192" s="41">
        <v>1</v>
      </c>
      <c r="F192" s="44">
        <v>158.02011069728206</v>
      </c>
      <c r="G192" s="44">
        <v>79.010055348641032</v>
      </c>
      <c r="H192" s="61">
        <v>2.01E-2</v>
      </c>
    </row>
    <row r="193" spans="1:8" x14ac:dyDescent="0.25">
      <c r="A193" s="37">
        <v>2279</v>
      </c>
      <c r="B193" s="37" t="s">
        <v>2242</v>
      </c>
      <c r="C193" s="37" t="s">
        <v>4</v>
      </c>
      <c r="D193" s="37" t="s">
        <v>142</v>
      </c>
      <c r="E193" s="36">
        <v>2</v>
      </c>
      <c r="F193" s="39">
        <v>21.763725889125936</v>
      </c>
      <c r="G193" s="39">
        <v>10.881862944562968</v>
      </c>
      <c r="H193" s="60">
        <v>1.2999999999999999E-2</v>
      </c>
    </row>
    <row r="194" spans="1:8" x14ac:dyDescent="0.25">
      <c r="A194" s="42">
        <v>2280</v>
      </c>
      <c r="B194" s="42" t="s">
        <v>2242</v>
      </c>
      <c r="C194" s="42" t="s">
        <v>4</v>
      </c>
      <c r="D194" s="42" t="s">
        <v>142</v>
      </c>
      <c r="E194" s="41">
        <v>1</v>
      </c>
      <c r="F194" s="44">
        <v>18.979217220288948</v>
      </c>
      <c r="G194" s="44">
        <v>9.4896086101444741</v>
      </c>
      <c r="H194" s="61">
        <v>7.7000000000000002E-3</v>
      </c>
    </row>
    <row r="195" spans="1:8" x14ac:dyDescent="0.25">
      <c r="A195" s="37">
        <v>2281</v>
      </c>
      <c r="B195" s="37" t="s">
        <v>2242</v>
      </c>
      <c r="C195" s="37" t="s">
        <v>110</v>
      </c>
      <c r="D195" s="37" t="s">
        <v>109</v>
      </c>
      <c r="E195" s="36">
        <v>3</v>
      </c>
      <c r="F195" s="39">
        <v>134.47428686336303</v>
      </c>
      <c r="G195" s="39">
        <v>67.237143431681517</v>
      </c>
      <c r="H195" s="60">
        <v>5.0999999999999997E-2</v>
      </c>
    </row>
    <row r="196" spans="1:8" x14ac:dyDescent="0.25">
      <c r="A196" s="42">
        <v>2283</v>
      </c>
      <c r="B196" s="42" t="s">
        <v>2242</v>
      </c>
      <c r="C196" s="42" t="s">
        <v>4</v>
      </c>
      <c r="D196" s="42" t="s">
        <v>142</v>
      </c>
      <c r="E196" s="41">
        <v>3</v>
      </c>
      <c r="F196" s="44">
        <v>34.837333249112405</v>
      </c>
      <c r="G196" s="44">
        <v>17.418666624556202</v>
      </c>
      <c r="H196" s="61">
        <v>1.1299999999999999E-2</v>
      </c>
    </row>
    <row r="197" spans="1:8" x14ac:dyDescent="0.25">
      <c r="A197" s="37">
        <v>2284</v>
      </c>
      <c r="B197" s="37" t="s">
        <v>2242</v>
      </c>
      <c r="C197" s="37" t="s">
        <v>49</v>
      </c>
      <c r="D197" s="37" t="s">
        <v>48</v>
      </c>
      <c r="E197" s="36">
        <v>1</v>
      </c>
      <c r="F197" s="39">
        <v>17.513763411286185</v>
      </c>
      <c r="G197" s="39">
        <v>8.7568817056430923</v>
      </c>
      <c r="H197" s="60">
        <v>5.1000000000000004E-3</v>
      </c>
    </row>
    <row r="198" spans="1:8" x14ac:dyDescent="0.25">
      <c r="A198" s="42">
        <v>2287</v>
      </c>
      <c r="B198" s="42" t="s">
        <v>2242</v>
      </c>
      <c r="C198" s="42" t="s">
        <v>49</v>
      </c>
      <c r="D198" s="42" t="s">
        <v>48</v>
      </c>
      <c r="E198" s="41">
        <v>1</v>
      </c>
      <c r="F198" s="44">
        <v>40.315019157004173</v>
      </c>
      <c r="G198" s="44">
        <v>20.157509578502086</v>
      </c>
      <c r="H198" s="61">
        <v>1.3100000000000001E-2</v>
      </c>
    </row>
    <row r="199" spans="1:8" x14ac:dyDescent="0.25">
      <c r="A199" s="37">
        <v>2289</v>
      </c>
      <c r="B199" s="37" t="s">
        <v>2242</v>
      </c>
      <c r="C199" s="37" t="s">
        <v>197</v>
      </c>
      <c r="D199" s="37" t="s">
        <v>67</v>
      </c>
      <c r="E199" s="36">
        <v>1</v>
      </c>
      <c r="F199" s="39">
        <v>53.588428347480153</v>
      </c>
      <c r="G199" s="39">
        <v>26.794214173740077</v>
      </c>
      <c r="H199" s="60">
        <v>1.3100000000000001E-2</v>
      </c>
    </row>
    <row r="200" spans="1:8" x14ac:dyDescent="0.25">
      <c r="A200" s="42">
        <v>2290</v>
      </c>
      <c r="B200" s="42" t="s">
        <v>2242</v>
      </c>
      <c r="C200" s="42" t="s">
        <v>9</v>
      </c>
      <c r="D200" s="42" t="s">
        <v>232</v>
      </c>
      <c r="E200" s="41">
        <v>1</v>
      </c>
      <c r="F200" s="44">
        <v>98.527466029663586</v>
      </c>
      <c r="G200" s="44">
        <v>49.263733014831793</v>
      </c>
      <c r="H200" s="61">
        <v>1.47E-2</v>
      </c>
    </row>
    <row r="201" spans="1:8" x14ac:dyDescent="0.25">
      <c r="A201" s="37">
        <v>2291</v>
      </c>
      <c r="B201" s="37" t="s">
        <v>2242</v>
      </c>
      <c r="C201" s="37" t="s">
        <v>7</v>
      </c>
      <c r="D201" s="37" t="s">
        <v>193</v>
      </c>
      <c r="E201" s="36">
        <v>4</v>
      </c>
      <c r="F201" s="39">
        <v>87.545285162514531</v>
      </c>
      <c r="G201" s="39">
        <v>43.772642581257266</v>
      </c>
      <c r="H201" s="60">
        <v>2.1499999999999998E-2</v>
      </c>
    </row>
    <row r="202" spans="1:8" x14ac:dyDescent="0.25">
      <c r="A202" s="42">
        <v>2294</v>
      </c>
      <c r="B202" s="42" t="s">
        <v>2242</v>
      </c>
      <c r="C202" s="42" t="s">
        <v>7</v>
      </c>
      <c r="D202" s="42" t="s">
        <v>193</v>
      </c>
      <c r="E202" s="41">
        <v>3</v>
      </c>
      <c r="F202" s="44">
        <v>211.79666829720986</v>
      </c>
      <c r="G202" s="44">
        <v>105.89833414860493</v>
      </c>
      <c r="H202" s="61">
        <v>4.6800000000000001E-2</v>
      </c>
    </row>
    <row r="203" spans="1:8" x14ac:dyDescent="0.25">
      <c r="A203" s="37">
        <v>2295</v>
      </c>
      <c r="B203" s="37" t="s">
        <v>2242</v>
      </c>
      <c r="C203" s="37" t="s">
        <v>7</v>
      </c>
      <c r="D203" s="37" t="s">
        <v>193</v>
      </c>
      <c r="E203" s="36">
        <v>2</v>
      </c>
      <c r="F203" s="39">
        <v>125.83574233887836</v>
      </c>
      <c r="G203" s="39">
        <v>62.917871169439181</v>
      </c>
      <c r="H203" s="60">
        <v>2.6499999999999999E-2</v>
      </c>
    </row>
    <row r="204" spans="1:8" x14ac:dyDescent="0.25">
      <c r="A204" s="42">
        <v>2296</v>
      </c>
      <c r="B204" s="42" t="s">
        <v>2242</v>
      </c>
      <c r="C204" s="42" t="s">
        <v>7</v>
      </c>
      <c r="D204" s="42" t="s">
        <v>193</v>
      </c>
      <c r="E204" s="41">
        <v>3</v>
      </c>
      <c r="F204" s="44">
        <v>58.657307118274602</v>
      </c>
      <c r="G204" s="44">
        <v>29.328653559137301</v>
      </c>
      <c r="H204" s="61">
        <v>1.2800000000000001E-2</v>
      </c>
    </row>
    <row r="205" spans="1:8" x14ac:dyDescent="0.25">
      <c r="A205" s="37">
        <v>2297</v>
      </c>
      <c r="B205" s="37" t="s">
        <v>2242</v>
      </c>
      <c r="C205" s="37" t="s">
        <v>7</v>
      </c>
      <c r="D205" s="37" t="s">
        <v>193</v>
      </c>
      <c r="E205" s="36">
        <v>3</v>
      </c>
      <c r="F205" s="39">
        <v>216.37337940484102</v>
      </c>
      <c r="G205" s="39">
        <v>108.18668970242051</v>
      </c>
      <c r="H205" s="60">
        <v>4.9299999999999997E-2</v>
      </c>
    </row>
    <row r="206" spans="1:8" x14ac:dyDescent="0.25">
      <c r="A206" s="42">
        <v>2298</v>
      </c>
      <c r="B206" s="42" t="s">
        <v>2242</v>
      </c>
      <c r="C206" s="42" t="s">
        <v>127</v>
      </c>
      <c r="D206" s="42" t="s">
        <v>126</v>
      </c>
      <c r="E206" s="41">
        <v>1</v>
      </c>
      <c r="F206" s="44">
        <v>20.543648776910665</v>
      </c>
      <c r="G206" s="44">
        <v>10.271824388455332</v>
      </c>
      <c r="H206" s="61">
        <v>4.4999999999999997E-3</v>
      </c>
    </row>
    <row r="207" spans="1:8" x14ac:dyDescent="0.25">
      <c r="A207" s="37">
        <v>2299</v>
      </c>
      <c r="B207" s="37" t="s">
        <v>2242</v>
      </c>
      <c r="C207" s="37" t="s">
        <v>130</v>
      </c>
      <c r="D207" s="37" t="s">
        <v>130</v>
      </c>
      <c r="E207" s="36">
        <v>1</v>
      </c>
      <c r="F207" s="39">
        <v>5.494103744737191</v>
      </c>
      <c r="G207" s="39">
        <v>2.7470518723685955</v>
      </c>
      <c r="H207" s="60">
        <v>2.5000000000000001E-3</v>
      </c>
    </row>
    <row r="208" spans="1:8" x14ac:dyDescent="0.25">
      <c r="A208" s="42">
        <v>2300</v>
      </c>
      <c r="B208" s="42" t="s">
        <v>2242</v>
      </c>
      <c r="C208" s="42" t="s">
        <v>4</v>
      </c>
      <c r="D208" s="42" t="s">
        <v>142</v>
      </c>
      <c r="E208" s="41">
        <v>3</v>
      </c>
      <c r="F208" s="44">
        <v>26.724178634294489</v>
      </c>
      <c r="G208" s="44">
        <v>13.362089317147245</v>
      </c>
      <c r="H208" s="61">
        <v>8.3000000000000001E-3</v>
      </c>
    </row>
    <row r="209" spans="1:8" x14ac:dyDescent="0.25">
      <c r="A209" s="37">
        <v>2373</v>
      </c>
      <c r="B209" s="37" t="s">
        <v>1846</v>
      </c>
      <c r="C209" s="37" t="s">
        <v>110</v>
      </c>
      <c r="D209" s="37" t="s">
        <v>109</v>
      </c>
      <c r="E209" s="36">
        <v>3</v>
      </c>
      <c r="F209" s="39">
        <v>12.175880961912794</v>
      </c>
      <c r="G209" s="39">
        <v>6.0879404809563971</v>
      </c>
      <c r="H209" s="60">
        <v>5.1000000000000004E-3</v>
      </c>
    </row>
    <row r="210" spans="1:8" x14ac:dyDescent="0.25">
      <c r="A210" s="42">
        <v>2374</v>
      </c>
      <c r="B210" s="42" t="s">
        <v>1846</v>
      </c>
      <c r="C210" s="42" t="s">
        <v>127</v>
      </c>
      <c r="D210" s="42" t="s">
        <v>126</v>
      </c>
      <c r="E210" s="41">
        <v>1</v>
      </c>
      <c r="F210" s="44">
        <v>7.3247510181414706</v>
      </c>
      <c r="G210" s="44">
        <v>3.6623755090707353</v>
      </c>
      <c r="H210" s="61">
        <v>2E-3</v>
      </c>
    </row>
    <row r="211" spans="1:8" x14ac:dyDescent="0.25">
      <c r="A211" s="37">
        <v>2375</v>
      </c>
      <c r="B211" s="37" t="s">
        <v>1846</v>
      </c>
      <c r="C211" s="37" t="s">
        <v>77</v>
      </c>
      <c r="D211" s="37" t="s">
        <v>76</v>
      </c>
      <c r="E211" s="36">
        <v>8</v>
      </c>
      <c r="F211" s="39">
        <v>186.28250511705505</v>
      </c>
      <c r="G211" s="39">
        <v>93.141252558527526</v>
      </c>
      <c r="H211" s="60">
        <v>5.4899999999999997E-2</v>
      </c>
    </row>
    <row r="212" spans="1:8" x14ac:dyDescent="0.25">
      <c r="A212" s="42">
        <v>2376</v>
      </c>
      <c r="B212" s="42" t="s">
        <v>1846</v>
      </c>
      <c r="C212" s="42" t="s">
        <v>7</v>
      </c>
      <c r="D212" s="42" t="s">
        <v>193</v>
      </c>
      <c r="E212" s="41">
        <v>4</v>
      </c>
      <c r="F212" s="44">
        <v>168.96733152538098</v>
      </c>
      <c r="G212" s="44">
        <v>84.483665762690492</v>
      </c>
      <c r="H212" s="61">
        <v>3.7600000000000001E-2</v>
      </c>
    </row>
    <row r="213" spans="1:8" x14ac:dyDescent="0.25">
      <c r="A213" s="37">
        <v>2377</v>
      </c>
      <c r="B213" s="37" t="s">
        <v>1846</v>
      </c>
      <c r="C213" s="37" t="s">
        <v>8</v>
      </c>
      <c r="D213" s="37" t="s">
        <v>120</v>
      </c>
      <c r="E213" s="36">
        <v>5</v>
      </c>
      <c r="F213" s="39">
        <v>53.652244957285788</v>
      </c>
      <c r="G213" s="39">
        <v>26.826122478642894</v>
      </c>
      <c r="H213" s="60">
        <v>1.3100000000000001E-2</v>
      </c>
    </row>
    <row r="214" spans="1:8" x14ac:dyDescent="0.25">
      <c r="A214" s="42">
        <v>2378</v>
      </c>
      <c r="B214" s="42" t="s">
        <v>1846</v>
      </c>
      <c r="C214" s="42" t="s">
        <v>9</v>
      </c>
      <c r="D214" s="42" t="s">
        <v>232</v>
      </c>
      <c r="E214" s="41">
        <v>2</v>
      </c>
      <c r="F214" s="44">
        <v>128.95741465554363</v>
      </c>
      <c r="G214" s="44">
        <v>64.478707327771815</v>
      </c>
      <c r="H214" s="61">
        <v>2.4400000000000002E-2</v>
      </c>
    </row>
    <row r="215" spans="1:8" x14ac:dyDescent="0.25">
      <c r="A215" s="37">
        <v>2379</v>
      </c>
      <c r="B215" s="37" t="s">
        <v>1846</v>
      </c>
      <c r="C215" s="37" t="s">
        <v>159</v>
      </c>
      <c r="D215" s="37" t="s">
        <v>158</v>
      </c>
      <c r="E215" s="36">
        <v>5</v>
      </c>
      <c r="F215" s="39">
        <v>23.751743710981273</v>
      </c>
      <c r="G215" s="39">
        <v>11.875871855490637</v>
      </c>
      <c r="H215" s="60">
        <v>6.4000000000000003E-3</v>
      </c>
    </row>
    <row r="216" spans="1:8" x14ac:dyDescent="0.25">
      <c r="A216" s="42">
        <v>2380</v>
      </c>
      <c r="B216" s="42" t="s">
        <v>1846</v>
      </c>
      <c r="C216" s="42" t="s">
        <v>173</v>
      </c>
      <c r="D216" s="42" t="s">
        <v>172</v>
      </c>
      <c r="E216" s="41">
        <v>7</v>
      </c>
      <c r="F216" s="44">
        <v>44.759647275373197</v>
      </c>
      <c r="G216" s="44">
        <v>22.379823637686599</v>
      </c>
      <c r="H216" s="61">
        <v>1.41E-2</v>
      </c>
    </row>
    <row r="217" spans="1:8" x14ac:dyDescent="0.25">
      <c r="A217" s="37">
        <v>2381</v>
      </c>
      <c r="B217" s="37" t="s">
        <v>1846</v>
      </c>
      <c r="C217" s="37" t="s">
        <v>49</v>
      </c>
      <c r="D217" s="37" t="s">
        <v>48</v>
      </c>
      <c r="E217" s="36">
        <v>1</v>
      </c>
      <c r="F217" s="39">
        <v>10.068619057414489</v>
      </c>
      <c r="G217" s="39">
        <v>5.0343095287072446</v>
      </c>
      <c r="H217" s="60">
        <v>2.8999999999999998E-3</v>
      </c>
    </row>
    <row r="218" spans="1:8" x14ac:dyDescent="0.25">
      <c r="A218" s="42">
        <v>2382</v>
      </c>
      <c r="B218" s="42" t="s">
        <v>1846</v>
      </c>
      <c r="C218" s="42" t="s">
        <v>173</v>
      </c>
      <c r="D218" s="42" t="s">
        <v>172</v>
      </c>
      <c r="E218" s="41">
        <v>5</v>
      </c>
      <c r="F218" s="44">
        <v>18.594088688114859</v>
      </c>
      <c r="G218" s="44">
        <v>9.2970443440574293</v>
      </c>
      <c r="H218" s="61">
        <v>5.7000000000000002E-3</v>
      </c>
    </row>
    <row r="219" spans="1:8" x14ac:dyDescent="0.25">
      <c r="A219" s="37">
        <v>2383</v>
      </c>
      <c r="B219" s="37" t="s">
        <v>1846</v>
      </c>
      <c r="C219" s="37" t="s">
        <v>173</v>
      </c>
      <c r="D219" s="37" t="s">
        <v>172</v>
      </c>
      <c r="E219" s="36">
        <v>6</v>
      </c>
      <c r="F219" s="39">
        <v>44.253758041814748</v>
      </c>
      <c r="G219" s="39">
        <v>22.126879020907374</v>
      </c>
      <c r="H219" s="60">
        <v>1.3899999999999999E-2</v>
      </c>
    </row>
    <row r="220" spans="1:8" x14ac:dyDescent="0.25">
      <c r="A220" s="42">
        <v>2384</v>
      </c>
      <c r="B220" s="42" t="s">
        <v>1846</v>
      </c>
      <c r="C220" s="42" t="s">
        <v>35</v>
      </c>
      <c r="D220" s="42" t="s">
        <v>231</v>
      </c>
      <c r="E220" s="41">
        <v>1</v>
      </c>
      <c r="F220" s="44">
        <v>25.980504152634829</v>
      </c>
      <c r="G220" s="44">
        <v>12.990252076317415</v>
      </c>
      <c r="H220" s="61">
        <v>4.7999999999999996E-3</v>
      </c>
    </row>
    <row r="221" spans="1:8" x14ac:dyDescent="0.25">
      <c r="A221" s="37">
        <v>2385</v>
      </c>
      <c r="B221" s="37" t="s">
        <v>1846</v>
      </c>
      <c r="C221" s="37" t="s">
        <v>159</v>
      </c>
      <c r="D221" s="37" t="s">
        <v>158</v>
      </c>
      <c r="E221" s="36">
        <v>5</v>
      </c>
      <c r="F221" s="39">
        <v>26.131136455352557</v>
      </c>
      <c r="G221" s="39">
        <v>13.065568227676279</v>
      </c>
      <c r="H221" s="60">
        <v>7.6E-3</v>
      </c>
    </row>
    <row r="222" spans="1:8" x14ac:dyDescent="0.25">
      <c r="A222" s="42">
        <v>2386</v>
      </c>
      <c r="B222" s="42" t="s">
        <v>1846</v>
      </c>
      <c r="C222" s="42" t="s">
        <v>7</v>
      </c>
      <c r="D222" s="42" t="s">
        <v>193</v>
      </c>
      <c r="E222" s="41">
        <v>3</v>
      </c>
      <c r="F222" s="44">
        <v>153.40597633473169</v>
      </c>
      <c r="G222" s="44">
        <v>76.702988167365845</v>
      </c>
      <c r="H222" s="61">
        <v>3.1099999999999999E-2</v>
      </c>
    </row>
    <row r="223" spans="1:8" x14ac:dyDescent="0.25">
      <c r="A223" s="37">
        <v>2387</v>
      </c>
      <c r="B223" s="37" t="s">
        <v>1846</v>
      </c>
      <c r="C223" s="37" t="s">
        <v>110</v>
      </c>
      <c r="D223" s="37" t="s">
        <v>109</v>
      </c>
      <c r="E223" s="36">
        <v>5</v>
      </c>
      <c r="F223" s="39">
        <v>91.386296383138898</v>
      </c>
      <c r="G223" s="39">
        <v>45.693148191569449</v>
      </c>
      <c r="H223" s="60">
        <v>3.95E-2</v>
      </c>
    </row>
    <row r="224" spans="1:8" x14ac:dyDescent="0.25">
      <c r="A224" s="42">
        <v>2388</v>
      </c>
      <c r="B224" s="42" t="s">
        <v>1846</v>
      </c>
      <c r="C224" s="42" t="s">
        <v>173</v>
      </c>
      <c r="D224" s="42" t="s">
        <v>172</v>
      </c>
      <c r="E224" s="41">
        <v>1</v>
      </c>
      <c r="F224" s="44">
        <v>12.374480460510036</v>
      </c>
      <c r="G224" s="44">
        <v>6.1872402302550178</v>
      </c>
      <c r="H224" s="61">
        <v>5.1000000000000004E-3</v>
      </c>
    </row>
    <row r="225" spans="1:8" x14ac:dyDescent="0.25">
      <c r="A225" s="37">
        <v>2389</v>
      </c>
      <c r="B225" s="37" t="s">
        <v>1846</v>
      </c>
      <c r="C225" s="37" t="s">
        <v>38</v>
      </c>
      <c r="D225" s="37" t="s">
        <v>37</v>
      </c>
      <c r="E225" s="36">
        <v>2</v>
      </c>
      <c r="F225" s="39">
        <v>57.433037273722128</v>
      </c>
      <c r="G225" s="39">
        <v>28.716518636861064</v>
      </c>
      <c r="H225" s="60">
        <v>1.14E-2</v>
      </c>
    </row>
    <row r="226" spans="1:8" x14ac:dyDescent="0.25">
      <c r="A226" s="42">
        <v>2390</v>
      </c>
      <c r="B226" s="42" t="s">
        <v>1846</v>
      </c>
      <c r="C226" s="42" t="s">
        <v>110</v>
      </c>
      <c r="D226" s="42" t="s">
        <v>109</v>
      </c>
      <c r="E226" s="41">
        <v>6</v>
      </c>
      <c r="F226" s="44">
        <v>86.721585286858229</v>
      </c>
      <c r="G226" s="44">
        <v>43.360792643429114</v>
      </c>
      <c r="H226" s="61">
        <v>3.7900000000000003E-2</v>
      </c>
    </row>
    <row r="227" spans="1:8" x14ac:dyDescent="0.25">
      <c r="A227" s="37">
        <v>2391</v>
      </c>
      <c r="B227" s="37" t="s">
        <v>1846</v>
      </c>
      <c r="C227" s="37" t="s">
        <v>9</v>
      </c>
      <c r="D227" s="37" t="s">
        <v>232</v>
      </c>
      <c r="E227" s="36">
        <v>3</v>
      </c>
      <c r="F227" s="39">
        <v>253.44314274458941</v>
      </c>
      <c r="G227" s="39">
        <v>126.7215713722947</v>
      </c>
      <c r="H227" s="60">
        <v>4.3499999999999997E-2</v>
      </c>
    </row>
    <row r="228" spans="1:8" x14ac:dyDescent="0.25">
      <c r="A228" s="42">
        <v>2392</v>
      </c>
      <c r="B228" s="42" t="s">
        <v>1846</v>
      </c>
      <c r="C228" s="42" t="s">
        <v>200</v>
      </c>
      <c r="D228" s="42" t="s">
        <v>226</v>
      </c>
      <c r="E228" s="41">
        <v>5</v>
      </c>
      <c r="F228" s="44">
        <v>100.41407231005699</v>
      </c>
      <c r="G228" s="44">
        <v>50.207036155028497</v>
      </c>
      <c r="H228" s="61">
        <v>2.69E-2</v>
      </c>
    </row>
    <row r="229" spans="1:8" x14ac:dyDescent="0.25">
      <c r="A229" s="37">
        <v>2394</v>
      </c>
      <c r="B229" s="37" t="s">
        <v>1846</v>
      </c>
      <c r="C229" s="37" t="s">
        <v>7</v>
      </c>
      <c r="D229" s="37" t="s">
        <v>193</v>
      </c>
      <c r="E229" s="36">
        <v>4</v>
      </c>
      <c r="F229" s="39">
        <v>176.71831612284277</v>
      </c>
      <c r="G229" s="39">
        <v>88.359158061421383</v>
      </c>
      <c r="H229" s="60">
        <v>3.7499999999999999E-2</v>
      </c>
    </row>
    <row r="230" spans="1:8" x14ac:dyDescent="0.25">
      <c r="A230" s="42">
        <v>2395</v>
      </c>
      <c r="B230" s="42" t="s">
        <v>1846</v>
      </c>
      <c r="C230" s="42" t="s">
        <v>9</v>
      </c>
      <c r="D230" s="42" t="s">
        <v>232</v>
      </c>
      <c r="E230" s="41">
        <v>1</v>
      </c>
      <c r="F230" s="44">
        <v>175.34889098858926</v>
      </c>
      <c r="G230" s="44">
        <v>87.674445494294631</v>
      </c>
      <c r="H230" s="61">
        <v>2.93E-2</v>
      </c>
    </row>
    <row r="231" spans="1:8" x14ac:dyDescent="0.25">
      <c r="A231" s="37">
        <v>2397</v>
      </c>
      <c r="B231" s="37" t="s">
        <v>1846</v>
      </c>
      <c r="C231" s="37" t="s">
        <v>141</v>
      </c>
      <c r="D231" s="37" t="s">
        <v>3535</v>
      </c>
      <c r="E231" s="36">
        <v>4</v>
      </c>
      <c r="F231" s="39">
        <v>61.321759370349881</v>
      </c>
      <c r="G231" s="39">
        <v>30.66087968517494</v>
      </c>
      <c r="H231" s="60">
        <v>2.07E-2</v>
      </c>
    </row>
    <row r="232" spans="1:8" x14ac:dyDescent="0.25">
      <c r="A232" s="42">
        <v>2398</v>
      </c>
      <c r="B232" s="42" t="s">
        <v>1846</v>
      </c>
      <c r="C232" s="42" t="s">
        <v>197</v>
      </c>
      <c r="D232" s="42" t="s">
        <v>67</v>
      </c>
      <c r="E232" s="41">
        <v>1</v>
      </c>
      <c r="F232" s="44">
        <v>88.1168252943026</v>
      </c>
      <c r="G232" s="44">
        <v>44.0584126471513</v>
      </c>
      <c r="H232" s="61">
        <v>2.7E-2</v>
      </c>
    </row>
    <row r="233" spans="1:8" x14ac:dyDescent="0.25">
      <c r="A233" s="37">
        <v>2399</v>
      </c>
      <c r="B233" s="37" t="s">
        <v>1846</v>
      </c>
      <c r="C233" s="37" t="s">
        <v>197</v>
      </c>
      <c r="D233" s="37" t="s">
        <v>67</v>
      </c>
      <c r="E233" s="36">
        <v>5</v>
      </c>
      <c r="F233" s="39">
        <v>193.75910051736187</v>
      </c>
      <c r="G233" s="39">
        <v>96.879550258680936</v>
      </c>
      <c r="H233" s="60">
        <v>5.5899999999999998E-2</v>
      </c>
    </row>
    <row r="234" spans="1:8" x14ac:dyDescent="0.25">
      <c r="A234" s="42">
        <v>2400</v>
      </c>
      <c r="B234" s="42" t="s">
        <v>1846</v>
      </c>
      <c r="C234" s="42" t="s">
        <v>247</v>
      </c>
      <c r="D234" s="42" t="s">
        <v>3555</v>
      </c>
      <c r="E234" s="41">
        <v>7</v>
      </c>
      <c r="F234" s="44">
        <v>115.74591409046668</v>
      </c>
      <c r="G234" s="44">
        <v>57.872957045233342</v>
      </c>
      <c r="H234" s="61">
        <v>3.5099999999999999E-2</v>
      </c>
    </row>
    <row r="235" spans="1:8" x14ac:dyDescent="0.25">
      <c r="A235" s="37">
        <v>2500</v>
      </c>
      <c r="B235" s="37" t="s">
        <v>2242</v>
      </c>
      <c r="C235" s="37" t="s">
        <v>12</v>
      </c>
      <c r="D235" s="37" t="s">
        <v>30</v>
      </c>
      <c r="E235" s="36">
        <v>4</v>
      </c>
      <c r="F235" s="39">
        <v>112.46915556539656</v>
      </c>
      <c r="G235" s="39">
        <v>56.234577782698281</v>
      </c>
      <c r="H235" s="60">
        <v>2.3199999999999998E-2</v>
      </c>
    </row>
    <row r="236" spans="1:8" x14ac:dyDescent="0.25">
      <c r="A236" s="42">
        <v>2507</v>
      </c>
      <c r="B236" s="42" t="s">
        <v>2242</v>
      </c>
      <c r="C236" s="42" t="s">
        <v>12</v>
      </c>
      <c r="D236" s="42" t="s">
        <v>30</v>
      </c>
      <c r="E236" s="41">
        <v>1</v>
      </c>
      <c r="F236" s="44">
        <v>71.968714865730107</v>
      </c>
      <c r="G236" s="44">
        <v>35.984357432865053</v>
      </c>
      <c r="H236" s="61">
        <v>9.4999999999999998E-3</v>
      </c>
    </row>
    <row r="237" spans="1:8" x14ac:dyDescent="0.25">
      <c r="A237" s="37">
        <v>2521</v>
      </c>
      <c r="B237" s="37" t="s">
        <v>2242</v>
      </c>
      <c r="C237" s="37" t="s">
        <v>12</v>
      </c>
      <c r="D237" s="37" t="s">
        <v>30</v>
      </c>
      <c r="E237" s="36">
        <v>3</v>
      </c>
      <c r="F237" s="39">
        <v>127.20905831929315</v>
      </c>
      <c r="G237" s="39">
        <v>63.604529159646574</v>
      </c>
      <c r="H237" s="60">
        <v>2.5100000000000001E-2</v>
      </c>
    </row>
    <row r="238" spans="1:8" x14ac:dyDescent="0.25">
      <c r="A238" s="42">
        <v>3008</v>
      </c>
      <c r="B238" s="42" t="s">
        <v>1650</v>
      </c>
      <c r="C238" s="42" t="s">
        <v>96</v>
      </c>
      <c r="D238" s="42" t="s">
        <v>95</v>
      </c>
      <c r="E238" s="41">
        <v>1</v>
      </c>
      <c r="F238" s="44">
        <v>6.7175022978001389</v>
      </c>
      <c r="G238" s="44">
        <v>3.3587511489000694</v>
      </c>
      <c r="H238" s="61">
        <v>1.2999999999999999E-3</v>
      </c>
    </row>
    <row r="239" spans="1:8" x14ac:dyDescent="0.25">
      <c r="A239" s="37">
        <v>3022</v>
      </c>
      <c r="B239" s="37" t="s">
        <v>915</v>
      </c>
      <c r="C239" s="37" t="s">
        <v>110</v>
      </c>
      <c r="D239" s="37" t="s">
        <v>109</v>
      </c>
      <c r="E239" s="36">
        <v>5</v>
      </c>
      <c r="F239" s="39">
        <v>5.8657138335496377</v>
      </c>
      <c r="G239" s="39">
        <v>2.9328569167748189</v>
      </c>
      <c r="H239" s="60">
        <v>2.3999999999999998E-3</v>
      </c>
    </row>
    <row r="240" spans="1:8" x14ac:dyDescent="0.25">
      <c r="A240" s="42">
        <v>3023</v>
      </c>
      <c r="B240" s="42" t="s">
        <v>915</v>
      </c>
      <c r="C240" s="42" t="s">
        <v>125</v>
      </c>
      <c r="D240" s="42" t="s">
        <v>124</v>
      </c>
      <c r="E240" s="41">
        <v>8</v>
      </c>
      <c r="F240" s="44">
        <v>49.509889983053228</v>
      </c>
      <c r="G240" s="44">
        <v>24.754944991526614</v>
      </c>
      <c r="H240" s="61">
        <v>1.4800000000000001E-2</v>
      </c>
    </row>
    <row r="241" spans="1:8" x14ac:dyDescent="0.25">
      <c r="A241" s="37">
        <v>3024</v>
      </c>
      <c r="B241" s="37" t="s">
        <v>915</v>
      </c>
      <c r="C241" s="37" t="s">
        <v>77</v>
      </c>
      <c r="D241" s="37" t="s">
        <v>76</v>
      </c>
      <c r="E241" s="36">
        <v>2</v>
      </c>
      <c r="F241" s="39">
        <v>16.114041255267136</v>
      </c>
      <c r="G241" s="39">
        <v>8.0570206276335679</v>
      </c>
      <c r="H241" s="60">
        <v>5.7999999999999996E-3</v>
      </c>
    </row>
    <row r="242" spans="1:8" x14ac:dyDescent="0.25">
      <c r="A242" s="42">
        <v>3025</v>
      </c>
      <c r="B242" s="42" t="s">
        <v>915</v>
      </c>
      <c r="C242" s="42" t="s">
        <v>197</v>
      </c>
      <c r="D242" s="42" t="s">
        <v>67</v>
      </c>
      <c r="E242" s="41">
        <v>1</v>
      </c>
      <c r="F242" s="44">
        <v>4.2868106834878095</v>
      </c>
      <c r="G242" s="44">
        <v>2.1434053417439047</v>
      </c>
      <c r="H242" s="61">
        <v>1.9E-3</v>
      </c>
    </row>
    <row r="243" spans="1:8" x14ac:dyDescent="0.25">
      <c r="A243" s="37">
        <v>3026</v>
      </c>
      <c r="B243" s="37" t="s">
        <v>915</v>
      </c>
      <c r="C243" s="37" t="s">
        <v>79</v>
      </c>
      <c r="D243" s="37" t="s">
        <v>78</v>
      </c>
      <c r="E243" s="36">
        <v>7</v>
      </c>
      <c r="F243" s="39">
        <v>17.038764087677421</v>
      </c>
      <c r="G243" s="39">
        <v>8.5193820438387107</v>
      </c>
      <c r="H243" s="60">
        <v>8.3000000000000001E-3</v>
      </c>
    </row>
    <row r="244" spans="1:8" x14ac:dyDescent="0.25">
      <c r="A244" s="42">
        <v>3027</v>
      </c>
      <c r="B244" s="42" t="s">
        <v>915</v>
      </c>
      <c r="C244" s="42" t="s">
        <v>130</v>
      </c>
      <c r="D244" s="42" t="s">
        <v>130</v>
      </c>
      <c r="E244" s="41">
        <v>3</v>
      </c>
      <c r="F244" s="44">
        <v>7.0530584094503812</v>
      </c>
      <c r="G244" s="44">
        <v>3.5265292047251906</v>
      </c>
      <c r="H244" s="61">
        <v>1.8E-3</v>
      </c>
    </row>
    <row r="245" spans="1:8" x14ac:dyDescent="0.25">
      <c r="A245" s="37">
        <v>3028</v>
      </c>
      <c r="B245" s="37" t="s">
        <v>915</v>
      </c>
      <c r="C245" s="37" t="s">
        <v>197</v>
      </c>
      <c r="D245" s="37" t="s">
        <v>67</v>
      </c>
      <c r="E245" s="36">
        <v>1</v>
      </c>
      <c r="F245" s="39">
        <v>8.8435037946306316</v>
      </c>
      <c r="G245" s="39">
        <v>4.4217518973153158</v>
      </c>
      <c r="H245" s="60">
        <v>3.2000000000000002E-3</v>
      </c>
    </row>
    <row r="246" spans="1:8" x14ac:dyDescent="0.25">
      <c r="A246" s="42">
        <v>3029</v>
      </c>
      <c r="B246" s="42" t="s">
        <v>915</v>
      </c>
      <c r="C246" s="42" t="s">
        <v>125</v>
      </c>
      <c r="D246" s="42" t="s">
        <v>124</v>
      </c>
      <c r="E246" s="41">
        <v>20</v>
      </c>
      <c r="F246" s="44">
        <v>64.747004405222498</v>
      </c>
      <c r="G246" s="44">
        <v>32.373502202611249</v>
      </c>
      <c r="H246" s="61">
        <v>1.8200000000000001E-2</v>
      </c>
    </row>
    <row r="247" spans="1:8" x14ac:dyDescent="0.25">
      <c r="A247" s="37">
        <v>3030</v>
      </c>
      <c r="B247" s="37" t="s">
        <v>915</v>
      </c>
      <c r="C247" s="37" t="s">
        <v>77</v>
      </c>
      <c r="D247" s="37" t="s">
        <v>76</v>
      </c>
      <c r="E247" s="36">
        <v>3</v>
      </c>
      <c r="F247" s="39">
        <v>4.0790380002959585</v>
      </c>
      <c r="G247" s="39">
        <v>2.0395190001479793</v>
      </c>
      <c r="H247" s="60">
        <v>1.6999999999999999E-3</v>
      </c>
    </row>
    <row r="248" spans="1:8" x14ac:dyDescent="0.25">
      <c r="A248" s="42">
        <v>3031</v>
      </c>
      <c r="B248" s="42" t="s">
        <v>915</v>
      </c>
      <c r="C248" s="42" t="s">
        <v>4</v>
      </c>
      <c r="D248" s="42" t="s">
        <v>142</v>
      </c>
      <c r="E248" s="41">
        <v>2</v>
      </c>
      <c r="F248" s="44">
        <v>8.3039809991255069</v>
      </c>
      <c r="G248" s="44">
        <v>4.1519904995627535</v>
      </c>
      <c r="H248" s="61">
        <v>3.0999999999999999E-3</v>
      </c>
    </row>
    <row r="249" spans="1:8" x14ac:dyDescent="0.25">
      <c r="A249" s="37">
        <v>3032</v>
      </c>
      <c r="B249" s="37" t="s">
        <v>915</v>
      </c>
      <c r="C249" s="37" t="s">
        <v>4</v>
      </c>
      <c r="D249" s="37" t="s">
        <v>142</v>
      </c>
      <c r="E249" s="36">
        <v>2</v>
      </c>
      <c r="F249" s="39">
        <v>6.2781215569276547</v>
      </c>
      <c r="G249" s="39">
        <v>3.1390607784638274</v>
      </c>
      <c r="H249" s="60">
        <v>2.2000000000000001E-3</v>
      </c>
    </row>
    <row r="250" spans="1:8" x14ac:dyDescent="0.25">
      <c r="A250" s="42">
        <v>3033</v>
      </c>
      <c r="B250" s="42" t="s">
        <v>915</v>
      </c>
      <c r="C250" s="42" t="s">
        <v>79</v>
      </c>
      <c r="D250" s="42" t="s">
        <v>78</v>
      </c>
      <c r="E250" s="41">
        <v>11</v>
      </c>
      <c r="F250" s="44">
        <v>29.244666289650922</v>
      </c>
      <c r="G250" s="44">
        <v>14.622333144825461</v>
      </c>
      <c r="H250" s="61">
        <v>1.4800000000000001E-2</v>
      </c>
    </row>
    <row r="251" spans="1:8" x14ac:dyDescent="0.25">
      <c r="A251" s="37">
        <v>3034</v>
      </c>
      <c r="B251" s="37" t="s">
        <v>915</v>
      </c>
      <c r="C251" s="37" t="s">
        <v>197</v>
      </c>
      <c r="D251" s="37" t="s">
        <v>67</v>
      </c>
      <c r="E251" s="36">
        <v>1</v>
      </c>
      <c r="F251" s="39">
        <v>39.968474627154535</v>
      </c>
      <c r="G251" s="39">
        <v>19.984237313577268</v>
      </c>
      <c r="H251" s="60">
        <v>9.4999999999999998E-3</v>
      </c>
    </row>
    <row r="252" spans="1:8" x14ac:dyDescent="0.25">
      <c r="A252" s="42">
        <v>3036</v>
      </c>
      <c r="B252" s="42" t="s">
        <v>915</v>
      </c>
      <c r="C252" s="42" t="s">
        <v>197</v>
      </c>
      <c r="D252" s="42" t="s">
        <v>67</v>
      </c>
      <c r="E252" s="41">
        <v>1</v>
      </c>
      <c r="F252" s="44">
        <v>6.2050302631209551</v>
      </c>
      <c r="G252" s="44">
        <v>3.1025151315604775</v>
      </c>
      <c r="H252" s="61">
        <v>1.9E-3</v>
      </c>
    </row>
    <row r="253" spans="1:8" x14ac:dyDescent="0.25">
      <c r="A253" s="37">
        <v>3037</v>
      </c>
      <c r="B253" s="37" t="s">
        <v>915</v>
      </c>
      <c r="C253" s="37" t="s">
        <v>110</v>
      </c>
      <c r="D253" s="37" t="s">
        <v>109</v>
      </c>
      <c r="E253" s="36">
        <v>5</v>
      </c>
      <c r="F253" s="39">
        <v>6.5915348573959003</v>
      </c>
      <c r="G253" s="39">
        <v>3.2957674286979501</v>
      </c>
      <c r="H253" s="60">
        <v>2.8E-3</v>
      </c>
    </row>
    <row r="254" spans="1:8" x14ac:dyDescent="0.25">
      <c r="A254" s="42">
        <v>3038</v>
      </c>
      <c r="B254" s="42" t="s">
        <v>915</v>
      </c>
      <c r="C254" s="42" t="s">
        <v>110</v>
      </c>
      <c r="D254" s="42" t="s">
        <v>109</v>
      </c>
      <c r="E254" s="41">
        <v>2</v>
      </c>
      <c r="F254" s="44">
        <v>2.6989545670019623</v>
      </c>
      <c r="G254" s="44">
        <v>1.3494772835009812</v>
      </c>
      <c r="H254" s="61">
        <v>1.1000000000000001E-3</v>
      </c>
    </row>
    <row r="255" spans="1:8" x14ac:dyDescent="0.25">
      <c r="A255" s="37">
        <v>3039</v>
      </c>
      <c r="B255" s="37" t="s">
        <v>915</v>
      </c>
      <c r="C255" s="37" t="s">
        <v>10</v>
      </c>
      <c r="D255" s="37" t="s">
        <v>75</v>
      </c>
      <c r="E255" s="36">
        <v>1</v>
      </c>
      <c r="F255" s="39">
        <v>17.055022687754267</v>
      </c>
      <c r="G255" s="39">
        <v>8.5275113438771335</v>
      </c>
      <c r="H255" s="60">
        <v>1.5E-3</v>
      </c>
    </row>
    <row r="256" spans="1:8" x14ac:dyDescent="0.25">
      <c r="A256" s="42">
        <v>3040</v>
      </c>
      <c r="B256" s="42" t="s">
        <v>915</v>
      </c>
      <c r="C256" s="42" t="s">
        <v>8</v>
      </c>
      <c r="D256" s="42" t="s">
        <v>120</v>
      </c>
      <c r="E256" s="41">
        <v>1</v>
      </c>
      <c r="F256" s="44">
        <v>6.9460238472802516</v>
      </c>
      <c r="G256" s="44">
        <v>3.4730119236401258</v>
      </c>
      <c r="H256" s="61">
        <v>1.9E-3</v>
      </c>
    </row>
    <row r="257" spans="1:8" x14ac:dyDescent="0.25">
      <c r="A257" s="37">
        <v>3041</v>
      </c>
      <c r="B257" s="37" t="s">
        <v>915</v>
      </c>
      <c r="C257" s="37" t="s">
        <v>8</v>
      </c>
      <c r="D257" s="37" t="s">
        <v>120</v>
      </c>
      <c r="E257" s="36">
        <v>3</v>
      </c>
      <c r="F257" s="39">
        <v>4.9686863101517975</v>
      </c>
      <c r="G257" s="39">
        <v>2.4843431550758988</v>
      </c>
      <c r="H257" s="60">
        <v>1.6000000000000001E-3</v>
      </c>
    </row>
    <row r="258" spans="1:8" x14ac:dyDescent="0.25">
      <c r="A258" s="42">
        <v>3043</v>
      </c>
      <c r="B258" s="42" t="s">
        <v>915</v>
      </c>
      <c r="C258" s="42" t="s">
        <v>9</v>
      </c>
      <c r="D258" s="42" t="s">
        <v>232</v>
      </c>
      <c r="E258" s="41">
        <v>4</v>
      </c>
      <c r="F258" s="44">
        <v>71.441372799785043</v>
      </c>
      <c r="G258" s="44">
        <v>35.720686399892521</v>
      </c>
      <c r="H258" s="61">
        <v>1.4500000000000001E-2</v>
      </c>
    </row>
    <row r="259" spans="1:8" x14ac:dyDescent="0.25">
      <c r="A259" s="37">
        <v>3044</v>
      </c>
      <c r="B259" s="37" t="s">
        <v>915</v>
      </c>
      <c r="C259" s="37" t="s">
        <v>173</v>
      </c>
      <c r="D259" s="37" t="s">
        <v>172</v>
      </c>
      <c r="E259" s="36">
        <v>13</v>
      </c>
      <c r="F259" s="39">
        <v>45.870309237263115</v>
      </c>
      <c r="G259" s="39">
        <v>22.935154618631557</v>
      </c>
      <c r="H259" s="60">
        <v>1.6E-2</v>
      </c>
    </row>
    <row r="260" spans="1:8" x14ac:dyDescent="0.25">
      <c r="A260" s="42">
        <v>3045</v>
      </c>
      <c r="B260" s="42" t="s">
        <v>915</v>
      </c>
      <c r="C260" s="42" t="s">
        <v>77</v>
      </c>
      <c r="D260" s="42" t="s">
        <v>76</v>
      </c>
      <c r="E260" s="41">
        <v>10</v>
      </c>
      <c r="F260" s="44">
        <v>51.569611329319358</v>
      </c>
      <c r="G260" s="44">
        <v>25.784805664659679</v>
      </c>
      <c r="H260" s="61">
        <v>1.8100000000000002E-2</v>
      </c>
    </row>
    <row r="261" spans="1:8" x14ac:dyDescent="0.25">
      <c r="A261" s="37">
        <v>3046</v>
      </c>
      <c r="B261" s="37" t="s">
        <v>915</v>
      </c>
      <c r="C261" s="37" t="s">
        <v>9</v>
      </c>
      <c r="D261" s="37" t="s">
        <v>232</v>
      </c>
      <c r="E261" s="36">
        <v>6</v>
      </c>
      <c r="F261" s="39">
        <v>40.339914187632601</v>
      </c>
      <c r="G261" s="39">
        <v>20.169957093816301</v>
      </c>
      <c r="H261" s="60">
        <v>8.5000000000000006E-3</v>
      </c>
    </row>
    <row r="262" spans="1:8" x14ac:dyDescent="0.25">
      <c r="A262" s="42">
        <v>3047</v>
      </c>
      <c r="B262" s="42" t="s">
        <v>915</v>
      </c>
      <c r="C262" s="42" t="s">
        <v>8</v>
      </c>
      <c r="D262" s="42" t="s">
        <v>120</v>
      </c>
      <c r="E262" s="41">
        <v>4</v>
      </c>
      <c r="F262" s="44">
        <v>4.8557653361911584</v>
      </c>
      <c r="G262" s="44">
        <v>2.4278826680955792</v>
      </c>
      <c r="H262" s="61">
        <v>1.2999999999999999E-3</v>
      </c>
    </row>
    <row r="263" spans="1:8" x14ac:dyDescent="0.25">
      <c r="A263" s="37">
        <v>3048</v>
      </c>
      <c r="B263" s="37" t="s">
        <v>770</v>
      </c>
      <c r="C263" s="37" t="s">
        <v>173</v>
      </c>
      <c r="D263" s="37" t="s">
        <v>172</v>
      </c>
      <c r="E263" s="36">
        <v>4</v>
      </c>
      <c r="F263" s="39">
        <v>8.9845192484715461</v>
      </c>
      <c r="G263" s="39">
        <v>4.4922596242357731</v>
      </c>
      <c r="H263" s="60">
        <v>3.3999999999999998E-3</v>
      </c>
    </row>
    <row r="264" spans="1:8" x14ac:dyDescent="0.25">
      <c r="A264" s="42">
        <v>3049</v>
      </c>
      <c r="B264" s="42" t="s">
        <v>770</v>
      </c>
      <c r="C264" s="42" t="s">
        <v>79</v>
      </c>
      <c r="D264" s="42" t="s">
        <v>78</v>
      </c>
      <c r="E264" s="41">
        <v>6</v>
      </c>
      <c r="F264" s="44">
        <v>22.568357334682073</v>
      </c>
      <c r="G264" s="44">
        <v>11.284178667341036</v>
      </c>
      <c r="H264" s="61">
        <v>1.01E-2</v>
      </c>
    </row>
    <row r="265" spans="1:8" x14ac:dyDescent="0.25">
      <c r="A265" s="37">
        <v>3050</v>
      </c>
      <c r="B265" s="37" t="s">
        <v>770</v>
      </c>
      <c r="C265" s="37" t="s">
        <v>7</v>
      </c>
      <c r="D265" s="37" t="s">
        <v>193</v>
      </c>
      <c r="E265" s="36">
        <v>2</v>
      </c>
      <c r="F265" s="39">
        <v>6.2432753171020874</v>
      </c>
      <c r="G265" s="39">
        <v>3.1216376585510437</v>
      </c>
      <c r="H265" s="60">
        <v>1.6000000000000001E-3</v>
      </c>
    </row>
    <row r="266" spans="1:8" x14ac:dyDescent="0.25">
      <c r="A266" s="42">
        <v>3051</v>
      </c>
      <c r="B266" s="42" t="s">
        <v>770</v>
      </c>
      <c r="C266" s="42" t="s">
        <v>79</v>
      </c>
      <c r="D266" s="42" t="s">
        <v>78</v>
      </c>
      <c r="E266" s="41">
        <v>1</v>
      </c>
      <c r="F266" s="44">
        <v>2.2411627313423597</v>
      </c>
      <c r="G266" s="44">
        <v>1.1205813656711798</v>
      </c>
      <c r="H266" s="61">
        <v>8.9999999999999998E-4</v>
      </c>
    </row>
    <row r="267" spans="1:8" x14ac:dyDescent="0.25">
      <c r="A267" s="37">
        <v>3052</v>
      </c>
      <c r="B267" s="37" t="s">
        <v>770</v>
      </c>
      <c r="C267" s="37" t="s">
        <v>79</v>
      </c>
      <c r="D267" s="37" t="s">
        <v>78</v>
      </c>
      <c r="E267" s="36">
        <v>4</v>
      </c>
      <c r="F267" s="39">
        <v>15.418474255719449</v>
      </c>
      <c r="G267" s="39">
        <v>7.7092371278597245</v>
      </c>
      <c r="H267" s="60">
        <v>7.6E-3</v>
      </c>
    </row>
    <row r="268" spans="1:8" x14ac:dyDescent="0.25">
      <c r="A268" s="42">
        <v>3053</v>
      </c>
      <c r="B268" s="42" t="s">
        <v>770</v>
      </c>
      <c r="C268" s="42" t="s">
        <v>6</v>
      </c>
      <c r="D268" s="42" t="s">
        <v>225</v>
      </c>
      <c r="E268" s="41">
        <v>1</v>
      </c>
      <c r="F268" s="44">
        <v>13.903899974990374</v>
      </c>
      <c r="G268" s="44">
        <v>6.9519499874951869</v>
      </c>
      <c r="H268" s="61">
        <v>3.0000000000000001E-3</v>
      </c>
    </row>
    <row r="269" spans="1:8" x14ac:dyDescent="0.25">
      <c r="A269" s="37">
        <v>3054</v>
      </c>
      <c r="B269" s="37" t="s">
        <v>770</v>
      </c>
      <c r="C269" s="37" t="s">
        <v>6</v>
      </c>
      <c r="D269" s="37" t="s">
        <v>225</v>
      </c>
      <c r="E269" s="36">
        <v>1</v>
      </c>
      <c r="F269" s="39">
        <v>3.9592259405102848</v>
      </c>
      <c r="G269" s="39">
        <v>1.9796129702551424</v>
      </c>
      <c r="H269" s="60">
        <v>8.9999999999999998E-4</v>
      </c>
    </row>
    <row r="270" spans="1:8" x14ac:dyDescent="0.25">
      <c r="A270" s="42">
        <v>3056</v>
      </c>
      <c r="B270" s="42" t="s">
        <v>770</v>
      </c>
      <c r="C270" s="42" t="s">
        <v>103</v>
      </c>
      <c r="D270" s="42" t="s">
        <v>102</v>
      </c>
      <c r="E270" s="41">
        <v>1</v>
      </c>
      <c r="F270" s="44">
        <v>14.811777759264649</v>
      </c>
      <c r="G270" s="44">
        <v>7.4058888796323243</v>
      </c>
      <c r="H270" s="61">
        <v>2.0999999999999999E-3</v>
      </c>
    </row>
    <row r="271" spans="1:8" x14ac:dyDescent="0.25">
      <c r="A271" s="37">
        <v>3057</v>
      </c>
      <c r="B271" s="37" t="s">
        <v>770</v>
      </c>
      <c r="C271" s="37" t="s">
        <v>173</v>
      </c>
      <c r="D271" s="37" t="s">
        <v>172</v>
      </c>
      <c r="E271" s="36">
        <v>7</v>
      </c>
      <c r="F271" s="39">
        <v>23.092003907004599</v>
      </c>
      <c r="G271" s="39">
        <v>11.5460019535023</v>
      </c>
      <c r="H271" s="60">
        <v>7.6E-3</v>
      </c>
    </row>
    <row r="272" spans="1:8" x14ac:dyDescent="0.25">
      <c r="A272" s="42">
        <v>3058</v>
      </c>
      <c r="B272" s="42" t="s">
        <v>770</v>
      </c>
      <c r="C272" s="42" t="s">
        <v>79</v>
      </c>
      <c r="D272" s="42" t="s">
        <v>78</v>
      </c>
      <c r="E272" s="41">
        <v>8</v>
      </c>
      <c r="F272" s="44">
        <v>41.985966156532491</v>
      </c>
      <c r="G272" s="44">
        <v>20.992983078266246</v>
      </c>
      <c r="H272" s="61">
        <v>1.8200000000000001E-2</v>
      </c>
    </row>
    <row r="273" spans="1:8" x14ac:dyDescent="0.25">
      <c r="A273" s="37">
        <v>3059</v>
      </c>
      <c r="B273" s="37" t="s">
        <v>770</v>
      </c>
      <c r="C273" s="37" t="s">
        <v>6</v>
      </c>
      <c r="D273" s="37" t="s">
        <v>225</v>
      </c>
      <c r="E273" s="36">
        <v>1</v>
      </c>
      <c r="F273" s="39">
        <v>6.7483081099287689</v>
      </c>
      <c r="G273" s="39">
        <v>3.3741540549643845</v>
      </c>
      <c r="H273" s="60">
        <v>1.4E-3</v>
      </c>
    </row>
    <row r="274" spans="1:8" x14ac:dyDescent="0.25">
      <c r="A274" s="42">
        <v>3060</v>
      </c>
      <c r="B274" s="42" t="s">
        <v>770</v>
      </c>
      <c r="C274" s="42" t="s">
        <v>79</v>
      </c>
      <c r="D274" s="42" t="s">
        <v>78</v>
      </c>
      <c r="E274" s="41">
        <v>4</v>
      </c>
      <c r="F274" s="44">
        <v>62.352742453968844</v>
      </c>
      <c r="G274" s="44">
        <v>31.176371226984422</v>
      </c>
      <c r="H274" s="61">
        <v>2.5399999999999999E-2</v>
      </c>
    </row>
    <row r="275" spans="1:8" x14ac:dyDescent="0.25">
      <c r="A275" s="37">
        <v>3061</v>
      </c>
      <c r="B275" s="37" t="s">
        <v>770</v>
      </c>
      <c r="C275" s="37" t="s">
        <v>173</v>
      </c>
      <c r="D275" s="37" t="s">
        <v>172</v>
      </c>
      <c r="E275" s="36">
        <v>14</v>
      </c>
      <c r="F275" s="39">
        <v>25.928011441474784</v>
      </c>
      <c r="G275" s="39">
        <v>12.964005720737392</v>
      </c>
      <c r="H275" s="60">
        <v>8.9999999999999993E-3</v>
      </c>
    </row>
    <row r="276" spans="1:8" x14ac:dyDescent="0.25">
      <c r="A276" s="42">
        <v>3062</v>
      </c>
      <c r="B276" s="42" t="s">
        <v>770</v>
      </c>
      <c r="C276" s="42" t="s">
        <v>79</v>
      </c>
      <c r="D276" s="42" t="s">
        <v>78</v>
      </c>
      <c r="E276" s="41">
        <v>9</v>
      </c>
      <c r="F276" s="44">
        <v>67.28327974624473</v>
      </c>
      <c r="G276" s="44">
        <v>33.641639873122365</v>
      </c>
      <c r="H276" s="61">
        <v>2.9600000000000001E-2</v>
      </c>
    </row>
    <row r="277" spans="1:8" x14ac:dyDescent="0.25">
      <c r="A277" s="37">
        <v>3063</v>
      </c>
      <c r="B277" s="37" t="s">
        <v>770</v>
      </c>
      <c r="C277" s="37" t="s">
        <v>173</v>
      </c>
      <c r="D277" s="37" t="s">
        <v>172</v>
      </c>
      <c r="E277" s="36">
        <v>7</v>
      </c>
      <c r="F277" s="39">
        <v>27.6084233884892</v>
      </c>
      <c r="G277" s="39">
        <v>13.8042116942446</v>
      </c>
      <c r="H277" s="60">
        <v>9.1999999999999998E-3</v>
      </c>
    </row>
    <row r="278" spans="1:8" x14ac:dyDescent="0.25">
      <c r="A278" s="42">
        <v>3064</v>
      </c>
      <c r="B278" s="42" t="s">
        <v>770</v>
      </c>
      <c r="C278" s="42" t="s">
        <v>79</v>
      </c>
      <c r="D278" s="42" t="s">
        <v>78</v>
      </c>
      <c r="E278" s="41">
        <v>5</v>
      </c>
      <c r="F278" s="44">
        <v>24.527810492673538</v>
      </c>
      <c r="G278" s="44">
        <v>12.263905246336769</v>
      </c>
      <c r="H278" s="61">
        <v>1.29E-2</v>
      </c>
    </row>
    <row r="279" spans="1:8" x14ac:dyDescent="0.25">
      <c r="A279" s="37">
        <v>3065</v>
      </c>
      <c r="B279" s="37" t="s">
        <v>770</v>
      </c>
      <c r="C279" s="37" t="s">
        <v>205</v>
      </c>
      <c r="D279" s="37" t="s">
        <v>204</v>
      </c>
      <c r="E279" s="36">
        <v>4</v>
      </c>
      <c r="F279" s="39">
        <v>25.064686601686475</v>
      </c>
      <c r="G279" s="39">
        <v>12.532343300843237</v>
      </c>
      <c r="H279" s="60">
        <v>7.9000000000000008E-3</v>
      </c>
    </row>
    <row r="280" spans="1:8" x14ac:dyDescent="0.25">
      <c r="A280" s="42">
        <v>3066</v>
      </c>
      <c r="B280" s="42" t="s">
        <v>770</v>
      </c>
      <c r="C280" s="42" t="s">
        <v>79</v>
      </c>
      <c r="D280" s="42" t="s">
        <v>78</v>
      </c>
      <c r="E280" s="41">
        <v>3</v>
      </c>
      <c r="F280" s="44">
        <v>30.328127616039652</v>
      </c>
      <c r="G280" s="44">
        <v>15.164063808019826</v>
      </c>
      <c r="H280" s="61">
        <v>1.9199999999999998E-2</v>
      </c>
    </row>
    <row r="281" spans="1:8" x14ac:dyDescent="0.25">
      <c r="A281" s="37">
        <v>3067</v>
      </c>
      <c r="B281" s="37" t="s">
        <v>770</v>
      </c>
      <c r="C281" s="37" t="s">
        <v>125</v>
      </c>
      <c r="D281" s="37" t="s">
        <v>124</v>
      </c>
      <c r="E281" s="36">
        <v>11</v>
      </c>
      <c r="F281" s="39">
        <v>23.873345545299401</v>
      </c>
      <c r="G281" s="39">
        <v>11.9366727726497</v>
      </c>
      <c r="H281" s="60">
        <v>6.7000000000000002E-3</v>
      </c>
    </row>
    <row r="282" spans="1:8" x14ac:dyDescent="0.25">
      <c r="A282" s="42">
        <v>3068</v>
      </c>
      <c r="B282" s="42" t="s">
        <v>770</v>
      </c>
      <c r="C282" s="42" t="s">
        <v>79</v>
      </c>
      <c r="D282" s="42" t="s">
        <v>78</v>
      </c>
      <c r="E282" s="41">
        <v>4</v>
      </c>
      <c r="F282" s="44">
        <v>13.942855079916292</v>
      </c>
      <c r="G282" s="44">
        <v>6.971427539958146</v>
      </c>
      <c r="H282" s="61">
        <v>7.4999999999999997E-3</v>
      </c>
    </row>
    <row r="283" spans="1:8" x14ac:dyDescent="0.25">
      <c r="A283" s="37">
        <v>3069</v>
      </c>
      <c r="B283" s="37" t="s">
        <v>770</v>
      </c>
      <c r="C283" s="37" t="s">
        <v>173</v>
      </c>
      <c r="D283" s="37" t="s">
        <v>172</v>
      </c>
      <c r="E283" s="36">
        <v>6</v>
      </c>
      <c r="F283" s="39">
        <v>6.4212419081157552</v>
      </c>
      <c r="G283" s="39">
        <v>3.2106209540578776</v>
      </c>
      <c r="H283" s="60">
        <v>2.0999999999999999E-3</v>
      </c>
    </row>
    <row r="284" spans="1:8" x14ac:dyDescent="0.25">
      <c r="A284" s="42">
        <v>3070</v>
      </c>
      <c r="B284" s="42" t="s">
        <v>770</v>
      </c>
      <c r="C284" s="42" t="s">
        <v>5</v>
      </c>
      <c r="D284" s="42" t="s">
        <v>186</v>
      </c>
      <c r="E284" s="41">
        <v>1</v>
      </c>
      <c r="F284" s="44">
        <v>29.129937700177905</v>
      </c>
      <c r="G284" s="44">
        <v>14.564968850088952</v>
      </c>
      <c r="H284" s="61">
        <v>2.5999999999999999E-3</v>
      </c>
    </row>
    <row r="285" spans="1:8" x14ac:dyDescent="0.25">
      <c r="A285" s="37">
        <v>3071</v>
      </c>
      <c r="B285" s="37" t="s">
        <v>770</v>
      </c>
      <c r="C285" s="37" t="s">
        <v>197</v>
      </c>
      <c r="D285" s="37" t="s">
        <v>67</v>
      </c>
      <c r="E285" s="36">
        <v>1</v>
      </c>
      <c r="F285" s="39">
        <v>28.424799011560744</v>
      </c>
      <c r="G285" s="39">
        <v>14.212399505780372</v>
      </c>
      <c r="H285" s="60">
        <v>8.8999999999999999E-3</v>
      </c>
    </row>
    <row r="286" spans="1:8" x14ac:dyDescent="0.25">
      <c r="A286" s="42">
        <v>3072</v>
      </c>
      <c r="B286" s="42" t="s">
        <v>770</v>
      </c>
      <c r="C286" s="42" t="s">
        <v>79</v>
      </c>
      <c r="D286" s="42" t="s">
        <v>78</v>
      </c>
      <c r="E286" s="41">
        <v>3</v>
      </c>
      <c r="F286" s="44">
        <v>22.566549935772027</v>
      </c>
      <c r="G286" s="44">
        <v>11.283274967886014</v>
      </c>
      <c r="H286" s="61">
        <v>1.2E-2</v>
      </c>
    </row>
    <row r="287" spans="1:8" x14ac:dyDescent="0.25">
      <c r="A287" s="37">
        <v>3073</v>
      </c>
      <c r="B287" s="37" t="s">
        <v>770</v>
      </c>
      <c r="C287" s="37" t="s">
        <v>173</v>
      </c>
      <c r="D287" s="37" t="s">
        <v>172</v>
      </c>
      <c r="E287" s="36">
        <v>12</v>
      </c>
      <c r="F287" s="39">
        <v>23.928120105442346</v>
      </c>
      <c r="G287" s="39">
        <v>11.964060052721173</v>
      </c>
      <c r="H287" s="60">
        <v>8.8000000000000005E-3</v>
      </c>
    </row>
    <row r="288" spans="1:8" x14ac:dyDescent="0.25">
      <c r="A288" s="42">
        <v>3074</v>
      </c>
      <c r="B288" s="42" t="s">
        <v>376</v>
      </c>
      <c r="C288" s="42" t="s">
        <v>110</v>
      </c>
      <c r="D288" s="42" t="s">
        <v>109</v>
      </c>
      <c r="E288" s="41">
        <v>4</v>
      </c>
      <c r="F288" s="44">
        <v>3.8283419944768422</v>
      </c>
      <c r="G288" s="44">
        <v>1.9141709972384211</v>
      </c>
      <c r="H288" s="61">
        <v>1.4E-3</v>
      </c>
    </row>
    <row r="289" spans="1:8" x14ac:dyDescent="0.25">
      <c r="A289" s="37">
        <v>3079</v>
      </c>
      <c r="B289" s="37" t="s">
        <v>376</v>
      </c>
      <c r="C289" s="37" t="s">
        <v>110</v>
      </c>
      <c r="D289" s="37" t="s">
        <v>109</v>
      </c>
      <c r="E289" s="36">
        <v>2</v>
      </c>
      <c r="F289" s="39">
        <v>2.9368820502595798</v>
      </c>
      <c r="G289" s="39">
        <v>1.4684410251297899</v>
      </c>
      <c r="H289" s="60">
        <v>1.1000000000000001E-3</v>
      </c>
    </row>
    <row r="290" spans="1:8" x14ac:dyDescent="0.25">
      <c r="A290" s="42">
        <v>3085</v>
      </c>
      <c r="B290" s="42" t="s">
        <v>376</v>
      </c>
      <c r="C290" s="42" t="s">
        <v>15</v>
      </c>
      <c r="D290" s="42" t="s">
        <v>29</v>
      </c>
      <c r="E290" s="41">
        <v>1</v>
      </c>
      <c r="F290" s="44">
        <v>5.4498788353070591</v>
      </c>
      <c r="G290" s="44">
        <v>2.7249394176535295</v>
      </c>
      <c r="H290" s="61">
        <v>1.6999999999999999E-3</v>
      </c>
    </row>
    <row r="291" spans="1:8" x14ac:dyDescent="0.25">
      <c r="A291" s="37">
        <v>3087</v>
      </c>
      <c r="B291" s="37" t="s">
        <v>376</v>
      </c>
      <c r="C291" s="37" t="s">
        <v>15</v>
      </c>
      <c r="D291" s="37" t="s">
        <v>29</v>
      </c>
      <c r="E291" s="36">
        <v>1</v>
      </c>
      <c r="F291" s="39">
        <v>13.247081265451955</v>
      </c>
      <c r="G291" s="39">
        <v>6.6235406327259776</v>
      </c>
      <c r="H291" s="60">
        <v>4.8999999999999998E-3</v>
      </c>
    </row>
    <row r="292" spans="1:8" x14ac:dyDescent="0.25">
      <c r="A292" s="42">
        <v>3089</v>
      </c>
      <c r="B292" s="42" t="s">
        <v>376</v>
      </c>
      <c r="C292" s="42" t="s">
        <v>14</v>
      </c>
      <c r="D292" s="42" t="s">
        <v>235</v>
      </c>
      <c r="E292" s="41">
        <v>1</v>
      </c>
      <c r="F292" s="44">
        <v>3.1965545778250073</v>
      </c>
      <c r="G292" s="44">
        <v>1.5982772889125036</v>
      </c>
      <c r="H292" s="61">
        <v>1.6000000000000001E-3</v>
      </c>
    </row>
    <row r="293" spans="1:8" x14ac:dyDescent="0.25">
      <c r="A293" s="37">
        <v>3090</v>
      </c>
      <c r="B293" s="37" t="s">
        <v>376</v>
      </c>
      <c r="C293" s="37" t="s">
        <v>7</v>
      </c>
      <c r="D293" s="37" t="s">
        <v>193</v>
      </c>
      <c r="E293" s="36">
        <v>6</v>
      </c>
      <c r="F293" s="39">
        <v>9.8785963873894058</v>
      </c>
      <c r="G293" s="39">
        <v>4.9392981936947029</v>
      </c>
      <c r="H293" s="60">
        <v>2.7000000000000001E-3</v>
      </c>
    </row>
    <row r="294" spans="1:8" x14ac:dyDescent="0.25">
      <c r="A294" s="42">
        <v>3091</v>
      </c>
      <c r="B294" s="42" t="s">
        <v>376</v>
      </c>
      <c r="C294" s="42" t="s">
        <v>14</v>
      </c>
      <c r="D294" s="42" t="s">
        <v>235</v>
      </c>
      <c r="E294" s="41">
        <v>1</v>
      </c>
      <c r="F294" s="44">
        <v>4.2466194547746445</v>
      </c>
      <c r="G294" s="44">
        <v>2.1233097273873223</v>
      </c>
      <c r="H294" s="61">
        <v>1.2999999999999999E-3</v>
      </c>
    </row>
    <row r="295" spans="1:8" x14ac:dyDescent="0.25">
      <c r="A295" s="37">
        <v>3092</v>
      </c>
      <c r="B295" s="37" t="s">
        <v>376</v>
      </c>
      <c r="C295" s="37" t="s">
        <v>110</v>
      </c>
      <c r="D295" s="37" t="s">
        <v>109</v>
      </c>
      <c r="E295" s="36">
        <v>4</v>
      </c>
      <c r="F295" s="39">
        <v>10.740058423959352</v>
      </c>
      <c r="G295" s="39">
        <v>5.3700292119796762</v>
      </c>
      <c r="H295" s="60">
        <v>4.7999999999999996E-3</v>
      </c>
    </row>
    <row r="296" spans="1:8" x14ac:dyDescent="0.25">
      <c r="A296" s="42">
        <v>3093</v>
      </c>
      <c r="B296" s="42" t="s">
        <v>376</v>
      </c>
      <c r="C296" s="42" t="s">
        <v>15</v>
      </c>
      <c r="D296" s="42" t="s">
        <v>29</v>
      </c>
      <c r="E296" s="41">
        <v>2</v>
      </c>
      <c r="F296" s="44">
        <v>4.3996945155205509</v>
      </c>
      <c r="G296" s="44">
        <v>2.1998472577602755</v>
      </c>
      <c r="H296" s="61">
        <v>1.2999999999999999E-3</v>
      </c>
    </row>
    <row r="297" spans="1:8" x14ac:dyDescent="0.25">
      <c r="A297" s="37">
        <v>3096</v>
      </c>
      <c r="B297" s="37" t="s">
        <v>376</v>
      </c>
      <c r="C297" s="37" t="s">
        <v>14</v>
      </c>
      <c r="D297" s="37" t="s">
        <v>235</v>
      </c>
      <c r="E297" s="36">
        <v>1</v>
      </c>
      <c r="F297" s="39">
        <v>4.847682106892603</v>
      </c>
      <c r="G297" s="39">
        <v>2.4238410534463015</v>
      </c>
      <c r="H297" s="60">
        <v>1.6999999999999999E-3</v>
      </c>
    </row>
    <row r="298" spans="1:8" x14ac:dyDescent="0.25">
      <c r="A298" s="42">
        <v>3097</v>
      </c>
      <c r="B298" s="42" t="s">
        <v>376</v>
      </c>
      <c r="C298" s="42" t="s">
        <v>7</v>
      </c>
      <c r="D298" s="42" t="s">
        <v>193</v>
      </c>
      <c r="E298" s="41">
        <v>2</v>
      </c>
      <c r="F298" s="44">
        <v>6.1028207510295385</v>
      </c>
      <c r="G298" s="44">
        <v>3.0514103755147692</v>
      </c>
      <c r="H298" s="61">
        <v>1.6999999999999999E-3</v>
      </c>
    </row>
    <row r="299" spans="1:8" x14ac:dyDescent="0.25">
      <c r="A299" s="37">
        <v>3098</v>
      </c>
      <c r="B299" s="37" t="s">
        <v>376</v>
      </c>
      <c r="C299" s="37" t="s">
        <v>7</v>
      </c>
      <c r="D299" s="37" t="s">
        <v>193</v>
      </c>
      <c r="E299" s="36">
        <v>3</v>
      </c>
      <c r="F299" s="39">
        <v>20.335862039973332</v>
      </c>
      <c r="G299" s="39">
        <v>10.167931019986666</v>
      </c>
      <c r="H299" s="60">
        <v>6.0000000000000001E-3</v>
      </c>
    </row>
    <row r="300" spans="1:8" x14ac:dyDescent="0.25">
      <c r="A300" s="42">
        <v>3099</v>
      </c>
      <c r="B300" s="42" t="s">
        <v>376</v>
      </c>
      <c r="C300" s="42" t="s">
        <v>79</v>
      </c>
      <c r="D300" s="42" t="s">
        <v>78</v>
      </c>
      <c r="E300" s="41">
        <v>2</v>
      </c>
      <c r="F300" s="44">
        <v>4.2446643932992023</v>
      </c>
      <c r="G300" s="44">
        <v>2.1223321966496012</v>
      </c>
      <c r="H300" s="61">
        <v>2.2000000000000001E-3</v>
      </c>
    </row>
    <row r="301" spans="1:8" x14ac:dyDescent="0.25">
      <c r="A301" s="37">
        <v>3100</v>
      </c>
      <c r="B301" s="37" t="s">
        <v>376</v>
      </c>
      <c r="C301" s="37" t="s">
        <v>144</v>
      </c>
      <c r="D301" s="37" t="s">
        <v>143</v>
      </c>
      <c r="E301" s="36">
        <v>1</v>
      </c>
      <c r="F301" s="39">
        <v>12.043640692092554</v>
      </c>
      <c r="G301" s="39">
        <v>6.0218203460462769</v>
      </c>
      <c r="H301" s="60">
        <v>1.2999999999999999E-3</v>
      </c>
    </row>
    <row r="302" spans="1:8" x14ac:dyDescent="0.25">
      <c r="A302" s="42">
        <v>3128</v>
      </c>
      <c r="B302" s="42" t="s">
        <v>596</v>
      </c>
      <c r="C302" s="42" t="s">
        <v>125</v>
      </c>
      <c r="D302" s="42" t="s">
        <v>124</v>
      </c>
      <c r="E302" s="41">
        <v>6</v>
      </c>
      <c r="F302" s="44">
        <v>21.209397859496313</v>
      </c>
      <c r="G302" s="44">
        <v>10.604698929748157</v>
      </c>
      <c r="H302" s="61">
        <v>5.4000000000000003E-3</v>
      </c>
    </row>
    <row r="303" spans="1:8" x14ac:dyDescent="0.25">
      <c r="A303" s="37">
        <v>3129</v>
      </c>
      <c r="B303" s="37" t="s">
        <v>596</v>
      </c>
      <c r="C303" s="37" t="s">
        <v>203</v>
      </c>
      <c r="D303" s="37" t="s">
        <v>201</v>
      </c>
      <c r="E303" s="36">
        <v>7</v>
      </c>
      <c r="F303" s="39">
        <v>57.149155630017411</v>
      </c>
      <c r="G303" s="39">
        <v>28.574577815008706</v>
      </c>
      <c r="H303" s="60">
        <v>1.1900000000000001E-2</v>
      </c>
    </row>
    <row r="304" spans="1:8" x14ac:dyDescent="0.25">
      <c r="A304" s="42">
        <v>3130</v>
      </c>
      <c r="B304" s="42" t="s">
        <v>596</v>
      </c>
      <c r="C304" s="42" t="s">
        <v>203</v>
      </c>
      <c r="D304" s="42" t="s">
        <v>201</v>
      </c>
      <c r="E304" s="41">
        <v>6</v>
      </c>
      <c r="F304" s="44">
        <v>49.489215169841763</v>
      </c>
      <c r="G304" s="44">
        <v>24.744607584920882</v>
      </c>
      <c r="H304" s="61">
        <v>1.15E-2</v>
      </c>
    </row>
    <row r="305" spans="1:8" x14ac:dyDescent="0.25">
      <c r="A305" s="37">
        <v>3131</v>
      </c>
      <c r="B305" s="37" t="s">
        <v>596</v>
      </c>
      <c r="C305" s="37" t="s">
        <v>203</v>
      </c>
      <c r="D305" s="37" t="s">
        <v>201</v>
      </c>
      <c r="E305" s="36">
        <v>2</v>
      </c>
      <c r="F305" s="39">
        <v>2.6505817216566148</v>
      </c>
      <c r="G305" s="39">
        <v>1.3252908608283074</v>
      </c>
      <c r="H305" s="60">
        <v>5.9999999999999995E-4</v>
      </c>
    </row>
    <row r="306" spans="1:8" x14ac:dyDescent="0.25">
      <c r="A306" s="42">
        <v>3132</v>
      </c>
      <c r="B306" s="42" t="s">
        <v>596</v>
      </c>
      <c r="C306" s="42" t="s">
        <v>173</v>
      </c>
      <c r="D306" s="42" t="s">
        <v>172</v>
      </c>
      <c r="E306" s="41">
        <v>4</v>
      </c>
      <c r="F306" s="44">
        <v>7.182333065361215</v>
      </c>
      <c r="G306" s="44">
        <v>3.5911665326806075</v>
      </c>
      <c r="H306" s="61">
        <v>2.3999999999999998E-3</v>
      </c>
    </row>
    <row r="307" spans="1:8" x14ac:dyDescent="0.25">
      <c r="A307" s="37">
        <v>3133</v>
      </c>
      <c r="B307" s="37" t="s">
        <v>596</v>
      </c>
      <c r="C307" s="37" t="s">
        <v>197</v>
      </c>
      <c r="D307" s="37" t="s">
        <v>67</v>
      </c>
      <c r="E307" s="36">
        <v>1</v>
      </c>
      <c r="F307" s="39">
        <v>20.162358374558742</v>
      </c>
      <c r="G307" s="39">
        <v>10.081179187279371</v>
      </c>
      <c r="H307" s="60">
        <v>4.7000000000000002E-3</v>
      </c>
    </row>
    <row r="308" spans="1:8" x14ac:dyDescent="0.25">
      <c r="A308" s="42">
        <v>3134</v>
      </c>
      <c r="B308" s="42" t="s">
        <v>596</v>
      </c>
      <c r="C308" s="42" t="s">
        <v>199</v>
      </c>
      <c r="D308" s="42" t="s">
        <v>198</v>
      </c>
      <c r="E308" s="41">
        <v>2</v>
      </c>
      <c r="F308" s="44">
        <v>2.3514165706025851</v>
      </c>
      <c r="G308" s="44">
        <v>1.1757082853012926</v>
      </c>
      <c r="H308" s="61">
        <v>8.0000000000000004E-4</v>
      </c>
    </row>
    <row r="309" spans="1:8" x14ac:dyDescent="0.25">
      <c r="A309" s="37">
        <v>3135</v>
      </c>
      <c r="B309" s="37" t="s">
        <v>596</v>
      </c>
      <c r="C309" s="37" t="s">
        <v>197</v>
      </c>
      <c r="D309" s="37" t="s">
        <v>67</v>
      </c>
      <c r="E309" s="36">
        <v>1</v>
      </c>
      <c r="F309" s="39">
        <v>55.590686772529786</v>
      </c>
      <c r="G309" s="39">
        <v>27.795343386264893</v>
      </c>
      <c r="H309" s="60">
        <v>1.2200000000000001E-2</v>
      </c>
    </row>
    <row r="310" spans="1:8" x14ac:dyDescent="0.25">
      <c r="A310" s="42">
        <v>3136</v>
      </c>
      <c r="B310" s="42" t="s">
        <v>596</v>
      </c>
      <c r="C310" s="42" t="s">
        <v>199</v>
      </c>
      <c r="D310" s="42" t="s">
        <v>198</v>
      </c>
      <c r="E310" s="41">
        <v>4</v>
      </c>
      <c r="F310" s="44">
        <v>5.7175987377234989</v>
      </c>
      <c r="G310" s="44">
        <v>2.8587993688617495</v>
      </c>
      <c r="H310" s="61">
        <v>1.8E-3</v>
      </c>
    </row>
    <row r="311" spans="1:8" x14ac:dyDescent="0.25">
      <c r="A311" s="37">
        <v>3137</v>
      </c>
      <c r="B311" s="37" t="s">
        <v>596</v>
      </c>
      <c r="C311" s="37" t="s">
        <v>200</v>
      </c>
      <c r="D311" s="37" t="s">
        <v>226</v>
      </c>
      <c r="E311" s="36">
        <v>10</v>
      </c>
      <c r="F311" s="39">
        <v>34.277085517956195</v>
      </c>
      <c r="G311" s="39">
        <v>17.138542758978097</v>
      </c>
      <c r="H311" s="60">
        <v>1.2999999999999999E-2</v>
      </c>
    </row>
    <row r="312" spans="1:8" x14ac:dyDescent="0.25">
      <c r="A312" s="42">
        <v>3138</v>
      </c>
      <c r="B312" s="42" t="s">
        <v>596</v>
      </c>
      <c r="C312" s="42" t="s">
        <v>200</v>
      </c>
      <c r="D312" s="42" t="s">
        <v>226</v>
      </c>
      <c r="E312" s="41">
        <v>2</v>
      </c>
      <c r="F312" s="44">
        <v>8.6768099304232429</v>
      </c>
      <c r="G312" s="44">
        <v>4.3384049652116214</v>
      </c>
      <c r="H312" s="61">
        <v>2.8999999999999998E-3</v>
      </c>
    </row>
    <row r="313" spans="1:8" x14ac:dyDescent="0.25">
      <c r="A313" s="37">
        <v>3139</v>
      </c>
      <c r="B313" s="37" t="s">
        <v>596</v>
      </c>
      <c r="C313" s="37" t="s">
        <v>173</v>
      </c>
      <c r="D313" s="37" t="s">
        <v>172</v>
      </c>
      <c r="E313" s="36">
        <v>2</v>
      </c>
      <c r="F313" s="39">
        <v>7.4167138173587004</v>
      </c>
      <c r="G313" s="39">
        <v>3.7083569086793502</v>
      </c>
      <c r="H313" s="60">
        <v>2.3E-3</v>
      </c>
    </row>
    <row r="314" spans="1:8" x14ac:dyDescent="0.25">
      <c r="A314" s="42">
        <v>3140</v>
      </c>
      <c r="B314" s="42" t="s">
        <v>596</v>
      </c>
      <c r="C314" s="42" t="s">
        <v>4</v>
      </c>
      <c r="D314" s="42" t="s">
        <v>142</v>
      </c>
      <c r="E314" s="41">
        <v>3</v>
      </c>
      <c r="F314" s="44">
        <v>13.808929804700007</v>
      </c>
      <c r="G314" s="44">
        <v>6.9044649023500035</v>
      </c>
      <c r="H314" s="61">
        <v>5.0000000000000001E-3</v>
      </c>
    </row>
    <row r="315" spans="1:8" x14ac:dyDescent="0.25">
      <c r="A315" s="37">
        <v>3141</v>
      </c>
      <c r="B315" s="37" t="s">
        <v>596</v>
      </c>
      <c r="C315" s="37" t="s">
        <v>199</v>
      </c>
      <c r="D315" s="37" t="s">
        <v>198</v>
      </c>
      <c r="E315" s="36">
        <v>8</v>
      </c>
      <c r="F315" s="39">
        <v>25.086661913165365</v>
      </c>
      <c r="G315" s="39">
        <v>12.543330956582682</v>
      </c>
      <c r="H315" s="60">
        <v>8.0000000000000002E-3</v>
      </c>
    </row>
    <row r="316" spans="1:8" x14ac:dyDescent="0.25">
      <c r="A316" s="42">
        <v>3142</v>
      </c>
      <c r="B316" s="42" t="s">
        <v>596</v>
      </c>
      <c r="C316" s="42" t="s">
        <v>199</v>
      </c>
      <c r="D316" s="42" t="s">
        <v>198</v>
      </c>
      <c r="E316" s="41">
        <v>2</v>
      </c>
      <c r="F316" s="44">
        <v>3.0320185905367283</v>
      </c>
      <c r="G316" s="44">
        <v>1.5160092952683641</v>
      </c>
      <c r="H316" s="61">
        <v>8.9999999999999998E-4</v>
      </c>
    </row>
    <row r="317" spans="1:8" x14ac:dyDescent="0.25">
      <c r="A317" s="37">
        <v>3143</v>
      </c>
      <c r="B317" s="37" t="s">
        <v>283</v>
      </c>
      <c r="C317" s="37" t="s">
        <v>208</v>
      </c>
      <c r="D317" s="37" t="s">
        <v>255</v>
      </c>
      <c r="E317" s="36">
        <v>1</v>
      </c>
      <c r="F317" s="39">
        <v>1.4983138353154726</v>
      </c>
      <c r="G317" s="39">
        <v>0.74915691765773629</v>
      </c>
      <c r="H317" s="60">
        <v>6.9999999999999999E-4</v>
      </c>
    </row>
    <row r="318" spans="1:8" x14ac:dyDescent="0.25">
      <c r="A318" s="42"/>
      <c r="B318" s="42" t="s">
        <v>596</v>
      </c>
      <c r="C318" s="42" t="s">
        <v>197</v>
      </c>
      <c r="D318" s="42" t="s">
        <v>67</v>
      </c>
      <c r="E318" s="41">
        <v>1</v>
      </c>
      <c r="F318" s="44">
        <v>21.287625387067227</v>
      </c>
      <c r="G318" s="44">
        <v>10.643812693533613</v>
      </c>
      <c r="H318" s="61">
        <v>5.7999999999999996E-3</v>
      </c>
    </row>
    <row r="319" spans="1:8" x14ac:dyDescent="0.25">
      <c r="A319" s="37">
        <v>3144</v>
      </c>
      <c r="B319" s="37" t="s">
        <v>596</v>
      </c>
      <c r="C319" s="37" t="s">
        <v>173</v>
      </c>
      <c r="D319" s="37" t="s">
        <v>172</v>
      </c>
      <c r="E319" s="36">
        <v>11</v>
      </c>
      <c r="F319" s="39">
        <v>37.017650729737056</v>
      </c>
      <c r="G319" s="39">
        <v>18.508825364868528</v>
      </c>
      <c r="H319" s="60">
        <v>1.17E-2</v>
      </c>
    </row>
    <row r="320" spans="1:8" x14ac:dyDescent="0.25">
      <c r="A320" s="42">
        <v>3145</v>
      </c>
      <c r="B320" s="42" t="s">
        <v>596</v>
      </c>
      <c r="C320" s="42" t="s">
        <v>79</v>
      </c>
      <c r="D320" s="42" t="s">
        <v>78</v>
      </c>
      <c r="E320" s="41">
        <v>12</v>
      </c>
      <c r="F320" s="44">
        <v>48.041060916137305</v>
      </c>
      <c r="G320" s="44">
        <v>24.020530458068652</v>
      </c>
      <c r="H320" s="61">
        <v>2.3199999999999998E-2</v>
      </c>
    </row>
    <row r="321" spans="1:8" x14ac:dyDescent="0.25">
      <c r="A321" s="37">
        <v>3146</v>
      </c>
      <c r="B321" s="37" t="s">
        <v>596</v>
      </c>
      <c r="C321" s="37" t="s">
        <v>197</v>
      </c>
      <c r="D321" s="37" t="s">
        <v>67</v>
      </c>
      <c r="E321" s="36">
        <v>1</v>
      </c>
      <c r="F321" s="39">
        <v>2.4718649267965018</v>
      </c>
      <c r="G321" s="39">
        <v>1.2359324633982509</v>
      </c>
      <c r="H321" s="60">
        <v>6.9999999999999999E-4</v>
      </c>
    </row>
    <row r="322" spans="1:8" x14ac:dyDescent="0.25">
      <c r="A322" s="42">
        <v>3147</v>
      </c>
      <c r="B322" s="42" t="s">
        <v>596</v>
      </c>
      <c r="C322" s="42" t="s">
        <v>203</v>
      </c>
      <c r="D322" s="42" t="s">
        <v>201</v>
      </c>
      <c r="E322" s="41">
        <v>6</v>
      </c>
      <c r="F322" s="44">
        <v>22.070687196279138</v>
      </c>
      <c r="G322" s="44">
        <v>11.035343598139569</v>
      </c>
      <c r="H322" s="61">
        <v>5.3E-3</v>
      </c>
    </row>
    <row r="323" spans="1:8" x14ac:dyDescent="0.25">
      <c r="A323" s="37">
        <v>3148</v>
      </c>
      <c r="B323" s="37" t="s">
        <v>283</v>
      </c>
      <c r="C323" s="37" t="s">
        <v>15</v>
      </c>
      <c r="D323" s="37" t="s">
        <v>29</v>
      </c>
      <c r="E323" s="36">
        <v>2</v>
      </c>
      <c r="F323" s="39">
        <v>5.5401223271682953</v>
      </c>
      <c r="G323" s="39">
        <v>2.7700611635841477</v>
      </c>
      <c r="H323" s="60">
        <v>1.2999999999999999E-3</v>
      </c>
    </row>
    <row r="324" spans="1:8" x14ac:dyDescent="0.25">
      <c r="A324" s="42">
        <v>3150</v>
      </c>
      <c r="B324" s="42" t="s">
        <v>283</v>
      </c>
      <c r="C324" s="42" t="s">
        <v>15</v>
      </c>
      <c r="D324" s="42" t="s">
        <v>29</v>
      </c>
      <c r="E324" s="41">
        <v>2</v>
      </c>
      <c r="F324" s="44">
        <v>6.8447484245342771</v>
      </c>
      <c r="G324" s="44">
        <v>3.4223742122671386</v>
      </c>
      <c r="H324" s="61">
        <v>1.6000000000000001E-3</v>
      </c>
    </row>
    <row r="325" spans="1:8" x14ac:dyDescent="0.25">
      <c r="A325" s="37">
        <v>3151</v>
      </c>
      <c r="B325" s="37" t="s">
        <v>283</v>
      </c>
      <c r="C325" s="37" t="s">
        <v>15</v>
      </c>
      <c r="D325" s="37" t="s">
        <v>29</v>
      </c>
      <c r="E325" s="36">
        <v>2</v>
      </c>
      <c r="F325" s="39">
        <v>6.1168077592154813</v>
      </c>
      <c r="G325" s="39">
        <v>3.0584038796077406</v>
      </c>
      <c r="H325" s="60">
        <v>1.5E-3</v>
      </c>
    </row>
    <row r="326" spans="1:8" x14ac:dyDescent="0.25">
      <c r="A326" s="42">
        <v>3152</v>
      </c>
      <c r="B326" s="42" t="s">
        <v>283</v>
      </c>
      <c r="C326" s="42" t="s">
        <v>208</v>
      </c>
      <c r="D326" s="42" t="s">
        <v>255</v>
      </c>
      <c r="E326" s="41">
        <v>2</v>
      </c>
      <c r="F326" s="44">
        <v>1.9528813764332109</v>
      </c>
      <c r="G326" s="44">
        <v>0.97644068821660546</v>
      </c>
      <c r="H326" s="61">
        <v>5.0000000000000001E-4</v>
      </c>
    </row>
    <row r="327" spans="1:8" x14ac:dyDescent="0.25">
      <c r="A327" s="37">
        <v>3153</v>
      </c>
      <c r="B327" s="37" t="s">
        <v>283</v>
      </c>
      <c r="C327" s="37" t="s">
        <v>15</v>
      </c>
      <c r="D327" s="37" t="s">
        <v>29</v>
      </c>
      <c r="E327" s="36">
        <v>2</v>
      </c>
      <c r="F327" s="39">
        <v>11.251732503042234</v>
      </c>
      <c r="G327" s="39">
        <v>5.6258662515211171</v>
      </c>
      <c r="H327" s="60">
        <v>3.3E-3</v>
      </c>
    </row>
    <row r="328" spans="1:8" x14ac:dyDescent="0.25">
      <c r="A328" s="42">
        <v>3154</v>
      </c>
      <c r="B328" s="42" t="s">
        <v>283</v>
      </c>
      <c r="C328" s="42" t="s">
        <v>14</v>
      </c>
      <c r="D328" s="42" t="s">
        <v>235</v>
      </c>
      <c r="E328" s="41">
        <v>2</v>
      </c>
      <c r="F328" s="44">
        <v>16.005091439634647</v>
      </c>
      <c r="G328" s="44">
        <v>8.0025457198173235</v>
      </c>
      <c r="H328" s="61">
        <v>7.7999999999999996E-3</v>
      </c>
    </row>
    <row r="329" spans="1:8" x14ac:dyDescent="0.25">
      <c r="A329" s="37">
        <v>3155</v>
      </c>
      <c r="B329" s="37" t="s">
        <v>283</v>
      </c>
      <c r="C329" s="37" t="s">
        <v>144</v>
      </c>
      <c r="D329" s="37" t="s">
        <v>143</v>
      </c>
      <c r="E329" s="36">
        <v>1</v>
      </c>
      <c r="F329" s="39">
        <v>7.1138638597406123</v>
      </c>
      <c r="G329" s="39">
        <v>3.5569319298703062</v>
      </c>
      <c r="H329" s="60">
        <v>6.9999999999999999E-4</v>
      </c>
    </row>
    <row r="330" spans="1:8" x14ac:dyDescent="0.25">
      <c r="A330" s="42">
        <v>3156</v>
      </c>
      <c r="B330" s="42" t="s">
        <v>283</v>
      </c>
      <c r="C330" s="42" t="s">
        <v>208</v>
      </c>
      <c r="D330" s="42" t="s">
        <v>255</v>
      </c>
      <c r="E330" s="41">
        <v>4</v>
      </c>
      <c r="F330" s="44">
        <v>8.648629593511366</v>
      </c>
      <c r="G330" s="44">
        <v>4.324314796755683</v>
      </c>
      <c r="H330" s="61">
        <v>2.5000000000000001E-3</v>
      </c>
    </row>
    <row r="331" spans="1:8" x14ac:dyDescent="0.25">
      <c r="A331" s="37">
        <v>3157</v>
      </c>
      <c r="B331" s="37" t="s">
        <v>283</v>
      </c>
      <c r="C331" s="37" t="s">
        <v>208</v>
      </c>
      <c r="D331" s="37" t="s">
        <v>255</v>
      </c>
      <c r="E331" s="36">
        <v>2</v>
      </c>
      <c r="F331" s="39">
        <v>10.946038619003478</v>
      </c>
      <c r="G331" s="39">
        <v>5.4730193095017388</v>
      </c>
      <c r="H331" s="60">
        <v>3.3E-3</v>
      </c>
    </row>
    <row r="332" spans="1:8" x14ac:dyDescent="0.25">
      <c r="A332" s="42">
        <v>3158</v>
      </c>
      <c r="B332" s="42" t="s">
        <v>283</v>
      </c>
      <c r="C332" s="42" t="s">
        <v>208</v>
      </c>
      <c r="D332" s="42" t="s">
        <v>255</v>
      </c>
      <c r="E332" s="41">
        <v>3</v>
      </c>
      <c r="F332" s="44">
        <v>21.963237506240766</v>
      </c>
      <c r="G332" s="44">
        <v>10.981618753120383</v>
      </c>
      <c r="H332" s="61">
        <v>7.0000000000000001E-3</v>
      </c>
    </row>
    <row r="333" spans="1:8" x14ac:dyDescent="0.25">
      <c r="A333" s="37">
        <v>3159</v>
      </c>
      <c r="B333" s="37" t="s">
        <v>283</v>
      </c>
      <c r="C333" s="37" t="s">
        <v>51</v>
      </c>
      <c r="D333" s="37" t="s">
        <v>50</v>
      </c>
      <c r="E333" s="36">
        <v>3</v>
      </c>
      <c r="F333" s="39">
        <v>7.6801266560770136</v>
      </c>
      <c r="G333" s="39">
        <v>3.8400633280385068</v>
      </c>
      <c r="H333" s="60">
        <v>3.3999999999999998E-3</v>
      </c>
    </row>
    <row r="334" spans="1:8" x14ac:dyDescent="0.25">
      <c r="A334" s="42">
        <v>3160</v>
      </c>
      <c r="B334" s="42" t="s">
        <v>283</v>
      </c>
      <c r="C334" s="42" t="s">
        <v>51</v>
      </c>
      <c r="D334" s="42" t="s">
        <v>50</v>
      </c>
      <c r="E334" s="41">
        <v>3</v>
      </c>
      <c r="F334" s="44">
        <v>14.160031398201752</v>
      </c>
      <c r="G334" s="44">
        <v>7.0800156991008762</v>
      </c>
      <c r="H334" s="61">
        <v>5.8999999999999999E-3</v>
      </c>
    </row>
    <row r="335" spans="1:8" x14ac:dyDescent="0.25">
      <c r="A335" s="37">
        <v>3162</v>
      </c>
      <c r="B335" s="37" t="s">
        <v>3533</v>
      </c>
      <c r="C335" s="37" t="s">
        <v>22</v>
      </c>
      <c r="D335" s="37" t="s">
        <v>36</v>
      </c>
      <c r="E335" s="36">
        <v>1</v>
      </c>
      <c r="F335" s="39">
        <v>2.0971310150682299</v>
      </c>
      <c r="G335" s="39">
        <v>1.0485655075341149</v>
      </c>
      <c r="H335" s="60">
        <v>6.9999999999999999E-4</v>
      </c>
    </row>
    <row r="336" spans="1:8" x14ac:dyDescent="0.25">
      <c r="A336" s="42">
        <v>3164</v>
      </c>
      <c r="B336" s="42" t="s">
        <v>3533</v>
      </c>
      <c r="C336" s="42" t="s">
        <v>12</v>
      </c>
      <c r="D336" s="42" t="s">
        <v>30</v>
      </c>
      <c r="E336" s="41">
        <v>1</v>
      </c>
      <c r="F336" s="44">
        <v>2.2937847621096719</v>
      </c>
      <c r="G336" s="44">
        <v>1.1468923810548359</v>
      </c>
      <c r="H336" s="61">
        <v>8.0000000000000004E-4</v>
      </c>
    </row>
    <row r="337" spans="1:8" x14ac:dyDescent="0.25">
      <c r="A337" s="37">
        <v>3165</v>
      </c>
      <c r="B337" s="37" t="s">
        <v>3533</v>
      </c>
      <c r="C337" s="37" t="s">
        <v>173</v>
      </c>
      <c r="D337" s="37" t="s">
        <v>172</v>
      </c>
      <c r="E337" s="36">
        <v>1</v>
      </c>
      <c r="F337" s="39">
        <v>1.6449870699457136</v>
      </c>
      <c r="G337" s="39">
        <v>0.82249353497285682</v>
      </c>
      <c r="H337" s="60">
        <v>8.0000000000000004E-4</v>
      </c>
    </row>
    <row r="338" spans="1:8" x14ac:dyDescent="0.25">
      <c r="A338" s="42">
        <v>3166</v>
      </c>
      <c r="B338" s="42" t="s">
        <v>3533</v>
      </c>
      <c r="C338" s="42" t="s">
        <v>130</v>
      </c>
      <c r="D338" s="42" t="s">
        <v>130</v>
      </c>
      <c r="E338" s="41">
        <v>1</v>
      </c>
      <c r="F338" s="44">
        <v>2.3057390011137349</v>
      </c>
      <c r="G338" s="44">
        <v>1.1528695005568674</v>
      </c>
      <c r="H338" s="61">
        <v>1.1000000000000001E-3</v>
      </c>
    </row>
    <row r="339" spans="1:8" x14ac:dyDescent="0.25">
      <c r="A339" s="37">
        <v>3167</v>
      </c>
      <c r="B339" s="37" t="s">
        <v>3533</v>
      </c>
      <c r="C339" s="37" t="s">
        <v>173</v>
      </c>
      <c r="D339" s="37" t="s">
        <v>172</v>
      </c>
      <c r="E339" s="36">
        <v>2</v>
      </c>
      <c r="F339" s="39">
        <v>3.9879266947278902</v>
      </c>
      <c r="G339" s="39">
        <v>1.9939633473639451</v>
      </c>
      <c r="H339" s="60">
        <v>2.3999999999999998E-3</v>
      </c>
    </row>
    <row r="340" spans="1:8" x14ac:dyDescent="0.25">
      <c r="A340" s="42">
        <v>3168</v>
      </c>
      <c r="B340" s="42" t="s">
        <v>3533</v>
      </c>
      <c r="C340" s="42" t="s">
        <v>7</v>
      </c>
      <c r="D340" s="42" t="s">
        <v>193</v>
      </c>
      <c r="E340" s="41">
        <v>1</v>
      </c>
      <c r="F340" s="44">
        <v>1.8190896286676674</v>
      </c>
      <c r="G340" s="44">
        <v>0.90954481433383372</v>
      </c>
      <c r="H340" s="61">
        <v>8.0000000000000004E-4</v>
      </c>
    </row>
    <row r="341" spans="1:8" x14ac:dyDescent="0.25">
      <c r="A341" s="37"/>
      <c r="B341" s="37"/>
      <c r="C341" s="37" t="s">
        <v>12</v>
      </c>
      <c r="D341" s="37" t="s">
        <v>30</v>
      </c>
      <c r="E341" s="36">
        <v>1</v>
      </c>
      <c r="F341" s="39">
        <v>4.0752338011702856</v>
      </c>
      <c r="G341" s="39">
        <v>2.0376169005851428</v>
      </c>
      <c r="H341" s="60">
        <v>1.9E-3</v>
      </c>
    </row>
    <row r="342" spans="1:8" x14ac:dyDescent="0.25">
      <c r="A342" s="42">
        <v>3169</v>
      </c>
      <c r="B342" s="42" t="s">
        <v>3533</v>
      </c>
      <c r="C342" s="42" t="s">
        <v>12</v>
      </c>
      <c r="D342" s="42" t="s">
        <v>30</v>
      </c>
      <c r="E342" s="41">
        <v>1</v>
      </c>
      <c r="F342" s="44">
        <v>3.0270440964576633</v>
      </c>
      <c r="G342" s="44">
        <v>1.5135220482288316</v>
      </c>
      <c r="H342" s="61">
        <v>1.2999999999999999E-3</v>
      </c>
    </row>
    <row r="343" spans="1:8" x14ac:dyDescent="0.25">
      <c r="A343" s="37">
        <v>3171</v>
      </c>
      <c r="B343" s="37" t="s">
        <v>3533</v>
      </c>
      <c r="C343" s="37" t="s">
        <v>12</v>
      </c>
      <c r="D343" s="37" t="s">
        <v>30</v>
      </c>
      <c r="E343" s="36">
        <v>1</v>
      </c>
      <c r="F343" s="39">
        <v>3.7312219655167893</v>
      </c>
      <c r="G343" s="39">
        <v>1.8656109827583947</v>
      </c>
      <c r="H343" s="60">
        <v>1.9E-3</v>
      </c>
    </row>
    <row r="344" spans="1:8" x14ac:dyDescent="0.25">
      <c r="A344" s="42">
        <v>3172</v>
      </c>
      <c r="B344" s="42" t="s">
        <v>3533</v>
      </c>
      <c r="C344" s="42" t="s">
        <v>169</v>
      </c>
      <c r="D344" s="42" t="s">
        <v>168</v>
      </c>
      <c r="E344" s="41">
        <v>1</v>
      </c>
      <c r="F344" s="44">
        <v>3.124846883858627</v>
      </c>
      <c r="G344" s="44">
        <v>1.5624234419293135</v>
      </c>
      <c r="H344" s="61">
        <v>2.0999999999999999E-3</v>
      </c>
    </row>
    <row r="345" spans="1:8" x14ac:dyDescent="0.25">
      <c r="A345" s="37">
        <v>3173</v>
      </c>
      <c r="B345" s="37" t="s">
        <v>256</v>
      </c>
      <c r="C345" s="37" t="s">
        <v>51</v>
      </c>
      <c r="D345" s="37" t="s">
        <v>50</v>
      </c>
      <c r="E345" s="36">
        <v>3</v>
      </c>
      <c r="F345" s="39">
        <v>4.0936741601118705</v>
      </c>
      <c r="G345" s="39">
        <v>2.0468370800559352</v>
      </c>
      <c r="H345" s="60">
        <v>1.2999999999999999E-3</v>
      </c>
    </row>
    <row r="346" spans="1:8" x14ac:dyDescent="0.25">
      <c r="A346" s="42">
        <v>3174</v>
      </c>
      <c r="B346" s="42" t="s">
        <v>256</v>
      </c>
      <c r="C346" s="42" t="s">
        <v>15</v>
      </c>
      <c r="D346" s="42" t="s">
        <v>29</v>
      </c>
      <c r="E346" s="41">
        <v>4</v>
      </c>
      <c r="F346" s="44">
        <v>14.27675916870794</v>
      </c>
      <c r="G346" s="44">
        <v>7.1383795843539701</v>
      </c>
      <c r="H346" s="61">
        <v>3.3999999999999998E-3</v>
      </c>
    </row>
    <row r="347" spans="1:8" x14ac:dyDescent="0.25">
      <c r="A347" s="37">
        <v>3175</v>
      </c>
      <c r="B347" s="37" t="s">
        <v>256</v>
      </c>
      <c r="C347" s="37" t="s">
        <v>13</v>
      </c>
      <c r="D347" s="37" t="s">
        <v>192</v>
      </c>
      <c r="E347" s="36">
        <v>2</v>
      </c>
      <c r="F347" s="39">
        <v>4.7870782720101559</v>
      </c>
      <c r="G347" s="39">
        <v>2.3935391360050779</v>
      </c>
      <c r="H347" s="60">
        <v>1E-3</v>
      </c>
    </row>
    <row r="348" spans="1:8" x14ac:dyDescent="0.25">
      <c r="A348" s="42">
        <v>3176</v>
      </c>
      <c r="B348" s="42" t="s">
        <v>256</v>
      </c>
      <c r="C348" s="42" t="s">
        <v>12</v>
      </c>
      <c r="D348" s="42" t="s">
        <v>30</v>
      </c>
      <c r="E348" s="41">
        <v>1</v>
      </c>
      <c r="F348" s="44">
        <v>33.5668287760056</v>
      </c>
      <c r="G348" s="44">
        <v>16.7834143880028</v>
      </c>
      <c r="H348" s="61">
        <v>7.0000000000000001E-3</v>
      </c>
    </row>
    <row r="349" spans="1:8" x14ac:dyDescent="0.25">
      <c r="A349" s="37">
        <v>3177</v>
      </c>
      <c r="B349" s="37" t="s">
        <v>256</v>
      </c>
      <c r="C349" s="37" t="s">
        <v>127</v>
      </c>
      <c r="D349" s="37" t="s">
        <v>126</v>
      </c>
      <c r="E349" s="36">
        <v>2</v>
      </c>
      <c r="F349" s="39">
        <v>5.1884988333451156</v>
      </c>
      <c r="G349" s="39">
        <v>2.5942494166725578</v>
      </c>
      <c r="H349" s="60">
        <v>1.6999999999999999E-3</v>
      </c>
    </row>
    <row r="350" spans="1:8" x14ac:dyDescent="0.25">
      <c r="A350" s="42">
        <v>3178</v>
      </c>
      <c r="B350" s="42" t="s">
        <v>256</v>
      </c>
      <c r="C350" s="42" t="s">
        <v>15</v>
      </c>
      <c r="D350" s="42" t="s">
        <v>29</v>
      </c>
      <c r="E350" s="41">
        <v>1</v>
      </c>
      <c r="F350" s="44">
        <v>3.4135736084343962</v>
      </c>
      <c r="G350" s="44">
        <v>1.7067868042171981</v>
      </c>
      <c r="H350" s="61">
        <v>8.0000000000000004E-4</v>
      </c>
    </row>
    <row r="351" spans="1:8" x14ac:dyDescent="0.25">
      <c r="A351" s="37">
        <v>3179</v>
      </c>
      <c r="B351" s="37" t="s">
        <v>256</v>
      </c>
      <c r="C351" s="37" t="s">
        <v>14</v>
      </c>
      <c r="D351" s="37" t="s">
        <v>235</v>
      </c>
      <c r="E351" s="36">
        <v>1</v>
      </c>
      <c r="F351" s="39">
        <v>8.3622339646098727</v>
      </c>
      <c r="G351" s="39">
        <v>4.1811169823049363</v>
      </c>
      <c r="H351" s="60">
        <v>1E-3</v>
      </c>
    </row>
    <row r="352" spans="1:8" x14ac:dyDescent="0.25">
      <c r="A352" s="42">
        <v>3180</v>
      </c>
      <c r="B352" s="42" t="s">
        <v>256</v>
      </c>
      <c r="C352" s="42" t="s">
        <v>38</v>
      </c>
      <c r="D352" s="42" t="s">
        <v>37</v>
      </c>
      <c r="E352" s="41">
        <v>1</v>
      </c>
      <c r="F352" s="44">
        <v>321.23403775219589</v>
      </c>
      <c r="G352" s="44">
        <v>160.61701887609794</v>
      </c>
      <c r="H352" s="61">
        <v>7.0599999999999996E-2</v>
      </c>
    </row>
    <row r="353" spans="1:8" x14ac:dyDescent="0.25">
      <c r="A353" s="37">
        <v>3181</v>
      </c>
      <c r="B353" s="37" t="s">
        <v>256</v>
      </c>
      <c r="C353" s="37" t="s">
        <v>14</v>
      </c>
      <c r="D353" s="37" t="s">
        <v>235</v>
      </c>
      <c r="E353" s="36">
        <v>1</v>
      </c>
      <c r="F353" s="39">
        <v>32.649256121925376</v>
      </c>
      <c r="G353" s="39">
        <v>16.324628060962688</v>
      </c>
      <c r="H353" s="60">
        <v>1.44E-2</v>
      </c>
    </row>
    <row r="354" spans="1:8" x14ac:dyDescent="0.25">
      <c r="A354" s="42">
        <v>3183</v>
      </c>
      <c r="B354" s="42" t="s">
        <v>256</v>
      </c>
      <c r="C354" s="42" t="s">
        <v>127</v>
      </c>
      <c r="D354" s="42" t="s">
        <v>126</v>
      </c>
      <c r="E354" s="41">
        <v>1</v>
      </c>
      <c r="F354" s="44">
        <v>38.041477980096282</v>
      </c>
      <c r="G354" s="44">
        <v>19.020738990048141</v>
      </c>
      <c r="H354" s="61">
        <v>7.9000000000000008E-3</v>
      </c>
    </row>
    <row r="355" spans="1:8" x14ac:dyDescent="0.25">
      <c r="A355" s="37">
        <v>3184</v>
      </c>
      <c r="B355" s="37" t="s">
        <v>596</v>
      </c>
      <c r="C355" s="37" t="s">
        <v>125</v>
      </c>
      <c r="D355" s="37" t="s">
        <v>124</v>
      </c>
      <c r="E355" s="36">
        <v>19</v>
      </c>
      <c r="F355" s="39">
        <v>69.103051618935254</v>
      </c>
      <c r="G355" s="39">
        <v>34.551525809467627</v>
      </c>
      <c r="H355" s="60">
        <v>2.0500000000000001E-2</v>
      </c>
    </row>
    <row r="356" spans="1:8" x14ac:dyDescent="0.25">
      <c r="A356" s="42">
        <v>3185</v>
      </c>
      <c r="B356" s="42" t="s">
        <v>596</v>
      </c>
      <c r="C356" s="42" t="s">
        <v>5</v>
      </c>
      <c r="D356" s="42" t="s">
        <v>186</v>
      </c>
      <c r="E356" s="41">
        <v>2</v>
      </c>
      <c r="F356" s="44">
        <v>5.4410084446136553</v>
      </c>
      <c r="G356" s="44">
        <v>2.7205042223068276</v>
      </c>
      <c r="H356" s="61">
        <v>2.0999999999999999E-3</v>
      </c>
    </row>
    <row r="357" spans="1:8" x14ac:dyDescent="0.25">
      <c r="A357" s="37">
        <v>3186</v>
      </c>
      <c r="B357" s="37" t="s">
        <v>596</v>
      </c>
      <c r="C357" s="37" t="s">
        <v>197</v>
      </c>
      <c r="D357" s="37" t="s">
        <v>67</v>
      </c>
      <c r="E357" s="36">
        <v>1</v>
      </c>
      <c r="F357" s="39">
        <v>19.084867466833177</v>
      </c>
      <c r="G357" s="39">
        <v>9.5424337334165887</v>
      </c>
      <c r="H357" s="60">
        <v>4.7999999999999996E-3</v>
      </c>
    </row>
    <row r="358" spans="1:8" x14ac:dyDescent="0.25">
      <c r="A358" s="42">
        <v>3187</v>
      </c>
      <c r="B358" s="42" t="s">
        <v>596</v>
      </c>
      <c r="C358" s="42" t="s">
        <v>79</v>
      </c>
      <c r="D358" s="42" t="s">
        <v>78</v>
      </c>
      <c r="E358" s="41">
        <v>4</v>
      </c>
      <c r="F358" s="44">
        <v>6.4712920444225697</v>
      </c>
      <c r="G358" s="44">
        <v>3.2356460222112848</v>
      </c>
      <c r="H358" s="61">
        <v>3.0000000000000001E-3</v>
      </c>
    </row>
    <row r="359" spans="1:8" x14ac:dyDescent="0.25">
      <c r="A359" s="37">
        <v>3188</v>
      </c>
      <c r="B359" s="37" t="s">
        <v>596</v>
      </c>
      <c r="C359" s="37" t="s">
        <v>200</v>
      </c>
      <c r="D359" s="37" t="s">
        <v>226</v>
      </c>
      <c r="E359" s="36">
        <v>2</v>
      </c>
      <c r="F359" s="39">
        <v>38.877734604285941</v>
      </c>
      <c r="G359" s="39">
        <v>19.43886730214297</v>
      </c>
      <c r="H359" s="60">
        <v>2.4400000000000002E-2</v>
      </c>
    </row>
    <row r="360" spans="1:8" x14ac:dyDescent="0.25">
      <c r="A360" s="42">
        <v>3189</v>
      </c>
      <c r="B360" s="42" t="s">
        <v>596</v>
      </c>
      <c r="C360" s="42" t="s">
        <v>79</v>
      </c>
      <c r="D360" s="42" t="s">
        <v>78</v>
      </c>
      <c r="E360" s="41">
        <v>4</v>
      </c>
      <c r="F360" s="44">
        <v>15.74946224439182</v>
      </c>
      <c r="G360" s="44">
        <v>7.87473112219591</v>
      </c>
      <c r="H360" s="61">
        <v>7.3000000000000001E-3</v>
      </c>
    </row>
    <row r="361" spans="1:8" x14ac:dyDescent="0.25">
      <c r="A361" s="37">
        <v>3190</v>
      </c>
      <c r="B361" s="37" t="s">
        <v>596</v>
      </c>
      <c r="C361" s="37" t="s">
        <v>173</v>
      </c>
      <c r="D361" s="37" t="s">
        <v>172</v>
      </c>
      <c r="E361" s="36">
        <v>3</v>
      </c>
      <c r="F361" s="39">
        <v>4.9162516399749432</v>
      </c>
      <c r="G361" s="39">
        <v>2.4581258199874716</v>
      </c>
      <c r="H361" s="60">
        <v>1.6000000000000001E-3</v>
      </c>
    </row>
    <row r="362" spans="1:8" x14ac:dyDescent="0.25">
      <c r="A362" s="42">
        <v>3191</v>
      </c>
      <c r="B362" s="42" t="s">
        <v>596</v>
      </c>
      <c r="C362" s="42" t="s">
        <v>79</v>
      </c>
      <c r="D362" s="42" t="s">
        <v>78</v>
      </c>
      <c r="E362" s="41">
        <v>4</v>
      </c>
      <c r="F362" s="44">
        <v>11.095423339329271</v>
      </c>
      <c r="G362" s="44">
        <v>5.5477116696646354</v>
      </c>
      <c r="H362" s="61">
        <v>4.7999999999999996E-3</v>
      </c>
    </row>
    <row r="363" spans="1:8" x14ac:dyDescent="0.25">
      <c r="A363" s="37">
        <v>3192</v>
      </c>
      <c r="B363" s="37" t="s">
        <v>596</v>
      </c>
      <c r="C363" s="37" t="s">
        <v>79</v>
      </c>
      <c r="D363" s="37" t="s">
        <v>78</v>
      </c>
      <c r="E363" s="36">
        <v>7</v>
      </c>
      <c r="F363" s="39">
        <v>56.873784725613334</v>
      </c>
      <c r="G363" s="39">
        <v>28.436892362806667</v>
      </c>
      <c r="H363" s="60">
        <v>2.4E-2</v>
      </c>
    </row>
    <row r="364" spans="1:8" x14ac:dyDescent="0.25">
      <c r="A364" s="42">
        <v>3193</v>
      </c>
      <c r="B364" s="42" t="s">
        <v>596</v>
      </c>
      <c r="C364" s="42" t="s">
        <v>197</v>
      </c>
      <c r="D364" s="42" t="s">
        <v>67</v>
      </c>
      <c r="E364" s="41">
        <v>1</v>
      </c>
      <c r="F364" s="44">
        <v>28.71074617835999</v>
      </c>
      <c r="G364" s="44">
        <v>14.355373089179995</v>
      </c>
      <c r="H364" s="61">
        <v>6.8999999999999999E-3</v>
      </c>
    </row>
    <row r="365" spans="1:8" x14ac:dyDescent="0.25">
      <c r="A365" s="37">
        <v>3194</v>
      </c>
      <c r="B365" s="37" t="s">
        <v>596</v>
      </c>
      <c r="C365" s="37" t="s">
        <v>79</v>
      </c>
      <c r="D365" s="37" t="s">
        <v>78</v>
      </c>
      <c r="E365" s="36">
        <v>2</v>
      </c>
      <c r="F365" s="39">
        <v>3.0579810337899311</v>
      </c>
      <c r="G365" s="39">
        <v>1.5289905168949656</v>
      </c>
      <c r="H365" s="60">
        <v>1.4E-3</v>
      </c>
    </row>
    <row r="366" spans="1:8" x14ac:dyDescent="0.25">
      <c r="A366" s="42">
        <v>3195</v>
      </c>
      <c r="B366" s="42" t="s">
        <v>596</v>
      </c>
      <c r="C366" s="42" t="s">
        <v>199</v>
      </c>
      <c r="D366" s="42" t="s">
        <v>198</v>
      </c>
      <c r="E366" s="41">
        <v>1</v>
      </c>
      <c r="F366" s="44">
        <v>18.584454910508093</v>
      </c>
      <c r="G366" s="44">
        <v>9.2922274552540465</v>
      </c>
      <c r="H366" s="61">
        <v>8.9999999999999998E-4</v>
      </c>
    </row>
    <row r="367" spans="1:8" x14ac:dyDescent="0.25">
      <c r="A367" s="37">
        <v>3196</v>
      </c>
      <c r="B367" s="37" t="s">
        <v>349</v>
      </c>
      <c r="C367" s="37" t="s">
        <v>110</v>
      </c>
      <c r="D367" s="37" t="s">
        <v>109</v>
      </c>
      <c r="E367" s="36">
        <v>3</v>
      </c>
      <c r="F367" s="39">
        <v>4.9684982857694262</v>
      </c>
      <c r="G367" s="39">
        <v>2.4842491428847131</v>
      </c>
      <c r="H367" s="60">
        <v>2.2000000000000001E-3</v>
      </c>
    </row>
    <row r="368" spans="1:8" x14ac:dyDescent="0.25">
      <c r="A368" s="42">
        <v>3197</v>
      </c>
      <c r="B368" s="42" t="s">
        <v>349</v>
      </c>
      <c r="C368" s="42" t="s">
        <v>180</v>
      </c>
      <c r="D368" s="42" t="s">
        <v>179</v>
      </c>
      <c r="E368" s="41">
        <v>1</v>
      </c>
      <c r="F368" s="44">
        <v>2.6252530398603851</v>
      </c>
      <c r="G368" s="44">
        <v>1.3126265199301925</v>
      </c>
      <c r="H368" s="61">
        <v>1E-3</v>
      </c>
    </row>
    <row r="369" spans="1:8" x14ac:dyDescent="0.25">
      <c r="A369" s="37">
        <v>3198</v>
      </c>
      <c r="B369" s="37" t="s">
        <v>349</v>
      </c>
      <c r="C369" s="37" t="s">
        <v>144</v>
      </c>
      <c r="D369" s="37" t="s">
        <v>143</v>
      </c>
      <c r="E369" s="36">
        <v>2</v>
      </c>
      <c r="F369" s="39">
        <v>16.118963791295105</v>
      </c>
      <c r="G369" s="39">
        <v>8.0594818956475525</v>
      </c>
      <c r="H369" s="60">
        <v>4.0000000000000001E-3</v>
      </c>
    </row>
    <row r="370" spans="1:8" x14ac:dyDescent="0.25">
      <c r="A370" s="42">
        <v>3199</v>
      </c>
      <c r="B370" s="42" t="s">
        <v>349</v>
      </c>
      <c r="C370" s="42" t="s">
        <v>110</v>
      </c>
      <c r="D370" s="42" t="s">
        <v>109</v>
      </c>
      <c r="E370" s="41">
        <v>4</v>
      </c>
      <c r="F370" s="44">
        <v>27.087661361182796</v>
      </c>
      <c r="G370" s="44">
        <v>13.543830680591398</v>
      </c>
      <c r="H370" s="61">
        <v>1.6400000000000001E-2</v>
      </c>
    </row>
    <row r="371" spans="1:8" x14ac:dyDescent="0.25">
      <c r="A371" s="37">
        <v>3200</v>
      </c>
      <c r="B371" s="37" t="s">
        <v>349</v>
      </c>
      <c r="C371" s="37" t="s">
        <v>110</v>
      </c>
      <c r="D371" s="37" t="s">
        <v>109</v>
      </c>
      <c r="E371" s="36">
        <v>7</v>
      </c>
      <c r="F371" s="39">
        <v>41.173423388521527</v>
      </c>
      <c r="G371" s="39">
        <v>20.586711694260764</v>
      </c>
      <c r="H371" s="60">
        <v>2.6100000000000002E-2</v>
      </c>
    </row>
    <row r="372" spans="1:8" x14ac:dyDescent="0.25">
      <c r="A372" s="42">
        <v>3223</v>
      </c>
      <c r="B372" s="42" t="s">
        <v>1516</v>
      </c>
      <c r="C372" s="42" t="s">
        <v>81</v>
      </c>
      <c r="D372" s="42" t="s">
        <v>80</v>
      </c>
      <c r="E372" s="41">
        <v>1</v>
      </c>
      <c r="F372" s="44">
        <v>6.725162812944891</v>
      </c>
      <c r="G372" s="44">
        <v>3.3625814064724455</v>
      </c>
      <c r="H372" s="61">
        <v>8.0000000000000004E-4</v>
      </c>
    </row>
    <row r="373" spans="1:8" x14ac:dyDescent="0.25">
      <c r="A373" s="37">
        <v>3226</v>
      </c>
      <c r="B373" s="37" t="s">
        <v>1516</v>
      </c>
      <c r="C373" s="37" t="s">
        <v>12</v>
      </c>
      <c r="D373" s="37" t="s">
        <v>30</v>
      </c>
      <c r="E373" s="36">
        <v>3</v>
      </c>
      <c r="F373" s="39">
        <v>451.42463402517575</v>
      </c>
      <c r="G373" s="39">
        <v>225.71231701258787</v>
      </c>
      <c r="H373" s="60">
        <v>7.1900000000000006E-2</v>
      </c>
    </row>
    <row r="374" spans="1:8" x14ac:dyDescent="0.25">
      <c r="A374" s="42">
        <v>3227</v>
      </c>
      <c r="B374" s="42" t="s">
        <v>1516</v>
      </c>
      <c r="C374" s="42" t="s">
        <v>81</v>
      </c>
      <c r="D374" s="42" t="s">
        <v>80</v>
      </c>
      <c r="E374" s="41">
        <v>1</v>
      </c>
      <c r="F374" s="44">
        <v>4.4322627021058842</v>
      </c>
      <c r="G374" s="44">
        <v>2.2161313510529421</v>
      </c>
      <c r="H374" s="61">
        <v>1E-3</v>
      </c>
    </row>
    <row r="375" spans="1:8" x14ac:dyDescent="0.25">
      <c r="A375" s="37">
        <v>3229</v>
      </c>
      <c r="B375" s="37" t="s">
        <v>1516</v>
      </c>
      <c r="C375" s="37" t="s">
        <v>81</v>
      </c>
      <c r="D375" s="37" t="s">
        <v>80</v>
      </c>
      <c r="E375" s="36">
        <v>1</v>
      </c>
      <c r="F375" s="39">
        <v>3.4351967187756696</v>
      </c>
      <c r="G375" s="39">
        <v>1.7175983593878348</v>
      </c>
      <c r="H375" s="60">
        <v>8.9999999999999998E-4</v>
      </c>
    </row>
    <row r="376" spans="1:8" x14ac:dyDescent="0.25">
      <c r="A376" s="42">
        <v>3230</v>
      </c>
      <c r="B376" s="42" t="s">
        <v>1516</v>
      </c>
      <c r="C376" s="42" t="s">
        <v>96</v>
      </c>
      <c r="D376" s="42" t="s">
        <v>95</v>
      </c>
      <c r="E376" s="41">
        <v>1</v>
      </c>
      <c r="F376" s="44">
        <v>10.670226575717646</v>
      </c>
      <c r="G376" s="44">
        <v>5.3351132878588228</v>
      </c>
      <c r="H376" s="61">
        <v>1.2999999999999999E-3</v>
      </c>
    </row>
    <row r="377" spans="1:8" x14ac:dyDescent="0.25">
      <c r="A377" s="37">
        <v>3231</v>
      </c>
      <c r="B377" s="37" t="s">
        <v>1516</v>
      </c>
      <c r="C377" s="37" t="s">
        <v>96</v>
      </c>
      <c r="D377" s="37" t="s">
        <v>95</v>
      </c>
      <c r="E377" s="36">
        <v>1</v>
      </c>
      <c r="F377" s="39">
        <v>20.622501786525948</v>
      </c>
      <c r="G377" s="39">
        <v>10.311250893262974</v>
      </c>
      <c r="H377" s="60">
        <v>4.1000000000000003E-3</v>
      </c>
    </row>
    <row r="378" spans="1:8" x14ac:dyDescent="0.25">
      <c r="A378" s="42">
        <v>3232</v>
      </c>
      <c r="B378" s="42" t="s">
        <v>1516</v>
      </c>
      <c r="C378" s="42" t="s">
        <v>81</v>
      </c>
      <c r="D378" s="42" t="s">
        <v>80</v>
      </c>
      <c r="E378" s="41">
        <v>1</v>
      </c>
      <c r="F378" s="44">
        <v>4.0335775691517552</v>
      </c>
      <c r="G378" s="44">
        <v>2.0167887845758776</v>
      </c>
      <c r="H378" s="61">
        <v>1E-3</v>
      </c>
    </row>
    <row r="379" spans="1:8" x14ac:dyDescent="0.25">
      <c r="A379" s="37">
        <v>3235</v>
      </c>
      <c r="B379" s="37" t="s">
        <v>1516</v>
      </c>
      <c r="C379" s="37" t="s">
        <v>197</v>
      </c>
      <c r="D379" s="37" t="s">
        <v>67</v>
      </c>
      <c r="E379" s="36">
        <v>1</v>
      </c>
      <c r="F379" s="39">
        <v>5.7527166374630543</v>
      </c>
      <c r="G379" s="39">
        <v>2.8763583187315271</v>
      </c>
      <c r="H379" s="60">
        <v>1.2999999999999999E-3</v>
      </c>
    </row>
    <row r="380" spans="1:8" x14ac:dyDescent="0.25">
      <c r="A380" s="42">
        <v>3236</v>
      </c>
      <c r="B380" s="42" t="s">
        <v>1650</v>
      </c>
      <c r="C380" s="42" t="s">
        <v>77</v>
      </c>
      <c r="D380" s="42" t="s">
        <v>76</v>
      </c>
      <c r="E380" s="41">
        <v>1</v>
      </c>
      <c r="F380" s="44">
        <v>2.8017310351618336</v>
      </c>
      <c r="G380" s="44">
        <v>1.4008655175809168</v>
      </c>
      <c r="H380" s="61">
        <v>1.1000000000000001E-3</v>
      </c>
    </row>
    <row r="381" spans="1:8" x14ac:dyDescent="0.25">
      <c r="A381" s="37">
        <v>3237</v>
      </c>
      <c r="B381" s="37" t="s">
        <v>1516</v>
      </c>
      <c r="C381" s="37" t="s">
        <v>81</v>
      </c>
      <c r="D381" s="37" t="s">
        <v>80</v>
      </c>
      <c r="E381" s="36">
        <v>1</v>
      </c>
      <c r="F381" s="39">
        <v>3.7502347311441193</v>
      </c>
      <c r="G381" s="39">
        <v>1.8751173655720597</v>
      </c>
      <c r="H381" s="60">
        <v>8.9999999999999998E-4</v>
      </c>
    </row>
    <row r="382" spans="1:8" x14ac:dyDescent="0.25">
      <c r="A382" s="42">
        <v>3238</v>
      </c>
      <c r="B382" s="42" t="s">
        <v>1516</v>
      </c>
      <c r="C382" s="42" t="s">
        <v>81</v>
      </c>
      <c r="D382" s="42" t="s">
        <v>80</v>
      </c>
      <c r="E382" s="41">
        <v>1</v>
      </c>
      <c r="F382" s="44">
        <v>4.3336401441395003</v>
      </c>
      <c r="G382" s="44">
        <v>2.1668200720697501</v>
      </c>
      <c r="H382" s="61">
        <v>1.2999999999999999E-3</v>
      </c>
    </row>
    <row r="383" spans="1:8" x14ac:dyDescent="0.25">
      <c r="A383" s="37">
        <v>3239</v>
      </c>
      <c r="B383" s="37" t="s">
        <v>1516</v>
      </c>
      <c r="C383" s="37" t="s">
        <v>7</v>
      </c>
      <c r="D383" s="37" t="s">
        <v>193</v>
      </c>
      <c r="E383" s="36">
        <v>1</v>
      </c>
      <c r="F383" s="39">
        <v>8.6564711654107747</v>
      </c>
      <c r="G383" s="39">
        <v>4.3282355827053873</v>
      </c>
      <c r="H383" s="60">
        <v>2E-3</v>
      </c>
    </row>
    <row r="384" spans="1:8" x14ac:dyDescent="0.25">
      <c r="A384" s="42">
        <v>3240</v>
      </c>
      <c r="B384" s="42" t="s">
        <v>1516</v>
      </c>
      <c r="C384" s="42" t="s">
        <v>96</v>
      </c>
      <c r="D384" s="42" t="s">
        <v>95</v>
      </c>
      <c r="E384" s="41">
        <v>2</v>
      </c>
      <c r="F384" s="44">
        <v>56.933762582371784</v>
      </c>
      <c r="G384" s="44">
        <v>28.466881291185892</v>
      </c>
      <c r="H384" s="61">
        <v>1.18E-2</v>
      </c>
    </row>
    <row r="385" spans="1:8" x14ac:dyDescent="0.25">
      <c r="A385" s="37">
        <v>3241</v>
      </c>
      <c r="B385" s="37" t="s">
        <v>1650</v>
      </c>
      <c r="C385" s="37" t="s">
        <v>79</v>
      </c>
      <c r="D385" s="37" t="s">
        <v>78</v>
      </c>
      <c r="E385" s="36">
        <v>2</v>
      </c>
      <c r="F385" s="39">
        <v>6.0305710642647306</v>
      </c>
      <c r="G385" s="39">
        <v>3.0152855321323653</v>
      </c>
      <c r="H385" s="60">
        <v>2.7000000000000001E-3</v>
      </c>
    </row>
    <row r="386" spans="1:8" x14ac:dyDescent="0.25">
      <c r="A386" s="42">
        <v>3242</v>
      </c>
      <c r="B386" s="42" t="s">
        <v>1516</v>
      </c>
      <c r="C386" s="42" t="s">
        <v>81</v>
      </c>
      <c r="D386" s="42" t="s">
        <v>80</v>
      </c>
      <c r="E386" s="41">
        <v>1</v>
      </c>
      <c r="F386" s="44">
        <v>3.89611608074713</v>
      </c>
      <c r="G386" s="44">
        <v>1.948058040373565</v>
      </c>
      <c r="H386" s="61">
        <v>8.0000000000000004E-4</v>
      </c>
    </row>
    <row r="387" spans="1:8" x14ac:dyDescent="0.25">
      <c r="A387" s="37">
        <v>3243</v>
      </c>
      <c r="B387" s="37" t="s">
        <v>1516</v>
      </c>
      <c r="C387" s="37" t="s">
        <v>81</v>
      </c>
      <c r="D387" s="37" t="s">
        <v>80</v>
      </c>
      <c r="E387" s="36">
        <v>4</v>
      </c>
      <c r="F387" s="39">
        <v>13.922697874849524</v>
      </c>
      <c r="G387" s="39">
        <v>6.9613489374247619</v>
      </c>
      <c r="H387" s="60">
        <v>4.1999999999999997E-3</v>
      </c>
    </row>
    <row r="388" spans="1:8" x14ac:dyDescent="0.25">
      <c r="A388" s="42">
        <v>3244</v>
      </c>
      <c r="B388" s="42" t="s">
        <v>1516</v>
      </c>
      <c r="C388" s="42" t="s">
        <v>81</v>
      </c>
      <c r="D388" s="42" t="s">
        <v>80</v>
      </c>
      <c r="E388" s="41">
        <v>1</v>
      </c>
      <c r="F388" s="44">
        <v>5.4697982006534485</v>
      </c>
      <c r="G388" s="44">
        <v>2.7348991003267242</v>
      </c>
      <c r="H388" s="61">
        <v>1.6999999999999999E-3</v>
      </c>
    </row>
    <row r="389" spans="1:8" x14ac:dyDescent="0.25">
      <c r="A389" s="37">
        <v>3254</v>
      </c>
      <c r="B389" s="37" t="s">
        <v>1516</v>
      </c>
      <c r="C389" s="37" t="s">
        <v>123</v>
      </c>
      <c r="D389" s="37" t="s">
        <v>122</v>
      </c>
      <c r="E389" s="36">
        <v>1</v>
      </c>
      <c r="F389" s="39">
        <v>9.6365645138021616</v>
      </c>
      <c r="G389" s="39">
        <v>4.8182822569010808</v>
      </c>
      <c r="H389" s="60">
        <v>3.5000000000000001E-3</v>
      </c>
    </row>
    <row r="390" spans="1:8" x14ac:dyDescent="0.25">
      <c r="A390" s="42">
        <v>3255</v>
      </c>
      <c r="B390" s="42" t="s">
        <v>1650</v>
      </c>
      <c r="C390" s="42" t="s">
        <v>185</v>
      </c>
      <c r="D390" s="42" t="s">
        <v>234</v>
      </c>
      <c r="E390" s="41">
        <v>1</v>
      </c>
      <c r="F390" s="44">
        <v>6.7251628129448884</v>
      </c>
      <c r="G390" s="44">
        <v>3.3625814064724442</v>
      </c>
      <c r="H390" s="61">
        <v>2E-3</v>
      </c>
    </row>
    <row r="391" spans="1:8" x14ac:dyDescent="0.25">
      <c r="A391" s="37">
        <v>3267</v>
      </c>
      <c r="B391" s="37" t="s">
        <v>1516</v>
      </c>
      <c r="C391" s="37" t="s">
        <v>96</v>
      </c>
      <c r="D391" s="37" t="s">
        <v>95</v>
      </c>
      <c r="E391" s="36">
        <v>1</v>
      </c>
      <c r="F391" s="39">
        <v>8.2511516527531441</v>
      </c>
      <c r="G391" s="39">
        <v>4.1255758263765721</v>
      </c>
      <c r="H391" s="60">
        <v>2E-3</v>
      </c>
    </row>
    <row r="392" spans="1:8" x14ac:dyDescent="0.25">
      <c r="A392" s="42">
        <v>3268</v>
      </c>
      <c r="B392" s="42" t="s">
        <v>1516</v>
      </c>
      <c r="C392" s="42" t="s">
        <v>7</v>
      </c>
      <c r="D392" s="42" t="s">
        <v>193</v>
      </c>
      <c r="E392" s="41">
        <v>1</v>
      </c>
      <c r="F392" s="44">
        <v>7.2113511980177041</v>
      </c>
      <c r="G392" s="44">
        <v>3.605675599008852</v>
      </c>
      <c r="H392" s="61">
        <v>1.8E-3</v>
      </c>
    </row>
    <row r="393" spans="1:8" x14ac:dyDescent="0.25">
      <c r="A393" s="37">
        <v>3269</v>
      </c>
      <c r="B393" s="37" t="s">
        <v>1516</v>
      </c>
      <c r="C393" s="37" t="s">
        <v>81</v>
      </c>
      <c r="D393" s="37" t="s">
        <v>80</v>
      </c>
      <c r="E393" s="36">
        <v>1</v>
      </c>
      <c r="F393" s="39">
        <v>4.9367783729706218</v>
      </c>
      <c r="G393" s="39">
        <v>2.4683891864853109</v>
      </c>
      <c r="H393" s="60">
        <v>1.5E-3</v>
      </c>
    </row>
    <row r="394" spans="1:8" x14ac:dyDescent="0.25">
      <c r="A394" s="42">
        <v>3270</v>
      </c>
      <c r="B394" s="42" t="s">
        <v>1516</v>
      </c>
      <c r="C394" s="42" t="s">
        <v>81</v>
      </c>
      <c r="D394" s="42" t="s">
        <v>80</v>
      </c>
      <c r="E394" s="41">
        <v>1</v>
      </c>
      <c r="F394" s="44">
        <v>4.1373152950927148</v>
      </c>
      <c r="G394" s="44">
        <v>2.0686576475463574</v>
      </c>
      <c r="H394" s="61">
        <v>8.0000000000000004E-4</v>
      </c>
    </row>
    <row r="395" spans="1:8" x14ac:dyDescent="0.25">
      <c r="A395" s="37">
        <v>3271</v>
      </c>
      <c r="B395" s="37" t="s">
        <v>1516</v>
      </c>
      <c r="C395" s="37" t="s">
        <v>81</v>
      </c>
      <c r="D395" s="37" t="s">
        <v>80</v>
      </c>
      <c r="E395" s="36">
        <v>1</v>
      </c>
      <c r="F395" s="39">
        <v>15.516198415395113</v>
      </c>
      <c r="G395" s="39">
        <v>7.7580992076975566</v>
      </c>
      <c r="H395" s="60">
        <v>3.7000000000000002E-3</v>
      </c>
    </row>
    <row r="396" spans="1:8" x14ac:dyDescent="0.25">
      <c r="A396" s="42">
        <v>3272</v>
      </c>
      <c r="B396" s="42" t="s">
        <v>1516</v>
      </c>
      <c r="C396" s="42" t="s">
        <v>96</v>
      </c>
      <c r="D396" s="42" t="s">
        <v>95</v>
      </c>
      <c r="E396" s="41">
        <v>1</v>
      </c>
      <c r="F396" s="44">
        <v>4.6299936625692233</v>
      </c>
      <c r="G396" s="44">
        <v>2.3149968312846116</v>
      </c>
      <c r="H396" s="61">
        <v>1.1000000000000001E-3</v>
      </c>
    </row>
    <row r="397" spans="1:8" x14ac:dyDescent="0.25">
      <c r="A397" s="37">
        <v>3273</v>
      </c>
      <c r="B397" s="37" t="s">
        <v>1516</v>
      </c>
      <c r="C397" s="37" t="s">
        <v>81</v>
      </c>
      <c r="D397" s="37" t="s">
        <v>80</v>
      </c>
      <c r="E397" s="36">
        <v>1</v>
      </c>
      <c r="F397" s="39">
        <v>3.8594387407413091</v>
      </c>
      <c r="G397" s="39">
        <v>1.9297193703706546</v>
      </c>
      <c r="H397" s="60">
        <v>8.9999999999999998E-4</v>
      </c>
    </row>
    <row r="398" spans="1:8" x14ac:dyDescent="0.25">
      <c r="A398" s="42">
        <v>3282</v>
      </c>
      <c r="B398" s="42" t="s">
        <v>1516</v>
      </c>
      <c r="C398" s="42" t="s">
        <v>81</v>
      </c>
      <c r="D398" s="42" t="s">
        <v>80</v>
      </c>
      <c r="E398" s="41">
        <v>2</v>
      </c>
      <c r="F398" s="44">
        <v>4.8325437167365912</v>
      </c>
      <c r="G398" s="44">
        <v>2.4162718583682956</v>
      </c>
      <c r="H398" s="61">
        <v>1.4E-3</v>
      </c>
    </row>
    <row r="399" spans="1:8" x14ac:dyDescent="0.25">
      <c r="A399" s="37">
        <v>3283</v>
      </c>
      <c r="B399" s="37" t="s">
        <v>1516</v>
      </c>
      <c r="C399" s="37" t="s">
        <v>79</v>
      </c>
      <c r="D399" s="37" t="s">
        <v>78</v>
      </c>
      <c r="E399" s="36">
        <v>1</v>
      </c>
      <c r="F399" s="39">
        <v>2.200797171799215</v>
      </c>
      <c r="G399" s="39">
        <v>1.1003985858996075</v>
      </c>
      <c r="H399" s="60">
        <v>8.9999999999999998E-4</v>
      </c>
    </row>
    <row r="400" spans="1:8" x14ac:dyDescent="0.25">
      <c r="A400" s="42">
        <v>3284</v>
      </c>
      <c r="B400" s="42" t="s">
        <v>1650</v>
      </c>
      <c r="C400" s="42" t="s">
        <v>197</v>
      </c>
      <c r="D400" s="42" t="s">
        <v>67</v>
      </c>
      <c r="E400" s="41">
        <v>1</v>
      </c>
      <c r="F400" s="44">
        <v>25.401251979488759</v>
      </c>
      <c r="G400" s="44">
        <v>12.700625989744379</v>
      </c>
      <c r="H400" s="61">
        <v>5.4000000000000003E-3</v>
      </c>
    </row>
    <row r="401" spans="1:8" x14ac:dyDescent="0.25">
      <c r="A401" s="37">
        <v>3285</v>
      </c>
      <c r="B401" s="37" t="s">
        <v>1650</v>
      </c>
      <c r="C401" s="37" t="s">
        <v>79</v>
      </c>
      <c r="D401" s="37" t="s">
        <v>78</v>
      </c>
      <c r="E401" s="36">
        <v>1</v>
      </c>
      <c r="F401" s="39">
        <v>5.321112139706913</v>
      </c>
      <c r="G401" s="39">
        <v>2.6605560698534565</v>
      </c>
      <c r="H401" s="60">
        <v>2.0999999999999999E-3</v>
      </c>
    </row>
    <row r="402" spans="1:8" x14ac:dyDescent="0.25">
      <c r="A402" s="42">
        <v>3286</v>
      </c>
      <c r="B402" s="42" t="s">
        <v>1650</v>
      </c>
      <c r="C402" s="42" t="s">
        <v>185</v>
      </c>
      <c r="D402" s="42" t="s">
        <v>234</v>
      </c>
      <c r="E402" s="41">
        <v>1</v>
      </c>
      <c r="F402" s="44">
        <v>6.9373646504782966</v>
      </c>
      <c r="G402" s="44">
        <v>3.4686823252391483</v>
      </c>
      <c r="H402" s="61">
        <v>2.2000000000000001E-3</v>
      </c>
    </row>
    <row r="403" spans="1:8" x14ac:dyDescent="0.25">
      <c r="A403" s="37">
        <v>3287</v>
      </c>
      <c r="B403" s="37" t="s">
        <v>1650</v>
      </c>
      <c r="C403" s="37" t="s">
        <v>185</v>
      </c>
      <c r="D403" s="37" t="s">
        <v>234</v>
      </c>
      <c r="E403" s="36">
        <v>1</v>
      </c>
      <c r="F403" s="39">
        <v>6.6581540685382876</v>
      </c>
      <c r="G403" s="39">
        <v>3.3290770342691438</v>
      </c>
      <c r="H403" s="60">
        <v>1.9E-3</v>
      </c>
    </row>
    <row r="404" spans="1:8" x14ac:dyDescent="0.25">
      <c r="A404" s="42">
        <v>3288</v>
      </c>
      <c r="B404" s="42" t="s">
        <v>1650</v>
      </c>
      <c r="C404" s="42" t="s">
        <v>185</v>
      </c>
      <c r="D404" s="42" t="s">
        <v>234</v>
      </c>
      <c r="E404" s="41">
        <v>1</v>
      </c>
      <c r="F404" s="44">
        <v>4.8999770621367178</v>
      </c>
      <c r="G404" s="44">
        <v>2.4499885310683589</v>
      </c>
      <c r="H404" s="61">
        <v>1.1999999999999999E-3</v>
      </c>
    </row>
    <row r="405" spans="1:8" x14ac:dyDescent="0.25">
      <c r="A405" s="37">
        <v>3289</v>
      </c>
      <c r="B405" s="37" t="s">
        <v>1650</v>
      </c>
      <c r="C405" s="37" t="s">
        <v>79</v>
      </c>
      <c r="D405" s="37" t="s">
        <v>78</v>
      </c>
      <c r="E405" s="36">
        <v>3</v>
      </c>
      <c r="F405" s="39">
        <v>13.917928493988565</v>
      </c>
      <c r="G405" s="39">
        <v>6.9589642469942827</v>
      </c>
      <c r="H405" s="60">
        <v>6.3E-3</v>
      </c>
    </row>
    <row r="406" spans="1:8" x14ac:dyDescent="0.25">
      <c r="A406" s="42">
        <v>3290</v>
      </c>
      <c r="B406" s="42" t="s">
        <v>1650</v>
      </c>
      <c r="C406" s="42" t="s">
        <v>197</v>
      </c>
      <c r="D406" s="42" t="s">
        <v>67</v>
      </c>
      <c r="E406" s="41">
        <v>1</v>
      </c>
      <c r="F406" s="44">
        <v>17.883025199307188</v>
      </c>
      <c r="G406" s="44">
        <v>8.9415125996535938</v>
      </c>
      <c r="H406" s="61">
        <v>5.1000000000000004E-3</v>
      </c>
    </row>
    <row r="407" spans="1:8" x14ac:dyDescent="0.25">
      <c r="A407" s="37">
        <v>3291</v>
      </c>
      <c r="B407" s="37" t="s">
        <v>1650</v>
      </c>
      <c r="C407" s="37" t="s">
        <v>197</v>
      </c>
      <c r="D407" s="37" t="s">
        <v>67</v>
      </c>
      <c r="E407" s="36">
        <v>1</v>
      </c>
      <c r="F407" s="39">
        <v>11.239768149575649</v>
      </c>
      <c r="G407" s="39">
        <v>5.6198840747878247</v>
      </c>
      <c r="H407" s="60">
        <v>3.5000000000000001E-3</v>
      </c>
    </row>
    <row r="408" spans="1:8" x14ac:dyDescent="0.25">
      <c r="A408" s="42">
        <v>3292</v>
      </c>
      <c r="B408" s="42" t="s">
        <v>1650</v>
      </c>
      <c r="C408" s="42" t="s">
        <v>173</v>
      </c>
      <c r="D408" s="42" t="s">
        <v>172</v>
      </c>
      <c r="E408" s="41">
        <v>1</v>
      </c>
      <c r="F408" s="44">
        <v>7.7334812093257757</v>
      </c>
      <c r="G408" s="44">
        <v>3.8667406046628878</v>
      </c>
      <c r="H408" s="61">
        <v>1E-3</v>
      </c>
    </row>
    <row r="409" spans="1:8" x14ac:dyDescent="0.25">
      <c r="A409" s="37">
        <v>3293</v>
      </c>
      <c r="B409" s="37" t="s">
        <v>1650</v>
      </c>
      <c r="C409" s="37" t="s">
        <v>197</v>
      </c>
      <c r="D409" s="37" t="s">
        <v>67</v>
      </c>
      <c r="E409" s="36">
        <v>1</v>
      </c>
      <c r="F409" s="39">
        <v>4.0719098821136113</v>
      </c>
      <c r="G409" s="39">
        <v>2.0359549410568056</v>
      </c>
      <c r="H409" s="60">
        <v>1.5E-3</v>
      </c>
    </row>
    <row r="410" spans="1:8" x14ac:dyDescent="0.25">
      <c r="A410" s="42">
        <v>3294</v>
      </c>
      <c r="B410" s="42" t="s">
        <v>1650</v>
      </c>
      <c r="C410" s="42" t="s">
        <v>185</v>
      </c>
      <c r="D410" s="42" t="s">
        <v>234</v>
      </c>
      <c r="E410" s="41">
        <v>1</v>
      </c>
      <c r="F410" s="44">
        <v>6.0261325156250756</v>
      </c>
      <c r="G410" s="44">
        <v>3.0130662578125378</v>
      </c>
      <c r="H410" s="61">
        <v>1.6999999999999999E-3</v>
      </c>
    </row>
    <row r="411" spans="1:8" x14ac:dyDescent="0.25">
      <c r="A411" s="37">
        <v>3295</v>
      </c>
      <c r="B411" s="37" t="s">
        <v>1516</v>
      </c>
      <c r="C411" s="37" t="s">
        <v>7</v>
      </c>
      <c r="D411" s="37" t="s">
        <v>193</v>
      </c>
      <c r="E411" s="36">
        <v>1</v>
      </c>
      <c r="F411" s="39">
        <v>7.5530658563920161</v>
      </c>
      <c r="G411" s="39">
        <v>3.7765329281960081</v>
      </c>
      <c r="H411" s="60">
        <v>1.6999999999999999E-3</v>
      </c>
    </row>
    <row r="412" spans="1:8" x14ac:dyDescent="0.25">
      <c r="A412" s="42">
        <v>3296</v>
      </c>
      <c r="B412" s="42" t="s">
        <v>1516</v>
      </c>
      <c r="C412" s="42" t="s">
        <v>7</v>
      </c>
      <c r="D412" s="42" t="s">
        <v>193</v>
      </c>
      <c r="E412" s="41">
        <v>2</v>
      </c>
      <c r="F412" s="44">
        <v>5.2538217341224236</v>
      </c>
      <c r="G412" s="44">
        <v>2.6269108670612118</v>
      </c>
      <c r="H412" s="61">
        <v>2.5999999999999999E-3</v>
      </c>
    </row>
    <row r="413" spans="1:8" x14ac:dyDescent="0.25">
      <c r="A413" s="37">
        <v>3297</v>
      </c>
      <c r="B413" s="37" t="s">
        <v>1516</v>
      </c>
      <c r="C413" s="37" t="s">
        <v>81</v>
      </c>
      <c r="D413" s="37" t="s">
        <v>80</v>
      </c>
      <c r="E413" s="36">
        <v>2</v>
      </c>
      <c r="F413" s="39">
        <v>8.2540253935460548</v>
      </c>
      <c r="G413" s="39">
        <v>4.1270126967730274</v>
      </c>
      <c r="H413" s="60">
        <v>2.5000000000000001E-3</v>
      </c>
    </row>
    <row r="414" spans="1:8" x14ac:dyDescent="0.25">
      <c r="A414" s="42">
        <v>3298</v>
      </c>
      <c r="B414" s="42" t="s">
        <v>1516</v>
      </c>
      <c r="C414" s="42" t="s">
        <v>81</v>
      </c>
      <c r="D414" s="42" t="s">
        <v>80</v>
      </c>
      <c r="E414" s="41">
        <v>1</v>
      </c>
      <c r="F414" s="44">
        <v>3.1321963095985788</v>
      </c>
      <c r="G414" s="44">
        <v>1.5660981547992894</v>
      </c>
      <c r="H414" s="61">
        <v>8.0000000000000004E-4</v>
      </c>
    </row>
    <row r="415" spans="1:8" x14ac:dyDescent="0.25">
      <c r="A415" s="37">
        <v>3299</v>
      </c>
      <c r="B415" s="37" t="s">
        <v>1516</v>
      </c>
      <c r="C415" s="37" t="s">
        <v>81</v>
      </c>
      <c r="D415" s="37" t="s">
        <v>80</v>
      </c>
      <c r="E415" s="36">
        <v>1</v>
      </c>
      <c r="F415" s="39">
        <v>4.4183688443032167</v>
      </c>
      <c r="G415" s="39">
        <v>2.2091844221516084</v>
      </c>
      <c r="H415" s="60">
        <v>1.1000000000000001E-3</v>
      </c>
    </row>
    <row r="416" spans="1:8" x14ac:dyDescent="0.25">
      <c r="A416" s="42">
        <v>3300</v>
      </c>
      <c r="B416" s="42" t="s">
        <v>1516</v>
      </c>
      <c r="C416" s="42" t="s">
        <v>81</v>
      </c>
      <c r="D416" s="42" t="s">
        <v>80</v>
      </c>
      <c r="E416" s="41">
        <v>2</v>
      </c>
      <c r="F416" s="44">
        <v>6.6942373863336009</v>
      </c>
      <c r="G416" s="44">
        <v>3.3471186931668004</v>
      </c>
      <c r="H416" s="61">
        <v>1.8E-3</v>
      </c>
    </row>
    <row r="417" spans="1:8" x14ac:dyDescent="0.25">
      <c r="A417" s="37">
        <v>3301</v>
      </c>
      <c r="B417" s="37" t="s">
        <v>1650</v>
      </c>
      <c r="C417" s="37" t="s">
        <v>79</v>
      </c>
      <c r="D417" s="37" t="s">
        <v>78</v>
      </c>
      <c r="E417" s="36">
        <v>1</v>
      </c>
      <c r="F417" s="39">
        <v>4.4311141722806981</v>
      </c>
      <c r="G417" s="39">
        <v>2.2155570861403491</v>
      </c>
      <c r="H417" s="60">
        <v>1.6000000000000001E-3</v>
      </c>
    </row>
    <row r="418" spans="1:8" x14ac:dyDescent="0.25">
      <c r="A418" s="42">
        <v>3302</v>
      </c>
      <c r="B418" s="42" t="s">
        <v>1650</v>
      </c>
      <c r="C418" s="42" t="s">
        <v>173</v>
      </c>
      <c r="D418" s="42" t="s">
        <v>172</v>
      </c>
      <c r="E418" s="41">
        <v>1</v>
      </c>
      <c r="F418" s="44">
        <v>2.7928502610651158</v>
      </c>
      <c r="G418" s="44">
        <v>1.3964251305325579</v>
      </c>
      <c r="H418" s="61">
        <v>8.0000000000000004E-4</v>
      </c>
    </row>
    <row r="419" spans="1:8" x14ac:dyDescent="0.25">
      <c r="A419" s="37">
        <v>3303</v>
      </c>
      <c r="B419" s="37" t="s">
        <v>1650</v>
      </c>
      <c r="C419" s="37" t="s">
        <v>197</v>
      </c>
      <c r="D419" s="37" t="s">
        <v>67</v>
      </c>
      <c r="E419" s="36">
        <v>1</v>
      </c>
      <c r="F419" s="39">
        <v>4.3818731835858902</v>
      </c>
      <c r="G419" s="39">
        <v>2.1909365917929451</v>
      </c>
      <c r="H419" s="60">
        <v>1.2999999999999999E-3</v>
      </c>
    </row>
    <row r="420" spans="1:8" x14ac:dyDescent="0.25">
      <c r="A420" s="42">
        <v>3304</v>
      </c>
      <c r="B420" s="42" t="s">
        <v>1650</v>
      </c>
      <c r="C420" s="42" t="s">
        <v>173</v>
      </c>
      <c r="D420" s="42" t="s">
        <v>172</v>
      </c>
      <c r="E420" s="41">
        <v>2</v>
      </c>
      <c r="F420" s="44">
        <v>6.9938990238608367</v>
      </c>
      <c r="G420" s="44">
        <v>3.4969495119304184</v>
      </c>
      <c r="H420" s="61">
        <v>2.3E-3</v>
      </c>
    </row>
    <row r="421" spans="1:8" x14ac:dyDescent="0.25">
      <c r="A421" s="37">
        <v>3305</v>
      </c>
      <c r="B421" s="37" t="s">
        <v>1650</v>
      </c>
      <c r="C421" s="37" t="s">
        <v>79</v>
      </c>
      <c r="D421" s="37" t="s">
        <v>78</v>
      </c>
      <c r="E421" s="36">
        <v>1</v>
      </c>
      <c r="F421" s="39">
        <v>3.2704654819528507</v>
      </c>
      <c r="G421" s="39">
        <v>1.6352327409764253</v>
      </c>
      <c r="H421" s="60">
        <v>1.6000000000000001E-3</v>
      </c>
    </row>
    <row r="422" spans="1:8" x14ac:dyDescent="0.25">
      <c r="A422" s="42">
        <v>3306</v>
      </c>
      <c r="B422" s="42" t="s">
        <v>1650</v>
      </c>
      <c r="C422" s="42" t="s">
        <v>173</v>
      </c>
      <c r="D422" s="42" t="s">
        <v>172</v>
      </c>
      <c r="E422" s="41">
        <v>1</v>
      </c>
      <c r="F422" s="44">
        <v>2.9509663796541776</v>
      </c>
      <c r="G422" s="44">
        <v>1.4754831898270888</v>
      </c>
      <c r="H422" s="61">
        <v>8.9999999999999998E-4</v>
      </c>
    </row>
    <row r="423" spans="1:8" x14ac:dyDescent="0.25">
      <c r="A423" s="37">
        <v>3307</v>
      </c>
      <c r="B423" s="37" t="s">
        <v>1650</v>
      </c>
      <c r="C423" s="37" t="s">
        <v>7</v>
      </c>
      <c r="D423" s="37" t="s">
        <v>193</v>
      </c>
      <c r="E423" s="36">
        <v>1</v>
      </c>
      <c r="F423" s="39">
        <v>4.0843396133100294</v>
      </c>
      <c r="G423" s="39">
        <v>2.0421698066550147</v>
      </c>
      <c r="H423" s="60">
        <v>1E-3</v>
      </c>
    </row>
    <row r="424" spans="1:8" x14ac:dyDescent="0.25">
      <c r="A424" s="42">
        <v>3309</v>
      </c>
      <c r="B424" s="42" t="s">
        <v>1650</v>
      </c>
      <c r="C424" s="42" t="s">
        <v>197</v>
      </c>
      <c r="D424" s="42" t="s">
        <v>67</v>
      </c>
      <c r="E424" s="41">
        <v>1</v>
      </c>
      <c r="F424" s="44">
        <v>4.2373854503173449</v>
      </c>
      <c r="G424" s="44">
        <v>2.1186927251586725</v>
      </c>
      <c r="H424" s="61">
        <v>1.5E-3</v>
      </c>
    </row>
    <row r="425" spans="1:8" x14ac:dyDescent="0.25">
      <c r="A425" s="37">
        <v>3310</v>
      </c>
      <c r="B425" s="37" t="s">
        <v>1650</v>
      </c>
      <c r="C425" s="37" t="s">
        <v>79</v>
      </c>
      <c r="D425" s="37" t="s">
        <v>78</v>
      </c>
      <c r="E425" s="36">
        <v>1</v>
      </c>
      <c r="F425" s="39">
        <v>3.4032201467791765</v>
      </c>
      <c r="G425" s="39">
        <v>1.7016100733895883</v>
      </c>
      <c r="H425" s="60">
        <v>1.6999999999999999E-3</v>
      </c>
    </row>
    <row r="426" spans="1:8" x14ac:dyDescent="0.25">
      <c r="A426" s="42">
        <v>3311</v>
      </c>
      <c r="B426" s="42" t="s">
        <v>1650</v>
      </c>
      <c r="C426" s="42" t="s">
        <v>7</v>
      </c>
      <c r="D426" s="42" t="s">
        <v>193</v>
      </c>
      <c r="E426" s="41">
        <v>1</v>
      </c>
      <c r="F426" s="44">
        <v>3.0382881268762159</v>
      </c>
      <c r="G426" s="44">
        <v>1.5191440634381079</v>
      </c>
      <c r="H426" s="61">
        <v>8.0000000000000004E-4</v>
      </c>
    </row>
    <row r="427" spans="1:8" x14ac:dyDescent="0.25">
      <c r="A427" s="37">
        <v>3312</v>
      </c>
      <c r="B427" s="37" t="s">
        <v>1650</v>
      </c>
      <c r="C427" s="37" t="s">
        <v>79</v>
      </c>
      <c r="D427" s="37" t="s">
        <v>78</v>
      </c>
      <c r="E427" s="36">
        <v>2</v>
      </c>
      <c r="F427" s="39">
        <v>6.1937162412988371</v>
      </c>
      <c r="G427" s="39">
        <v>3.0968581206494186</v>
      </c>
      <c r="H427" s="60">
        <v>2.8999999999999998E-3</v>
      </c>
    </row>
    <row r="428" spans="1:8" x14ac:dyDescent="0.25">
      <c r="A428" s="42">
        <v>3313</v>
      </c>
      <c r="B428" s="42" t="s">
        <v>1650</v>
      </c>
      <c r="C428" s="42" t="s">
        <v>173</v>
      </c>
      <c r="D428" s="42" t="s">
        <v>172</v>
      </c>
      <c r="E428" s="41">
        <v>1</v>
      </c>
      <c r="F428" s="44">
        <v>4.8610721405569901</v>
      </c>
      <c r="G428" s="44">
        <v>2.4305360702784951</v>
      </c>
      <c r="H428" s="61">
        <v>1.4E-3</v>
      </c>
    </row>
    <row r="429" spans="1:8" x14ac:dyDescent="0.25">
      <c r="A429" s="37">
        <v>3314</v>
      </c>
      <c r="B429" s="37" t="s">
        <v>1650</v>
      </c>
      <c r="C429" s="37" t="s">
        <v>173</v>
      </c>
      <c r="D429" s="37" t="s">
        <v>172</v>
      </c>
      <c r="E429" s="36">
        <v>1</v>
      </c>
      <c r="F429" s="39">
        <v>4.9017110805730582</v>
      </c>
      <c r="G429" s="39">
        <v>2.4508555402865291</v>
      </c>
      <c r="H429" s="60">
        <v>1.1000000000000001E-3</v>
      </c>
    </row>
    <row r="430" spans="1:8" x14ac:dyDescent="0.25">
      <c r="A430" s="42">
        <v>3315</v>
      </c>
      <c r="B430" s="42" t="s">
        <v>1650</v>
      </c>
      <c r="C430" s="42" t="s">
        <v>197</v>
      </c>
      <c r="D430" s="42" t="s">
        <v>67</v>
      </c>
      <c r="E430" s="41">
        <v>1</v>
      </c>
      <c r="F430" s="44">
        <v>45.485968353265569</v>
      </c>
      <c r="G430" s="44">
        <v>22.742984176632785</v>
      </c>
      <c r="H430" s="61">
        <v>9.9000000000000008E-3</v>
      </c>
    </row>
    <row r="431" spans="1:8" x14ac:dyDescent="0.25">
      <c r="A431" s="37">
        <v>3316</v>
      </c>
      <c r="B431" s="37" t="s">
        <v>1650</v>
      </c>
      <c r="C431" s="37" t="s">
        <v>197</v>
      </c>
      <c r="D431" s="37" t="s">
        <v>67</v>
      </c>
      <c r="E431" s="36">
        <v>1</v>
      </c>
      <c r="F431" s="39">
        <v>6.6415271017533355</v>
      </c>
      <c r="G431" s="39">
        <v>3.3207635508766677</v>
      </c>
      <c r="H431" s="60">
        <v>1.6999999999999999E-3</v>
      </c>
    </row>
    <row r="432" spans="1:8" x14ac:dyDescent="0.25">
      <c r="A432" s="42">
        <v>3317</v>
      </c>
      <c r="B432" s="42" t="s">
        <v>1650</v>
      </c>
      <c r="C432" s="42" t="s">
        <v>197</v>
      </c>
      <c r="D432" s="42" t="s">
        <v>67</v>
      </c>
      <c r="E432" s="41">
        <v>1</v>
      </c>
      <c r="F432" s="44">
        <v>8.6050781611599536</v>
      </c>
      <c r="G432" s="44">
        <v>4.3025390805799768</v>
      </c>
      <c r="H432" s="61">
        <v>2.5999999999999999E-3</v>
      </c>
    </row>
    <row r="433" spans="1:8" x14ac:dyDescent="0.25">
      <c r="A433" s="37">
        <v>3318</v>
      </c>
      <c r="B433" s="37" t="s">
        <v>1650</v>
      </c>
      <c r="C433" s="37" t="s">
        <v>79</v>
      </c>
      <c r="D433" s="37" t="s">
        <v>78</v>
      </c>
      <c r="E433" s="36">
        <v>2</v>
      </c>
      <c r="F433" s="39">
        <v>7.904602739607995</v>
      </c>
      <c r="G433" s="39">
        <v>3.9523013698039975</v>
      </c>
      <c r="H433" s="60">
        <v>3.8999999999999998E-3</v>
      </c>
    </row>
    <row r="434" spans="1:8" x14ac:dyDescent="0.25">
      <c r="A434" s="42">
        <v>3319</v>
      </c>
      <c r="B434" s="42" t="s">
        <v>1650</v>
      </c>
      <c r="C434" s="42" t="s">
        <v>197</v>
      </c>
      <c r="D434" s="42" t="s">
        <v>67</v>
      </c>
      <c r="E434" s="41">
        <v>1</v>
      </c>
      <c r="F434" s="44">
        <v>3.3073647632830787</v>
      </c>
      <c r="G434" s="44">
        <v>1.6536823816415394</v>
      </c>
      <c r="H434" s="61">
        <v>8.0000000000000004E-4</v>
      </c>
    </row>
    <row r="435" spans="1:8" x14ac:dyDescent="0.25">
      <c r="A435" s="37">
        <v>3320</v>
      </c>
      <c r="B435" s="37" t="s">
        <v>1650</v>
      </c>
      <c r="C435" s="37" t="s">
        <v>197</v>
      </c>
      <c r="D435" s="37" t="s">
        <v>67</v>
      </c>
      <c r="E435" s="36">
        <v>1</v>
      </c>
      <c r="F435" s="39">
        <v>2.9652091484767111</v>
      </c>
      <c r="G435" s="39">
        <v>1.4826045742383556</v>
      </c>
      <c r="H435" s="60">
        <v>8.0000000000000004E-4</v>
      </c>
    </row>
    <row r="436" spans="1:8" x14ac:dyDescent="0.25">
      <c r="A436" s="42">
        <v>3321</v>
      </c>
      <c r="B436" s="42" t="s">
        <v>1650</v>
      </c>
      <c r="C436" s="42" t="s">
        <v>184</v>
      </c>
      <c r="D436" s="42" t="s">
        <v>183</v>
      </c>
      <c r="E436" s="41">
        <v>1</v>
      </c>
      <c r="F436" s="44">
        <v>4.151651452910059</v>
      </c>
      <c r="G436" s="44">
        <v>2.0758257264550295</v>
      </c>
      <c r="H436" s="61">
        <v>1.1999999999999999E-3</v>
      </c>
    </row>
    <row r="437" spans="1:8" x14ac:dyDescent="0.25">
      <c r="A437" s="37">
        <v>3322</v>
      </c>
      <c r="B437" s="37" t="s">
        <v>1650</v>
      </c>
      <c r="C437" s="37" t="s">
        <v>197</v>
      </c>
      <c r="D437" s="37" t="s">
        <v>67</v>
      </c>
      <c r="E437" s="36">
        <v>1</v>
      </c>
      <c r="F437" s="39">
        <v>4.9287601870210018</v>
      </c>
      <c r="G437" s="39">
        <v>2.4643800935105009</v>
      </c>
      <c r="H437" s="60">
        <v>1.1999999999999999E-3</v>
      </c>
    </row>
    <row r="438" spans="1:8" x14ac:dyDescent="0.25">
      <c r="A438" s="42">
        <v>3323</v>
      </c>
      <c r="B438" s="42" t="s">
        <v>1650</v>
      </c>
      <c r="C438" s="42" t="s">
        <v>197</v>
      </c>
      <c r="D438" s="42" t="s">
        <v>67</v>
      </c>
      <c r="E438" s="41">
        <v>1</v>
      </c>
      <c r="F438" s="44">
        <v>5.1619369785442935</v>
      </c>
      <c r="G438" s="44">
        <v>2.5809684892721467</v>
      </c>
      <c r="H438" s="61">
        <v>1.2999999999999999E-3</v>
      </c>
    </row>
    <row r="439" spans="1:8" x14ac:dyDescent="0.25">
      <c r="A439" s="37">
        <v>3324</v>
      </c>
      <c r="B439" s="37" t="s">
        <v>1218</v>
      </c>
      <c r="C439" s="37" t="s">
        <v>15</v>
      </c>
      <c r="D439" s="37" t="s">
        <v>29</v>
      </c>
      <c r="E439" s="36">
        <v>1</v>
      </c>
      <c r="F439" s="39">
        <v>6.1093444918671631</v>
      </c>
      <c r="G439" s="39">
        <v>3.0546722459335816</v>
      </c>
      <c r="H439" s="60">
        <v>1.1000000000000001E-3</v>
      </c>
    </row>
    <row r="440" spans="1:8" x14ac:dyDescent="0.25">
      <c r="A440" s="42">
        <v>3325</v>
      </c>
      <c r="B440" s="42" t="s">
        <v>1218</v>
      </c>
      <c r="C440" s="42" t="s">
        <v>5</v>
      </c>
      <c r="D440" s="42" t="s">
        <v>186</v>
      </c>
      <c r="E440" s="41">
        <v>1</v>
      </c>
      <c r="F440" s="44">
        <v>4.149425116534414</v>
      </c>
      <c r="G440" s="44">
        <v>2.074712558267207</v>
      </c>
      <c r="H440" s="61">
        <v>1.6000000000000001E-3</v>
      </c>
    </row>
    <row r="441" spans="1:8" x14ac:dyDescent="0.25">
      <c r="A441" s="37">
        <v>3326</v>
      </c>
      <c r="B441" s="37" t="s">
        <v>1218</v>
      </c>
      <c r="C441" s="37" t="s">
        <v>5</v>
      </c>
      <c r="D441" s="37" t="s">
        <v>186</v>
      </c>
      <c r="E441" s="36">
        <v>1</v>
      </c>
      <c r="F441" s="39">
        <v>3.5659939068445992</v>
      </c>
      <c r="G441" s="39">
        <v>1.7829969534222996</v>
      </c>
      <c r="H441" s="60">
        <v>1.2999999999999999E-3</v>
      </c>
    </row>
    <row r="442" spans="1:8" x14ac:dyDescent="0.25">
      <c r="A442" s="42">
        <v>3327</v>
      </c>
      <c r="B442" s="42" t="s">
        <v>1218</v>
      </c>
      <c r="C442" s="42" t="s">
        <v>169</v>
      </c>
      <c r="D442" s="42" t="s">
        <v>168</v>
      </c>
      <c r="E442" s="41">
        <v>1</v>
      </c>
      <c r="F442" s="44">
        <v>2.7580421835182811</v>
      </c>
      <c r="G442" s="44">
        <v>1.3790210917591406</v>
      </c>
      <c r="H442" s="61">
        <v>8.9999999999999998E-4</v>
      </c>
    </row>
    <row r="443" spans="1:8" x14ac:dyDescent="0.25">
      <c r="A443" s="37">
        <v>3328</v>
      </c>
      <c r="B443" s="37" t="s">
        <v>1650</v>
      </c>
      <c r="C443" s="37" t="s">
        <v>159</v>
      </c>
      <c r="D443" s="37" t="s">
        <v>158</v>
      </c>
      <c r="E443" s="36">
        <v>1</v>
      </c>
      <c r="F443" s="39">
        <v>3.8001392420328832</v>
      </c>
      <c r="G443" s="39">
        <v>1.9000696210164416</v>
      </c>
      <c r="H443" s="60">
        <v>1.1999999999999999E-3</v>
      </c>
    </row>
    <row r="444" spans="1:8" x14ac:dyDescent="0.25">
      <c r="A444" s="42">
        <v>3329</v>
      </c>
      <c r="B444" s="42" t="s">
        <v>1650</v>
      </c>
      <c r="C444" s="42" t="s">
        <v>96</v>
      </c>
      <c r="D444" s="42" t="s">
        <v>95</v>
      </c>
      <c r="E444" s="41">
        <v>1</v>
      </c>
      <c r="F444" s="44">
        <v>4.5232267517396361</v>
      </c>
      <c r="G444" s="44">
        <v>2.261613375869818</v>
      </c>
      <c r="H444" s="61">
        <v>8.0000000000000004E-4</v>
      </c>
    </row>
    <row r="445" spans="1:8" x14ac:dyDescent="0.25">
      <c r="A445" s="37">
        <v>3330</v>
      </c>
      <c r="B445" s="37" t="s">
        <v>1650</v>
      </c>
      <c r="C445" s="37" t="s">
        <v>197</v>
      </c>
      <c r="D445" s="37" t="s">
        <v>67</v>
      </c>
      <c r="E445" s="36">
        <v>1</v>
      </c>
      <c r="F445" s="39">
        <v>5.4990743837221654</v>
      </c>
      <c r="G445" s="39">
        <v>2.7495371918610827</v>
      </c>
      <c r="H445" s="60">
        <v>1.5E-3</v>
      </c>
    </row>
    <row r="446" spans="1:8" x14ac:dyDescent="0.25">
      <c r="A446" s="42">
        <v>3331</v>
      </c>
      <c r="B446" s="42" t="s">
        <v>1650</v>
      </c>
      <c r="C446" s="42" t="s">
        <v>197</v>
      </c>
      <c r="D446" s="42" t="s">
        <v>67</v>
      </c>
      <c r="E446" s="41">
        <v>1</v>
      </c>
      <c r="F446" s="44">
        <v>13.956801370205485</v>
      </c>
      <c r="G446" s="44">
        <v>6.9784006851027423</v>
      </c>
      <c r="H446" s="61">
        <v>3.3999999999999998E-3</v>
      </c>
    </row>
    <row r="447" spans="1:8" x14ac:dyDescent="0.25">
      <c r="A447" s="37">
        <v>3332</v>
      </c>
      <c r="B447" s="37" t="s">
        <v>1218</v>
      </c>
      <c r="C447" s="37" t="s">
        <v>14</v>
      </c>
      <c r="D447" s="37" t="s">
        <v>235</v>
      </c>
      <c r="E447" s="36">
        <v>2</v>
      </c>
      <c r="F447" s="39">
        <v>4.4130425132271016</v>
      </c>
      <c r="G447" s="39">
        <v>2.2065212566135508</v>
      </c>
      <c r="H447" s="60">
        <v>1.2999999999999999E-3</v>
      </c>
    </row>
    <row r="448" spans="1:8" x14ac:dyDescent="0.25">
      <c r="A448" s="42">
        <v>3333</v>
      </c>
      <c r="B448" s="42" t="s">
        <v>1218</v>
      </c>
      <c r="C448" s="42" t="s">
        <v>197</v>
      </c>
      <c r="D448" s="42" t="s">
        <v>67</v>
      </c>
      <c r="E448" s="41">
        <v>1</v>
      </c>
      <c r="F448" s="44">
        <v>3.327343644909964</v>
      </c>
      <c r="G448" s="44">
        <v>1.663671822454982</v>
      </c>
      <c r="H448" s="61">
        <v>8.0000000000000004E-4</v>
      </c>
    </row>
    <row r="449" spans="1:8" x14ac:dyDescent="0.25">
      <c r="A449" s="37">
        <v>3334</v>
      </c>
      <c r="B449" s="37" t="s">
        <v>1218</v>
      </c>
      <c r="C449" s="37" t="s">
        <v>22</v>
      </c>
      <c r="D449" s="37" t="s">
        <v>36</v>
      </c>
      <c r="E449" s="36">
        <v>1</v>
      </c>
      <c r="F449" s="39">
        <v>5.082737837779316</v>
      </c>
      <c r="G449" s="39">
        <v>2.541368918889658</v>
      </c>
      <c r="H449" s="60">
        <v>1.1000000000000001E-3</v>
      </c>
    </row>
    <row r="450" spans="1:8" x14ac:dyDescent="0.25">
      <c r="A450" s="42">
        <v>3335</v>
      </c>
      <c r="B450" s="42" t="s">
        <v>1218</v>
      </c>
      <c r="C450" s="42" t="s">
        <v>49</v>
      </c>
      <c r="D450" s="42" t="s">
        <v>48</v>
      </c>
      <c r="E450" s="41">
        <v>1</v>
      </c>
      <c r="F450" s="44">
        <v>3.073649839179593</v>
      </c>
      <c r="G450" s="44">
        <v>1.5368249195897965</v>
      </c>
      <c r="H450" s="61">
        <v>8.0000000000000004E-4</v>
      </c>
    </row>
    <row r="451" spans="1:8" x14ac:dyDescent="0.25">
      <c r="A451" s="37">
        <v>3336</v>
      </c>
      <c r="B451" s="37" t="s">
        <v>1218</v>
      </c>
      <c r="C451" s="37" t="s">
        <v>13</v>
      </c>
      <c r="D451" s="37" t="s">
        <v>192</v>
      </c>
      <c r="E451" s="36">
        <v>3</v>
      </c>
      <c r="F451" s="39">
        <v>9.5612620706313525</v>
      </c>
      <c r="G451" s="39">
        <v>4.7806310353156762</v>
      </c>
      <c r="H451" s="60">
        <v>1.9E-3</v>
      </c>
    </row>
    <row r="452" spans="1:8" x14ac:dyDescent="0.25">
      <c r="A452" s="42">
        <v>3337</v>
      </c>
      <c r="B452" s="42" t="s">
        <v>494</v>
      </c>
      <c r="C452" s="42" t="s">
        <v>173</v>
      </c>
      <c r="D452" s="42" t="s">
        <v>172</v>
      </c>
      <c r="E452" s="41">
        <v>3</v>
      </c>
      <c r="F452" s="44">
        <v>8.0616509515689412</v>
      </c>
      <c r="G452" s="44">
        <v>4.0308254757844706</v>
      </c>
      <c r="H452" s="61">
        <v>2.7000000000000001E-3</v>
      </c>
    </row>
    <row r="453" spans="1:8" x14ac:dyDescent="0.25">
      <c r="A453" s="37">
        <v>3338</v>
      </c>
      <c r="B453" s="37" t="s">
        <v>494</v>
      </c>
      <c r="C453" s="37" t="s">
        <v>79</v>
      </c>
      <c r="D453" s="37" t="s">
        <v>78</v>
      </c>
      <c r="E453" s="36">
        <v>3</v>
      </c>
      <c r="F453" s="39">
        <v>27.039913929794125</v>
      </c>
      <c r="G453" s="39">
        <v>13.519956964897062</v>
      </c>
      <c r="H453" s="60">
        <v>1.4500000000000001E-2</v>
      </c>
    </row>
    <row r="454" spans="1:8" x14ac:dyDescent="0.25">
      <c r="A454" s="42">
        <v>3339</v>
      </c>
      <c r="B454" s="42" t="s">
        <v>494</v>
      </c>
      <c r="C454" s="42" t="s">
        <v>79</v>
      </c>
      <c r="D454" s="42" t="s">
        <v>78</v>
      </c>
      <c r="E454" s="41">
        <v>1</v>
      </c>
      <c r="F454" s="44">
        <v>12.745595792098285</v>
      </c>
      <c r="G454" s="44">
        <v>6.3727978960491427</v>
      </c>
      <c r="H454" s="61">
        <v>6.1000000000000004E-3</v>
      </c>
    </row>
    <row r="455" spans="1:8" x14ac:dyDescent="0.25">
      <c r="A455" s="37">
        <v>3340</v>
      </c>
      <c r="B455" s="37" t="s">
        <v>494</v>
      </c>
      <c r="C455" s="37" t="s">
        <v>79</v>
      </c>
      <c r="D455" s="37" t="s">
        <v>78</v>
      </c>
      <c r="E455" s="36">
        <v>2</v>
      </c>
      <c r="F455" s="39">
        <v>24.254995088033354</v>
      </c>
      <c r="G455" s="39">
        <v>12.127497544016677</v>
      </c>
      <c r="H455" s="60">
        <v>1.2200000000000001E-2</v>
      </c>
    </row>
    <row r="456" spans="1:8" x14ac:dyDescent="0.25">
      <c r="A456" s="42">
        <v>3341</v>
      </c>
      <c r="B456" s="42" t="s">
        <v>494</v>
      </c>
      <c r="C456" s="42" t="s">
        <v>79</v>
      </c>
      <c r="D456" s="42" t="s">
        <v>78</v>
      </c>
      <c r="E456" s="41">
        <v>3</v>
      </c>
      <c r="F456" s="44">
        <v>27.370819983429904</v>
      </c>
      <c r="G456" s="44">
        <v>13.685409991714952</v>
      </c>
      <c r="H456" s="61">
        <v>1.38E-2</v>
      </c>
    </row>
    <row r="457" spans="1:8" x14ac:dyDescent="0.25">
      <c r="A457" s="37">
        <v>3342</v>
      </c>
      <c r="B457" s="37" t="s">
        <v>494</v>
      </c>
      <c r="C457" s="37" t="s">
        <v>173</v>
      </c>
      <c r="D457" s="37" t="s">
        <v>172</v>
      </c>
      <c r="E457" s="36">
        <v>4</v>
      </c>
      <c r="F457" s="39">
        <v>27.171516197255162</v>
      </c>
      <c r="G457" s="39">
        <v>13.585758098627581</v>
      </c>
      <c r="H457" s="60">
        <v>8.8000000000000005E-3</v>
      </c>
    </row>
    <row r="458" spans="1:8" x14ac:dyDescent="0.25">
      <c r="A458" s="42">
        <v>3343</v>
      </c>
      <c r="B458" s="42" t="s">
        <v>494</v>
      </c>
      <c r="C458" s="42" t="s">
        <v>79</v>
      </c>
      <c r="D458" s="42" t="s">
        <v>78</v>
      </c>
      <c r="E458" s="41">
        <v>5</v>
      </c>
      <c r="F458" s="44">
        <v>47.283431208142638</v>
      </c>
      <c r="G458" s="44">
        <v>23.641715604071319</v>
      </c>
      <c r="H458" s="61">
        <v>2.1399999999999999E-2</v>
      </c>
    </row>
    <row r="459" spans="1:8" x14ac:dyDescent="0.25">
      <c r="A459" s="37">
        <v>3344</v>
      </c>
      <c r="B459" s="37" t="s">
        <v>494</v>
      </c>
      <c r="C459" s="37" t="s">
        <v>203</v>
      </c>
      <c r="D459" s="37" t="s">
        <v>201</v>
      </c>
      <c r="E459" s="36">
        <v>3</v>
      </c>
      <c r="F459" s="39">
        <v>8.4168145421627578</v>
      </c>
      <c r="G459" s="39">
        <v>4.2084072710813789</v>
      </c>
      <c r="H459" s="60">
        <v>2.2000000000000001E-3</v>
      </c>
    </row>
    <row r="460" spans="1:8" x14ac:dyDescent="0.25">
      <c r="A460" s="42">
        <v>3345</v>
      </c>
      <c r="B460" s="42" t="s">
        <v>494</v>
      </c>
      <c r="C460" s="42" t="s">
        <v>173</v>
      </c>
      <c r="D460" s="42" t="s">
        <v>172</v>
      </c>
      <c r="E460" s="41">
        <v>3</v>
      </c>
      <c r="F460" s="44">
        <v>9.661053241919797</v>
      </c>
      <c r="G460" s="44">
        <v>4.8305266209598985</v>
      </c>
      <c r="H460" s="61">
        <v>3.0000000000000001E-3</v>
      </c>
    </row>
    <row r="461" spans="1:8" x14ac:dyDescent="0.25">
      <c r="A461" s="37">
        <v>3346</v>
      </c>
      <c r="B461" s="37" t="s">
        <v>494</v>
      </c>
      <c r="C461" s="37" t="s">
        <v>9</v>
      </c>
      <c r="D461" s="37" t="s">
        <v>232</v>
      </c>
      <c r="E461" s="36">
        <v>3</v>
      </c>
      <c r="F461" s="39">
        <v>16.441379468753226</v>
      </c>
      <c r="G461" s="39">
        <v>8.220689734376613</v>
      </c>
      <c r="H461" s="60">
        <v>3.7000000000000002E-3</v>
      </c>
    </row>
    <row r="462" spans="1:8" x14ac:dyDescent="0.25">
      <c r="A462" s="42">
        <v>3347</v>
      </c>
      <c r="B462" s="42" t="s">
        <v>494</v>
      </c>
      <c r="C462" s="42" t="s">
        <v>12</v>
      </c>
      <c r="D462" s="42" t="s">
        <v>30</v>
      </c>
      <c r="E462" s="41">
        <v>2</v>
      </c>
      <c r="F462" s="44">
        <v>6.6005678570461921</v>
      </c>
      <c r="G462" s="44">
        <v>3.300283928523096</v>
      </c>
      <c r="H462" s="61">
        <v>1.5E-3</v>
      </c>
    </row>
    <row r="463" spans="1:8" x14ac:dyDescent="0.25">
      <c r="A463" s="37">
        <v>3348</v>
      </c>
      <c r="B463" s="37" t="s">
        <v>494</v>
      </c>
      <c r="C463" s="37" t="s">
        <v>110</v>
      </c>
      <c r="D463" s="37" t="s">
        <v>109</v>
      </c>
      <c r="E463" s="36">
        <v>3</v>
      </c>
      <c r="F463" s="39">
        <v>5.2995212397310718</v>
      </c>
      <c r="G463" s="39">
        <v>2.6497606198655359</v>
      </c>
      <c r="H463" s="60">
        <v>2.5000000000000001E-3</v>
      </c>
    </row>
    <row r="464" spans="1:8" x14ac:dyDescent="0.25">
      <c r="A464" s="42">
        <v>3349</v>
      </c>
      <c r="B464" s="42" t="s">
        <v>494</v>
      </c>
      <c r="C464" s="42" t="s">
        <v>4</v>
      </c>
      <c r="D464" s="42" t="s">
        <v>142</v>
      </c>
      <c r="E464" s="41">
        <v>2</v>
      </c>
      <c r="F464" s="44">
        <v>16.293604028206779</v>
      </c>
      <c r="G464" s="44">
        <v>8.1468020141033897</v>
      </c>
      <c r="H464" s="61">
        <v>5.3E-3</v>
      </c>
    </row>
    <row r="465" spans="1:8" x14ac:dyDescent="0.25">
      <c r="A465" s="37">
        <v>3350</v>
      </c>
      <c r="B465" s="37" t="s">
        <v>494</v>
      </c>
      <c r="C465" s="37" t="s">
        <v>12</v>
      </c>
      <c r="D465" s="37" t="s">
        <v>30</v>
      </c>
      <c r="E465" s="36">
        <v>1</v>
      </c>
      <c r="F465" s="39">
        <v>11.374413288208615</v>
      </c>
      <c r="G465" s="39">
        <v>5.6872066441043074</v>
      </c>
      <c r="H465" s="60">
        <v>2.3999999999999998E-3</v>
      </c>
    </row>
    <row r="466" spans="1:8" x14ac:dyDescent="0.25">
      <c r="A466" s="42">
        <v>3351</v>
      </c>
      <c r="B466" s="42" t="s">
        <v>494</v>
      </c>
      <c r="C466" s="42" t="s">
        <v>9</v>
      </c>
      <c r="D466" s="42" t="s">
        <v>232</v>
      </c>
      <c r="E466" s="41">
        <v>1</v>
      </c>
      <c r="F466" s="44">
        <v>32.104879239916414</v>
      </c>
      <c r="G466" s="44">
        <v>16.052439619958207</v>
      </c>
      <c r="H466" s="61">
        <v>7.3000000000000001E-3</v>
      </c>
    </row>
    <row r="467" spans="1:8" x14ac:dyDescent="0.25">
      <c r="A467" s="37">
        <v>3352</v>
      </c>
      <c r="B467" s="37" t="s">
        <v>494</v>
      </c>
      <c r="C467" s="37" t="s">
        <v>173</v>
      </c>
      <c r="D467" s="37" t="s">
        <v>172</v>
      </c>
      <c r="E467" s="36">
        <v>2</v>
      </c>
      <c r="F467" s="39">
        <v>25.503337778240674</v>
      </c>
      <c r="G467" s="39">
        <v>12.751668889120337</v>
      </c>
      <c r="H467" s="60">
        <v>3.8999999999999998E-3</v>
      </c>
    </row>
    <row r="468" spans="1:8" x14ac:dyDescent="0.25">
      <c r="A468" s="42">
        <v>3353</v>
      </c>
      <c r="B468" s="42" t="s">
        <v>494</v>
      </c>
      <c r="C468" s="42" t="s">
        <v>14</v>
      </c>
      <c r="D468" s="42" t="s">
        <v>235</v>
      </c>
      <c r="E468" s="41">
        <v>1</v>
      </c>
      <c r="F468" s="44">
        <v>5.7496366403075294</v>
      </c>
      <c r="G468" s="44">
        <v>2.8748183201537647</v>
      </c>
      <c r="H468" s="61">
        <v>1.2999999999999999E-3</v>
      </c>
    </row>
    <row r="469" spans="1:8" x14ac:dyDescent="0.25">
      <c r="A469" s="37">
        <v>3354</v>
      </c>
      <c r="B469" s="37" t="s">
        <v>494</v>
      </c>
      <c r="C469" s="37" t="s">
        <v>110</v>
      </c>
      <c r="D469" s="37" t="s">
        <v>109</v>
      </c>
      <c r="E469" s="36">
        <v>2</v>
      </c>
      <c r="F469" s="39">
        <v>4.5753353376655328</v>
      </c>
      <c r="G469" s="39">
        <v>2.2876676688327664</v>
      </c>
      <c r="H469" s="60">
        <v>2.2000000000000001E-3</v>
      </c>
    </row>
    <row r="470" spans="1:8" x14ac:dyDescent="0.25">
      <c r="A470" s="42">
        <v>3355</v>
      </c>
      <c r="B470" s="42" t="s">
        <v>494</v>
      </c>
      <c r="C470" s="42" t="s">
        <v>79</v>
      </c>
      <c r="D470" s="42" t="s">
        <v>78</v>
      </c>
      <c r="E470" s="41">
        <v>3</v>
      </c>
      <c r="F470" s="44">
        <v>13.795068162456317</v>
      </c>
      <c r="G470" s="44">
        <v>6.8975340812281587</v>
      </c>
      <c r="H470" s="61">
        <v>7.1000000000000004E-3</v>
      </c>
    </row>
    <row r="471" spans="1:8" x14ac:dyDescent="0.25">
      <c r="A471" s="37">
        <v>3356</v>
      </c>
      <c r="B471" s="37" t="s">
        <v>494</v>
      </c>
      <c r="C471" s="37" t="s">
        <v>4</v>
      </c>
      <c r="D471" s="37" t="s">
        <v>142</v>
      </c>
      <c r="E471" s="36">
        <v>1</v>
      </c>
      <c r="F471" s="39">
        <v>21.666193987224094</v>
      </c>
      <c r="G471" s="39">
        <v>10.833096993612047</v>
      </c>
      <c r="H471" s="60">
        <v>5.3E-3</v>
      </c>
    </row>
    <row r="472" spans="1:8" x14ac:dyDescent="0.25">
      <c r="A472" s="42">
        <v>3357</v>
      </c>
      <c r="B472" s="42" t="s">
        <v>494</v>
      </c>
      <c r="C472" s="42" t="s">
        <v>23</v>
      </c>
      <c r="D472" s="42" t="s">
        <v>106</v>
      </c>
      <c r="E472" s="41">
        <v>2</v>
      </c>
      <c r="F472" s="44">
        <v>5.3901267257446097</v>
      </c>
      <c r="G472" s="44">
        <v>2.6950633628723049</v>
      </c>
      <c r="H472" s="61">
        <v>1.6000000000000001E-3</v>
      </c>
    </row>
    <row r="473" spans="1:8" x14ac:dyDescent="0.25">
      <c r="A473" s="37">
        <v>3358</v>
      </c>
      <c r="B473" s="37" t="s">
        <v>494</v>
      </c>
      <c r="C473" s="37" t="s">
        <v>79</v>
      </c>
      <c r="D473" s="37" t="s">
        <v>78</v>
      </c>
      <c r="E473" s="36">
        <v>5</v>
      </c>
      <c r="F473" s="39">
        <v>80.766656478720648</v>
      </c>
      <c r="G473" s="39">
        <v>40.383328239360324</v>
      </c>
      <c r="H473" s="60">
        <v>3.6299999999999999E-2</v>
      </c>
    </row>
    <row r="474" spans="1:8" x14ac:dyDescent="0.25">
      <c r="A474" s="42">
        <v>3359</v>
      </c>
      <c r="B474" s="42" t="s">
        <v>494</v>
      </c>
      <c r="C474" s="42" t="s">
        <v>79</v>
      </c>
      <c r="D474" s="42" t="s">
        <v>78</v>
      </c>
      <c r="E474" s="41">
        <v>3</v>
      </c>
      <c r="F474" s="44">
        <v>19.651177256678423</v>
      </c>
      <c r="G474" s="44">
        <v>9.8255886283392115</v>
      </c>
      <c r="H474" s="61">
        <v>1.0800000000000001E-2</v>
      </c>
    </row>
    <row r="475" spans="1:8" x14ac:dyDescent="0.25">
      <c r="A475" s="37">
        <v>3360</v>
      </c>
      <c r="B475" s="37" t="s">
        <v>494</v>
      </c>
      <c r="C475" s="37" t="s">
        <v>241</v>
      </c>
      <c r="D475" s="37" t="s">
        <v>233</v>
      </c>
      <c r="E475" s="36">
        <v>2</v>
      </c>
      <c r="F475" s="39">
        <v>2.396692678220874</v>
      </c>
      <c r="G475" s="39">
        <v>1.198346339110437</v>
      </c>
      <c r="H475" s="60">
        <v>2E-3</v>
      </c>
    </row>
    <row r="476" spans="1:8" x14ac:dyDescent="0.25">
      <c r="A476" s="42">
        <v>3361</v>
      </c>
      <c r="B476" s="42" t="s">
        <v>494</v>
      </c>
      <c r="C476" s="42" t="s">
        <v>4</v>
      </c>
      <c r="D476" s="42" t="s">
        <v>142</v>
      </c>
      <c r="E476" s="41">
        <v>3</v>
      </c>
      <c r="F476" s="44">
        <v>18.441425370475926</v>
      </c>
      <c r="G476" s="44">
        <v>9.2207126852379631</v>
      </c>
      <c r="H476" s="61">
        <v>5.7000000000000002E-3</v>
      </c>
    </row>
    <row r="477" spans="1:8" x14ac:dyDescent="0.25">
      <c r="A477" s="37">
        <v>3362</v>
      </c>
      <c r="B477" s="37" t="s">
        <v>494</v>
      </c>
      <c r="C477" s="37" t="s">
        <v>79</v>
      </c>
      <c r="D477" s="37" t="s">
        <v>78</v>
      </c>
      <c r="E477" s="36">
        <v>7</v>
      </c>
      <c r="F477" s="39">
        <v>64.5833338109274</v>
      </c>
      <c r="G477" s="39">
        <v>32.2916669054637</v>
      </c>
      <c r="H477" s="60">
        <v>2.7799999999999998E-2</v>
      </c>
    </row>
    <row r="478" spans="1:8" x14ac:dyDescent="0.25">
      <c r="A478" s="42">
        <v>3363</v>
      </c>
      <c r="B478" s="42" t="s">
        <v>494</v>
      </c>
      <c r="C478" s="42" t="s">
        <v>110</v>
      </c>
      <c r="D478" s="42" t="s">
        <v>109</v>
      </c>
      <c r="E478" s="41">
        <v>3</v>
      </c>
      <c r="F478" s="44">
        <v>7.5829539428248252</v>
      </c>
      <c r="G478" s="44">
        <v>3.7914769714124126</v>
      </c>
      <c r="H478" s="61">
        <v>2.3999999999999998E-3</v>
      </c>
    </row>
    <row r="479" spans="1:8" x14ac:dyDescent="0.25">
      <c r="A479" s="37">
        <v>3364</v>
      </c>
      <c r="B479" s="37" t="s">
        <v>494</v>
      </c>
      <c r="C479" s="37" t="s">
        <v>77</v>
      </c>
      <c r="D479" s="37" t="s">
        <v>76</v>
      </c>
      <c r="E479" s="36">
        <v>1</v>
      </c>
      <c r="F479" s="39">
        <v>5.4696722843781735</v>
      </c>
      <c r="G479" s="39">
        <v>2.7348361421890868</v>
      </c>
      <c r="H479" s="60">
        <v>2.0999999999999999E-3</v>
      </c>
    </row>
    <row r="480" spans="1:8" x14ac:dyDescent="0.25">
      <c r="A480" s="42">
        <v>3365</v>
      </c>
      <c r="B480" s="42" t="s">
        <v>1053</v>
      </c>
      <c r="C480" s="42" t="s">
        <v>173</v>
      </c>
      <c r="D480" s="42" t="s">
        <v>172</v>
      </c>
      <c r="E480" s="41">
        <v>9</v>
      </c>
      <c r="F480" s="44">
        <v>27.498142650324905</v>
      </c>
      <c r="G480" s="44">
        <v>13.749071325162452</v>
      </c>
      <c r="H480" s="61">
        <v>9.2999999999999992E-3</v>
      </c>
    </row>
    <row r="481" spans="1:8" x14ac:dyDescent="0.25">
      <c r="A481" s="37">
        <v>3366</v>
      </c>
      <c r="B481" s="37" t="s">
        <v>1053</v>
      </c>
      <c r="C481" s="37" t="s">
        <v>173</v>
      </c>
      <c r="D481" s="37" t="s">
        <v>172</v>
      </c>
      <c r="E481" s="36">
        <v>3</v>
      </c>
      <c r="F481" s="39">
        <v>7.5072367912289391</v>
      </c>
      <c r="G481" s="39">
        <v>3.7536183956144695</v>
      </c>
      <c r="H481" s="60">
        <v>3.0000000000000001E-3</v>
      </c>
    </row>
    <row r="482" spans="1:8" x14ac:dyDescent="0.25">
      <c r="A482" s="42">
        <v>3367</v>
      </c>
      <c r="B482" s="42" t="s">
        <v>1053</v>
      </c>
      <c r="C482" s="42" t="s">
        <v>241</v>
      </c>
      <c r="D482" s="42" t="s">
        <v>233</v>
      </c>
      <c r="E482" s="41">
        <v>3</v>
      </c>
      <c r="F482" s="44">
        <v>2.427024511761247</v>
      </c>
      <c r="G482" s="44">
        <v>1.2135122558806235</v>
      </c>
      <c r="H482" s="61">
        <v>1.2999999999999999E-3</v>
      </c>
    </row>
    <row r="483" spans="1:8" x14ac:dyDescent="0.25">
      <c r="A483" s="37">
        <v>3368</v>
      </c>
      <c r="B483" s="37" t="s">
        <v>1053</v>
      </c>
      <c r="C483" s="37" t="s">
        <v>12</v>
      </c>
      <c r="D483" s="37" t="s">
        <v>30</v>
      </c>
      <c r="E483" s="36">
        <v>2</v>
      </c>
      <c r="F483" s="39">
        <v>8.2419430376511436</v>
      </c>
      <c r="G483" s="39">
        <v>4.1209715188255718</v>
      </c>
      <c r="H483" s="60">
        <v>2E-3</v>
      </c>
    </row>
    <row r="484" spans="1:8" x14ac:dyDescent="0.25">
      <c r="A484" s="42">
        <v>3369</v>
      </c>
      <c r="B484" s="42" t="s">
        <v>1053</v>
      </c>
      <c r="C484" s="42" t="s">
        <v>125</v>
      </c>
      <c r="D484" s="42" t="s">
        <v>124</v>
      </c>
      <c r="E484" s="41">
        <v>9</v>
      </c>
      <c r="F484" s="44">
        <v>26.400561323350651</v>
      </c>
      <c r="G484" s="44">
        <v>13.200280661675325</v>
      </c>
      <c r="H484" s="61">
        <v>7.1999999999999998E-3</v>
      </c>
    </row>
    <row r="485" spans="1:8" x14ac:dyDescent="0.25">
      <c r="A485" s="37">
        <v>3370</v>
      </c>
      <c r="B485" s="37" t="s">
        <v>1053</v>
      </c>
      <c r="C485" s="37" t="s">
        <v>77</v>
      </c>
      <c r="D485" s="37" t="s">
        <v>76</v>
      </c>
      <c r="E485" s="36">
        <v>2</v>
      </c>
      <c r="F485" s="39">
        <v>7.919041127965353</v>
      </c>
      <c r="G485" s="39">
        <v>3.9595205639826765</v>
      </c>
      <c r="H485" s="60">
        <v>2.8999999999999998E-3</v>
      </c>
    </row>
    <row r="486" spans="1:8" x14ac:dyDescent="0.25">
      <c r="A486" s="42">
        <v>3371</v>
      </c>
      <c r="B486" s="42" t="s">
        <v>1053</v>
      </c>
      <c r="C486" s="42" t="s">
        <v>173</v>
      </c>
      <c r="D486" s="42" t="s">
        <v>172</v>
      </c>
      <c r="E486" s="41">
        <v>2</v>
      </c>
      <c r="F486" s="44">
        <v>5.1874783066787877</v>
      </c>
      <c r="G486" s="44">
        <v>2.5937391533393939</v>
      </c>
      <c r="H486" s="61">
        <v>1.5E-3</v>
      </c>
    </row>
    <row r="487" spans="1:8" x14ac:dyDescent="0.25">
      <c r="A487" s="37">
        <v>3372</v>
      </c>
      <c r="B487" s="37" t="s">
        <v>1053</v>
      </c>
      <c r="C487" s="37" t="s">
        <v>5</v>
      </c>
      <c r="D487" s="37" t="s">
        <v>186</v>
      </c>
      <c r="E487" s="36">
        <v>5</v>
      </c>
      <c r="F487" s="39">
        <v>105.87592932764829</v>
      </c>
      <c r="G487" s="39">
        <v>52.937964663824147</v>
      </c>
      <c r="H487" s="60">
        <v>3.49E-2</v>
      </c>
    </row>
    <row r="488" spans="1:8" x14ac:dyDescent="0.25">
      <c r="A488" s="42">
        <v>3373</v>
      </c>
      <c r="B488" s="42" t="s">
        <v>1053</v>
      </c>
      <c r="C488" s="42" t="s">
        <v>11</v>
      </c>
      <c r="D488" s="42" t="s">
        <v>206</v>
      </c>
      <c r="E488" s="41">
        <v>2</v>
      </c>
      <c r="F488" s="44">
        <v>4.248664166490566</v>
      </c>
      <c r="G488" s="44">
        <v>2.124332083245283</v>
      </c>
      <c r="H488" s="61">
        <v>1.1999999999999999E-3</v>
      </c>
    </row>
    <row r="489" spans="1:8" x14ac:dyDescent="0.25">
      <c r="A489" s="37">
        <v>3374</v>
      </c>
      <c r="B489" s="37" t="s">
        <v>1053</v>
      </c>
      <c r="C489" s="37" t="s">
        <v>173</v>
      </c>
      <c r="D489" s="37" t="s">
        <v>172</v>
      </c>
      <c r="E489" s="36">
        <v>4</v>
      </c>
      <c r="F489" s="39">
        <v>19.4490162293745</v>
      </c>
      <c r="G489" s="39">
        <v>9.7245081146872501</v>
      </c>
      <c r="H489" s="60">
        <v>6.4000000000000003E-3</v>
      </c>
    </row>
    <row r="490" spans="1:8" x14ac:dyDescent="0.25">
      <c r="A490" s="42">
        <v>3376</v>
      </c>
      <c r="B490" s="42" t="s">
        <v>1053</v>
      </c>
      <c r="C490" s="42" t="s">
        <v>79</v>
      </c>
      <c r="D490" s="42" t="s">
        <v>78</v>
      </c>
      <c r="E490" s="41">
        <v>1</v>
      </c>
      <c r="F490" s="44">
        <v>9.701678601725753</v>
      </c>
      <c r="G490" s="44">
        <v>4.8508393008628765</v>
      </c>
      <c r="H490" s="61">
        <v>4.1000000000000003E-3</v>
      </c>
    </row>
    <row r="491" spans="1:8" x14ac:dyDescent="0.25">
      <c r="A491" s="37">
        <v>3377</v>
      </c>
      <c r="B491" s="37" t="s">
        <v>1053</v>
      </c>
      <c r="C491" s="37" t="s">
        <v>9</v>
      </c>
      <c r="D491" s="37" t="s">
        <v>232</v>
      </c>
      <c r="E491" s="36">
        <v>2</v>
      </c>
      <c r="F491" s="39">
        <v>35.353077945351671</v>
      </c>
      <c r="G491" s="39">
        <v>17.676538972675836</v>
      </c>
      <c r="H491" s="60">
        <v>8.5000000000000006E-3</v>
      </c>
    </row>
    <row r="492" spans="1:8" x14ac:dyDescent="0.25">
      <c r="A492" s="42">
        <v>3378</v>
      </c>
      <c r="B492" s="42" t="s">
        <v>1053</v>
      </c>
      <c r="C492" s="42" t="s">
        <v>79</v>
      </c>
      <c r="D492" s="42" t="s">
        <v>78</v>
      </c>
      <c r="E492" s="41">
        <v>7</v>
      </c>
      <c r="F492" s="44">
        <v>34.516817820677772</v>
      </c>
      <c r="G492" s="44">
        <v>17.258408910338886</v>
      </c>
      <c r="H492" s="61">
        <v>1.5699999999999999E-2</v>
      </c>
    </row>
    <row r="493" spans="1:8" x14ac:dyDescent="0.25">
      <c r="A493" s="37">
        <v>3379</v>
      </c>
      <c r="B493" s="37" t="s">
        <v>1053</v>
      </c>
      <c r="C493" s="37" t="s">
        <v>9</v>
      </c>
      <c r="D493" s="37" t="s">
        <v>232</v>
      </c>
      <c r="E493" s="36">
        <v>2</v>
      </c>
      <c r="F493" s="39">
        <v>12.710211335693227</v>
      </c>
      <c r="G493" s="39">
        <v>6.3551056678466136</v>
      </c>
      <c r="H493" s="60">
        <v>3.8999999999999998E-3</v>
      </c>
    </row>
    <row r="494" spans="1:8" x14ac:dyDescent="0.25">
      <c r="A494" s="42">
        <v>3380</v>
      </c>
      <c r="B494" s="42" t="s">
        <v>1053</v>
      </c>
      <c r="C494" s="42" t="s">
        <v>6</v>
      </c>
      <c r="D494" s="42" t="s">
        <v>225</v>
      </c>
      <c r="E494" s="41">
        <v>1</v>
      </c>
      <c r="F494" s="44">
        <v>2.9841695461423043</v>
      </c>
      <c r="G494" s="44">
        <v>1.4920847730711522</v>
      </c>
      <c r="H494" s="61">
        <v>8.0000000000000004E-4</v>
      </c>
    </row>
    <row r="495" spans="1:8" x14ac:dyDescent="0.25">
      <c r="A495" s="37">
        <v>3381</v>
      </c>
      <c r="B495" s="37" t="s">
        <v>1053</v>
      </c>
      <c r="C495" s="37" t="s">
        <v>79</v>
      </c>
      <c r="D495" s="37" t="s">
        <v>78</v>
      </c>
      <c r="E495" s="36">
        <v>2</v>
      </c>
      <c r="F495" s="39">
        <v>13.481116217640295</v>
      </c>
      <c r="G495" s="39">
        <v>6.7405581088201476</v>
      </c>
      <c r="H495" s="60">
        <v>6.7000000000000002E-3</v>
      </c>
    </row>
    <row r="496" spans="1:8" x14ac:dyDescent="0.25">
      <c r="A496" s="42">
        <v>3382</v>
      </c>
      <c r="B496" s="42" t="s">
        <v>1053</v>
      </c>
      <c r="C496" s="42" t="s">
        <v>173</v>
      </c>
      <c r="D496" s="42" t="s">
        <v>172</v>
      </c>
      <c r="E496" s="41">
        <v>4</v>
      </c>
      <c r="F496" s="44">
        <v>14.840271980223557</v>
      </c>
      <c r="G496" s="44">
        <v>7.4201359901117785</v>
      </c>
      <c r="H496" s="61">
        <v>4.7000000000000002E-3</v>
      </c>
    </row>
    <row r="497" spans="1:8" x14ac:dyDescent="0.25">
      <c r="A497" s="37">
        <v>3383</v>
      </c>
      <c r="B497" s="37" t="s">
        <v>1053</v>
      </c>
      <c r="C497" s="37" t="s">
        <v>125</v>
      </c>
      <c r="D497" s="37" t="s">
        <v>124</v>
      </c>
      <c r="E497" s="36">
        <v>14</v>
      </c>
      <c r="F497" s="39">
        <v>82.692218214031826</v>
      </c>
      <c r="G497" s="39">
        <v>41.346109107015913</v>
      </c>
      <c r="H497" s="60">
        <v>2.0299999999999999E-2</v>
      </c>
    </row>
    <row r="498" spans="1:8" x14ac:dyDescent="0.25">
      <c r="A498" s="42">
        <v>3384</v>
      </c>
      <c r="B498" s="42" t="s">
        <v>1053</v>
      </c>
      <c r="C498" s="42" t="s">
        <v>8</v>
      </c>
      <c r="D498" s="42" t="s">
        <v>120</v>
      </c>
      <c r="E498" s="41">
        <v>3</v>
      </c>
      <c r="F498" s="44">
        <v>12.320453691822465</v>
      </c>
      <c r="G498" s="44">
        <v>6.1602268459112324</v>
      </c>
      <c r="H498" s="61">
        <v>3.5000000000000001E-3</v>
      </c>
    </row>
    <row r="499" spans="1:8" x14ac:dyDescent="0.25">
      <c r="A499" s="37">
        <v>3385</v>
      </c>
      <c r="B499" s="37" t="s">
        <v>1053</v>
      </c>
      <c r="C499" s="37" t="s">
        <v>9</v>
      </c>
      <c r="D499" s="37" t="s">
        <v>232</v>
      </c>
      <c r="E499" s="36">
        <v>1</v>
      </c>
      <c r="F499" s="39">
        <v>6.5837952163183395</v>
      </c>
      <c r="G499" s="39">
        <v>3.2918976081591698</v>
      </c>
      <c r="H499" s="60">
        <v>1.1000000000000001E-3</v>
      </c>
    </row>
    <row r="500" spans="1:8" x14ac:dyDescent="0.25">
      <c r="A500" s="42">
        <v>3386</v>
      </c>
      <c r="B500" s="42" t="s">
        <v>1053</v>
      </c>
      <c r="C500" s="42" t="s">
        <v>5</v>
      </c>
      <c r="D500" s="42" t="s">
        <v>186</v>
      </c>
      <c r="E500" s="41">
        <v>4</v>
      </c>
      <c r="F500" s="44">
        <v>45.632099231115717</v>
      </c>
      <c r="G500" s="44">
        <v>22.816049615557858</v>
      </c>
      <c r="H500" s="61">
        <v>2.3800000000000002E-2</v>
      </c>
    </row>
    <row r="501" spans="1:8" x14ac:dyDescent="0.25">
      <c r="A501" s="37">
        <v>3387</v>
      </c>
      <c r="B501" s="37" t="s">
        <v>1053</v>
      </c>
      <c r="C501" s="37" t="s">
        <v>173</v>
      </c>
      <c r="D501" s="37" t="s">
        <v>172</v>
      </c>
      <c r="E501" s="36">
        <v>6</v>
      </c>
      <c r="F501" s="39">
        <v>19.39568158087431</v>
      </c>
      <c r="G501" s="39">
        <v>9.6978407904371551</v>
      </c>
      <c r="H501" s="60">
        <v>6.7000000000000002E-3</v>
      </c>
    </row>
    <row r="502" spans="1:8" x14ac:dyDescent="0.25">
      <c r="A502" s="42">
        <v>3388</v>
      </c>
      <c r="B502" s="42" t="s">
        <v>1053</v>
      </c>
      <c r="C502" s="42" t="s">
        <v>9</v>
      </c>
      <c r="D502" s="42" t="s">
        <v>232</v>
      </c>
      <c r="E502" s="41">
        <v>3</v>
      </c>
      <c r="F502" s="44">
        <v>18.529578416099454</v>
      </c>
      <c r="G502" s="44">
        <v>9.2647892080497272</v>
      </c>
      <c r="H502" s="61">
        <v>4.3E-3</v>
      </c>
    </row>
    <row r="503" spans="1:8" x14ac:dyDescent="0.25">
      <c r="A503" s="37">
        <v>3389</v>
      </c>
      <c r="B503" s="37" t="s">
        <v>1053</v>
      </c>
      <c r="C503" s="37" t="s">
        <v>173</v>
      </c>
      <c r="D503" s="37" t="s">
        <v>172</v>
      </c>
      <c r="E503" s="36">
        <v>3</v>
      </c>
      <c r="F503" s="39">
        <v>9.6846763132830915</v>
      </c>
      <c r="G503" s="39">
        <v>4.8423381566415458</v>
      </c>
      <c r="H503" s="60">
        <v>3.2000000000000002E-3</v>
      </c>
    </row>
    <row r="504" spans="1:8" x14ac:dyDescent="0.25">
      <c r="A504" s="42">
        <v>3390</v>
      </c>
      <c r="B504" s="42" t="s">
        <v>1053</v>
      </c>
      <c r="C504" s="42" t="s">
        <v>9</v>
      </c>
      <c r="D504" s="42" t="s">
        <v>232</v>
      </c>
      <c r="E504" s="41">
        <v>3</v>
      </c>
      <c r="F504" s="44">
        <v>37.090903905556928</v>
      </c>
      <c r="G504" s="44">
        <v>18.545451952778464</v>
      </c>
      <c r="H504" s="61">
        <v>7.4999999999999997E-3</v>
      </c>
    </row>
    <row r="505" spans="1:8" x14ac:dyDescent="0.25">
      <c r="A505" s="37">
        <v>3391</v>
      </c>
      <c r="B505" s="37" t="s">
        <v>1053</v>
      </c>
      <c r="C505" s="37" t="s">
        <v>173</v>
      </c>
      <c r="D505" s="37" t="s">
        <v>172</v>
      </c>
      <c r="E505" s="36">
        <v>3</v>
      </c>
      <c r="F505" s="39">
        <v>5.5862301872124238</v>
      </c>
      <c r="G505" s="39">
        <v>2.7931150936062119</v>
      </c>
      <c r="H505" s="60">
        <v>1.8E-3</v>
      </c>
    </row>
    <row r="506" spans="1:8" x14ac:dyDescent="0.25">
      <c r="A506" s="42">
        <v>3392</v>
      </c>
      <c r="B506" s="42" t="s">
        <v>1053</v>
      </c>
      <c r="C506" s="42" t="s">
        <v>6</v>
      </c>
      <c r="D506" s="42" t="s">
        <v>225</v>
      </c>
      <c r="E506" s="41">
        <v>1</v>
      </c>
      <c r="F506" s="44">
        <v>20.290500177510445</v>
      </c>
      <c r="G506" s="44">
        <v>10.145250088755223</v>
      </c>
      <c r="H506" s="61">
        <v>2.5000000000000001E-3</v>
      </c>
    </row>
    <row r="507" spans="1:8" x14ac:dyDescent="0.25">
      <c r="A507" s="37">
        <v>3393</v>
      </c>
      <c r="B507" s="37" t="s">
        <v>1053</v>
      </c>
      <c r="C507" s="37" t="s">
        <v>38</v>
      </c>
      <c r="D507" s="37" t="s">
        <v>37</v>
      </c>
      <c r="E507" s="36">
        <v>1</v>
      </c>
      <c r="F507" s="39">
        <v>3.5821272605100667</v>
      </c>
      <c r="G507" s="39">
        <v>1.7910636302550333</v>
      </c>
      <c r="H507" s="60">
        <v>8.0000000000000004E-4</v>
      </c>
    </row>
    <row r="508" spans="1:8" x14ac:dyDescent="0.25">
      <c r="A508" s="42">
        <v>3394</v>
      </c>
      <c r="B508" s="42" t="s">
        <v>1053</v>
      </c>
      <c r="C508" s="42" t="s">
        <v>5</v>
      </c>
      <c r="D508" s="42" t="s">
        <v>186</v>
      </c>
      <c r="E508" s="41">
        <v>1</v>
      </c>
      <c r="F508" s="44">
        <v>48.939161403491205</v>
      </c>
      <c r="G508" s="44">
        <v>24.469580701745603</v>
      </c>
      <c r="H508" s="61">
        <v>1.0500000000000001E-2</v>
      </c>
    </row>
    <row r="509" spans="1:8" x14ac:dyDescent="0.25">
      <c r="A509" s="37">
        <v>3395</v>
      </c>
      <c r="B509" s="37" t="s">
        <v>1053</v>
      </c>
      <c r="C509" s="37" t="s">
        <v>125</v>
      </c>
      <c r="D509" s="37" t="s">
        <v>124</v>
      </c>
      <c r="E509" s="36">
        <v>4</v>
      </c>
      <c r="F509" s="39">
        <v>22.463259344626778</v>
      </c>
      <c r="G509" s="39">
        <v>11.231629672313389</v>
      </c>
      <c r="H509" s="60">
        <v>5.7000000000000002E-3</v>
      </c>
    </row>
    <row r="510" spans="1:8" x14ac:dyDescent="0.25">
      <c r="A510" s="42">
        <v>3396</v>
      </c>
      <c r="B510" s="42" t="s">
        <v>1053</v>
      </c>
      <c r="C510" s="42" t="s">
        <v>9</v>
      </c>
      <c r="D510" s="42" t="s">
        <v>232</v>
      </c>
      <c r="E510" s="41">
        <v>2</v>
      </c>
      <c r="F510" s="44">
        <v>26.069503992213903</v>
      </c>
      <c r="G510" s="44">
        <v>13.034751996106952</v>
      </c>
      <c r="H510" s="61">
        <v>5.4000000000000003E-3</v>
      </c>
    </row>
    <row r="511" spans="1:8" x14ac:dyDescent="0.25">
      <c r="A511" s="37">
        <v>3397</v>
      </c>
      <c r="B511" s="37" t="s">
        <v>1053</v>
      </c>
      <c r="C511" s="37" t="s">
        <v>79</v>
      </c>
      <c r="D511" s="37" t="s">
        <v>78</v>
      </c>
      <c r="E511" s="36">
        <v>3</v>
      </c>
      <c r="F511" s="39">
        <v>18.229158905221766</v>
      </c>
      <c r="G511" s="39">
        <v>9.114579452610883</v>
      </c>
      <c r="H511" s="60">
        <v>9.7000000000000003E-3</v>
      </c>
    </row>
    <row r="512" spans="1:8" x14ac:dyDescent="0.25">
      <c r="A512" s="42">
        <v>3398</v>
      </c>
      <c r="B512" s="42" t="s">
        <v>1053</v>
      </c>
      <c r="C512" s="42" t="s">
        <v>79</v>
      </c>
      <c r="D512" s="42" t="s">
        <v>78</v>
      </c>
      <c r="E512" s="41">
        <v>6</v>
      </c>
      <c r="F512" s="44">
        <v>26.298279151941642</v>
      </c>
      <c r="G512" s="44">
        <v>13.149139575970821</v>
      </c>
      <c r="H512" s="61">
        <v>1.1599999999999999E-2</v>
      </c>
    </row>
    <row r="513" spans="1:8" x14ac:dyDescent="0.25">
      <c r="A513" s="37">
        <v>3399</v>
      </c>
      <c r="B513" s="37" t="s">
        <v>1053</v>
      </c>
      <c r="C513" s="37" t="s">
        <v>110</v>
      </c>
      <c r="D513" s="37" t="s">
        <v>109</v>
      </c>
      <c r="E513" s="36">
        <v>2</v>
      </c>
      <c r="F513" s="39">
        <v>4.6716134783564556</v>
      </c>
      <c r="G513" s="39">
        <v>2.3358067391782278</v>
      </c>
      <c r="H513" s="60">
        <v>1.6999999999999999E-3</v>
      </c>
    </row>
    <row r="514" spans="1:8" x14ac:dyDescent="0.25">
      <c r="A514" s="42">
        <v>3400</v>
      </c>
      <c r="B514" s="42" t="s">
        <v>1053</v>
      </c>
      <c r="C514" s="42" t="s">
        <v>125</v>
      </c>
      <c r="D514" s="42" t="s">
        <v>124</v>
      </c>
      <c r="E514" s="41">
        <v>9</v>
      </c>
      <c r="F514" s="44">
        <v>24.962376959885734</v>
      </c>
      <c r="G514" s="44">
        <v>12.481188479942867</v>
      </c>
      <c r="H514" s="61">
        <v>6.6E-3</v>
      </c>
    </row>
    <row r="515" spans="1:8" x14ac:dyDescent="0.25">
      <c r="A515" s="37">
        <v>3533</v>
      </c>
      <c r="B515" s="37" t="s">
        <v>3144</v>
      </c>
      <c r="C515" s="37" t="s">
        <v>12</v>
      </c>
      <c r="D515" s="37" t="s">
        <v>30</v>
      </c>
      <c r="E515" s="36">
        <v>9</v>
      </c>
      <c r="F515" s="39">
        <v>92.23687976699739</v>
      </c>
      <c r="G515" s="39">
        <v>46.118439883498695</v>
      </c>
      <c r="H515" s="60">
        <v>2.0500000000000001E-2</v>
      </c>
    </row>
    <row r="516" spans="1:8" x14ac:dyDescent="0.25">
      <c r="A516" s="42">
        <v>3534</v>
      </c>
      <c r="B516" s="42" t="s">
        <v>3144</v>
      </c>
      <c r="C516" s="42" t="s">
        <v>173</v>
      </c>
      <c r="D516" s="42" t="s">
        <v>172</v>
      </c>
      <c r="E516" s="41">
        <v>8</v>
      </c>
      <c r="F516" s="44">
        <v>45.542041697887321</v>
      </c>
      <c r="G516" s="44">
        <v>22.77102084894366</v>
      </c>
      <c r="H516" s="61">
        <v>1.4500000000000001E-2</v>
      </c>
    </row>
    <row r="517" spans="1:8" x14ac:dyDescent="0.25">
      <c r="A517" s="37">
        <v>3535</v>
      </c>
      <c r="B517" s="37" t="s">
        <v>3144</v>
      </c>
      <c r="C517" s="37" t="s">
        <v>4</v>
      </c>
      <c r="D517" s="37" t="s">
        <v>142</v>
      </c>
      <c r="E517" s="36">
        <v>2</v>
      </c>
      <c r="F517" s="39">
        <v>21.490219388832916</v>
      </c>
      <c r="G517" s="39">
        <v>10.745109694416458</v>
      </c>
      <c r="H517" s="60">
        <v>6.1999999999999998E-3</v>
      </c>
    </row>
    <row r="518" spans="1:8" x14ac:dyDescent="0.25">
      <c r="A518" s="42">
        <v>3536</v>
      </c>
      <c r="B518" s="42" t="s">
        <v>3144</v>
      </c>
      <c r="C518" s="42" t="s">
        <v>7</v>
      </c>
      <c r="D518" s="42" t="s">
        <v>193</v>
      </c>
      <c r="E518" s="41">
        <v>2</v>
      </c>
      <c r="F518" s="44">
        <v>32.416620453578012</v>
      </c>
      <c r="G518" s="44">
        <v>16.208310226789006</v>
      </c>
      <c r="H518" s="61">
        <v>0.01</v>
      </c>
    </row>
    <row r="519" spans="1:8" x14ac:dyDescent="0.25">
      <c r="A519" s="37">
        <v>3537</v>
      </c>
      <c r="B519" s="37" t="s">
        <v>3144</v>
      </c>
      <c r="C519" s="37" t="s">
        <v>110</v>
      </c>
      <c r="D519" s="37" t="s">
        <v>109</v>
      </c>
      <c r="E519" s="36">
        <v>2</v>
      </c>
      <c r="F519" s="39">
        <v>12.51437929162342</v>
      </c>
      <c r="G519" s="39">
        <v>6.2571896458117102</v>
      </c>
      <c r="H519" s="60">
        <v>7.1999999999999998E-3</v>
      </c>
    </row>
    <row r="520" spans="1:8" x14ac:dyDescent="0.25">
      <c r="A520" s="42">
        <v>3538</v>
      </c>
      <c r="B520" s="42" t="s">
        <v>3144</v>
      </c>
      <c r="C520" s="42" t="s">
        <v>4</v>
      </c>
      <c r="D520" s="42" t="s">
        <v>142</v>
      </c>
      <c r="E520" s="41">
        <v>1</v>
      </c>
      <c r="F520" s="44">
        <v>18.785158972016941</v>
      </c>
      <c r="G520" s="44">
        <v>9.3925794860084704</v>
      </c>
      <c r="H520" s="61">
        <v>4.1000000000000003E-3</v>
      </c>
    </row>
    <row r="521" spans="1:8" x14ac:dyDescent="0.25">
      <c r="A521" s="37">
        <v>3539</v>
      </c>
      <c r="B521" s="37" t="s">
        <v>3144</v>
      </c>
      <c r="C521" s="37" t="s">
        <v>103</v>
      </c>
      <c r="D521" s="37" t="s">
        <v>102</v>
      </c>
      <c r="E521" s="36">
        <v>3</v>
      </c>
      <c r="F521" s="39">
        <v>48.914870076730828</v>
      </c>
      <c r="G521" s="39">
        <v>24.457435038365414</v>
      </c>
      <c r="H521" s="60">
        <v>7.7999999999999996E-3</v>
      </c>
    </row>
    <row r="522" spans="1:8" x14ac:dyDescent="0.25">
      <c r="A522" s="42">
        <v>3540</v>
      </c>
      <c r="B522" s="42" t="s">
        <v>3144</v>
      </c>
      <c r="C522" s="42" t="s">
        <v>173</v>
      </c>
      <c r="D522" s="42" t="s">
        <v>172</v>
      </c>
      <c r="E522" s="41">
        <v>8</v>
      </c>
      <c r="F522" s="44">
        <v>32.030747038428501</v>
      </c>
      <c r="G522" s="44">
        <v>16.015373519214251</v>
      </c>
      <c r="H522" s="61">
        <v>1.0200000000000001E-2</v>
      </c>
    </row>
    <row r="523" spans="1:8" x14ac:dyDescent="0.25">
      <c r="A523" s="37">
        <v>3541</v>
      </c>
      <c r="B523" s="37" t="s">
        <v>3144</v>
      </c>
      <c r="C523" s="37" t="s">
        <v>4</v>
      </c>
      <c r="D523" s="37" t="s">
        <v>142</v>
      </c>
      <c r="E523" s="36">
        <v>2</v>
      </c>
      <c r="F523" s="39">
        <v>4.6386061443304358</v>
      </c>
      <c r="G523" s="39">
        <v>2.3193030721652179</v>
      </c>
      <c r="H523" s="60">
        <v>1.4E-3</v>
      </c>
    </row>
    <row r="524" spans="1:8" x14ac:dyDescent="0.25">
      <c r="A524" s="42">
        <v>3542</v>
      </c>
      <c r="B524" s="42" t="s">
        <v>3144</v>
      </c>
      <c r="C524" s="42" t="s">
        <v>79</v>
      </c>
      <c r="D524" s="42" t="s">
        <v>78</v>
      </c>
      <c r="E524" s="41">
        <v>7</v>
      </c>
      <c r="F524" s="44">
        <v>39.731484114689302</v>
      </c>
      <c r="G524" s="44">
        <v>19.865742057344651</v>
      </c>
      <c r="H524" s="61">
        <v>1.7299999999999999E-2</v>
      </c>
    </row>
    <row r="525" spans="1:8" x14ac:dyDescent="0.25">
      <c r="A525" s="37">
        <v>3543</v>
      </c>
      <c r="B525" s="37" t="s">
        <v>3144</v>
      </c>
      <c r="C525" s="37" t="s">
        <v>197</v>
      </c>
      <c r="D525" s="37" t="s">
        <v>67</v>
      </c>
      <c r="E525" s="36">
        <v>1</v>
      </c>
      <c r="F525" s="39">
        <v>37.059397318840567</v>
      </c>
      <c r="G525" s="39">
        <v>18.529698659420283</v>
      </c>
      <c r="H525" s="60">
        <v>9.4999999999999998E-3</v>
      </c>
    </row>
    <row r="526" spans="1:8" x14ac:dyDescent="0.25">
      <c r="A526" s="42">
        <v>3544</v>
      </c>
      <c r="B526" s="42" t="s">
        <v>3144</v>
      </c>
      <c r="C526" s="42" t="s">
        <v>173</v>
      </c>
      <c r="D526" s="42" t="s">
        <v>172</v>
      </c>
      <c r="E526" s="41">
        <v>1</v>
      </c>
      <c r="F526" s="44">
        <v>15.953031127939052</v>
      </c>
      <c r="G526" s="44">
        <v>7.9765155639695262</v>
      </c>
      <c r="H526" s="61">
        <v>2.8E-3</v>
      </c>
    </row>
    <row r="527" spans="1:8" x14ac:dyDescent="0.25">
      <c r="A527" s="37">
        <v>3545</v>
      </c>
      <c r="B527" s="37" t="s">
        <v>3144</v>
      </c>
      <c r="C527" s="37" t="s">
        <v>79</v>
      </c>
      <c r="D527" s="37" t="s">
        <v>78</v>
      </c>
      <c r="E527" s="36">
        <v>3</v>
      </c>
      <c r="F527" s="39">
        <v>19.619520328065768</v>
      </c>
      <c r="G527" s="39">
        <v>9.809760164032884</v>
      </c>
      <c r="H527" s="60">
        <v>9.1999999999999998E-3</v>
      </c>
    </row>
    <row r="528" spans="1:8" x14ac:dyDescent="0.25">
      <c r="A528" s="42">
        <v>3546</v>
      </c>
      <c r="B528" s="42" t="s">
        <v>3144</v>
      </c>
      <c r="C528" s="42" t="s">
        <v>173</v>
      </c>
      <c r="D528" s="42" t="s">
        <v>172</v>
      </c>
      <c r="E528" s="41">
        <v>8</v>
      </c>
      <c r="F528" s="44">
        <v>26.875994340977329</v>
      </c>
      <c r="G528" s="44">
        <v>13.437997170488664</v>
      </c>
      <c r="H528" s="61">
        <v>8.9999999999999993E-3</v>
      </c>
    </row>
    <row r="529" spans="1:8" x14ac:dyDescent="0.25">
      <c r="A529" s="37">
        <v>3547</v>
      </c>
      <c r="B529" s="37" t="s">
        <v>3144</v>
      </c>
      <c r="C529" s="37" t="s">
        <v>125</v>
      </c>
      <c r="D529" s="37" t="s">
        <v>124</v>
      </c>
      <c r="E529" s="36">
        <v>3</v>
      </c>
      <c r="F529" s="39">
        <v>31.108365749032128</v>
      </c>
      <c r="G529" s="39">
        <v>15.554182874516064</v>
      </c>
      <c r="H529" s="60">
        <v>8.0000000000000002E-3</v>
      </c>
    </row>
    <row r="530" spans="1:8" x14ac:dyDescent="0.25">
      <c r="A530" s="42">
        <v>3548</v>
      </c>
      <c r="B530" s="42" t="s">
        <v>3144</v>
      </c>
      <c r="C530" s="42" t="s">
        <v>79</v>
      </c>
      <c r="D530" s="42" t="s">
        <v>78</v>
      </c>
      <c r="E530" s="41">
        <v>1</v>
      </c>
      <c r="F530" s="44">
        <v>30.955722620179866</v>
      </c>
      <c r="G530" s="44">
        <v>15.477861310089933</v>
      </c>
      <c r="H530" s="61">
        <v>1.03E-2</v>
      </c>
    </row>
    <row r="531" spans="1:8" x14ac:dyDescent="0.25">
      <c r="A531" s="37">
        <v>3549</v>
      </c>
      <c r="B531" s="37" t="s">
        <v>3144</v>
      </c>
      <c r="C531" s="37" t="s">
        <v>6</v>
      </c>
      <c r="D531" s="37" t="s">
        <v>225</v>
      </c>
      <c r="E531" s="36">
        <v>2</v>
      </c>
      <c r="F531" s="39">
        <v>4.4731264844570671</v>
      </c>
      <c r="G531" s="39">
        <v>2.2365632422285335</v>
      </c>
      <c r="H531" s="60">
        <v>1.2999999999999999E-3</v>
      </c>
    </row>
    <row r="532" spans="1:8" x14ac:dyDescent="0.25">
      <c r="A532" s="42">
        <v>3550</v>
      </c>
      <c r="B532" s="42" t="s">
        <v>3144</v>
      </c>
      <c r="C532" s="42" t="s">
        <v>173</v>
      </c>
      <c r="D532" s="42" t="s">
        <v>172</v>
      </c>
      <c r="E532" s="41">
        <v>5</v>
      </c>
      <c r="F532" s="44">
        <v>14.418602819796973</v>
      </c>
      <c r="G532" s="44">
        <v>7.2093014098984867</v>
      </c>
      <c r="H532" s="61">
        <v>5.1000000000000004E-3</v>
      </c>
    </row>
    <row r="533" spans="1:8" x14ac:dyDescent="0.25">
      <c r="A533" s="37">
        <v>3551</v>
      </c>
      <c r="B533" s="37" t="s">
        <v>3144</v>
      </c>
      <c r="C533" s="37" t="s">
        <v>200</v>
      </c>
      <c r="D533" s="37" t="s">
        <v>226</v>
      </c>
      <c r="E533" s="36">
        <v>2</v>
      </c>
      <c r="F533" s="39">
        <v>4.486294111492378</v>
      </c>
      <c r="G533" s="39">
        <v>2.243147055746189</v>
      </c>
      <c r="H533" s="60">
        <v>1.5E-3</v>
      </c>
    </row>
    <row r="534" spans="1:8" x14ac:dyDescent="0.25">
      <c r="A534" s="42">
        <v>3552</v>
      </c>
      <c r="B534" s="42" t="s">
        <v>3144</v>
      </c>
      <c r="C534" s="42" t="s">
        <v>197</v>
      </c>
      <c r="D534" s="42" t="s">
        <v>67</v>
      </c>
      <c r="E534" s="41">
        <v>1</v>
      </c>
      <c r="F534" s="44">
        <v>30.115220498838667</v>
      </c>
      <c r="G534" s="44">
        <v>15.057610249419334</v>
      </c>
      <c r="H534" s="61">
        <v>7.4000000000000003E-3</v>
      </c>
    </row>
    <row r="535" spans="1:8" x14ac:dyDescent="0.25">
      <c r="A535" s="37">
        <v>3553</v>
      </c>
      <c r="B535" s="37" t="s">
        <v>3144</v>
      </c>
      <c r="C535" s="37" t="s">
        <v>110</v>
      </c>
      <c r="D535" s="37" t="s">
        <v>109</v>
      </c>
      <c r="E535" s="36">
        <v>2</v>
      </c>
      <c r="F535" s="39">
        <v>7.9083486749835306</v>
      </c>
      <c r="G535" s="39">
        <v>3.9541743374917653</v>
      </c>
      <c r="H535" s="60">
        <v>3.8E-3</v>
      </c>
    </row>
    <row r="536" spans="1:8" x14ac:dyDescent="0.25">
      <c r="A536" s="42">
        <v>3554</v>
      </c>
      <c r="B536" s="42" t="s">
        <v>3144</v>
      </c>
      <c r="C536" s="42" t="s">
        <v>173</v>
      </c>
      <c r="D536" s="42" t="s">
        <v>172</v>
      </c>
      <c r="E536" s="41">
        <v>5</v>
      </c>
      <c r="F536" s="44">
        <v>18.142481674114666</v>
      </c>
      <c r="G536" s="44">
        <v>9.0712408370573332</v>
      </c>
      <c r="H536" s="61">
        <v>6.7000000000000002E-3</v>
      </c>
    </row>
    <row r="537" spans="1:8" x14ac:dyDescent="0.25">
      <c r="A537" s="37">
        <v>3555</v>
      </c>
      <c r="B537" s="37" t="s">
        <v>3144</v>
      </c>
      <c r="C537" s="37" t="s">
        <v>79</v>
      </c>
      <c r="D537" s="37" t="s">
        <v>78</v>
      </c>
      <c r="E537" s="36">
        <v>3</v>
      </c>
      <c r="F537" s="39">
        <v>52.288850330577169</v>
      </c>
      <c r="G537" s="39">
        <v>26.144425165288585</v>
      </c>
      <c r="H537" s="60">
        <v>2.3800000000000002E-2</v>
      </c>
    </row>
    <row r="538" spans="1:8" x14ac:dyDescent="0.25">
      <c r="A538" s="42">
        <v>3556</v>
      </c>
      <c r="B538" s="42" t="s">
        <v>3144</v>
      </c>
      <c r="C538" s="42" t="s">
        <v>173</v>
      </c>
      <c r="D538" s="42" t="s">
        <v>172</v>
      </c>
      <c r="E538" s="41">
        <v>5</v>
      </c>
      <c r="F538" s="44">
        <v>14.610508553721125</v>
      </c>
      <c r="G538" s="44">
        <v>7.3052542768605626</v>
      </c>
      <c r="H538" s="61">
        <v>4.7999999999999996E-3</v>
      </c>
    </row>
    <row r="539" spans="1:8" x14ac:dyDescent="0.25">
      <c r="A539" s="37">
        <v>3557</v>
      </c>
      <c r="B539" s="37" t="s">
        <v>3144</v>
      </c>
      <c r="C539" s="37" t="s">
        <v>173</v>
      </c>
      <c r="D539" s="37" t="s">
        <v>172</v>
      </c>
      <c r="E539" s="36">
        <v>5</v>
      </c>
      <c r="F539" s="39">
        <v>26.85110950089253</v>
      </c>
      <c r="G539" s="39">
        <v>13.425554750446265</v>
      </c>
      <c r="H539" s="60">
        <v>8.6999999999999994E-3</v>
      </c>
    </row>
    <row r="540" spans="1:8" x14ac:dyDescent="0.25">
      <c r="A540" s="42">
        <v>3558</v>
      </c>
      <c r="B540" s="42" t="s">
        <v>3144</v>
      </c>
      <c r="C540" s="42" t="s">
        <v>197</v>
      </c>
      <c r="D540" s="42" t="s">
        <v>67</v>
      </c>
      <c r="E540" s="41">
        <v>1</v>
      </c>
      <c r="F540" s="44">
        <v>21.637785767877688</v>
      </c>
      <c r="G540" s="44">
        <v>10.818892883938844</v>
      </c>
      <c r="H540" s="61">
        <v>5.5999999999999999E-3</v>
      </c>
    </row>
    <row r="541" spans="1:8" x14ac:dyDescent="0.25">
      <c r="A541" s="37">
        <v>3559</v>
      </c>
      <c r="B541" s="37" t="s">
        <v>3144</v>
      </c>
      <c r="C541" s="37" t="s">
        <v>250</v>
      </c>
      <c r="D541" s="37" t="s">
        <v>244</v>
      </c>
      <c r="E541" s="36">
        <v>8</v>
      </c>
      <c r="F541" s="39">
        <v>56.312917945896956</v>
      </c>
      <c r="G541" s="39">
        <v>28.156458972948478</v>
      </c>
      <c r="H541" s="60">
        <v>1.84E-2</v>
      </c>
    </row>
    <row r="542" spans="1:8" x14ac:dyDescent="0.25">
      <c r="A542" s="42">
        <v>3560</v>
      </c>
      <c r="B542" s="42" t="s">
        <v>3144</v>
      </c>
      <c r="C542" s="42" t="s">
        <v>127</v>
      </c>
      <c r="D542" s="42" t="s">
        <v>126</v>
      </c>
      <c r="E542" s="41">
        <v>2</v>
      </c>
      <c r="F542" s="44">
        <v>22.37064719715206</v>
      </c>
      <c r="G542" s="44">
        <v>11.18532359857603</v>
      </c>
      <c r="H542" s="61">
        <v>5.3E-3</v>
      </c>
    </row>
    <row r="543" spans="1:8" x14ac:dyDescent="0.25">
      <c r="A543" s="37">
        <v>3561</v>
      </c>
      <c r="B543" s="37" t="s">
        <v>3144</v>
      </c>
      <c r="C543" s="37" t="s">
        <v>9</v>
      </c>
      <c r="D543" s="37" t="s">
        <v>232</v>
      </c>
      <c r="E543" s="36">
        <v>1</v>
      </c>
      <c r="F543" s="39">
        <v>19.065822028290121</v>
      </c>
      <c r="G543" s="39">
        <v>9.5329110141450606</v>
      </c>
      <c r="H543" s="60">
        <v>4.4000000000000003E-3</v>
      </c>
    </row>
    <row r="544" spans="1:8" x14ac:dyDescent="0.25">
      <c r="A544" s="42">
        <v>3562</v>
      </c>
      <c r="B544" s="42" t="s">
        <v>3144</v>
      </c>
      <c r="C544" s="42" t="s">
        <v>79</v>
      </c>
      <c r="D544" s="42" t="s">
        <v>78</v>
      </c>
      <c r="E544" s="41">
        <v>5</v>
      </c>
      <c r="F544" s="44">
        <v>39.513274122016512</v>
      </c>
      <c r="G544" s="44">
        <v>19.756637061008256</v>
      </c>
      <c r="H544" s="61">
        <v>1.7999999999999999E-2</v>
      </c>
    </row>
    <row r="545" spans="1:8" x14ac:dyDescent="0.25">
      <c r="A545" s="37">
        <v>3563</v>
      </c>
      <c r="B545" s="37" t="s">
        <v>3144</v>
      </c>
      <c r="C545" s="37" t="s">
        <v>173</v>
      </c>
      <c r="D545" s="37" t="s">
        <v>172</v>
      </c>
      <c r="E545" s="36">
        <v>2</v>
      </c>
      <c r="F545" s="39">
        <v>12.78867736436893</v>
      </c>
      <c r="G545" s="39">
        <v>6.3943386821844648</v>
      </c>
      <c r="H545" s="60">
        <v>4.3E-3</v>
      </c>
    </row>
    <row r="546" spans="1:8" x14ac:dyDescent="0.25">
      <c r="A546" s="42">
        <v>3564</v>
      </c>
      <c r="B546" s="42" t="s">
        <v>3144</v>
      </c>
      <c r="C546" s="42" t="s">
        <v>197</v>
      </c>
      <c r="D546" s="42" t="s">
        <v>67</v>
      </c>
      <c r="E546" s="41">
        <v>1</v>
      </c>
      <c r="F546" s="44">
        <v>26.557647970280744</v>
      </c>
      <c r="G546" s="44">
        <v>13.278823985140372</v>
      </c>
      <c r="H546" s="61">
        <v>4.4000000000000003E-3</v>
      </c>
    </row>
    <row r="547" spans="1:8" x14ac:dyDescent="0.25">
      <c r="A547" s="37">
        <v>3565</v>
      </c>
      <c r="B547" s="37" t="s">
        <v>3144</v>
      </c>
      <c r="C547" s="37" t="s">
        <v>79</v>
      </c>
      <c r="D547" s="37" t="s">
        <v>78</v>
      </c>
      <c r="E547" s="36">
        <v>7</v>
      </c>
      <c r="F547" s="39">
        <v>21.929957675169852</v>
      </c>
      <c r="G547" s="39">
        <v>10.964978837584926</v>
      </c>
      <c r="H547" s="60">
        <v>9.7000000000000003E-3</v>
      </c>
    </row>
    <row r="548" spans="1:8" x14ac:dyDescent="0.25">
      <c r="A548" s="42">
        <v>3566</v>
      </c>
      <c r="B548" s="42" t="s">
        <v>3144</v>
      </c>
      <c r="C548" s="42" t="s">
        <v>173</v>
      </c>
      <c r="D548" s="42" t="s">
        <v>172</v>
      </c>
      <c r="E548" s="41">
        <v>2</v>
      </c>
      <c r="F548" s="44">
        <v>8.0011344339216102</v>
      </c>
      <c r="G548" s="44">
        <v>4.0005672169608051</v>
      </c>
      <c r="H548" s="61">
        <v>3.3999999999999998E-3</v>
      </c>
    </row>
    <row r="549" spans="1:8" x14ac:dyDescent="0.25">
      <c r="A549" s="37">
        <v>3567</v>
      </c>
      <c r="B549" s="37" t="s">
        <v>3144</v>
      </c>
      <c r="C549" s="37" t="s">
        <v>110</v>
      </c>
      <c r="D549" s="37" t="s">
        <v>109</v>
      </c>
      <c r="E549" s="36">
        <v>1</v>
      </c>
      <c r="F549" s="39">
        <v>4.6385748147157386</v>
      </c>
      <c r="G549" s="39">
        <v>2.3192874073578693</v>
      </c>
      <c r="H549" s="60">
        <v>1E-3</v>
      </c>
    </row>
    <row r="550" spans="1:8" x14ac:dyDescent="0.25">
      <c r="A550" s="42">
        <v>3568</v>
      </c>
      <c r="B550" s="42" t="s">
        <v>3144</v>
      </c>
      <c r="C550" s="42" t="s">
        <v>4</v>
      </c>
      <c r="D550" s="42" t="s">
        <v>142</v>
      </c>
      <c r="E550" s="41">
        <v>1</v>
      </c>
      <c r="F550" s="44">
        <v>11.314933135766735</v>
      </c>
      <c r="G550" s="44">
        <v>5.6574665678833673</v>
      </c>
      <c r="H550" s="61">
        <v>5.4000000000000003E-3</v>
      </c>
    </row>
    <row r="551" spans="1:8" x14ac:dyDescent="0.25">
      <c r="A551" s="37">
        <v>3569</v>
      </c>
      <c r="B551" s="37" t="s">
        <v>3144</v>
      </c>
      <c r="C551" s="37" t="s">
        <v>173</v>
      </c>
      <c r="D551" s="37" t="s">
        <v>172</v>
      </c>
      <c r="E551" s="36">
        <v>4</v>
      </c>
      <c r="F551" s="39">
        <v>15.708769469954287</v>
      </c>
      <c r="G551" s="39">
        <v>7.8543847349771436</v>
      </c>
      <c r="H551" s="60">
        <v>6.1000000000000004E-3</v>
      </c>
    </row>
    <row r="552" spans="1:8" x14ac:dyDescent="0.25">
      <c r="A552" s="42">
        <v>3570</v>
      </c>
      <c r="B552" s="42" t="s">
        <v>3144</v>
      </c>
      <c r="C552" s="42" t="s">
        <v>173</v>
      </c>
      <c r="D552" s="42" t="s">
        <v>172</v>
      </c>
      <c r="E552" s="41">
        <v>6</v>
      </c>
      <c r="F552" s="44">
        <v>48.849317304802312</v>
      </c>
      <c r="G552" s="44">
        <v>24.424658652401156</v>
      </c>
      <c r="H552" s="61">
        <v>1.5699999999999999E-2</v>
      </c>
    </row>
    <row r="553" spans="1:8" x14ac:dyDescent="0.25">
      <c r="A553" s="37">
        <v>3571</v>
      </c>
      <c r="B553" s="37" t="s">
        <v>3144</v>
      </c>
      <c r="C553" s="37" t="s">
        <v>203</v>
      </c>
      <c r="D553" s="37" t="s">
        <v>201</v>
      </c>
      <c r="E553" s="36">
        <v>5</v>
      </c>
      <c r="F553" s="39">
        <v>18.235369755867122</v>
      </c>
      <c r="G553" s="39">
        <v>9.1176848779335611</v>
      </c>
      <c r="H553" s="60">
        <v>4.3E-3</v>
      </c>
    </row>
    <row r="554" spans="1:8" x14ac:dyDescent="0.25">
      <c r="A554" s="42">
        <v>3572</v>
      </c>
      <c r="B554" s="42" t="s">
        <v>2664</v>
      </c>
      <c r="C554" s="42" t="s">
        <v>11</v>
      </c>
      <c r="D554" s="42" t="s">
        <v>206</v>
      </c>
      <c r="E554" s="41">
        <v>1</v>
      </c>
      <c r="F554" s="44">
        <v>9.3950567509615084</v>
      </c>
      <c r="G554" s="44">
        <v>4.6975283754807542</v>
      </c>
      <c r="H554" s="61">
        <v>8.0000000000000004E-4</v>
      </c>
    </row>
    <row r="555" spans="1:8" x14ac:dyDescent="0.25">
      <c r="A555" s="37">
        <v>3573</v>
      </c>
      <c r="B555" s="37" t="s">
        <v>2664</v>
      </c>
      <c r="C555" s="37" t="s">
        <v>173</v>
      </c>
      <c r="D555" s="37" t="s">
        <v>172</v>
      </c>
      <c r="E555" s="36">
        <v>6</v>
      </c>
      <c r="F555" s="39">
        <v>23.592321235805098</v>
      </c>
      <c r="G555" s="39">
        <v>11.796160617902549</v>
      </c>
      <c r="H555" s="60">
        <v>7.7999999999999996E-3</v>
      </c>
    </row>
    <row r="556" spans="1:8" x14ac:dyDescent="0.25">
      <c r="A556" s="42">
        <v>3574</v>
      </c>
      <c r="B556" s="42" t="s">
        <v>2664</v>
      </c>
      <c r="C556" s="42" t="s">
        <v>110</v>
      </c>
      <c r="D556" s="42" t="s">
        <v>109</v>
      </c>
      <c r="E556" s="41">
        <v>1</v>
      </c>
      <c r="F556" s="44">
        <v>6.7640750457979788</v>
      </c>
      <c r="G556" s="44">
        <v>3.3820375228989894</v>
      </c>
      <c r="H556" s="61">
        <v>2.0999999999999999E-3</v>
      </c>
    </row>
    <row r="557" spans="1:8" x14ac:dyDescent="0.25">
      <c r="A557" s="37">
        <v>3575</v>
      </c>
      <c r="B557" s="37" t="s">
        <v>2664</v>
      </c>
      <c r="C557" s="37" t="s">
        <v>8</v>
      </c>
      <c r="D557" s="37" t="s">
        <v>120</v>
      </c>
      <c r="E557" s="36">
        <v>2</v>
      </c>
      <c r="F557" s="39">
        <v>8.8276375031145271</v>
      </c>
      <c r="G557" s="39">
        <v>4.4138187515572636</v>
      </c>
      <c r="H557" s="60">
        <v>2.7000000000000001E-3</v>
      </c>
    </row>
    <row r="558" spans="1:8" x14ac:dyDescent="0.25">
      <c r="A558" s="42">
        <v>3576</v>
      </c>
      <c r="B558" s="42" t="s">
        <v>2664</v>
      </c>
      <c r="C558" s="42" t="s">
        <v>125</v>
      </c>
      <c r="D558" s="42" t="s">
        <v>124</v>
      </c>
      <c r="E558" s="41">
        <v>11</v>
      </c>
      <c r="F558" s="44">
        <v>91.206014072589213</v>
      </c>
      <c r="G558" s="44">
        <v>45.603007036294606</v>
      </c>
      <c r="H558" s="61">
        <v>2.2599999999999999E-2</v>
      </c>
    </row>
    <row r="559" spans="1:8" x14ac:dyDescent="0.25">
      <c r="A559" s="37">
        <v>3577</v>
      </c>
      <c r="B559" s="37" t="s">
        <v>2664</v>
      </c>
      <c r="C559" s="37" t="s">
        <v>79</v>
      </c>
      <c r="D559" s="37" t="s">
        <v>78</v>
      </c>
      <c r="E559" s="36">
        <v>8</v>
      </c>
      <c r="F559" s="39">
        <v>68.299507171927502</v>
      </c>
      <c r="G559" s="39">
        <v>34.149753585963751</v>
      </c>
      <c r="H559" s="60">
        <v>3.1399999999999997E-2</v>
      </c>
    </row>
    <row r="560" spans="1:8" x14ac:dyDescent="0.25">
      <c r="A560" s="42">
        <v>3578</v>
      </c>
      <c r="B560" s="42" t="s">
        <v>2664</v>
      </c>
      <c r="C560" s="42" t="s">
        <v>77</v>
      </c>
      <c r="D560" s="42" t="s">
        <v>76</v>
      </c>
      <c r="E560" s="41">
        <v>3</v>
      </c>
      <c r="F560" s="44">
        <v>32.107732029669698</v>
      </c>
      <c r="G560" s="44">
        <v>16.053866014834849</v>
      </c>
      <c r="H560" s="61">
        <v>1.2E-2</v>
      </c>
    </row>
    <row r="561" spans="1:8" x14ac:dyDescent="0.25">
      <c r="A561" s="37">
        <v>3579</v>
      </c>
      <c r="B561" s="37" t="s">
        <v>2664</v>
      </c>
      <c r="C561" s="37" t="s">
        <v>110</v>
      </c>
      <c r="D561" s="37" t="s">
        <v>109</v>
      </c>
      <c r="E561" s="36">
        <v>4</v>
      </c>
      <c r="F561" s="39">
        <v>7.4641636352904284</v>
      </c>
      <c r="G561" s="39">
        <v>3.7320818176452142</v>
      </c>
      <c r="H561" s="60">
        <v>3.3999999999999998E-3</v>
      </c>
    </row>
    <row r="562" spans="1:8" x14ac:dyDescent="0.25">
      <c r="A562" s="42">
        <v>3580</v>
      </c>
      <c r="B562" s="42" t="s">
        <v>2664</v>
      </c>
      <c r="C562" s="42" t="s">
        <v>4</v>
      </c>
      <c r="D562" s="42" t="s">
        <v>142</v>
      </c>
      <c r="E562" s="41">
        <v>1</v>
      </c>
      <c r="F562" s="44">
        <v>4.1318328884951949</v>
      </c>
      <c r="G562" s="44">
        <v>2.0659164442475975</v>
      </c>
      <c r="H562" s="61">
        <v>8.9999999999999998E-4</v>
      </c>
    </row>
    <row r="563" spans="1:8" x14ac:dyDescent="0.25">
      <c r="A563" s="37">
        <v>3581</v>
      </c>
      <c r="B563" s="37" t="s">
        <v>2664</v>
      </c>
      <c r="C563" s="37" t="s">
        <v>103</v>
      </c>
      <c r="D563" s="37" t="s">
        <v>102</v>
      </c>
      <c r="E563" s="36">
        <v>1</v>
      </c>
      <c r="F563" s="39">
        <v>15.553881951513702</v>
      </c>
      <c r="G563" s="39">
        <v>7.7769409757568511</v>
      </c>
      <c r="H563" s="60">
        <v>2.8E-3</v>
      </c>
    </row>
    <row r="564" spans="1:8" x14ac:dyDescent="0.25">
      <c r="A564" s="42">
        <v>3582</v>
      </c>
      <c r="B564" s="42" t="s">
        <v>2664</v>
      </c>
      <c r="C564" s="42" t="s">
        <v>110</v>
      </c>
      <c r="D564" s="42" t="s">
        <v>109</v>
      </c>
      <c r="E564" s="41">
        <v>1</v>
      </c>
      <c r="F564" s="44">
        <v>2.5881698692733415</v>
      </c>
      <c r="G564" s="44">
        <v>1.2940849346366707</v>
      </c>
      <c r="H564" s="61">
        <v>1E-3</v>
      </c>
    </row>
    <row r="565" spans="1:8" x14ac:dyDescent="0.25">
      <c r="A565" s="37">
        <v>3583</v>
      </c>
      <c r="B565" s="37" t="s">
        <v>2664</v>
      </c>
      <c r="C565" s="37" t="s">
        <v>173</v>
      </c>
      <c r="D565" s="37" t="s">
        <v>172</v>
      </c>
      <c r="E565" s="36">
        <v>3</v>
      </c>
      <c r="F565" s="39">
        <v>9.4154982377045116</v>
      </c>
      <c r="G565" s="39">
        <v>4.7077491188522558</v>
      </c>
      <c r="H565" s="60">
        <v>3.3999999999999998E-3</v>
      </c>
    </row>
    <row r="566" spans="1:8" x14ac:dyDescent="0.25">
      <c r="A566" s="42">
        <v>3584</v>
      </c>
      <c r="B566" s="42" t="s">
        <v>2664</v>
      </c>
      <c r="C566" s="42" t="s">
        <v>23</v>
      </c>
      <c r="D566" s="42" t="s">
        <v>106</v>
      </c>
      <c r="E566" s="41">
        <v>1</v>
      </c>
      <c r="F566" s="44">
        <v>7.3176226444354109</v>
      </c>
      <c r="G566" s="44">
        <v>3.6588113222177054</v>
      </c>
      <c r="H566" s="61">
        <v>1.4E-3</v>
      </c>
    </row>
    <row r="567" spans="1:8" x14ac:dyDescent="0.25">
      <c r="A567" s="37">
        <v>3585</v>
      </c>
      <c r="B567" s="37" t="s">
        <v>2664</v>
      </c>
      <c r="C567" s="37" t="s">
        <v>110</v>
      </c>
      <c r="D567" s="37" t="s">
        <v>109</v>
      </c>
      <c r="E567" s="36">
        <v>1</v>
      </c>
      <c r="F567" s="39">
        <v>3.1562070306556103</v>
      </c>
      <c r="G567" s="39">
        <v>1.5781035153278051</v>
      </c>
      <c r="H567" s="60">
        <v>8.0000000000000004E-4</v>
      </c>
    </row>
    <row r="568" spans="1:8" x14ac:dyDescent="0.25">
      <c r="A568" s="42">
        <v>3586</v>
      </c>
      <c r="B568" s="42" t="s">
        <v>2599</v>
      </c>
      <c r="C568" s="42" t="s">
        <v>79</v>
      </c>
      <c r="D568" s="42" t="s">
        <v>78</v>
      </c>
      <c r="E568" s="41">
        <v>5</v>
      </c>
      <c r="F568" s="44">
        <v>11.945067416211993</v>
      </c>
      <c r="G568" s="44">
        <v>5.9725337081059964</v>
      </c>
      <c r="H568" s="61">
        <v>5.4999999999999997E-3</v>
      </c>
    </row>
    <row r="569" spans="1:8" x14ac:dyDescent="0.25">
      <c r="A569" s="37">
        <v>3587</v>
      </c>
      <c r="B569" s="37" t="s">
        <v>2599</v>
      </c>
      <c r="C569" s="37" t="s">
        <v>79</v>
      </c>
      <c r="D569" s="37" t="s">
        <v>78</v>
      </c>
      <c r="E569" s="36">
        <v>4</v>
      </c>
      <c r="F569" s="39">
        <v>12.299693791060754</v>
      </c>
      <c r="G569" s="39">
        <v>6.1498468955303771</v>
      </c>
      <c r="H569" s="60">
        <v>6.1000000000000004E-3</v>
      </c>
    </row>
    <row r="570" spans="1:8" x14ac:dyDescent="0.25">
      <c r="A570" s="42">
        <v>3588</v>
      </c>
      <c r="B570" s="42" t="s">
        <v>2599</v>
      </c>
      <c r="C570" s="42" t="s">
        <v>242</v>
      </c>
      <c r="D570" s="42" t="s">
        <v>172</v>
      </c>
      <c r="E570" s="41">
        <v>4</v>
      </c>
      <c r="F570" s="44">
        <v>16.234839673822052</v>
      </c>
      <c r="G570" s="44">
        <v>8.1174198369110258</v>
      </c>
      <c r="H570" s="61">
        <v>6.1000000000000004E-3</v>
      </c>
    </row>
    <row r="571" spans="1:8" x14ac:dyDescent="0.25">
      <c r="A571" s="37">
        <v>3589</v>
      </c>
      <c r="B571" s="37" t="s">
        <v>2599</v>
      </c>
      <c r="C571" s="37" t="s">
        <v>7</v>
      </c>
      <c r="D571" s="37" t="s">
        <v>193</v>
      </c>
      <c r="E571" s="36">
        <v>3</v>
      </c>
      <c r="F571" s="39">
        <v>8.0751207756969432</v>
      </c>
      <c r="G571" s="39">
        <v>4.0375603878484716</v>
      </c>
      <c r="H571" s="60">
        <v>2.3E-3</v>
      </c>
    </row>
    <row r="572" spans="1:8" x14ac:dyDescent="0.25">
      <c r="A572" s="42">
        <v>3590</v>
      </c>
      <c r="B572" s="42" t="s">
        <v>2599</v>
      </c>
      <c r="C572" s="42" t="s">
        <v>9</v>
      </c>
      <c r="D572" s="42" t="s">
        <v>232</v>
      </c>
      <c r="E572" s="41">
        <v>1</v>
      </c>
      <c r="F572" s="44">
        <v>7.1379514556625887</v>
      </c>
      <c r="G572" s="44">
        <v>3.5689757278312944</v>
      </c>
      <c r="H572" s="61">
        <v>1.6000000000000001E-3</v>
      </c>
    </row>
    <row r="573" spans="1:8" x14ac:dyDescent="0.25">
      <c r="A573" s="37">
        <v>3591</v>
      </c>
      <c r="B573" s="37" t="s">
        <v>2599</v>
      </c>
      <c r="C573" s="37" t="s">
        <v>110</v>
      </c>
      <c r="D573" s="37" t="s">
        <v>109</v>
      </c>
      <c r="E573" s="36">
        <v>3</v>
      </c>
      <c r="F573" s="39">
        <v>10.759739208054993</v>
      </c>
      <c r="G573" s="39">
        <v>5.3798696040274967</v>
      </c>
      <c r="H573" s="60">
        <v>5.3E-3</v>
      </c>
    </row>
    <row r="574" spans="1:8" x14ac:dyDescent="0.25">
      <c r="A574" s="42">
        <v>3592</v>
      </c>
      <c r="B574" s="42" t="s">
        <v>2599</v>
      </c>
      <c r="C574" s="42" t="s">
        <v>242</v>
      </c>
      <c r="D574" s="42" t="s">
        <v>172</v>
      </c>
      <c r="E574" s="41">
        <v>6</v>
      </c>
      <c r="F574" s="44">
        <v>17.131913681717393</v>
      </c>
      <c r="G574" s="44">
        <v>8.5659568408586964</v>
      </c>
      <c r="H574" s="61">
        <v>6.3E-3</v>
      </c>
    </row>
    <row r="575" spans="1:8" x14ac:dyDescent="0.25">
      <c r="A575" s="37">
        <v>3593</v>
      </c>
      <c r="B575" s="37" t="s">
        <v>2599</v>
      </c>
      <c r="C575" s="37" t="s">
        <v>173</v>
      </c>
      <c r="D575" s="37" t="s">
        <v>172</v>
      </c>
      <c r="E575" s="36">
        <v>2</v>
      </c>
      <c r="F575" s="39">
        <v>5.3091400681434147</v>
      </c>
      <c r="G575" s="39">
        <v>2.6545700340717073</v>
      </c>
      <c r="H575" s="60">
        <v>1.9E-3</v>
      </c>
    </row>
    <row r="576" spans="1:8" x14ac:dyDescent="0.25">
      <c r="A576" s="42">
        <v>3594</v>
      </c>
      <c r="B576" s="42" t="s">
        <v>2599</v>
      </c>
      <c r="C576" s="42" t="s">
        <v>9</v>
      </c>
      <c r="D576" s="42" t="s">
        <v>232</v>
      </c>
      <c r="E576" s="41">
        <v>2</v>
      </c>
      <c r="F576" s="44">
        <v>5.6629106141775525</v>
      </c>
      <c r="G576" s="44">
        <v>2.8314553070887762</v>
      </c>
      <c r="H576" s="61">
        <v>1.2999999999999999E-3</v>
      </c>
    </row>
    <row r="577" spans="1:8" x14ac:dyDescent="0.25">
      <c r="A577" s="37">
        <v>3595</v>
      </c>
      <c r="B577" s="37" t="s">
        <v>2005</v>
      </c>
      <c r="C577" s="37" t="s">
        <v>123</v>
      </c>
      <c r="D577" s="37" t="s">
        <v>122</v>
      </c>
      <c r="E577" s="36">
        <v>1</v>
      </c>
      <c r="F577" s="39">
        <v>5.5578612965620264</v>
      </c>
      <c r="G577" s="39">
        <v>2.7789306482810132</v>
      </c>
      <c r="H577" s="60">
        <v>1.5E-3</v>
      </c>
    </row>
    <row r="578" spans="1:8" x14ac:dyDescent="0.25">
      <c r="A578" s="42"/>
      <c r="B578" s="42" t="s">
        <v>2599</v>
      </c>
      <c r="C578" s="42" t="s">
        <v>5</v>
      </c>
      <c r="D578" s="42" t="s">
        <v>186</v>
      </c>
      <c r="E578" s="41">
        <v>2</v>
      </c>
      <c r="F578" s="44">
        <v>13.703112261206565</v>
      </c>
      <c r="G578" s="44">
        <v>6.8515561306032824</v>
      </c>
      <c r="H578" s="61">
        <v>6.6E-3</v>
      </c>
    </row>
    <row r="579" spans="1:8" x14ac:dyDescent="0.25">
      <c r="A579" s="37">
        <v>3596</v>
      </c>
      <c r="B579" s="37" t="s">
        <v>2599</v>
      </c>
      <c r="C579" s="37" t="s">
        <v>125</v>
      </c>
      <c r="D579" s="37" t="s">
        <v>124</v>
      </c>
      <c r="E579" s="36">
        <v>1</v>
      </c>
      <c r="F579" s="39">
        <v>4.7331710561507512</v>
      </c>
      <c r="G579" s="39">
        <v>2.3665855280753756</v>
      </c>
      <c r="H579" s="60">
        <v>2.9999999999999997E-4</v>
      </c>
    </row>
    <row r="580" spans="1:8" x14ac:dyDescent="0.25">
      <c r="A580" s="42">
        <v>3597</v>
      </c>
      <c r="B580" s="42" t="s">
        <v>2599</v>
      </c>
      <c r="C580" s="42" t="s">
        <v>7</v>
      </c>
      <c r="D580" s="42" t="s">
        <v>193</v>
      </c>
      <c r="E580" s="41">
        <v>2</v>
      </c>
      <c r="F580" s="44">
        <v>10.27025662620558</v>
      </c>
      <c r="G580" s="44">
        <v>5.1351283131027898</v>
      </c>
      <c r="H580" s="61">
        <v>3.5000000000000001E-3</v>
      </c>
    </row>
    <row r="581" spans="1:8" x14ac:dyDescent="0.25">
      <c r="A581" s="37">
        <v>3598</v>
      </c>
      <c r="B581" s="37" t="s">
        <v>2599</v>
      </c>
      <c r="C581" s="37" t="s">
        <v>77</v>
      </c>
      <c r="D581" s="37" t="s">
        <v>76</v>
      </c>
      <c r="E581" s="36">
        <v>6</v>
      </c>
      <c r="F581" s="39">
        <v>43.199215790764129</v>
      </c>
      <c r="G581" s="39">
        <v>21.599607895382064</v>
      </c>
      <c r="H581" s="60">
        <v>1.4500000000000001E-2</v>
      </c>
    </row>
    <row r="582" spans="1:8" x14ac:dyDescent="0.25">
      <c r="A582" s="42">
        <v>3599</v>
      </c>
      <c r="B582" s="42" t="s">
        <v>2599</v>
      </c>
      <c r="C582" s="42" t="s">
        <v>79</v>
      </c>
      <c r="D582" s="42" t="s">
        <v>78</v>
      </c>
      <c r="E582" s="41">
        <v>3</v>
      </c>
      <c r="F582" s="44">
        <v>13.750403721862947</v>
      </c>
      <c r="G582" s="44">
        <v>6.8752018609314733</v>
      </c>
      <c r="H582" s="61">
        <v>6.6E-3</v>
      </c>
    </row>
    <row r="583" spans="1:8" x14ac:dyDescent="0.25">
      <c r="A583" s="37">
        <v>3600</v>
      </c>
      <c r="B583" s="37" t="s">
        <v>2599</v>
      </c>
      <c r="C583" s="37" t="s">
        <v>125</v>
      </c>
      <c r="D583" s="37" t="s">
        <v>124</v>
      </c>
      <c r="E583" s="36">
        <v>5</v>
      </c>
      <c r="F583" s="39">
        <v>55.890896460227424</v>
      </c>
      <c r="G583" s="39">
        <v>27.945448230113712</v>
      </c>
      <c r="H583" s="60">
        <v>1.72E-2</v>
      </c>
    </row>
    <row r="584" spans="1:8" x14ac:dyDescent="0.25">
      <c r="A584" s="42">
        <v>3601</v>
      </c>
      <c r="B584" s="42" t="s">
        <v>1320</v>
      </c>
      <c r="C584" s="42" t="s">
        <v>197</v>
      </c>
      <c r="D584" s="42" t="s">
        <v>67</v>
      </c>
      <c r="E584" s="41">
        <v>1</v>
      </c>
      <c r="F584" s="44">
        <v>5.3499207839537801</v>
      </c>
      <c r="G584" s="44">
        <v>2.6749603919768901</v>
      </c>
      <c r="H584" s="61">
        <v>1.5E-3</v>
      </c>
    </row>
    <row r="585" spans="1:8" x14ac:dyDescent="0.25">
      <c r="A585" s="37">
        <v>3602</v>
      </c>
      <c r="B585" s="37" t="s">
        <v>1320</v>
      </c>
      <c r="C585" s="37" t="s">
        <v>197</v>
      </c>
      <c r="D585" s="37" t="s">
        <v>67</v>
      </c>
      <c r="E585" s="36">
        <v>2</v>
      </c>
      <c r="F585" s="39">
        <v>16.386226044250868</v>
      </c>
      <c r="G585" s="39">
        <v>8.1931130221254342</v>
      </c>
      <c r="H585" s="60">
        <v>5.4999999999999997E-3</v>
      </c>
    </row>
    <row r="586" spans="1:8" x14ac:dyDescent="0.25">
      <c r="A586" s="42">
        <v>3603</v>
      </c>
      <c r="B586" s="42" t="s">
        <v>1320</v>
      </c>
      <c r="C586" s="42" t="s">
        <v>197</v>
      </c>
      <c r="D586" s="42" t="s">
        <v>67</v>
      </c>
      <c r="E586" s="41">
        <v>1</v>
      </c>
      <c r="F586" s="44">
        <v>12.721004352111471</v>
      </c>
      <c r="G586" s="44">
        <v>6.3605021760557356</v>
      </c>
      <c r="H586" s="61">
        <v>2.0999999999999999E-3</v>
      </c>
    </row>
    <row r="587" spans="1:8" x14ac:dyDescent="0.25">
      <c r="A587" s="37">
        <v>3604</v>
      </c>
      <c r="B587" s="37" t="s">
        <v>1320</v>
      </c>
      <c r="C587" s="37" t="s">
        <v>197</v>
      </c>
      <c r="D587" s="37" t="s">
        <v>67</v>
      </c>
      <c r="E587" s="36">
        <v>1</v>
      </c>
      <c r="F587" s="39">
        <v>7.7456122109006973</v>
      </c>
      <c r="G587" s="39">
        <v>3.8728061054503486</v>
      </c>
      <c r="H587" s="60">
        <v>2.3999999999999998E-3</v>
      </c>
    </row>
    <row r="588" spans="1:8" x14ac:dyDescent="0.25">
      <c r="A588" s="42">
        <v>3605</v>
      </c>
      <c r="B588" s="42" t="s">
        <v>1320</v>
      </c>
      <c r="C588" s="42" t="s">
        <v>197</v>
      </c>
      <c r="D588" s="42" t="s">
        <v>67</v>
      </c>
      <c r="E588" s="41">
        <v>1</v>
      </c>
      <c r="F588" s="44">
        <v>8.3159207840991982</v>
      </c>
      <c r="G588" s="44">
        <v>4.1579603920495991</v>
      </c>
      <c r="H588" s="61">
        <v>2.2000000000000001E-3</v>
      </c>
    </row>
    <row r="589" spans="1:8" x14ac:dyDescent="0.25">
      <c r="A589" s="37">
        <v>3606</v>
      </c>
      <c r="B589" s="37" t="s">
        <v>1320</v>
      </c>
      <c r="C589" s="37" t="s">
        <v>197</v>
      </c>
      <c r="D589" s="37" t="s">
        <v>67</v>
      </c>
      <c r="E589" s="36">
        <v>1</v>
      </c>
      <c r="F589" s="39">
        <v>3.1936633281170712</v>
      </c>
      <c r="G589" s="39">
        <v>1.5968316640585356</v>
      </c>
      <c r="H589" s="60">
        <v>1.1000000000000001E-3</v>
      </c>
    </row>
    <row r="590" spans="1:8" x14ac:dyDescent="0.25">
      <c r="A590" s="42">
        <v>3607</v>
      </c>
      <c r="B590" s="42" t="s">
        <v>1320</v>
      </c>
      <c r="C590" s="42" t="s">
        <v>197</v>
      </c>
      <c r="D590" s="42" t="s">
        <v>67</v>
      </c>
      <c r="E590" s="41">
        <v>1</v>
      </c>
      <c r="F590" s="44">
        <v>4.837733703219472</v>
      </c>
      <c r="G590" s="44">
        <v>2.418866851609736</v>
      </c>
      <c r="H590" s="61">
        <v>1.8E-3</v>
      </c>
    </row>
    <row r="591" spans="1:8" x14ac:dyDescent="0.25">
      <c r="A591" s="37">
        <v>3608</v>
      </c>
      <c r="B591" s="37" t="s">
        <v>1320</v>
      </c>
      <c r="C591" s="37" t="s">
        <v>197</v>
      </c>
      <c r="D591" s="37" t="s">
        <v>67</v>
      </c>
      <c r="E591" s="36">
        <v>2</v>
      </c>
      <c r="F591" s="39">
        <v>7.3299953294618092</v>
      </c>
      <c r="G591" s="39">
        <v>3.6649976647309046</v>
      </c>
      <c r="H591" s="60">
        <v>2.3999999999999998E-3</v>
      </c>
    </row>
    <row r="592" spans="1:8" x14ac:dyDescent="0.25">
      <c r="A592" s="42">
        <v>3609</v>
      </c>
      <c r="B592" s="42" t="s">
        <v>1320</v>
      </c>
      <c r="C592" s="42" t="s">
        <v>197</v>
      </c>
      <c r="D592" s="42" t="s">
        <v>67</v>
      </c>
      <c r="E592" s="41">
        <v>2</v>
      </c>
      <c r="F592" s="44">
        <v>10.796042821674959</v>
      </c>
      <c r="G592" s="44">
        <v>5.3980214108374796</v>
      </c>
      <c r="H592" s="61">
        <v>3.5999999999999999E-3</v>
      </c>
    </row>
    <row r="593" spans="1:8" x14ac:dyDescent="0.25">
      <c r="A593" s="37">
        <v>3610</v>
      </c>
      <c r="B593" s="37" t="s">
        <v>1320</v>
      </c>
      <c r="C593" s="37" t="s">
        <v>197</v>
      </c>
      <c r="D593" s="37" t="s">
        <v>67</v>
      </c>
      <c r="E593" s="36">
        <v>1</v>
      </c>
      <c r="F593" s="39">
        <v>3.6401019187485022</v>
      </c>
      <c r="G593" s="39">
        <v>1.8200509593742511</v>
      </c>
      <c r="H593" s="60">
        <v>1.1999999999999999E-3</v>
      </c>
    </row>
    <row r="594" spans="1:8" x14ac:dyDescent="0.25">
      <c r="A594" s="42">
        <v>3611</v>
      </c>
      <c r="B594" s="42" t="s">
        <v>1320</v>
      </c>
      <c r="C594" s="42" t="s">
        <v>197</v>
      </c>
      <c r="D594" s="42" t="s">
        <v>67</v>
      </c>
      <c r="E594" s="41">
        <v>1</v>
      </c>
      <c r="F594" s="44">
        <v>7.3301325668460375</v>
      </c>
      <c r="G594" s="44">
        <v>3.6650662834230188</v>
      </c>
      <c r="H594" s="61">
        <v>2.3999999999999998E-3</v>
      </c>
    </row>
    <row r="595" spans="1:8" x14ac:dyDescent="0.25">
      <c r="A595" s="37">
        <v>3612</v>
      </c>
      <c r="B595" s="37" t="s">
        <v>1320</v>
      </c>
      <c r="C595" s="37" t="s">
        <v>197</v>
      </c>
      <c r="D595" s="37" t="s">
        <v>67</v>
      </c>
      <c r="E595" s="36">
        <v>1</v>
      </c>
      <c r="F595" s="39">
        <v>16.018376967539972</v>
      </c>
      <c r="G595" s="39">
        <v>8.0091884837699858</v>
      </c>
      <c r="H595" s="60">
        <v>6.1000000000000004E-3</v>
      </c>
    </row>
    <row r="596" spans="1:8" x14ac:dyDescent="0.25">
      <c r="A596" s="42">
        <v>3613</v>
      </c>
      <c r="B596" s="42" t="s">
        <v>1320</v>
      </c>
      <c r="C596" s="42" t="s">
        <v>197</v>
      </c>
      <c r="D596" s="42" t="s">
        <v>67</v>
      </c>
      <c r="E596" s="41">
        <v>1</v>
      </c>
      <c r="F596" s="44">
        <v>4.5953494994717028</v>
      </c>
      <c r="G596" s="44">
        <v>2.2976747497358514</v>
      </c>
      <c r="H596" s="61">
        <v>1.6999999999999999E-3</v>
      </c>
    </row>
    <row r="597" spans="1:8" x14ac:dyDescent="0.25">
      <c r="A597" s="37">
        <v>3614</v>
      </c>
      <c r="B597" s="37" t="s">
        <v>1320</v>
      </c>
      <c r="C597" s="37" t="s">
        <v>79</v>
      </c>
      <c r="D597" s="37" t="s">
        <v>78</v>
      </c>
      <c r="E597" s="36">
        <v>1</v>
      </c>
      <c r="F597" s="39">
        <v>3.6966879410685789</v>
      </c>
      <c r="G597" s="39">
        <v>1.8483439705342894</v>
      </c>
      <c r="H597" s="60">
        <v>1.5E-3</v>
      </c>
    </row>
    <row r="598" spans="1:8" x14ac:dyDescent="0.25">
      <c r="A598" s="42">
        <v>3615</v>
      </c>
      <c r="B598" s="42" t="s">
        <v>1320</v>
      </c>
      <c r="C598" s="42" t="s">
        <v>197</v>
      </c>
      <c r="D598" s="42" t="s">
        <v>67</v>
      </c>
      <c r="E598" s="41">
        <v>1</v>
      </c>
      <c r="F598" s="44">
        <v>4.6863929987805211</v>
      </c>
      <c r="G598" s="44">
        <v>2.3431964993902605</v>
      </c>
      <c r="H598" s="61">
        <v>1.6999999999999999E-3</v>
      </c>
    </row>
    <row r="599" spans="1:8" x14ac:dyDescent="0.25">
      <c r="A599" s="37">
        <v>3616</v>
      </c>
      <c r="B599" s="37" t="s">
        <v>1320</v>
      </c>
      <c r="C599" s="37" t="s">
        <v>8</v>
      </c>
      <c r="D599" s="37" t="s">
        <v>120</v>
      </c>
      <c r="E599" s="36">
        <v>3</v>
      </c>
      <c r="F599" s="39">
        <v>71.410621257460264</v>
      </c>
      <c r="G599" s="39">
        <v>35.705310628730132</v>
      </c>
      <c r="H599" s="60">
        <v>1.9300000000000001E-2</v>
      </c>
    </row>
    <row r="600" spans="1:8" x14ac:dyDescent="0.25">
      <c r="A600" s="42">
        <v>3618</v>
      </c>
      <c r="B600" s="42" t="s">
        <v>1320</v>
      </c>
      <c r="C600" s="42" t="s">
        <v>197</v>
      </c>
      <c r="D600" s="42" t="s">
        <v>67</v>
      </c>
      <c r="E600" s="41">
        <v>1</v>
      </c>
      <c r="F600" s="44">
        <v>6.4593418266157965</v>
      </c>
      <c r="G600" s="44">
        <v>3.2296709133078982</v>
      </c>
      <c r="H600" s="61">
        <v>2.3999999999999998E-3</v>
      </c>
    </row>
    <row r="601" spans="1:8" x14ac:dyDescent="0.25">
      <c r="A601" s="37">
        <v>3619</v>
      </c>
      <c r="B601" s="37" t="s">
        <v>1320</v>
      </c>
      <c r="C601" s="37" t="s">
        <v>197</v>
      </c>
      <c r="D601" s="37" t="s">
        <v>67</v>
      </c>
      <c r="E601" s="36">
        <v>1</v>
      </c>
      <c r="F601" s="39">
        <v>12.556869516009556</v>
      </c>
      <c r="G601" s="39">
        <v>6.2784347580047779</v>
      </c>
      <c r="H601" s="60">
        <v>4.1999999999999997E-3</v>
      </c>
    </row>
    <row r="602" spans="1:8" x14ac:dyDescent="0.25">
      <c r="A602" s="42">
        <v>3620</v>
      </c>
      <c r="B602" s="42" t="s">
        <v>1320</v>
      </c>
      <c r="C602" s="42" t="s">
        <v>197</v>
      </c>
      <c r="D602" s="42" t="s">
        <v>67</v>
      </c>
      <c r="E602" s="41">
        <v>2</v>
      </c>
      <c r="F602" s="44">
        <v>22.728118299711554</v>
      </c>
      <c r="G602" s="44">
        <v>11.364059149855777</v>
      </c>
      <c r="H602" s="61">
        <v>7.7999999999999996E-3</v>
      </c>
    </row>
    <row r="603" spans="1:8" x14ac:dyDescent="0.25">
      <c r="A603" s="37">
        <v>3621</v>
      </c>
      <c r="B603" s="37" t="s">
        <v>1320</v>
      </c>
      <c r="C603" s="37" t="s">
        <v>197</v>
      </c>
      <c r="D603" s="37" t="s">
        <v>67</v>
      </c>
      <c r="E603" s="36">
        <v>2</v>
      </c>
      <c r="F603" s="39">
        <v>14.42579312489829</v>
      </c>
      <c r="G603" s="39">
        <v>7.2128965624491448</v>
      </c>
      <c r="H603" s="60">
        <v>4.7999999999999996E-3</v>
      </c>
    </row>
    <row r="604" spans="1:8" x14ac:dyDescent="0.25">
      <c r="A604" s="42">
        <v>3622</v>
      </c>
      <c r="B604" s="42" t="s">
        <v>1320</v>
      </c>
      <c r="C604" s="42" t="s">
        <v>197</v>
      </c>
      <c r="D604" s="42" t="s">
        <v>67</v>
      </c>
      <c r="E604" s="41">
        <v>1</v>
      </c>
      <c r="F604" s="44">
        <v>6.4593418266157965</v>
      </c>
      <c r="G604" s="44">
        <v>3.2296709133078982</v>
      </c>
      <c r="H604" s="61">
        <v>2.0999999999999999E-3</v>
      </c>
    </row>
    <row r="605" spans="1:8" x14ac:dyDescent="0.25">
      <c r="A605" s="37">
        <v>3623</v>
      </c>
      <c r="B605" s="37" t="s">
        <v>1320</v>
      </c>
      <c r="C605" s="37" t="s">
        <v>197</v>
      </c>
      <c r="D605" s="37" t="s">
        <v>67</v>
      </c>
      <c r="E605" s="36">
        <v>1</v>
      </c>
      <c r="F605" s="39">
        <v>6.512014757447079</v>
      </c>
      <c r="G605" s="39">
        <v>3.2560073787235395</v>
      </c>
      <c r="H605" s="60">
        <v>2.3999999999999998E-3</v>
      </c>
    </row>
    <row r="606" spans="1:8" x14ac:dyDescent="0.25">
      <c r="A606" s="42">
        <v>3624</v>
      </c>
      <c r="B606" s="42" t="s">
        <v>1320</v>
      </c>
      <c r="C606" s="42" t="s">
        <v>197</v>
      </c>
      <c r="D606" s="42" t="s">
        <v>67</v>
      </c>
      <c r="E606" s="41">
        <v>1</v>
      </c>
      <c r="F606" s="44">
        <v>3.0621955848114184</v>
      </c>
      <c r="G606" s="44">
        <v>1.5310977924057092</v>
      </c>
      <c r="H606" s="61">
        <v>1.1000000000000001E-3</v>
      </c>
    </row>
    <row r="607" spans="1:8" x14ac:dyDescent="0.25">
      <c r="A607" s="37">
        <v>3625</v>
      </c>
      <c r="B607" s="37" t="s">
        <v>1320</v>
      </c>
      <c r="C607" s="37" t="s">
        <v>197</v>
      </c>
      <c r="D607" s="37" t="s">
        <v>67</v>
      </c>
      <c r="E607" s="36">
        <v>2</v>
      </c>
      <c r="F607" s="39">
        <v>27.832580160137887</v>
      </c>
      <c r="G607" s="39">
        <v>13.916290080068944</v>
      </c>
      <c r="H607" s="60">
        <v>9.4000000000000004E-3</v>
      </c>
    </row>
    <row r="608" spans="1:8" x14ac:dyDescent="0.25">
      <c r="A608" s="42">
        <v>3626</v>
      </c>
      <c r="B608" s="42" t="s">
        <v>1320</v>
      </c>
      <c r="C608" s="42" t="s">
        <v>197</v>
      </c>
      <c r="D608" s="42" t="s">
        <v>67</v>
      </c>
      <c r="E608" s="41">
        <v>1</v>
      </c>
      <c r="F608" s="44">
        <v>10.510354703564047</v>
      </c>
      <c r="G608" s="44">
        <v>5.2551773517820237</v>
      </c>
      <c r="H608" s="61">
        <v>3.2000000000000002E-3</v>
      </c>
    </row>
    <row r="609" spans="1:8" x14ac:dyDescent="0.25">
      <c r="A609" s="37">
        <v>3627</v>
      </c>
      <c r="B609" s="37" t="s">
        <v>1320</v>
      </c>
      <c r="C609" s="37" t="s">
        <v>197</v>
      </c>
      <c r="D609" s="37" t="s">
        <v>67</v>
      </c>
      <c r="E609" s="36">
        <v>1</v>
      </c>
      <c r="F609" s="39">
        <v>12.70672768836552</v>
      </c>
      <c r="G609" s="39">
        <v>6.35336384418276</v>
      </c>
      <c r="H609" s="60">
        <v>3.7000000000000002E-3</v>
      </c>
    </row>
    <row r="610" spans="1:8" x14ac:dyDescent="0.25">
      <c r="A610" s="42">
        <v>3628</v>
      </c>
      <c r="B610" s="42" t="s">
        <v>1320</v>
      </c>
      <c r="C610" s="42" t="s">
        <v>197</v>
      </c>
      <c r="D610" s="42" t="s">
        <v>67</v>
      </c>
      <c r="E610" s="41">
        <v>2</v>
      </c>
      <c r="F610" s="44">
        <v>22.708147196049183</v>
      </c>
      <c r="G610" s="44">
        <v>11.354073598024591</v>
      </c>
      <c r="H610" s="61">
        <v>7.4999999999999997E-3</v>
      </c>
    </row>
    <row r="611" spans="1:8" x14ac:dyDescent="0.25">
      <c r="A611" s="37">
        <v>3629</v>
      </c>
      <c r="B611" s="37" t="s">
        <v>1320</v>
      </c>
      <c r="C611" s="37" t="s">
        <v>197</v>
      </c>
      <c r="D611" s="37" t="s">
        <v>67</v>
      </c>
      <c r="E611" s="36">
        <v>1</v>
      </c>
      <c r="F611" s="39">
        <v>8.0708303601870988</v>
      </c>
      <c r="G611" s="39">
        <v>4.0354151800935494</v>
      </c>
      <c r="H611" s="60">
        <v>2.2000000000000001E-3</v>
      </c>
    </row>
    <row r="612" spans="1:8" x14ac:dyDescent="0.25">
      <c r="A612" s="42">
        <v>3630</v>
      </c>
      <c r="B612" s="42" t="s">
        <v>1320</v>
      </c>
      <c r="C612" s="42" t="s">
        <v>197</v>
      </c>
      <c r="D612" s="42" t="s">
        <v>67</v>
      </c>
      <c r="E612" s="41">
        <v>1</v>
      </c>
      <c r="F612" s="44">
        <v>11.53059356104586</v>
      </c>
      <c r="G612" s="44">
        <v>5.76529678052293</v>
      </c>
      <c r="H612" s="61">
        <v>2.8999999999999998E-3</v>
      </c>
    </row>
    <row r="613" spans="1:8" x14ac:dyDescent="0.25">
      <c r="A613" s="37">
        <v>3631</v>
      </c>
      <c r="B613" s="37" t="s">
        <v>1320</v>
      </c>
      <c r="C613" s="37" t="s">
        <v>197</v>
      </c>
      <c r="D613" s="37" t="s">
        <v>67</v>
      </c>
      <c r="E613" s="36">
        <v>1</v>
      </c>
      <c r="F613" s="39">
        <v>10.16750951489283</v>
      </c>
      <c r="G613" s="39">
        <v>5.0837547574464148</v>
      </c>
      <c r="H613" s="60">
        <v>3.3E-3</v>
      </c>
    </row>
    <row r="614" spans="1:8" x14ac:dyDescent="0.25">
      <c r="A614" s="42">
        <v>3632</v>
      </c>
      <c r="B614" s="42" t="s">
        <v>1320</v>
      </c>
      <c r="C614" s="42" t="s">
        <v>79</v>
      </c>
      <c r="D614" s="42" t="s">
        <v>78</v>
      </c>
      <c r="E614" s="41">
        <v>1</v>
      </c>
      <c r="F614" s="44">
        <v>4.5975045049592209</v>
      </c>
      <c r="G614" s="44">
        <v>2.2987522524796105</v>
      </c>
      <c r="H614" s="61">
        <v>1.6999999999999999E-3</v>
      </c>
    </row>
    <row r="615" spans="1:8" x14ac:dyDescent="0.25">
      <c r="A615" s="37">
        <v>3633</v>
      </c>
      <c r="B615" s="37" t="s">
        <v>1320</v>
      </c>
      <c r="C615" s="37" t="s">
        <v>197</v>
      </c>
      <c r="D615" s="37" t="s">
        <v>67</v>
      </c>
      <c r="E615" s="36">
        <v>1</v>
      </c>
      <c r="F615" s="39">
        <v>6.6385922688461401</v>
      </c>
      <c r="G615" s="39">
        <v>3.31929613442307</v>
      </c>
      <c r="H615" s="60">
        <v>2.2000000000000001E-3</v>
      </c>
    </row>
    <row r="616" spans="1:8" x14ac:dyDescent="0.25">
      <c r="A616" s="42">
        <v>3634</v>
      </c>
      <c r="B616" s="42" t="s">
        <v>1320</v>
      </c>
      <c r="C616" s="42" t="s">
        <v>197</v>
      </c>
      <c r="D616" s="42" t="s">
        <v>67</v>
      </c>
      <c r="E616" s="41">
        <v>1</v>
      </c>
      <c r="F616" s="44">
        <v>9.5187639833265862</v>
      </c>
      <c r="G616" s="44">
        <v>4.7593819916632931</v>
      </c>
      <c r="H616" s="61">
        <v>3.2000000000000002E-3</v>
      </c>
    </row>
    <row r="617" spans="1:8" x14ac:dyDescent="0.25">
      <c r="A617" s="37">
        <v>3635</v>
      </c>
      <c r="B617" s="37" t="s">
        <v>1320</v>
      </c>
      <c r="C617" s="37" t="s">
        <v>197</v>
      </c>
      <c r="D617" s="37" t="s">
        <v>67</v>
      </c>
      <c r="E617" s="36">
        <v>1</v>
      </c>
      <c r="F617" s="39">
        <v>8.3431691261647867</v>
      </c>
      <c r="G617" s="39">
        <v>4.1715845630823933</v>
      </c>
      <c r="H617" s="60">
        <v>2.8E-3</v>
      </c>
    </row>
    <row r="618" spans="1:8" x14ac:dyDescent="0.25">
      <c r="A618" s="42">
        <v>3636</v>
      </c>
      <c r="B618" s="42" t="s">
        <v>1320</v>
      </c>
      <c r="C618" s="42" t="s">
        <v>197</v>
      </c>
      <c r="D618" s="42" t="s">
        <v>67</v>
      </c>
      <c r="E618" s="41">
        <v>1</v>
      </c>
      <c r="F618" s="44">
        <v>10.16750951489283</v>
      </c>
      <c r="G618" s="44">
        <v>5.0837547574464148</v>
      </c>
      <c r="H618" s="61">
        <v>3.7000000000000002E-3</v>
      </c>
    </row>
    <row r="619" spans="1:8" x14ac:dyDescent="0.25">
      <c r="A619" s="37">
        <v>3637</v>
      </c>
      <c r="B619" s="37" t="s">
        <v>1320</v>
      </c>
      <c r="C619" s="37" t="s">
        <v>79</v>
      </c>
      <c r="D619" s="37" t="s">
        <v>78</v>
      </c>
      <c r="E619" s="36">
        <v>5</v>
      </c>
      <c r="F619" s="39">
        <v>19.348005164164579</v>
      </c>
      <c r="G619" s="39">
        <v>9.6740025820822897</v>
      </c>
      <c r="H619" s="60">
        <v>8.6999999999999994E-3</v>
      </c>
    </row>
    <row r="620" spans="1:8" x14ac:dyDescent="0.25">
      <c r="A620" s="42">
        <v>3638</v>
      </c>
      <c r="B620" s="42" t="s">
        <v>1320</v>
      </c>
      <c r="C620" s="42" t="s">
        <v>197</v>
      </c>
      <c r="D620" s="42" t="s">
        <v>67</v>
      </c>
      <c r="E620" s="41">
        <v>1</v>
      </c>
      <c r="F620" s="44">
        <v>7.0038516158510618</v>
      </c>
      <c r="G620" s="44">
        <v>3.5019258079255309</v>
      </c>
      <c r="H620" s="61">
        <v>1.8E-3</v>
      </c>
    </row>
    <row r="621" spans="1:8" x14ac:dyDescent="0.25">
      <c r="A621" s="37">
        <v>3639</v>
      </c>
      <c r="B621" s="37" t="s">
        <v>1320</v>
      </c>
      <c r="C621" s="37" t="s">
        <v>197</v>
      </c>
      <c r="D621" s="37" t="s">
        <v>67</v>
      </c>
      <c r="E621" s="36">
        <v>1</v>
      </c>
      <c r="F621" s="39">
        <v>7.7210075433402414</v>
      </c>
      <c r="G621" s="39">
        <v>3.8605037716701207</v>
      </c>
      <c r="H621" s="60">
        <v>2.5999999999999999E-3</v>
      </c>
    </row>
    <row r="622" spans="1:8" x14ac:dyDescent="0.25">
      <c r="A622" s="42">
        <v>3640</v>
      </c>
      <c r="B622" s="42" t="s">
        <v>1320</v>
      </c>
      <c r="C622" s="42" t="s">
        <v>197</v>
      </c>
      <c r="D622" s="42" t="s">
        <v>67</v>
      </c>
      <c r="E622" s="41">
        <v>1</v>
      </c>
      <c r="F622" s="44">
        <v>6.8262434931566958</v>
      </c>
      <c r="G622" s="44">
        <v>3.4131217465783479</v>
      </c>
      <c r="H622" s="61">
        <v>2.5000000000000001E-3</v>
      </c>
    </row>
    <row r="623" spans="1:8" x14ac:dyDescent="0.25">
      <c r="A623" s="37">
        <v>3641</v>
      </c>
      <c r="B623" s="37" t="s">
        <v>1320</v>
      </c>
      <c r="C623" s="37" t="s">
        <v>197</v>
      </c>
      <c r="D623" s="37" t="s">
        <v>67</v>
      </c>
      <c r="E623" s="36">
        <v>1</v>
      </c>
      <c r="F623" s="39">
        <v>11.851441494763849</v>
      </c>
      <c r="G623" s="39">
        <v>5.9257207473819244</v>
      </c>
      <c r="H623" s="60">
        <v>4.1000000000000003E-3</v>
      </c>
    </row>
    <row r="624" spans="1:8" x14ac:dyDescent="0.25">
      <c r="A624" s="42">
        <v>3642</v>
      </c>
      <c r="B624" s="42" t="s">
        <v>1320</v>
      </c>
      <c r="C624" s="42" t="s">
        <v>197</v>
      </c>
      <c r="D624" s="42" t="s">
        <v>67</v>
      </c>
      <c r="E624" s="41">
        <v>1</v>
      </c>
      <c r="F624" s="44">
        <v>9.2595929238478298</v>
      </c>
      <c r="G624" s="44">
        <v>4.6297964619239149</v>
      </c>
      <c r="H624" s="61">
        <v>2.8E-3</v>
      </c>
    </row>
    <row r="625" spans="1:8" x14ac:dyDescent="0.25">
      <c r="A625" s="37">
        <v>3643</v>
      </c>
      <c r="B625" s="37" t="s">
        <v>1320</v>
      </c>
      <c r="C625" s="37" t="s">
        <v>197</v>
      </c>
      <c r="D625" s="37" t="s">
        <v>67</v>
      </c>
      <c r="E625" s="36">
        <v>1</v>
      </c>
      <c r="F625" s="39">
        <v>8.9552836291062778</v>
      </c>
      <c r="G625" s="39">
        <v>4.4776418145531389</v>
      </c>
      <c r="H625" s="60">
        <v>2.0999999999999999E-3</v>
      </c>
    </row>
    <row r="626" spans="1:8" x14ac:dyDescent="0.25">
      <c r="A626" s="42">
        <v>3644</v>
      </c>
      <c r="B626" s="42" t="s">
        <v>1320</v>
      </c>
      <c r="C626" s="42" t="s">
        <v>197</v>
      </c>
      <c r="D626" s="42" t="s">
        <v>67</v>
      </c>
      <c r="E626" s="41">
        <v>1</v>
      </c>
      <c r="F626" s="44">
        <v>5.3499207839537801</v>
      </c>
      <c r="G626" s="44">
        <v>2.6749603919768901</v>
      </c>
      <c r="H626" s="61">
        <v>1.8E-3</v>
      </c>
    </row>
    <row r="627" spans="1:8" x14ac:dyDescent="0.25">
      <c r="A627" s="37">
        <v>3645</v>
      </c>
      <c r="B627" s="37" t="s">
        <v>1320</v>
      </c>
      <c r="C627" s="37" t="s">
        <v>197</v>
      </c>
      <c r="D627" s="37" t="s">
        <v>67</v>
      </c>
      <c r="E627" s="36">
        <v>1</v>
      </c>
      <c r="F627" s="39">
        <v>12.204411570589505</v>
      </c>
      <c r="G627" s="39">
        <v>6.1022057852947524</v>
      </c>
      <c r="H627" s="60">
        <v>3.3999999999999998E-3</v>
      </c>
    </row>
    <row r="628" spans="1:8" x14ac:dyDescent="0.25">
      <c r="A628" s="42">
        <v>3646</v>
      </c>
      <c r="B628" s="42" t="s">
        <v>1320</v>
      </c>
      <c r="C628" s="42" t="s">
        <v>7</v>
      </c>
      <c r="D628" s="42" t="s">
        <v>193</v>
      </c>
      <c r="E628" s="41">
        <v>3</v>
      </c>
      <c r="F628" s="44">
        <v>250.20098234519833</v>
      </c>
      <c r="G628" s="44">
        <v>125.10049117259916</v>
      </c>
      <c r="H628" s="61">
        <v>5.3800000000000001E-2</v>
      </c>
    </row>
    <row r="629" spans="1:8" x14ac:dyDescent="0.25">
      <c r="A629" s="37">
        <v>3647</v>
      </c>
      <c r="B629" s="37" t="s">
        <v>1320</v>
      </c>
      <c r="C629" s="37" t="s">
        <v>4</v>
      </c>
      <c r="D629" s="37" t="s">
        <v>142</v>
      </c>
      <c r="E629" s="36">
        <v>1</v>
      </c>
      <c r="F629" s="39">
        <v>25.751609293562744</v>
      </c>
      <c r="G629" s="39">
        <v>12.875804646781372</v>
      </c>
      <c r="H629" s="60">
        <v>6.4999999999999997E-3</v>
      </c>
    </row>
    <row r="630" spans="1:8" x14ac:dyDescent="0.25">
      <c r="A630" s="42">
        <v>3648</v>
      </c>
      <c r="B630" s="42" t="s">
        <v>1320</v>
      </c>
      <c r="C630" s="42" t="s">
        <v>7</v>
      </c>
      <c r="D630" s="42" t="s">
        <v>193</v>
      </c>
      <c r="E630" s="41">
        <v>2</v>
      </c>
      <c r="F630" s="44">
        <v>9.8081114406730414</v>
      </c>
      <c r="G630" s="44">
        <v>4.9040557203365207</v>
      </c>
      <c r="H630" s="61">
        <v>2.3999999999999998E-3</v>
      </c>
    </row>
    <row r="631" spans="1:8" x14ac:dyDescent="0.25">
      <c r="A631" s="37">
        <v>3649</v>
      </c>
      <c r="B631" s="37" t="s">
        <v>1320</v>
      </c>
      <c r="C631" s="37" t="s">
        <v>197</v>
      </c>
      <c r="D631" s="37" t="s">
        <v>67</v>
      </c>
      <c r="E631" s="36">
        <v>1</v>
      </c>
      <c r="F631" s="39">
        <v>11.810923400357991</v>
      </c>
      <c r="G631" s="39">
        <v>5.9054617001789955</v>
      </c>
      <c r="H631" s="60">
        <v>3.3999999999999998E-3</v>
      </c>
    </row>
    <row r="632" spans="1:8" x14ac:dyDescent="0.25">
      <c r="A632" s="42">
        <v>3650</v>
      </c>
      <c r="B632" s="42" t="s">
        <v>1320</v>
      </c>
      <c r="C632" s="42" t="s">
        <v>4</v>
      </c>
      <c r="D632" s="42" t="s">
        <v>142</v>
      </c>
      <c r="E632" s="41">
        <v>2</v>
      </c>
      <c r="F632" s="44">
        <v>78.83960528091572</v>
      </c>
      <c r="G632" s="44">
        <v>39.41980264045786</v>
      </c>
      <c r="H632" s="61">
        <v>1.9800000000000002E-2</v>
      </c>
    </row>
    <row r="633" spans="1:8" x14ac:dyDescent="0.25">
      <c r="A633" s="37">
        <v>3651</v>
      </c>
      <c r="B633" s="37" t="s">
        <v>1320</v>
      </c>
      <c r="C633" s="37" t="s">
        <v>4</v>
      </c>
      <c r="D633" s="37" t="s">
        <v>142</v>
      </c>
      <c r="E633" s="36">
        <v>2</v>
      </c>
      <c r="F633" s="39">
        <v>65.408814001019579</v>
      </c>
      <c r="G633" s="39">
        <v>32.704407000509789</v>
      </c>
      <c r="H633" s="60">
        <v>1.61E-2</v>
      </c>
    </row>
    <row r="634" spans="1:8" x14ac:dyDescent="0.25">
      <c r="A634" s="42">
        <v>3652</v>
      </c>
      <c r="B634" s="42" t="s">
        <v>1320</v>
      </c>
      <c r="C634" s="42" t="s">
        <v>110</v>
      </c>
      <c r="D634" s="42" t="s">
        <v>109</v>
      </c>
      <c r="E634" s="41">
        <v>5</v>
      </c>
      <c r="F634" s="44">
        <v>109.38376519043577</v>
      </c>
      <c r="G634" s="44">
        <v>54.691882595217884</v>
      </c>
      <c r="H634" s="61">
        <v>4.8899999999999999E-2</v>
      </c>
    </row>
    <row r="635" spans="1:8" x14ac:dyDescent="0.25">
      <c r="A635" s="37">
        <v>3653</v>
      </c>
      <c r="B635" s="37" t="s">
        <v>1320</v>
      </c>
      <c r="C635" s="37" t="s">
        <v>4</v>
      </c>
      <c r="D635" s="37" t="s">
        <v>142</v>
      </c>
      <c r="E635" s="36">
        <v>1</v>
      </c>
      <c r="F635" s="39">
        <v>68.724635280134663</v>
      </c>
      <c r="G635" s="39">
        <v>34.362317640067332</v>
      </c>
      <c r="H635" s="60">
        <v>1.6799999999999999E-2</v>
      </c>
    </row>
    <row r="636" spans="1:8" x14ac:dyDescent="0.25">
      <c r="A636" s="42">
        <v>3654</v>
      </c>
      <c r="B636" s="42" t="s">
        <v>1320</v>
      </c>
      <c r="C636" s="42" t="s">
        <v>9</v>
      </c>
      <c r="D636" s="42" t="s">
        <v>232</v>
      </c>
      <c r="E636" s="41">
        <v>1</v>
      </c>
      <c r="F636" s="44">
        <v>40.29885917083444</v>
      </c>
      <c r="G636" s="44">
        <v>20.14942958541722</v>
      </c>
      <c r="H636" s="61">
        <v>4.7000000000000002E-3</v>
      </c>
    </row>
    <row r="637" spans="1:8" x14ac:dyDescent="0.25">
      <c r="A637" s="37">
        <v>3655</v>
      </c>
      <c r="B637" s="37" t="s">
        <v>1320</v>
      </c>
      <c r="C637" s="37" t="s">
        <v>110</v>
      </c>
      <c r="D637" s="37" t="s">
        <v>109</v>
      </c>
      <c r="E637" s="36">
        <v>3</v>
      </c>
      <c r="F637" s="39">
        <v>61.147566011177339</v>
      </c>
      <c r="G637" s="39">
        <v>30.57378300558867</v>
      </c>
      <c r="H637" s="60">
        <v>2.4299999999999999E-2</v>
      </c>
    </row>
    <row r="638" spans="1:8" x14ac:dyDescent="0.25">
      <c r="A638" s="42">
        <v>3656</v>
      </c>
      <c r="B638" s="42" t="s">
        <v>1320</v>
      </c>
      <c r="C638" s="42" t="s">
        <v>4</v>
      </c>
      <c r="D638" s="42" t="s">
        <v>142</v>
      </c>
      <c r="E638" s="41">
        <v>1</v>
      </c>
      <c r="F638" s="44">
        <v>176.72256663488514</v>
      </c>
      <c r="G638" s="44">
        <v>88.36128331744257</v>
      </c>
      <c r="H638" s="61">
        <v>4.5100000000000001E-2</v>
      </c>
    </row>
    <row r="639" spans="1:8" x14ac:dyDescent="0.25">
      <c r="A639" s="37">
        <v>3657</v>
      </c>
      <c r="B639" s="37" t="s">
        <v>1320</v>
      </c>
      <c r="C639" s="37" t="s">
        <v>110</v>
      </c>
      <c r="D639" s="37" t="s">
        <v>109</v>
      </c>
      <c r="E639" s="36">
        <v>6</v>
      </c>
      <c r="F639" s="39">
        <v>121.67738044186294</v>
      </c>
      <c r="G639" s="39">
        <v>60.838690220931468</v>
      </c>
      <c r="H639" s="60">
        <v>5.8900000000000001E-2</v>
      </c>
    </row>
    <row r="640" spans="1:8" x14ac:dyDescent="0.25">
      <c r="A640" s="42">
        <v>3658</v>
      </c>
      <c r="B640" s="42" t="s">
        <v>1320</v>
      </c>
      <c r="C640" s="42" t="s">
        <v>9</v>
      </c>
      <c r="D640" s="42" t="s">
        <v>232</v>
      </c>
      <c r="E640" s="41">
        <v>1</v>
      </c>
      <c r="F640" s="44">
        <v>253.75320712846766</v>
      </c>
      <c r="G640" s="44">
        <v>126.87660356423383</v>
      </c>
      <c r="H640" s="61">
        <v>4.7800000000000002E-2</v>
      </c>
    </row>
    <row r="641" spans="1:8" x14ac:dyDescent="0.25">
      <c r="A641" s="37">
        <v>3659</v>
      </c>
      <c r="B641" s="37" t="s">
        <v>1320</v>
      </c>
      <c r="C641" s="37" t="s">
        <v>9</v>
      </c>
      <c r="D641" s="37" t="s">
        <v>232</v>
      </c>
      <c r="E641" s="36">
        <v>1</v>
      </c>
      <c r="F641" s="39">
        <v>178.94900335380134</v>
      </c>
      <c r="G641" s="39">
        <v>89.474501676900672</v>
      </c>
      <c r="H641" s="60">
        <v>3.6600000000000001E-2</v>
      </c>
    </row>
    <row r="642" spans="1:8" x14ac:dyDescent="0.25">
      <c r="A642" s="42">
        <v>3660</v>
      </c>
      <c r="B642" s="42" t="s">
        <v>1320</v>
      </c>
      <c r="C642" s="42" t="s">
        <v>9</v>
      </c>
      <c r="D642" s="42" t="s">
        <v>232</v>
      </c>
      <c r="E642" s="41">
        <v>1</v>
      </c>
      <c r="F642" s="44">
        <v>133.69382601464326</v>
      </c>
      <c r="G642" s="44">
        <v>66.846913007321632</v>
      </c>
      <c r="H642" s="61">
        <v>2.93E-2</v>
      </c>
    </row>
    <row r="643" spans="1:8" x14ac:dyDescent="0.25">
      <c r="A643" s="37">
        <v>3661</v>
      </c>
      <c r="B643" s="37" t="s">
        <v>1320</v>
      </c>
      <c r="C643" s="37" t="s">
        <v>4</v>
      </c>
      <c r="D643" s="37" t="s">
        <v>142</v>
      </c>
      <c r="E643" s="36">
        <v>1</v>
      </c>
      <c r="F643" s="39">
        <v>62.233338398690364</v>
      </c>
      <c r="G643" s="39">
        <v>31.116669199345182</v>
      </c>
      <c r="H643" s="60">
        <v>1.47E-2</v>
      </c>
    </row>
    <row r="644" spans="1:8" x14ac:dyDescent="0.25">
      <c r="A644" s="42">
        <v>3662</v>
      </c>
      <c r="B644" s="42" t="s">
        <v>1320</v>
      </c>
      <c r="C644" s="42" t="s">
        <v>49</v>
      </c>
      <c r="D644" s="42" t="s">
        <v>48</v>
      </c>
      <c r="E644" s="41">
        <v>2</v>
      </c>
      <c r="F644" s="44">
        <v>12.849629831534648</v>
      </c>
      <c r="G644" s="44">
        <v>6.4248149157673238</v>
      </c>
      <c r="H644" s="61">
        <v>5.4000000000000003E-3</v>
      </c>
    </row>
    <row r="645" spans="1:8" x14ac:dyDescent="0.25">
      <c r="A645" s="37">
        <v>3663</v>
      </c>
      <c r="B645" s="37" t="s">
        <v>1320</v>
      </c>
      <c r="C645" s="37" t="s">
        <v>9</v>
      </c>
      <c r="D645" s="37" t="s">
        <v>232</v>
      </c>
      <c r="E645" s="36">
        <v>1</v>
      </c>
      <c r="F645" s="39">
        <v>76.974260891349871</v>
      </c>
      <c r="G645" s="39">
        <v>38.487130445674936</v>
      </c>
      <c r="H645" s="60">
        <v>1.6400000000000001E-2</v>
      </c>
    </row>
    <row r="646" spans="1:8" x14ac:dyDescent="0.25">
      <c r="A646" s="42">
        <v>3664</v>
      </c>
      <c r="B646" s="42" t="s">
        <v>1320</v>
      </c>
      <c r="C646" s="42" t="s">
        <v>22</v>
      </c>
      <c r="D646" s="42" t="s">
        <v>36</v>
      </c>
      <c r="E646" s="41">
        <v>1</v>
      </c>
      <c r="F646" s="44">
        <v>43.592965509299439</v>
      </c>
      <c r="G646" s="44">
        <v>21.79648275464972</v>
      </c>
      <c r="H646" s="61">
        <v>1.14E-2</v>
      </c>
    </row>
    <row r="647" spans="1:8" x14ac:dyDescent="0.25">
      <c r="A647" s="37">
        <v>3665</v>
      </c>
      <c r="B647" s="37" t="s">
        <v>1320</v>
      </c>
      <c r="C647" s="37" t="s">
        <v>4</v>
      </c>
      <c r="D647" s="37" t="s">
        <v>142</v>
      </c>
      <c r="E647" s="36">
        <v>1</v>
      </c>
      <c r="F647" s="39">
        <v>36.208058253361664</v>
      </c>
      <c r="G647" s="39">
        <v>18.104029126680832</v>
      </c>
      <c r="H647" s="60">
        <v>8.0000000000000002E-3</v>
      </c>
    </row>
    <row r="648" spans="1:8" x14ac:dyDescent="0.25">
      <c r="A648" s="42">
        <v>3666</v>
      </c>
      <c r="B648" s="42" t="s">
        <v>1320</v>
      </c>
      <c r="C648" s="42" t="s">
        <v>51</v>
      </c>
      <c r="D648" s="42" t="s">
        <v>50</v>
      </c>
      <c r="E648" s="41">
        <v>1</v>
      </c>
      <c r="F648" s="44">
        <v>6.1200274196317759</v>
      </c>
      <c r="G648" s="44">
        <v>3.0600137098158879</v>
      </c>
      <c r="H648" s="61">
        <v>2.0999999999999999E-3</v>
      </c>
    </row>
    <row r="649" spans="1:8" x14ac:dyDescent="0.25">
      <c r="A649" s="37">
        <v>3667</v>
      </c>
      <c r="B649" s="37" t="s">
        <v>1320</v>
      </c>
      <c r="C649" s="37" t="s">
        <v>9</v>
      </c>
      <c r="D649" s="37" t="s">
        <v>232</v>
      </c>
      <c r="E649" s="36">
        <v>1</v>
      </c>
      <c r="F649" s="39">
        <v>130.05215567320147</v>
      </c>
      <c r="G649" s="39">
        <v>65.026077836600734</v>
      </c>
      <c r="H649" s="60">
        <v>1.3100000000000001E-2</v>
      </c>
    </row>
    <row r="650" spans="1:8" x14ac:dyDescent="0.25">
      <c r="A650" s="42">
        <v>3668</v>
      </c>
      <c r="B650" s="42" t="s">
        <v>1320</v>
      </c>
      <c r="C650" s="42" t="s">
        <v>9</v>
      </c>
      <c r="D650" s="42" t="s">
        <v>232</v>
      </c>
      <c r="E650" s="41">
        <v>2</v>
      </c>
      <c r="F650" s="44">
        <v>58.748090789943326</v>
      </c>
      <c r="G650" s="44">
        <v>29.374045394971663</v>
      </c>
      <c r="H650" s="61">
        <v>9.1000000000000004E-3</v>
      </c>
    </row>
    <row r="651" spans="1:8" x14ac:dyDescent="0.25">
      <c r="A651" s="37">
        <v>3669</v>
      </c>
      <c r="B651" s="37" t="s">
        <v>1320</v>
      </c>
      <c r="C651" s="37" t="s">
        <v>159</v>
      </c>
      <c r="D651" s="37" t="s">
        <v>158</v>
      </c>
      <c r="E651" s="36">
        <v>1</v>
      </c>
      <c r="F651" s="39">
        <v>3.3223442581192546</v>
      </c>
      <c r="G651" s="39">
        <v>1.6611721290596273</v>
      </c>
      <c r="H651" s="60">
        <v>1.1000000000000001E-3</v>
      </c>
    </row>
    <row r="652" spans="1:8" x14ac:dyDescent="0.25">
      <c r="A652" s="42">
        <v>3670</v>
      </c>
      <c r="B652" s="42" t="s">
        <v>1320</v>
      </c>
      <c r="C652" s="42" t="s">
        <v>9</v>
      </c>
      <c r="D652" s="42" t="s">
        <v>232</v>
      </c>
      <c r="E652" s="41">
        <v>1</v>
      </c>
      <c r="F652" s="44">
        <v>32.780183689074242</v>
      </c>
      <c r="G652" s="44">
        <v>16.390091844537121</v>
      </c>
      <c r="H652" s="61">
        <v>8.6999999999999994E-3</v>
      </c>
    </row>
    <row r="653" spans="1:8" x14ac:dyDescent="0.25">
      <c r="A653" s="37">
        <v>3671</v>
      </c>
      <c r="B653" s="37" t="s">
        <v>1846</v>
      </c>
      <c r="C653" s="37" t="s">
        <v>173</v>
      </c>
      <c r="D653" s="37" t="s">
        <v>172</v>
      </c>
      <c r="E653" s="36">
        <v>2</v>
      </c>
      <c r="F653" s="39">
        <v>6.3635690008086687</v>
      </c>
      <c r="G653" s="39">
        <v>3.1817845004043344</v>
      </c>
      <c r="H653" s="60">
        <v>2.7000000000000001E-3</v>
      </c>
    </row>
    <row r="654" spans="1:8" x14ac:dyDescent="0.25">
      <c r="A654" s="42">
        <v>3672</v>
      </c>
      <c r="B654" s="42" t="s">
        <v>1846</v>
      </c>
      <c r="C654" s="42" t="s">
        <v>173</v>
      </c>
      <c r="D654" s="42" t="s">
        <v>172</v>
      </c>
      <c r="E654" s="41">
        <v>1</v>
      </c>
      <c r="F654" s="44">
        <v>4.4100449119795471</v>
      </c>
      <c r="G654" s="44">
        <v>2.2050224559897735</v>
      </c>
      <c r="H654" s="61">
        <v>1.4E-3</v>
      </c>
    </row>
    <row r="655" spans="1:8" x14ac:dyDescent="0.25">
      <c r="A655" s="37">
        <v>3673</v>
      </c>
      <c r="B655" s="37" t="s">
        <v>1846</v>
      </c>
      <c r="C655" s="37" t="s">
        <v>173</v>
      </c>
      <c r="D655" s="37" t="s">
        <v>172</v>
      </c>
      <c r="E655" s="36">
        <v>1</v>
      </c>
      <c r="F655" s="39">
        <v>3.3771631031467235</v>
      </c>
      <c r="G655" s="39">
        <v>1.6885815515733618</v>
      </c>
      <c r="H655" s="60">
        <v>1E-3</v>
      </c>
    </row>
    <row r="656" spans="1:8" x14ac:dyDescent="0.25">
      <c r="A656" s="42">
        <v>3674</v>
      </c>
      <c r="B656" s="42" t="s">
        <v>1846</v>
      </c>
      <c r="C656" s="42" t="s">
        <v>49</v>
      </c>
      <c r="D656" s="42" t="s">
        <v>48</v>
      </c>
      <c r="E656" s="41">
        <v>2</v>
      </c>
      <c r="F656" s="44">
        <v>19.00379802015167</v>
      </c>
      <c r="G656" s="44">
        <v>9.5018990100758352</v>
      </c>
      <c r="H656" s="61">
        <v>6.4000000000000003E-3</v>
      </c>
    </row>
    <row r="657" spans="1:8" x14ac:dyDescent="0.25">
      <c r="A657" s="37">
        <v>3675</v>
      </c>
      <c r="B657" s="37" t="s">
        <v>1846</v>
      </c>
      <c r="C657" s="37" t="s">
        <v>159</v>
      </c>
      <c r="D657" s="37" t="s">
        <v>158</v>
      </c>
      <c r="E657" s="36">
        <v>5</v>
      </c>
      <c r="F657" s="39">
        <v>25.106935378469593</v>
      </c>
      <c r="G657" s="39">
        <v>12.553467689234797</v>
      </c>
      <c r="H657" s="60">
        <v>7.1000000000000004E-3</v>
      </c>
    </row>
    <row r="658" spans="1:8" x14ac:dyDescent="0.25">
      <c r="A658" s="42">
        <v>3676</v>
      </c>
      <c r="B658" s="42" t="s">
        <v>1846</v>
      </c>
      <c r="C658" s="42" t="s">
        <v>173</v>
      </c>
      <c r="D658" s="42" t="s">
        <v>172</v>
      </c>
      <c r="E658" s="41">
        <v>1</v>
      </c>
      <c r="F658" s="44">
        <v>2.7731954765123756</v>
      </c>
      <c r="G658" s="44">
        <v>1.3865977382561878</v>
      </c>
      <c r="H658" s="61">
        <v>1E-3</v>
      </c>
    </row>
    <row r="659" spans="1:8" x14ac:dyDescent="0.25">
      <c r="A659" s="37">
        <v>3677</v>
      </c>
      <c r="B659" s="37" t="s">
        <v>1846</v>
      </c>
      <c r="C659" s="37" t="s">
        <v>173</v>
      </c>
      <c r="D659" s="37" t="s">
        <v>172</v>
      </c>
      <c r="E659" s="36">
        <v>1</v>
      </c>
      <c r="F659" s="39">
        <v>4.9014917102717792</v>
      </c>
      <c r="G659" s="39">
        <v>2.4507458551358896</v>
      </c>
      <c r="H659" s="60">
        <v>1.8E-3</v>
      </c>
    </row>
    <row r="660" spans="1:8" x14ac:dyDescent="0.25">
      <c r="A660" s="42">
        <v>3678</v>
      </c>
      <c r="B660" s="42" t="s">
        <v>1846</v>
      </c>
      <c r="C660" s="42" t="s">
        <v>103</v>
      </c>
      <c r="D660" s="42" t="s">
        <v>102</v>
      </c>
      <c r="E660" s="41">
        <v>1</v>
      </c>
      <c r="F660" s="44">
        <v>57.405467091474648</v>
      </c>
      <c r="G660" s="44">
        <v>28.702733545737324</v>
      </c>
      <c r="H660" s="61">
        <v>6.7000000000000002E-3</v>
      </c>
    </row>
    <row r="661" spans="1:8" x14ac:dyDescent="0.25">
      <c r="A661" s="37">
        <v>3679</v>
      </c>
      <c r="B661" s="37" t="s">
        <v>1846</v>
      </c>
      <c r="C661" s="37" t="s">
        <v>246</v>
      </c>
      <c r="D661" s="37" t="s">
        <v>98</v>
      </c>
      <c r="E661" s="36">
        <v>1</v>
      </c>
      <c r="F661" s="39">
        <v>3.6363651908835606</v>
      </c>
      <c r="G661" s="39">
        <v>1.8181825954417803</v>
      </c>
      <c r="H661" s="60">
        <v>1E-3</v>
      </c>
    </row>
    <row r="662" spans="1:8" x14ac:dyDescent="0.25">
      <c r="A662" s="42">
        <v>3680</v>
      </c>
      <c r="B662" s="42" t="s">
        <v>1846</v>
      </c>
      <c r="C662" s="42" t="s">
        <v>103</v>
      </c>
      <c r="D662" s="42" t="s">
        <v>102</v>
      </c>
      <c r="E662" s="41">
        <v>1</v>
      </c>
      <c r="F662" s="44">
        <v>46.341460456508891</v>
      </c>
      <c r="G662" s="44">
        <v>23.170730228254445</v>
      </c>
      <c r="H662" s="61">
        <v>1.0800000000000001E-2</v>
      </c>
    </row>
    <row r="663" spans="1:8" x14ac:dyDescent="0.25">
      <c r="A663" s="37">
        <v>3681</v>
      </c>
      <c r="B663" s="37" t="s">
        <v>1846</v>
      </c>
      <c r="C663" s="37" t="s">
        <v>79</v>
      </c>
      <c r="D663" s="37" t="s">
        <v>78</v>
      </c>
      <c r="E663" s="36">
        <v>1</v>
      </c>
      <c r="F663" s="39">
        <v>2.8943190733417108</v>
      </c>
      <c r="G663" s="39">
        <v>1.4471595366708554</v>
      </c>
      <c r="H663" s="60">
        <v>1.1000000000000001E-3</v>
      </c>
    </row>
    <row r="664" spans="1:8" x14ac:dyDescent="0.25">
      <c r="A664" s="42">
        <v>3682</v>
      </c>
      <c r="B664" s="42" t="s">
        <v>1846</v>
      </c>
      <c r="C664" s="42" t="s">
        <v>173</v>
      </c>
      <c r="D664" s="42" t="s">
        <v>172</v>
      </c>
      <c r="E664" s="41">
        <v>1</v>
      </c>
      <c r="F664" s="44">
        <v>2.8466562597801537</v>
      </c>
      <c r="G664" s="44">
        <v>1.4233281298900768</v>
      </c>
      <c r="H664" s="61">
        <v>1.1000000000000001E-3</v>
      </c>
    </row>
    <row r="665" spans="1:8" x14ac:dyDescent="0.25">
      <c r="A665" s="37">
        <v>3683</v>
      </c>
      <c r="B665" s="37" t="s">
        <v>1787</v>
      </c>
      <c r="C665" s="37" t="s">
        <v>12</v>
      </c>
      <c r="D665" s="37" t="s">
        <v>30</v>
      </c>
      <c r="E665" s="36">
        <v>1</v>
      </c>
      <c r="F665" s="39">
        <v>4.0051770877348707</v>
      </c>
      <c r="G665" s="39">
        <v>2.0025885438674353</v>
      </c>
      <c r="H665" s="60">
        <v>1.1999999999999999E-3</v>
      </c>
    </row>
    <row r="666" spans="1:8" x14ac:dyDescent="0.25">
      <c r="A666" s="42">
        <v>3684</v>
      </c>
      <c r="B666" s="42" t="s">
        <v>1787</v>
      </c>
      <c r="C666" s="42" t="s">
        <v>12</v>
      </c>
      <c r="D666" s="42" t="s">
        <v>30</v>
      </c>
      <c r="E666" s="41">
        <v>1</v>
      </c>
      <c r="F666" s="44">
        <v>4.0742057741656206</v>
      </c>
      <c r="G666" s="44">
        <v>2.0371028870828103</v>
      </c>
      <c r="H666" s="61">
        <v>8.0000000000000004E-4</v>
      </c>
    </row>
    <row r="667" spans="1:8" x14ac:dyDescent="0.25">
      <c r="A667" s="37">
        <v>3685</v>
      </c>
      <c r="B667" s="37" t="s">
        <v>2242</v>
      </c>
      <c r="C667" s="37" t="s">
        <v>127</v>
      </c>
      <c r="D667" s="37" t="s">
        <v>126</v>
      </c>
      <c r="E667" s="36">
        <v>1</v>
      </c>
      <c r="F667" s="39">
        <v>8.3741625485773454</v>
      </c>
      <c r="G667" s="39">
        <v>4.1870812742886727</v>
      </c>
      <c r="H667" s="60">
        <v>1.6999999999999999E-3</v>
      </c>
    </row>
    <row r="668" spans="1:8" x14ac:dyDescent="0.25">
      <c r="A668" s="42">
        <v>3686</v>
      </c>
      <c r="B668" s="42" t="s">
        <v>2158</v>
      </c>
      <c r="C668" s="42" t="s">
        <v>173</v>
      </c>
      <c r="D668" s="42" t="s">
        <v>172</v>
      </c>
      <c r="E668" s="41">
        <v>4</v>
      </c>
      <c r="F668" s="44">
        <v>12.961096869625514</v>
      </c>
      <c r="G668" s="44">
        <v>6.4805484348127571</v>
      </c>
      <c r="H668" s="61">
        <v>4.1000000000000003E-3</v>
      </c>
    </row>
    <row r="669" spans="1:8" x14ac:dyDescent="0.25">
      <c r="A669" s="37">
        <v>3688</v>
      </c>
      <c r="B669" s="37" t="s">
        <v>2158</v>
      </c>
      <c r="C669" s="37" t="s">
        <v>4</v>
      </c>
      <c r="D669" s="37" t="s">
        <v>142</v>
      </c>
      <c r="E669" s="36">
        <v>3</v>
      </c>
      <c r="F669" s="39">
        <v>262.29835485116956</v>
      </c>
      <c r="G669" s="39">
        <v>131.14917742558478</v>
      </c>
      <c r="H669" s="60">
        <v>6.6000000000000003E-2</v>
      </c>
    </row>
    <row r="670" spans="1:8" x14ac:dyDescent="0.25">
      <c r="A670" s="42">
        <v>3689</v>
      </c>
      <c r="B670" s="42" t="s">
        <v>2158</v>
      </c>
      <c r="C670" s="42" t="s">
        <v>110</v>
      </c>
      <c r="D670" s="42" t="s">
        <v>109</v>
      </c>
      <c r="E670" s="41">
        <v>2</v>
      </c>
      <c r="F670" s="44">
        <v>8.0376046641257446</v>
      </c>
      <c r="G670" s="44">
        <v>4.0188023320628723</v>
      </c>
      <c r="H670" s="61">
        <v>4.5999999999999999E-3</v>
      </c>
    </row>
    <row r="671" spans="1:8" x14ac:dyDescent="0.25">
      <c r="A671" s="37"/>
      <c r="B671" s="37"/>
      <c r="C671" s="37" t="s">
        <v>79</v>
      </c>
      <c r="D671" s="37" t="s">
        <v>78</v>
      </c>
      <c r="E671" s="36">
        <v>1</v>
      </c>
      <c r="F671" s="39">
        <v>2.5825590118159965</v>
      </c>
      <c r="G671" s="39">
        <v>1.2912795059079982</v>
      </c>
      <c r="H671" s="60">
        <v>1.1999999999999999E-3</v>
      </c>
    </row>
    <row r="672" spans="1:8" x14ac:dyDescent="0.25">
      <c r="A672" s="42">
        <v>3690</v>
      </c>
      <c r="B672" s="42" t="s">
        <v>2158</v>
      </c>
      <c r="C672" s="42" t="s">
        <v>79</v>
      </c>
      <c r="D672" s="42" t="s">
        <v>78</v>
      </c>
      <c r="E672" s="41">
        <v>1</v>
      </c>
      <c r="F672" s="44">
        <v>2.7671363904727242</v>
      </c>
      <c r="G672" s="44">
        <v>1.3835681952363621</v>
      </c>
      <c r="H672" s="61">
        <v>8.9999999999999998E-4</v>
      </c>
    </row>
    <row r="673" spans="1:8" x14ac:dyDescent="0.25">
      <c r="A673" s="37">
        <v>3691</v>
      </c>
      <c r="B673" s="37" t="s">
        <v>2158</v>
      </c>
      <c r="C673" s="37" t="s">
        <v>94</v>
      </c>
      <c r="D673" s="37" t="s">
        <v>93</v>
      </c>
      <c r="E673" s="36">
        <v>1</v>
      </c>
      <c r="F673" s="39">
        <v>8.4356599481820922</v>
      </c>
      <c r="G673" s="39">
        <v>4.2178299740910461</v>
      </c>
      <c r="H673" s="60">
        <v>2.5999999999999999E-3</v>
      </c>
    </row>
    <row r="674" spans="1:8" x14ac:dyDescent="0.25">
      <c r="A674" s="42">
        <v>3692</v>
      </c>
      <c r="B674" s="42" t="s">
        <v>1846</v>
      </c>
      <c r="C674" s="42" t="s">
        <v>173</v>
      </c>
      <c r="D674" s="42" t="s">
        <v>172</v>
      </c>
      <c r="E674" s="41">
        <v>1</v>
      </c>
      <c r="F674" s="44">
        <v>3.6418708485915272</v>
      </c>
      <c r="G674" s="44">
        <v>1.8209354242957636</v>
      </c>
      <c r="H674" s="61">
        <v>1.2999999999999999E-3</v>
      </c>
    </row>
    <row r="675" spans="1:8" x14ac:dyDescent="0.25">
      <c r="A675" s="37">
        <v>3693</v>
      </c>
      <c r="B675" s="37" t="s">
        <v>2005</v>
      </c>
      <c r="C675" s="37" t="s">
        <v>123</v>
      </c>
      <c r="D675" s="37" t="s">
        <v>122</v>
      </c>
      <c r="E675" s="36">
        <v>1</v>
      </c>
      <c r="F675" s="39">
        <v>5.5841965993766625</v>
      </c>
      <c r="G675" s="39">
        <v>2.7920982996883312</v>
      </c>
      <c r="H675" s="60">
        <v>1.2999999999999999E-3</v>
      </c>
    </row>
    <row r="676" spans="1:8" x14ac:dyDescent="0.25">
      <c r="A676" s="42">
        <v>3694</v>
      </c>
      <c r="B676" s="42" t="s">
        <v>2005</v>
      </c>
      <c r="C676" s="42" t="s">
        <v>110</v>
      </c>
      <c r="D676" s="42" t="s">
        <v>109</v>
      </c>
      <c r="E676" s="41">
        <v>2</v>
      </c>
      <c r="F676" s="44">
        <v>8.5755503957669887</v>
      </c>
      <c r="G676" s="44">
        <v>4.2877751978834944</v>
      </c>
      <c r="H676" s="61">
        <v>4.8999999999999998E-3</v>
      </c>
    </row>
    <row r="677" spans="1:8" x14ac:dyDescent="0.25">
      <c r="A677" s="37">
        <v>3696</v>
      </c>
      <c r="B677" s="37" t="s">
        <v>2005</v>
      </c>
      <c r="C677" s="37" t="s">
        <v>123</v>
      </c>
      <c r="D677" s="37" t="s">
        <v>122</v>
      </c>
      <c r="E677" s="36">
        <v>1</v>
      </c>
      <c r="F677" s="39">
        <v>4.0335775691517552</v>
      </c>
      <c r="G677" s="39">
        <v>2.0167887845758776</v>
      </c>
      <c r="H677" s="60">
        <v>1E-3</v>
      </c>
    </row>
    <row r="678" spans="1:8" x14ac:dyDescent="0.25">
      <c r="A678" s="42">
        <v>3697</v>
      </c>
      <c r="B678" s="42" t="s">
        <v>2005</v>
      </c>
      <c r="C678" s="42" t="s">
        <v>77</v>
      </c>
      <c r="D678" s="42" t="s">
        <v>76</v>
      </c>
      <c r="E678" s="41">
        <v>1</v>
      </c>
      <c r="F678" s="44">
        <v>3.733434380070551</v>
      </c>
      <c r="G678" s="44">
        <v>1.8667171900352755</v>
      </c>
      <c r="H678" s="61">
        <v>1E-3</v>
      </c>
    </row>
    <row r="679" spans="1:8" x14ac:dyDescent="0.25">
      <c r="A679" s="37">
        <v>3698</v>
      </c>
      <c r="B679" s="37" t="s">
        <v>2005</v>
      </c>
      <c r="C679" s="37" t="s">
        <v>77</v>
      </c>
      <c r="D679" s="37" t="s">
        <v>76</v>
      </c>
      <c r="E679" s="36">
        <v>2</v>
      </c>
      <c r="F679" s="39">
        <v>7.7153966598477899</v>
      </c>
      <c r="G679" s="39">
        <v>3.8576983299238949</v>
      </c>
      <c r="H679" s="60">
        <v>2.3E-3</v>
      </c>
    </row>
    <row r="680" spans="1:8" x14ac:dyDescent="0.25">
      <c r="A680" s="42">
        <v>3699</v>
      </c>
      <c r="B680" s="42" t="s">
        <v>2005</v>
      </c>
      <c r="C680" s="42" t="s">
        <v>123</v>
      </c>
      <c r="D680" s="42" t="s">
        <v>122</v>
      </c>
      <c r="E680" s="41">
        <v>1</v>
      </c>
      <c r="F680" s="44">
        <v>11.565773630643474</v>
      </c>
      <c r="G680" s="44">
        <v>5.7828868153217368</v>
      </c>
      <c r="H680" s="61">
        <v>3.2000000000000002E-3</v>
      </c>
    </row>
    <row r="681" spans="1:8" x14ac:dyDescent="0.25">
      <c r="A681" s="37">
        <v>3700</v>
      </c>
      <c r="B681" s="37" t="s">
        <v>2005</v>
      </c>
      <c r="C681" s="37" t="s">
        <v>123</v>
      </c>
      <c r="D681" s="37" t="s">
        <v>122</v>
      </c>
      <c r="E681" s="36">
        <v>1</v>
      </c>
      <c r="F681" s="39">
        <v>4.021292688716362</v>
      </c>
      <c r="G681" s="39">
        <v>2.010646344358181</v>
      </c>
      <c r="H681" s="60">
        <v>1.2999999999999999E-3</v>
      </c>
    </row>
    <row r="682" spans="1:8" x14ac:dyDescent="0.25">
      <c r="A682" s="42">
        <v>3853</v>
      </c>
      <c r="B682" s="42" t="s">
        <v>1320</v>
      </c>
      <c r="C682" s="42" t="s">
        <v>79</v>
      </c>
      <c r="D682" s="42" t="s">
        <v>78</v>
      </c>
      <c r="E682" s="41">
        <v>2</v>
      </c>
      <c r="F682" s="44">
        <v>8.235902112621412</v>
      </c>
      <c r="G682" s="44">
        <v>4.117951056310706</v>
      </c>
      <c r="H682" s="61">
        <v>4.1000000000000003E-3</v>
      </c>
    </row>
    <row r="683" spans="1:8" x14ac:dyDescent="0.25">
      <c r="A683" s="37">
        <v>3854</v>
      </c>
      <c r="B683" s="37" t="s">
        <v>1320</v>
      </c>
      <c r="C683" s="37" t="s">
        <v>197</v>
      </c>
      <c r="D683" s="37" t="s">
        <v>67</v>
      </c>
      <c r="E683" s="36">
        <v>1</v>
      </c>
      <c r="F683" s="39">
        <v>3.4640029073877869</v>
      </c>
      <c r="G683" s="39">
        <v>1.7320014536938935</v>
      </c>
      <c r="H683" s="60">
        <v>1.2999999999999999E-3</v>
      </c>
    </row>
    <row r="684" spans="1:8" x14ac:dyDescent="0.25">
      <c r="A684" s="42">
        <v>3855</v>
      </c>
      <c r="B684" s="42" t="s">
        <v>1320</v>
      </c>
      <c r="C684" s="42" t="s">
        <v>7</v>
      </c>
      <c r="D684" s="42" t="s">
        <v>193</v>
      </c>
      <c r="E684" s="41">
        <v>1</v>
      </c>
      <c r="F684" s="44">
        <v>181.9442786341032</v>
      </c>
      <c r="G684" s="44">
        <v>90.9721393170516</v>
      </c>
      <c r="H684" s="61">
        <v>4.2999999999999997E-2</v>
      </c>
    </row>
    <row r="685" spans="1:8" x14ac:dyDescent="0.25">
      <c r="A685" s="37">
        <v>3856</v>
      </c>
      <c r="B685" s="37" t="s">
        <v>1320</v>
      </c>
      <c r="C685" s="37" t="s">
        <v>4</v>
      </c>
      <c r="D685" s="37" t="s">
        <v>142</v>
      </c>
      <c r="E685" s="36">
        <v>2</v>
      </c>
      <c r="F685" s="39">
        <v>105.23629253403016</v>
      </c>
      <c r="G685" s="39">
        <v>52.618146267015078</v>
      </c>
      <c r="H685" s="60">
        <v>2.5499999999999998E-2</v>
      </c>
    </row>
    <row r="686" spans="1:8" x14ac:dyDescent="0.25">
      <c r="A686" s="42">
        <v>3857</v>
      </c>
      <c r="B686" s="42" t="s">
        <v>1320</v>
      </c>
      <c r="C686" s="42" t="s">
        <v>110</v>
      </c>
      <c r="D686" s="42" t="s">
        <v>109</v>
      </c>
      <c r="E686" s="41">
        <v>4</v>
      </c>
      <c r="F686" s="44">
        <v>66.161699106872163</v>
      </c>
      <c r="G686" s="44">
        <v>33.080849553436082</v>
      </c>
      <c r="H686" s="61">
        <v>3.04E-2</v>
      </c>
    </row>
    <row r="687" spans="1:8" x14ac:dyDescent="0.25">
      <c r="A687" s="37">
        <v>3858</v>
      </c>
      <c r="B687" s="37" t="s">
        <v>1320</v>
      </c>
      <c r="C687" s="37" t="s">
        <v>9</v>
      </c>
      <c r="D687" s="37" t="s">
        <v>232</v>
      </c>
      <c r="E687" s="36">
        <v>1</v>
      </c>
      <c r="F687" s="39">
        <v>83.389277560866347</v>
      </c>
      <c r="G687" s="39">
        <v>41.694638780433174</v>
      </c>
      <c r="H687" s="60">
        <v>2.7699999999999999E-2</v>
      </c>
    </row>
    <row r="688" spans="1:8" x14ac:dyDescent="0.25">
      <c r="A688" s="42">
        <v>3859</v>
      </c>
      <c r="B688" s="42" t="s">
        <v>1320</v>
      </c>
      <c r="C688" s="42" t="s">
        <v>144</v>
      </c>
      <c r="D688" s="42" t="s">
        <v>143</v>
      </c>
      <c r="E688" s="41">
        <v>1</v>
      </c>
      <c r="F688" s="44">
        <v>38.075698059087856</v>
      </c>
      <c r="G688" s="44">
        <v>19.037849029543928</v>
      </c>
      <c r="H688" s="61">
        <v>6.6E-3</v>
      </c>
    </row>
    <row r="689" spans="1:8" x14ac:dyDescent="0.25">
      <c r="A689" s="37">
        <v>3860</v>
      </c>
      <c r="B689" s="37" t="s">
        <v>1320</v>
      </c>
      <c r="C689" s="37" t="s">
        <v>197</v>
      </c>
      <c r="D689" s="37" t="s">
        <v>67</v>
      </c>
      <c r="E689" s="36">
        <v>1</v>
      </c>
      <c r="F689" s="39">
        <v>8.4068438787598279</v>
      </c>
      <c r="G689" s="39">
        <v>4.2034219393799139</v>
      </c>
      <c r="H689" s="60">
        <v>2.2000000000000001E-3</v>
      </c>
    </row>
    <row r="690" spans="1:8" x14ac:dyDescent="0.25">
      <c r="A690" s="42">
        <v>3861</v>
      </c>
      <c r="B690" s="42" t="s">
        <v>1320</v>
      </c>
      <c r="C690" s="42" t="s">
        <v>197</v>
      </c>
      <c r="D690" s="42" t="s">
        <v>67</v>
      </c>
      <c r="E690" s="41">
        <v>2</v>
      </c>
      <c r="F690" s="44">
        <v>15.252330075857845</v>
      </c>
      <c r="G690" s="44">
        <v>7.6261650379289225</v>
      </c>
      <c r="H690" s="61">
        <v>5.1000000000000004E-3</v>
      </c>
    </row>
    <row r="691" spans="1:8" x14ac:dyDescent="0.25">
      <c r="A691" s="37">
        <v>3862</v>
      </c>
      <c r="B691" s="37" t="s">
        <v>2985</v>
      </c>
      <c r="C691" s="37" t="s">
        <v>79</v>
      </c>
      <c r="D691" s="37" t="s">
        <v>78</v>
      </c>
      <c r="E691" s="36">
        <v>9</v>
      </c>
      <c r="F691" s="39">
        <v>94.61579516187318</v>
      </c>
      <c r="G691" s="39">
        <v>47.30789758093659</v>
      </c>
      <c r="H691" s="60">
        <v>4.1300000000000003E-2</v>
      </c>
    </row>
    <row r="692" spans="1:8" x14ac:dyDescent="0.25">
      <c r="A692" s="42">
        <v>3863</v>
      </c>
      <c r="B692" s="42" t="s">
        <v>1320</v>
      </c>
      <c r="C692" s="42" t="s">
        <v>197</v>
      </c>
      <c r="D692" s="42" t="s">
        <v>67</v>
      </c>
      <c r="E692" s="41">
        <v>1</v>
      </c>
      <c r="F692" s="44">
        <v>9.6123934570950773</v>
      </c>
      <c r="G692" s="44">
        <v>4.8061967285475387</v>
      </c>
      <c r="H692" s="61">
        <v>2.7000000000000001E-3</v>
      </c>
    </row>
    <row r="693" spans="1:8" x14ac:dyDescent="0.25">
      <c r="A693" s="37">
        <v>3864</v>
      </c>
      <c r="B693" s="37" t="s">
        <v>2985</v>
      </c>
      <c r="C693" s="37" t="s">
        <v>79</v>
      </c>
      <c r="D693" s="37" t="s">
        <v>78</v>
      </c>
      <c r="E693" s="36">
        <v>6</v>
      </c>
      <c r="F693" s="39">
        <v>47.09351431818807</v>
      </c>
      <c r="G693" s="39">
        <v>23.546757159094035</v>
      </c>
      <c r="H693" s="60">
        <v>2.0400000000000001E-2</v>
      </c>
    </row>
    <row r="694" spans="1:8" x14ac:dyDescent="0.25">
      <c r="A694" s="42">
        <v>3865</v>
      </c>
      <c r="B694" s="42" t="s">
        <v>2985</v>
      </c>
      <c r="C694" s="42" t="s">
        <v>200</v>
      </c>
      <c r="D694" s="42" t="s">
        <v>226</v>
      </c>
      <c r="E694" s="41">
        <v>1</v>
      </c>
      <c r="F694" s="44">
        <v>5.0800084579963425</v>
      </c>
      <c r="G694" s="44">
        <v>2.5400042289981712</v>
      </c>
      <c r="H694" s="61">
        <v>1.5E-3</v>
      </c>
    </row>
    <row r="695" spans="1:8" x14ac:dyDescent="0.25">
      <c r="A695" s="37">
        <v>3866</v>
      </c>
      <c r="B695" s="37" t="s">
        <v>2985</v>
      </c>
      <c r="C695" s="37" t="s">
        <v>173</v>
      </c>
      <c r="D695" s="37" t="s">
        <v>172</v>
      </c>
      <c r="E695" s="36">
        <v>2</v>
      </c>
      <c r="F695" s="39">
        <v>13.540939361006977</v>
      </c>
      <c r="G695" s="39">
        <v>6.7704696805034885</v>
      </c>
      <c r="H695" s="60">
        <v>4.4000000000000003E-3</v>
      </c>
    </row>
    <row r="696" spans="1:8" x14ac:dyDescent="0.25">
      <c r="A696" s="42">
        <v>3867</v>
      </c>
      <c r="B696" s="42" t="s">
        <v>2985</v>
      </c>
      <c r="C696" s="42" t="s">
        <v>79</v>
      </c>
      <c r="D696" s="42" t="s">
        <v>78</v>
      </c>
      <c r="E696" s="41">
        <v>3</v>
      </c>
      <c r="F696" s="44">
        <v>74.029561210418734</v>
      </c>
      <c r="G696" s="44">
        <v>37.014780605209367</v>
      </c>
      <c r="H696" s="61">
        <v>3.49E-2</v>
      </c>
    </row>
    <row r="697" spans="1:8" x14ac:dyDescent="0.25">
      <c r="A697" s="37">
        <v>3868</v>
      </c>
      <c r="B697" s="37" t="s">
        <v>2985</v>
      </c>
      <c r="C697" s="37" t="s">
        <v>173</v>
      </c>
      <c r="D697" s="37" t="s">
        <v>172</v>
      </c>
      <c r="E697" s="36">
        <v>3</v>
      </c>
      <c r="F697" s="39">
        <v>9.5275313349706803</v>
      </c>
      <c r="G697" s="39">
        <v>4.7637656674853401</v>
      </c>
      <c r="H697" s="60">
        <v>2.8999999999999998E-3</v>
      </c>
    </row>
    <row r="698" spans="1:8" x14ac:dyDescent="0.25">
      <c r="A698" s="42">
        <v>3869</v>
      </c>
      <c r="B698" s="42" t="s">
        <v>2985</v>
      </c>
      <c r="C698" s="42" t="s">
        <v>79</v>
      </c>
      <c r="D698" s="42" t="s">
        <v>78</v>
      </c>
      <c r="E698" s="41">
        <v>6</v>
      </c>
      <c r="F698" s="44">
        <v>63.357226317205978</v>
      </c>
      <c r="G698" s="44">
        <v>31.678613158602989</v>
      </c>
      <c r="H698" s="61">
        <v>2.8500000000000001E-2</v>
      </c>
    </row>
    <row r="699" spans="1:8" x14ac:dyDescent="0.25">
      <c r="A699" s="37">
        <v>3870</v>
      </c>
      <c r="B699" s="37" t="s">
        <v>2985</v>
      </c>
      <c r="C699" s="37" t="s">
        <v>4</v>
      </c>
      <c r="D699" s="37" t="s">
        <v>142</v>
      </c>
      <c r="E699" s="36">
        <v>1</v>
      </c>
      <c r="F699" s="39">
        <v>10.026725722424302</v>
      </c>
      <c r="G699" s="39">
        <v>5.0133628612121512</v>
      </c>
      <c r="H699" s="60">
        <v>2.3999999999999998E-3</v>
      </c>
    </row>
    <row r="700" spans="1:8" x14ac:dyDescent="0.25">
      <c r="A700" s="42">
        <v>3871</v>
      </c>
      <c r="B700" s="42" t="s">
        <v>2985</v>
      </c>
      <c r="C700" s="42" t="s">
        <v>173</v>
      </c>
      <c r="D700" s="42" t="s">
        <v>172</v>
      </c>
      <c r="E700" s="41">
        <v>5</v>
      </c>
      <c r="F700" s="44">
        <v>50.411315810964901</v>
      </c>
      <c r="G700" s="44">
        <v>25.20565790548245</v>
      </c>
      <c r="H700" s="61">
        <v>1.52E-2</v>
      </c>
    </row>
    <row r="701" spans="1:8" x14ac:dyDescent="0.25">
      <c r="A701" s="37">
        <v>3872</v>
      </c>
      <c r="B701" s="37" t="s">
        <v>2985</v>
      </c>
      <c r="C701" s="37" t="s">
        <v>4</v>
      </c>
      <c r="D701" s="37" t="s">
        <v>142</v>
      </c>
      <c r="E701" s="36">
        <v>1</v>
      </c>
      <c r="F701" s="39">
        <v>16.172834102588936</v>
      </c>
      <c r="G701" s="39">
        <v>8.0864170512944682</v>
      </c>
      <c r="H701" s="60">
        <v>4.5999999999999999E-3</v>
      </c>
    </row>
    <row r="702" spans="1:8" x14ac:dyDescent="0.25">
      <c r="A702" s="42">
        <v>3873</v>
      </c>
      <c r="B702" s="42" t="s">
        <v>2985</v>
      </c>
      <c r="C702" s="42" t="s">
        <v>203</v>
      </c>
      <c r="D702" s="42" t="s">
        <v>201</v>
      </c>
      <c r="E702" s="41">
        <v>4</v>
      </c>
      <c r="F702" s="44">
        <v>17.877757003964977</v>
      </c>
      <c r="G702" s="44">
        <v>8.9388785019824883</v>
      </c>
      <c r="H702" s="61">
        <v>3.8999999999999998E-3</v>
      </c>
    </row>
    <row r="703" spans="1:8" x14ac:dyDescent="0.25">
      <c r="A703" s="37">
        <v>3874</v>
      </c>
      <c r="B703" s="37" t="s">
        <v>2985</v>
      </c>
      <c r="C703" s="37" t="s">
        <v>4</v>
      </c>
      <c r="D703" s="37" t="s">
        <v>142</v>
      </c>
      <c r="E703" s="36">
        <v>1</v>
      </c>
      <c r="F703" s="39">
        <v>17.104742687809548</v>
      </c>
      <c r="G703" s="39">
        <v>8.5523713439047739</v>
      </c>
      <c r="H703" s="60">
        <v>6.7999999999999996E-3</v>
      </c>
    </row>
    <row r="704" spans="1:8" x14ac:dyDescent="0.25">
      <c r="A704" s="42">
        <v>3875</v>
      </c>
      <c r="B704" s="42" t="s">
        <v>2985</v>
      </c>
      <c r="C704" s="42" t="s">
        <v>173</v>
      </c>
      <c r="D704" s="42" t="s">
        <v>172</v>
      </c>
      <c r="E704" s="41">
        <v>3</v>
      </c>
      <c r="F704" s="44">
        <v>17.241057338927416</v>
      </c>
      <c r="G704" s="44">
        <v>8.6205286694637078</v>
      </c>
      <c r="H704" s="61">
        <v>5.3E-3</v>
      </c>
    </row>
    <row r="705" spans="1:8" x14ac:dyDescent="0.25">
      <c r="A705" s="37">
        <v>3876</v>
      </c>
      <c r="B705" s="37" t="s">
        <v>2985</v>
      </c>
      <c r="C705" s="37" t="s">
        <v>79</v>
      </c>
      <c r="D705" s="37" t="s">
        <v>78</v>
      </c>
      <c r="E705" s="36">
        <v>4</v>
      </c>
      <c r="F705" s="39">
        <v>36.770909996193431</v>
      </c>
      <c r="G705" s="39">
        <v>18.385454998096716</v>
      </c>
      <c r="H705" s="60">
        <v>1.6E-2</v>
      </c>
    </row>
    <row r="706" spans="1:8" x14ac:dyDescent="0.25">
      <c r="A706" s="42">
        <v>3877</v>
      </c>
      <c r="B706" s="42" t="s">
        <v>2985</v>
      </c>
      <c r="C706" s="42" t="s">
        <v>12</v>
      </c>
      <c r="D706" s="42" t="s">
        <v>30</v>
      </c>
      <c r="E706" s="41">
        <v>9</v>
      </c>
      <c r="F706" s="44">
        <v>112.35707161375855</v>
      </c>
      <c r="G706" s="44">
        <v>56.178535806879275</v>
      </c>
      <c r="H706" s="61">
        <v>2.4E-2</v>
      </c>
    </row>
    <row r="707" spans="1:8" x14ac:dyDescent="0.25">
      <c r="A707" s="37">
        <v>3878</v>
      </c>
      <c r="B707" s="37" t="s">
        <v>2985</v>
      </c>
      <c r="C707" s="37" t="s">
        <v>110</v>
      </c>
      <c r="D707" s="37" t="s">
        <v>109</v>
      </c>
      <c r="E707" s="36">
        <v>2</v>
      </c>
      <c r="F707" s="39">
        <v>13.84270424786331</v>
      </c>
      <c r="G707" s="39">
        <v>6.9213521239316549</v>
      </c>
      <c r="H707" s="60">
        <v>6.1999999999999998E-3</v>
      </c>
    </row>
    <row r="708" spans="1:8" x14ac:dyDescent="0.25">
      <c r="A708" s="42">
        <v>3879</v>
      </c>
      <c r="B708" s="42" t="s">
        <v>2985</v>
      </c>
      <c r="C708" s="42" t="s">
        <v>173</v>
      </c>
      <c r="D708" s="42" t="s">
        <v>172</v>
      </c>
      <c r="E708" s="41">
        <v>2</v>
      </c>
      <c r="F708" s="44">
        <v>12.027466627580983</v>
      </c>
      <c r="G708" s="44">
        <v>6.0137333137904916</v>
      </c>
      <c r="H708" s="61">
        <v>3.5000000000000001E-3</v>
      </c>
    </row>
    <row r="709" spans="1:8" x14ac:dyDescent="0.25">
      <c r="A709" s="37">
        <v>3880</v>
      </c>
      <c r="B709" s="37" t="s">
        <v>2985</v>
      </c>
      <c r="C709" s="37" t="s">
        <v>103</v>
      </c>
      <c r="D709" s="37" t="s">
        <v>102</v>
      </c>
      <c r="E709" s="36">
        <v>1</v>
      </c>
      <c r="F709" s="39">
        <v>12.541112983281211</v>
      </c>
      <c r="G709" s="39">
        <v>6.2705564916406056</v>
      </c>
      <c r="H709" s="60">
        <v>1.8E-3</v>
      </c>
    </row>
    <row r="710" spans="1:8" x14ac:dyDescent="0.25">
      <c r="A710" s="42">
        <v>3881</v>
      </c>
      <c r="B710" s="42" t="s">
        <v>2985</v>
      </c>
      <c r="C710" s="42" t="s">
        <v>173</v>
      </c>
      <c r="D710" s="42" t="s">
        <v>172</v>
      </c>
      <c r="E710" s="41">
        <v>4</v>
      </c>
      <c r="F710" s="44">
        <v>23.09583068577248</v>
      </c>
      <c r="G710" s="44">
        <v>11.54791534288624</v>
      </c>
      <c r="H710" s="61">
        <v>7.0000000000000001E-3</v>
      </c>
    </row>
    <row r="711" spans="1:8" x14ac:dyDescent="0.25">
      <c r="A711" s="37">
        <v>3882</v>
      </c>
      <c r="B711" s="37" t="s">
        <v>2985</v>
      </c>
      <c r="C711" s="37" t="s">
        <v>173</v>
      </c>
      <c r="D711" s="37" t="s">
        <v>172</v>
      </c>
      <c r="E711" s="36">
        <v>5</v>
      </c>
      <c r="F711" s="39">
        <v>26.938836975107872</v>
      </c>
      <c r="G711" s="39">
        <v>13.469418487553936</v>
      </c>
      <c r="H711" s="60">
        <v>8.2000000000000007E-3</v>
      </c>
    </row>
    <row r="712" spans="1:8" x14ac:dyDescent="0.25">
      <c r="A712" s="42">
        <v>3883</v>
      </c>
      <c r="B712" s="42" t="s">
        <v>2985</v>
      </c>
      <c r="C712" s="42" t="s">
        <v>9</v>
      </c>
      <c r="D712" s="42" t="s">
        <v>232</v>
      </c>
      <c r="E712" s="41">
        <v>1</v>
      </c>
      <c r="F712" s="44">
        <v>39.506258062820962</v>
      </c>
      <c r="G712" s="44">
        <v>19.753129031410481</v>
      </c>
      <c r="H712" s="61">
        <v>2.5000000000000001E-3</v>
      </c>
    </row>
    <row r="713" spans="1:8" x14ac:dyDescent="0.25">
      <c r="A713" s="37">
        <v>3884</v>
      </c>
      <c r="B713" s="37" t="s">
        <v>2985</v>
      </c>
      <c r="C713" s="37" t="s">
        <v>197</v>
      </c>
      <c r="D713" s="37" t="s">
        <v>67</v>
      </c>
      <c r="E713" s="36">
        <v>1</v>
      </c>
      <c r="F713" s="39">
        <v>37.511034280615526</v>
      </c>
      <c r="G713" s="39">
        <v>18.755517140307763</v>
      </c>
      <c r="H713" s="60">
        <v>9.5999999999999992E-3</v>
      </c>
    </row>
    <row r="714" spans="1:8" x14ac:dyDescent="0.25">
      <c r="A714" s="42">
        <v>3885</v>
      </c>
      <c r="B714" s="42" t="s">
        <v>2985</v>
      </c>
      <c r="C714" s="42" t="s">
        <v>79</v>
      </c>
      <c r="D714" s="42" t="s">
        <v>78</v>
      </c>
      <c r="E714" s="41">
        <v>4</v>
      </c>
      <c r="F714" s="44">
        <v>43.96964292026238</v>
      </c>
      <c r="G714" s="44">
        <v>21.98482146013119</v>
      </c>
      <c r="H714" s="61">
        <v>1.8700000000000001E-2</v>
      </c>
    </row>
    <row r="715" spans="1:8" x14ac:dyDescent="0.25">
      <c r="A715" s="37">
        <v>3886</v>
      </c>
      <c r="B715" s="37" t="s">
        <v>2985</v>
      </c>
      <c r="C715" s="37" t="s">
        <v>4</v>
      </c>
      <c r="D715" s="37" t="s">
        <v>142</v>
      </c>
      <c r="E715" s="36">
        <v>1</v>
      </c>
      <c r="F715" s="39">
        <v>16.11843584596021</v>
      </c>
      <c r="G715" s="39">
        <v>8.0592179229801051</v>
      </c>
      <c r="H715" s="60">
        <v>5.4999999999999997E-3</v>
      </c>
    </row>
    <row r="716" spans="1:8" x14ac:dyDescent="0.25">
      <c r="A716" s="42">
        <v>3887</v>
      </c>
      <c r="B716" s="42" t="s">
        <v>2985</v>
      </c>
      <c r="C716" s="42" t="s">
        <v>203</v>
      </c>
      <c r="D716" s="42" t="s">
        <v>201</v>
      </c>
      <c r="E716" s="41">
        <v>6</v>
      </c>
      <c r="F716" s="44">
        <v>11.737448611196006</v>
      </c>
      <c r="G716" s="44">
        <v>5.8687243055980032</v>
      </c>
      <c r="H716" s="61">
        <v>2.8E-3</v>
      </c>
    </row>
    <row r="717" spans="1:8" x14ac:dyDescent="0.25">
      <c r="A717" s="37">
        <v>3888</v>
      </c>
      <c r="B717" s="37" t="s">
        <v>2985</v>
      </c>
      <c r="C717" s="37" t="s">
        <v>197</v>
      </c>
      <c r="D717" s="37" t="s">
        <v>67</v>
      </c>
      <c r="E717" s="36">
        <v>2</v>
      </c>
      <c r="F717" s="39">
        <v>53.208646214513998</v>
      </c>
      <c r="G717" s="39">
        <v>26.604323107256999</v>
      </c>
      <c r="H717" s="60">
        <v>1.6400000000000001E-2</v>
      </c>
    </row>
    <row r="718" spans="1:8" x14ac:dyDescent="0.25">
      <c r="A718" s="42">
        <v>3889</v>
      </c>
      <c r="B718" s="42" t="s">
        <v>2985</v>
      </c>
      <c r="C718" s="42" t="s">
        <v>197</v>
      </c>
      <c r="D718" s="42" t="s">
        <v>67</v>
      </c>
      <c r="E718" s="41">
        <v>1</v>
      </c>
      <c r="F718" s="44">
        <v>28.603554944660125</v>
      </c>
      <c r="G718" s="44">
        <v>14.301777472330063</v>
      </c>
      <c r="H718" s="61">
        <v>8.0000000000000002E-3</v>
      </c>
    </row>
    <row r="719" spans="1:8" x14ac:dyDescent="0.25">
      <c r="A719" s="37">
        <v>3890</v>
      </c>
      <c r="B719" s="37" t="s">
        <v>2985</v>
      </c>
      <c r="C719" s="37" t="s">
        <v>79</v>
      </c>
      <c r="D719" s="37" t="s">
        <v>78</v>
      </c>
      <c r="E719" s="36">
        <v>6</v>
      </c>
      <c r="F719" s="39">
        <v>66.762766279604534</v>
      </c>
      <c r="G719" s="39">
        <v>33.381383139802267</v>
      </c>
      <c r="H719" s="60">
        <v>2.8500000000000001E-2</v>
      </c>
    </row>
    <row r="720" spans="1:8" x14ac:dyDescent="0.25">
      <c r="A720" s="42">
        <v>3891</v>
      </c>
      <c r="B720" s="42" t="s">
        <v>2985</v>
      </c>
      <c r="C720" s="42" t="s">
        <v>200</v>
      </c>
      <c r="D720" s="42" t="s">
        <v>226</v>
      </c>
      <c r="E720" s="41">
        <v>1</v>
      </c>
      <c r="F720" s="44">
        <v>6.7743782610374526</v>
      </c>
      <c r="G720" s="44">
        <v>3.3871891305187263</v>
      </c>
      <c r="H720" s="61">
        <v>2.0999999999999999E-3</v>
      </c>
    </row>
    <row r="721" spans="1:8" x14ac:dyDescent="0.25">
      <c r="A721" s="37">
        <v>3892</v>
      </c>
      <c r="B721" s="37" t="s">
        <v>2985</v>
      </c>
      <c r="C721" s="37" t="s">
        <v>200</v>
      </c>
      <c r="D721" s="37" t="s">
        <v>226</v>
      </c>
      <c r="E721" s="36">
        <v>2</v>
      </c>
      <c r="F721" s="39">
        <v>21.771431445984753</v>
      </c>
      <c r="G721" s="39">
        <v>10.885715722992376</v>
      </c>
      <c r="H721" s="60">
        <v>8.0000000000000002E-3</v>
      </c>
    </row>
    <row r="722" spans="1:8" x14ac:dyDescent="0.25">
      <c r="A722" s="42">
        <v>3893</v>
      </c>
      <c r="B722" s="42" t="s">
        <v>2985</v>
      </c>
      <c r="C722" s="42" t="s">
        <v>94</v>
      </c>
      <c r="D722" s="42" t="s">
        <v>93</v>
      </c>
      <c r="E722" s="41">
        <v>1</v>
      </c>
      <c r="F722" s="44">
        <v>9.2252721016662722</v>
      </c>
      <c r="G722" s="44">
        <v>4.6126360508331361</v>
      </c>
      <c r="H722" s="61">
        <v>2.3999999999999998E-3</v>
      </c>
    </row>
    <row r="723" spans="1:8" x14ac:dyDescent="0.25">
      <c r="A723" s="37">
        <v>3894</v>
      </c>
      <c r="B723" s="37" t="s">
        <v>2985</v>
      </c>
      <c r="C723" s="37" t="s">
        <v>79</v>
      </c>
      <c r="D723" s="37" t="s">
        <v>78</v>
      </c>
      <c r="E723" s="36">
        <v>5</v>
      </c>
      <c r="F723" s="39">
        <v>59.045568226887049</v>
      </c>
      <c r="G723" s="39">
        <v>29.522784113443524</v>
      </c>
      <c r="H723" s="60">
        <v>2.58E-2</v>
      </c>
    </row>
    <row r="724" spans="1:8" x14ac:dyDescent="0.25">
      <c r="A724" s="42">
        <v>3895</v>
      </c>
      <c r="B724" s="42" t="s">
        <v>2985</v>
      </c>
      <c r="C724" s="42" t="s">
        <v>77</v>
      </c>
      <c r="D724" s="42" t="s">
        <v>76</v>
      </c>
      <c r="E724" s="41">
        <v>2</v>
      </c>
      <c r="F724" s="44">
        <v>34.608549884823042</v>
      </c>
      <c r="G724" s="44">
        <v>17.304274942411521</v>
      </c>
      <c r="H724" s="61">
        <v>1.0999999999999999E-2</v>
      </c>
    </row>
    <row r="725" spans="1:8" x14ac:dyDescent="0.25">
      <c r="A725" s="37">
        <v>3896</v>
      </c>
      <c r="B725" s="37" t="s">
        <v>2985</v>
      </c>
      <c r="C725" s="37" t="s">
        <v>6</v>
      </c>
      <c r="D725" s="37" t="s">
        <v>225</v>
      </c>
      <c r="E725" s="36">
        <v>1</v>
      </c>
      <c r="F725" s="39">
        <v>23.82822535463669</v>
      </c>
      <c r="G725" s="39">
        <v>11.914112677318345</v>
      </c>
      <c r="H725" s="60">
        <v>5.7000000000000002E-3</v>
      </c>
    </row>
    <row r="726" spans="1:8" x14ac:dyDescent="0.25">
      <c r="A726" s="42">
        <v>3897</v>
      </c>
      <c r="B726" s="42" t="s">
        <v>2985</v>
      </c>
      <c r="C726" s="42" t="s">
        <v>12</v>
      </c>
      <c r="D726" s="42" t="s">
        <v>30</v>
      </c>
      <c r="E726" s="41">
        <v>2</v>
      </c>
      <c r="F726" s="44">
        <v>12.216677053101588</v>
      </c>
      <c r="G726" s="44">
        <v>6.1083385265507939</v>
      </c>
      <c r="H726" s="61">
        <v>2.8E-3</v>
      </c>
    </row>
    <row r="727" spans="1:8" x14ac:dyDescent="0.25">
      <c r="A727" s="37">
        <v>3898</v>
      </c>
      <c r="B727" s="37" t="s">
        <v>2985</v>
      </c>
      <c r="C727" s="37" t="s">
        <v>173</v>
      </c>
      <c r="D727" s="37" t="s">
        <v>172</v>
      </c>
      <c r="E727" s="36">
        <v>3</v>
      </c>
      <c r="F727" s="39">
        <v>16.917330961242957</v>
      </c>
      <c r="G727" s="39">
        <v>8.4586654806214785</v>
      </c>
      <c r="H727" s="60">
        <v>5.4999999999999997E-3</v>
      </c>
    </row>
    <row r="728" spans="1:8" x14ac:dyDescent="0.25">
      <c r="A728" s="42">
        <v>3899</v>
      </c>
      <c r="B728" s="42" t="s">
        <v>2985</v>
      </c>
      <c r="C728" s="42" t="s">
        <v>173</v>
      </c>
      <c r="D728" s="42" t="s">
        <v>172</v>
      </c>
      <c r="E728" s="41">
        <v>5</v>
      </c>
      <c r="F728" s="44">
        <v>27.870226246611089</v>
      </c>
      <c r="G728" s="44">
        <v>13.935113123305545</v>
      </c>
      <c r="H728" s="61">
        <v>8.5000000000000006E-3</v>
      </c>
    </row>
    <row r="729" spans="1:8" x14ac:dyDescent="0.25">
      <c r="A729" s="37">
        <v>3900</v>
      </c>
      <c r="B729" s="37" t="s">
        <v>2985</v>
      </c>
      <c r="C729" s="37" t="s">
        <v>77</v>
      </c>
      <c r="D729" s="37" t="s">
        <v>76</v>
      </c>
      <c r="E729" s="36">
        <v>4</v>
      </c>
      <c r="F729" s="39">
        <v>26.96988183836919</v>
      </c>
      <c r="G729" s="39">
        <v>13.484940919184595</v>
      </c>
      <c r="H729" s="60">
        <v>9.4000000000000004E-3</v>
      </c>
    </row>
    <row r="730" spans="1:8" x14ac:dyDescent="0.25">
      <c r="A730" s="42">
        <v>4019</v>
      </c>
      <c r="B730" s="42" t="s">
        <v>2332</v>
      </c>
      <c r="C730" s="42" t="s">
        <v>9</v>
      </c>
      <c r="D730" s="42" t="s">
        <v>232</v>
      </c>
      <c r="E730" s="41">
        <v>2</v>
      </c>
      <c r="F730" s="44">
        <v>14.692038853402101</v>
      </c>
      <c r="G730" s="44">
        <v>7.3460194267010506</v>
      </c>
      <c r="H730" s="61">
        <v>3.8999999999999998E-3</v>
      </c>
    </row>
    <row r="731" spans="1:8" x14ac:dyDescent="0.25">
      <c r="A731" s="37">
        <v>4020</v>
      </c>
      <c r="B731" s="37" t="s">
        <v>2332</v>
      </c>
      <c r="C731" s="37" t="s">
        <v>79</v>
      </c>
      <c r="D731" s="37" t="s">
        <v>78</v>
      </c>
      <c r="E731" s="36">
        <v>1</v>
      </c>
      <c r="F731" s="39">
        <v>3.1615601225273662</v>
      </c>
      <c r="G731" s="39">
        <v>1.5807800612636831</v>
      </c>
      <c r="H731" s="60">
        <v>1.2999999999999999E-3</v>
      </c>
    </row>
    <row r="732" spans="1:8" x14ac:dyDescent="0.25">
      <c r="A732" s="42">
        <v>4021</v>
      </c>
      <c r="B732" s="42" t="s">
        <v>2332</v>
      </c>
      <c r="C732" s="42" t="s">
        <v>159</v>
      </c>
      <c r="D732" s="42" t="s">
        <v>158</v>
      </c>
      <c r="E732" s="41">
        <v>2</v>
      </c>
      <c r="F732" s="44">
        <v>6.9548479135373693</v>
      </c>
      <c r="G732" s="44">
        <v>3.4774239567686847</v>
      </c>
      <c r="H732" s="61">
        <v>2.0999999999999999E-3</v>
      </c>
    </row>
    <row r="733" spans="1:8" x14ac:dyDescent="0.25">
      <c r="A733" s="37">
        <v>4022</v>
      </c>
      <c r="B733" s="37" t="s">
        <v>2332</v>
      </c>
      <c r="C733" s="37" t="s">
        <v>9</v>
      </c>
      <c r="D733" s="37" t="s">
        <v>232</v>
      </c>
      <c r="E733" s="36">
        <v>2</v>
      </c>
      <c r="F733" s="39">
        <v>45.024861016446977</v>
      </c>
      <c r="G733" s="39">
        <v>22.512430508223488</v>
      </c>
      <c r="H733" s="60">
        <v>9.4000000000000004E-3</v>
      </c>
    </row>
    <row r="734" spans="1:8" x14ac:dyDescent="0.25">
      <c r="A734" s="42">
        <v>4023</v>
      </c>
      <c r="B734" s="42" t="s">
        <v>2332</v>
      </c>
      <c r="C734" s="42" t="s">
        <v>239</v>
      </c>
      <c r="D734" s="42" t="s">
        <v>240</v>
      </c>
      <c r="E734" s="41">
        <v>2</v>
      </c>
      <c r="F734" s="44">
        <v>77.391231548840977</v>
      </c>
      <c r="G734" s="44">
        <v>38.695615774420489</v>
      </c>
      <c r="H734" s="61">
        <v>2.12E-2</v>
      </c>
    </row>
    <row r="735" spans="1:8" x14ac:dyDescent="0.25">
      <c r="A735" s="37">
        <v>4024</v>
      </c>
      <c r="B735" s="37" t="s">
        <v>2332</v>
      </c>
      <c r="C735" s="37" t="s">
        <v>8</v>
      </c>
      <c r="D735" s="37" t="s">
        <v>120</v>
      </c>
      <c r="E735" s="36">
        <v>6</v>
      </c>
      <c r="F735" s="39">
        <v>116.53483846436586</v>
      </c>
      <c r="G735" s="39">
        <v>58.267419232182931</v>
      </c>
      <c r="H735" s="60">
        <v>2.6100000000000002E-2</v>
      </c>
    </row>
    <row r="736" spans="1:8" x14ac:dyDescent="0.25">
      <c r="A736" s="42">
        <v>4025</v>
      </c>
      <c r="B736" s="42" t="s">
        <v>2332</v>
      </c>
      <c r="C736" s="42" t="s">
        <v>110</v>
      </c>
      <c r="D736" s="42" t="s">
        <v>109</v>
      </c>
      <c r="E736" s="41">
        <v>2</v>
      </c>
      <c r="F736" s="44">
        <v>36.442587398817444</v>
      </c>
      <c r="G736" s="44">
        <v>18.221293699408722</v>
      </c>
      <c r="H736" s="61">
        <v>1.61E-2</v>
      </c>
    </row>
    <row r="737" spans="1:8" x14ac:dyDescent="0.25">
      <c r="A737" s="37">
        <v>4026</v>
      </c>
      <c r="B737" s="37" t="s">
        <v>2332</v>
      </c>
      <c r="C737" s="37" t="s">
        <v>110</v>
      </c>
      <c r="D737" s="37" t="s">
        <v>109</v>
      </c>
      <c r="E737" s="36">
        <v>5</v>
      </c>
      <c r="F737" s="39">
        <v>59.462880122586419</v>
      </c>
      <c r="G737" s="39">
        <v>29.73144006129321</v>
      </c>
      <c r="H737" s="60">
        <v>2.6100000000000002E-2</v>
      </c>
    </row>
    <row r="738" spans="1:8" x14ac:dyDescent="0.25">
      <c r="A738" s="42">
        <v>4027</v>
      </c>
      <c r="B738" s="42" t="s">
        <v>2332</v>
      </c>
      <c r="C738" s="42" t="s">
        <v>79</v>
      </c>
      <c r="D738" s="42" t="s">
        <v>78</v>
      </c>
      <c r="E738" s="41">
        <v>1</v>
      </c>
      <c r="F738" s="44">
        <v>3.4577954583751862</v>
      </c>
      <c r="G738" s="44">
        <v>1.7288977291875931</v>
      </c>
      <c r="H738" s="61">
        <v>1.9E-3</v>
      </c>
    </row>
    <row r="739" spans="1:8" x14ac:dyDescent="0.25">
      <c r="A739" s="37">
        <v>4028</v>
      </c>
      <c r="B739" s="37" t="s">
        <v>2332</v>
      </c>
      <c r="C739" s="37" t="s">
        <v>110</v>
      </c>
      <c r="D739" s="37" t="s">
        <v>109</v>
      </c>
      <c r="E739" s="36">
        <v>4</v>
      </c>
      <c r="F739" s="39">
        <v>26.560137224593632</v>
      </c>
      <c r="G739" s="39">
        <v>13.280068612296816</v>
      </c>
      <c r="H739" s="60">
        <v>1.2E-2</v>
      </c>
    </row>
    <row r="740" spans="1:8" x14ac:dyDescent="0.25">
      <c r="A740" s="42">
        <v>4029</v>
      </c>
      <c r="B740" s="42" t="s">
        <v>2332</v>
      </c>
      <c r="C740" s="42" t="s">
        <v>125</v>
      </c>
      <c r="D740" s="42" t="s">
        <v>124</v>
      </c>
      <c r="E740" s="41">
        <v>2</v>
      </c>
      <c r="F740" s="44">
        <v>58.225197521610127</v>
      </c>
      <c r="G740" s="44">
        <v>29.112598760805064</v>
      </c>
      <c r="H740" s="61">
        <v>1.44E-2</v>
      </c>
    </row>
    <row r="741" spans="1:8" x14ac:dyDescent="0.25">
      <c r="A741" s="37">
        <v>4030</v>
      </c>
      <c r="B741" s="37" t="s">
        <v>2332</v>
      </c>
      <c r="C741" s="37" t="s">
        <v>7</v>
      </c>
      <c r="D741" s="37" t="s">
        <v>193</v>
      </c>
      <c r="E741" s="36">
        <v>4</v>
      </c>
      <c r="F741" s="39">
        <v>245.9989516024562</v>
      </c>
      <c r="G741" s="39">
        <v>122.9994758012281</v>
      </c>
      <c r="H741" s="60">
        <v>5.4100000000000002E-2</v>
      </c>
    </row>
    <row r="742" spans="1:8" x14ac:dyDescent="0.25">
      <c r="A742" s="42">
        <v>4031</v>
      </c>
      <c r="B742" s="42" t="s">
        <v>2332</v>
      </c>
      <c r="C742" s="42" t="s">
        <v>110</v>
      </c>
      <c r="D742" s="42" t="s">
        <v>109</v>
      </c>
      <c r="E742" s="41">
        <v>3</v>
      </c>
      <c r="F742" s="44">
        <v>83.527114214410574</v>
      </c>
      <c r="G742" s="44">
        <v>41.763557107205287</v>
      </c>
      <c r="H742" s="61">
        <v>3.5299999999999998E-2</v>
      </c>
    </row>
    <row r="743" spans="1:8" x14ac:dyDescent="0.25">
      <c r="A743" s="37">
        <v>4032</v>
      </c>
      <c r="B743" s="37" t="s">
        <v>2332</v>
      </c>
      <c r="C743" s="37" t="s">
        <v>9</v>
      </c>
      <c r="D743" s="37" t="s">
        <v>232</v>
      </c>
      <c r="E743" s="36">
        <v>1</v>
      </c>
      <c r="F743" s="39">
        <v>26.335193155461514</v>
      </c>
      <c r="G743" s="39">
        <v>13.167596577730757</v>
      </c>
      <c r="H743" s="60">
        <v>6.7999999999999996E-3</v>
      </c>
    </row>
    <row r="744" spans="1:8" x14ac:dyDescent="0.25">
      <c r="A744" s="42">
        <v>4033</v>
      </c>
      <c r="B744" s="42" t="s">
        <v>2332</v>
      </c>
      <c r="C744" s="42" t="s">
        <v>110</v>
      </c>
      <c r="D744" s="42" t="s">
        <v>109</v>
      </c>
      <c r="E744" s="41">
        <v>7</v>
      </c>
      <c r="F744" s="44">
        <v>57.732566574402043</v>
      </c>
      <c r="G744" s="44">
        <v>28.866283287201021</v>
      </c>
      <c r="H744" s="61">
        <v>2.7300000000000001E-2</v>
      </c>
    </row>
    <row r="745" spans="1:8" x14ac:dyDescent="0.25">
      <c r="A745" s="37">
        <v>4034</v>
      </c>
      <c r="B745" s="37" t="s">
        <v>2332</v>
      </c>
      <c r="C745" s="37" t="s">
        <v>110</v>
      </c>
      <c r="D745" s="37" t="s">
        <v>109</v>
      </c>
      <c r="E745" s="36">
        <v>3</v>
      </c>
      <c r="F745" s="39">
        <v>31.499606096522101</v>
      </c>
      <c r="G745" s="39">
        <v>15.74980304826105</v>
      </c>
      <c r="H745" s="60">
        <v>1.35E-2</v>
      </c>
    </row>
    <row r="746" spans="1:8" x14ac:dyDescent="0.25">
      <c r="A746" s="42">
        <v>4035</v>
      </c>
      <c r="B746" s="42" t="s">
        <v>2332</v>
      </c>
      <c r="C746" s="42" t="s">
        <v>77</v>
      </c>
      <c r="D746" s="42" t="s">
        <v>76</v>
      </c>
      <c r="E746" s="41">
        <v>3</v>
      </c>
      <c r="F746" s="44">
        <v>70.042751652739952</v>
      </c>
      <c r="G746" s="44">
        <v>35.021375826369976</v>
      </c>
      <c r="H746" s="61">
        <v>2.41E-2</v>
      </c>
    </row>
    <row r="747" spans="1:8" x14ac:dyDescent="0.25">
      <c r="A747" s="37">
        <v>4036</v>
      </c>
      <c r="B747" s="37" t="s">
        <v>2332</v>
      </c>
      <c r="C747" s="37" t="s">
        <v>4</v>
      </c>
      <c r="D747" s="37" t="s">
        <v>142</v>
      </c>
      <c r="E747" s="36">
        <v>1</v>
      </c>
      <c r="F747" s="39">
        <v>7.1993224403210352</v>
      </c>
      <c r="G747" s="39">
        <v>3.5996612201605176</v>
      </c>
      <c r="H747" s="60">
        <v>2.0999999999999999E-3</v>
      </c>
    </row>
    <row r="748" spans="1:8" x14ac:dyDescent="0.25">
      <c r="A748" s="42">
        <v>4037</v>
      </c>
      <c r="B748" s="42" t="s">
        <v>2332</v>
      </c>
      <c r="C748" s="42" t="s">
        <v>159</v>
      </c>
      <c r="D748" s="42" t="s">
        <v>158</v>
      </c>
      <c r="E748" s="41">
        <v>1</v>
      </c>
      <c r="F748" s="44">
        <v>7.6797290897670143</v>
      </c>
      <c r="G748" s="44">
        <v>3.8398645448835071</v>
      </c>
      <c r="H748" s="61">
        <v>1.2999999999999999E-3</v>
      </c>
    </row>
    <row r="749" spans="1:8" x14ac:dyDescent="0.25">
      <c r="A749" s="37">
        <v>4038</v>
      </c>
      <c r="B749" s="37" t="s">
        <v>2332</v>
      </c>
      <c r="C749" s="37" t="s">
        <v>4</v>
      </c>
      <c r="D749" s="37" t="s">
        <v>142</v>
      </c>
      <c r="E749" s="36">
        <v>3</v>
      </c>
      <c r="F749" s="39">
        <v>24.426198310178169</v>
      </c>
      <c r="G749" s="39">
        <v>12.213099155089084</v>
      </c>
      <c r="H749" s="60">
        <v>7.7999999999999996E-3</v>
      </c>
    </row>
    <row r="750" spans="1:8" x14ac:dyDescent="0.25">
      <c r="A750" s="42">
        <v>4039</v>
      </c>
      <c r="B750" s="42" t="s">
        <v>2332</v>
      </c>
      <c r="C750" s="42" t="s">
        <v>110</v>
      </c>
      <c r="D750" s="42" t="s">
        <v>109</v>
      </c>
      <c r="E750" s="41">
        <v>3</v>
      </c>
      <c r="F750" s="44">
        <v>25.487193085748018</v>
      </c>
      <c r="G750" s="44">
        <v>12.743596542874009</v>
      </c>
      <c r="H750" s="61">
        <v>1.09E-2</v>
      </c>
    </row>
    <row r="751" spans="1:8" x14ac:dyDescent="0.25">
      <c r="A751" s="37">
        <v>4040</v>
      </c>
      <c r="B751" s="37" t="s">
        <v>2332</v>
      </c>
      <c r="C751" s="37" t="s">
        <v>110</v>
      </c>
      <c r="D751" s="37" t="s">
        <v>109</v>
      </c>
      <c r="E751" s="36">
        <v>2</v>
      </c>
      <c r="F751" s="39">
        <v>47.619656519252779</v>
      </c>
      <c r="G751" s="39">
        <v>23.809828259626389</v>
      </c>
      <c r="H751" s="60">
        <v>2.1600000000000001E-2</v>
      </c>
    </row>
    <row r="752" spans="1:8" x14ac:dyDescent="0.25">
      <c r="A752" s="42">
        <v>4041</v>
      </c>
      <c r="B752" s="42" t="s">
        <v>2332</v>
      </c>
      <c r="C752" s="42" t="s">
        <v>8</v>
      </c>
      <c r="D752" s="42" t="s">
        <v>120</v>
      </c>
      <c r="E752" s="41">
        <v>1</v>
      </c>
      <c r="F752" s="44">
        <v>32.159870994440638</v>
      </c>
      <c r="G752" s="44">
        <v>16.079935497220319</v>
      </c>
      <c r="H752" s="61">
        <v>8.0000000000000002E-3</v>
      </c>
    </row>
    <row r="753" spans="1:8" x14ac:dyDescent="0.25">
      <c r="A753" s="37">
        <v>4042</v>
      </c>
      <c r="B753" s="37" t="s">
        <v>2332</v>
      </c>
      <c r="C753" s="37" t="s">
        <v>7</v>
      </c>
      <c r="D753" s="37" t="s">
        <v>193</v>
      </c>
      <c r="E753" s="36">
        <v>2</v>
      </c>
      <c r="F753" s="39">
        <v>33.409165301954076</v>
      </c>
      <c r="G753" s="39">
        <v>16.704582650977038</v>
      </c>
      <c r="H753" s="60">
        <v>8.5000000000000006E-3</v>
      </c>
    </row>
    <row r="754" spans="1:8" x14ac:dyDescent="0.25">
      <c r="A754" s="42">
        <v>4043</v>
      </c>
      <c r="B754" s="42" t="s">
        <v>2332</v>
      </c>
      <c r="C754" s="42" t="s">
        <v>239</v>
      </c>
      <c r="D754" s="42" t="s">
        <v>240</v>
      </c>
      <c r="E754" s="41">
        <v>2</v>
      </c>
      <c r="F754" s="44">
        <v>27.686177747103002</v>
      </c>
      <c r="G754" s="44">
        <v>13.843088873551501</v>
      </c>
      <c r="H754" s="61">
        <v>8.0999999999999996E-3</v>
      </c>
    </row>
    <row r="755" spans="1:8" x14ac:dyDescent="0.25">
      <c r="A755" s="37">
        <v>4044</v>
      </c>
      <c r="B755" s="37" t="s">
        <v>2332</v>
      </c>
      <c r="C755" s="37" t="s">
        <v>110</v>
      </c>
      <c r="D755" s="37" t="s">
        <v>109</v>
      </c>
      <c r="E755" s="36">
        <v>3</v>
      </c>
      <c r="F755" s="39">
        <v>74.361807212043573</v>
      </c>
      <c r="G755" s="39">
        <v>37.180903606021786</v>
      </c>
      <c r="H755" s="60">
        <v>3.32E-2</v>
      </c>
    </row>
    <row r="756" spans="1:8" x14ac:dyDescent="0.25">
      <c r="A756" s="42">
        <v>4045</v>
      </c>
      <c r="B756" s="42" t="s">
        <v>2332</v>
      </c>
      <c r="C756" s="42" t="s">
        <v>185</v>
      </c>
      <c r="D756" s="42" t="s">
        <v>234</v>
      </c>
      <c r="E756" s="41">
        <v>1</v>
      </c>
      <c r="F756" s="44">
        <v>2.0293516480014406</v>
      </c>
      <c r="G756" s="44">
        <v>1.0146758240007203</v>
      </c>
      <c r="H756" s="61">
        <v>8.0000000000000004E-4</v>
      </c>
    </row>
    <row r="757" spans="1:8" x14ac:dyDescent="0.25">
      <c r="A757" s="37">
        <v>4046</v>
      </c>
      <c r="B757" s="37" t="s">
        <v>2332</v>
      </c>
      <c r="C757" s="37" t="s">
        <v>110</v>
      </c>
      <c r="D757" s="37" t="s">
        <v>109</v>
      </c>
      <c r="E757" s="36">
        <v>1</v>
      </c>
      <c r="F757" s="39">
        <v>11.717783840807837</v>
      </c>
      <c r="G757" s="39">
        <v>5.8588919204039183</v>
      </c>
      <c r="H757" s="60">
        <v>5.7999999999999996E-3</v>
      </c>
    </row>
    <row r="758" spans="1:8" x14ac:dyDescent="0.25">
      <c r="A758" s="42">
        <v>4047</v>
      </c>
      <c r="B758" s="42" t="s">
        <v>2332</v>
      </c>
      <c r="C758" s="42" t="s">
        <v>185</v>
      </c>
      <c r="D758" s="42" t="s">
        <v>234</v>
      </c>
      <c r="E758" s="41">
        <v>1</v>
      </c>
      <c r="F758" s="44">
        <v>1.8337693621638436</v>
      </c>
      <c r="G758" s="44">
        <v>0.91688468108192178</v>
      </c>
      <c r="H758" s="61">
        <v>8.0000000000000004E-4</v>
      </c>
    </row>
    <row r="759" spans="1:8" x14ac:dyDescent="0.25">
      <c r="A759" s="37">
        <v>4048</v>
      </c>
      <c r="B759" s="37" t="s">
        <v>2332</v>
      </c>
      <c r="C759" s="37" t="s">
        <v>110</v>
      </c>
      <c r="D759" s="37" t="s">
        <v>109</v>
      </c>
      <c r="E759" s="36">
        <v>3</v>
      </c>
      <c r="F759" s="39">
        <v>65.22588778944035</v>
      </c>
      <c r="G759" s="39">
        <v>32.612943894720175</v>
      </c>
      <c r="H759" s="60">
        <v>2.9399999999999999E-2</v>
      </c>
    </row>
    <row r="760" spans="1:8" x14ac:dyDescent="0.25">
      <c r="A760" s="42">
        <v>4049</v>
      </c>
      <c r="B760" s="42" t="s">
        <v>2332</v>
      </c>
      <c r="C760" s="42" t="s">
        <v>9</v>
      </c>
      <c r="D760" s="42" t="s">
        <v>232</v>
      </c>
      <c r="E760" s="41">
        <v>3</v>
      </c>
      <c r="F760" s="44">
        <v>40.301567036090013</v>
      </c>
      <c r="G760" s="44">
        <v>20.150783518045007</v>
      </c>
      <c r="H760" s="61">
        <v>8.3000000000000001E-3</v>
      </c>
    </row>
    <row r="761" spans="1:8" x14ac:dyDescent="0.25">
      <c r="A761" s="37">
        <v>4050</v>
      </c>
      <c r="B761" s="37" t="s">
        <v>2440</v>
      </c>
      <c r="C761" s="37" t="s">
        <v>77</v>
      </c>
      <c r="D761" s="37" t="s">
        <v>76</v>
      </c>
      <c r="E761" s="36">
        <v>1</v>
      </c>
      <c r="F761" s="39">
        <v>4.3162212005408698</v>
      </c>
      <c r="G761" s="39">
        <v>2.1581106002704349</v>
      </c>
      <c r="H761" s="60">
        <v>1.2999999999999999E-3</v>
      </c>
    </row>
    <row r="762" spans="1:8" x14ac:dyDescent="0.25">
      <c r="A762" s="42">
        <v>4051</v>
      </c>
      <c r="B762" s="42" t="s">
        <v>2440</v>
      </c>
      <c r="C762" s="42" t="s">
        <v>159</v>
      </c>
      <c r="D762" s="42" t="s">
        <v>158</v>
      </c>
      <c r="E762" s="41">
        <v>2</v>
      </c>
      <c r="F762" s="44">
        <v>3.753973860384888</v>
      </c>
      <c r="G762" s="44">
        <v>1.876986930192444</v>
      </c>
      <c r="H762" s="61">
        <v>1.1000000000000001E-3</v>
      </c>
    </row>
    <row r="763" spans="1:8" x14ac:dyDescent="0.25">
      <c r="A763" s="37">
        <v>4052</v>
      </c>
      <c r="B763" s="37" t="s">
        <v>2440</v>
      </c>
      <c r="C763" s="37" t="s">
        <v>79</v>
      </c>
      <c r="D763" s="37" t="s">
        <v>78</v>
      </c>
      <c r="E763" s="36">
        <v>1</v>
      </c>
      <c r="F763" s="39">
        <v>49.346326939499654</v>
      </c>
      <c r="G763" s="39">
        <v>24.673163469749827</v>
      </c>
      <c r="H763" s="60">
        <v>1.0500000000000001E-2</v>
      </c>
    </row>
    <row r="764" spans="1:8" x14ac:dyDescent="0.25">
      <c r="A764" s="42">
        <v>4053</v>
      </c>
      <c r="B764" s="42" t="s">
        <v>2440</v>
      </c>
      <c r="C764" s="42" t="s">
        <v>77</v>
      </c>
      <c r="D764" s="42" t="s">
        <v>76</v>
      </c>
      <c r="E764" s="41">
        <v>2</v>
      </c>
      <c r="F764" s="44">
        <v>44.11061702935632</v>
      </c>
      <c r="G764" s="44">
        <v>22.05530851467816</v>
      </c>
      <c r="H764" s="61">
        <v>1.2999999999999999E-2</v>
      </c>
    </row>
    <row r="765" spans="1:8" x14ac:dyDescent="0.25">
      <c r="A765" s="37">
        <v>4054</v>
      </c>
      <c r="B765" s="37" t="s">
        <v>2440</v>
      </c>
      <c r="C765" s="37" t="s">
        <v>9</v>
      </c>
      <c r="D765" s="37" t="s">
        <v>232</v>
      </c>
      <c r="E765" s="36">
        <v>2</v>
      </c>
      <c r="F765" s="39">
        <v>97.264901691486273</v>
      </c>
      <c r="G765" s="39">
        <v>48.632450845743136</v>
      </c>
      <c r="H765" s="60">
        <v>1.61E-2</v>
      </c>
    </row>
    <row r="766" spans="1:8" x14ac:dyDescent="0.25">
      <c r="A766" s="42">
        <v>4055</v>
      </c>
      <c r="B766" s="42" t="s">
        <v>2440</v>
      </c>
      <c r="C766" s="42" t="s">
        <v>7</v>
      </c>
      <c r="D766" s="42" t="s">
        <v>193</v>
      </c>
      <c r="E766" s="41">
        <v>2</v>
      </c>
      <c r="F766" s="44">
        <v>8.1728218869980367</v>
      </c>
      <c r="G766" s="44">
        <v>4.0864109434990183</v>
      </c>
      <c r="H766" s="61">
        <v>2.3999999999999998E-3</v>
      </c>
    </row>
    <row r="767" spans="1:8" x14ac:dyDescent="0.25">
      <c r="A767" s="37">
        <v>4056</v>
      </c>
      <c r="B767" s="37" t="s">
        <v>2440</v>
      </c>
      <c r="C767" s="37" t="s">
        <v>8</v>
      </c>
      <c r="D767" s="37" t="s">
        <v>120</v>
      </c>
      <c r="E767" s="36">
        <v>2</v>
      </c>
      <c r="F767" s="39">
        <v>25.835412320842362</v>
      </c>
      <c r="G767" s="39">
        <v>12.917706160421181</v>
      </c>
      <c r="H767" s="60">
        <v>5.8999999999999999E-3</v>
      </c>
    </row>
    <row r="768" spans="1:8" x14ac:dyDescent="0.25">
      <c r="A768" s="42">
        <v>4057</v>
      </c>
      <c r="B768" s="42" t="s">
        <v>2440</v>
      </c>
      <c r="C768" s="42" t="s">
        <v>77</v>
      </c>
      <c r="D768" s="42" t="s">
        <v>76</v>
      </c>
      <c r="E768" s="41">
        <v>3</v>
      </c>
      <c r="F768" s="44">
        <v>159.02150359339848</v>
      </c>
      <c r="G768" s="44">
        <v>79.510751796699239</v>
      </c>
      <c r="H768" s="61">
        <v>4.3799999999999999E-2</v>
      </c>
    </row>
    <row r="769" spans="1:8" x14ac:dyDescent="0.25">
      <c r="A769" s="37">
        <v>4058</v>
      </c>
      <c r="B769" s="37" t="s">
        <v>2440</v>
      </c>
      <c r="C769" s="37" t="s">
        <v>9</v>
      </c>
      <c r="D769" s="37" t="s">
        <v>232</v>
      </c>
      <c r="E769" s="36">
        <v>1</v>
      </c>
      <c r="F769" s="39">
        <v>128.39535889577553</v>
      </c>
      <c r="G769" s="39">
        <v>64.197679447887765</v>
      </c>
      <c r="H769" s="60">
        <v>2.24E-2</v>
      </c>
    </row>
    <row r="770" spans="1:8" x14ac:dyDescent="0.25">
      <c r="A770" s="42">
        <v>4059</v>
      </c>
      <c r="B770" s="42" t="s">
        <v>2440</v>
      </c>
      <c r="C770" s="42" t="s">
        <v>79</v>
      </c>
      <c r="D770" s="42" t="s">
        <v>78</v>
      </c>
      <c r="E770" s="41">
        <v>4</v>
      </c>
      <c r="F770" s="44">
        <v>54.291763573160992</v>
      </c>
      <c r="G770" s="44">
        <v>27.145881786580496</v>
      </c>
      <c r="H770" s="61">
        <v>2.07E-2</v>
      </c>
    </row>
    <row r="771" spans="1:8" x14ac:dyDescent="0.25">
      <c r="A771" s="37">
        <v>4060</v>
      </c>
      <c r="B771" s="37" t="s">
        <v>2440</v>
      </c>
      <c r="C771" s="37" t="s">
        <v>159</v>
      </c>
      <c r="D771" s="37" t="s">
        <v>158</v>
      </c>
      <c r="E771" s="36">
        <v>1</v>
      </c>
      <c r="F771" s="39">
        <v>38.312522449195235</v>
      </c>
      <c r="G771" s="39">
        <v>19.156261224597618</v>
      </c>
      <c r="H771" s="60">
        <v>1.6999999999999999E-3</v>
      </c>
    </row>
    <row r="772" spans="1:8" x14ac:dyDescent="0.25">
      <c r="A772" s="42">
        <v>4061</v>
      </c>
      <c r="B772" s="42" t="s">
        <v>2440</v>
      </c>
      <c r="C772" s="42" t="s">
        <v>79</v>
      </c>
      <c r="D772" s="42" t="s">
        <v>78</v>
      </c>
      <c r="E772" s="41">
        <v>3</v>
      </c>
      <c r="F772" s="44">
        <v>121.31848452668633</v>
      </c>
      <c r="G772" s="44">
        <v>60.659242263343167</v>
      </c>
      <c r="H772" s="61">
        <v>4.5699999999999998E-2</v>
      </c>
    </row>
    <row r="773" spans="1:8" x14ac:dyDescent="0.25">
      <c r="A773" s="37">
        <v>4062</v>
      </c>
      <c r="B773" s="37" t="s">
        <v>2440</v>
      </c>
      <c r="C773" s="37" t="s">
        <v>8</v>
      </c>
      <c r="D773" s="37" t="s">
        <v>120</v>
      </c>
      <c r="E773" s="36">
        <v>1</v>
      </c>
      <c r="F773" s="39">
        <v>125.31066517607513</v>
      </c>
      <c r="G773" s="39">
        <v>62.655332588037567</v>
      </c>
      <c r="H773" s="60">
        <v>1.61E-2</v>
      </c>
    </row>
    <row r="774" spans="1:8" x14ac:dyDescent="0.25">
      <c r="A774" s="42">
        <v>4063</v>
      </c>
      <c r="B774" s="42" t="s">
        <v>2440</v>
      </c>
      <c r="C774" s="42" t="s">
        <v>7</v>
      </c>
      <c r="D774" s="42" t="s">
        <v>193</v>
      </c>
      <c r="E774" s="41">
        <v>1</v>
      </c>
      <c r="F774" s="44">
        <v>14.85661895608817</v>
      </c>
      <c r="G774" s="44">
        <v>7.4283094780440848</v>
      </c>
      <c r="H774" s="61">
        <v>1.2999999999999999E-3</v>
      </c>
    </row>
    <row r="775" spans="1:8" x14ac:dyDescent="0.25">
      <c r="A775" s="37">
        <v>4064</v>
      </c>
      <c r="B775" s="37" t="s">
        <v>2440</v>
      </c>
      <c r="C775" s="37" t="s">
        <v>79</v>
      </c>
      <c r="D775" s="37" t="s">
        <v>78</v>
      </c>
      <c r="E775" s="36">
        <v>2</v>
      </c>
      <c r="F775" s="39">
        <v>31.211655756061607</v>
      </c>
      <c r="G775" s="39">
        <v>15.605827878030803</v>
      </c>
      <c r="H775" s="60">
        <v>1.04E-2</v>
      </c>
    </row>
    <row r="776" spans="1:8" x14ac:dyDescent="0.25">
      <c r="A776" s="42">
        <v>4065</v>
      </c>
      <c r="B776" s="42" t="s">
        <v>2440</v>
      </c>
      <c r="C776" s="42" t="s">
        <v>127</v>
      </c>
      <c r="D776" s="42" t="s">
        <v>126</v>
      </c>
      <c r="E776" s="41">
        <v>1</v>
      </c>
      <c r="F776" s="44">
        <v>15.325036213091465</v>
      </c>
      <c r="G776" s="44">
        <v>7.6625181065457326</v>
      </c>
      <c r="H776" s="61">
        <v>3.8E-3</v>
      </c>
    </row>
    <row r="777" spans="1:8" x14ac:dyDescent="0.25">
      <c r="A777" s="37">
        <v>4066</v>
      </c>
      <c r="B777" s="37" t="s">
        <v>2440</v>
      </c>
      <c r="C777" s="37" t="s">
        <v>159</v>
      </c>
      <c r="D777" s="37" t="s">
        <v>158</v>
      </c>
      <c r="E777" s="36">
        <v>3</v>
      </c>
      <c r="F777" s="39">
        <v>32.92041176322747</v>
      </c>
      <c r="G777" s="39">
        <v>16.460205881613735</v>
      </c>
      <c r="H777" s="60">
        <v>8.9999999999999993E-3</v>
      </c>
    </row>
    <row r="778" spans="1:8" x14ac:dyDescent="0.25">
      <c r="A778" s="42">
        <v>4067</v>
      </c>
      <c r="B778" s="42" t="s">
        <v>2440</v>
      </c>
      <c r="C778" s="42" t="s">
        <v>110</v>
      </c>
      <c r="D778" s="42" t="s">
        <v>109</v>
      </c>
      <c r="E778" s="41">
        <v>3</v>
      </c>
      <c r="F778" s="44">
        <v>18.228490955440684</v>
      </c>
      <c r="G778" s="44">
        <v>9.1142454777203419</v>
      </c>
      <c r="H778" s="61">
        <v>8.0999999999999996E-3</v>
      </c>
    </row>
    <row r="779" spans="1:8" x14ac:dyDescent="0.25">
      <c r="A779" s="37">
        <v>4068</v>
      </c>
      <c r="B779" s="37" t="s">
        <v>2440</v>
      </c>
      <c r="C779" s="37" t="s">
        <v>4</v>
      </c>
      <c r="D779" s="37" t="s">
        <v>142</v>
      </c>
      <c r="E779" s="36">
        <v>1</v>
      </c>
      <c r="F779" s="39">
        <v>12.767332746296193</v>
      </c>
      <c r="G779" s="39">
        <v>6.3836663731480963</v>
      </c>
      <c r="H779" s="60">
        <v>3.8E-3</v>
      </c>
    </row>
    <row r="780" spans="1:8" x14ac:dyDescent="0.25">
      <c r="A780" s="42">
        <v>4069</v>
      </c>
      <c r="B780" s="42" t="s">
        <v>2440</v>
      </c>
      <c r="C780" s="42" t="s">
        <v>197</v>
      </c>
      <c r="D780" s="42" t="s">
        <v>67</v>
      </c>
      <c r="E780" s="41">
        <v>1</v>
      </c>
      <c r="F780" s="44">
        <v>97.608004493822463</v>
      </c>
      <c r="G780" s="44">
        <v>48.804002246911232</v>
      </c>
      <c r="H780" s="61">
        <v>1.37E-2</v>
      </c>
    </row>
    <row r="781" spans="1:8" x14ac:dyDescent="0.25">
      <c r="A781" s="37">
        <v>4070</v>
      </c>
      <c r="B781" s="37" t="s">
        <v>2440</v>
      </c>
      <c r="C781" s="37" t="s">
        <v>239</v>
      </c>
      <c r="D781" s="37" t="s">
        <v>240</v>
      </c>
      <c r="E781" s="36">
        <v>1</v>
      </c>
      <c r="F781" s="39">
        <v>164.90623166892485</v>
      </c>
      <c r="G781" s="39">
        <v>82.453115834462423</v>
      </c>
      <c r="H781" s="60">
        <v>2.9000000000000001E-2</v>
      </c>
    </row>
    <row r="782" spans="1:8" x14ac:dyDescent="0.25">
      <c r="A782" s="42">
        <v>4071</v>
      </c>
      <c r="B782" s="42" t="s">
        <v>2440</v>
      </c>
      <c r="C782" s="42" t="s">
        <v>7</v>
      </c>
      <c r="D782" s="42" t="s">
        <v>193</v>
      </c>
      <c r="E782" s="41">
        <v>4</v>
      </c>
      <c r="F782" s="44">
        <v>317.62974690791498</v>
      </c>
      <c r="G782" s="44">
        <v>158.81487345395749</v>
      </c>
      <c r="H782" s="61">
        <v>6.2799999999999995E-2</v>
      </c>
    </row>
    <row r="783" spans="1:8" x14ac:dyDescent="0.25">
      <c r="A783" s="37">
        <v>4072</v>
      </c>
      <c r="B783" s="37" t="s">
        <v>2440</v>
      </c>
      <c r="C783" s="37" t="s">
        <v>110</v>
      </c>
      <c r="D783" s="37" t="s">
        <v>109</v>
      </c>
      <c r="E783" s="36">
        <v>2</v>
      </c>
      <c r="F783" s="39">
        <v>8.81656339123845</v>
      </c>
      <c r="G783" s="39">
        <v>4.408281695619225</v>
      </c>
      <c r="H783" s="60">
        <v>4.1000000000000003E-3</v>
      </c>
    </row>
    <row r="784" spans="1:8" x14ac:dyDescent="0.25">
      <c r="A784" s="42">
        <v>4073</v>
      </c>
      <c r="B784" s="42" t="s">
        <v>2440</v>
      </c>
      <c r="C784" s="42" t="s">
        <v>8</v>
      </c>
      <c r="D784" s="42" t="s">
        <v>120</v>
      </c>
      <c r="E784" s="41">
        <v>3</v>
      </c>
      <c r="F784" s="44">
        <v>64.1792717375358</v>
      </c>
      <c r="G784" s="44">
        <v>32.0896358687679</v>
      </c>
      <c r="H784" s="61">
        <v>1.4200000000000001E-2</v>
      </c>
    </row>
    <row r="785" spans="1:8" x14ac:dyDescent="0.25">
      <c r="A785" s="37">
        <v>4074</v>
      </c>
      <c r="B785" s="37" t="s">
        <v>2440</v>
      </c>
      <c r="C785" s="37" t="s">
        <v>159</v>
      </c>
      <c r="D785" s="37" t="s">
        <v>158</v>
      </c>
      <c r="E785" s="36">
        <v>3</v>
      </c>
      <c r="F785" s="39">
        <v>22.270561727022006</v>
      </c>
      <c r="G785" s="39">
        <v>11.135280863511003</v>
      </c>
      <c r="H785" s="60">
        <v>6.1000000000000004E-3</v>
      </c>
    </row>
    <row r="786" spans="1:8" x14ac:dyDescent="0.25">
      <c r="A786" s="42">
        <v>4075</v>
      </c>
      <c r="B786" s="42" t="s">
        <v>2440</v>
      </c>
      <c r="C786" s="42" t="s">
        <v>4</v>
      </c>
      <c r="D786" s="42" t="s">
        <v>142</v>
      </c>
      <c r="E786" s="41">
        <v>2</v>
      </c>
      <c r="F786" s="44">
        <v>40.838213619504174</v>
      </c>
      <c r="G786" s="44">
        <v>20.419106809752087</v>
      </c>
      <c r="H786" s="61">
        <v>1.0200000000000001E-2</v>
      </c>
    </row>
    <row r="787" spans="1:8" x14ac:dyDescent="0.25">
      <c r="A787" s="37">
        <v>4076</v>
      </c>
      <c r="B787" s="37" t="s">
        <v>2440</v>
      </c>
      <c r="C787" s="37" t="s">
        <v>7</v>
      </c>
      <c r="D787" s="37" t="s">
        <v>193</v>
      </c>
      <c r="E787" s="36">
        <v>3</v>
      </c>
      <c r="F787" s="39">
        <v>326.95486127983543</v>
      </c>
      <c r="G787" s="39">
        <v>163.47743063991771</v>
      </c>
      <c r="H787" s="60">
        <v>6.2700000000000006E-2</v>
      </c>
    </row>
    <row r="788" spans="1:8" x14ac:dyDescent="0.25">
      <c r="A788" s="42">
        <v>4077</v>
      </c>
      <c r="B788" s="42" t="s">
        <v>2440</v>
      </c>
      <c r="C788" s="42" t="s">
        <v>7</v>
      </c>
      <c r="D788" s="42" t="s">
        <v>193</v>
      </c>
      <c r="E788" s="41">
        <v>2</v>
      </c>
      <c r="F788" s="44">
        <v>364.33580775184123</v>
      </c>
      <c r="G788" s="44">
        <v>182.16790387592062</v>
      </c>
      <c r="H788" s="61">
        <v>6.7500000000000004E-2</v>
      </c>
    </row>
    <row r="789" spans="1:8" x14ac:dyDescent="0.25">
      <c r="A789" s="37">
        <v>4078</v>
      </c>
      <c r="B789" s="37" t="s">
        <v>2440</v>
      </c>
      <c r="C789" s="37" t="s">
        <v>7</v>
      </c>
      <c r="D789" s="37" t="s">
        <v>193</v>
      </c>
      <c r="E789" s="36">
        <v>4</v>
      </c>
      <c r="F789" s="39">
        <v>840.80421907386562</v>
      </c>
      <c r="G789" s="39">
        <v>420.40210953693281</v>
      </c>
      <c r="H789" s="60">
        <v>0.1648</v>
      </c>
    </row>
    <row r="790" spans="1:8" x14ac:dyDescent="0.25">
      <c r="A790" s="42">
        <v>4079</v>
      </c>
      <c r="B790" s="42" t="s">
        <v>2440</v>
      </c>
      <c r="C790" s="42" t="s">
        <v>4</v>
      </c>
      <c r="D790" s="42" t="s">
        <v>142</v>
      </c>
      <c r="E790" s="41">
        <v>1</v>
      </c>
      <c r="F790" s="44">
        <v>15.66153704762721</v>
      </c>
      <c r="G790" s="44">
        <v>7.8307685238136049</v>
      </c>
      <c r="H790" s="61">
        <v>5.1000000000000004E-3</v>
      </c>
    </row>
    <row r="791" spans="1:8" x14ac:dyDescent="0.25">
      <c r="A791" s="37">
        <v>4080</v>
      </c>
      <c r="B791" s="37" t="s">
        <v>2440</v>
      </c>
      <c r="C791" s="37" t="s">
        <v>96</v>
      </c>
      <c r="D791" s="37" t="s">
        <v>95</v>
      </c>
      <c r="E791" s="36">
        <v>3</v>
      </c>
      <c r="F791" s="39">
        <v>15.453607822822189</v>
      </c>
      <c r="G791" s="39">
        <v>7.7268039114110945</v>
      </c>
      <c r="H791" s="60">
        <v>3.5000000000000001E-3</v>
      </c>
    </row>
    <row r="792" spans="1:8" x14ac:dyDescent="0.25">
      <c r="A792" s="42">
        <v>4081</v>
      </c>
      <c r="B792" s="42" t="s">
        <v>2440</v>
      </c>
      <c r="C792" s="42" t="s">
        <v>9</v>
      </c>
      <c r="D792" s="42" t="s">
        <v>232</v>
      </c>
      <c r="E792" s="41">
        <v>1</v>
      </c>
      <c r="F792" s="44">
        <v>19.065822028290121</v>
      </c>
      <c r="G792" s="44">
        <v>9.5329110141450606</v>
      </c>
      <c r="H792" s="61">
        <v>4.5999999999999999E-3</v>
      </c>
    </row>
    <row r="793" spans="1:8" x14ac:dyDescent="0.25">
      <c r="A793" s="37">
        <v>4083</v>
      </c>
      <c r="B793" s="37" t="s">
        <v>2440</v>
      </c>
      <c r="C793" s="37" t="s">
        <v>79</v>
      </c>
      <c r="D793" s="37" t="s">
        <v>78</v>
      </c>
      <c r="E793" s="36">
        <v>4</v>
      </c>
      <c r="F793" s="39">
        <v>32.916665485171983</v>
      </c>
      <c r="G793" s="39">
        <v>16.458332742585991</v>
      </c>
      <c r="H793" s="60">
        <v>1.41E-2</v>
      </c>
    </row>
    <row r="794" spans="1:8" x14ac:dyDescent="0.25">
      <c r="A794" s="42">
        <v>4084</v>
      </c>
      <c r="B794" s="42" t="s">
        <v>2440</v>
      </c>
      <c r="C794" s="42" t="s">
        <v>9</v>
      </c>
      <c r="D794" s="42" t="s">
        <v>232</v>
      </c>
      <c r="E794" s="41">
        <v>2</v>
      </c>
      <c r="F794" s="44">
        <v>200.6553426196219</v>
      </c>
      <c r="G794" s="44">
        <v>100.32767130981095</v>
      </c>
      <c r="H794" s="61">
        <v>3.3099999999999997E-2</v>
      </c>
    </row>
    <row r="795" spans="1:8" x14ac:dyDescent="0.25">
      <c r="A795" s="37">
        <v>4085</v>
      </c>
      <c r="B795" s="37" t="s">
        <v>2440</v>
      </c>
      <c r="C795" s="37" t="s">
        <v>77</v>
      </c>
      <c r="D795" s="37" t="s">
        <v>76</v>
      </c>
      <c r="E795" s="36">
        <v>3</v>
      </c>
      <c r="F795" s="39">
        <v>54.95489302889677</v>
      </c>
      <c r="G795" s="39">
        <v>27.477446514448385</v>
      </c>
      <c r="H795" s="60">
        <v>1.5100000000000001E-2</v>
      </c>
    </row>
    <row r="796" spans="1:8" x14ac:dyDescent="0.25">
      <c r="A796" s="42">
        <v>4086</v>
      </c>
      <c r="B796" s="42" t="s">
        <v>2440</v>
      </c>
      <c r="C796" s="42" t="s">
        <v>38</v>
      </c>
      <c r="D796" s="42" t="s">
        <v>37</v>
      </c>
      <c r="E796" s="41">
        <v>3</v>
      </c>
      <c r="F796" s="44">
        <v>132.80562950144866</v>
      </c>
      <c r="G796" s="44">
        <v>66.402814750724332</v>
      </c>
      <c r="H796" s="61">
        <v>2.7199999999999998E-2</v>
      </c>
    </row>
    <row r="797" spans="1:8" x14ac:dyDescent="0.25">
      <c r="A797" s="37">
        <v>4087</v>
      </c>
      <c r="B797" s="37" t="s">
        <v>2440</v>
      </c>
      <c r="C797" s="37" t="s">
        <v>127</v>
      </c>
      <c r="D797" s="37" t="s">
        <v>126</v>
      </c>
      <c r="E797" s="36">
        <v>1</v>
      </c>
      <c r="F797" s="39">
        <v>25.168977073623857</v>
      </c>
      <c r="G797" s="39">
        <v>12.584488536811929</v>
      </c>
      <c r="H797" s="60">
        <v>5.1000000000000004E-3</v>
      </c>
    </row>
    <row r="798" spans="1:8" x14ac:dyDescent="0.25">
      <c r="A798" s="42">
        <v>4088</v>
      </c>
      <c r="B798" s="42" t="s">
        <v>2440</v>
      </c>
      <c r="C798" s="42" t="s">
        <v>123</v>
      </c>
      <c r="D798" s="42" t="s">
        <v>122</v>
      </c>
      <c r="E798" s="41">
        <v>2</v>
      </c>
      <c r="F798" s="44">
        <v>39.713565150951112</v>
      </c>
      <c r="G798" s="44">
        <v>19.856782575475556</v>
      </c>
      <c r="H798" s="61">
        <v>1.23E-2</v>
      </c>
    </row>
    <row r="799" spans="1:8" x14ac:dyDescent="0.25">
      <c r="A799" s="37">
        <v>4089</v>
      </c>
      <c r="B799" s="37" t="s">
        <v>2440</v>
      </c>
      <c r="C799" s="37" t="s">
        <v>7</v>
      </c>
      <c r="D799" s="37" t="s">
        <v>193</v>
      </c>
      <c r="E799" s="36">
        <v>2</v>
      </c>
      <c r="F799" s="39">
        <v>163.66644184373902</v>
      </c>
      <c r="G799" s="39">
        <v>81.833220921869511</v>
      </c>
      <c r="H799" s="60">
        <v>3.0200000000000001E-2</v>
      </c>
    </row>
    <row r="800" spans="1:8" x14ac:dyDescent="0.25">
      <c r="A800" s="42">
        <v>4090</v>
      </c>
      <c r="B800" s="42" t="s">
        <v>2440</v>
      </c>
      <c r="C800" s="42" t="s">
        <v>9</v>
      </c>
      <c r="D800" s="42" t="s">
        <v>232</v>
      </c>
      <c r="E800" s="41">
        <v>2</v>
      </c>
      <c r="F800" s="44">
        <v>69.571453423436765</v>
      </c>
      <c r="G800" s="44">
        <v>34.785726711718382</v>
      </c>
      <c r="H800" s="61">
        <v>1.14E-2</v>
      </c>
    </row>
    <row r="801" spans="1:8" x14ac:dyDescent="0.25">
      <c r="A801" s="37">
        <v>4091</v>
      </c>
      <c r="B801" s="37" t="s">
        <v>2440</v>
      </c>
      <c r="C801" s="37" t="s">
        <v>239</v>
      </c>
      <c r="D801" s="37" t="s">
        <v>240</v>
      </c>
      <c r="E801" s="36">
        <v>2</v>
      </c>
      <c r="F801" s="39">
        <v>166.0931799060603</v>
      </c>
      <c r="G801" s="39">
        <v>83.04658995303015</v>
      </c>
      <c r="H801" s="60">
        <v>3.6499999999999998E-2</v>
      </c>
    </row>
    <row r="802" spans="1:8" x14ac:dyDescent="0.25">
      <c r="A802" s="42">
        <v>4092</v>
      </c>
      <c r="B802" s="42" t="s">
        <v>2440</v>
      </c>
      <c r="C802" s="42" t="s">
        <v>239</v>
      </c>
      <c r="D802" s="42" t="s">
        <v>240</v>
      </c>
      <c r="E802" s="41">
        <v>3</v>
      </c>
      <c r="F802" s="44">
        <v>81.284014523312877</v>
      </c>
      <c r="G802" s="44">
        <v>40.642007261656438</v>
      </c>
      <c r="H802" s="61">
        <v>1.9699999999999999E-2</v>
      </c>
    </row>
    <row r="803" spans="1:8" x14ac:dyDescent="0.25">
      <c r="A803" s="37">
        <v>4093</v>
      </c>
      <c r="B803" s="37" t="s">
        <v>2440</v>
      </c>
      <c r="C803" s="37" t="s">
        <v>239</v>
      </c>
      <c r="D803" s="37" t="s">
        <v>240</v>
      </c>
      <c r="E803" s="36">
        <v>1</v>
      </c>
      <c r="F803" s="39">
        <v>231.15209289599005</v>
      </c>
      <c r="G803" s="39">
        <v>115.57604644799503</v>
      </c>
      <c r="H803" s="60">
        <v>4.7399999999999998E-2</v>
      </c>
    </row>
    <row r="804" spans="1:8" x14ac:dyDescent="0.25">
      <c r="A804" s="42">
        <v>4094</v>
      </c>
      <c r="B804" s="42" t="s">
        <v>2440</v>
      </c>
      <c r="C804" s="42" t="s">
        <v>9</v>
      </c>
      <c r="D804" s="42" t="s">
        <v>232</v>
      </c>
      <c r="E804" s="41">
        <v>1</v>
      </c>
      <c r="F804" s="44">
        <v>194.89770050192308</v>
      </c>
      <c r="G804" s="44">
        <v>97.448850250961542</v>
      </c>
      <c r="H804" s="61">
        <v>5.5599999999999997E-2</v>
      </c>
    </row>
    <row r="805" spans="1:8" x14ac:dyDescent="0.25">
      <c r="A805" s="37">
        <v>4095</v>
      </c>
      <c r="B805" s="37" t="s">
        <v>2440</v>
      </c>
      <c r="C805" s="37" t="s">
        <v>123</v>
      </c>
      <c r="D805" s="37" t="s">
        <v>122</v>
      </c>
      <c r="E805" s="36">
        <v>4</v>
      </c>
      <c r="F805" s="39">
        <v>170.38062563853441</v>
      </c>
      <c r="G805" s="39">
        <v>85.190312819267206</v>
      </c>
      <c r="H805" s="60">
        <v>4.2200000000000001E-2</v>
      </c>
    </row>
    <row r="806" spans="1:8" x14ac:dyDescent="0.25">
      <c r="A806" s="42">
        <v>4096</v>
      </c>
      <c r="B806" s="42" t="s">
        <v>2440</v>
      </c>
      <c r="C806" s="42" t="s">
        <v>110</v>
      </c>
      <c r="D806" s="42" t="s">
        <v>109</v>
      </c>
      <c r="E806" s="41">
        <v>2</v>
      </c>
      <c r="F806" s="44">
        <v>13.264269563570775</v>
      </c>
      <c r="G806" s="44">
        <v>6.6321347817853873</v>
      </c>
      <c r="H806" s="61">
        <v>5.5999999999999999E-3</v>
      </c>
    </row>
    <row r="807" spans="1:8" x14ac:dyDescent="0.25">
      <c r="A807" s="37">
        <v>4097</v>
      </c>
      <c r="B807" s="37" t="s">
        <v>2440</v>
      </c>
      <c r="C807" s="37" t="s">
        <v>110</v>
      </c>
      <c r="D807" s="37" t="s">
        <v>109</v>
      </c>
      <c r="E807" s="36">
        <v>2</v>
      </c>
      <c r="F807" s="39">
        <v>33.355223866133542</v>
      </c>
      <c r="G807" s="39">
        <v>16.677611933066771</v>
      </c>
      <c r="H807" s="60">
        <v>1.47E-2</v>
      </c>
    </row>
    <row r="808" spans="1:8" x14ac:dyDescent="0.25">
      <c r="A808" s="42">
        <v>4098</v>
      </c>
      <c r="B808" s="42" t="s">
        <v>2440</v>
      </c>
      <c r="C808" s="42" t="s">
        <v>110</v>
      </c>
      <c r="D808" s="42" t="s">
        <v>109</v>
      </c>
      <c r="E808" s="41">
        <v>2</v>
      </c>
      <c r="F808" s="44">
        <v>25.901076009585488</v>
      </c>
      <c r="G808" s="44">
        <v>12.950538004792744</v>
      </c>
      <c r="H808" s="61">
        <v>1.0999999999999999E-2</v>
      </c>
    </row>
    <row r="809" spans="1:8" x14ac:dyDescent="0.25">
      <c r="A809" s="37">
        <v>4099</v>
      </c>
      <c r="B809" s="37" t="s">
        <v>2440</v>
      </c>
      <c r="C809" s="37" t="s">
        <v>12</v>
      </c>
      <c r="D809" s="37" t="s">
        <v>30</v>
      </c>
      <c r="E809" s="36">
        <v>4</v>
      </c>
      <c r="F809" s="39">
        <v>121.66381918721251</v>
      </c>
      <c r="G809" s="39">
        <v>60.831909593606255</v>
      </c>
      <c r="H809" s="60">
        <v>2.2599999999999999E-2</v>
      </c>
    </row>
    <row r="810" spans="1:8" x14ac:dyDescent="0.25">
      <c r="A810" s="42">
        <v>4100</v>
      </c>
      <c r="B810" s="42" t="s">
        <v>2440</v>
      </c>
      <c r="C810" s="42" t="s">
        <v>241</v>
      </c>
      <c r="D810" s="42" t="s">
        <v>233</v>
      </c>
      <c r="E810" s="41">
        <v>2</v>
      </c>
      <c r="F810" s="44">
        <v>19.803399123718009</v>
      </c>
      <c r="G810" s="44">
        <v>9.9016995618590045</v>
      </c>
      <c r="H810" s="61">
        <v>1.1900000000000001E-2</v>
      </c>
    </row>
    <row r="811" spans="1:8" x14ac:dyDescent="0.25">
      <c r="A811" s="37">
        <v>4123</v>
      </c>
      <c r="B811" s="37" t="s">
        <v>2873</v>
      </c>
      <c r="C811" s="37" t="s">
        <v>9</v>
      </c>
      <c r="D811" s="37" t="s">
        <v>232</v>
      </c>
      <c r="E811" s="36">
        <v>1</v>
      </c>
      <c r="F811" s="39">
        <v>82.562355180344639</v>
      </c>
      <c r="G811" s="39">
        <v>41.281177590172319</v>
      </c>
      <c r="H811" s="60">
        <v>1.1599999999999999E-2</v>
      </c>
    </row>
    <row r="812" spans="1:8" x14ac:dyDescent="0.25">
      <c r="A812" s="42">
        <v>4124</v>
      </c>
      <c r="B812" s="42" t="s">
        <v>2873</v>
      </c>
      <c r="C812" s="42" t="s">
        <v>173</v>
      </c>
      <c r="D812" s="42" t="s">
        <v>172</v>
      </c>
      <c r="E812" s="41">
        <v>2</v>
      </c>
      <c r="F812" s="44">
        <v>19.033726801971532</v>
      </c>
      <c r="G812" s="44">
        <v>9.5168634009857662</v>
      </c>
      <c r="H812" s="61">
        <v>5.1999999999999998E-3</v>
      </c>
    </row>
    <row r="813" spans="1:8" x14ac:dyDescent="0.25">
      <c r="A813" s="37">
        <v>4125</v>
      </c>
      <c r="B813" s="37" t="s">
        <v>2873</v>
      </c>
      <c r="C813" s="37" t="s">
        <v>9</v>
      </c>
      <c r="D813" s="37" t="s">
        <v>232</v>
      </c>
      <c r="E813" s="36">
        <v>3</v>
      </c>
      <c r="F813" s="39">
        <v>163.26160236670722</v>
      </c>
      <c r="G813" s="39">
        <v>81.630801183353611</v>
      </c>
      <c r="H813" s="60">
        <v>2.8400000000000002E-2</v>
      </c>
    </row>
    <row r="814" spans="1:8" x14ac:dyDescent="0.25">
      <c r="A814" s="42">
        <v>4126</v>
      </c>
      <c r="B814" s="42" t="s">
        <v>2873</v>
      </c>
      <c r="C814" s="42" t="s">
        <v>248</v>
      </c>
      <c r="D814" s="42" t="s">
        <v>243</v>
      </c>
      <c r="E814" s="41">
        <v>1</v>
      </c>
      <c r="F814" s="44">
        <v>13.587333333390621</v>
      </c>
      <c r="G814" s="44">
        <v>6.7936666666953105</v>
      </c>
      <c r="H814" s="61">
        <v>2.8999999999999998E-3</v>
      </c>
    </row>
    <row r="815" spans="1:8" x14ac:dyDescent="0.25">
      <c r="A815" s="37">
        <v>4127</v>
      </c>
      <c r="B815" s="37" t="s">
        <v>2873</v>
      </c>
      <c r="C815" s="37" t="s">
        <v>241</v>
      </c>
      <c r="D815" s="37" t="s">
        <v>233</v>
      </c>
      <c r="E815" s="36">
        <v>1</v>
      </c>
      <c r="F815" s="39">
        <v>13.971153618405008</v>
      </c>
      <c r="G815" s="39">
        <v>6.9855768092025041</v>
      </c>
      <c r="H815" s="60">
        <v>4.7000000000000002E-3</v>
      </c>
    </row>
    <row r="816" spans="1:8" x14ac:dyDescent="0.25">
      <c r="A816" s="42">
        <v>4128</v>
      </c>
      <c r="B816" s="42" t="s">
        <v>2873</v>
      </c>
      <c r="C816" s="42" t="s">
        <v>246</v>
      </c>
      <c r="D816" s="42" t="s">
        <v>98</v>
      </c>
      <c r="E816" s="41">
        <v>1</v>
      </c>
      <c r="F816" s="44">
        <v>32.646720771912328</v>
      </c>
      <c r="G816" s="44">
        <v>16.323360385956164</v>
      </c>
      <c r="H816" s="61">
        <v>1.18E-2</v>
      </c>
    </row>
    <row r="817" spans="1:8" x14ac:dyDescent="0.25">
      <c r="A817" s="37">
        <v>4129</v>
      </c>
      <c r="B817" s="37" t="s">
        <v>2873</v>
      </c>
      <c r="C817" s="37" t="s">
        <v>173</v>
      </c>
      <c r="D817" s="37" t="s">
        <v>172</v>
      </c>
      <c r="E817" s="36">
        <v>3</v>
      </c>
      <c r="F817" s="39">
        <v>13.042196446297263</v>
      </c>
      <c r="G817" s="39">
        <v>6.5210982231486314</v>
      </c>
      <c r="H817" s="60">
        <v>4.3E-3</v>
      </c>
    </row>
    <row r="818" spans="1:8" x14ac:dyDescent="0.25">
      <c r="A818" s="42">
        <v>4130</v>
      </c>
      <c r="B818" s="42" t="s">
        <v>2873</v>
      </c>
      <c r="C818" s="42" t="s">
        <v>173</v>
      </c>
      <c r="D818" s="42" t="s">
        <v>172</v>
      </c>
      <c r="E818" s="41">
        <v>3</v>
      </c>
      <c r="F818" s="44">
        <v>18.160860443630504</v>
      </c>
      <c r="G818" s="44">
        <v>9.0804302218152522</v>
      </c>
      <c r="H818" s="61">
        <v>5.8999999999999999E-3</v>
      </c>
    </row>
    <row r="819" spans="1:8" x14ac:dyDescent="0.25">
      <c r="A819" s="37">
        <v>4131</v>
      </c>
      <c r="B819" s="37" t="s">
        <v>2873</v>
      </c>
      <c r="C819" s="37" t="s">
        <v>125</v>
      </c>
      <c r="D819" s="37" t="s">
        <v>124</v>
      </c>
      <c r="E819" s="36">
        <v>5</v>
      </c>
      <c r="F819" s="39">
        <v>17.718750366177268</v>
      </c>
      <c r="G819" s="39">
        <v>8.859375183088634</v>
      </c>
      <c r="H819" s="60">
        <v>3.8E-3</v>
      </c>
    </row>
    <row r="820" spans="1:8" x14ac:dyDescent="0.25">
      <c r="A820" s="42">
        <v>4132</v>
      </c>
      <c r="B820" s="42" t="s">
        <v>2873</v>
      </c>
      <c r="C820" s="42" t="s">
        <v>5</v>
      </c>
      <c r="D820" s="42" t="s">
        <v>186</v>
      </c>
      <c r="E820" s="41">
        <v>2</v>
      </c>
      <c r="F820" s="44">
        <v>77.619350306066366</v>
      </c>
      <c r="G820" s="44">
        <v>38.809675153033183</v>
      </c>
      <c r="H820" s="61">
        <v>2.4899999999999999E-2</v>
      </c>
    </row>
    <row r="821" spans="1:8" x14ac:dyDescent="0.25">
      <c r="A821" s="37">
        <v>4133</v>
      </c>
      <c r="B821" s="37" t="s">
        <v>2873</v>
      </c>
      <c r="C821" s="37" t="s">
        <v>94</v>
      </c>
      <c r="D821" s="37" t="s">
        <v>93</v>
      </c>
      <c r="E821" s="36">
        <v>1</v>
      </c>
      <c r="F821" s="39">
        <v>9.7816343020180234</v>
      </c>
      <c r="G821" s="39">
        <v>4.8908171510090117</v>
      </c>
      <c r="H821" s="60">
        <v>2.2000000000000001E-3</v>
      </c>
    </row>
    <row r="822" spans="1:8" x14ac:dyDescent="0.25">
      <c r="A822" s="42">
        <v>4134</v>
      </c>
      <c r="B822" s="42" t="s">
        <v>2873</v>
      </c>
      <c r="C822" s="42" t="s">
        <v>241</v>
      </c>
      <c r="D822" s="42" t="s">
        <v>233</v>
      </c>
      <c r="E822" s="41">
        <v>1</v>
      </c>
      <c r="F822" s="44">
        <v>9.6365027985619776</v>
      </c>
      <c r="G822" s="44">
        <v>4.8182513992809888</v>
      </c>
      <c r="H822" s="61">
        <v>1.9E-3</v>
      </c>
    </row>
    <row r="823" spans="1:8" x14ac:dyDescent="0.25">
      <c r="A823" s="37">
        <v>4135</v>
      </c>
      <c r="B823" s="37" t="s">
        <v>2873</v>
      </c>
      <c r="C823" s="37" t="s">
        <v>173</v>
      </c>
      <c r="D823" s="37" t="s">
        <v>172</v>
      </c>
      <c r="E823" s="36">
        <v>5</v>
      </c>
      <c r="F823" s="39">
        <v>24.107850724838254</v>
      </c>
      <c r="G823" s="39">
        <v>12.053925362419127</v>
      </c>
      <c r="H823" s="60">
        <v>8.0999999999999996E-3</v>
      </c>
    </row>
    <row r="824" spans="1:8" x14ac:dyDescent="0.25">
      <c r="A824" s="42">
        <v>4136</v>
      </c>
      <c r="B824" s="42" t="s">
        <v>2873</v>
      </c>
      <c r="C824" s="42" t="s">
        <v>197</v>
      </c>
      <c r="D824" s="42" t="s">
        <v>67</v>
      </c>
      <c r="E824" s="41">
        <v>1</v>
      </c>
      <c r="F824" s="44">
        <v>37.342049920634629</v>
      </c>
      <c r="G824" s="44">
        <v>18.671024960317315</v>
      </c>
      <c r="H824" s="61">
        <v>7.9000000000000008E-3</v>
      </c>
    </row>
    <row r="825" spans="1:8" x14ac:dyDescent="0.25">
      <c r="A825" s="37">
        <v>4137</v>
      </c>
      <c r="B825" s="37" t="s">
        <v>2873</v>
      </c>
      <c r="C825" s="37" t="s">
        <v>79</v>
      </c>
      <c r="D825" s="37" t="s">
        <v>78</v>
      </c>
      <c r="E825" s="36">
        <v>3</v>
      </c>
      <c r="F825" s="39">
        <v>51.929333195758304</v>
      </c>
      <c r="G825" s="39">
        <v>25.964666597879152</v>
      </c>
      <c r="H825" s="60">
        <v>2.53E-2</v>
      </c>
    </row>
    <row r="826" spans="1:8" x14ac:dyDescent="0.25">
      <c r="A826" s="42">
        <v>4138</v>
      </c>
      <c r="B826" s="42" t="s">
        <v>2873</v>
      </c>
      <c r="C826" s="42" t="s">
        <v>8</v>
      </c>
      <c r="D826" s="42" t="s">
        <v>120</v>
      </c>
      <c r="E826" s="41">
        <v>2</v>
      </c>
      <c r="F826" s="44">
        <v>7.4030368993039257</v>
      </c>
      <c r="G826" s="44">
        <v>3.7015184496519629</v>
      </c>
      <c r="H826" s="61">
        <v>2.0999999999999999E-3</v>
      </c>
    </row>
    <row r="827" spans="1:8" x14ac:dyDescent="0.25">
      <c r="A827" s="37">
        <v>4139</v>
      </c>
      <c r="B827" s="37" t="s">
        <v>2873</v>
      </c>
      <c r="C827" s="37" t="s">
        <v>79</v>
      </c>
      <c r="D827" s="37" t="s">
        <v>78</v>
      </c>
      <c r="E827" s="36">
        <v>2</v>
      </c>
      <c r="F827" s="39">
        <v>5.0425684722937909</v>
      </c>
      <c r="G827" s="39">
        <v>2.5212842361468955</v>
      </c>
      <c r="H827" s="60">
        <v>2.5000000000000001E-3</v>
      </c>
    </row>
    <row r="828" spans="1:8" x14ac:dyDescent="0.25">
      <c r="A828" s="42">
        <v>4140</v>
      </c>
      <c r="B828" s="42" t="s">
        <v>2873</v>
      </c>
      <c r="C828" s="42" t="s">
        <v>169</v>
      </c>
      <c r="D828" s="42" t="s">
        <v>168</v>
      </c>
      <c r="E828" s="41">
        <v>1</v>
      </c>
      <c r="F828" s="44">
        <v>20.293710430776979</v>
      </c>
      <c r="G828" s="44">
        <v>10.14685521538849</v>
      </c>
      <c r="H828" s="61">
        <v>1.0500000000000001E-2</v>
      </c>
    </row>
    <row r="829" spans="1:8" x14ac:dyDescent="0.25">
      <c r="A829" s="37">
        <v>4141</v>
      </c>
      <c r="B829" s="37" t="s">
        <v>2873</v>
      </c>
      <c r="C829" s="37" t="s">
        <v>169</v>
      </c>
      <c r="D829" s="37" t="s">
        <v>168</v>
      </c>
      <c r="E829" s="36">
        <v>2</v>
      </c>
      <c r="F829" s="39">
        <v>65.270901940112793</v>
      </c>
      <c r="G829" s="39">
        <v>32.635450970056397</v>
      </c>
      <c r="H829" s="60">
        <v>4.3999999999999997E-2</v>
      </c>
    </row>
    <row r="830" spans="1:8" x14ac:dyDescent="0.25">
      <c r="A830" s="42">
        <v>4142</v>
      </c>
      <c r="B830" s="42" t="s">
        <v>2873</v>
      </c>
      <c r="C830" s="42" t="s">
        <v>15</v>
      </c>
      <c r="D830" s="42" t="s">
        <v>29</v>
      </c>
      <c r="E830" s="41">
        <v>1</v>
      </c>
      <c r="F830" s="44">
        <v>9.2132879583967586</v>
      </c>
      <c r="G830" s="44">
        <v>4.6066439791983793</v>
      </c>
      <c r="H830" s="61">
        <v>2E-3</v>
      </c>
    </row>
    <row r="831" spans="1:8" x14ac:dyDescent="0.25">
      <c r="A831" s="37">
        <v>4143</v>
      </c>
      <c r="B831" s="37" t="s">
        <v>2873</v>
      </c>
      <c r="C831" s="37" t="s">
        <v>169</v>
      </c>
      <c r="D831" s="37" t="s">
        <v>168</v>
      </c>
      <c r="E831" s="36">
        <v>1</v>
      </c>
      <c r="F831" s="39">
        <v>6.4312863027873792</v>
      </c>
      <c r="G831" s="39">
        <v>3.2156431513936896</v>
      </c>
      <c r="H831" s="60">
        <v>2.5000000000000001E-3</v>
      </c>
    </row>
    <row r="832" spans="1:8" x14ac:dyDescent="0.25">
      <c r="A832" s="42">
        <v>4145</v>
      </c>
      <c r="B832" s="42" t="s">
        <v>2873</v>
      </c>
      <c r="C832" s="42" t="s">
        <v>12</v>
      </c>
      <c r="D832" s="42" t="s">
        <v>30</v>
      </c>
      <c r="E832" s="41">
        <v>4</v>
      </c>
      <c r="F832" s="44">
        <v>64.577114083858589</v>
      </c>
      <c r="G832" s="44">
        <v>32.288557041929295</v>
      </c>
      <c r="H832" s="61">
        <v>1.34E-2</v>
      </c>
    </row>
    <row r="833" spans="1:8" x14ac:dyDescent="0.25">
      <c r="A833" s="37">
        <v>4146</v>
      </c>
      <c r="B833" s="37" t="s">
        <v>2873</v>
      </c>
      <c r="C833" s="37" t="s">
        <v>96</v>
      </c>
      <c r="D833" s="37" t="s">
        <v>95</v>
      </c>
      <c r="E833" s="36">
        <v>1</v>
      </c>
      <c r="F833" s="39">
        <v>16.099353175645678</v>
      </c>
      <c r="G833" s="39">
        <v>8.0496765878228391</v>
      </c>
      <c r="H833" s="60">
        <v>3.5999999999999999E-3</v>
      </c>
    </row>
    <row r="834" spans="1:8" x14ac:dyDescent="0.25">
      <c r="A834" s="42">
        <v>4147</v>
      </c>
      <c r="B834" s="42" t="s">
        <v>2873</v>
      </c>
      <c r="C834" s="42" t="s">
        <v>79</v>
      </c>
      <c r="D834" s="42" t="s">
        <v>78</v>
      </c>
      <c r="E834" s="41">
        <v>4</v>
      </c>
      <c r="F834" s="44">
        <v>62.700554124999293</v>
      </c>
      <c r="G834" s="44">
        <v>31.350277062499647</v>
      </c>
      <c r="H834" s="61">
        <v>2.8000000000000001E-2</v>
      </c>
    </row>
    <row r="835" spans="1:8" x14ac:dyDescent="0.25">
      <c r="A835" s="37">
        <v>4148</v>
      </c>
      <c r="B835" s="37" t="s">
        <v>2873</v>
      </c>
      <c r="C835" s="37" t="s">
        <v>77</v>
      </c>
      <c r="D835" s="37" t="s">
        <v>76</v>
      </c>
      <c r="E835" s="36">
        <v>2</v>
      </c>
      <c r="F835" s="39">
        <v>57.86874485983266</v>
      </c>
      <c r="G835" s="39">
        <v>28.93437242991633</v>
      </c>
      <c r="H835" s="60">
        <v>1.9699999999999999E-2</v>
      </c>
    </row>
    <row r="836" spans="1:8" x14ac:dyDescent="0.25">
      <c r="A836" s="42">
        <v>4149</v>
      </c>
      <c r="B836" s="42" t="s">
        <v>2873</v>
      </c>
      <c r="C836" s="42" t="s">
        <v>12</v>
      </c>
      <c r="D836" s="42" t="s">
        <v>30</v>
      </c>
      <c r="E836" s="41">
        <v>8</v>
      </c>
      <c r="F836" s="44">
        <v>132.32608260643613</v>
      </c>
      <c r="G836" s="44">
        <v>66.163041303218066</v>
      </c>
      <c r="H836" s="61">
        <v>2.8799999999999999E-2</v>
      </c>
    </row>
    <row r="837" spans="1:8" x14ac:dyDescent="0.25">
      <c r="A837" s="37">
        <v>4150</v>
      </c>
      <c r="B837" s="37" t="s">
        <v>2873</v>
      </c>
      <c r="C837" s="37" t="s">
        <v>6</v>
      </c>
      <c r="D837" s="37" t="s">
        <v>225</v>
      </c>
      <c r="E837" s="36">
        <v>1</v>
      </c>
      <c r="F837" s="39">
        <v>4.75551600178947</v>
      </c>
      <c r="G837" s="39">
        <v>2.377758000894735</v>
      </c>
      <c r="H837" s="60">
        <v>1.1000000000000001E-3</v>
      </c>
    </row>
    <row r="838" spans="1:8" x14ac:dyDescent="0.25">
      <c r="A838" s="42">
        <v>4151</v>
      </c>
      <c r="B838" s="42" t="s">
        <v>2873</v>
      </c>
      <c r="C838" s="42" t="s">
        <v>173</v>
      </c>
      <c r="D838" s="42" t="s">
        <v>172</v>
      </c>
      <c r="E838" s="41">
        <v>3</v>
      </c>
      <c r="F838" s="44">
        <v>13.371718753014749</v>
      </c>
      <c r="G838" s="44">
        <v>6.6858593765073744</v>
      </c>
      <c r="H838" s="61">
        <v>4.1000000000000003E-3</v>
      </c>
    </row>
    <row r="839" spans="1:8" x14ac:dyDescent="0.25">
      <c r="A839" s="37">
        <v>4152</v>
      </c>
      <c r="B839" s="37" t="s">
        <v>2873</v>
      </c>
      <c r="C839" s="37" t="s">
        <v>130</v>
      </c>
      <c r="D839" s="37" t="s">
        <v>130</v>
      </c>
      <c r="E839" s="36">
        <v>2</v>
      </c>
      <c r="F839" s="39">
        <v>120.2507034695038</v>
      </c>
      <c r="G839" s="39">
        <v>60.125351734751902</v>
      </c>
      <c r="H839" s="60">
        <v>3.1699999999999999E-2</v>
      </c>
    </row>
    <row r="840" spans="1:8" x14ac:dyDescent="0.25">
      <c r="A840" s="42">
        <v>4153</v>
      </c>
      <c r="B840" s="42" t="s">
        <v>2873</v>
      </c>
      <c r="C840" s="42" t="s">
        <v>173</v>
      </c>
      <c r="D840" s="42" t="s">
        <v>172</v>
      </c>
      <c r="E840" s="41">
        <v>4</v>
      </c>
      <c r="F840" s="44">
        <v>50.100708356604777</v>
      </c>
      <c r="G840" s="44">
        <v>25.050354178302388</v>
      </c>
      <c r="H840" s="61">
        <v>1.5800000000000002E-2</v>
      </c>
    </row>
    <row r="841" spans="1:8" x14ac:dyDescent="0.25">
      <c r="A841" s="37">
        <v>4154</v>
      </c>
      <c r="B841" s="37" t="s">
        <v>2873</v>
      </c>
      <c r="C841" s="37" t="s">
        <v>173</v>
      </c>
      <c r="D841" s="37" t="s">
        <v>172</v>
      </c>
      <c r="E841" s="36">
        <v>9</v>
      </c>
      <c r="F841" s="39">
        <v>33.107446002339955</v>
      </c>
      <c r="G841" s="39">
        <v>16.553723001169978</v>
      </c>
      <c r="H841" s="60">
        <v>1.0500000000000001E-2</v>
      </c>
    </row>
    <row r="842" spans="1:8" x14ac:dyDescent="0.25">
      <c r="A842" s="42">
        <v>4155</v>
      </c>
      <c r="B842" s="42" t="s">
        <v>3321</v>
      </c>
      <c r="C842" s="42" t="s">
        <v>110</v>
      </c>
      <c r="D842" s="42" t="s">
        <v>109</v>
      </c>
      <c r="E842" s="41">
        <v>2</v>
      </c>
      <c r="F842" s="44">
        <v>5.1702796696282807</v>
      </c>
      <c r="G842" s="44">
        <v>2.5851398348141403</v>
      </c>
      <c r="H842" s="61">
        <v>2.5999999999999999E-3</v>
      </c>
    </row>
    <row r="843" spans="1:8" x14ac:dyDescent="0.25">
      <c r="A843" s="37">
        <v>4156</v>
      </c>
      <c r="B843" s="37" t="s">
        <v>3321</v>
      </c>
      <c r="C843" s="37" t="s">
        <v>242</v>
      </c>
      <c r="D843" s="37" t="s">
        <v>172</v>
      </c>
      <c r="E843" s="36">
        <v>15</v>
      </c>
      <c r="F843" s="39">
        <v>295.94470346836363</v>
      </c>
      <c r="G843" s="39">
        <v>147.97235173418181</v>
      </c>
      <c r="H843" s="60">
        <v>8.3299999999999999E-2</v>
      </c>
    </row>
    <row r="844" spans="1:8" x14ac:dyDescent="0.25">
      <c r="A844" s="42">
        <v>4157</v>
      </c>
      <c r="B844" s="42" t="s">
        <v>3321</v>
      </c>
      <c r="C844" s="42" t="s">
        <v>127</v>
      </c>
      <c r="D844" s="42" t="s">
        <v>126</v>
      </c>
      <c r="E844" s="41">
        <v>1</v>
      </c>
      <c r="F844" s="44">
        <v>14.890574555701118</v>
      </c>
      <c r="G844" s="44">
        <v>7.445287277850559</v>
      </c>
      <c r="H844" s="61">
        <v>6.0000000000000001E-3</v>
      </c>
    </row>
    <row r="845" spans="1:8" x14ac:dyDescent="0.25">
      <c r="A845" s="37">
        <v>4158</v>
      </c>
      <c r="B845" s="37" t="s">
        <v>3321</v>
      </c>
      <c r="C845" s="37" t="s">
        <v>12</v>
      </c>
      <c r="D845" s="37" t="s">
        <v>30</v>
      </c>
      <c r="E845" s="36">
        <v>1</v>
      </c>
      <c r="F845" s="39">
        <v>17.893719450094089</v>
      </c>
      <c r="G845" s="39">
        <v>8.9468597250470445</v>
      </c>
      <c r="H845" s="60">
        <v>4.4000000000000003E-3</v>
      </c>
    </row>
    <row r="846" spans="1:8" x14ac:dyDescent="0.25">
      <c r="A846" s="42">
        <v>4159</v>
      </c>
      <c r="B846" s="42" t="s">
        <v>3321</v>
      </c>
      <c r="C846" s="42" t="s">
        <v>180</v>
      </c>
      <c r="D846" s="42" t="s">
        <v>179</v>
      </c>
      <c r="E846" s="41">
        <v>3</v>
      </c>
      <c r="F846" s="44">
        <v>19.440264841477703</v>
      </c>
      <c r="G846" s="44">
        <v>9.7201324207388513</v>
      </c>
      <c r="H846" s="61">
        <v>8.3999999999999995E-3</v>
      </c>
    </row>
    <row r="847" spans="1:8" x14ac:dyDescent="0.25">
      <c r="A847" s="37">
        <v>4160</v>
      </c>
      <c r="B847" s="37" t="s">
        <v>3321</v>
      </c>
      <c r="C847" s="37" t="s">
        <v>148</v>
      </c>
      <c r="D847" s="37" t="s">
        <v>147</v>
      </c>
      <c r="E847" s="36">
        <v>2</v>
      </c>
      <c r="F847" s="39">
        <v>19.859579395894031</v>
      </c>
      <c r="G847" s="39">
        <v>9.9297896979470153</v>
      </c>
      <c r="H847" s="60">
        <v>5.3E-3</v>
      </c>
    </row>
    <row r="848" spans="1:8" x14ac:dyDescent="0.25">
      <c r="A848" s="42">
        <v>4162</v>
      </c>
      <c r="B848" s="42" t="s">
        <v>3321</v>
      </c>
      <c r="C848" s="42" t="s">
        <v>173</v>
      </c>
      <c r="D848" s="42" t="s">
        <v>172</v>
      </c>
      <c r="E848" s="41">
        <v>5</v>
      </c>
      <c r="F848" s="44">
        <v>69.192340035065783</v>
      </c>
      <c r="G848" s="44">
        <v>34.596170017532891</v>
      </c>
      <c r="H848" s="61">
        <v>1.9099999999999999E-2</v>
      </c>
    </row>
    <row r="849" spans="1:8" x14ac:dyDescent="0.25">
      <c r="A849" s="37">
        <v>4163</v>
      </c>
      <c r="B849" s="37" t="s">
        <v>3321</v>
      </c>
      <c r="C849" s="37" t="s">
        <v>159</v>
      </c>
      <c r="D849" s="37" t="s">
        <v>158</v>
      </c>
      <c r="E849" s="36">
        <v>2</v>
      </c>
      <c r="F849" s="39">
        <v>5.5517482450938243</v>
      </c>
      <c r="G849" s="39">
        <v>2.7758741225469121</v>
      </c>
      <c r="H849" s="60">
        <v>1.6999999999999999E-3</v>
      </c>
    </row>
    <row r="850" spans="1:8" x14ac:dyDescent="0.25">
      <c r="A850" s="42">
        <v>4164</v>
      </c>
      <c r="B850" s="42" t="s">
        <v>3321</v>
      </c>
      <c r="C850" s="42" t="s">
        <v>173</v>
      </c>
      <c r="D850" s="42" t="s">
        <v>172</v>
      </c>
      <c r="E850" s="41">
        <v>6</v>
      </c>
      <c r="F850" s="44">
        <v>80.705762190215339</v>
      </c>
      <c r="G850" s="44">
        <v>40.352881095107669</v>
      </c>
      <c r="H850" s="61">
        <v>2.2499999999999999E-2</v>
      </c>
    </row>
    <row r="851" spans="1:8" x14ac:dyDescent="0.25">
      <c r="A851" s="37">
        <v>4165</v>
      </c>
      <c r="B851" s="37" t="s">
        <v>3321</v>
      </c>
      <c r="C851" s="37" t="s">
        <v>12</v>
      </c>
      <c r="D851" s="37" t="s">
        <v>30</v>
      </c>
      <c r="E851" s="36">
        <v>3</v>
      </c>
      <c r="F851" s="39">
        <v>17.835481632738542</v>
      </c>
      <c r="G851" s="39">
        <v>8.9177408163692711</v>
      </c>
      <c r="H851" s="60">
        <v>3.7000000000000002E-3</v>
      </c>
    </row>
    <row r="852" spans="1:8" x14ac:dyDescent="0.25">
      <c r="A852" s="42">
        <v>4166</v>
      </c>
      <c r="B852" s="42" t="s">
        <v>3321</v>
      </c>
      <c r="C852" s="42" t="s">
        <v>9</v>
      </c>
      <c r="D852" s="42" t="s">
        <v>232</v>
      </c>
      <c r="E852" s="41">
        <v>2</v>
      </c>
      <c r="F852" s="44">
        <v>69.400085145189848</v>
      </c>
      <c r="G852" s="44">
        <v>34.700042572594924</v>
      </c>
      <c r="H852" s="61">
        <v>1.1900000000000001E-2</v>
      </c>
    </row>
    <row r="853" spans="1:8" x14ac:dyDescent="0.25">
      <c r="A853" s="37">
        <v>4167</v>
      </c>
      <c r="B853" s="37" t="s">
        <v>3321</v>
      </c>
      <c r="C853" s="37" t="s">
        <v>6</v>
      </c>
      <c r="D853" s="37" t="s">
        <v>225</v>
      </c>
      <c r="E853" s="36">
        <v>2</v>
      </c>
      <c r="F853" s="39">
        <v>45.889764963957816</v>
      </c>
      <c r="G853" s="39">
        <v>22.944882481978908</v>
      </c>
      <c r="H853" s="60">
        <v>1.15E-2</v>
      </c>
    </row>
    <row r="854" spans="1:8" x14ac:dyDescent="0.25">
      <c r="A854" s="42"/>
      <c r="B854" s="42"/>
      <c r="C854" s="42" t="s">
        <v>79</v>
      </c>
      <c r="D854" s="42" t="s">
        <v>78</v>
      </c>
      <c r="E854" s="41">
        <v>6</v>
      </c>
      <c r="F854" s="44">
        <v>95.672090367860633</v>
      </c>
      <c r="G854" s="44">
        <v>47.836045183930317</v>
      </c>
      <c r="H854" s="61">
        <v>4.1700000000000001E-2</v>
      </c>
    </row>
    <row r="855" spans="1:8" x14ac:dyDescent="0.25">
      <c r="A855" s="37">
        <v>4168</v>
      </c>
      <c r="B855" s="37" t="s">
        <v>3321</v>
      </c>
      <c r="C855" s="37" t="s">
        <v>9</v>
      </c>
      <c r="D855" s="37" t="s">
        <v>232</v>
      </c>
      <c r="E855" s="36">
        <v>2</v>
      </c>
      <c r="F855" s="39">
        <v>205.57300912851306</v>
      </c>
      <c r="G855" s="39">
        <v>102.78650456425653</v>
      </c>
      <c r="H855" s="60">
        <v>3.5200000000000002E-2</v>
      </c>
    </row>
    <row r="856" spans="1:8" x14ac:dyDescent="0.25">
      <c r="A856" s="42">
        <v>4169</v>
      </c>
      <c r="B856" s="42" t="s">
        <v>3321</v>
      </c>
      <c r="C856" s="42" t="s">
        <v>241</v>
      </c>
      <c r="D856" s="42" t="s">
        <v>233</v>
      </c>
      <c r="E856" s="41">
        <v>1</v>
      </c>
      <c r="F856" s="44">
        <v>24.376944349553852</v>
      </c>
      <c r="G856" s="44">
        <v>12.188472174776926</v>
      </c>
      <c r="H856" s="61">
        <v>1.29E-2</v>
      </c>
    </row>
    <row r="857" spans="1:8" x14ac:dyDescent="0.25">
      <c r="A857" s="37">
        <v>4170</v>
      </c>
      <c r="B857" s="37" t="s">
        <v>3321</v>
      </c>
      <c r="C857" s="37" t="s">
        <v>252</v>
      </c>
      <c r="D857" s="37" t="s">
        <v>245</v>
      </c>
      <c r="E857" s="36">
        <v>4</v>
      </c>
      <c r="F857" s="39">
        <v>48.87496945844304</v>
      </c>
      <c r="G857" s="39">
        <v>24.43748472922152</v>
      </c>
      <c r="H857" s="60">
        <v>1.4999999999999999E-2</v>
      </c>
    </row>
    <row r="858" spans="1:8" x14ac:dyDescent="0.25">
      <c r="A858" s="42">
        <v>4171</v>
      </c>
      <c r="B858" s="42" t="s">
        <v>3321</v>
      </c>
      <c r="C858" s="42" t="s">
        <v>79</v>
      </c>
      <c r="D858" s="42" t="s">
        <v>78</v>
      </c>
      <c r="E858" s="41">
        <v>8</v>
      </c>
      <c r="F858" s="44">
        <v>108.56236182024858</v>
      </c>
      <c r="G858" s="44">
        <v>54.281180910124291</v>
      </c>
      <c r="H858" s="61">
        <v>4.5900000000000003E-2</v>
      </c>
    </row>
    <row r="859" spans="1:8" x14ac:dyDescent="0.25">
      <c r="A859" s="37">
        <v>4172</v>
      </c>
      <c r="B859" s="37" t="s">
        <v>3321</v>
      </c>
      <c r="C859" s="37" t="s">
        <v>6</v>
      </c>
      <c r="D859" s="37" t="s">
        <v>225</v>
      </c>
      <c r="E859" s="36">
        <v>10</v>
      </c>
      <c r="F859" s="39">
        <v>69.925560179852681</v>
      </c>
      <c r="G859" s="39">
        <v>34.962780089926341</v>
      </c>
      <c r="H859" s="60">
        <v>1.9300000000000001E-2</v>
      </c>
    </row>
    <row r="860" spans="1:8" x14ac:dyDescent="0.25">
      <c r="A860" s="42">
        <v>4173</v>
      </c>
      <c r="B860" s="42" t="s">
        <v>3321</v>
      </c>
      <c r="C860" s="42" t="s">
        <v>11</v>
      </c>
      <c r="D860" s="42" t="s">
        <v>206</v>
      </c>
      <c r="E860" s="41">
        <v>3</v>
      </c>
      <c r="F860" s="44">
        <v>14.827690209002338</v>
      </c>
      <c r="G860" s="44">
        <v>7.4138451045011688</v>
      </c>
      <c r="H860" s="61">
        <v>4.3E-3</v>
      </c>
    </row>
    <row r="861" spans="1:8" x14ac:dyDescent="0.25">
      <c r="A861" s="37">
        <v>4174</v>
      </c>
      <c r="B861" s="37" t="s">
        <v>3321</v>
      </c>
      <c r="C861" s="37" t="s">
        <v>173</v>
      </c>
      <c r="D861" s="37" t="s">
        <v>172</v>
      </c>
      <c r="E861" s="36">
        <v>3</v>
      </c>
      <c r="F861" s="39">
        <v>13.131703223257354</v>
      </c>
      <c r="G861" s="39">
        <v>6.5658516116286769</v>
      </c>
      <c r="H861" s="60">
        <v>4.3E-3</v>
      </c>
    </row>
    <row r="862" spans="1:8" x14ac:dyDescent="0.25">
      <c r="A862" s="42">
        <v>4175</v>
      </c>
      <c r="B862" s="42" t="s">
        <v>3321</v>
      </c>
      <c r="C862" s="42" t="s">
        <v>159</v>
      </c>
      <c r="D862" s="42" t="s">
        <v>158</v>
      </c>
      <c r="E862" s="41">
        <v>4</v>
      </c>
      <c r="F862" s="44">
        <v>15.013907204822694</v>
      </c>
      <c r="G862" s="44">
        <v>7.5069536024113468</v>
      </c>
      <c r="H862" s="61">
        <v>4.4999999999999997E-3</v>
      </c>
    </row>
    <row r="863" spans="1:8" x14ac:dyDescent="0.25">
      <c r="A863" s="37">
        <v>4176</v>
      </c>
      <c r="B863" s="37" t="s">
        <v>3321</v>
      </c>
      <c r="C863" s="37" t="s">
        <v>173</v>
      </c>
      <c r="D863" s="37" t="s">
        <v>172</v>
      </c>
      <c r="E863" s="36">
        <v>4</v>
      </c>
      <c r="F863" s="39">
        <v>16.195066633514308</v>
      </c>
      <c r="G863" s="39">
        <v>8.0975333167571542</v>
      </c>
      <c r="H863" s="60">
        <v>6.0000000000000001E-3</v>
      </c>
    </row>
    <row r="864" spans="1:8" x14ac:dyDescent="0.25">
      <c r="A864" s="42">
        <v>4177</v>
      </c>
      <c r="B864" s="42" t="s">
        <v>3321</v>
      </c>
      <c r="C864" s="42" t="s">
        <v>6</v>
      </c>
      <c r="D864" s="42" t="s">
        <v>225</v>
      </c>
      <c r="E864" s="41">
        <v>1</v>
      </c>
      <c r="F864" s="44">
        <v>43.177179902467877</v>
      </c>
      <c r="G864" s="44">
        <v>21.588589951233939</v>
      </c>
      <c r="H864" s="61">
        <v>6.1000000000000004E-3</v>
      </c>
    </row>
    <row r="865" spans="1:8" x14ac:dyDescent="0.25">
      <c r="A865" s="37">
        <v>4178</v>
      </c>
      <c r="B865" s="37" t="s">
        <v>3321</v>
      </c>
      <c r="C865" s="37" t="s">
        <v>9</v>
      </c>
      <c r="D865" s="37" t="s">
        <v>232</v>
      </c>
      <c r="E865" s="36">
        <v>1</v>
      </c>
      <c r="F865" s="39">
        <v>152.89692672559119</v>
      </c>
      <c r="G865" s="39">
        <v>76.448463362795593</v>
      </c>
      <c r="H865" s="60">
        <v>3.3799999999999997E-2</v>
      </c>
    </row>
    <row r="866" spans="1:8" x14ac:dyDescent="0.25">
      <c r="A866" s="42">
        <v>4179</v>
      </c>
      <c r="B866" s="42" t="s">
        <v>3321</v>
      </c>
      <c r="C866" s="42" t="s">
        <v>173</v>
      </c>
      <c r="D866" s="42" t="s">
        <v>172</v>
      </c>
      <c r="E866" s="41">
        <v>2</v>
      </c>
      <c r="F866" s="44">
        <v>16.520104232404538</v>
      </c>
      <c r="G866" s="44">
        <v>8.2600521162022691</v>
      </c>
      <c r="H866" s="61">
        <v>4.5999999999999999E-3</v>
      </c>
    </row>
    <row r="867" spans="1:8" x14ac:dyDescent="0.25">
      <c r="A867" s="37">
        <v>4180</v>
      </c>
      <c r="B867" s="37" t="s">
        <v>3321</v>
      </c>
      <c r="C867" s="37" t="s">
        <v>110</v>
      </c>
      <c r="D867" s="37" t="s">
        <v>109</v>
      </c>
      <c r="E867" s="36">
        <v>3</v>
      </c>
      <c r="F867" s="39">
        <v>8.440122703433854</v>
      </c>
      <c r="G867" s="39">
        <v>4.220061351716927</v>
      </c>
      <c r="H867" s="60">
        <v>4.3E-3</v>
      </c>
    </row>
    <row r="868" spans="1:8" x14ac:dyDescent="0.25">
      <c r="A868" s="42">
        <v>4181</v>
      </c>
      <c r="B868" s="42" t="s">
        <v>3321</v>
      </c>
      <c r="C868" s="42" t="s">
        <v>79</v>
      </c>
      <c r="D868" s="42" t="s">
        <v>78</v>
      </c>
      <c r="E868" s="41">
        <v>6</v>
      </c>
      <c r="F868" s="44">
        <v>53.097844136144815</v>
      </c>
      <c r="G868" s="44">
        <v>26.548922068072407</v>
      </c>
      <c r="H868" s="61">
        <v>2.3199999999999998E-2</v>
      </c>
    </row>
    <row r="869" spans="1:8" x14ac:dyDescent="0.25">
      <c r="A869" s="37">
        <v>4182</v>
      </c>
      <c r="B869" s="37" t="s">
        <v>3321</v>
      </c>
      <c r="C869" s="37" t="s">
        <v>9</v>
      </c>
      <c r="D869" s="37" t="s">
        <v>232</v>
      </c>
      <c r="E869" s="36">
        <v>3</v>
      </c>
      <c r="F869" s="39">
        <v>162.01706874333496</v>
      </c>
      <c r="G869" s="39">
        <v>81.00853437166748</v>
      </c>
      <c r="H869" s="60">
        <v>2.86E-2</v>
      </c>
    </row>
    <row r="870" spans="1:8" x14ac:dyDescent="0.25">
      <c r="A870" s="42">
        <v>4183</v>
      </c>
      <c r="B870" s="42" t="s">
        <v>3321</v>
      </c>
      <c r="C870" s="42" t="s">
        <v>9</v>
      </c>
      <c r="D870" s="42" t="s">
        <v>232</v>
      </c>
      <c r="E870" s="41">
        <v>2</v>
      </c>
      <c r="F870" s="44">
        <v>158.40973116256737</v>
      </c>
      <c r="G870" s="44">
        <v>79.204865581283684</v>
      </c>
      <c r="H870" s="61">
        <v>2.4400000000000002E-2</v>
      </c>
    </row>
    <row r="871" spans="1:8" x14ac:dyDescent="0.25">
      <c r="A871" s="37">
        <v>4184</v>
      </c>
      <c r="B871" s="37" t="s">
        <v>3321</v>
      </c>
      <c r="C871" s="37" t="s">
        <v>94</v>
      </c>
      <c r="D871" s="37" t="s">
        <v>93</v>
      </c>
      <c r="E871" s="36">
        <v>1</v>
      </c>
      <c r="F871" s="39">
        <v>6.8520473989462465</v>
      </c>
      <c r="G871" s="39">
        <v>3.4260236994731232</v>
      </c>
      <c r="H871" s="60">
        <v>1.5E-3</v>
      </c>
    </row>
    <row r="872" spans="1:8" x14ac:dyDescent="0.25">
      <c r="A872" s="42">
        <v>4185</v>
      </c>
      <c r="B872" s="42" t="s">
        <v>3321</v>
      </c>
      <c r="C872" s="42" t="s">
        <v>79</v>
      </c>
      <c r="D872" s="42" t="s">
        <v>78</v>
      </c>
      <c r="E872" s="41">
        <v>4</v>
      </c>
      <c r="F872" s="44">
        <v>71.910814518080045</v>
      </c>
      <c r="G872" s="44">
        <v>35.955407259040022</v>
      </c>
      <c r="H872" s="61">
        <v>3.0499999999999999E-2</v>
      </c>
    </row>
    <row r="873" spans="1:8" x14ac:dyDescent="0.25">
      <c r="A873" s="37">
        <v>4186</v>
      </c>
      <c r="B873" s="37" t="s">
        <v>3321</v>
      </c>
      <c r="C873" s="37" t="s">
        <v>9</v>
      </c>
      <c r="D873" s="37" t="s">
        <v>232</v>
      </c>
      <c r="E873" s="36">
        <v>2</v>
      </c>
      <c r="F873" s="39">
        <v>158.32174891667836</v>
      </c>
      <c r="G873" s="39">
        <v>79.16087445833918</v>
      </c>
      <c r="H873" s="60">
        <v>2.69E-2</v>
      </c>
    </row>
    <row r="874" spans="1:8" x14ac:dyDescent="0.25">
      <c r="A874" s="42">
        <v>4187</v>
      </c>
      <c r="B874" s="42" t="s">
        <v>3321</v>
      </c>
      <c r="C874" s="42" t="s">
        <v>6</v>
      </c>
      <c r="D874" s="42" t="s">
        <v>225</v>
      </c>
      <c r="E874" s="41">
        <v>2</v>
      </c>
      <c r="F874" s="44">
        <v>15.531026357076184</v>
      </c>
      <c r="G874" s="44">
        <v>7.7655131785380922</v>
      </c>
      <c r="H874" s="61">
        <v>4.1999999999999997E-3</v>
      </c>
    </row>
    <row r="875" spans="1:8" x14ac:dyDescent="0.25">
      <c r="A875" s="37">
        <v>4188</v>
      </c>
      <c r="B875" s="37" t="s">
        <v>3321</v>
      </c>
      <c r="C875" s="37" t="s">
        <v>79</v>
      </c>
      <c r="D875" s="37" t="s">
        <v>78</v>
      </c>
      <c r="E875" s="36">
        <v>4</v>
      </c>
      <c r="F875" s="39">
        <v>72.427426215498556</v>
      </c>
      <c r="G875" s="39">
        <v>36.213713107749278</v>
      </c>
      <c r="H875" s="60">
        <v>2.9899999999999999E-2</v>
      </c>
    </row>
    <row r="876" spans="1:8" x14ac:dyDescent="0.25">
      <c r="A876" s="42">
        <v>4189</v>
      </c>
      <c r="B876" s="42" t="s">
        <v>3321</v>
      </c>
      <c r="C876" s="42" t="s">
        <v>103</v>
      </c>
      <c r="D876" s="42" t="s">
        <v>102</v>
      </c>
      <c r="E876" s="41">
        <v>1</v>
      </c>
      <c r="F876" s="44">
        <v>25.019040904146763</v>
      </c>
      <c r="G876" s="44">
        <v>12.509520452073382</v>
      </c>
      <c r="H876" s="61">
        <v>2.3E-3</v>
      </c>
    </row>
    <row r="877" spans="1:8" x14ac:dyDescent="0.25">
      <c r="A877" s="37">
        <v>4190</v>
      </c>
      <c r="B877" s="37" t="s">
        <v>3321</v>
      </c>
      <c r="C877" s="37" t="s">
        <v>8</v>
      </c>
      <c r="D877" s="37" t="s">
        <v>120</v>
      </c>
      <c r="E877" s="36">
        <v>1</v>
      </c>
      <c r="F877" s="39">
        <v>27.280991053326225</v>
      </c>
      <c r="G877" s="39">
        <v>13.640495526663113</v>
      </c>
      <c r="H877" s="60">
        <v>4.8999999999999998E-3</v>
      </c>
    </row>
    <row r="878" spans="1:8" x14ac:dyDescent="0.25">
      <c r="A878" s="42">
        <v>4191</v>
      </c>
      <c r="B878" s="42" t="s">
        <v>3321</v>
      </c>
      <c r="C878" s="42" t="s">
        <v>4</v>
      </c>
      <c r="D878" s="42" t="s">
        <v>142</v>
      </c>
      <c r="E878" s="41">
        <v>3</v>
      </c>
      <c r="F878" s="44">
        <v>33.507618439684677</v>
      </c>
      <c r="G878" s="44">
        <v>16.753809219842339</v>
      </c>
      <c r="H878" s="61">
        <v>8.9999999999999993E-3</v>
      </c>
    </row>
    <row r="879" spans="1:8" x14ac:dyDescent="0.25">
      <c r="A879" s="37">
        <v>4192</v>
      </c>
      <c r="B879" s="37" t="s">
        <v>3321</v>
      </c>
      <c r="C879" s="37" t="s">
        <v>10</v>
      </c>
      <c r="D879" s="37" t="s">
        <v>75</v>
      </c>
      <c r="E879" s="36">
        <v>3</v>
      </c>
      <c r="F879" s="39">
        <v>48.153986386101103</v>
      </c>
      <c r="G879" s="39">
        <v>24.076993193050551</v>
      </c>
      <c r="H879" s="60">
        <v>1.3599999999999999E-2</v>
      </c>
    </row>
    <row r="880" spans="1:8" x14ac:dyDescent="0.25">
      <c r="A880" s="42">
        <v>4193</v>
      </c>
      <c r="B880" s="42" t="s">
        <v>3321</v>
      </c>
      <c r="C880" s="42" t="s">
        <v>173</v>
      </c>
      <c r="D880" s="42" t="s">
        <v>172</v>
      </c>
      <c r="E880" s="41">
        <v>6</v>
      </c>
      <c r="F880" s="44">
        <v>23.199660995121238</v>
      </c>
      <c r="G880" s="44">
        <v>11.599830497560619</v>
      </c>
      <c r="H880" s="61">
        <v>6.4999999999999997E-3</v>
      </c>
    </row>
    <row r="881" spans="1:8" x14ac:dyDescent="0.25">
      <c r="A881" s="37">
        <v>4194</v>
      </c>
      <c r="B881" s="37" t="s">
        <v>3321</v>
      </c>
      <c r="C881" s="37" t="s">
        <v>9</v>
      </c>
      <c r="D881" s="37" t="s">
        <v>232</v>
      </c>
      <c r="E881" s="36">
        <v>1</v>
      </c>
      <c r="F881" s="39">
        <v>172.85565828808106</v>
      </c>
      <c r="G881" s="39">
        <v>86.42782914404053</v>
      </c>
      <c r="H881" s="60">
        <v>3.9600000000000003E-2</v>
      </c>
    </row>
    <row r="882" spans="1:8" x14ac:dyDescent="0.25">
      <c r="A882" s="42">
        <v>4195</v>
      </c>
      <c r="B882" s="42" t="s">
        <v>3321</v>
      </c>
      <c r="C882" s="42" t="s">
        <v>205</v>
      </c>
      <c r="D882" s="42" t="s">
        <v>204</v>
      </c>
      <c r="E882" s="41">
        <v>2</v>
      </c>
      <c r="F882" s="44">
        <v>27.469149197467981</v>
      </c>
      <c r="G882" s="44">
        <v>13.734574598733991</v>
      </c>
      <c r="H882" s="61">
        <v>7.9000000000000008E-3</v>
      </c>
    </row>
    <row r="883" spans="1:8" x14ac:dyDescent="0.25">
      <c r="A883" s="37">
        <v>4196</v>
      </c>
      <c r="B883" s="37" t="s">
        <v>3321</v>
      </c>
      <c r="C883" s="37" t="s">
        <v>6</v>
      </c>
      <c r="D883" s="37" t="s">
        <v>225</v>
      </c>
      <c r="E883" s="36">
        <v>1</v>
      </c>
      <c r="F883" s="39">
        <v>20.660333441097894</v>
      </c>
      <c r="G883" s="39">
        <v>10.330166720548947</v>
      </c>
      <c r="H883" s="60">
        <v>3.3E-3</v>
      </c>
    </row>
    <row r="884" spans="1:8" x14ac:dyDescent="0.25">
      <c r="A884" s="42">
        <v>4197</v>
      </c>
      <c r="B884" s="42" t="s">
        <v>3321</v>
      </c>
      <c r="C884" s="42" t="s">
        <v>12</v>
      </c>
      <c r="D884" s="42" t="s">
        <v>30</v>
      </c>
      <c r="E884" s="41">
        <v>5</v>
      </c>
      <c r="F884" s="44">
        <v>153.96714951090308</v>
      </c>
      <c r="G884" s="44">
        <v>76.983574755451542</v>
      </c>
      <c r="H884" s="61">
        <v>2.9399999999999999E-2</v>
      </c>
    </row>
    <row r="885" spans="1:8" x14ac:dyDescent="0.25">
      <c r="A885" s="37">
        <v>4198</v>
      </c>
      <c r="B885" s="37" t="s">
        <v>3321</v>
      </c>
      <c r="C885" s="37" t="s">
        <v>110</v>
      </c>
      <c r="D885" s="37" t="s">
        <v>109</v>
      </c>
      <c r="E885" s="36">
        <v>3</v>
      </c>
      <c r="F885" s="39">
        <v>7.7145059635592794</v>
      </c>
      <c r="G885" s="39">
        <v>3.8572529817796397</v>
      </c>
      <c r="H885" s="60">
        <v>3.5999999999999999E-3</v>
      </c>
    </row>
    <row r="886" spans="1:8" x14ac:dyDescent="0.25">
      <c r="A886" s="42">
        <v>4199</v>
      </c>
      <c r="B886" s="42" t="s">
        <v>3321</v>
      </c>
      <c r="C886" s="42" t="s">
        <v>110</v>
      </c>
      <c r="D886" s="42" t="s">
        <v>109</v>
      </c>
      <c r="E886" s="41">
        <v>3</v>
      </c>
      <c r="F886" s="44">
        <v>6.8977176503142275</v>
      </c>
      <c r="G886" s="44">
        <v>3.4488588251571137</v>
      </c>
      <c r="H886" s="61">
        <v>3.0000000000000001E-3</v>
      </c>
    </row>
    <row r="887" spans="1:8" x14ac:dyDescent="0.25">
      <c r="A887" s="37">
        <v>4200</v>
      </c>
      <c r="B887" s="37" t="s">
        <v>3321</v>
      </c>
      <c r="C887" s="37" t="s">
        <v>241</v>
      </c>
      <c r="D887" s="37" t="s">
        <v>233</v>
      </c>
      <c r="E887" s="36">
        <v>1</v>
      </c>
      <c r="F887" s="39">
        <v>46.822392459498396</v>
      </c>
      <c r="G887" s="39">
        <v>23.411196229749198</v>
      </c>
      <c r="H887" s="60">
        <v>1.8599999999999998E-2</v>
      </c>
    </row>
    <row r="888" spans="1:8" x14ac:dyDescent="0.25">
      <c r="A888" s="42">
        <v>4256</v>
      </c>
      <c r="B888" s="42" t="s">
        <v>2723</v>
      </c>
      <c r="C888" s="42" t="s">
        <v>200</v>
      </c>
      <c r="D888" s="42" t="s">
        <v>226</v>
      </c>
      <c r="E888" s="41">
        <v>1</v>
      </c>
      <c r="F888" s="44">
        <v>6.4384173952469013</v>
      </c>
      <c r="G888" s="44">
        <v>3.2192086976234506</v>
      </c>
      <c r="H888" s="61">
        <v>1.6999999999999999E-3</v>
      </c>
    </row>
    <row r="889" spans="1:8" x14ac:dyDescent="0.25">
      <c r="A889" s="37">
        <v>4257</v>
      </c>
      <c r="B889" s="37" t="s">
        <v>2723</v>
      </c>
      <c r="C889" s="37" t="s">
        <v>79</v>
      </c>
      <c r="D889" s="37" t="s">
        <v>78</v>
      </c>
      <c r="E889" s="36">
        <v>5</v>
      </c>
      <c r="F889" s="39">
        <v>41.593304878846062</v>
      </c>
      <c r="G889" s="39">
        <v>20.796652439423031</v>
      </c>
      <c r="H889" s="60">
        <v>2.35E-2</v>
      </c>
    </row>
    <row r="890" spans="1:8" x14ac:dyDescent="0.25">
      <c r="A890" s="42">
        <v>4258</v>
      </c>
      <c r="B890" s="42" t="s">
        <v>2723</v>
      </c>
      <c r="C890" s="42" t="s">
        <v>77</v>
      </c>
      <c r="D890" s="42" t="s">
        <v>76</v>
      </c>
      <c r="E890" s="41">
        <v>2</v>
      </c>
      <c r="F890" s="44">
        <v>13.007701262433908</v>
      </c>
      <c r="G890" s="44">
        <v>6.5038506312169542</v>
      </c>
      <c r="H890" s="61">
        <v>4.0000000000000001E-3</v>
      </c>
    </row>
    <row r="891" spans="1:8" x14ac:dyDescent="0.25">
      <c r="A891" s="37">
        <v>4259</v>
      </c>
      <c r="B891" s="37" t="s">
        <v>2723</v>
      </c>
      <c r="C891" s="37" t="s">
        <v>4</v>
      </c>
      <c r="D891" s="37" t="s">
        <v>142</v>
      </c>
      <c r="E891" s="36">
        <v>1</v>
      </c>
      <c r="F891" s="39">
        <v>12.401647366710284</v>
      </c>
      <c r="G891" s="39">
        <v>6.200823683355142</v>
      </c>
      <c r="H891" s="60">
        <v>2.0999999999999999E-3</v>
      </c>
    </row>
    <row r="892" spans="1:8" x14ac:dyDescent="0.25">
      <c r="A892" s="42">
        <v>4260</v>
      </c>
      <c r="B892" s="42" t="s">
        <v>2723</v>
      </c>
      <c r="C892" s="42" t="s">
        <v>79</v>
      </c>
      <c r="D892" s="42" t="s">
        <v>78</v>
      </c>
      <c r="E892" s="41">
        <v>6</v>
      </c>
      <c r="F892" s="44">
        <v>36.769413052544905</v>
      </c>
      <c r="G892" s="44">
        <v>18.384706526272453</v>
      </c>
      <c r="H892" s="61">
        <v>1.6400000000000001E-2</v>
      </c>
    </row>
    <row r="893" spans="1:8" x14ac:dyDescent="0.25">
      <c r="A893" s="37">
        <v>4261</v>
      </c>
      <c r="B893" s="37" t="s">
        <v>2723</v>
      </c>
      <c r="C893" s="37" t="s">
        <v>4</v>
      </c>
      <c r="D893" s="37" t="s">
        <v>142</v>
      </c>
      <c r="E893" s="36">
        <v>1</v>
      </c>
      <c r="F893" s="39">
        <v>35.323355970134784</v>
      </c>
      <c r="G893" s="39">
        <v>17.661677985067392</v>
      </c>
      <c r="H893" s="60">
        <v>9.2999999999999992E-3</v>
      </c>
    </row>
    <row r="894" spans="1:8" x14ac:dyDescent="0.25">
      <c r="A894" s="42">
        <v>4262</v>
      </c>
      <c r="B894" s="42" t="s">
        <v>2723</v>
      </c>
      <c r="C894" s="42" t="s">
        <v>4</v>
      </c>
      <c r="D894" s="42" t="s">
        <v>142</v>
      </c>
      <c r="E894" s="41">
        <v>1</v>
      </c>
      <c r="F894" s="44">
        <v>32.036604541604007</v>
      </c>
      <c r="G894" s="44">
        <v>16.018302270802003</v>
      </c>
      <c r="H894" s="61">
        <v>7.1000000000000004E-3</v>
      </c>
    </row>
    <row r="895" spans="1:8" x14ac:dyDescent="0.25">
      <c r="A895" s="37">
        <v>4263</v>
      </c>
      <c r="B895" s="37" t="s">
        <v>2723</v>
      </c>
      <c r="C895" s="37" t="s">
        <v>4</v>
      </c>
      <c r="D895" s="37" t="s">
        <v>142</v>
      </c>
      <c r="E895" s="36">
        <v>2</v>
      </c>
      <c r="F895" s="39">
        <v>51.202956503895422</v>
      </c>
      <c r="G895" s="39">
        <v>25.601478251947711</v>
      </c>
      <c r="H895" s="60">
        <v>1.4E-2</v>
      </c>
    </row>
    <row r="896" spans="1:8" x14ac:dyDescent="0.25">
      <c r="A896" s="42">
        <v>4264</v>
      </c>
      <c r="B896" s="42" t="s">
        <v>2723</v>
      </c>
      <c r="C896" s="42" t="s">
        <v>5</v>
      </c>
      <c r="D896" s="42" t="s">
        <v>186</v>
      </c>
      <c r="E896" s="41">
        <v>1</v>
      </c>
      <c r="F896" s="44">
        <v>6.6278926111011547</v>
      </c>
      <c r="G896" s="44">
        <v>3.3139463055505773</v>
      </c>
      <c r="H896" s="61">
        <v>2.3999999999999998E-3</v>
      </c>
    </row>
    <row r="897" spans="1:8" x14ac:dyDescent="0.25">
      <c r="A897" s="37">
        <v>4265</v>
      </c>
      <c r="B897" s="37" t="s">
        <v>2723</v>
      </c>
      <c r="C897" s="37" t="s">
        <v>12</v>
      </c>
      <c r="D897" s="37" t="s">
        <v>30</v>
      </c>
      <c r="E897" s="36">
        <v>1</v>
      </c>
      <c r="F897" s="39">
        <v>21.405024577078514</v>
      </c>
      <c r="G897" s="39">
        <v>10.702512288539257</v>
      </c>
      <c r="H897" s="60">
        <v>3.3999999999999998E-3</v>
      </c>
    </row>
    <row r="898" spans="1:8" x14ac:dyDescent="0.25">
      <c r="A898" s="42">
        <v>4266</v>
      </c>
      <c r="B898" s="42" t="s">
        <v>2723</v>
      </c>
      <c r="C898" s="42" t="s">
        <v>4</v>
      </c>
      <c r="D898" s="42" t="s">
        <v>142</v>
      </c>
      <c r="E898" s="41">
        <v>2</v>
      </c>
      <c r="F898" s="44">
        <v>6.5033046810901673</v>
      </c>
      <c r="G898" s="44">
        <v>3.2516523405450837</v>
      </c>
      <c r="H898" s="61">
        <v>1.9E-3</v>
      </c>
    </row>
    <row r="899" spans="1:8" x14ac:dyDescent="0.25">
      <c r="A899" s="37">
        <v>4267</v>
      </c>
      <c r="B899" s="37" t="s">
        <v>2723</v>
      </c>
      <c r="C899" s="37" t="s">
        <v>197</v>
      </c>
      <c r="D899" s="37" t="s">
        <v>67</v>
      </c>
      <c r="E899" s="36">
        <v>1</v>
      </c>
      <c r="F899" s="39">
        <v>105.11292298045099</v>
      </c>
      <c r="G899" s="39">
        <v>52.556461490225495</v>
      </c>
      <c r="H899" s="60">
        <v>2.6599999999999999E-2</v>
      </c>
    </row>
    <row r="900" spans="1:8" x14ac:dyDescent="0.25">
      <c r="A900" s="42">
        <v>4268</v>
      </c>
      <c r="B900" s="42" t="s">
        <v>2723</v>
      </c>
      <c r="C900" s="42" t="s">
        <v>18</v>
      </c>
      <c r="D900" s="42" t="s">
        <v>68</v>
      </c>
      <c r="E900" s="41">
        <v>1</v>
      </c>
      <c r="F900" s="44">
        <v>4.1544186453120036</v>
      </c>
      <c r="G900" s="44">
        <v>2.0772093226560018</v>
      </c>
      <c r="H900" s="61">
        <v>4.0000000000000002E-4</v>
      </c>
    </row>
    <row r="901" spans="1:8" x14ac:dyDescent="0.25">
      <c r="A901" s="37">
        <v>4270</v>
      </c>
      <c r="B901" s="37" t="s">
        <v>2723</v>
      </c>
      <c r="C901" s="37" t="s">
        <v>96</v>
      </c>
      <c r="D901" s="37" t="s">
        <v>95</v>
      </c>
      <c r="E901" s="36">
        <v>4</v>
      </c>
      <c r="F901" s="39">
        <v>66.515642286677846</v>
      </c>
      <c r="G901" s="39">
        <v>33.257821143338923</v>
      </c>
      <c r="H901" s="60">
        <v>1.3100000000000001E-2</v>
      </c>
    </row>
    <row r="902" spans="1:8" x14ac:dyDescent="0.25">
      <c r="A902" s="42">
        <v>4271</v>
      </c>
      <c r="B902" s="42" t="s">
        <v>2723</v>
      </c>
      <c r="C902" s="42" t="s">
        <v>79</v>
      </c>
      <c r="D902" s="42" t="s">
        <v>78</v>
      </c>
      <c r="E902" s="41">
        <v>3</v>
      </c>
      <c r="F902" s="44">
        <v>28.015977672617296</v>
      </c>
      <c r="G902" s="44">
        <v>14.007988836308648</v>
      </c>
      <c r="H902" s="61">
        <v>1.2500000000000001E-2</v>
      </c>
    </row>
    <row r="903" spans="1:8" x14ac:dyDescent="0.25">
      <c r="A903" s="37">
        <v>4272</v>
      </c>
      <c r="B903" s="37" t="s">
        <v>2723</v>
      </c>
      <c r="C903" s="37" t="s">
        <v>4</v>
      </c>
      <c r="D903" s="37" t="s">
        <v>142</v>
      </c>
      <c r="E903" s="36">
        <v>1</v>
      </c>
      <c r="F903" s="39">
        <v>38.054579544566707</v>
      </c>
      <c r="G903" s="39">
        <v>19.027289772283353</v>
      </c>
      <c r="H903" s="60">
        <v>1.0699999999999999E-2</v>
      </c>
    </row>
    <row r="904" spans="1:8" x14ac:dyDescent="0.25">
      <c r="A904" s="42">
        <v>4273</v>
      </c>
      <c r="B904" s="42" t="s">
        <v>2723</v>
      </c>
      <c r="C904" s="42" t="s">
        <v>18</v>
      </c>
      <c r="D904" s="42" t="s">
        <v>68</v>
      </c>
      <c r="E904" s="41">
        <v>1</v>
      </c>
      <c r="F904" s="44">
        <v>3.217507967954639</v>
      </c>
      <c r="G904" s="44">
        <v>1.6087539839773195</v>
      </c>
      <c r="H904" s="61">
        <v>4.0000000000000002E-4</v>
      </c>
    </row>
    <row r="905" spans="1:8" x14ac:dyDescent="0.25">
      <c r="A905" s="37">
        <v>4274</v>
      </c>
      <c r="B905" s="37" t="s">
        <v>2723</v>
      </c>
      <c r="C905" s="37" t="s">
        <v>169</v>
      </c>
      <c r="D905" s="37" t="s">
        <v>168</v>
      </c>
      <c r="E905" s="36">
        <v>3</v>
      </c>
      <c r="F905" s="39">
        <v>8.5771942116396165</v>
      </c>
      <c r="G905" s="39">
        <v>4.2885971058198082</v>
      </c>
      <c r="H905" s="60">
        <v>3.7000000000000002E-3</v>
      </c>
    </row>
    <row r="906" spans="1:8" x14ac:dyDescent="0.25">
      <c r="A906" s="42">
        <v>4275</v>
      </c>
      <c r="B906" s="42" t="s">
        <v>2723</v>
      </c>
      <c r="C906" s="42" t="s">
        <v>173</v>
      </c>
      <c r="D906" s="42" t="s">
        <v>172</v>
      </c>
      <c r="E906" s="41">
        <v>4</v>
      </c>
      <c r="F906" s="44">
        <v>24.559929998414493</v>
      </c>
      <c r="G906" s="44">
        <v>12.279964999207246</v>
      </c>
      <c r="H906" s="61">
        <v>8.0000000000000002E-3</v>
      </c>
    </row>
    <row r="907" spans="1:8" x14ac:dyDescent="0.25">
      <c r="A907" s="37">
        <v>4276</v>
      </c>
      <c r="B907" s="37" t="s">
        <v>2723</v>
      </c>
      <c r="C907" s="37" t="s">
        <v>4</v>
      </c>
      <c r="D907" s="37" t="s">
        <v>142</v>
      </c>
      <c r="E907" s="36">
        <v>1</v>
      </c>
      <c r="F907" s="39">
        <v>32.246305888037931</v>
      </c>
      <c r="G907" s="39">
        <v>16.123152944018965</v>
      </c>
      <c r="H907" s="60">
        <v>7.7999999999999996E-3</v>
      </c>
    </row>
    <row r="908" spans="1:8" x14ac:dyDescent="0.25">
      <c r="A908" s="42">
        <v>4277</v>
      </c>
      <c r="B908" s="42" t="s">
        <v>2723</v>
      </c>
      <c r="C908" s="42" t="s">
        <v>32</v>
      </c>
      <c r="D908" s="42" t="s">
        <v>31</v>
      </c>
      <c r="E908" s="41">
        <v>1</v>
      </c>
      <c r="F908" s="44">
        <v>6.4576402939801278</v>
      </c>
      <c r="G908" s="44">
        <v>3.2288201469900639</v>
      </c>
      <c r="H908" s="61">
        <v>8.0000000000000004E-4</v>
      </c>
    </row>
    <row r="909" spans="1:8" x14ac:dyDescent="0.25">
      <c r="A909" s="37">
        <v>4278</v>
      </c>
      <c r="B909" s="37" t="s">
        <v>2723</v>
      </c>
      <c r="C909" s="37" t="s">
        <v>79</v>
      </c>
      <c r="D909" s="37" t="s">
        <v>78</v>
      </c>
      <c r="E909" s="36">
        <v>3</v>
      </c>
      <c r="F909" s="39">
        <v>38.536824771759534</v>
      </c>
      <c r="G909" s="39">
        <v>19.268412385879767</v>
      </c>
      <c r="H909" s="60">
        <v>1.7399999999999999E-2</v>
      </c>
    </row>
    <row r="910" spans="1:8" x14ac:dyDescent="0.25">
      <c r="A910" s="42">
        <v>4279</v>
      </c>
      <c r="B910" s="42" t="s">
        <v>2723</v>
      </c>
      <c r="C910" s="42" t="s">
        <v>23</v>
      </c>
      <c r="D910" s="42" t="s">
        <v>106</v>
      </c>
      <c r="E910" s="41">
        <v>1</v>
      </c>
      <c r="F910" s="44">
        <v>16.330223002028795</v>
      </c>
      <c r="G910" s="44">
        <v>8.1651115010143975</v>
      </c>
      <c r="H910" s="61">
        <v>3.8E-3</v>
      </c>
    </row>
    <row r="911" spans="1:8" x14ac:dyDescent="0.25">
      <c r="A911" s="37">
        <v>4280</v>
      </c>
      <c r="B911" s="37" t="s">
        <v>2723</v>
      </c>
      <c r="C911" s="37" t="s">
        <v>4</v>
      </c>
      <c r="D911" s="37" t="s">
        <v>142</v>
      </c>
      <c r="E911" s="36">
        <v>1</v>
      </c>
      <c r="F911" s="39">
        <v>29.413894667677141</v>
      </c>
      <c r="G911" s="39">
        <v>14.706947333838571</v>
      </c>
      <c r="H911" s="60">
        <v>8.8999999999999999E-3</v>
      </c>
    </row>
    <row r="912" spans="1:8" x14ac:dyDescent="0.25">
      <c r="A912" s="42">
        <v>4281</v>
      </c>
      <c r="B912" s="42" t="s">
        <v>2723</v>
      </c>
      <c r="C912" s="42" t="s">
        <v>5</v>
      </c>
      <c r="D912" s="42" t="s">
        <v>186</v>
      </c>
      <c r="E912" s="41">
        <v>2</v>
      </c>
      <c r="F912" s="44">
        <v>19.310758355783342</v>
      </c>
      <c r="G912" s="44">
        <v>9.6553791778916711</v>
      </c>
      <c r="H912" s="61">
        <v>6.0000000000000001E-3</v>
      </c>
    </row>
    <row r="913" spans="1:8" x14ac:dyDescent="0.25">
      <c r="A913" s="37">
        <v>4282</v>
      </c>
      <c r="B913" s="37" t="s">
        <v>2723</v>
      </c>
      <c r="C913" s="37" t="s">
        <v>4</v>
      </c>
      <c r="D913" s="37" t="s">
        <v>142</v>
      </c>
      <c r="E913" s="36">
        <v>1</v>
      </c>
      <c r="F913" s="39">
        <v>37.888289223373278</v>
      </c>
      <c r="G913" s="39">
        <v>18.944144611686639</v>
      </c>
      <c r="H913" s="60">
        <v>1.2500000000000001E-2</v>
      </c>
    </row>
    <row r="914" spans="1:8" x14ac:dyDescent="0.25">
      <c r="A914" s="42">
        <v>4283</v>
      </c>
      <c r="B914" s="42" t="s">
        <v>2723</v>
      </c>
      <c r="C914" s="42" t="s">
        <v>125</v>
      </c>
      <c r="D914" s="42" t="s">
        <v>124</v>
      </c>
      <c r="E914" s="41">
        <v>6</v>
      </c>
      <c r="F914" s="44">
        <v>83.925441019775931</v>
      </c>
      <c r="G914" s="44">
        <v>41.962720509887966</v>
      </c>
      <c r="H914" s="61">
        <v>1.9900000000000001E-2</v>
      </c>
    </row>
    <row r="915" spans="1:8" x14ac:dyDescent="0.25">
      <c r="A915" s="37"/>
      <c r="B915" s="37"/>
      <c r="C915" s="37" t="s">
        <v>79</v>
      </c>
      <c r="D915" s="37" t="s">
        <v>78</v>
      </c>
      <c r="E915" s="36">
        <v>4</v>
      </c>
      <c r="F915" s="39">
        <v>35.171358945680609</v>
      </c>
      <c r="G915" s="39">
        <v>17.585679472840305</v>
      </c>
      <c r="H915" s="60">
        <v>1.5699999999999999E-2</v>
      </c>
    </row>
    <row r="916" spans="1:8" x14ac:dyDescent="0.25">
      <c r="A916" s="42">
        <v>4284</v>
      </c>
      <c r="B916" s="42" t="s">
        <v>2723</v>
      </c>
      <c r="C916" s="42" t="s">
        <v>8</v>
      </c>
      <c r="D916" s="42" t="s">
        <v>120</v>
      </c>
      <c r="E916" s="41">
        <v>1</v>
      </c>
      <c r="F916" s="44">
        <v>55.970062092204678</v>
      </c>
      <c r="G916" s="44">
        <v>27.985031046102339</v>
      </c>
      <c r="H916" s="61">
        <v>3.7000000000000002E-3</v>
      </c>
    </row>
    <row r="917" spans="1:8" x14ac:dyDescent="0.25">
      <c r="A917" s="37">
        <v>4285</v>
      </c>
      <c r="B917" s="37" t="s">
        <v>2723</v>
      </c>
      <c r="C917" s="37" t="s">
        <v>173</v>
      </c>
      <c r="D917" s="37" t="s">
        <v>172</v>
      </c>
      <c r="E917" s="36">
        <v>3</v>
      </c>
      <c r="F917" s="39">
        <v>36.431413111740696</v>
      </c>
      <c r="G917" s="39">
        <v>18.215706555870348</v>
      </c>
      <c r="H917" s="60">
        <v>1.2800000000000001E-2</v>
      </c>
    </row>
    <row r="918" spans="1:8" x14ac:dyDescent="0.25">
      <c r="A918" s="42">
        <v>4286</v>
      </c>
      <c r="B918" s="42" t="s">
        <v>2723</v>
      </c>
      <c r="C918" s="42" t="s">
        <v>4</v>
      </c>
      <c r="D918" s="42" t="s">
        <v>142</v>
      </c>
      <c r="E918" s="41">
        <v>1</v>
      </c>
      <c r="F918" s="44">
        <v>37.677272404662979</v>
      </c>
      <c r="G918" s="44">
        <v>18.838636202331489</v>
      </c>
      <c r="H918" s="61">
        <v>1.38E-2</v>
      </c>
    </row>
    <row r="919" spans="1:8" x14ac:dyDescent="0.25">
      <c r="A919" s="37">
        <v>4287</v>
      </c>
      <c r="B919" s="37" t="s">
        <v>2723</v>
      </c>
      <c r="C919" s="37" t="s">
        <v>23</v>
      </c>
      <c r="D919" s="37" t="s">
        <v>106</v>
      </c>
      <c r="E919" s="36">
        <v>1</v>
      </c>
      <c r="F919" s="39">
        <v>6.685336278471528</v>
      </c>
      <c r="G919" s="39">
        <v>3.342668139235764</v>
      </c>
      <c r="H919" s="60">
        <v>2.0999999999999999E-3</v>
      </c>
    </row>
    <row r="920" spans="1:8" x14ac:dyDescent="0.25">
      <c r="A920" s="42">
        <v>4288</v>
      </c>
      <c r="B920" s="42" t="s">
        <v>2723</v>
      </c>
      <c r="C920" s="42" t="s">
        <v>5</v>
      </c>
      <c r="D920" s="42" t="s">
        <v>186</v>
      </c>
      <c r="E920" s="41">
        <v>1</v>
      </c>
      <c r="F920" s="44">
        <v>8.0565817999728964</v>
      </c>
      <c r="G920" s="44">
        <v>4.0282908999864482</v>
      </c>
      <c r="H920" s="61">
        <v>3.0000000000000001E-3</v>
      </c>
    </row>
    <row r="921" spans="1:8" x14ac:dyDescent="0.25">
      <c r="A921" s="37">
        <v>4289</v>
      </c>
      <c r="B921" s="37" t="s">
        <v>2723</v>
      </c>
      <c r="C921" s="37" t="s">
        <v>79</v>
      </c>
      <c r="D921" s="37" t="s">
        <v>78</v>
      </c>
      <c r="E921" s="36">
        <v>7</v>
      </c>
      <c r="F921" s="39">
        <v>8.9476612061496592</v>
      </c>
      <c r="G921" s="39">
        <v>4.4738306030748296</v>
      </c>
      <c r="H921" s="60">
        <v>3.8999999999999998E-3</v>
      </c>
    </row>
    <row r="922" spans="1:8" x14ac:dyDescent="0.25">
      <c r="A922" s="42">
        <v>4290</v>
      </c>
      <c r="B922" s="42" t="s">
        <v>2723</v>
      </c>
      <c r="C922" s="42" t="s">
        <v>205</v>
      </c>
      <c r="D922" s="42" t="s">
        <v>204</v>
      </c>
      <c r="E922" s="41">
        <v>1</v>
      </c>
      <c r="F922" s="44">
        <v>4.2299648526025679</v>
      </c>
      <c r="G922" s="44">
        <v>2.114982426301284</v>
      </c>
      <c r="H922" s="61">
        <v>8.9999999999999998E-4</v>
      </c>
    </row>
    <row r="923" spans="1:8" x14ac:dyDescent="0.25">
      <c r="A923" s="37">
        <v>4291</v>
      </c>
      <c r="B923" s="37" t="s">
        <v>2723</v>
      </c>
      <c r="C923" s="37" t="s">
        <v>200</v>
      </c>
      <c r="D923" s="37" t="s">
        <v>226</v>
      </c>
      <c r="E923" s="36">
        <v>2</v>
      </c>
      <c r="F923" s="39">
        <v>11.54368157549421</v>
      </c>
      <c r="G923" s="39">
        <v>5.771840787747105</v>
      </c>
      <c r="H923" s="60">
        <v>3.2000000000000002E-3</v>
      </c>
    </row>
    <row r="924" spans="1:8" x14ac:dyDescent="0.25">
      <c r="A924" s="42">
        <v>4292</v>
      </c>
      <c r="B924" s="42" t="s">
        <v>2723</v>
      </c>
      <c r="C924" s="42" t="s">
        <v>96</v>
      </c>
      <c r="D924" s="42" t="s">
        <v>95</v>
      </c>
      <c r="E924" s="41">
        <v>2</v>
      </c>
      <c r="F924" s="44">
        <v>57.725440162501741</v>
      </c>
      <c r="G924" s="44">
        <v>28.86272008125087</v>
      </c>
      <c r="H924" s="61">
        <v>1.09E-2</v>
      </c>
    </row>
    <row r="925" spans="1:8" x14ac:dyDescent="0.25">
      <c r="A925" s="37">
        <v>4293</v>
      </c>
      <c r="B925" s="37" t="s">
        <v>2723</v>
      </c>
      <c r="C925" s="37" t="s">
        <v>79</v>
      </c>
      <c r="D925" s="37" t="s">
        <v>78</v>
      </c>
      <c r="E925" s="36">
        <v>6</v>
      </c>
      <c r="F925" s="39">
        <v>96.431276275791063</v>
      </c>
      <c r="G925" s="39">
        <v>48.215638137895532</v>
      </c>
      <c r="H925" s="60">
        <v>4.1099999999999998E-2</v>
      </c>
    </row>
    <row r="926" spans="1:8" x14ac:dyDescent="0.25">
      <c r="A926" s="42">
        <v>4294</v>
      </c>
      <c r="B926" s="42" t="s">
        <v>2723</v>
      </c>
      <c r="C926" s="42" t="s">
        <v>173</v>
      </c>
      <c r="D926" s="42" t="s">
        <v>172</v>
      </c>
      <c r="E926" s="41">
        <v>4</v>
      </c>
      <c r="F926" s="44">
        <v>26.933002654651879</v>
      </c>
      <c r="G926" s="44">
        <v>13.46650132732594</v>
      </c>
      <c r="H926" s="61">
        <v>8.6E-3</v>
      </c>
    </row>
    <row r="927" spans="1:8" x14ac:dyDescent="0.25">
      <c r="A927" s="37">
        <v>4295</v>
      </c>
      <c r="B927" s="37" t="s">
        <v>2723</v>
      </c>
      <c r="C927" s="37" t="s">
        <v>205</v>
      </c>
      <c r="D927" s="37" t="s">
        <v>204</v>
      </c>
      <c r="E927" s="36">
        <v>1</v>
      </c>
      <c r="F927" s="39">
        <v>6.3742758179499539</v>
      </c>
      <c r="G927" s="39">
        <v>3.187137908974977</v>
      </c>
      <c r="H927" s="60">
        <v>6.9999999999999999E-4</v>
      </c>
    </row>
    <row r="928" spans="1:8" x14ac:dyDescent="0.25">
      <c r="A928" s="42">
        <v>4296</v>
      </c>
      <c r="B928" s="42" t="s">
        <v>2723</v>
      </c>
      <c r="C928" s="42" t="s">
        <v>180</v>
      </c>
      <c r="D928" s="42" t="s">
        <v>179</v>
      </c>
      <c r="E928" s="41">
        <v>1</v>
      </c>
      <c r="F928" s="44">
        <v>6.6655843411456157</v>
      </c>
      <c r="G928" s="44">
        <v>3.3327921705728079</v>
      </c>
      <c r="H928" s="61">
        <v>2.5999999999999999E-3</v>
      </c>
    </row>
    <row r="929" spans="1:8" x14ac:dyDescent="0.25">
      <c r="A929" s="37">
        <v>4297</v>
      </c>
      <c r="B929" s="37" t="s">
        <v>2723</v>
      </c>
      <c r="C929" s="37" t="s">
        <v>173</v>
      </c>
      <c r="D929" s="37" t="s">
        <v>172</v>
      </c>
      <c r="E929" s="36">
        <v>3</v>
      </c>
      <c r="F929" s="39">
        <v>18.057575397096908</v>
      </c>
      <c r="G929" s="39">
        <v>9.0287876985484541</v>
      </c>
      <c r="H929" s="60">
        <v>5.4999999999999997E-3</v>
      </c>
    </row>
    <row r="930" spans="1:8" x14ac:dyDescent="0.25">
      <c r="A930" s="42">
        <v>4298</v>
      </c>
      <c r="B930" s="42" t="s">
        <v>2723</v>
      </c>
      <c r="C930" s="42" t="s">
        <v>79</v>
      </c>
      <c r="D930" s="42" t="s">
        <v>78</v>
      </c>
      <c r="E930" s="41">
        <v>3</v>
      </c>
      <c r="F930" s="44">
        <v>47.320086580530521</v>
      </c>
      <c r="G930" s="44">
        <v>23.660043290265261</v>
      </c>
      <c r="H930" s="61">
        <v>2.24E-2</v>
      </c>
    </row>
    <row r="931" spans="1:8" x14ac:dyDescent="0.25">
      <c r="A931" s="37">
        <v>4299</v>
      </c>
      <c r="B931" s="37" t="s">
        <v>2723</v>
      </c>
      <c r="C931" s="37" t="s">
        <v>173</v>
      </c>
      <c r="D931" s="37" t="s">
        <v>172</v>
      </c>
      <c r="E931" s="36">
        <v>5</v>
      </c>
      <c r="F931" s="39">
        <v>56.310693019213424</v>
      </c>
      <c r="G931" s="39">
        <v>28.155346509606712</v>
      </c>
      <c r="H931" s="60">
        <v>1.7100000000000001E-2</v>
      </c>
    </row>
    <row r="932" spans="1:8" x14ac:dyDescent="0.25">
      <c r="A932" s="47">
        <v>4300</v>
      </c>
      <c r="B932" s="47" t="s">
        <v>2723</v>
      </c>
      <c r="C932" s="47" t="s">
        <v>197</v>
      </c>
      <c r="D932" s="47" t="s">
        <v>67</v>
      </c>
      <c r="E932" s="46">
        <v>1</v>
      </c>
      <c r="F932" s="49">
        <v>74.718223168794083</v>
      </c>
      <c r="G932" s="49">
        <v>37.359111584397041</v>
      </c>
      <c r="H932" s="147">
        <v>2.0199999999999999E-2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"/>
  <sheetViews>
    <sheetView workbookViewId="0"/>
  </sheetViews>
  <sheetFormatPr defaultRowHeight="15" x14ac:dyDescent="0.25"/>
  <cols>
    <col min="1" max="1" width="20.5703125" bestFit="1" customWidth="1"/>
    <col min="2" max="2" width="26.5703125" bestFit="1" customWidth="1"/>
    <col min="3" max="3" width="7.28515625" bestFit="1" customWidth="1"/>
    <col min="4" max="4" width="6.140625" bestFit="1" customWidth="1"/>
    <col min="5" max="6" width="9.85546875" customWidth="1"/>
    <col min="7" max="7" width="7.42578125" bestFit="1" customWidth="1"/>
  </cols>
  <sheetData>
    <row r="1" spans="1:9" ht="48" thickBot="1" x14ac:dyDescent="0.3">
      <c r="A1" s="34" t="s">
        <v>1</v>
      </c>
      <c r="B1" s="34" t="s">
        <v>26</v>
      </c>
      <c r="C1" s="34" t="s">
        <v>3556</v>
      </c>
      <c r="D1" s="34" t="s">
        <v>3551</v>
      </c>
      <c r="E1" s="34" t="s">
        <v>3552</v>
      </c>
      <c r="F1" s="34" t="s">
        <v>3553</v>
      </c>
      <c r="G1" s="35" t="s">
        <v>3624</v>
      </c>
    </row>
    <row r="2" spans="1:9" x14ac:dyDescent="0.25">
      <c r="A2" s="50" t="s">
        <v>7</v>
      </c>
      <c r="B2" s="50" t="s">
        <v>193</v>
      </c>
      <c r="C2" s="51">
        <v>77</v>
      </c>
      <c r="D2" s="51">
        <v>189</v>
      </c>
      <c r="E2" s="52">
        <v>11304.527878246899</v>
      </c>
      <c r="F2" s="52">
        <v>5652.2639391234497</v>
      </c>
      <c r="G2" s="143">
        <v>2.5072000000000001</v>
      </c>
      <c r="H2" s="87">
        <v>0.2324799587852</v>
      </c>
      <c r="I2" s="90">
        <v>0.2324799587852</v>
      </c>
    </row>
    <row r="3" spans="1:9" x14ac:dyDescent="0.25">
      <c r="A3" s="37" t="s">
        <v>9</v>
      </c>
      <c r="B3" s="37" t="s">
        <v>232</v>
      </c>
      <c r="C3" s="38">
        <v>63</v>
      </c>
      <c r="D3" s="38">
        <v>104</v>
      </c>
      <c r="E3" s="39">
        <v>5956.240419376757</v>
      </c>
      <c r="F3" s="39">
        <v>2978.1202096883785</v>
      </c>
      <c r="G3" s="144">
        <v>1.0865</v>
      </c>
      <c r="H3" s="87">
        <v>0.35497127749617569</v>
      </c>
      <c r="I3" s="90">
        <v>0.1224913187109757</v>
      </c>
    </row>
    <row r="4" spans="1:9" x14ac:dyDescent="0.25">
      <c r="A4" s="42" t="s">
        <v>4</v>
      </c>
      <c r="B4" s="42" t="s">
        <v>142</v>
      </c>
      <c r="C4" s="43">
        <v>65</v>
      </c>
      <c r="D4" s="43">
        <v>97</v>
      </c>
      <c r="E4" s="44">
        <v>3535.1660234901251</v>
      </c>
      <c r="F4" s="44">
        <v>1767.5830117450625</v>
      </c>
      <c r="G4" s="145">
        <v>0.90459999999999996</v>
      </c>
      <c r="H4" s="87">
        <v>0.42767269946544739</v>
      </c>
      <c r="I4" s="90">
        <v>7.2701421969271707E-2</v>
      </c>
    </row>
    <row r="5" spans="1:9" x14ac:dyDescent="0.25">
      <c r="A5" s="37" t="s">
        <v>79</v>
      </c>
      <c r="B5" s="37" t="s">
        <v>78</v>
      </c>
      <c r="C5" s="38">
        <v>98</v>
      </c>
      <c r="D5" s="38">
        <v>371</v>
      </c>
      <c r="E5" s="39">
        <v>3350.4584909207761</v>
      </c>
      <c r="F5" s="39">
        <v>1675.229245460388</v>
      </c>
      <c r="G5" s="144">
        <v>1.478</v>
      </c>
      <c r="H5" s="87">
        <v>0.49657557274506808</v>
      </c>
      <c r="I5" s="90">
        <v>6.8902873279620691E-2</v>
      </c>
    </row>
    <row r="6" spans="1:9" x14ac:dyDescent="0.25">
      <c r="A6" s="42" t="s">
        <v>12</v>
      </c>
      <c r="B6" s="42" t="s">
        <v>30</v>
      </c>
      <c r="C6" s="43">
        <v>29</v>
      </c>
      <c r="D6" s="43">
        <v>78</v>
      </c>
      <c r="E6" s="44">
        <v>2948.3604632920315</v>
      </c>
      <c r="F6" s="44">
        <v>1474.1802316460157</v>
      </c>
      <c r="G6" s="145">
        <v>0.53100000000000003</v>
      </c>
      <c r="H6" s="87">
        <v>0.55720921674792945</v>
      </c>
      <c r="I6" s="90">
        <v>6.0633644002861406E-2</v>
      </c>
    </row>
    <row r="7" spans="1:9" x14ac:dyDescent="0.25">
      <c r="A7" s="37" t="s">
        <v>125</v>
      </c>
      <c r="B7" s="37" t="s">
        <v>124</v>
      </c>
      <c r="C7" s="38">
        <v>19</v>
      </c>
      <c r="D7" s="38">
        <v>152</v>
      </c>
      <c r="E7" s="39">
        <v>2615.7728153344569</v>
      </c>
      <c r="F7" s="39">
        <v>1307.8864076672285</v>
      </c>
      <c r="G7" s="144">
        <v>0.61729999999999996</v>
      </c>
      <c r="H7" s="87">
        <v>0.61100312683864499</v>
      </c>
      <c r="I7" s="90">
        <v>5.3793910090715547E-2</v>
      </c>
    </row>
    <row r="8" spans="1:9" x14ac:dyDescent="0.25">
      <c r="A8" s="42" t="s">
        <v>110</v>
      </c>
      <c r="B8" s="42" t="s">
        <v>109</v>
      </c>
      <c r="C8" s="43">
        <v>67</v>
      </c>
      <c r="D8" s="43">
        <v>208</v>
      </c>
      <c r="E8" s="44">
        <v>2139.6699195260899</v>
      </c>
      <c r="F8" s="44">
        <v>1069.8349597630449</v>
      </c>
      <c r="G8" s="145">
        <v>0.94359999999999999</v>
      </c>
      <c r="H8" s="87">
        <v>0.65500588220028677</v>
      </c>
      <c r="I8" s="90">
        <v>4.400275536164177E-2</v>
      </c>
    </row>
    <row r="9" spans="1:9" x14ac:dyDescent="0.25">
      <c r="A9" s="37" t="s">
        <v>197</v>
      </c>
      <c r="B9" s="37" t="s">
        <v>67</v>
      </c>
      <c r="C9" s="38">
        <v>92</v>
      </c>
      <c r="D9" s="38">
        <v>105</v>
      </c>
      <c r="E9" s="39">
        <v>1985.7048748189129</v>
      </c>
      <c r="F9" s="39">
        <v>992.85243740945646</v>
      </c>
      <c r="G9" s="144">
        <v>0.53320000000000001</v>
      </c>
      <c r="H9" s="87">
        <v>0.69584231450683098</v>
      </c>
      <c r="I9" s="90">
        <v>4.0836432306544233E-2</v>
      </c>
    </row>
    <row r="10" spans="1:9" x14ac:dyDescent="0.25">
      <c r="A10" s="42" t="s">
        <v>38</v>
      </c>
      <c r="B10" s="42" t="s">
        <v>37</v>
      </c>
      <c r="C10" s="43">
        <v>10</v>
      </c>
      <c r="D10" s="43">
        <v>15</v>
      </c>
      <c r="E10" s="44">
        <v>1842.7848492927403</v>
      </c>
      <c r="F10" s="44">
        <v>921.39242464637016</v>
      </c>
      <c r="G10" s="145">
        <v>0.34110000000000001</v>
      </c>
      <c r="H10" s="87">
        <v>0.73373956686691844</v>
      </c>
      <c r="I10" s="90">
        <v>3.7897252360087501E-2</v>
      </c>
    </row>
    <row r="11" spans="1:9" x14ac:dyDescent="0.25">
      <c r="A11" s="37" t="s">
        <v>173</v>
      </c>
      <c r="B11" s="37" t="s">
        <v>172</v>
      </c>
      <c r="C11" s="38">
        <v>88</v>
      </c>
      <c r="D11" s="38">
        <v>350</v>
      </c>
      <c r="E11" s="39">
        <v>1707.6882895598126</v>
      </c>
      <c r="F11" s="39">
        <v>853.84414477990629</v>
      </c>
      <c r="G11" s="144">
        <v>0.54520000000000002</v>
      </c>
      <c r="H11" s="87">
        <v>0.76885853047607366</v>
      </c>
      <c r="I11" s="90">
        <v>3.5118963609155257E-2</v>
      </c>
    </row>
    <row r="12" spans="1:9" x14ac:dyDescent="0.25">
      <c r="A12" s="42" t="s">
        <v>22</v>
      </c>
      <c r="B12" s="42" t="s">
        <v>36</v>
      </c>
      <c r="C12" s="43">
        <v>9</v>
      </c>
      <c r="D12" s="43">
        <v>16</v>
      </c>
      <c r="E12" s="44">
        <v>1288.2032652249852</v>
      </c>
      <c r="F12" s="44">
        <v>644.10163261249261</v>
      </c>
      <c r="G12" s="145">
        <v>0.28910000000000002</v>
      </c>
      <c r="H12" s="87">
        <v>0.79535069761759147</v>
      </c>
      <c r="I12" s="90">
        <v>2.6492167141517815E-2</v>
      </c>
    </row>
    <row r="13" spans="1:9" x14ac:dyDescent="0.25">
      <c r="A13" s="37" t="s">
        <v>239</v>
      </c>
      <c r="B13" s="37" t="s">
        <v>240</v>
      </c>
      <c r="C13" s="38">
        <v>11</v>
      </c>
      <c r="D13" s="38">
        <v>18</v>
      </c>
      <c r="E13" s="39">
        <v>1059.8170743958597</v>
      </c>
      <c r="F13" s="39">
        <v>529.90853719792983</v>
      </c>
      <c r="G13" s="144">
        <v>0.222</v>
      </c>
      <c r="H13" s="87">
        <v>0.81714605540953578</v>
      </c>
      <c r="I13" s="90">
        <v>2.1795357791944352E-2</v>
      </c>
    </row>
    <row r="14" spans="1:9" x14ac:dyDescent="0.25">
      <c r="A14" s="42" t="s">
        <v>77</v>
      </c>
      <c r="B14" s="42" t="s">
        <v>76</v>
      </c>
      <c r="C14" s="43">
        <v>22</v>
      </c>
      <c r="D14" s="43">
        <v>65</v>
      </c>
      <c r="E14" s="44">
        <v>990.93366805485505</v>
      </c>
      <c r="F14" s="44">
        <v>495.46683402742752</v>
      </c>
      <c r="G14" s="145">
        <v>0.29220000000000002</v>
      </c>
      <c r="H14" s="87">
        <v>0.83752481167334758</v>
      </c>
      <c r="I14" s="90">
        <v>2.0378756263811856E-2</v>
      </c>
    </row>
    <row r="15" spans="1:9" x14ac:dyDescent="0.25">
      <c r="A15" s="37" t="s">
        <v>96</v>
      </c>
      <c r="B15" s="37" t="s">
        <v>95</v>
      </c>
      <c r="C15" s="38">
        <v>18</v>
      </c>
      <c r="D15" s="38">
        <v>31</v>
      </c>
      <c r="E15" s="39">
        <v>771.7598163349104</v>
      </c>
      <c r="F15" s="39">
        <v>385.8799081674552</v>
      </c>
      <c r="G15" s="144">
        <v>0.15590000000000001</v>
      </c>
      <c r="H15" s="87">
        <v>0.85339621225070961</v>
      </c>
      <c r="I15" s="90">
        <v>1.5871400577362072E-2</v>
      </c>
    </row>
    <row r="16" spans="1:9" x14ac:dyDescent="0.25">
      <c r="A16" s="42" t="s">
        <v>144</v>
      </c>
      <c r="B16" s="42" t="s">
        <v>143</v>
      </c>
      <c r="C16" s="43">
        <v>7</v>
      </c>
      <c r="D16" s="43">
        <v>9</v>
      </c>
      <c r="E16" s="44">
        <v>762.11712978851324</v>
      </c>
      <c r="F16" s="44">
        <v>381.05856489425662</v>
      </c>
      <c r="G16" s="145">
        <v>0.17519999999999999</v>
      </c>
      <c r="H16" s="87">
        <v>0.86906930898070811</v>
      </c>
      <c r="I16" s="90">
        <v>1.5673096729998511E-2</v>
      </c>
    </row>
    <row r="17" spans="1:9" x14ac:dyDescent="0.25">
      <c r="A17" s="37" t="s">
        <v>8</v>
      </c>
      <c r="B17" s="37" t="s">
        <v>120</v>
      </c>
      <c r="C17" s="38">
        <v>20</v>
      </c>
      <c r="D17" s="38">
        <v>44</v>
      </c>
      <c r="E17" s="39">
        <v>692.39570012151535</v>
      </c>
      <c r="F17" s="39">
        <v>346.19785006075767</v>
      </c>
      <c r="G17" s="144">
        <v>0.1472</v>
      </c>
      <c r="H17" s="87">
        <v>0.88330857005918695</v>
      </c>
      <c r="I17" s="90">
        <v>1.4239261078478798E-2</v>
      </c>
    </row>
    <row r="18" spans="1:9" x14ac:dyDescent="0.25">
      <c r="A18" s="42" t="s">
        <v>103</v>
      </c>
      <c r="B18" s="42" t="s">
        <v>102</v>
      </c>
      <c r="C18" s="43">
        <v>9</v>
      </c>
      <c r="D18" s="43">
        <v>12</v>
      </c>
      <c r="E18" s="44">
        <v>414.7332280782756</v>
      </c>
      <c r="F18" s="44">
        <v>207.3666140391378</v>
      </c>
      <c r="G18" s="145">
        <v>5.9900000000000002E-2</v>
      </c>
      <c r="H18" s="87">
        <v>0.89183764485195427</v>
      </c>
      <c r="I18" s="90">
        <v>8.5290747927672661E-3</v>
      </c>
    </row>
    <row r="19" spans="1:9" x14ac:dyDescent="0.25">
      <c r="A19" s="37" t="s">
        <v>5</v>
      </c>
      <c r="B19" s="37" t="s">
        <v>186</v>
      </c>
      <c r="C19" s="38">
        <v>12</v>
      </c>
      <c r="D19" s="38">
        <v>23</v>
      </c>
      <c r="E19" s="39">
        <v>368.05125046455612</v>
      </c>
      <c r="F19" s="39">
        <v>184.02562523227806</v>
      </c>
      <c r="G19" s="144">
        <v>0.1197</v>
      </c>
      <c r="H19" s="87">
        <v>0.8994066950998193</v>
      </c>
      <c r="I19" s="90">
        <v>7.5690502478649854E-3</v>
      </c>
    </row>
    <row r="20" spans="1:9" x14ac:dyDescent="0.25">
      <c r="A20" s="42" t="s">
        <v>241</v>
      </c>
      <c r="B20" s="42" t="s">
        <v>233</v>
      </c>
      <c r="C20" s="43">
        <v>13</v>
      </c>
      <c r="D20" s="43">
        <v>23</v>
      </c>
      <c r="E20" s="44">
        <v>341.29684424741401</v>
      </c>
      <c r="F20" s="44">
        <v>170.64842212370701</v>
      </c>
      <c r="G20" s="145">
        <v>0.20519999999999999</v>
      </c>
      <c r="H20" s="87">
        <v>0.90642553543872806</v>
      </c>
      <c r="I20" s="90">
        <v>7.0188403389087285E-3</v>
      </c>
    </row>
    <row r="21" spans="1:9" x14ac:dyDescent="0.25">
      <c r="A21" s="37" t="s">
        <v>242</v>
      </c>
      <c r="B21" s="37" t="s">
        <v>172</v>
      </c>
      <c r="C21" s="38">
        <v>3</v>
      </c>
      <c r="D21" s="38">
        <v>25</v>
      </c>
      <c r="E21" s="39">
        <v>329.31145682390303</v>
      </c>
      <c r="F21" s="39">
        <v>164.65572841195151</v>
      </c>
      <c r="G21" s="144">
        <v>9.5699999999999993E-2</v>
      </c>
      <c r="H21" s="87">
        <v>0.91319789380118876</v>
      </c>
      <c r="I21" s="90">
        <v>6.7723583624606683E-3</v>
      </c>
    </row>
    <row r="22" spans="1:9" x14ac:dyDescent="0.25">
      <c r="A22" s="42" t="s">
        <v>19</v>
      </c>
      <c r="B22" s="42" t="s">
        <v>119</v>
      </c>
      <c r="C22" s="43">
        <v>1</v>
      </c>
      <c r="D22" s="43">
        <v>6</v>
      </c>
      <c r="E22" s="44">
        <v>328.86665488301315</v>
      </c>
      <c r="F22" s="44">
        <v>164.43332744150658</v>
      </c>
      <c r="G22" s="145">
        <v>8.1600000000000006E-2</v>
      </c>
      <c r="H22" s="87">
        <v>0.91996110471954562</v>
      </c>
      <c r="I22" s="90">
        <v>6.7632109183569092E-3</v>
      </c>
    </row>
    <row r="23" spans="1:9" x14ac:dyDescent="0.25">
      <c r="A23" s="37" t="s">
        <v>159</v>
      </c>
      <c r="B23" s="37" t="s">
        <v>158</v>
      </c>
      <c r="C23" s="38">
        <v>15</v>
      </c>
      <c r="D23" s="38">
        <v>39</v>
      </c>
      <c r="E23" s="39">
        <v>326.45575015979108</v>
      </c>
      <c r="F23" s="39">
        <v>163.22787507989554</v>
      </c>
      <c r="G23" s="144">
        <v>8.1100000000000005E-2</v>
      </c>
      <c r="H23" s="87">
        <v>0.92667473488258689</v>
      </c>
      <c r="I23" s="90">
        <v>6.7136301630413113E-3</v>
      </c>
    </row>
    <row r="24" spans="1:9" x14ac:dyDescent="0.25">
      <c r="A24" s="42" t="s">
        <v>49</v>
      </c>
      <c r="B24" s="42" t="s">
        <v>48</v>
      </c>
      <c r="C24" s="43">
        <v>11</v>
      </c>
      <c r="D24" s="43">
        <v>15</v>
      </c>
      <c r="E24" s="44">
        <v>318.98401999837279</v>
      </c>
      <c r="F24" s="44">
        <v>159.49200999918639</v>
      </c>
      <c r="G24" s="145">
        <v>9.5399999999999999E-2</v>
      </c>
      <c r="H24" s="87">
        <v>0.93323470736627279</v>
      </c>
      <c r="I24" s="90">
        <v>6.5599724836858386E-3</v>
      </c>
    </row>
    <row r="25" spans="1:9" x14ac:dyDescent="0.25">
      <c r="A25" s="37" t="s">
        <v>6</v>
      </c>
      <c r="B25" s="37" t="s">
        <v>225</v>
      </c>
      <c r="C25" s="38">
        <v>13</v>
      </c>
      <c r="D25" s="38">
        <v>25</v>
      </c>
      <c r="E25" s="39">
        <v>276.1268364344179</v>
      </c>
      <c r="F25" s="39">
        <v>138.06341821720895</v>
      </c>
      <c r="G25" s="144">
        <v>6.1100000000000002E-2</v>
      </c>
      <c r="H25" s="87">
        <v>0.93891331298741409</v>
      </c>
      <c r="I25" s="90">
        <v>5.6786056211412788E-3</v>
      </c>
    </row>
    <row r="26" spans="1:9" x14ac:dyDescent="0.25">
      <c r="A26" s="42" t="s">
        <v>200</v>
      </c>
      <c r="B26" s="42" t="s">
        <v>226</v>
      </c>
      <c r="C26" s="43">
        <v>11</v>
      </c>
      <c r="D26" s="43">
        <v>30</v>
      </c>
      <c r="E26" s="44">
        <v>272.21349438053335</v>
      </c>
      <c r="F26" s="44">
        <v>136.10674719026667</v>
      </c>
      <c r="G26" s="145">
        <v>9.4399999999999998E-2</v>
      </c>
      <c r="H26" s="87">
        <v>0.94451143991814057</v>
      </c>
      <c r="I26" s="90">
        <v>5.5981269307264292E-3</v>
      </c>
    </row>
    <row r="27" spans="1:9" x14ac:dyDescent="0.25">
      <c r="A27" s="37" t="s">
        <v>123</v>
      </c>
      <c r="B27" s="37" t="s">
        <v>122</v>
      </c>
      <c r="C27" s="38">
        <v>8</v>
      </c>
      <c r="D27" s="38">
        <v>12</v>
      </c>
      <c r="E27" s="39">
        <v>250.49345708773794</v>
      </c>
      <c r="F27" s="39">
        <v>125.24672854386897</v>
      </c>
      <c r="G27" s="144">
        <v>6.6299999999999998E-2</v>
      </c>
      <c r="H27" s="87">
        <v>0.94966288978025992</v>
      </c>
      <c r="I27" s="90">
        <v>5.1514498621193713E-3</v>
      </c>
    </row>
    <row r="28" spans="1:9" x14ac:dyDescent="0.25">
      <c r="A28" s="42" t="s">
        <v>236</v>
      </c>
      <c r="B28" s="42" t="s">
        <v>237</v>
      </c>
      <c r="C28" s="43">
        <v>2</v>
      </c>
      <c r="D28" s="43">
        <v>2</v>
      </c>
      <c r="E28" s="44">
        <v>207.79367306439843</v>
      </c>
      <c r="F28" s="44">
        <v>103.89683653219922</v>
      </c>
      <c r="G28" s="145">
        <v>4.7600000000000003E-2</v>
      </c>
      <c r="H28" s="87">
        <v>0.95393620973401005</v>
      </c>
      <c r="I28" s="90">
        <v>4.2733199537500922E-3</v>
      </c>
    </row>
    <row r="29" spans="1:9" x14ac:dyDescent="0.25">
      <c r="A29" s="37" t="s">
        <v>203</v>
      </c>
      <c r="B29" s="37" t="s">
        <v>201</v>
      </c>
      <c r="C29" s="38">
        <v>9</v>
      </c>
      <c r="D29" s="38">
        <v>40</v>
      </c>
      <c r="E29" s="39">
        <v>192.37556662279709</v>
      </c>
      <c r="F29" s="39">
        <v>96.187783311398547</v>
      </c>
      <c r="G29" s="144">
        <v>4.3499999999999997E-2</v>
      </c>
      <c r="H29" s="87">
        <v>0.95789245313324201</v>
      </c>
      <c r="I29" s="90">
        <v>3.956243399231907E-3</v>
      </c>
    </row>
    <row r="30" spans="1:9" x14ac:dyDescent="0.25">
      <c r="A30" s="42" t="s">
        <v>127</v>
      </c>
      <c r="B30" s="42" t="s">
        <v>126</v>
      </c>
      <c r="C30" s="43">
        <v>10</v>
      </c>
      <c r="D30" s="43">
        <v>12</v>
      </c>
      <c r="E30" s="44">
        <v>178.34838061427951</v>
      </c>
      <c r="F30" s="44">
        <v>89.174190307139753</v>
      </c>
      <c r="G30" s="145">
        <v>4.2099999999999999E-2</v>
      </c>
      <c r="H30" s="87">
        <v>0.96156022454494339</v>
      </c>
      <c r="I30" s="90">
        <v>3.6677714117013469E-3</v>
      </c>
    </row>
    <row r="31" spans="1:9" x14ac:dyDescent="0.25">
      <c r="A31" s="37" t="s">
        <v>81</v>
      </c>
      <c r="B31" s="37" t="s">
        <v>80</v>
      </c>
      <c r="C31" s="38">
        <v>21</v>
      </c>
      <c r="D31" s="38">
        <v>26</v>
      </c>
      <c r="E31" s="39">
        <v>156.48433889375181</v>
      </c>
      <c r="F31" s="39">
        <v>78.242169446875906</v>
      </c>
      <c r="G31" s="144">
        <v>4.2900000000000001E-2</v>
      </c>
      <c r="H31" s="87">
        <v>0.96477835740713513</v>
      </c>
      <c r="I31" s="90">
        <v>3.2181328621917115E-3</v>
      </c>
    </row>
    <row r="32" spans="1:9" x14ac:dyDescent="0.25">
      <c r="A32" s="42" t="s">
        <v>169</v>
      </c>
      <c r="B32" s="42" t="s">
        <v>168</v>
      </c>
      <c r="C32" s="43">
        <v>7</v>
      </c>
      <c r="D32" s="43">
        <v>11</v>
      </c>
      <c r="E32" s="44">
        <v>144.41440201529662</v>
      </c>
      <c r="F32" s="44">
        <v>72.207201007648308</v>
      </c>
      <c r="G32" s="145">
        <v>7.8399999999999997E-2</v>
      </c>
      <c r="H32" s="87">
        <v>0.96774826951581416</v>
      </c>
      <c r="I32" s="90">
        <v>2.9699121086790591E-3</v>
      </c>
    </row>
    <row r="33" spans="1:10" x14ac:dyDescent="0.25">
      <c r="A33" s="37" t="s">
        <v>18</v>
      </c>
      <c r="B33" s="37" t="s">
        <v>68</v>
      </c>
      <c r="C33" s="38">
        <v>5</v>
      </c>
      <c r="D33" s="38">
        <v>8</v>
      </c>
      <c r="E33" s="39">
        <v>142.63538562177777</v>
      </c>
      <c r="F33" s="39">
        <v>71.317692810888886</v>
      </c>
      <c r="G33" s="144">
        <v>5.1700000000000003E-2</v>
      </c>
      <c r="H33" s="87">
        <v>0.97068159578364277</v>
      </c>
      <c r="I33" s="90">
        <v>2.9333262678285705E-3</v>
      </c>
    </row>
    <row r="34" spans="1:10" x14ac:dyDescent="0.25">
      <c r="A34" s="42" t="s">
        <v>130</v>
      </c>
      <c r="B34" s="42" t="s">
        <v>130</v>
      </c>
      <c r="C34" s="43">
        <v>4</v>
      </c>
      <c r="D34" s="43">
        <v>7</v>
      </c>
      <c r="E34" s="44">
        <v>135.10360462480512</v>
      </c>
      <c r="F34" s="44">
        <v>67.551802312402558</v>
      </c>
      <c r="G34" s="145">
        <v>3.7100000000000001E-2</v>
      </c>
      <c r="H34" s="87">
        <v>0.97346002941423659</v>
      </c>
      <c r="I34" s="90">
        <v>2.7784336305938257E-3</v>
      </c>
    </row>
    <row r="35" spans="1:10" x14ac:dyDescent="0.25">
      <c r="A35" s="37" t="s">
        <v>16</v>
      </c>
      <c r="B35" s="37" t="s">
        <v>97</v>
      </c>
      <c r="C35" s="38">
        <v>2</v>
      </c>
      <c r="D35" s="38">
        <v>5</v>
      </c>
      <c r="E35" s="39">
        <v>131.89181311457563</v>
      </c>
      <c r="F35" s="39">
        <v>65.945906557287813</v>
      </c>
      <c r="G35" s="144">
        <v>5.5399999999999998E-2</v>
      </c>
      <c r="H35" s="87">
        <v>0.97617241188674875</v>
      </c>
      <c r="I35" s="90">
        <v>2.7123824725121489E-3</v>
      </c>
    </row>
    <row r="36" spans="1:10" x14ac:dyDescent="0.25">
      <c r="A36" s="42" t="s">
        <v>247</v>
      </c>
      <c r="B36" s="42" t="s">
        <v>3555</v>
      </c>
      <c r="C36" s="43">
        <v>1</v>
      </c>
      <c r="D36" s="43">
        <v>7</v>
      </c>
      <c r="E36" s="44">
        <v>115.74591409046668</v>
      </c>
      <c r="F36" s="44">
        <v>57.872957045233342</v>
      </c>
      <c r="G36" s="145">
        <v>3.5099999999999999E-2</v>
      </c>
      <c r="H36" s="87">
        <v>0.97855275059944158</v>
      </c>
      <c r="I36" s="90">
        <v>2.3803387126928796E-3</v>
      </c>
      <c r="J36" s="90">
        <v>5.0927211852050281E-3</v>
      </c>
    </row>
    <row r="37" spans="1:10" x14ac:dyDescent="0.25">
      <c r="A37" s="37" t="s">
        <v>15</v>
      </c>
      <c r="B37" s="37" t="s">
        <v>29</v>
      </c>
      <c r="C37" s="38">
        <v>11</v>
      </c>
      <c r="D37" s="38">
        <v>19</v>
      </c>
      <c r="E37" s="39">
        <v>85.863030857646109</v>
      </c>
      <c r="F37" s="39">
        <v>42.931515428823054</v>
      </c>
      <c r="G37" s="144">
        <v>2.29E-2</v>
      </c>
      <c r="H37" s="87">
        <v>0.98031854162494469</v>
      </c>
      <c r="I37" s="90">
        <v>1.7657910255030954E-3</v>
      </c>
      <c r="J37" s="90">
        <v>4.146129738195975E-3</v>
      </c>
    </row>
    <row r="38" spans="1:10" x14ac:dyDescent="0.25">
      <c r="A38" s="42" t="s">
        <v>14</v>
      </c>
      <c r="B38" s="42" t="s">
        <v>235</v>
      </c>
      <c r="C38" s="43">
        <v>8</v>
      </c>
      <c r="D38" s="43">
        <v>10</v>
      </c>
      <c r="E38" s="44">
        <v>79.470116819196789</v>
      </c>
      <c r="F38" s="44">
        <v>39.735058409598395</v>
      </c>
      <c r="G38" s="145">
        <v>3.04E-2</v>
      </c>
      <c r="H38" s="87">
        <v>0.98195286104825585</v>
      </c>
      <c r="I38" s="90">
        <v>1.6343194233112038E-3</v>
      </c>
      <c r="J38" s="90">
        <v>3.4001104488142991E-3</v>
      </c>
    </row>
    <row r="39" spans="1:10" x14ac:dyDescent="0.25">
      <c r="A39" s="37" t="s">
        <v>10</v>
      </c>
      <c r="B39" s="37" t="s">
        <v>75</v>
      </c>
      <c r="C39" s="38">
        <v>2</v>
      </c>
      <c r="D39" s="38">
        <v>4</v>
      </c>
      <c r="E39" s="39">
        <v>65.20900907385537</v>
      </c>
      <c r="F39" s="39">
        <v>32.604504536927685</v>
      </c>
      <c r="G39" s="144">
        <v>1.5100000000000001E-2</v>
      </c>
      <c r="H39" s="87">
        <v>0.98329389783503629</v>
      </c>
      <c r="I39" s="90">
        <v>1.3410367867803959E-3</v>
      </c>
      <c r="J39" s="90">
        <v>2.9753562100915997E-3</v>
      </c>
    </row>
    <row r="40" spans="1:10" x14ac:dyDescent="0.25">
      <c r="A40" s="42" t="s">
        <v>205</v>
      </c>
      <c r="B40" s="42" t="s">
        <v>204</v>
      </c>
      <c r="C40" s="43">
        <v>4</v>
      </c>
      <c r="D40" s="43">
        <v>8</v>
      </c>
      <c r="E40" s="44">
        <v>63.138076469706974</v>
      </c>
      <c r="F40" s="44">
        <v>31.569038234853487</v>
      </c>
      <c r="G40" s="145">
        <v>1.7399999999999999E-2</v>
      </c>
      <c r="H40" s="87">
        <v>0.9845923454635922</v>
      </c>
      <c r="I40" s="90">
        <v>1.2984476285559474E-3</v>
      </c>
      <c r="J40" s="90">
        <v>2.6394844153363435E-3</v>
      </c>
    </row>
    <row r="41" spans="1:10" x14ac:dyDescent="0.25">
      <c r="A41" s="37" t="s">
        <v>141</v>
      </c>
      <c r="B41" s="37" t="s">
        <v>3535</v>
      </c>
      <c r="C41" s="38">
        <v>1</v>
      </c>
      <c r="D41" s="38">
        <v>4</v>
      </c>
      <c r="E41" s="39">
        <v>61.321759370349881</v>
      </c>
      <c r="F41" s="39">
        <v>30.66087968517494</v>
      </c>
      <c r="G41" s="144">
        <v>2.07E-2</v>
      </c>
      <c r="H41" s="87">
        <v>0.98585344015455123</v>
      </c>
      <c r="I41" s="90">
        <v>1.2610946909589751E-3</v>
      </c>
      <c r="J41" s="90">
        <v>2.5595423195149225E-3</v>
      </c>
    </row>
    <row r="42" spans="1:10" x14ac:dyDescent="0.25">
      <c r="A42" s="42" t="s">
        <v>250</v>
      </c>
      <c r="B42" s="42" t="s">
        <v>244</v>
      </c>
      <c r="C42" s="43">
        <v>1</v>
      </c>
      <c r="D42" s="43">
        <v>8</v>
      </c>
      <c r="E42" s="44">
        <v>56.312917945896956</v>
      </c>
      <c r="F42" s="44">
        <v>28.156458972948478</v>
      </c>
      <c r="G42" s="145">
        <v>1.84E-2</v>
      </c>
      <c r="H42" s="87">
        <v>0.98701152698348715</v>
      </c>
      <c r="I42" s="90">
        <v>1.1580868289359039E-3</v>
      </c>
      <c r="J42" s="90">
        <v>2.4191815198948792E-3</v>
      </c>
    </row>
    <row r="43" spans="1:10" x14ac:dyDescent="0.25">
      <c r="A43" s="37" t="s">
        <v>199</v>
      </c>
      <c r="B43" s="37" t="s">
        <v>198</v>
      </c>
      <c r="C43" s="38">
        <v>5</v>
      </c>
      <c r="D43" s="38">
        <v>17</v>
      </c>
      <c r="E43" s="39">
        <v>54.772150722536267</v>
      </c>
      <c r="F43" s="39">
        <v>27.386075361268134</v>
      </c>
      <c r="G43" s="144">
        <v>1.24E-2</v>
      </c>
      <c r="H43" s="87">
        <v>0.98813792761513619</v>
      </c>
      <c r="I43" s="90">
        <v>1.1264006316490847E-3</v>
      </c>
      <c r="J43" s="90">
        <v>2.2844874605849885E-3</v>
      </c>
    </row>
    <row r="44" spans="1:10" x14ac:dyDescent="0.25">
      <c r="A44" s="42" t="s">
        <v>252</v>
      </c>
      <c r="B44" s="42" t="s">
        <v>245</v>
      </c>
      <c r="C44" s="43">
        <v>1</v>
      </c>
      <c r="D44" s="43">
        <v>4</v>
      </c>
      <c r="E44" s="44">
        <v>48.87496945844304</v>
      </c>
      <c r="F44" s="44">
        <v>24.43748472922152</v>
      </c>
      <c r="G44" s="145">
        <v>1.4999999999999999E-2</v>
      </c>
      <c r="H44" s="87">
        <v>0.98914305149184323</v>
      </c>
      <c r="I44" s="90">
        <v>1.0051238767070766E-3</v>
      </c>
      <c r="J44" s="90">
        <v>2.1315245083561611E-3</v>
      </c>
    </row>
    <row r="45" spans="1:10" x14ac:dyDescent="0.25">
      <c r="A45" s="37" t="s">
        <v>148</v>
      </c>
      <c r="B45" s="37" t="s">
        <v>147</v>
      </c>
      <c r="C45" s="38">
        <v>2</v>
      </c>
      <c r="D45" s="38">
        <v>3</v>
      </c>
      <c r="E45" s="39">
        <v>47.759204041556053</v>
      </c>
      <c r="F45" s="39">
        <v>23.879602020778027</v>
      </c>
      <c r="G45" s="144">
        <v>1.1599999999999999E-2</v>
      </c>
      <c r="H45" s="87">
        <v>0.99012522942149916</v>
      </c>
      <c r="I45" s="90">
        <v>9.8217792965598532E-4</v>
      </c>
      <c r="J45" s="90">
        <v>1.9873018063630617E-3</v>
      </c>
    </row>
    <row r="46" spans="1:10" x14ac:dyDescent="0.25">
      <c r="A46" s="42" t="s">
        <v>17</v>
      </c>
      <c r="B46" s="42" t="s">
        <v>84</v>
      </c>
      <c r="C46" s="43">
        <v>1</v>
      </c>
      <c r="D46" s="43">
        <v>2</v>
      </c>
      <c r="E46" s="44">
        <v>46.19581784345317</v>
      </c>
      <c r="F46" s="44">
        <v>23.097908921726585</v>
      </c>
      <c r="G46" s="145">
        <v>1.4800000000000001E-2</v>
      </c>
      <c r="H46" s="87">
        <v>0.99107525598996471</v>
      </c>
      <c r="I46" s="90">
        <v>9.5002656846559889E-4</v>
      </c>
      <c r="J46" s="90">
        <v>1.9322044981215842E-3</v>
      </c>
    </row>
    <row r="47" spans="1:10" x14ac:dyDescent="0.25">
      <c r="A47" s="37" t="s">
        <v>208</v>
      </c>
      <c r="B47" s="37" t="s">
        <v>255</v>
      </c>
      <c r="C47" s="38">
        <v>5</v>
      </c>
      <c r="D47" s="38">
        <v>12</v>
      </c>
      <c r="E47" s="39">
        <v>45.009100930504296</v>
      </c>
      <c r="F47" s="39">
        <v>22.504550465252148</v>
      </c>
      <c r="G47" s="144">
        <v>1.4E-2</v>
      </c>
      <c r="H47" s="87">
        <v>0.99200087747915733</v>
      </c>
      <c r="I47" s="90">
        <v>9.2562148919263427E-4</v>
      </c>
      <c r="J47" s="90">
        <v>1.8756480576582332E-3</v>
      </c>
    </row>
    <row r="48" spans="1:10" x14ac:dyDescent="0.25">
      <c r="A48" s="42" t="s">
        <v>32</v>
      </c>
      <c r="B48" s="42" t="s">
        <v>31</v>
      </c>
      <c r="C48" s="43">
        <v>3</v>
      </c>
      <c r="D48" s="43">
        <v>3</v>
      </c>
      <c r="E48" s="44">
        <v>42.501467545449344</v>
      </c>
      <c r="F48" s="44">
        <v>21.250733772724672</v>
      </c>
      <c r="G48" s="145">
        <v>1.0200000000000001E-2</v>
      </c>
      <c r="H48" s="87">
        <v>0.99287492896805585</v>
      </c>
      <c r="I48" s="90">
        <v>8.7405148889852435E-4</v>
      </c>
      <c r="J48" s="90">
        <v>1.7996729780911586E-3</v>
      </c>
    </row>
    <row r="49" spans="1:10" x14ac:dyDescent="0.25">
      <c r="A49" s="37" t="s">
        <v>246</v>
      </c>
      <c r="B49" s="37" t="s">
        <v>98</v>
      </c>
      <c r="C49" s="38">
        <v>2</v>
      </c>
      <c r="D49" s="38">
        <v>2</v>
      </c>
      <c r="E49" s="39">
        <v>36.283085962795887</v>
      </c>
      <c r="F49" s="39">
        <v>18.141542981397944</v>
      </c>
      <c r="G49" s="144">
        <v>1.2800000000000001E-2</v>
      </c>
      <c r="H49" s="87">
        <v>0.99362109815088939</v>
      </c>
      <c r="I49" s="90">
        <v>7.461691828335573E-4</v>
      </c>
      <c r="J49" s="90">
        <v>1.6202206717320818E-3</v>
      </c>
    </row>
    <row r="50" spans="1:10" x14ac:dyDescent="0.25">
      <c r="A50" s="42" t="s">
        <v>3554</v>
      </c>
      <c r="B50" s="42" t="s">
        <v>149</v>
      </c>
      <c r="C50" s="43">
        <v>1</v>
      </c>
      <c r="D50" s="43">
        <v>6</v>
      </c>
      <c r="E50" s="44">
        <v>35.882551283215122</v>
      </c>
      <c r="F50" s="44">
        <v>17.941275641607561</v>
      </c>
      <c r="G50" s="145">
        <v>1.2500000000000001E-2</v>
      </c>
      <c r="H50" s="87">
        <v>0.99435903025502281</v>
      </c>
      <c r="I50" s="90">
        <v>7.3793210413342319E-4</v>
      </c>
      <c r="J50" s="90">
        <v>1.4841012869669804E-3</v>
      </c>
    </row>
    <row r="51" spans="1:10" x14ac:dyDescent="0.25">
      <c r="A51" s="37" t="s">
        <v>23</v>
      </c>
      <c r="B51" s="37" t="s">
        <v>106</v>
      </c>
      <c r="C51" s="38">
        <v>4</v>
      </c>
      <c r="D51" s="38">
        <v>5</v>
      </c>
      <c r="E51" s="39">
        <v>35.723308650680345</v>
      </c>
      <c r="F51" s="39">
        <v>17.861654325340172</v>
      </c>
      <c r="G51" s="144">
        <v>8.8999999999999999E-3</v>
      </c>
      <c r="H51" s="87">
        <v>0.99509368750141358</v>
      </c>
      <c r="I51" s="90">
        <v>7.346572463908217E-4</v>
      </c>
      <c r="J51" s="90">
        <v>1.4725893505242449E-3</v>
      </c>
    </row>
    <row r="52" spans="1:10" x14ac:dyDescent="0.25">
      <c r="A52" s="42" t="s">
        <v>185</v>
      </c>
      <c r="B52" s="42" t="s">
        <v>234</v>
      </c>
      <c r="C52" s="43">
        <v>7</v>
      </c>
      <c r="D52" s="43">
        <v>7</v>
      </c>
      <c r="E52" s="44">
        <v>35.109912119888548</v>
      </c>
      <c r="F52" s="44">
        <v>17.554956059944274</v>
      </c>
      <c r="G52" s="145">
        <v>1.06E-2</v>
      </c>
      <c r="H52" s="87">
        <v>0.99581573012101654</v>
      </c>
      <c r="I52" s="90">
        <v>7.2204261960292474E-4</v>
      </c>
      <c r="J52" s="90">
        <v>1.4566998659937464E-3</v>
      </c>
    </row>
    <row r="53" spans="1:10" x14ac:dyDescent="0.25">
      <c r="A53" s="37" t="s">
        <v>94</v>
      </c>
      <c r="B53" s="37" t="s">
        <v>93</v>
      </c>
      <c r="C53" s="38">
        <v>4</v>
      </c>
      <c r="D53" s="38">
        <v>4</v>
      </c>
      <c r="E53" s="39">
        <v>34.294613750812637</v>
      </c>
      <c r="F53" s="39">
        <v>17.147306875406318</v>
      </c>
      <c r="G53" s="144">
        <v>8.6999999999999994E-3</v>
      </c>
      <c r="H53" s="87">
        <v>0.99652100596068116</v>
      </c>
      <c r="I53" s="90">
        <v>7.0527583966467199E-4</v>
      </c>
      <c r="J53" s="90">
        <v>1.4273184592675967E-3</v>
      </c>
    </row>
    <row r="54" spans="1:10" x14ac:dyDescent="0.25">
      <c r="A54" s="42" t="s">
        <v>51</v>
      </c>
      <c r="B54" s="42" t="s">
        <v>50</v>
      </c>
      <c r="C54" s="43">
        <v>4</v>
      </c>
      <c r="D54" s="43">
        <v>10</v>
      </c>
      <c r="E54" s="44">
        <v>32.053859634022416</v>
      </c>
      <c r="F54" s="44">
        <v>16.026929817011208</v>
      </c>
      <c r="G54" s="145">
        <v>1.2699999999999999E-2</v>
      </c>
      <c r="H54" s="87">
        <v>0.99718020022751686</v>
      </c>
      <c r="I54" s="90">
        <v>6.5919426683564884E-4</v>
      </c>
      <c r="J54" s="90">
        <v>1.3644701065003207E-3</v>
      </c>
    </row>
    <row r="55" spans="1:10" x14ac:dyDescent="0.25">
      <c r="A55" s="37" t="s">
        <v>180</v>
      </c>
      <c r="B55" s="37" t="s">
        <v>179</v>
      </c>
      <c r="C55" s="38">
        <v>3</v>
      </c>
      <c r="D55" s="38">
        <v>5</v>
      </c>
      <c r="E55" s="39">
        <v>28.731102222483702</v>
      </c>
      <c r="F55" s="39">
        <v>14.365551111241851</v>
      </c>
      <c r="G55" s="144">
        <v>1.2E-2</v>
      </c>
      <c r="H55" s="87">
        <v>0.99777106129951165</v>
      </c>
      <c r="I55" s="90">
        <v>5.9086107199482778E-4</v>
      </c>
      <c r="J55" s="90">
        <v>1.2500553388304766E-3</v>
      </c>
    </row>
    <row r="56" spans="1:10" x14ac:dyDescent="0.25">
      <c r="A56" s="42" t="s">
        <v>11</v>
      </c>
      <c r="B56" s="42" t="s">
        <v>206</v>
      </c>
      <c r="C56" s="43">
        <v>3</v>
      </c>
      <c r="D56" s="43">
        <v>6</v>
      </c>
      <c r="E56" s="44">
        <v>28.471411126454413</v>
      </c>
      <c r="F56" s="44">
        <v>14.235705563227206</v>
      </c>
      <c r="G56" s="145">
        <v>6.3E-3</v>
      </c>
      <c r="H56" s="87">
        <v>0.99835658177029318</v>
      </c>
      <c r="I56" s="90">
        <v>5.8552047078157883E-4</v>
      </c>
      <c r="J56" s="90">
        <v>1.1763815427764065E-3</v>
      </c>
    </row>
    <row r="57" spans="1:10" x14ac:dyDescent="0.25">
      <c r="A57" s="37" t="s">
        <v>35</v>
      </c>
      <c r="B57" s="37" t="s">
        <v>231</v>
      </c>
      <c r="C57" s="38">
        <v>1</v>
      </c>
      <c r="D57" s="38">
        <v>1</v>
      </c>
      <c r="E57" s="39">
        <v>25.980504152634829</v>
      </c>
      <c r="F57" s="39">
        <v>12.990252076317415</v>
      </c>
      <c r="G57" s="144">
        <v>4.7999999999999996E-3</v>
      </c>
      <c r="H57" s="87">
        <v>0.99889087622289441</v>
      </c>
      <c r="I57" s="90">
        <v>5.3429445260122922E-4</v>
      </c>
      <c r="J57" s="90">
        <v>1.1198149233828079E-3</v>
      </c>
    </row>
    <row r="58" spans="1:10" x14ac:dyDescent="0.25">
      <c r="A58" s="42" t="s">
        <v>13</v>
      </c>
      <c r="B58" s="42" t="s">
        <v>192</v>
      </c>
      <c r="C58" s="43">
        <v>2</v>
      </c>
      <c r="D58" s="43">
        <v>5</v>
      </c>
      <c r="E58" s="44">
        <v>14.348340342641508</v>
      </c>
      <c r="F58" s="44">
        <v>7.1741701713207542</v>
      </c>
      <c r="G58" s="145">
        <v>2.8999999999999998E-3</v>
      </c>
      <c r="H58" s="87">
        <v>0.99918595281586842</v>
      </c>
      <c r="I58" s="90">
        <v>2.9507659297405524E-4</v>
      </c>
      <c r="J58" s="90">
        <v>8.293710455752844E-4</v>
      </c>
    </row>
    <row r="59" spans="1:10" x14ac:dyDescent="0.25">
      <c r="A59" s="37" t="s">
        <v>248</v>
      </c>
      <c r="B59" s="37" t="s">
        <v>243</v>
      </c>
      <c r="C59" s="38">
        <v>1</v>
      </c>
      <c r="D59" s="38">
        <v>1</v>
      </c>
      <c r="E59" s="39">
        <v>13.587333333390621</v>
      </c>
      <c r="F59" s="39">
        <v>6.7936666666953105</v>
      </c>
      <c r="G59" s="144">
        <v>2.8999999999999998E-3</v>
      </c>
      <c r="H59" s="87">
        <v>0.99946537914197142</v>
      </c>
      <c r="I59" s="90">
        <v>2.7942632610299583E-4</v>
      </c>
      <c r="J59" s="90">
        <v>5.7450291907705107E-4</v>
      </c>
    </row>
    <row r="60" spans="1:10" x14ac:dyDescent="0.25">
      <c r="A60" s="42" t="s">
        <v>53</v>
      </c>
      <c r="B60" s="42" t="s">
        <v>52</v>
      </c>
      <c r="C60" s="43">
        <v>1</v>
      </c>
      <c r="D60" s="43">
        <v>3</v>
      </c>
      <c r="E60" s="44">
        <v>11.000660489168112</v>
      </c>
      <c r="F60" s="44">
        <v>5.5003302445840561</v>
      </c>
      <c r="G60" s="145">
        <v>4.7999999999999996E-3</v>
      </c>
      <c r="H60" s="87">
        <v>0.99969161000492091</v>
      </c>
      <c r="I60" s="90">
        <v>2.2623086294943848E-4</v>
      </c>
      <c r="J60" s="90">
        <v>5.0565718905243437E-4</v>
      </c>
    </row>
    <row r="61" spans="1:10" x14ac:dyDescent="0.25">
      <c r="A61" s="37" t="s">
        <v>40</v>
      </c>
      <c r="B61" s="37" t="s">
        <v>39</v>
      </c>
      <c r="C61" s="38">
        <v>1</v>
      </c>
      <c r="D61" s="38">
        <v>3</v>
      </c>
      <c r="E61" s="39">
        <v>10.844063941044281</v>
      </c>
      <c r="F61" s="39">
        <v>5.4220319705221405</v>
      </c>
      <c r="G61" s="144">
        <v>3.7000000000000002E-3</v>
      </c>
      <c r="H61" s="87">
        <v>0.99991462042740209</v>
      </c>
      <c r="I61" s="90">
        <v>2.2301042248117376E-4</v>
      </c>
      <c r="J61" s="90">
        <v>4.4924128543061227E-4</v>
      </c>
    </row>
    <row r="62" spans="1:10" x14ac:dyDescent="0.25">
      <c r="A62" s="47" t="s">
        <v>184</v>
      </c>
      <c r="B62" s="47" t="s">
        <v>183</v>
      </c>
      <c r="C62" s="48">
        <v>1</v>
      </c>
      <c r="D62" s="48">
        <v>1</v>
      </c>
      <c r="E62" s="49">
        <v>4.151651452910059</v>
      </c>
      <c r="F62" s="49">
        <v>2.0758257264550295</v>
      </c>
      <c r="G62" s="146">
        <v>1.1999999999999999E-3</v>
      </c>
      <c r="H62" s="87">
        <v>0.99999999999999978</v>
      </c>
      <c r="I62" s="90">
        <v>8.5379572597659443E-5</v>
      </c>
      <c r="J62" s="90">
        <v>3.0838999507883319E-4</v>
      </c>
    </row>
    <row r="63" spans="1:10" x14ac:dyDescent="0.25">
      <c r="E63" s="3"/>
    </row>
    <row r="66" spans="5:7" x14ac:dyDescent="0.25">
      <c r="E66" s="3"/>
      <c r="F66" s="3"/>
      <c r="G66" s="142"/>
    </row>
    <row r="67" spans="5:7" x14ac:dyDescent="0.25">
      <c r="E67" s="3"/>
      <c r="F67" s="3"/>
      <c r="G67" s="142"/>
    </row>
    <row r="68" spans="5:7" x14ac:dyDescent="0.25">
      <c r="E68" s="3"/>
      <c r="F68" s="3"/>
      <c r="G68" s="142"/>
    </row>
    <row r="69" spans="5:7" x14ac:dyDescent="0.25">
      <c r="E69" s="3"/>
      <c r="F69" s="3"/>
      <c r="G69" s="142"/>
    </row>
    <row r="70" spans="5:7" x14ac:dyDescent="0.25">
      <c r="E70" s="3"/>
      <c r="F70" s="3"/>
      <c r="G70" s="142"/>
    </row>
    <row r="71" spans="5:7" x14ac:dyDescent="0.25">
      <c r="E71" s="3"/>
      <c r="F71" s="3"/>
      <c r="G71" s="142"/>
    </row>
    <row r="72" spans="5:7" x14ac:dyDescent="0.25">
      <c r="E72" s="3"/>
      <c r="F72" s="3"/>
      <c r="G72" s="142"/>
    </row>
    <row r="73" spans="5:7" x14ac:dyDescent="0.25">
      <c r="E73" s="3"/>
      <c r="F73" s="3"/>
      <c r="G73" s="142"/>
    </row>
    <row r="74" spans="5:7" x14ac:dyDescent="0.25">
      <c r="E74" s="3"/>
      <c r="F74" s="3"/>
      <c r="G74" s="142"/>
    </row>
    <row r="75" spans="5:7" x14ac:dyDescent="0.25">
      <c r="E75" s="3"/>
      <c r="F75" s="3"/>
      <c r="G75" s="142"/>
    </row>
    <row r="76" spans="5:7" x14ac:dyDescent="0.25">
      <c r="E76" s="3"/>
      <c r="F76" s="3"/>
      <c r="G76" s="142"/>
    </row>
    <row r="77" spans="5:7" x14ac:dyDescent="0.25">
      <c r="E77" s="3"/>
      <c r="F77" s="3"/>
      <c r="G77" s="142"/>
    </row>
    <row r="78" spans="5:7" x14ac:dyDescent="0.25">
      <c r="E78" s="3"/>
      <c r="F78" s="3"/>
      <c r="G78" s="142"/>
    </row>
    <row r="79" spans="5:7" x14ac:dyDescent="0.25">
      <c r="E79" s="3"/>
      <c r="F79" s="3"/>
      <c r="G79" s="142"/>
    </row>
    <row r="80" spans="5:7" x14ac:dyDescent="0.25">
      <c r="E80" s="3"/>
      <c r="F80" s="3"/>
      <c r="G80" s="142"/>
    </row>
    <row r="81" spans="5:7" x14ac:dyDescent="0.25">
      <c r="E81" s="3"/>
      <c r="F81" s="3"/>
      <c r="G81" s="142"/>
    </row>
    <row r="82" spans="5:7" x14ac:dyDescent="0.25">
      <c r="E82" s="3"/>
      <c r="F82" s="3"/>
      <c r="G82" s="142"/>
    </row>
    <row r="83" spans="5:7" x14ac:dyDescent="0.25">
      <c r="E83" s="3"/>
      <c r="F83" s="3"/>
      <c r="G83" s="142"/>
    </row>
    <row r="84" spans="5:7" x14ac:dyDescent="0.25">
      <c r="E84" s="3"/>
      <c r="F84" s="3"/>
      <c r="G84" s="142"/>
    </row>
    <row r="85" spans="5:7" x14ac:dyDescent="0.25">
      <c r="E85" s="3"/>
      <c r="F85" s="3"/>
      <c r="G85" s="142"/>
    </row>
    <row r="86" spans="5:7" x14ac:dyDescent="0.25">
      <c r="E86" s="3"/>
      <c r="F86" s="3"/>
      <c r="G86" s="142"/>
    </row>
    <row r="87" spans="5:7" x14ac:dyDescent="0.25">
      <c r="E87" s="3"/>
      <c r="F87" s="3"/>
      <c r="G87" s="142"/>
    </row>
    <row r="88" spans="5:7" x14ac:dyDescent="0.25">
      <c r="E88" s="3"/>
      <c r="F88" s="3"/>
      <c r="G88" s="142"/>
    </row>
    <row r="89" spans="5:7" x14ac:dyDescent="0.25">
      <c r="E89" s="3"/>
      <c r="F89" s="3"/>
      <c r="G89" s="142"/>
    </row>
    <row r="90" spans="5:7" x14ac:dyDescent="0.25">
      <c r="E90" s="3"/>
      <c r="F90" s="3"/>
      <c r="G90" s="142"/>
    </row>
    <row r="91" spans="5:7" x14ac:dyDescent="0.25">
      <c r="E91" s="3"/>
      <c r="F91" s="3"/>
      <c r="G91" s="142"/>
    </row>
    <row r="92" spans="5:7" x14ac:dyDescent="0.25">
      <c r="E92" s="3"/>
      <c r="F92" s="3"/>
      <c r="G92" s="142"/>
    </row>
    <row r="93" spans="5:7" x14ac:dyDescent="0.25">
      <c r="E93" s="3"/>
      <c r="F93" s="3"/>
      <c r="G93" s="142"/>
    </row>
    <row r="94" spans="5:7" x14ac:dyDescent="0.25">
      <c r="E94" s="3"/>
      <c r="F94" s="3"/>
      <c r="G94" s="142"/>
    </row>
    <row r="95" spans="5:7" x14ac:dyDescent="0.25">
      <c r="E95" s="3"/>
      <c r="F95" s="3"/>
      <c r="G95" s="142"/>
    </row>
    <row r="96" spans="5:7" x14ac:dyDescent="0.25">
      <c r="E96" s="3"/>
      <c r="F96" s="3"/>
      <c r="G96" s="142"/>
    </row>
    <row r="97" spans="5:7" x14ac:dyDescent="0.25">
      <c r="E97" s="3"/>
      <c r="F97" s="3"/>
      <c r="G97" s="142"/>
    </row>
    <row r="98" spans="5:7" x14ac:dyDescent="0.25">
      <c r="E98" s="3"/>
      <c r="F98" s="3"/>
      <c r="G98" s="142"/>
    </row>
    <row r="99" spans="5:7" x14ac:dyDescent="0.25">
      <c r="E99" s="3"/>
      <c r="F99" s="3"/>
      <c r="G99" s="142"/>
    </row>
    <row r="100" spans="5:7" x14ac:dyDescent="0.25">
      <c r="E100" s="3"/>
      <c r="F100" s="3"/>
      <c r="G100" s="142"/>
    </row>
    <row r="101" spans="5:7" x14ac:dyDescent="0.25">
      <c r="E101" s="3"/>
      <c r="F101" s="3"/>
      <c r="G101" s="142"/>
    </row>
    <row r="102" spans="5:7" x14ac:dyDescent="0.25">
      <c r="E102" s="3"/>
      <c r="F102" s="3"/>
      <c r="G102" s="142"/>
    </row>
    <row r="103" spans="5:7" x14ac:dyDescent="0.25">
      <c r="E103" s="3"/>
      <c r="F103" s="3"/>
      <c r="G103" s="142"/>
    </row>
    <row r="104" spans="5:7" x14ac:dyDescent="0.25">
      <c r="E104" s="3"/>
      <c r="F104" s="3"/>
      <c r="G104" s="142"/>
    </row>
    <row r="105" spans="5:7" x14ac:dyDescent="0.25">
      <c r="E105" s="3"/>
      <c r="F105" s="3"/>
      <c r="G105" s="142"/>
    </row>
    <row r="106" spans="5:7" x14ac:dyDescent="0.25">
      <c r="E106" s="3"/>
      <c r="F106" s="3"/>
      <c r="G106" s="142"/>
    </row>
    <row r="107" spans="5:7" x14ac:dyDescent="0.25">
      <c r="E107" s="3"/>
      <c r="F107" s="3"/>
      <c r="G107" s="142"/>
    </row>
    <row r="108" spans="5:7" x14ac:dyDescent="0.25">
      <c r="E108" s="3"/>
      <c r="F108" s="3"/>
      <c r="G108" s="142"/>
    </row>
    <row r="109" spans="5:7" x14ac:dyDescent="0.25">
      <c r="E109" s="3"/>
      <c r="F109" s="3"/>
      <c r="G109" s="142"/>
    </row>
    <row r="110" spans="5:7" x14ac:dyDescent="0.25">
      <c r="E110" s="3"/>
      <c r="F110" s="3"/>
      <c r="G110" s="142"/>
    </row>
    <row r="111" spans="5:7" x14ac:dyDescent="0.25">
      <c r="E111" s="3"/>
      <c r="F111" s="3"/>
      <c r="G111" s="142"/>
    </row>
    <row r="112" spans="5:7" x14ac:dyDescent="0.25">
      <c r="E112" s="3"/>
      <c r="F112" s="3"/>
      <c r="G112" s="142"/>
    </row>
    <row r="113" spans="5:7" x14ac:dyDescent="0.25">
      <c r="E113" s="3"/>
      <c r="F113" s="3"/>
      <c r="G113" s="142"/>
    </row>
    <row r="114" spans="5:7" x14ac:dyDescent="0.25">
      <c r="E114" s="3"/>
      <c r="F114" s="3"/>
      <c r="G114" s="142"/>
    </row>
    <row r="115" spans="5:7" x14ac:dyDescent="0.25">
      <c r="E115" s="3"/>
      <c r="F115" s="3"/>
      <c r="G115" s="142"/>
    </row>
    <row r="116" spans="5:7" x14ac:dyDescent="0.25">
      <c r="E116" s="3"/>
      <c r="F116" s="3"/>
      <c r="G116" s="142"/>
    </row>
    <row r="117" spans="5:7" x14ac:dyDescent="0.25">
      <c r="E117" s="3"/>
      <c r="F117" s="3"/>
      <c r="G117" s="142"/>
    </row>
    <row r="118" spans="5:7" x14ac:dyDescent="0.25">
      <c r="E118" s="3"/>
      <c r="F118" s="3"/>
      <c r="G118" s="142"/>
    </row>
    <row r="119" spans="5:7" x14ac:dyDescent="0.25">
      <c r="E119" s="3"/>
      <c r="F119" s="3"/>
      <c r="G119" s="142"/>
    </row>
    <row r="120" spans="5:7" x14ac:dyDescent="0.25">
      <c r="E120" s="3"/>
      <c r="F120" s="3"/>
      <c r="G120" s="142"/>
    </row>
    <row r="121" spans="5:7" x14ac:dyDescent="0.25">
      <c r="E121" s="3"/>
      <c r="F121" s="3"/>
      <c r="G121" s="142"/>
    </row>
    <row r="122" spans="5:7" x14ac:dyDescent="0.25">
      <c r="E122" s="3"/>
      <c r="F122" s="3"/>
      <c r="G122" s="142"/>
    </row>
    <row r="123" spans="5:7" x14ac:dyDescent="0.25">
      <c r="E123" s="3"/>
      <c r="F123" s="3"/>
      <c r="G123" s="142"/>
    </row>
    <row r="124" spans="5:7" x14ac:dyDescent="0.25">
      <c r="E124" s="3"/>
      <c r="F124" s="3"/>
      <c r="G124" s="142"/>
    </row>
    <row r="125" spans="5:7" x14ac:dyDescent="0.25">
      <c r="E125" s="3"/>
      <c r="F125" s="3"/>
      <c r="G125" s="142"/>
    </row>
    <row r="126" spans="5:7" x14ac:dyDescent="0.25">
      <c r="E126" s="3"/>
      <c r="F126" s="3"/>
      <c r="G126" s="142"/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8"/>
  <sheetViews>
    <sheetView zoomScaleNormal="100" workbookViewId="0"/>
  </sheetViews>
  <sheetFormatPr defaultRowHeight="15" x14ac:dyDescent="0.25"/>
  <cols>
    <col min="1" max="1" width="5.42578125" bestFit="1" customWidth="1"/>
    <col min="2" max="2" width="7.140625" bestFit="1" customWidth="1"/>
    <col min="3" max="3" width="7.28515625" bestFit="1" customWidth="1"/>
    <col min="4" max="4" width="6.140625" bestFit="1" customWidth="1"/>
    <col min="5" max="6" width="10.7109375" customWidth="1"/>
    <col min="7" max="7" width="11.5703125" customWidth="1"/>
    <col min="8" max="8" width="6.85546875" bestFit="1" customWidth="1"/>
    <col min="9" max="9" width="11.5703125" bestFit="1" customWidth="1"/>
    <col min="10" max="11" width="10.5703125" bestFit="1" customWidth="1"/>
    <col min="12" max="12" width="8.5703125" customWidth="1"/>
    <col min="13" max="13" width="11.28515625" bestFit="1" customWidth="1"/>
    <col min="14" max="15" width="10.28515625" bestFit="1" customWidth="1"/>
    <col min="16" max="16" width="14.7109375" bestFit="1" customWidth="1"/>
  </cols>
  <sheetData>
    <row r="1" spans="1:29" ht="33" thickBot="1" x14ac:dyDescent="0.3">
      <c r="A1" s="54" t="s">
        <v>3531</v>
      </c>
      <c r="B1" s="54" t="s">
        <v>0</v>
      </c>
      <c r="C1" s="54" t="s">
        <v>3556</v>
      </c>
      <c r="D1" s="54" t="s">
        <v>3551</v>
      </c>
      <c r="E1" s="55" t="s">
        <v>3613</v>
      </c>
      <c r="F1" s="55" t="s">
        <v>3614</v>
      </c>
      <c r="G1" s="55" t="s">
        <v>3615</v>
      </c>
      <c r="H1" s="56" t="s">
        <v>3557</v>
      </c>
      <c r="I1" s="107" t="s">
        <v>3593</v>
      </c>
      <c r="J1" s="107" t="s">
        <v>3592</v>
      </c>
      <c r="K1" s="107" t="s">
        <v>3615</v>
      </c>
      <c r="L1" s="29" t="s">
        <v>3594</v>
      </c>
      <c r="M1" s="108" t="s">
        <v>3588</v>
      </c>
      <c r="N1" s="108" t="s">
        <v>3589</v>
      </c>
      <c r="O1" s="108" t="s">
        <v>3616</v>
      </c>
      <c r="P1" s="108" t="s">
        <v>3595</v>
      </c>
    </row>
    <row r="2" spans="1:29" x14ac:dyDescent="0.25">
      <c r="A2" s="57">
        <v>1</v>
      </c>
      <c r="B2" s="58" t="s">
        <v>376</v>
      </c>
      <c r="C2" s="58">
        <v>18</v>
      </c>
      <c r="D2" s="58">
        <v>38</v>
      </c>
      <c r="E2" s="52">
        <v>360.15919623730036</v>
      </c>
      <c r="F2" s="52">
        <v>180.07959811865018</v>
      </c>
      <c r="G2" s="52">
        <v>16.507296494209605</v>
      </c>
      <c r="H2" s="59">
        <v>9.1700000000000004E-2</v>
      </c>
      <c r="I2" s="52">
        <f>(10000/400*E2)/1000</f>
        <v>9.0039799059325087</v>
      </c>
      <c r="J2" s="52">
        <f t="shared" ref="J2:J29" si="0">(10000/400*F2)/1000</f>
        <v>4.5019899529662544</v>
      </c>
      <c r="K2" s="52">
        <f>G2</f>
        <v>16.507296494209605</v>
      </c>
      <c r="L2" s="59">
        <f>10000/400*H2</f>
        <v>2.2925</v>
      </c>
      <c r="M2" s="52">
        <f>I2^2</f>
        <v>81.071654146436387</v>
      </c>
      <c r="N2" s="52">
        <f t="shared" ref="N2:N29" si="1">J2^2</f>
        <v>20.267913536609097</v>
      </c>
      <c r="O2" s="52">
        <f t="shared" ref="O2:O29" si="2">K2^2</f>
        <v>272.49083754774472</v>
      </c>
      <c r="P2" s="59">
        <f t="shared" ref="P2:P29" si="3">L2^2</f>
        <v>5.2555562499999997</v>
      </c>
      <c r="Y2" t="s">
        <v>2440</v>
      </c>
      <c r="Z2">
        <v>5060.5329374267812</v>
      </c>
      <c r="AA2" s="88">
        <v>4</v>
      </c>
      <c r="AB2" s="90">
        <f t="shared" ref="AB2:AB29" si="4">Z2/$Z$30</f>
        <v>0.10407090870092772</v>
      </c>
      <c r="AC2" s="89">
        <f>AB2</f>
        <v>0.10407090870092772</v>
      </c>
    </row>
    <row r="3" spans="1:29" x14ac:dyDescent="0.25">
      <c r="A3" s="134">
        <v>2</v>
      </c>
      <c r="B3" s="36" t="s">
        <v>1218</v>
      </c>
      <c r="C3" s="36">
        <v>44</v>
      </c>
      <c r="D3" s="36">
        <v>57</v>
      </c>
      <c r="E3" s="39">
        <v>4609.7265633857205</v>
      </c>
      <c r="F3" s="39">
        <v>2304.8632816928603</v>
      </c>
      <c r="G3" s="39">
        <v>211.27913415517887</v>
      </c>
      <c r="H3" s="60">
        <v>0.877</v>
      </c>
      <c r="I3" s="39">
        <f t="shared" ref="I3:I29" si="5">(10000/400*E3)/1000</f>
        <v>115.24316408464301</v>
      </c>
      <c r="J3" s="39">
        <f t="shared" si="0"/>
        <v>57.621582042321506</v>
      </c>
      <c r="K3" s="39">
        <f t="shared" ref="K3:K29" si="6">G3</f>
        <v>211.27913415517887</v>
      </c>
      <c r="L3" s="60">
        <f t="shared" ref="L3:L29" si="7">10000/400*H3</f>
        <v>21.925000000000001</v>
      </c>
      <c r="M3" s="39">
        <f t="shared" ref="M3:M29" si="8">I3^2</f>
        <v>13280.986868239954</v>
      </c>
      <c r="N3" s="39">
        <f t="shared" si="1"/>
        <v>3320.2467170599884</v>
      </c>
      <c r="O3" s="39">
        <f t="shared" si="2"/>
        <v>44638.872529362066</v>
      </c>
      <c r="P3" s="60">
        <f t="shared" si="3"/>
        <v>480.70562500000005</v>
      </c>
      <c r="Y3" t="s">
        <v>1787</v>
      </c>
      <c r="Z3">
        <v>4966.3176483868183</v>
      </c>
      <c r="AA3" s="88">
        <v>3</v>
      </c>
      <c r="AB3" s="90">
        <f t="shared" si="4"/>
        <v>0.10213335175482172</v>
      </c>
      <c r="AC3" s="89">
        <f>AC2+AB3</f>
        <v>0.20620426045574944</v>
      </c>
    </row>
    <row r="4" spans="1:29" x14ac:dyDescent="0.25">
      <c r="A4" s="135"/>
      <c r="B4" s="41" t="s">
        <v>1320</v>
      </c>
      <c r="C4" s="41">
        <v>79</v>
      </c>
      <c r="D4" s="41">
        <v>116</v>
      </c>
      <c r="E4" s="44">
        <v>3060.4001262738793</v>
      </c>
      <c r="F4" s="44">
        <v>1530.2000631369397</v>
      </c>
      <c r="G4" s="44">
        <v>140.26833912088608</v>
      </c>
      <c r="H4" s="61">
        <v>0.80989999999999995</v>
      </c>
      <c r="I4" s="44">
        <f t="shared" si="5"/>
        <v>76.510003156846992</v>
      </c>
      <c r="J4" s="44">
        <f t="shared" si="0"/>
        <v>38.255001578423496</v>
      </c>
      <c r="K4" s="44">
        <f t="shared" si="6"/>
        <v>140.26833912088608</v>
      </c>
      <c r="L4" s="61">
        <f t="shared" si="7"/>
        <v>20.247499999999999</v>
      </c>
      <c r="M4" s="44">
        <f t="shared" si="8"/>
        <v>5853.7805830607367</v>
      </c>
      <c r="N4" s="44">
        <f t="shared" si="1"/>
        <v>1463.4451457651842</v>
      </c>
      <c r="O4" s="44">
        <f t="shared" si="2"/>
        <v>19675.206959731902</v>
      </c>
      <c r="P4" s="61">
        <f t="shared" si="3"/>
        <v>409.96125624999996</v>
      </c>
      <c r="Y4" t="s">
        <v>1218</v>
      </c>
      <c r="Z4">
        <v>4609.7265633857205</v>
      </c>
      <c r="AA4" s="88">
        <v>12</v>
      </c>
      <c r="AB4" s="90">
        <f t="shared" si="4"/>
        <v>9.4799982184939138E-2</v>
      </c>
      <c r="AC4" s="89">
        <f t="shared" ref="AC4:AC29" si="9">AC3+AB4</f>
        <v>0.30100424264068859</v>
      </c>
    </row>
    <row r="5" spans="1:29" x14ac:dyDescent="0.25">
      <c r="A5" s="135"/>
      <c r="B5" s="36" t="s">
        <v>256</v>
      </c>
      <c r="C5" s="36">
        <v>10</v>
      </c>
      <c r="D5" s="36">
        <v>17</v>
      </c>
      <c r="E5" s="39">
        <v>465.61341863744246</v>
      </c>
      <c r="F5" s="39">
        <v>232.80670931872123</v>
      </c>
      <c r="G5" s="39">
        <v>21.34061502088278</v>
      </c>
      <c r="H5" s="60">
        <v>0.1091</v>
      </c>
      <c r="I5" s="39">
        <f t="shared" si="5"/>
        <v>11.640335465936062</v>
      </c>
      <c r="J5" s="39">
        <f t="shared" si="0"/>
        <v>5.8201677329680308</v>
      </c>
      <c r="K5" s="39">
        <f t="shared" si="6"/>
        <v>21.34061502088278</v>
      </c>
      <c r="L5" s="60">
        <f t="shared" si="7"/>
        <v>2.7275</v>
      </c>
      <c r="M5" s="39">
        <f t="shared" si="8"/>
        <v>135.49740975952892</v>
      </c>
      <c r="N5" s="39">
        <f t="shared" si="1"/>
        <v>33.87435243988223</v>
      </c>
      <c r="O5" s="39">
        <f t="shared" si="2"/>
        <v>455.42184946952773</v>
      </c>
      <c r="P5" s="60">
        <f t="shared" si="3"/>
        <v>7.4392562500000006</v>
      </c>
      <c r="Y5" t="s">
        <v>1320</v>
      </c>
      <c r="Z5">
        <v>3060.4001262738793</v>
      </c>
      <c r="AA5" s="88">
        <v>12</v>
      </c>
      <c r="AB5" s="90">
        <f t="shared" si="4"/>
        <v>6.293776289335036E-2</v>
      </c>
      <c r="AC5" s="89">
        <f t="shared" si="9"/>
        <v>0.36394200553403894</v>
      </c>
    </row>
    <row r="6" spans="1:29" x14ac:dyDescent="0.25">
      <c r="A6" s="135"/>
      <c r="B6" s="41" t="s">
        <v>283</v>
      </c>
      <c r="C6" s="41">
        <v>23</v>
      </c>
      <c r="D6" s="41">
        <v>54</v>
      </c>
      <c r="E6" s="44">
        <v>891.41985355233749</v>
      </c>
      <c r="F6" s="44">
        <v>445.70992677616874</v>
      </c>
      <c r="G6" s="44">
        <v>40.856743287815483</v>
      </c>
      <c r="H6" s="61">
        <v>0.29580000000000001</v>
      </c>
      <c r="I6" s="44">
        <f t="shared" si="5"/>
        <v>22.285496338808436</v>
      </c>
      <c r="J6" s="44">
        <f t="shared" si="0"/>
        <v>11.142748169404218</v>
      </c>
      <c r="K6" s="44">
        <f t="shared" si="6"/>
        <v>40.856743287815483</v>
      </c>
      <c r="L6" s="61">
        <f t="shared" si="7"/>
        <v>7.3950000000000005</v>
      </c>
      <c r="M6" s="44">
        <f t="shared" si="8"/>
        <v>496.6433470670442</v>
      </c>
      <c r="N6" s="44">
        <f t="shared" si="1"/>
        <v>124.16083676676105</v>
      </c>
      <c r="O6" s="44">
        <f t="shared" si="2"/>
        <v>1669.2734720864555</v>
      </c>
      <c r="P6" s="61">
        <f t="shared" si="3"/>
        <v>54.686025000000008</v>
      </c>
      <c r="Y6" t="s">
        <v>2005</v>
      </c>
      <c r="Z6">
        <v>2911.1223310012683</v>
      </c>
      <c r="AA6" s="88">
        <v>4</v>
      </c>
      <c r="AB6" s="90">
        <f t="shared" si="4"/>
        <v>5.9867834094350925E-2</v>
      </c>
      <c r="AC6" s="89">
        <f t="shared" si="9"/>
        <v>0.42380983962838986</v>
      </c>
    </row>
    <row r="7" spans="1:29" x14ac:dyDescent="0.25">
      <c r="A7" s="135"/>
      <c r="B7" s="36" t="s">
        <v>349</v>
      </c>
      <c r="C7" s="36">
        <v>7</v>
      </c>
      <c r="D7" s="36">
        <v>20</v>
      </c>
      <c r="E7" s="39">
        <v>624.87000787273882</v>
      </c>
      <c r="F7" s="39">
        <v>312.43500393636941</v>
      </c>
      <c r="G7" s="39">
        <v>28.639875360833855</v>
      </c>
      <c r="H7" s="60">
        <v>0.20519999999999999</v>
      </c>
      <c r="I7" s="39">
        <f t="shared" si="5"/>
        <v>15.62175019681847</v>
      </c>
      <c r="J7" s="39">
        <f t="shared" si="0"/>
        <v>7.8108750984092348</v>
      </c>
      <c r="K7" s="39">
        <f t="shared" si="6"/>
        <v>28.639875360833855</v>
      </c>
      <c r="L7" s="60">
        <f t="shared" si="7"/>
        <v>5.13</v>
      </c>
      <c r="M7" s="39">
        <f t="shared" si="8"/>
        <v>244.03907921179788</v>
      </c>
      <c r="N7" s="39">
        <f t="shared" si="1"/>
        <v>61.009769802949471</v>
      </c>
      <c r="O7" s="39">
        <f t="shared" si="2"/>
        <v>820.24246068409821</v>
      </c>
      <c r="P7" s="60">
        <f t="shared" si="3"/>
        <v>26.3169</v>
      </c>
      <c r="Y7" t="s">
        <v>3321</v>
      </c>
      <c r="Z7">
        <v>2787.0778514700146</v>
      </c>
      <c r="AA7" s="88">
        <v>6</v>
      </c>
      <c r="AB7" s="90">
        <f t="shared" si="4"/>
        <v>5.731683366341301E-2</v>
      </c>
      <c r="AC7" s="89">
        <f t="shared" si="9"/>
        <v>0.48112667329180286</v>
      </c>
    </row>
    <row r="8" spans="1:29" x14ac:dyDescent="0.25">
      <c r="A8" s="135"/>
      <c r="B8" s="41" t="s">
        <v>3533</v>
      </c>
      <c r="C8" s="41">
        <v>22</v>
      </c>
      <c r="D8" s="41">
        <v>46</v>
      </c>
      <c r="E8" s="44">
        <v>1370.2055505687697</v>
      </c>
      <c r="F8" s="44">
        <v>685.10277528438485</v>
      </c>
      <c r="G8" s="44">
        <v>62.801087734401932</v>
      </c>
      <c r="H8" s="61">
        <v>0.55620000000000003</v>
      </c>
      <c r="I8" s="44">
        <f t="shared" si="5"/>
        <v>34.25513876421924</v>
      </c>
      <c r="J8" s="44">
        <f t="shared" si="0"/>
        <v>17.12756938210962</v>
      </c>
      <c r="K8" s="44">
        <f t="shared" si="6"/>
        <v>62.801087734401932</v>
      </c>
      <c r="L8" s="61">
        <f t="shared" si="7"/>
        <v>13.905000000000001</v>
      </c>
      <c r="M8" s="44">
        <f t="shared" si="8"/>
        <v>1173.4145317559155</v>
      </c>
      <c r="N8" s="44">
        <f t="shared" si="1"/>
        <v>293.35363293897888</v>
      </c>
      <c r="O8" s="44">
        <f t="shared" si="2"/>
        <v>3943.9766206240488</v>
      </c>
      <c r="P8" s="61">
        <f t="shared" si="3"/>
        <v>193.34902500000004</v>
      </c>
      <c r="Y8" t="s">
        <v>1846</v>
      </c>
      <c r="Z8">
        <v>2499.7913593164476</v>
      </c>
      <c r="AA8" s="88">
        <v>5</v>
      </c>
      <c r="AB8" s="90">
        <f t="shared" si="4"/>
        <v>5.1408727409464491E-2</v>
      </c>
      <c r="AC8" s="89">
        <f t="shared" si="9"/>
        <v>0.53253540070126737</v>
      </c>
    </row>
    <row r="9" spans="1:29" x14ac:dyDescent="0.25">
      <c r="A9" s="135"/>
      <c r="B9" s="36" t="s">
        <v>1516</v>
      </c>
      <c r="C9" s="36">
        <v>53</v>
      </c>
      <c r="D9" s="36">
        <v>80</v>
      </c>
      <c r="E9" s="39">
        <v>2395.6859516559143</v>
      </c>
      <c r="F9" s="39">
        <v>1197.8429758279572</v>
      </c>
      <c r="G9" s="39">
        <v>109.80227278422936</v>
      </c>
      <c r="H9" s="60">
        <v>0.48909999999999998</v>
      </c>
      <c r="I9" s="39">
        <f t="shared" si="5"/>
        <v>59.892148791397858</v>
      </c>
      <c r="J9" s="39">
        <f t="shared" si="0"/>
        <v>29.946074395698929</v>
      </c>
      <c r="K9" s="39">
        <f t="shared" si="6"/>
        <v>109.80227278422936</v>
      </c>
      <c r="L9" s="60">
        <f t="shared" si="7"/>
        <v>12.227499999999999</v>
      </c>
      <c r="M9" s="39">
        <f t="shared" si="8"/>
        <v>3587.0694868509399</v>
      </c>
      <c r="N9" s="39">
        <f t="shared" si="1"/>
        <v>896.76737171273498</v>
      </c>
      <c r="O9" s="39">
        <f t="shared" si="2"/>
        <v>12056.539108582316</v>
      </c>
      <c r="P9" s="60">
        <f t="shared" si="3"/>
        <v>149.51175624999999</v>
      </c>
      <c r="Y9" t="s">
        <v>2242</v>
      </c>
      <c r="Z9">
        <v>2482.2212744867493</v>
      </c>
      <c r="AA9" s="88">
        <v>3</v>
      </c>
      <c r="AB9" s="90">
        <f t="shared" si="4"/>
        <v>5.1047394973377458E-2</v>
      </c>
      <c r="AC9" s="89">
        <f t="shared" si="9"/>
        <v>0.58358279567464488</v>
      </c>
    </row>
    <row r="10" spans="1:29" x14ac:dyDescent="0.25">
      <c r="A10" s="137"/>
      <c r="B10" s="41" t="s">
        <v>1650</v>
      </c>
      <c r="C10" s="41">
        <v>59</v>
      </c>
      <c r="D10" s="41">
        <v>77</v>
      </c>
      <c r="E10" s="44">
        <v>2403.540451152282</v>
      </c>
      <c r="F10" s="44">
        <v>1201.770225576141</v>
      </c>
      <c r="G10" s="44">
        <v>110.1622706778129</v>
      </c>
      <c r="H10" s="61">
        <v>0.49619999999999997</v>
      </c>
      <c r="I10" s="44">
        <f t="shared" si="5"/>
        <v>60.088511278807047</v>
      </c>
      <c r="J10" s="44">
        <f t="shared" si="0"/>
        <v>30.044255639403524</v>
      </c>
      <c r="K10" s="44">
        <f t="shared" si="6"/>
        <v>110.1622706778129</v>
      </c>
      <c r="L10" s="61">
        <f t="shared" si="7"/>
        <v>12.404999999999999</v>
      </c>
      <c r="M10" s="44">
        <f t="shared" si="8"/>
        <v>3610.6291877033218</v>
      </c>
      <c r="N10" s="44">
        <f t="shared" si="1"/>
        <v>902.65729692583045</v>
      </c>
      <c r="O10" s="44">
        <f t="shared" si="2"/>
        <v>12135.725880891716</v>
      </c>
      <c r="P10" s="61">
        <f t="shared" si="3"/>
        <v>153.88402499999998</v>
      </c>
      <c r="Y10" t="s">
        <v>1650</v>
      </c>
      <c r="Z10">
        <v>2403.540451152282</v>
      </c>
      <c r="AA10" s="88">
        <v>12</v>
      </c>
      <c r="AB10" s="90">
        <f t="shared" si="4"/>
        <v>4.9429307534168167E-2</v>
      </c>
      <c r="AC10" s="89">
        <f t="shared" si="9"/>
        <v>0.63301210320881307</v>
      </c>
    </row>
    <row r="11" spans="1:29" x14ac:dyDescent="0.25">
      <c r="A11" s="134">
        <v>3</v>
      </c>
      <c r="B11" s="36" t="s">
        <v>1787</v>
      </c>
      <c r="C11" s="36">
        <v>14</v>
      </c>
      <c r="D11" s="36">
        <v>44</v>
      </c>
      <c r="E11" s="39">
        <v>4966.3176483868183</v>
      </c>
      <c r="F11" s="39">
        <v>2483.1588241934091</v>
      </c>
      <c r="G11" s="39">
        <v>227.6228922177292</v>
      </c>
      <c r="H11" s="60">
        <v>1.0401</v>
      </c>
      <c r="I11" s="39">
        <f t="shared" si="5"/>
        <v>124.15794120967047</v>
      </c>
      <c r="J11" s="39">
        <f t="shared" si="0"/>
        <v>62.078970604835234</v>
      </c>
      <c r="K11" s="39">
        <f t="shared" si="6"/>
        <v>227.6228922177292</v>
      </c>
      <c r="L11" s="60">
        <f t="shared" si="7"/>
        <v>26.002500000000001</v>
      </c>
      <c r="M11" s="39">
        <f t="shared" si="8"/>
        <v>15415.194365423988</v>
      </c>
      <c r="N11" s="39">
        <f t="shared" si="1"/>
        <v>3853.7985913559969</v>
      </c>
      <c r="O11" s="39">
        <f t="shared" si="2"/>
        <v>51812.181061563962</v>
      </c>
      <c r="P11" s="60">
        <f t="shared" si="3"/>
        <v>676.13000625000006</v>
      </c>
      <c r="Y11" t="s">
        <v>1516</v>
      </c>
      <c r="Z11">
        <v>2395.6859516559143</v>
      </c>
      <c r="AA11" s="88">
        <v>12</v>
      </c>
      <c r="AB11" s="90">
        <f t="shared" si="4"/>
        <v>4.9267778124106938E-2</v>
      </c>
      <c r="AC11" s="89">
        <f t="shared" si="9"/>
        <v>0.68227988133292006</v>
      </c>
    </row>
    <row r="12" spans="1:29" x14ac:dyDescent="0.25">
      <c r="A12" s="135"/>
      <c r="B12" s="41" t="s">
        <v>2158</v>
      </c>
      <c r="C12" s="41">
        <v>27</v>
      </c>
      <c r="D12" s="41">
        <v>56</v>
      </c>
      <c r="E12" s="44">
        <v>1831.6220866483291</v>
      </c>
      <c r="F12" s="44">
        <v>915.81104332416453</v>
      </c>
      <c r="G12" s="44">
        <v>83.949345638048371</v>
      </c>
      <c r="H12" s="61">
        <v>0.55500000000000005</v>
      </c>
      <c r="I12" s="44">
        <f t="shared" si="5"/>
        <v>45.790552166208222</v>
      </c>
      <c r="J12" s="44">
        <f t="shared" si="0"/>
        <v>22.895276083104111</v>
      </c>
      <c r="K12" s="44">
        <f t="shared" si="6"/>
        <v>83.949345638048371</v>
      </c>
      <c r="L12" s="61">
        <f t="shared" si="7"/>
        <v>13.875000000000002</v>
      </c>
      <c r="M12" s="44">
        <f t="shared" si="8"/>
        <v>2096.7746676862366</v>
      </c>
      <c r="N12" s="44">
        <f t="shared" si="1"/>
        <v>524.19366692155916</v>
      </c>
      <c r="O12" s="44">
        <f t="shared" si="2"/>
        <v>7047.4926330565113</v>
      </c>
      <c r="P12" s="61">
        <f t="shared" si="3"/>
        <v>192.51562500000006</v>
      </c>
      <c r="Y12" t="s">
        <v>2158</v>
      </c>
      <c r="Z12">
        <v>1831.6220866483291</v>
      </c>
      <c r="AA12" s="88">
        <v>3</v>
      </c>
      <c r="AB12" s="90">
        <f t="shared" si="4"/>
        <v>3.7667687832718302E-2</v>
      </c>
      <c r="AC12" s="89">
        <f t="shared" si="9"/>
        <v>0.7199475691656384</v>
      </c>
    </row>
    <row r="13" spans="1:29" x14ac:dyDescent="0.25">
      <c r="A13" s="137"/>
      <c r="B13" s="36" t="s">
        <v>2242</v>
      </c>
      <c r="C13" s="36">
        <v>30</v>
      </c>
      <c r="D13" s="36">
        <v>59</v>
      </c>
      <c r="E13" s="39">
        <v>2482.2212744867493</v>
      </c>
      <c r="F13" s="39">
        <v>1241.1106372433746</v>
      </c>
      <c r="G13" s="39">
        <v>113.76847508064266</v>
      </c>
      <c r="H13" s="60">
        <v>0.55640000000000001</v>
      </c>
      <c r="I13" s="39">
        <f t="shared" si="5"/>
        <v>62.055531862168735</v>
      </c>
      <c r="J13" s="39">
        <f t="shared" si="0"/>
        <v>31.027765931084367</v>
      </c>
      <c r="K13" s="39">
        <f t="shared" si="6"/>
        <v>113.76847508064266</v>
      </c>
      <c r="L13" s="60">
        <f t="shared" si="7"/>
        <v>13.91</v>
      </c>
      <c r="M13" s="39">
        <f t="shared" si="8"/>
        <v>3850.8890346966391</v>
      </c>
      <c r="N13" s="39">
        <f t="shared" si="1"/>
        <v>962.72225867415978</v>
      </c>
      <c r="O13" s="39">
        <f t="shared" si="2"/>
        <v>12943.265922174809</v>
      </c>
      <c r="P13" s="60">
        <f t="shared" si="3"/>
        <v>193.4881</v>
      </c>
      <c r="Y13" t="s">
        <v>2723</v>
      </c>
      <c r="Z13">
        <v>1400.8766630553903</v>
      </c>
      <c r="AA13" s="88">
        <v>6</v>
      </c>
      <c r="AB13" s="90">
        <f t="shared" si="4"/>
        <v>2.8809318920514818E-2</v>
      </c>
      <c r="AC13" s="89">
        <f t="shared" si="9"/>
        <v>0.74875688808615326</v>
      </c>
    </row>
    <row r="14" spans="1:29" x14ac:dyDescent="0.25">
      <c r="A14" s="134">
        <v>4</v>
      </c>
      <c r="B14" s="41" t="s">
        <v>2005</v>
      </c>
      <c r="C14" s="41">
        <v>52</v>
      </c>
      <c r="D14" s="41">
        <v>101</v>
      </c>
      <c r="E14" s="44">
        <v>2911.1223310012683</v>
      </c>
      <c r="F14" s="44">
        <v>1455.5611655006342</v>
      </c>
      <c r="G14" s="44">
        <v>133.42644017089145</v>
      </c>
      <c r="H14" s="61">
        <v>0.71319999999999995</v>
      </c>
      <c r="I14" s="44">
        <f t="shared" si="5"/>
        <v>72.778058275031711</v>
      </c>
      <c r="J14" s="44">
        <f t="shared" si="0"/>
        <v>36.389029137515855</v>
      </c>
      <c r="K14" s="44">
        <f t="shared" si="6"/>
        <v>133.42644017089145</v>
      </c>
      <c r="L14" s="61">
        <f t="shared" si="7"/>
        <v>17.829999999999998</v>
      </c>
      <c r="M14" s="44">
        <f t="shared" si="8"/>
        <v>5296.6457662839121</v>
      </c>
      <c r="N14" s="44">
        <f t="shared" si="1"/>
        <v>1324.161441570978</v>
      </c>
      <c r="O14" s="44">
        <f t="shared" si="2"/>
        <v>17802.614936676477</v>
      </c>
      <c r="P14" s="61">
        <f t="shared" si="3"/>
        <v>317.90889999999996</v>
      </c>
      <c r="Y14" t="s">
        <v>3533</v>
      </c>
      <c r="Z14">
        <v>1370.2055505687697</v>
      </c>
      <c r="AA14" s="88">
        <v>12</v>
      </c>
      <c r="AB14" s="90">
        <f t="shared" si="4"/>
        <v>2.8178561135352758E-2</v>
      </c>
      <c r="AC14" s="89">
        <f t="shared" si="9"/>
        <v>0.77693544922150604</v>
      </c>
    </row>
    <row r="15" spans="1:29" x14ac:dyDescent="0.25">
      <c r="A15" s="135"/>
      <c r="B15" s="36" t="s">
        <v>2332</v>
      </c>
      <c r="C15" s="36">
        <v>31</v>
      </c>
      <c r="D15" s="36">
        <v>77</v>
      </c>
      <c r="E15" s="39">
        <v>1364.1816393184076</v>
      </c>
      <c r="F15" s="39">
        <v>682.09081965920382</v>
      </c>
      <c r="G15" s="39">
        <v>62.524991802093673</v>
      </c>
      <c r="H15" s="60">
        <v>0.44219999999999998</v>
      </c>
      <c r="I15" s="39">
        <f t="shared" si="5"/>
        <v>34.104540982960195</v>
      </c>
      <c r="J15" s="39">
        <f t="shared" si="0"/>
        <v>17.052270491480098</v>
      </c>
      <c r="K15" s="39">
        <f t="shared" si="6"/>
        <v>62.524991802093673</v>
      </c>
      <c r="L15" s="60">
        <f t="shared" si="7"/>
        <v>11.055</v>
      </c>
      <c r="M15" s="39">
        <f t="shared" si="8"/>
        <v>1163.1197156584115</v>
      </c>
      <c r="N15" s="39">
        <f t="shared" si="1"/>
        <v>290.77992891460286</v>
      </c>
      <c r="O15" s="39">
        <f t="shared" si="2"/>
        <v>3909.3745998518812</v>
      </c>
      <c r="P15" s="60">
        <f t="shared" si="3"/>
        <v>122.21302499999999</v>
      </c>
      <c r="Y15" t="s">
        <v>2332</v>
      </c>
      <c r="Z15">
        <v>1364.1816393184076</v>
      </c>
      <c r="AA15" s="88">
        <v>4</v>
      </c>
      <c r="AB15" s="90">
        <f t="shared" si="4"/>
        <v>2.8054678151977156E-2</v>
      </c>
      <c r="AC15" s="89">
        <f t="shared" si="9"/>
        <v>0.80499012737348319</v>
      </c>
    </row>
    <row r="16" spans="1:29" x14ac:dyDescent="0.25">
      <c r="A16" s="137"/>
      <c r="B16" s="41" t="s">
        <v>2440</v>
      </c>
      <c r="C16" s="41">
        <v>50</v>
      </c>
      <c r="D16" s="41">
        <v>108</v>
      </c>
      <c r="E16" s="44">
        <v>5060.5329374267812</v>
      </c>
      <c r="F16" s="44">
        <v>2530.2664687133906</v>
      </c>
      <c r="G16" s="44">
        <v>231.94109296539423</v>
      </c>
      <c r="H16" s="61">
        <v>1.1011</v>
      </c>
      <c r="I16" s="44">
        <f t="shared" si="5"/>
        <v>126.51332343566953</v>
      </c>
      <c r="J16" s="44">
        <f t="shared" si="0"/>
        <v>63.256661717834767</v>
      </c>
      <c r="K16" s="44">
        <f t="shared" si="6"/>
        <v>231.94109296539423</v>
      </c>
      <c r="L16" s="61">
        <f t="shared" si="7"/>
        <v>27.5275</v>
      </c>
      <c r="M16" s="44">
        <f t="shared" si="8"/>
        <v>16005.621006738331</v>
      </c>
      <c r="N16" s="44">
        <f t="shared" si="1"/>
        <v>4001.4052516845827</v>
      </c>
      <c r="O16" s="44">
        <f t="shared" si="2"/>
        <v>53796.67060598165</v>
      </c>
      <c r="P16" s="61">
        <f t="shared" si="3"/>
        <v>757.76325625000004</v>
      </c>
      <c r="Y16" t="s">
        <v>2873</v>
      </c>
      <c r="Z16">
        <v>1253.2141540144103</v>
      </c>
      <c r="AA16" s="88">
        <v>6</v>
      </c>
      <c r="AB16" s="90">
        <f t="shared" si="4"/>
        <v>2.5772608817652042E-2</v>
      </c>
      <c r="AC16" s="89">
        <f t="shared" si="9"/>
        <v>0.83076273619113528</v>
      </c>
    </row>
    <row r="17" spans="1:29" x14ac:dyDescent="0.25">
      <c r="A17" s="134">
        <v>5</v>
      </c>
      <c r="B17" s="36" t="s">
        <v>1846</v>
      </c>
      <c r="C17" s="36">
        <v>39</v>
      </c>
      <c r="D17" s="36">
        <v>119</v>
      </c>
      <c r="E17" s="39">
        <v>2499.7913593164476</v>
      </c>
      <c r="F17" s="39">
        <v>1249.8956796582238</v>
      </c>
      <c r="G17" s="39">
        <v>114.57377063533717</v>
      </c>
      <c r="H17" s="60">
        <v>0.63680000000000003</v>
      </c>
      <c r="I17" s="39">
        <f t="shared" si="5"/>
        <v>62.494783982911194</v>
      </c>
      <c r="J17" s="39">
        <f t="shared" si="0"/>
        <v>31.247391991455597</v>
      </c>
      <c r="K17" s="39">
        <f t="shared" si="6"/>
        <v>114.57377063533717</v>
      </c>
      <c r="L17" s="60">
        <f t="shared" si="7"/>
        <v>15.920000000000002</v>
      </c>
      <c r="M17" s="39">
        <f t="shared" si="8"/>
        <v>3905.5980250707335</v>
      </c>
      <c r="N17" s="39">
        <f t="shared" si="1"/>
        <v>976.39950626768336</v>
      </c>
      <c r="O17" s="39">
        <f t="shared" si="2"/>
        <v>13127.14891759885</v>
      </c>
      <c r="P17" s="60">
        <f t="shared" si="3"/>
        <v>253.44640000000007</v>
      </c>
      <c r="Y17" t="s">
        <v>2985</v>
      </c>
      <c r="Z17">
        <v>1210.2982704918916</v>
      </c>
      <c r="AA17" s="88">
        <v>6</v>
      </c>
      <c r="AB17" s="90">
        <f t="shared" si="4"/>
        <v>2.4890034778293504E-2</v>
      </c>
      <c r="AC17" s="89">
        <f t="shared" si="9"/>
        <v>0.85565277096942882</v>
      </c>
    </row>
    <row r="18" spans="1:29" x14ac:dyDescent="0.25">
      <c r="A18" s="135"/>
      <c r="B18" s="41" t="s">
        <v>494</v>
      </c>
      <c r="C18" s="41">
        <v>28</v>
      </c>
      <c r="D18" s="41">
        <v>74</v>
      </c>
      <c r="E18" s="44">
        <v>555.69176651013242</v>
      </c>
      <c r="F18" s="44">
        <v>277.84588325506621</v>
      </c>
      <c r="G18" s="44">
        <v>25.46920596504772</v>
      </c>
      <c r="H18" s="61">
        <v>0.21590000000000001</v>
      </c>
      <c r="I18" s="44">
        <f t="shared" si="5"/>
        <v>13.892294162753311</v>
      </c>
      <c r="J18" s="44">
        <f t="shared" si="0"/>
        <v>6.9461470813766555</v>
      </c>
      <c r="K18" s="44">
        <f t="shared" si="6"/>
        <v>25.46920596504772</v>
      </c>
      <c r="L18" s="61">
        <f t="shared" si="7"/>
        <v>5.3975</v>
      </c>
      <c r="M18" s="44">
        <f t="shared" si="8"/>
        <v>192.99583710446973</v>
      </c>
      <c r="N18" s="44">
        <f t="shared" si="1"/>
        <v>48.248959276117432</v>
      </c>
      <c r="O18" s="44">
        <f t="shared" si="2"/>
        <v>648.68045249002239</v>
      </c>
      <c r="P18" s="61">
        <f t="shared" si="3"/>
        <v>29.133006250000001</v>
      </c>
      <c r="Y18" t="s">
        <v>3144</v>
      </c>
      <c r="Z18">
        <v>1010.0924100651046</v>
      </c>
      <c r="AA18" s="88">
        <v>6</v>
      </c>
      <c r="AB18" s="90">
        <f t="shared" si="4"/>
        <v>2.0772759764080974E-2</v>
      </c>
      <c r="AC18" s="89">
        <f t="shared" si="9"/>
        <v>0.87642553073350982</v>
      </c>
    </row>
    <row r="19" spans="1:29" x14ac:dyDescent="0.25">
      <c r="A19" s="135"/>
      <c r="B19" s="36" t="s">
        <v>2599</v>
      </c>
      <c r="C19" s="36">
        <v>15</v>
      </c>
      <c r="D19" s="36">
        <v>49</v>
      </c>
      <c r="E19" s="39">
        <v>236.10343260096511</v>
      </c>
      <c r="F19" s="39">
        <v>118.05171630048255</v>
      </c>
      <c r="G19" s="39">
        <v>10.821407327544232</v>
      </c>
      <c r="H19" s="60">
        <v>8.5099999999999995E-2</v>
      </c>
      <c r="I19" s="39">
        <f t="shared" si="5"/>
        <v>5.9025858150241275</v>
      </c>
      <c r="J19" s="39">
        <f t="shared" si="0"/>
        <v>2.9512929075120637</v>
      </c>
      <c r="K19" s="39">
        <f t="shared" si="6"/>
        <v>10.821407327544232</v>
      </c>
      <c r="L19" s="60">
        <f t="shared" si="7"/>
        <v>2.1274999999999999</v>
      </c>
      <c r="M19" s="39">
        <f t="shared" si="8"/>
        <v>34.840519303724044</v>
      </c>
      <c r="N19" s="39">
        <f t="shared" si="1"/>
        <v>8.7101298259310109</v>
      </c>
      <c r="O19" s="39">
        <f t="shared" si="2"/>
        <v>117.10285654862801</v>
      </c>
      <c r="P19" s="60">
        <f t="shared" si="3"/>
        <v>4.5262562499999994</v>
      </c>
      <c r="Y19" t="s">
        <v>283</v>
      </c>
      <c r="Z19">
        <v>891.41985355233749</v>
      </c>
      <c r="AA19" s="88">
        <v>12</v>
      </c>
      <c r="AB19" s="90">
        <f t="shared" si="4"/>
        <v>1.8332234043399492E-2</v>
      </c>
      <c r="AC19" s="89">
        <f t="shared" si="9"/>
        <v>0.89475776477690927</v>
      </c>
    </row>
    <row r="20" spans="1:29" x14ac:dyDescent="0.25">
      <c r="A20" s="137"/>
      <c r="B20" s="41" t="s">
        <v>2664</v>
      </c>
      <c r="C20" s="41">
        <v>14</v>
      </c>
      <c r="D20" s="41">
        <v>44</v>
      </c>
      <c r="E20" s="44">
        <v>289.81972006723362</v>
      </c>
      <c r="F20" s="44">
        <v>144.90986003361681</v>
      </c>
      <c r="G20" s="44">
        <v>13.28340383641488</v>
      </c>
      <c r="H20" s="61">
        <v>9.3100000000000002E-2</v>
      </c>
      <c r="I20" s="44">
        <f t="shared" si="5"/>
        <v>7.2454930016808401</v>
      </c>
      <c r="J20" s="44">
        <f t="shared" si="0"/>
        <v>3.62274650084042</v>
      </c>
      <c r="K20" s="44">
        <f t="shared" si="6"/>
        <v>13.28340383641488</v>
      </c>
      <c r="L20" s="61">
        <f t="shared" si="7"/>
        <v>2.3275000000000001</v>
      </c>
      <c r="M20" s="44">
        <f t="shared" si="8"/>
        <v>52.497168837406029</v>
      </c>
      <c r="N20" s="44">
        <f t="shared" si="1"/>
        <v>13.124292209351507</v>
      </c>
      <c r="O20" s="44">
        <f t="shared" si="2"/>
        <v>176.44881748128157</v>
      </c>
      <c r="P20" s="61">
        <f t="shared" si="3"/>
        <v>5.4172562500000003</v>
      </c>
      <c r="Y20" t="s">
        <v>1053</v>
      </c>
      <c r="Z20">
        <v>771.36399835000145</v>
      </c>
      <c r="AA20" s="88">
        <v>7</v>
      </c>
      <c r="AB20" s="90">
        <f t="shared" si="4"/>
        <v>1.5863260498465443E-2</v>
      </c>
      <c r="AC20" s="89">
        <f t="shared" si="9"/>
        <v>0.9106210252753747</v>
      </c>
    </row>
    <row r="21" spans="1:29" x14ac:dyDescent="0.25">
      <c r="A21" s="134">
        <v>6</v>
      </c>
      <c r="B21" s="36" t="s">
        <v>2723</v>
      </c>
      <c r="C21" s="36">
        <v>45</v>
      </c>
      <c r="D21" s="36">
        <v>104</v>
      </c>
      <c r="E21" s="39">
        <v>1400.8766630553903</v>
      </c>
      <c r="F21" s="39">
        <v>700.43833152769514</v>
      </c>
      <c r="G21" s="39">
        <v>64.206847056705399</v>
      </c>
      <c r="H21" s="60">
        <v>0.42649999999999999</v>
      </c>
      <c r="I21" s="39">
        <f t="shared" si="5"/>
        <v>35.021916576384754</v>
      </c>
      <c r="J21" s="39">
        <f t="shared" si="0"/>
        <v>17.510958288192377</v>
      </c>
      <c r="K21" s="39">
        <f t="shared" si="6"/>
        <v>64.206847056705399</v>
      </c>
      <c r="L21" s="60">
        <f t="shared" si="7"/>
        <v>10.6625</v>
      </c>
      <c r="M21" s="39">
        <f t="shared" si="8"/>
        <v>1226.5346406832532</v>
      </c>
      <c r="N21" s="39">
        <f t="shared" si="1"/>
        <v>306.6336601708133</v>
      </c>
      <c r="O21" s="39">
        <f t="shared" si="2"/>
        <v>4122.5192089631591</v>
      </c>
      <c r="P21" s="60">
        <f t="shared" si="3"/>
        <v>113.68890624999999</v>
      </c>
      <c r="Y21" t="s">
        <v>596</v>
      </c>
      <c r="Z21">
        <v>722.65591088300357</v>
      </c>
      <c r="AA21" s="88">
        <v>7</v>
      </c>
      <c r="AB21" s="90">
        <f t="shared" si="4"/>
        <v>1.4861568584500291E-2</v>
      </c>
      <c r="AC21" s="89">
        <f t="shared" si="9"/>
        <v>0.92548259385987497</v>
      </c>
    </row>
    <row r="22" spans="1:29" x14ac:dyDescent="0.25">
      <c r="A22" s="135"/>
      <c r="B22" s="41" t="s">
        <v>2873</v>
      </c>
      <c r="C22" s="41">
        <v>31</v>
      </c>
      <c r="D22" s="41">
        <v>80</v>
      </c>
      <c r="E22" s="44">
        <v>1253.2141540144103</v>
      </c>
      <c r="F22" s="44">
        <v>626.60707700720513</v>
      </c>
      <c r="G22" s="44">
        <v>57.438982058993794</v>
      </c>
      <c r="H22" s="61">
        <v>0.36919999999999997</v>
      </c>
      <c r="I22" s="44">
        <f t="shared" si="5"/>
        <v>31.330353850360257</v>
      </c>
      <c r="J22" s="44">
        <f t="shared" si="0"/>
        <v>15.665176925180129</v>
      </c>
      <c r="K22" s="44">
        <f t="shared" si="6"/>
        <v>57.438982058993794</v>
      </c>
      <c r="L22" s="61">
        <f t="shared" si="7"/>
        <v>9.2299999999999986</v>
      </c>
      <c r="M22" s="44">
        <f t="shared" si="8"/>
        <v>981.5910723887838</v>
      </c>
      <c r="N22" s="44">
        <f t="shared" si="1"/>
        <v>245.39776809719595</v>
      </c>
      <c r="O22" s="44">
        <f t="shared" si="2"/>
        <v>3299.236659973411</v>
      </c>
      <c r="P22" s="61">
        <f t="shared" si="3"/>
        <v>85.19289999999998</v>
      </c>
      <c r="Y22" t="s">
        <v>349</v>
      </c>
      <c r="Z22">
        <v>624.87000787273882</v>
      </c>
      <c r="AA22" s="88">
        <v>2</v>
      </c>
      <c r="AB22" s="90">
        <f t="shared" si="4"/>
        <v>1.285058122205191E-2</v>
      </c>
      <c r="AC22" s="89">
        <f t="shared" si="9"/>
        <v>0.93833317508192693</v>
      </c>
    </row>
    <row r="23" spans="1:29" x14ac:dyDescent="0.25">
      <c r="A23" s="135"/>
      <c r="B23" s="36" t="s">
        <v>2985</v>
      </c>
      <c r="C23" s="36">
        <v>38</v>
      </c>
      <c r="D23" s="36">
        <v>120</v>
      </c>
      <c r="E23" s="39">
        <v>1210.2982704918916</v>
      </c>
      <c r="F23" s="39">
        <v>605.14913524594579</v>
      </c>
      <c r="G23" s="39">
        <v>55.472004064211696</v>
      </c>
      <c r="H23" s="60">
        <v>0.41199999999999998</v>
      </c>
      <c r="I23" s="39">
        <f t="shared" si="5"/>
        <v>30.257456762297291</v>
      </c>
      <c r="J23" s="39">
        <f t="shared" si="0"/>
        <v>15.128728381148646</v>
      </c>
      <c r="K23" s="39">
        <f t="shared" si="6"/>
        <v>55.472004064211696</v>
      </c>
      <c r="L23" s="60">
        <f t="shared" si="7"/>
        <v>10.299999999999999</v>
      </c>
      <c r="M23" s="39">
        <f t="shared" si="8"/>
        <v>915.51368972229011</v>
      </c>
      <c r="N23" s="39">
        <f t="shared" si="1"/>
        <v>228.87842243057253</v>
      </c>
      <c r="O23" s="39">
        <f t="shared" si="2"/>
        <v>3077.1432348999188</v>
      </c>
      <c r="P23" s="60">
        <f t="shared" si="3"/>
        <v>106.08999999999997</v>
      </c>
      <c r="Y23" t="s">
        <v>770</v>
      </c>
      <c r="Z23">
        <v>571.33690176241021</v>
      </c>
      <c r="AA23" s="88">
        <v>7</v>
      </c>
      <c r="AB23" s="90">
        <f t="shared" si="4"/>
        <v>1.1749661799656452E-2</v>
      </c>
      <c r="AC23" s="89">
        <f t="shared" si="9"/>
        <v>0.95008283688158335</v>
      </c>
    </row>
    <row r="24" spans="1:29" x14ac:dyDescent="0.25">
      <c r="A24" s="135"/>
      <c r="B24" s="41" t="s">
        <v>3144</v>
      </c>
      <c r="C24" s="41">
        <v>39</v>
      </c>
      <c r="D24" s="41">
        <v>137</v>
      </c>
      <c r="E24" s="44">
        <v>1010.0924100651046</v>
      </c>
      <c r="F24" s="44">
        <v>505.04620503255228</v>
      </c>
      <c r="G24" s="44">
        <v>46.295902127983936</v>
      </c>
      <c r="H24" s="61">
        <v>0.31709999999999999</v>
      </c>
      <c r="I24" s="44">
        <f t="shared" si="5"/>
        <v>25.252310251627613</v>
      </c>
      <c r="J24" s="44">
        <f t="shared" si="0"/>
        <v>12.626155125813806</v>
      </c>
      <c r="K24" s="44">
        <f t="shared" si="6"/>
        <v>46.295902127983936</v>
      </c>
      <c r="L24" s="61">
        <f t="shared" si="7"/>
        <v>7.9275000000000002</v>
      </c>
      <c r="M24" s="44">
        <f t="shared" si="8"/>
        <v>637.679173044457</v>
      </c>
      <c r="N24" s="44">
        <f t="shared" si="1"/>
        <v>159.41979326111425</v>
      </c>
      <c r="O24" s="44">
        <f t="shared" si="2"/>
        <v>2143.3105538438676</v>
      </c>
      <c r="P24" s="61">
        <f t="shared" si="3"/>
        <v>62.845256250000006</v>
      </c>
      <c r="Y24" t="s">
        <v>494</v>
      </c>
      <c r="Z24">
        <v>555.69176651013242</v>
      </c>
      <c r="AA24" s="88">
        <v>5</v>
      </c>
      <c r="AB24" s="90">
        <f t="shared" si="4"/>
        <v>1.1427916350592862E-2</v>
      </c>
      <c r="AC24" s="89">
        <f t="shared" si="9"/>
        <v>0.96151075323217616</v>
      </c>
    </row>
    <row r="25" spans="1:29" x14ac:dyDescent="0.25">
      <c r="A25" s="137"/>
      <c r="B25" s="36" t="s">
        <v>3321</v>
      </c>
      <c r="C25" s="36">
        <v>46</v>
      </c>
      <c r="D25" s="36">
        <v>150</v>
      </c>
      <c r="E25" s="39">
        <v>2787.0778514700146</v>
      </c>
      <c r="F25" s="39">
        <v>1393.5389257350073</v>
      </c>
      <c r="G25" s="39">
        <v>127.74106819237566</v>
      </c>
      <c r="H25" s="60">
        <v>0.72919999999999996</v>
      </c>
      <c r="I25" s="39">
        <f t="shared" si="5"/>
        <v>69.676946286750365</v>
      </c>
      <c r="J25" s="39">
        <f t="shared" si="0"/>
        <v>34.838473143375182</v>
      </c>
      <c r="K25" s="39">
        <f t="shared" si="6"/>
        <v>127.74106819237566</v>
      </c>
      <c r="L25" s="60">
        <f t="shared" si="7"/>
        <v>18.23</v>
      </c>
      <c r="M25" s="39">
        <f t="shared" si="8"/>
        <v>4854.876843846695</v>
      </c>
      <c r="N25" s="39">
        <f t="shared" si="1"/>
        <v>1213.7192109616738</v>
      </c>
      <c r="O25" s="39">
        <f t="shared" si="2"/>
        <v>16317.78050292917</v>
      </c>
      <c r="P25" s="60">
        <f t="shared" si="3"/>
        <v>332.3329</v>
      </c>
      <c r="Y25" t="s">
        <v>915</v>
      </c>
      <c r="Z25">
        <v>519.87529334839019</v>
      </c>
      <c r="AA25" s="88">
        <v>7</v>
      </c>
      <c r="AB25" s="90">
        <f t="shared" si="4"/>
        <v>1.0691343156722837E-2</v>
      </c>
      <c r="AC25" s="89">
        <f t="shared" si="9"/>
        <v>0.97220209638889898</v>
      </c>
    </row>
    <row r="26" spans="1:29" x14ac:dyDescent="0.25">
      <c r="A26" s="134">
        <v>7</v>
      </c>
      <c r="B26" s="41" t="s">
        <v>596</v>
      </c>
      <c r="C26" s="41">
        <v>32</v>
      </c>
      <c r="D26" s="41">
        <v>141</v>
      </c>
      <c r="E26" s="44">
        <v>722.65591088300357</v>
      </c>
      <c r="F26" s="44">
        <v>361.32795544150179</v>
      </c>
      <c r="G26" s="44">
        <v>33.121729248804307</v>
      </c>
      <c r="H26" s="61">
        <v>0.23180000000000001</v>
      </c>
      <c r="I26" s="44">
        <f t="shared" si="5"/>
        <v>18.066397772075089</v>
      </c>
      <c r="J26" s="44">
        <f t="shared" si="0"/>
        <v>9.0331988860375443</v>
      </c>
      <c r="K26" s="44">
        <f t="shared" si="6"/>
        <v>33.121729248804307</v>
      </c>
      <c r="L26" s="61">
        <f t="shared" si="7"/>
        <v>5.7949999999999999</v>
      </c>
      <c r="M26" s="44">
        <f t="shared" si="8"/>
        <v>326.39472845883972</v>
      </c>
      <c r="N26" s="44">
        <f t="shared" si="1"/>
        <v>81.598682114709931</v>
      </c>
      <c r="O26" s="44">
        <f t="shared" si="2"/>
        <v>1097.0489484310988</v>
      </c>
      <c r="P26" s="61">
        <f t="shared" si="3"/>
        <v>33.582025000000002</v>
      </c>
      <c r="Y26" t="s">
        <v>256</v>
      </c>
      <c r="Z26">
        <v>465.61341863744246</v>
      </c>
      <c r="AA26" s="88">
        <v>12</v>
      </c>
      <c r="AB26" s="90">
        <f t="shared" si="4"/>
        <v>9.5754364570115429E-3</v>
      </c>
      <c r="AC26" s="89">
        <f t="shared" si="9"/>
        <v>0.98177753284591052</v>
      </c>
    </row>
    <row r="27" spans="1:29" x14ac:dyDescent="0.25">
      <c r="A27" s="135"/>
      <c r="B27" s="36" t="s">
        <v>770</v>
      </c>
      <c r="C27" s="36">
        <v>25</v>
      </c>
      <c r="D27" s="36">
        <v>120</v>
      </c>
      <c r="E27" s="39">
        <v>571.33690176241021</v>
      </c>
      <c r="F27" s="39">
        <v>285.6684508812051</v>
      </c>
      <c r="G27" s="39">
        <v>26.186274664110485</v>
      </c>
      <c r="H27" s="60">
        <v>0.21859999999999999</v>
      </c>
      <c r="I27" s="39">
        <f t="shared" si="5"/>
        <v>14.283422544060254</v>
      </c>
      <c r="J27" s="39">
        <f t="shared" si="0"/>
        <v>7.1417112720301272</v>
      </c>
      <c r="K27" s="39">
        <f t="shared" si="6"/>
        <v>26.186274664110485</v>
      </c>
      <c r="L27" s="60">
        <f t="shared" si="7"/>
        <v>5.4649999999999999</v>
      </c>
      <c r="M27" s="39">
        <f t="shared" si="8"/>
        <v>204.0161595721687</v>
      </c>
      <c r="N27" s="39">
        <f t="shared" si="1"/>
        <v>51.004039893042176</v>
      </c>
      <c r="O27" s="39">
        <f t="shared" si="2"/>
        <v>685.72098078423471</v>
      </c>
      <c r="P27" s="60">
        <f t="shared" si="3"/>
        <v>29.866225</v>
      </c>
      <c r="Y27" t="s">
        <v>376</v>
      </c>
      <c r="Z27">
        <v>360.15919623730036</v>
      </c>
      <c r="AA27" s="88">
        <v>12</v>
      </c>
      <c r="AB27" s="90">
        <f t="shared" si="4"/>
        <v>7.4067485169794743E-3</v>
      </c>
      <c r="AC27" s="89">
        <f t="shared" si="9"/>
        <v>0.98918428136288994</v>
      </c>
    </row>
    <row r="28" spans="1:29" x14ac:dyDescent="0.25">
      <c r="A28" s="135"/>
      <c r="B28" s="41" t="s">
        <v>915</v>
      </c>
      <c r="C28" s="41">
        <v>24</v>
      </c>
      <c r="D28" s="41">
        <v>116</v>
      </c>
      <c r="E28" s="44">
        <v>519.87529334839019</v>
      </c>
      <c r="F28" s="44">
        <v>259.93764667419509</v>
      </c>
      <c r="G28" s="44">
        <v>23.827617611801198</v>
      </c>
      <c r="H28" s="61">
        <v>0.15690000000000001</v>
      </c>
      <c r="I28" s="44">
        <f t="shared" si="5"/>
        <v>12.996882333709754</v>
      </c>
      <c r="J28" s="44">
        <f t="shared" si="0"/>
        <v>6.4984411668548772</v>
      </c>
      <c r="K28" s="44">
        <f t="shared" si="6"/>
        <v>23.827617611801198</v>
      </c>
      <c r="L28" s="61">
        <f t="shared" si="7"/>
        <v>3.9225000000000003</v>
      </c>
      <c r="M28" s="44">
        <f t="shared" si="8"/>
        <v>168.91895039629671</v>
      </c>
      <c r="N28" s="44">
        <f t="shared" si="1"/>
        <v>42.229737599074177</v>
      </c>
      <c r="O28" s="44">
        <f t="shared" si="2"/>
        <v>567.75536105421861</v>
      </c>
      <c r="P28" s="61">
        <f t="shared" si="3"/>
        <v>15.386006250000003</v>
      </c>
      <c r="Y28" t="s">
        <v>2664</v>
      </c>
      <c r="Z28">
        <v>289.81972006723362</v>
      </c>
      <c r="AA28" s="88">
        <v>5</v>
      </c>
      <c r="AB28" s="90">
        <f t="shared" si="4"/>
        <v>5.9602026110282379E-3</v>
      </c>
      <c r="AC28" s="89">
        <f t="shared" si="9"/>
        <v>0.99514448397391819</v>
      </c>
    </row>
    <row r="29" spans="1:29" x14ac:dyDescent="0.25">
      <c r="A29" s="136"/>
      <c r="B29" s="62" t="s">
        <v>1053</v>
      </c>
      <c r="C29" s="62">
        <v>35</v>
      </c>
      <c r="D29" s="62">
        <v>129</v>
      </c>
      <c r="E29" s="63">
        <v>771.36399835000145</v>
      </c>
      <c r="F29" s="63">
        <v>385.68199917500073</v>
      </c>
      <c r="G29" s="63">
        <v>35.354183257708421</v>
      </c>
      <c r="H29" s="64">
        <v>0.24079999999999999</v>
      </c>
      <c r="I29" s="63">
        <f t="shared" si="5"/>
        <v>19.284099958750037</v>
      </c>
      <c r="J29" s="63">
        <f t="shared" si="0"/>
        <v>9.6420499793750185</v>
      </c>
      <c r="K29" s="63">
        <f t="shared" si="6"/>
        <v>35.354183257708421</v>
      </c>
      <c r="L29" s="64">
        <f t="shared" si="7"/>
        <v>6.02</v>
      </c>
      <c r="M29" s="63">
        <f t="shared" si="8"/>
        <v>371.87651121906316</v>
      </c>
      <c r="N29" s="63">
        <f t="shared" si="1"/>
        <v>92.96912780476579</v>
      </c>
      <c r="O29" s="63">
        <f t="shared" si="2"/>
        <v>1249.9182738196305</v>
      </c>
      <c r="P29" s="64">
        <f t="shared" si="3"/>
        <v>36.240399999999994</v>
      </c>
      <c r="Y29" t="s">
        <v>2599</v>
      </c>
      <c r="Z29">
        <v>236.10343260096511</v>
      </c>
      <c r="AA29" s="88">
        <v>5</v>
      </c>
      <c r="AB29" s="90">
        <f t="shared" si="4"/>
        <v>4.8555160260818275E-3</v>
      </c>
      <c r="AC29" s="89">
        <f t="shared" si="9"/>
        <v>1</v>
      </c>
    </row>
    <row r="30" spans="1:29" x14ac:dyDescent="0.25">
      <c r="D30" s="13" t="s">
        <v>3587</v>
      </c>
      <c r="E30" s="3">
        <f>AVERAGE(E2:E29)</f>
        <v>1736.6363131621481</v>
      </c>
      <c r="F30" s="3">
        <f>AVERAGE(F2:F29)</f>
        <v>868.31815658107405</v>
      </c>
      <c r="G30" s="3">
        <f t="shared" ref="G30:H30" si="10">AVERAGE(G2:G29)</f>
        <v>79.595831019931765</v>
      </c>
      <c r="H30" s="27">
        <f t="shared" si="10"/>
        <v>0.44539999999999996</v>
      </c>
      <c r="M30" s="3">
        <f>(SUM(M2:M29)-(I33^2)/28)/(28-1)</f>
        <v>1236.531872242464</v>
      </c>
      <c r="N30" s="3">
        <f t="shared" ref="N30:P30" si="11">(SUM(N2:N29)-(J33^2)/28)/(28-1)</f>
        <v>309.13296806061601</v>
      </c>
      <c r="O30" s="3">
        <f t="shared" si="11"/>
        <v>4156.1210150371735</v>
      </c>
      <c r="P30" s="3">
        <f t="shared" si="11"/>
        <v>51.007613888888905</v>
      </c>
      <c r="Z30">
        <f>SUM(Z2:Z29)</f>
        <v>48625.816768540142</v>
      </c>
    </row>
    <row r="31" spans="1:29" x14ac:dyDescent="0.25">
      <c r="E31" s="3"/>
      <c r="F31" s="132" t="s">
        <v>3626</v>
      </c>
      <c r="G31" s="132"/>
      <c r="H31" s="132"/>
      <c r="I31" s="111">
        <f>AVERAGE(I2:I29)</f>
        <v>43.415907829053701</v>
      </c>
      <c r="J31" s="111">
        <f t="shared" ref="J31:K31" si="12">AVERAGE(J2:J29)</f>
        <v>21.707953914526851</v>
      </c>
      <c r="K31" s="111">
        <f t="shared" si="12"/>
        <v>79.595831019931765</v>
      </c>
      <c r="L31" s="98"/>
      <c r="M31" s="96">
        <f>M30/28*(($C$33-28)/$C$33)</f>
        <v>43.798166735310808</v>
      </c>
      <c r="N31" s="96">
        <f t="shared" ref="N31:P31" si="13">N30/28*(($C$33-28)/$C$33)</f>
        <v>10.949541683827702</v>
      </c>
      <c r="O31" s="96">
        <f t="shared" si="13"/>
        <v>147.21050486035031</v>
      </c>
      <c r="P31" s="96">
        <f t="shared" si="13"/>
        <v>1.8066982566526617</v>
      </c>
    </row>
    <row r="32" spans="1:29" x14ac:dyDescent="0.25">
      <c r="F32" s="132" t="s">
        <v>3627</v>
      </c>
      <c r="G32" s="132"/>
      <c r="H32" s="132"/>
      <c r="I32" s="97"/>
      <c r="J32" s="97"/>
      <c r="K32" s="97"/>
      <c r="L32" s="111">
        <f>AVERAGE(L2:L29)</f>
        <v>11.135</v>
      </c>
      <c r="M32" s="131" t="s">
        <v>3591</v>
      </c>
      <c r="N32" s="131"/>
      <c r="O32" s="131"/>
      <c r="P32" s="131"/>
    </row>
    <row r="33" spans="2:16" x14ac:dyDescent="0.25">
      <c r="B33" s="13" t="s">
        <v>3590</v>
      </c>
      <c r="C33">
        <f>(136*10000)/400</f>
        <v>3400</v>
      </c>
      <c r="E33" s="3"/>
      <c r="F33" s="3"/>
      <c r="G33" s="3"/>
      <c r="H33" s="3"/>
      <c r="I33" s="3">
        <f t="shared" ref="I33:L33" si="14">SUM(I2:I29)</f>
        <v>1215.6454192135036</v>
      </c>
      <c r="J33" s="3">
        <f t="shared" si="14"/>
        <v>607.8227096067518</v>
      </c>
      <c r="K33" s="3">
        <f t="shared" si="14"/>
        <v>2228.6832685580894</v>
      </c>
      <c r="L33" s="3">
        <f t="shared" si="14"/>
        <v>311.77999999999997</v>
      </c>
      <c r="M33" s="133" t="s">
        <v>3596</v>
      </c>
      <c r="N33" s="133"/>
      <c r="O33" s="133"/>
      <c r="P33" s="133"/>
    </row>
    <row r="34" spans="2:16" x14ac:dyDescent="0.25">
      <c r="D34" s="13" t="s">
        <v>3587</v>
      </c>
      <c r="E34" s="3">
        <f>AVERAGE(E2:E29)</f>
        <v>1736.6363131621481</v>
      </c>
      <c r="F34" s="3">
        <f t="shared" ref="F34:H34" si="15">AVERAGE(F2:F29)</f>
        <v>868.31815658107405</v>
      </c>
      <c r="G34" s="3">
        <f t="shared" si="15"/>
        <v>79.595831019931765</v>
      </c>
      <c r="H34" s="3">
        <f t="shared" si="15"/>
        <v>0.44539999999999996</v>
      </c>
      <c r="M34" s="99">
        <f>2*SQRT(M31)</f>
        <v>13.236036677995541</v>
      </c>
      <c r="N34" s="99">
        <f t="shared" ref="N34:P34" si="16">2*SQRT(N31)</f>
        <v>6.6180183389977705</v>
      </c>
      <c r="O34" s="99">
        <f t="shared" si="16"/>
        <v>24.266067242991834</v>
      </c>
      <c r="P34" s="99">
        <f t="shared" si="16"/>
        <v>2.6882695226875311</v>
      </c>
    </row>
    <row r="35" spans="2:16" x14ac:dyDescent="0.25">
      <c r="H35" s="13" t="s">
        <v>3630</v>
      </c>
      <c r="I35" s="26">
        <f>I36/I31</f>
        <v>9.2132128521869139E-2</v>
      </c>
      <c r="J35" s="26">
        <f>J36/J31</f>
        <v>9.2132128521869139E-2</v>
      </c>
      <c r="K35" s="26">
        <f>K36/K31</f>
        <v>0.10050777656931181</v>
      </c>
      <c r="L35" s="26">
        <f>L36/L32</f>
        <v>8.9806915132465207E-2</v>
      </c>
    </row>
    <row r="36" spans="2:16" x14ac:dyDescent="0.25">
      <c r="H36" s="13" t="s">
        <v>3631</v>
      </c>
      <c r="I36">
        <v>4</v>
      </c>
      <c r="J36">
        <v>2</v>
      </c>
      <c r="K36">
        <v>8</v>
      </c>
      <c r="L36">
        <v>1</v>
      </c>
    </row>
    <row r="37" spans="2:16" x14ac:dyDescent="0.25">
      <c r="H37" s="13" t="s">
        <v>3628</v>
      </c>
      <c r="I37">
        <v>2</v>
      </c>
    </row>
    <row r="38" spans="2:16" x14ac:dyDescent="0.25">
      <c r="F38" s="132" t="s">
        <v>3625</v>
      </c>
      <c r="G38" s="132"/>
      <c r="H38" s="132"/>
      <c r="I38" s="148">
        <f>ROUND(($C$33*($I$37^2)*M31)/((I36^2)*$C$33+($I$37^2)*M31),0)</f>
        <v>11</v>
      </c>
      <c r="J38" s="148">
        <f t="shared" ref="J38:L38" si="17">ROUND(($C$33*($I$37^2)*N31)/((J36^2)*$C$33+$I$37^2*N31),0)</f>
        <v>11</v>
      </c>
      <c r="K38" s="148">
        <f t="shared" si="17"/>
        <v>9</v>
      </c>
      <c r="L38" s="148">
        <f t="shared" si="17"/>
        <v>7</v>
      </c>
    </row>
  </sheetData>
  <sortState ref="S2:U29">
    <sortCondition descending="1" ref="T2:T29"/>
  </sortState>
  <mergeCells count="11">
    <mergeCell ref="F38:H38"/>
    <mergeCell ref="A3:A10"/>
    <mergeCell ref="A11:A13"/>
    <mergeCell ref="A14:A16"/>
    <mergeCell ref="A17:A20"/>
    <mergeCell ref="A21:A25"/>
    <mergeCell ref="M32:P32"/>
    <mergeCell ref="F31:H31"/>
    <mergeCell ref="F32:H32"/>
    <mergeCell ref="M33:P33"/>
    <mergeCell ref="A26:A29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/>
  </sheetViews>
  <sheetFormatPr defaultRowHeight="15" x14ac:dyDescent="0.25"/>
  <cols>
    <col min="1" max="1" width="9.5703125" customWidth="1"/>
    <col min="3" max="3" width="10.7109375" customWidth="1"/>
    <col min="7" max="7" width="10.7109375" customWidth="1"/>
    <col min="8" max="8" width="11.42578125" customWidth="1"/>
    <col min="13" max="13" width="10.5703125" bestFit="1" customWidth="1"/>
    <col min="14" max="14" width="11.5703125" bestFit="1" customWidth="1"/>
  </cols>
  <sheetData>
    <row r="1" spans="1:14" ht="30.75" thickBot="1" x14ac:dyDescent="0.3">
      <c r="A1" s="34" t="s">
        <v>0</v>
      </c>
      <c r="B1" s="34" t="s">
        <v>3607</v>
      </c>
      <c r="C1" s="34" t="s">
        <v>3612</v>
      </c>
      <c r="D1" s="34" t="s">
        <v>3598</v>
      </c>
      <c r="E1" s="34" t="s">
        <v>3617</v>
      </c>
      <c r="F1" s="34" t="s">
        <v>3618</v>
      </c>
      <c r="G1" s="34" t="s">
        <v>3620</v>
      </c>
      <c r="H1" s="35" t="s">
        <v>3621</v>
      </c>
      <c r="K1" s="115" t="s">
        <v>0</v>
      </c>
      <c r="L1" s="115" t="s">
        <v>3531</v>
      </c>
      <c r="M1" s="115" t="s">
        <v>3622</v>
      </c>
      <c r="N1" s="115" t="s">
        <v>3623</v>
      </c>
    </row>
    <row r="2" spans="1:14" x14ac:dyDescent="0.25">
      <c r="A2" s="113" t="s">
        <v>3321</v>
      </c>
      <c r="B2" s="52">
        <v>34.83847314337519</v>
      </c>
      <c r="C2" s="52">
        <v>127.74106819237566</v>
      </c>
      <c r="D2" s="52">
        <v>4.0999999999999996</v>
      </c>
      <c r="E2" s="52">
        <f t="shared" ref="E2:E29" si="0">B2/D2</f>
        <v>8.4971885715549256</v>
      </c>
      <c r="F2" s="52">
        <f t="shared" ref="F2:F29" si="1">C2/D2</f>
        <v>31.156358095701385</v>
      </c>
      <c r="G2" s="52">
        <f t="shared" ref="G2:G29" si="2">E2^2</f>
        <v>72.20221362056364</v>
      </c>
      <c r="H2" s="53">
        <f t="shared" ref="H2:H29" si="3">F2^2</f>
        <v>970.71864978757731</v>
      </c>
      <c r="K2" t="s">
        <v>3321</v>
      </c>
      <c r="L2">
        <v>6</v>
      </c>
      <c r="M2" s="3">
        <v>8.4971885715549256</v>
      </c>
      <c r="N2" s="3">
        <v>31.156358095701385</v>
      </c>
    </row>
    <row r="3" spans="1:14" x14ac:dyDescent="0.25">
      <c r="A3" s="71" t="s">
        <v>1846</v>
      </c>
      <c r="B3" s="39">
        <v>31.247391991455583</v>
      </c>
      <c r="C3" s="39">
        <v>114.57377063533717</v>
      </c>
      <c r="D3" s="39">
        <v>4.0999999999999996</v>
      </c>
      <c r="E3" s="39">
        <f t="shared" si="0"/>
        <v>7.6213151198672158</v>
      </c>
      <c r="F3" s="39">
        <f t="shared" si="1"/>
        <v>27.944822106179799</v>
      </c>
      <c r="G3" s="39">
        <f t="shared" si="2"/>
        <v>58.084444156316636</v>
      </c>
      <c r="H3" s="40">
        <f t="shared" si="3"/>
        <v>780.91308254603518</v>
      </c>
      <c r="K3" t="s">
        <v>1846</v>
      </c>
      <c r="L3">
        <v>5</v>
      </c>
      <c r="M3" s="3">
        <v>7.6213151198672158</v>
      </c>
      <c r="N3" s="3">
        <v>27.944822106179799</v>
      </c>
    </row>
    <row r="4" spans="1:14" x14ac:dyDescent="0.25">
      <c r="A4" s="73" t="s">
        <v>2440</v>
      </c>
      <c r="B4" s="44">
        <v>63.256661717834767</v>
      </c>
      <c r="C4" s="44">
        <v>231.94109296539423</v>
      </c>
      <c r="D4" s="44">
        <v>9.3000000000000007</v>
      </c>
      <c r="E4" s="44">
        <f t="shared" si="0"/>
        <v>6.8017915825628776</v>
      </c>
      <c r="F4" s="44">
        <f t="shared" si="1"/>
        <v>24.939902469397229</v>
      </c>
      <c r="G4" s="44">
        <f t="shared" si="2"/>
        <v>46.264368732623218</v>
      </c>
      <c r="H4" s="45">
        <f t="shared" si="3"/>
        <v>621.99873518304594</v>
      </c>
      <c r="K4" t="s">
        <v>2440</v>
      </c>
      <c r="L4">
        <v>4</v>
      </c>
      <c r="M4" s="3">
        <v>6.8017915825628776</v>
      </c>
      <c r="N4" s="3">
        <v>24.939902469397229</v>
      </c>
    </row>
    <row r="5" spans="1:14" x14ac:dyDescent="0.25">
      <c r="A5" s="71" t="s">
        <v>1787</v>
      </c>
      <c r="B5" s="39">
        <v>62.078970604835241</v>
      </c>
      <c r="C5" s="39">
        <v>227.6228922177292</v>
      </c>
      <c r="D5" s="39">
        <v>9.6</v>
      </c>
      <c r="E5" s="39">
        <f t="shared" si="0"/>
        <v>6.4665594380036708</v>
      </c>
      <c r="F5" s="39">
        <f t="shared" si="1"/>
        <v>23.710717939346793</v>
      </c>
      <c r="G5" s="39">
        <f t="shared" si="2"/>
        <v>41.816390965234348</v>
      </c>
      <c r="H5" s="40">
        <f t="shared" si="3"/>
        <v>562.19814519926183</v>
      </c>
      <c r="K5" t="s">
        <v>1787</v>
      </c>
      <c r="L5">
        <v>3</v>
      </c>
      <c r="M5" s="3">
        <v>6.4665594380036664</v>
      </c>
      <c r="N5" s="3">
        <v>23.710717939346775</v>
      </c>
    </row>
    <row r="6" spans="1:14" x14ac:dyDescent="0.25">
      <c r="A6" s="73" t="s">
        <v>2723</v>
      </c>
      <c r="B6" s="44">
        <v>17.510958288192395</v>
      </c>
      <c r="C6" s="44">
        <v>64.206847056705399</v>
      </c>
      <c r="D6" s="44">
        <v>4.0999999999999996</v>
      </c>
      <c r="E6" s="44">
        <f t="shared" si="0"/>
        <v>4.2709654361444871</v>
      </c>
      <c r="F6" s="44">
        <f t="shared" si="1"/>
        <v>15.660206599196441</v>
      </c>
      <c r="G6" s="44">
        <f t="shared" si="2"/>
        <v>18.24114575674087</v>
      </c>
      <c r="H6" s="45">
        <f t="shared" si="3"/>
        <v>245.24207072951575</v>
      </c>
      <c r="K6" t="s">
        <v>2723</v>
      </c>
      <c r="L6">
        <v>6</v>
      </c>
      <c r="M6" s="3">
        <v>4.2709654361444871</v>
      </c>
      <c r="N6" s="3">
        <v>15.660206599196441</v>
      </c>
    </row>
    <row r="7" spans="1:14" x14ac:dyDescent="0.25">
      <c r="A7" s="71" t="s">
        <v>2005</v>
      </c>
      <c r="B7" s="39">
        <v>36.389029137515848</v>
      </c>
      <c r="C7" s="39">
        <v>133.42644017089145</v>
      </c>
      <c r="D7" s="39">
        <v>9.3000000000000007</v>
      </c>
      <c r="E7" s="39">
        <f t="shared" si="0"/>
        <v>3.9127988319909512</v>
      </c>
      <c r="F7" s="39">
        <f t="shared" si="1"/>
        <v>14.346929050633488</v>
      </c>
      <c r="G7" s="39">
        <f t="shared" si="2"/>
        <v>15.309994699629753</v>
      </c>
      <c r="H7" s="40">
        <f t="shared" si="3"/>
        <v>205.83437318391111</v>
      </c>
      <c r="K7" t="s">
        <v>2005</v>
      </c>
      <c r="L7">
        <v>4</v>
      </c>
      <c r="M7" s="3">
        <v>3.9127988319909512</v>
      </c>
      <c r="N7" s="3">
        <v>14.346929050633488</v>
      </c>
    </row>
    <row r="8" spans="1:14" x14ac:dyDescent="0.25">
      <c r="A8" s="73" t="s">
        <v>2873</v>
      </c>
      <c r="B8" s="44">
        <v>15.665176925180127</v>
      </c>
      <c r="C8" s="44">
        <v>57.438982058993794</v>
      </c>
      <c r="D8" s="44">
        <v>4.0999999999999996</v>
      </c>
      <c r="E8" s="44">
        <f t="shared" si="0"/>
        <v>3.8207748598000313</v>
      </c>
      <c r="F8" s="44">
        <f t="shared" si="1"/>
        <v>14.00950781926678</v>
      </c>
      <c r="G8" s="44">
        <f t="shared" si="2"/>
        <v>14.598320529279949</v>
      </c>
      <c r="H8" s="45">
        <f t="shared" si="3"/>
        <v>196.26630933809705</v>
      </c>
      <c r="K8" t="s">
        <v>2873</v>
      </c>
      <c r="L8">
        <v>6</v>
      </c>
      <c r="M8" s="3">
        <v>3.8207748598000313</v>
      </c>
      <c r="N8" s="3">
        <v>14.00950781926678</v>
      </c>
    </row>
    <row r="9" spans="1:14" x14ac:dyDescent="0.25">
      <c r="A9" s="71" t="s">
        <v>2985</v>
      </c>
      <c r="B9" s="39">
        <v>15.128728381148642</v>
      </c>
      <c r="C9" s="39">
        <v>55.472004064211696</v>
      </c>
      <c r="D9" s="39">
        <v>4.0999999999999996</v>
      </c>
      <c r="E9" s="39">
        <f t="shared" si="0"/>
        <v>3.6899337514996691</v>
      </c>
      <c r="F9" s="39">
        <f t="shared" si="1"/>
        <v>13.529757088832122</v>
      </c>
      <c r="G9" s="39">
        <f t="shared" si="2"/>
        <v>13.615611090456422</v>
      </c>
      <c r="H9" s="40">
        <f t="shared" si="3"/>
        <v>183.05432688280305</v>
      </c>
      <c r="K9" t="s">
        <v>2985</v>
      </c>
      <c r="L9">
        <v>6</v>
      </c>
      <c r="M9" s="3">
        <v>3.6899337514996691</v>
      </c>
      <c r="N9" s="3">
        <v>13.529757088832122</v>
      </c>
    </row>
    <row r="10" spans="1:14" x14ac:dyDescent="0.25">
      <c r="A10" s="73" t="s">
        <v>1218</v>
      </c>
      <c r="B10" s="44">
        <v>57.621582042321513</v>
      </c>
      <c r="C10" s="44">
        <v>211.27913415517887</v>
      </c>
      <c r="D10" s="44">
        <v>15.7</v>
      </c>
      <c r="E10" s="44">
        <f t="shared" si="0"/>
        <v>3.6701644612943642</v>
      </c>
      <c r="F10" s="44">
        <f t="shared" si="1"/>
        <v>13.457269691412668</v>
      </c>
      <c r="G10" s="44">
        <f t="shared" si="2"/>
        <v>13.470107172948151</v>
      </c>
      <c r="H10" s="45">
        <f t="shared" si="3"/>
        <v>181.098107547414</v>
      </c>
      <c r="K10" t="s">
        <v>1218</v>
      </c>
      <c r="L10">
        <v>12</v>
      </c>
      <c r="M10" s="3">
        <v>3.6701644612943602</v>
      </c>
      <c r="N10" s="3">
        <v>13.457269691412654</v>
      </c>
    </row>
    <row r="11" spans="1:14" x14ac:dyDescent="0.25">
      <c r="A11" s="71" t="s">
        <v>2242</v>
      </c>
      <c r="B11" s="39">
        <v>31.027765931084371</v>
      </c>
      <c r="C11" s="39">
        <v>113.76847508064266</v>
      </c>
      <c r="D11" s="39">
        <v>9.6</v>
      </c>
      <c r="E11" s="39">
        <f t="shared" si="0"/>
        <v>3.2320589511546221</v>
      </c>
      <c r="F11" s="39">
        <f t="shared" si="1"/>
        <v>11.850882820900278</v>
      </c>
      <c r="G11" s="39">
        <f t="shared" si="2"/>
        <v>10.446205063738715</v>
      </c>
      <c r="H11" s="40">
        <f t="shared" si="3"/>
        <v>140.44342363470932</v>
      </c>
      <c r="K11" t="s">
        <v>2242</v>
      </c>
      <c r="L11">
        <v>3</v>
      </c>
      <c r="M11" s="3">
        <v>3.2320589511546221</v>
      </c>
      <c r="N11" s="3">
        <v>11.850882820900278</v>
      </c>
    </row>
    <row r="12" spans="1:14" x14ac:dyDescent="0.25">
      <c r="A12" s="73" t="s">
        <v>3144</v>
      </c>
      <c r="B12" s="44">
        <v>12.626155125813806</v>
      </c>
      <c r="C12" s="44">
        <v>46.295902127983936</v>
      </c>
      <c r="D12" s="44">
        <v>4.0999999999999996</v>
      </c>
      <c r="E12" s="44">
        <f t="shared" si="0"/>
        <v>3.0795500306862946</v>
      </c>
      <c r="F12" s="44">
        <f t="shared" si="1"/>
        <v>11.291683445849742</v>
      </c>
      <c r="G12" s="44">
        <f t="shared" si="2"/>
        <v>9.4836283914999573</v>
      </c>
      <c r="H12" s="45">
        <f t="shared" si="3"/>
        <v>127.50211504127711</v>
      </c>
      <c r="K12" t="s">
        <v>3144</v>
      </c>
      <c r="L12">
        <v>6</v>
      </c>
      <c r="M12" s="3">
        <v>3.0795500306862946</v>
      </c>
      <c r="N12" s="3">
        <v>11.291683445849742</v>
      </c>
    </row>
    <row r="13" spans="1:14" x14ac:dyDescent="0.25">
      <c r="A13" s="71" t="s">
        <v>1053</v>
      </c>
      <c r="B13" s="39">
        <v>9.6420499793750167</v>
      </c>
      <c r="C13" s="39">
        <v>35.354183257708421</v>
      </c>
      <c r="D13" s="39">
        <v>3.9</v>
      </c>
      <c r="E13" s="39">
        <f t="shared" si="0"/>
        <v>2.4723205075320558</v>
      </c>
      <c r="F13" s="39">
        <f t="shared" si="1"/>
        <v>9.06517519428421</v>
      </c>
      <c r="G13" s="39">
        <f t="shared" si="2"/>
        <v>6.112368691963562</v>
      </c>
      <c r="H13" s="40">
        <f t="shared" si="3"/>
        <v>82.177401303065764</v>
      </c>
      <c r="K13" t="s">
        <v>1053</v>
      </c>
      <c r="L13">
        <v>7</v>
      </c>
      <c r="M13" s="3">
        <v>2.4723205075320558</v>
      </c>
      <c r="N13" s="3">
        <v>9.06517519428421</v>
      </c>
    </row>
    <row r="14" spans="1:14" x14ac:dyDescent="0.25">
      <c r="A14" s="73" t="s">
        <v>1320</v>
      </c>
      <c r="B14" s="44">
        <v>38.25500157842346</v>
      </c>
      <c r="C14" s="44">
        <v>140.26833912088608</v>
      </c>
      <c r="D14" s="44">
        <v>15.7</v>
      </c>
      <c r="E14" s="44">
        <f t="shared" si="0"/>
        <v>2.4366243043581823</v>
      </c>
      <c r="F14" s="44">
        <f t="shared" si="1"/>
        <v>8.9342891159800057</v>
      </c>
      <c r="G14" s="44">
        <f t="shared" si="2"/>
        <v>5.9371380005889955</v>
      </c>
      <c r="H14" s="45">
        <f t="shared" si="3"/>
        <v>79.821522007918787</v>
      </c>
      <c r="K14" t="s">
        <v>1320</v>
      </c>
      <c r="L14">
        <v>12</v>
      </c>
      <c r="M14" s="3">
        <v>2.4366243043581823</v>
      </c>
      <c r="N14" s="3">
        <v>8.9342891159800057</v>
      </c>
    </row>
    <row r="15" spans="1:14" x14ac:dyDescent="0.25">
      <c r="A15" s="71" t="s">
        <v>2158</v>
      </c>
      <c r="B15" s="39">
        <v>22.895276083104104</v>
      </c>
      <c r="C15" s="39">
        <v>83.949345638048371</v>
      </c>
      <c r="D15" s="39">
        <v>9.6</v>
      </c>
      <c r="E15" s="39">
        <f t="shared" si="0"/>
        <v>2.3849245919900111</v>
      </c>
      <c r="F15" s="39">
        <f t="shared" si="1"/>
        <v>8.7447235039633728</v>
      </c>
      <c r="G15" s="39">
        <f t="shared" si="2"/>
        <v>5.6878653094787204</v>
      </c>
      <c r="H15" s="40">
        <f t="shared" si="3"/>
        <v>76.470189160769451</v>
      </c>
      <c r="K15" t="s">
        <v>2158</v>
      </c>
      <c r="L15">
        <v>3</v>
      </c>
      <c r="M15" s="3">
        <v>2.3849245919900111</v>
      </c>
      <c r="N15" s="3">
        <v>8.7447235039633728</v>
      </c>
    </row>
    <row r="16" spans="1:14" x14ac:dyDescent="0.25">
      <c r="A16" s="73" t="s">
        <v>596</v>
      </c>
      <c r="B16" s="44">
        <v>9.0331988860375407</v>
      </c>
      <c r="C16" s="44">
        <v>33.121729248804307</v>
      </c>
      <c r="D16" s="44">
        <v>3.9</v>
      </c>
      <c r="E16" s="44">
        <f t="shared" si="0"/>
        <v>2.3162048425737285</v>
      </c>
      <c r="F16" s="44">
        <f t="shared" si="1"/>
        <v>8.492751089437002</v>
      </c>
      <c r="G16" s="44">
        <f t="shared" si="2"/>
        <v>5.3648048727619901</v>
      </c>
      <c r="H16" s="45">
        <f t="shared" si="3"/>
        <v>72.126821067133378</v>
      </c>
      <c r="K16" t="s">
        <v>596</v>
      </c>
      <c r="L16">
        <v>7</v>
      </c>
      <c r="M16" s="3">
        <v>2.3162048425737285</v>
      </c>
      <c r="N16" s="3">
        <v>8.492751089437002</v>
      </c>
    </row>
    <row r="17" spans="1:14" x14ac:dyDescent="0.25">
      <c r="A17" s="71" t="s">
        <v>1650</v>
      </c>
      <c r="B17" s="39">
        <v>30.044255639403509</v>
      </c>
      <c r="C17" s="39">
        <v>110.1622706778129</v>
      </c>
      <c r="D17" s="39">
        <v>15.7</v>
      </c>
      <c r="E17" s="39">
        <f t="shared" si="0"/>
        <v>1.9136468560129625</v>
      </c>
      <c r="F17" s="39">
        <f t="shared" si="1"/>
        <v>7.0167051387141974</v>
      </c>
      <c r="G17" s="39">
        <f t="shared" si="2"/>
        <v>3.6620442895282959</v>
      </c>
      <c r="H17" s="40">
        <f t="shared" si="3"/>
        <v>49.234151003658226</v>
      </c>
      <c r="K17" t="s">
        <v>1650</v>
      </c>
      <c r="L17">
        <v>12</v>
      </c>
      <c r="M17" s="3">
        <v>1.9136468560129627</v>
      </c>
      <c r="N17" s="3">
        <v>7.0167051387141983</v>
      </c>
    </row>
    <row r="18" spans="1:14" x14ac:dyDescent="0.25">
      <c r="A18" s="73" t="s">
        <v>1516</v>
      </c>
      <c r="B18" s="44">
        <v>29.946074395698925</v>
      </c>
      <c r="C18" s="44">
        <v>109.80227278422936</v>
      </c>
      <c r="D18" s="44">
        <v>15.7</v>
      </c>
      <c r="E18" s="44">
        <f t="shared" si="0"/>
        <v>1.9073932736113965</v>
      </c>
      <c r="F18" s="44">
        <f t="shared" si="1"/>
        <v>6.9937753365751183</v>
      </c>
      <c r="G18" s="44">
        <f t="shared" si="2"/>
        <v>3.638149100218</v>
      </c>
      <c r="H18" s="45">
        <f t="shared" si="3"/>
        <v>48.912893458486408</v>
      </c>
      <c r="K18" t="s">
        <v>1516</v>
      </c>
      <c r="L18">
        <v>12</v>
      </c>
      <c r="M18" s="3">
        <v>1.9073932736113965</v>
      </c>
      <c r="N18" s="3">
        <v>6.9937753365751183</v>
      </c>
    </row>
    <row r="19" spans="1:14" x14ac:dyDescent="0.25">
      <c r="A19" s="71" t="s">
        <v>2332</v>
      </c>
      <c r="B19" s="39">
        <v>17.052270491480101</v>
      </c>
      <c r="C19" s="39">
        <v>62.524991802093673</v>
      </c>
      <c r="D19" s="39">
        <v>9.3000000000000007</v>
      </c>
      <c r="E19" s="39">
        <f t="shared" si="0"/>
        <v>1.8335774722021612</v>
      </c>
      <c r="F19" s="39">
        <f t="shared" si="1"/>
        <v>6.7231173980745877</v>
      </c>
      <c r="G19" s="39">
        <f t="shared" si="2"/>
        <v>3.3620063465672669</v>
      </c>
      <c r="H19" s="40">
        <f t="shared" si="3"/>
        <v>45.200307548293218</v>
      </c>
      <c r="K19" t="s">
        <v>2332</v>
      </c>
      <c r="L19">
        <v>4</v>
      </c>
      <c r="M19" s="3">
        <v>1.8335774722021612</v>
      </c>
      <c r="N19" s="3">
        <v>6.7231173980745877</v>
      </c>
    </row>
    <row r="20" spans="1:14" x14ac:dyDescent="0.25">
      <c r="A20" s="73" t="s">
        <v>770</v>
      </c>
      <c r="B20" s="44">
        <v>7.1417112720301281</v>
      </c>
      <c r="C20" s="44">
        <v>26.186274664110485</v>
      </c>
      <c r="D20" s="44">
        <v>3.9</v>
      </c>
      <c r="E20" s="44">
        <f t="shared" si="0"/>
        <v>1.8312080184692636</v>
      </c>
      <c r="F20" s="44">
        <f t="shared" si="1"/>
        <v>6.7144294010539705</v>
      </c>
      <c r="G20" s="44">
        <f t="shared" si="2"/>
        <v>3.3533228069061267</v>
      </c>
      <c r="H20" s="45">
        <f t="shared" si="3"/>
        <v>45.083562181737982</v>
      </c>
      <c r="K20" t="s">
        <v>770</v>
      </c>
      <c r="L20">
        <v>7</v>
      </c>
      <c r="M20" s="3">
        <v>1.8312080184692636</v>
      </c>
      <c r="N20" s="3">
        <v>6.7144294010539705</v>
      </c>
    </row>
    <row r="21" spans="1:14" x14ac:dyDescent="0.25">
      <c r="A21" s="71" t="s">
        <v>494</v>
      </c>
      <c r="B21" s="39">
        <v>6.9461470813766537</v>
      </c>
      <c r="C21" s="39">
        <v>25.46920596504772</v>
      </c>
      <c r="D21" s="39">
        <v>3.9</v>
      </c>
      <c r="E21" s="39">
        <f t="shared" si="0"/>
        <v>1.7810633541991421</v>
      </c>
      <c r="F21" s="39">
        <f t="shared" si="1"/>
        <v>6.5305656320635181</v>
      </c>
      <c r="G21" s="39">
        <f t="shared" si="2"/>
        <v>3.1721866716710987</v>
      </c>
      <c r="H21" s="40">
        <f t="shared" si="3"/>
        <v>42.648287474689177</v>
      </c>
      <c r="K21" t="s">
        <v>494</v>
      </c>
      <c r="L21">
        <v>5</v>
      </c>
      <c r="M21" s="3">
        <v>1.7810633541991423</v>
      </c>
      <c r="N21" s="3">
        <v>6.530565632063519</v>
      </c>
    </row>
    <row r="22" spans="1:14" x14ac:dyDescent="0.25">
      <c r="A22" s="73" t="s">
        <v>915</v>
      </c>
      <c r="B22" s="44">
        <v>6.4984411668548701</v>
      </c>
      <c r="C22" s="44">
        <v>23.827617611801198</v>
      </c>
      <c r="D22" s="44">
        <v>3.9</v>
      </c>
      <c r="E22" s="44">
        <f t="shared" si="0"/>
        <v>1.6662669658602232</v>
      </c>
      <c r="F22" s="44">
        <f t="shared" si="1"/>
        <v>6.1096455414874873</v>
      </c>
      <c r="G22" s="44">
        <f t="shared" si="2"/>
        <v>2.7764456015170342</v>
      </c>
      <c r="H22" s="45">
        <f t="shared" si="3"/>
        <v>37.327768642617933</v>
      </c>
      <c r="K22" t="s">
        <v>915</v>
      </c>
      <c r="L22">
        <v>7</v>
      </c>
      <c r="M22" s="3">
        <v>1.6662669658602232</v>
      </c>
      <c r="N22" s="3">
        <v>6.1096455414874873</v>
      </c>
    </row>
    <row r="23" spans="1:14" x14ac:dyDescent="0.25">
      <c r="A23" s="71" t="s">
        <v>3533</v>
      </c>
      <c r="B23" s="39">
        <v>17.12756938210962</v>
      </c>
      <c r="C23" s="39">
        <v>62.801087734401932</v>
      </c>
      <c r="D23" s="39">
        <v>15.5</v>
      </c>
      <c r="E23" s="39">
        <f t="shared" si="0"/>
        <v>1.1050044762651368</v>
      </c>
      <c r="F23" s="39">
        <f t="shared" si="1"/>
        <v>4.0516830796388339</v>
      </c>
      <c r="G23" s="39">
        <f t="shared" si="2"/>
        <v>1.2210348925659893</v>
      </c>
      <c r="H23" s="40">
        <f t="shared" si="3"/>
        <v>16.416135777831624</v>
      </c>
      <c r="K23" t="s">
        <v>3533</v>
      </c>
      <c r="L23">
        <v>12</v>
      </c>
      <c r="M23" s="3">
        <v>1.1050044762651368</v>
      </c>
      <c r="N23" s="3">
        <v>4.0516830796388339</v>
      </c>
    </row>
    <row r="24" spans="1:14" x14ac:dyDescent="0.25">
      <c r="A24" s="73" t="s">
        <v>2664</v>
      </c>
      <c r="B24" s="44">
        <v>3.6227465008404209</v>
      </c>
      <c r="C24" s="44">
        <v>13.28340383641488</v>
      </c>
      <c r="D24" s="44">
        <v>4.0999999999999996</v>
      </c>
      <c r="E24" s="44">
        <f t="shared" si="0"/>
        <v>0.88359670752205399</v>
      </c>
      <c r="F24" s="44">
        <f t="shared" si="1"/>
        <v>3.2398545942475319</v>
      </c>
      <c r="G24" s="44">
        <f t="shared" si="2"/>
        <v>0.78074314154381419</v>
      </c>
      <c r="H24" s="45">
        <f t="shared" si="3"/>
        <v>10.49665779186684</v>
      </c>
      <c r="K24" t="s">
        <v>2664</v>
      </c>
      <c r="L24">
        <v>5</v>
      </c>
      <c r="M24" s="3">
        <v>0.88359670752205399</v>
      </c>
      <c r="N24" s="3">
        <v>3.2398545942475319</v>
      </c>
    </row>
    <row r="25" spans="1:14" x14ac:dyDescent="0.25">
      <c r="A25" s="71" t="s">
        <v>2599</v>
      </c>
      <c r="B25" s="39">
        <v>2.9512929075120633</v>
      </c>
      <c r="C25" s="39">
        <v>10.821407327544232</v>
      </c>
      <c r="D25" s="39">
        <v>4.0999999999999996</v>
      </c>
      <c r="E25" s="39">
        <f t="shared" si="0"/>
        <v>0.71982753841757652</v>
      </c>
      <c r="F25" s="39">
        <f t="shared" si="1"/>
        <v>2.6393676408644473</v>
      </c>
      <c r="G25" s="39">
        <f t="shared" si="2"/>
        <v>0.51815168506430764</v>
      </c>
      <c r="H25" s="40">
        <f t="shared" si="3"/>
        <v>6.9662615436423581</v>
      </c>
      <c r="K25" t="s">
        <v>2599</v>
      </c>
      <c r="L25">
        <v>5</v>
      </c>
      <c r="M25" s="3">
        <v>0.71982753841757652</v>
      </c>
      <c r="N25" s="3">
        <v>2.6393676408644473</v>
      </c>
    </row>
    <row r="26" spans="1:14" x14ac:dyDescent="0.25">
      <c r="A26" s="73" t="s">
        <v>283</v>
      </c>
      <c r="B26" s="44">
        <v>11.142748169404218</v>
      </c>
      <c r="C26" s="44">
        <v>40.856743287815483</v>
      </c>
      <c r="D26" s="44">
        <v>15.5</v>
      </c>
      <c r="E26" s="44">
        <f t="shared" si="0"/>
        <v>0.71888697867123985</v>
      </c>
      <c r="F26" s="44">
        <f t="shared" si="1"/>
        <v>2.6359189217945471</v>
      </c>
      <c r="G26" s="44">
        <f t="shared" si="2"/>
        <v>0.51679848810306361</v>
      </c>
      <c r="H26" s="45">
        <f t="shared" si="3"/>
        <v>6.9480685622745275</v>
      </c>
      <c r="K26" t="s">
        <v>283</v>
      </c>
      <c r="L26">
        <v>12</v>
      </c>
      <c r="M26" s="3">
        <v>0.71888697867123985</v>
      </c>
      <c r="N26" s="3">
        <v>2.6359189217945471</v>
      </c>
    </row>
    <row r="27" spans="1:14" x14ac:dyDescent="0.25">
      <c r="A27" s="71" t="s">
        <v>349</v>
      </c>
      <c r="B27" s="39">
        <v>7.810875098409233</v>
      </c>
      <c r="C27" s="39">
        <v>28.639875360833855</v>
      </c>
      <c r="D27" s="39">
        <v>15.5</v>
      </c>
      <c r="E27" s="39">
        <f t="shared" si="0"/>
        <v>0.50392742570382143</v>
      </c>
      <c r="F27" s="39">
        <f t="shared" si="1"/>
        <v>1.8477338942473456</v>
      </c>
      <c r="G27" s="39">
        <f t="shared" si="2"/>
        <v>0.25394285037648046</v>
      </c>
      <c r="H27" s="40">
        <f t="shared" si="3"/>
        <v>3.4141205439504607</v>
      </c>
      <c r="K27" t="s">
        <v>349</v>
      </c>
      <c r="L27">
        <v>12</v>
      </c>
      <c r="M27" s="3">
        <v>0.50392742570382143</v>
      </c>
      <c r="N27" s="3">
        <v>1.8477338942473456</v>
      </c>
    </row>
    <row r="28" spans="1:14" x14ac:dyDescent="0.25">
      <c r="A28" s="73" t="s">
        <v>256</v>
      </c>
      <c r="B28" s="44">
        <v>5.8201677329680308</v>
      </c>
      <c r="C28" s="44">
        <v>21.34061502088278</v>
      </c>
      <c r="D28" s="44">
        <v>15.5</v>
      </c>
      <c r="E28" s="44">
        <f t="shared" si="0"/>
        <v>0.37549469244955036</v>
      </c>
      <c r="F28" s="44">
        <f t="shared" si="1"/>
        <v>1.3768138723150181</v>
      </c>
      <c r="G28" s="44">
        <f t="shared" si="2"/>
        <v>0.1409962640577824</v>
      </c>
      <c r="H28" s="45">
        <f t="shared" si="3"/>
        <v>1.8956164389990748</v>
      </c>
      <c r="K28" t="s">
        <v>256</v>
      </c>
      <c r="L28">
        <v>12</v>
      </c>
      <c r="M28" s="3">
        <v>0.37549469244955036</v>
      </c>
      <c r="N28" s="3">
        <v>1.3768138723150181</v>
      </c>
    </row>
    <row r="29" spans="1:14" x14ac:dyDescent="0.25">
      <c r="A29" s="114" t="s">
        <v>376</v>
      </c>
      <c r="B29" s="109">
        <v>4.501989952966257</v>
      </c>
      <c r="C29" s="109">
        <v>16.507296494209605</v>
      </c>
      <c r="D29" s="109">
        <v>15.5</v>
      </c>
      <c r="E29" s="109">
        <f t="shared" si="0"/>
        <v>0.29045096470750048</v>
      </c>
      <c r="F29" s="109">
        <f t="shared" si="1"/>
        <v>1.0649868705941681</v>
      </c>
      <c r="G29" s="109">
        <f t="shared" si="2"/>
        <v>8.4361762899517689E-2</v>
      </c>
      <c r="H29" s="106">
        <f t="shared" si="3"/>
        <v>1.1341970345379593</v>
      </c>
      <c r="K29" t="s">
        <v>376</v>
      </c>
      <c r="L29">
        <v>12</v>
      </c>
      <c r="M29" s="3">
        <v>0.29045096470750048</v>
      </c>
      <c r="N29" s="3">
        <v>1.0649868705941681</v>
      </c>
    </row>
    <row r="30" spans="1:14" x14ac:dyDescent="0.25">
      <c r="D30" s="13" t="s">
        <v>3619</v>
      </c>
      <c r="E30" s="111">
        <f>AVERAGE(E2:E29)</f>
        <v>2.8644114287537539</v>
      </c>
      <c r="F30" s="111">
        <f>AVERAGE(F2:F29)</f>
        <v>10.502841905430435</v>
      </c>
      <c r="G30" s="112">
        <f>(SUM(G2:G29)-(E31^2)/28)/(28-1)</f>
        <v>4.8288485787385289</v>
      </c>
      <c r="H30" s="110">
        <f>(SUM(H2:H29)-(F31^2)/28)/(28-1)</f>
        <v>64.921186447484558</v>
      </c>
    </row>
    <row r="31" spans="1:14" x14ac:dyDescent="0.25">
      <c r="E31" s="3">
        <f>SUM(E2:E29)</f>
        <v>80.203520005105105</v>
      </c>
      <c r="F31" s="3">
        <f>SUM(F2:F29)</f>
        <v>294.07957335205219</v>
      </c>
      <c r="G31" s="96">
        <f>G30/28*(($E$32-28)/$E$32)</f>
        <v>0.1710386282301084</v>
      </c>
      <c r="H31" s="96">
        <f>H30/28*(($E$32-28)/$E$32)</f>
        <v>2.299519335093676</v>
      </c>
    </row>
    <row r="32" spans="1:14" x14ac:dyDescent="0.25">
      <c r="D32" s="13" t="s">
        <v>3590</v>
      </c>
      <c r="E32">
        <f>(136*10000)/400</f>
        <v>3400</v>
      </c>
      <c r="G32" s="138" t="s">
        <v>3591</v>
      </c>
      <c r="H32" s="139"/>
    </row>
    <row r="33" spans="2:8" x14ac:dyDescent="0.25">
      <c r="G33" s="140" t="s">
        <v>3596</v>
      </c>
      <c r="H33" s="141"/>
    </row>
    <row r="34" spans="2:8" x14ac:dyDescent="0.25">
      <c r="G34" s="111">
        <f>2*SQRT(G31)</f>
        <v>0.82713633272903297</v>
      </c>
      <c r="H34" s="111">
        <f>2*SQRT(H31)</f>
        <v>3.0328332200064518</v>
      </c>
    </row>
    <row r="35" spans="2:8" x14ac:dyDescent="0.25">
      <c r="D35" s="13" t="s">
        <v>3630</v>
      </c>
      <c r="E35" s="26">
        <f>E36/E30</f>
        <v>0.10473355782221683</v>
      </c>
      <c r="F35" s="26">
        <f>F36/F30</f>
        <v>9.5212325292924352E-2</v>
      </c>
    </row>
    <row r="36" spans="2:8" x14ac:dyDescent="0.25">
      <c r="D36" s="13" t="s">
        <v>3629</v>
      </c>
      <c r="E36">
        <v>0.3</v>
      </c>
      <c r="F36">
        <v>1</v>
      </c>
    </row>
    <row r="37" spans="2:8" x14ac:dyDescent="0.25">
      <c r="D37" s="13" t="s">
        <v>3628</v>
      </c>
      <c r="E37">
        <v>2</v>
      </c>
    </row>
    <row r="38" spans="2:8" x14ac:dyDescent="0.25">
      <c r="B38" s="132" t="s">
        <v>3625</v>
      </c>
      <c r="C38" s="132"/>
      <c r="D38" s="132"/>
      <c r="E38" s="148">
        <f>ROUND(($E$32*($E$37^2)*G31)/((E36^2)*$E$32+($E$37^2)*G31),0)</f>
        <v>8</v>
      </c>
      <c r="F38" s="148">
        <f>ROUND(($E$32*($E$37^2)*H31)/((F36^2)*$E$32+($E$37^2)*H31),0)</f>
        <v>9</v>
      </c>
    </row>
  </sheetData>
  <sortState ref="J2:N29">
    <sortCondition descending="1" ref="N2:N29"/>
  </sortState>
  <mergeCells count="3">
    <mergeCell ref="G32:H32"/>
    <mergeCell ref="G33:H33"/>
    <mergeCell ref="B38:D38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Dados</vt:lpstr>
      <vt:lpstr>Blocos</vt:lpstr>
      <vt:lpstr>SSP</vt:lpstr>
      <vt:lpstr>Ferez</vt:lpstr>
      <vt:lpstr>Aux_H_adj</vt:lpstr>
      <vt:lpstr>Aux_CAC_adj</vt:lpstr>
      <vt:lpstr>FustesPorParcela</vt:lpstr>
      <vt:lpstr>ArvPorSpp</vt:lpstr>
      <vt:lpstr>Arvores</vt:lpstr>
      <vt:lpstr>BiomassaPorSpp</vt:lpstr>
      <vt:lpstr>PorParcela</vt:lpstr>
      <vt:lpstr>IMA's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Beto</dc:creator>
  <cp:lastModifiedBy>Luiz C. E. Rodriguez</cp:lastModifiedBy>
  <dcterms:created xsi:type="dcterms:W3CDTF">2020-11-18T17:52:49Z</dcterms:created>
  <dcterms:modified xsi:type="dcterms:W3CDTF">2021-03-13T22:03:12Z</dcterms:modified>
</cp:coreProperties>
</file>